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DieseArbeitsmappe" defaultThemeVersion="124226"/>
  <mc:AlternateContent xmlns:mc="http://schemas.openxmlformats.org/markup-compatibility/2006">
    <mc:Choice Requires="x15">
      <x15ac:absPath xmlns:x15ac="http://schemas.microsoft.com/office/spreadsheetml/2010/11/ac" url="K:\30_Kommunikation Marketing\35_Websites\50_www.swissolar.ch\30_Für Bauherren\Wirtschaftlichkeitsrechner\"/>
    </mc:Choice>
  </mc:AlternateContent>
  <xr:revisionPtr revIDLastSave="0" documentId="8_{AA2FD44A-6543-4A8B-B4BA-C2129F0DACE0}" xr6:coauthVersionLast="46" xr6:coauthVersionMax="46" xr10:uidLastSave="{00000000-0000-0000-0000-000000000000}"/>
  <bookViews>
    <workbookView xWindow="-120" yWindow="-120" windowWidth="29040" windowHeight="15840" tabRatio="795" xr2:uid="{00000000-000D-0000-FFFF-FFFF00000000}"/>
  </bookViews>
  <sheets>
    <sheet name="Basis - base - base" sheetId="10" r:id="rId1"/>
    <sheet name="Details - détails - dettagli" sheetId="14" r:id="rId2"/>
    <sheet name="Notizen - remarques - note" sheetId="26" r:id="rId3"/>
    <sheet name="Glossar - glossaire - glossario" sheetId="20" r:id="rId4"/>
    <sheet name="Kalkulation" sheetId="21" state="veryHidden" r:id="rId5"/>
    <sheet name="Berechnung EIV" sheetId="28" state="veryHidden" r:id="rId6"/>
    <sheet name="EIV angebaut" sheetId="24" state="veryHidden" r:id="rId7"/>
    <sheet name="EIV integriert" sheetId="25" state="veryHidden" r:id="rId8"/>
    <sheet name="Tarife freistehend" sheetId="6" state="veryHidden" r:id="rId9"/>
    <sheet name="Tarife angebaut" sheetId="11" state="veryHidden" r:id="rId10"/>
    <sheet name="Tarife integriert" sheetId="12" state="veryHidden" r:id="rId11"/>
    <sheet name="Degradation linear" sheetId="13" state="veryHidden" r:id="rId12"/>
    <sheet name="Annuität" sheetId="9" state="veryHidden" r:id="rId13"/>
    <sheet name="Varianten" sheetId="22" state="veryHidden" r:id="rId14"/>
    <sheet name="Fehlerhandling" sheetId="27" state="veryHidden" r:id="rId15"/>
    <sheet name="Sprachentabelle" sheetId="23" state="veryHidden" r:id="rId16"/>
  </sheets>
  <definedNames>
    <definedName name="_xlnm._FilterDatabase" localSheetId="0" hidden="1">'Basis - base - base'!$S$59:$U$60</definedName>
    <definedName name="DD_Anlagen_Kategorie_de">Sprachentabelle!$J$4:$J$6</definedName>
    <definedName name="DD_Anlagen_Kategorie_fr">Sprachentabelle!$J$7:$J$9</definedName>
    <definedName name="DD_Anlagen_Kategorie_it">Sprachentabelle!$J$10:$J$12</definedName>
    <definedName name="DD_Monat_de">Sprachentabelle!$V$4:$V$15</definedName>
    <definedName name="DD_Monat_fr">Sprachentabelle!$V$16:$V$27</definedName>
    <definedName name="DD_Monat_it">Sprachentabelle!$V$28:$V$39</definedName>
    <definedName name="DD_MWST_Pflicht_de">Sprachentabelle!$G$4:$G$5</definedName>
    <definedName name="DD_MWST_Pflicht_fr">Sprachentabelle!$G$6:$G$7</definedName>
    <definedName name="DD_MWST_Pflicht_it">Sprachentabelle!$G$8:$G$9</definedName>
    <definedName name="DD_Phase1_de">Sprachentabelle!$M$4:$M$5</definedName>
    <definedName name="DD_Phase1_fr">Sprachentabelle!$M$6:$M$7</definedName>
    <definedName name="DD_Phase1_it">Sprachentabelle!$M$8:$M$9</definedName>
    <definedName name="DD_Phase2_de">Sprachentabelle!$P$4:$P$6</definedName>
    <definedName name="DD_Phase2_fr">Sprachentabelle!$P$7:$P$9</definedName>
    <definedName name="DD_Phase2_it">Sprachentabelle!$P$10:$P$12</definedName>
    <definedName name="DD_Phase3_de">Sprachentabelle!$S$4:$S$5</definedName>
    <definedName name="DD_Phase3_fr">Sprachentabelle!$S$6:$S$7</definedName>
    <definedName name="DD_Phase3_it">Sprachentabelle!$S$8:$S$9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4" i="6" l="1"/>
  <c r="Z4" i="11" s="1"/>
  <c r="AA4" i="6"/>
  <c r="AA4" i="11" s="1"/>
  <c r="V18" i="10" l="1"/>
  <c r="AC1" i="6" l="1"/>
  <c r="AD1" i="6" s="1"/>
  <c r="AE1" i="6" s="1"/>
  <c r="AF1" i="6" s="1"/>
  <c r="AG1" i="6" s="1"/>
  <c r="AH1" i="6" s="1"/>
  <c r="AI1" i="6" s="1"/>
  <c r="AJ1" i="6" s="1"/>
  <c r="AK1" i="6" s="1"/>
  <c r="AL1" i="6" s="1"/>
  <c r="AM1" i="6" s="1"/>
  <c r="AN1" i="6" s="1"/>
  <c r="AO1" i="6" s="1"/>
  <c r="AP1" i="6" s="1"/>
  <c r="AQ1" i="6" s="1"/>
  <c r="AR1" i="6" s="1"/>
  <c r="AS1" i="6" s="1"/>
  <c r="AT1" i="6" s="1"/>
  <c r="AU1" i="6" s="1"/>
  <c r="AV1" i="6" s="1"/>
  <c r="AW1" i="6" s="1"/>
  <c r="AX1" i="6" s="1"/>
  <c r="AY1" i="6" s="1"/>
  <c r="M28" i="10" l="1"/>
  <c r="M29" i="10"/>
  <c r="M27" i="10"/>
  <c r="V1" i="23"/>
  <c r="AS4" i="14" l="1"/>
  <c r="AT4" i="14"/>
  <c r="I5" i="9"/>
  <c r="J28" i="10" l="1"/>
  <c r="O28" i="10"/>
  <c r="J29" i="10"/>
  <c r="O29" i="10"/>
  <c r="I6" i="9"/>
  <c r="B5" i="28"/>
  <c r="U1" i="24"/>
  <c r="V1" i="24"/>
  <c r="W1" i="24"/>
  <c r="X1" i="24"/>
  <c r="Y1" i="24"/>
  <c r="Z1" i="24"/>
  <c r="AA1" i="24"/>
  <c r="AB1" i="24"/>
  <c r="AC1" i="24"/>
  <c r="AD1" i="24"/>
  <c r="AE1" i="24"/>
  <c r="AF1" i="24"/>
  <c r="AG1" i="24"/>
  <c r="AH1" i="24"/>
  <c r="AI1" i="24"/>
  <c r="AJ1" i="24"/>
  <c r="AK1" i="24"/>
  <c r="AL1" i="24"/>
  <c r="AM1" i="24"/>
  <c r="AN1" i="24"/>
  <c r="AO1" i="24"/>
  <c r="AP1" i="24"/>
  <c r="AQ1" i="24"/>
  <c r="AR1" i="24"/>
  <c r="AS1" i="24"/>
  <c r="AT1" i="24"/>
  <c r="AU1" i="24"/>
  <c r="AV1" i="24"/>
  <c r="AW1" i="24"/>
  <c r="AX1" i="24"/>
  <c r="Q1" i="24"/>
  <c r="R1" i="24"/>
  <c r="S1" i="24"/>
  <c r="T1" i="24"/>
  <c r="N1" i="24"/>
  <c r="O1" i="24"/>
  <c r="P1" i="24"/>
  <c r="J1" i="24"/>
  <c r="K1" i="24"/>
  <c r="L1" i="24"/>
  <c r="M1" i="24"/>
  <c r="G1" i="24"/>
  <c r="H1" i="24"/>
  <c r="I1" i="24"/>
  <c r="D1" i="24"/>
  <c r="E1" i="24"/>
  <c r="F1" i="24"/>
  <c r="C1" i="24"/>
  <c r="U1" i="25"/>
  <c r="V1" i="25"/>
  <c r="W1" i="25"/>
  <c r="X1" i="25"/>
  <c r="Y1" i="25"/>
  <c r="Z1" i="25"/>
  <c r="AA1" i="25"/>
  <c r="AB1" i="25"/>
  <c r="AC1" i="25"/>
  <c r="AD1" i="25"/>
  <c r="AE1" i="25"/>
  <c r="AF1" i="25"/>
  <c r="AG1" i="25"/>
  <c r="AH1" i="25"/>
  <c r="AI1" i="25"/>
  <c r="AJ1" i="25"/>
  <c r="AK1" i="25"/>
  <c r="AL1" i="25"/>
  <c r="AM1" i="25"/>
  <c r="AN1" i="25"/>
  <c r="AO1" i="25"/>
  <c r="AP1" i="25"/>
  <c r="AQ1" i="25"/>
  <c r="AR1" i="25"/>
  <c r="AS1" i="25"/>
  <c r="AT1" i="25"/>
  <c r="AU1" i="25"/>
  <c r="AV1" i="25"/>
  <c r="AW1" i="25"/>
  <c r="AX1" i="25"/>
  <c r="R1" i="25"/>
  <c r="S1" i="25"/>
  <c r="T1" i="25"/>
  <c r="O1" i="25"/>
  <c r="P1" i="25"/>
  <c r="Q1" i="25"/>
  <c r="M1" i="25"/>
  <c r="N1" i="25"/>
  <c r="K1" i="25"/>
  <c r="L1" i="25"/>
  <c r="I1" i="25"/>
  <c r="J1" i="25"/>
  <c r="F1" i="25"/>
  <c r="G1" i="25"/>
  <c r="H1" i="25"/>
  <c r="D1" i="25"/>
  <c r="E1" i="25"/>
  <c r="C1" i="25"/>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U1" i="11"/>
  <c r="R1" i="11"/>
  <c r="S1" i="11"/>
  <c r="T1" i="11"/>
  <c r="O1" i="11"/>
  <c r="P1" i="11"/>
  <c r="Q1" i="11"/>
  <c r="L1" i="11"/>
  <c r="M1" i="11"/>
  <c r="N1" i="11"/>
  <c r="J1" i="11"/>
  <c r="K1" i="11"/>
  <c r="E1" i="11"/>
  <c r="F1" i="11"/>
  <c r="G1" i="11"/>
  <c r="H1" i="11"/>
  <c r="I1" i="11"/>
  <c r="D1" i="11"/>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S1" i="12"/>
  <c r="T1" i="12"/>
  <c r="U1" i="12"/>
  <c r="P1" i="12"/>
  <c r="Q1" i="12"/>
  <c r="R1" i="12"/>
  <c r="L1" i="12"/>
  <c r="M1" i="12"/>
  <c r="N1" i="12"/>
  <c r="O1" i="12"/>
  <c r="J1" i="12"/>
  <c r="K1" i="12"/>
  <c r="F1" i="12"/>
  <c r="G1" i="12"/>
  <c r="H1" i="12"/>
  <c r="I1" i="12"/>
  <c r="E1" i="12"/>
  <c r="D1" i="12"/>
  <c r="C2" i="25"/>
  <c r="C3" i="25"/>
  <c r="D7" i="25"/>
  <c r="D9" i="25"/>
  <c r="B4" i="28"/>
  <c r="H7" i="24"/>
  <c r="G10" i="24"/>
  <c r="H10" i="24" s="1"/>
  <c r="G9" i="24"/>
  <c r="H9" i="24" s="1"/>
  <c r="G8" i="24"/>
  <c r="H8" i="24" s="1"/>
  <c r="G7" i="24"/>
  <c r="D10" i="24"/>
  <c r="D9" i="24"/>
  <c r="D8" i="24"/>
  <c r="D7" i="24"/>
  <c r="V9" i="24"/>
  <c r="W9" i="24" s="1"/>
  <c r="X9" i="24" s="1"/>
  <c r="Y9" i="24" s="1"/>
  <c r="AA9" i="24" s="1"/>
  <c r="AB9" i="24" s="1"/>
  <c r="AC9" i="24" s="1"/>
  <c r="AD9" i="24" s="1"/>
  <c r="AE9" i="24" s="1"/>
  <c r="AF9" i="24" s="1"/>
  <c r="AG9" i="24" s="1"/>
  <c r="AH9" i="24" s="1"/>
  <c r="AI9" i="24" s="1"/>
  <c r="AJ9" i="24" s="1"/>
  <c r="AK9" i="24" s="1"/>
  <c r="AL9" i="24" s="1"/>
  <c r="AM9" i="24" s="1"/>
  <c r="AN9" i="24" s="1"/>
  <c r="AO9" i="24" s="1"/>
  <c r="AP9" i="24" s="1"/>
  <c r="AQ9" i="24" s="1"/>
  <c r="AR9" i="24" s="1"/>
  <c r="AS9" i="24" s="1"/>
  <c r="AT9" i="24" s="1"/>
  <c r="AU9" i="24" s="1"/>
  <c r="AV9" i="24" s="1"/>
  <c r="AW9" i="24" s="1"/>
  <c r="AX9" i="24" s="1"/>
  <c r="V10" i="24"/>
  <c r="W10" i="24" s="1"/>
  <c r="X10" i="24" s="1"/>
  <c r="Y10" i="24" s="1"/>
  <c r="AA10" i="24" s="1"/>
  <c r="AB10" i="24" s="1"/>
  <c r="AC10" i="24" s="1"/>
  <c r="AD10" i="24" s="1"/>
  <c r="AE10" i="24" s="1"/>
  <c r="AF10" i="24" s="1"/>
  <c r="AG10" i="24" s="1"/>
  <c r="AH10" i="24" s="1"/>
  <c r="AI10" i="24" s="1"/>
  <c r="AJ10" i="24" s="1"/>
  <c r="AK10" i="24" s="1"/>
  <c r="AL10" i="24" s="1"/>
  <c r="AM10" i="24" s="1"/>
  <c r="AN10" i="24" s="1"/>
  <c r="AO10" i="24" s="1"/>
  <c r="AP10" i="24" s="1"/>
  <c r="AQ10" i="24" s="1"/>
  <c r="AR10" i="24" s="1"/>
  <c r="AS10" i="24" s="1"/>
  <c r="AT10" i="24" s="1"/>
  <c r="AU10" i="24" s="1"/>
  <c r="AV10" i="24" s="1"/>
  <c r="AW10" i="24" s="1"/>
  <c r="AX10" i="24" s="1"/>
  <c r="U10" i="24"/>
  <c r="U9" i="24"/>
  <c r="S10" i="24"/>
  <c r="S9" i="24"/>
  <c r="S8" i="24"/>
  <c r="S7" i="24"/>
  <c r="Q10" i="24"/>
  <c r="Q9" i="24"/>
  <c r="N10" i="24"/>
  <c r="O10" i="24" s="1"/>
  <c r="N9" i="24"/>
  <c r="O9" i="24" s="1"/>
  <c r="O8" i="24"/>
  <c r="N8" i="24"/>
  <c r="N7" i="24"/>
  <c r="O7" i="24" s="1"/>
  <c r="K10" i="24"/>
  <c r="K9" i="24"/>
  <c r="K8" i="24"/>
  <c r="K7" i="24"/>
  <c r="H10" i="25"/>
  <c r="H9" i="25"/>
  <c r="G10" i="25"/>
  <c r="G9" i="25"/>
  <c r="H8" i="25"/>
  <c r="G8" i="25"/>
  <c r="D10" i="25"/>
  <c r="D8" i="25"/>
  <c r="W9" i="25"/>
  <c r="X9" i="25" s="1"/>
  <c r="Y9" i="25" s="1"/>
  <c r="AA9" i="25" s="1"/>
  <c r="AB9" i="25" s="1"/>
  <c r="AC9" i="25" s="1"/>
  <c r="AD9" i="25" s="1"/>
  <c r="AE9" i="25" s="1"/>
  <c r="AF9" i="25" s="1"/>
  <c r="AG9" i="25" s="1"/>
  <c r="AH9" i="25" s="1"/>
  <c r="AI9" i="25" s="1"/>
  <c r="AJ9" i="25" s="1"/>
  <c r="AK9" i="25" s="1"/>
  <c r="AL9" i="25" s="1"/>
  <c r="AM9" i="25" s="1"/>
  <c r="AN9" i="25" s="1"/>
  <c r="AO9" i="25" s="1"/>
  <c r="AP9" i="25" s="1"/>
  <c r="AQ9" i="25" s="1"/>
  <c r="AR9" i="25" s="1"/>
  <c r="AS9" i="25" s="1"/>
  <c r="AT9" i="25" s="1"/>
  <c r="AU9" i="25" s="1"/>
  <c r="AV9" i="25" s="1"/>
  <c r="AW9" i="25" s="1"/>
  <c r="AX9" i="25" s="1"/>
  <c r="U9" i="25"/>
  <c r="S9" i="25"/>
  <c r="S8" i="25"/>
  <c r="Q9" i="25"/>
  <c r="N9" i="25"/>
  <c r="O9" i="25" s="1"/>
  <c r="K9" i="25"/>
  <c r="U10" i="12"/>
  <c r="V10" i="12" s="1"/>
  <c r="X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R10" i="12"/>
  <c r="O10" i="12"/>
  <c r="L10" i="12"/>
  <c r="U9" i="12"/>
  <c r="V9" i="12" s="1"/>
  <c r="X9" i="12" s="1"/>
  <c r="Z9" i="12" s="1"/>
  <c r="AA9" i="12" s="1"/>
  <c r="AB9" i="12" s="1"/>
  <c r="AC9" i="12" s="1"/>
  <c r="AD9" i="12" s="1"/>
  <c r="AE9" i="12" s="1"/>
  <c r="AF9" i="12" s="1"/>
  <c r="AG9" i="12" s="1"/>
  <c r="AH9" i="12" s="1"/>
  <c r="AI9" i="12" s="1"/>
  <c r="AJ9" i="12" s="1"/>
  <c r="AK9" i="12" s="1"/>
  <c r="AL9" i="12" s="1"/>
  <c r="AM9" i="12" s="1"/>
  <c r="AN9" i="12" s="1"/>
  <c r="AO9" i="12" s="1"/>
  <c r="AP9" i="12" s="1"/>
  <c r="AQ9" i="12" s="1"/>
  <c r="AR9" i="12" s="1"/>
  <c r="AS9" i="12" s="1"/>
  <c r="AT9" i="12" s="1"/>
  <c r="AU9" i="12" s="1"/>
  <c r="AV9" i="12" s="1"/>
  <c r="AW9" i="12" s="1"/>
  <c r="AX9" i="12" s="1"/>
  <c r="AY9" i="12" s="1"/>
  <c r="R9" i="12"/>
  <c r="O9" i="12"/>
  <c r="L9" i="12"/>
  <c r="U8" i="12"/>
  <c r="V8" i="12" s="1"/>
  <c r="X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AT8" i="12" s="1"/>
  <c r="AU8" i="12" s="1"/>
  <c r="AV8" i="12" s="1"/>
  <c r="AW8" i="12" s="1"/>
  <c r="AX8" i="12" s="1"/>
  <c r="AY8" i="12" s="1"/>
  <c r="R8" i="12"/>
  <c r="O8" i="12"/>
  <c r="L8" i="12"/>
  <c r="X7" i="12"/>
  <c r="Z7" i="12" s="1"/>
  <c r="AA7" i="12" s="1"/>
  <c r="AB7" i="12" s="1"/>
  <c r="AC7" i="12" s="1"/>
  <c r="AD7" i="12" s="1"/>
  <c r="AE7" i="12" s="1"/>
  <c r="AF7" i="12" s="1"/>
  <c r="AG7" i="12" s="1"/>
  <c r="AH7" i="12" s="1"/>
  <c r="AI7" i="12" s="1"/>
  <c r="AJ7" i="12" s="1"/>
  <c r="AK7" i="12" s="1"/>
  <c r="AL7" i="12" s="1"/>
  <c r="AM7" i="12" s="1"/>
  <c r="AN7" i="12" s="1"/>
  <c r="AO7" i="12" s="1"/>
  <c r="AP7" i="12" s="1"/>
  <c r="AQ7" i="12" s="1"/>
  <c r="AR7" i="12" s="1"/>
  <c r="AS7" i="12" s="1"/>
  <c r="AT7" i="12" s="1"/>
  <c r="AU7" i="12" s="1"/>
  <c r="AV7" i="12" s="1"/>
  <c r="AW7" i="12" s="1"/>
  <c r="AX7" i="12" s="1"/>
  <c r="AY7" i="12" s="1"/>
  <c r="U7" i="12"/>
  <c r="V7" i="12" s="1"/>
  <c r="R7" i="12"/>
  <c r="O7" i="12"/>
  <c r="L7" i="12"/>
  <c r="U6" i="12"/>
  <c r="V6" i="12" s="1"/>
  <c r="X6" i="12" s="1"/>
  <c r="Z6" i="12" s="1"/>
  <c r="AA6" i="12" s="1"/>
  <c r="AB6" i="12" s="1"/>
  <c r="AC6" i="12" s="1"/>
  <c r="AD6" i="12" s="1"/>
  <c r="AE6" i="12" s="1"/>
  <c r="AF6" i="12" s="1"/>
  <c r="AG6" i="12" s="1"/>
  <c r="AH6" i="12" s="1"/>
  <c r="AI6" i="12" s="1"/>
  <c r="AJ6" i="12" s="1"/>
  <c r="AK6" i="12" s="1"/>
  <c r="AL6" i="12" s="1"/>
  <c r="AM6" i="12" s="1"/>
  <c r="AN6" i="12" s="1"/>
  <c r="AO6" i="12" s="1"/>
  <c r="AP6" i="12" s="1"/>
  <c r="AQ6" i="12" s="1"/>
  <c r="AR6" i="12" s="1"/>
  <c r="AS6" i="12" s="1"/>
  <c r="AT6" i="12" s="1"/>
  <c r="AU6" i="12" s="1"/>
  <c r="AV6" i="12" s="1"/>
  <c r="AW6" i="12" s="1"/>
  <c r="AX6" i="12" s="1"/>
  <c r="AY6" i="12" s="1"/>
  <c r="R6" i="12"/>
  <c r="O6" i="12"/>
  <c r="L6" i="12"/>
  <c r="V10" i="11"/>
  <c r="X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U10" i="11"/>
  <c r="R10" i="11"/>
  <c r="O10" i="11"/>
  <c r="L10" i="11"/>
  <c r="U9" i="11"/>
  <c r="V9" i="11" s="1"/>
  <c r="X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AY9" i="11" s="1"/>
  <c r="R9" i="11"/>
  <c r="O9" i="11"/>
  <c r="L9" i="11"/>
  <c r="V8" i="11"/>
  <c r="X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AY8" i="11" s="1"/>
  <c r="U8" i="11"/>
  <c r="R8" i="11"/>
  <c r="O8" i="11"/>
  <c r="L8" i="11"/>
  <c r="U7" i="11"/>
  <c r="V7" i="11" s="1"/>
  <c r="X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AY7" i="11" s="1"/>
  <c r="R7" i="11"/>
  <c r="O7" i="11"/>
  <c r="L7" i="11"/>
  <c r="V6" i="11"/>
  <c r="X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U6" i="11"/>
  <c r="R6" i="11"/>
  <c r="O6" i="11"/>
  <c r="L6" i="11"/>
  <c r="C4" i="25" l="1"/>
  <c r="O27" i="10"/>
  <c r="J27" i="10"/>
  <c r="B6" i="28" s="1"/>
  <c r="I7" i="9"/>
  <c r="B11" i="28"/>
  <c r="AY2" i="11"/>
  <c r="AY3" i="11"/>
  <c r="AY4" i="11"/>
  <c r="AY2" i="12"/>
  <c r="AY3" i="12"/>
  <c r="R2" i="12"/>
  <c r="R3" i="12"/>
  <c r="R2" i="11"/>
  <c r="R3" i="11"/>
  <c r="Q2" i="24"/>
  <c r="Q12" i="24" s="1"/>
  <c r="Q3" i="24"/>
  <c r="Q2" i="25"/>
  <c r="Q3" i="25"/>
  <c r="R7" i="6"/>
  <c r="R8" i="6"/>
  <c r="R9" i="6"/>
  <c r="R10" i="6"/>
  <c r="R6" i="6"/>
  <c r="R4" i="6"/>
  <c r="R4" i="11" s="1"/>
  <c r="S5" i="12"/>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D2" i="25"/>
  <c r="D3" i="25"/>
  <c r="E2" i="25"/>
  <c r="F2" i="25"/>
  <c r="G2" i="25"/>
  <c r="H2" i="25"/>
  <c r="I2" i="25"/>
  <c r="J2" i="25"/>
  <c r="K2" i="25"/>
  <c r="L2" i="25"/>
  <c r="M2" i="25"/>
  <c r="N2" i="25"/>
  <c r="O2" i="25"/>
  <c r="P2" i="25"/>
  <c r="R2" i="25"/>
  <c r="S2" i="25"/>
  <c r="T2" i="25"/>
  <c r="U2" i="25"/>
  <c r="V2" i="25"/>
  <c r="W2" i="25"/>
  <c r="X2" i="25"/>
  <c r="Y2" i="25"/>
  <c r="Z2" i="25"/>
  <c r="AA2" i="25"/>
  <c r="AB2" i="25"/>
  <c r="AC2" i="25"/>
  <c r="AD2" i="25"/>
  <c r="AE2" i="25"/>
  <c r="AF2" i="25"/>
  <c r="AG2" i="25"/>
  <c r="AH2" i="25"/>
  <c r="AI2" i="25"/>
  <c r="AJ2" i="25"/>
  <c r="AK2" i="25"/>
  <c r="AL2" i="25"/>
  <c r="AM2" i="25"/>
  <c r="AN2" i="25"/>
  <c r="AO2" i="25"/>
  <c r="AP2" i="25"/>
  <c r="AQ2" i="25"/>
  <c r="AR2" i="25"/>
  <c r="AS2" i="25"/>
  <c r="AT2" i="25"/>
  <c r="AU2" i="25"/>
  <c r="AV2" i="25"/>
  <c r="AW2" i="25"/>
  <c r="AX2" i="25"/>
  <c r="E3" i="25"/>
  <c r="E4" i="25" s="1"/>
  <c r="F3" i="25"/>
  <c r="G3" i="25"/>
  <c r="H3" i="25"/>
  <c r="I3" i="25"/>
  <c r="J3" i="25"/>
  <c r="K3" i="25"/>
  <c r="L3" i="25"/>
  <c r="M3" i="25"/>
  <c r="N3" i="25"/>
  <c r="O3" i="25"/>
  <c r="P3" i="25"/>
  <c r="R3" i="25"/>
  <c r="S3" i="25"/>
  <c r="T3" i="25"/>
  <c r="U3" i="25"/>
  <c r="V3" i="25"/>
  <c r="V4" i="25" s="1"/>
  <c r="W3" i="25"/>
  <c r="X3" i="25"/>
  <c r="Y3" i="25"/>
  <c r="Z3" i="25"/>
  <c r="AA3" i="25"/>
  <c r="AB3" i="25"/>
  <c r="AC3" i="25"/>
  <c r="AD3" i="25"/>
  <c r="AD4" i="25" s="1"/>
  <c r="AE3" i="25"/>
  <c r="AF3" i="25"/>
  <c r="AG3" i="25"/>
  <c r="AH3" i="25"/>
  <c r="AI3" i="25"/>
  <c r="AJ3" i="25"/>
  <c r="AK3" i="25"/>
  <c r="AL3" i="25"/>
  <c r="AL4" i="25" s="1"/>
  <c r="AM3" i="25"/>
  <c r="AN3" i="25"/>
  <c r="AO3" i="25"/>
  <c r="AP3" i="25"/>
  <c r="AQ3" i="25"/>
  <c r="AR3" i="25"/>
  <c r="AS3" i="25"/>
  <c r="AT3" i="25"/>
  <c r="AT4" i="25" s="1"/>
  <c r="AU3" i="25"/>
  <c r="AV3" i="25"/>
  <c r="AW3" i="25"/>
  <c r="AX3" i="25"/>
  <c r="D2" i="24"/>
  <c r="D12" i="24" s="1"/>
  <c r="D3" i="24"/>
  <c r="E2" i="24"/>
  <c r="E12" i="24" s="1"/>
  <c r="F2" i="24"/>
  <c r="G2" i="24"/>
  <c r="G12" i="24" s="1"/>
  <c r="H2" i="24"/>
  <c r="I2" i="24"/>
  <c r="I12" i="24" s="1"/>
  <c r="J2" i="24"/>
  <c r="J12" i="24" s="1"/>
  <c r="K2" i="24"/>
  <c r="K12" i="24" s="1"/>
  <c r="L2" i="24"/>
  <c r="M2" i="24"/>
  <c r="M12" i="24" s="1"/>
  <c r="N2" i="24"/>
  <c r="O2" i="24"/>
  <c r="O12" i="24" s="1"/>
  <c r="P2" i="24"/>
  <c r="R2" i="24"/>
  <c r="R12" i="24" s="1"/>
  <c r="S2" i="24"/>
  <c r="S12" i="24" s="1"/>
  <c r="T2" i="24"/>
  <c r="T12" i="24" s="1"/>
  <c r="U2" i="24"/>
  <c r="U12" i="24" s="1"/>
  <c r="V2" i="24"/>
  <c r="V12" i="24" s="1"/>
  <c r="W2" i="24"/>
  <c r="X2" i="24"/>
  <c r="X12" i="24" s="1"/>
  <c r="Y2" i="24"/>
  <c r="Z2" i="24"/>
  <c r="Z12" i="24" s="1"/>
  <c r="AA2" i="24"/>
  <c r="AB2" i="24"/>
  <c r="AB12" i="24" s="1"/>
  <c r="AC2" i="24"/>
  <c r="AD2" i="24"/>
  <c r="AD12" i="24" s="1"/>
  <c r="AE2" i="24"/>
  <c r="AF2" i="24"/>
  <c r="AF12" i="24" s="1"/>
  <c r="AG2" i="24"/>
  <c r="AH2" i="24"/>
  <c r="AH12" i="24" s="1"/>
  <c r="AI2" i="24"/>
  <c r="AJ2" i="24"/>
  <c r="AJ12" i="24" s="1"/>
  <c r="AK2" i="24"/>
  <c r="AL2" i="24"/>
  <c r="AL12" i="24" s="1"/>
  <c r="AM2" i="24"/>
  <c r="AN2" i="24"/>
  <c r="AN12" i="24" s="1"/>
  <c r="AO2" i="24"/>
  <c r="AO12" i="24" s="1"/>
  <c r="AP2" i="24"/>
  <c r="AP12" i="24" s="1"/>
  <c r="AQ2" i="24"/>
  <c r="AR2" i="24"/>
  <c r="AR12" i="24" s="1"/>
  <c r="AS2" i="24"/>
  <c r="AT2" i="24"/>
  <c r="AT12" i="24" s="1"/>
  <c r="AU2" i="24"/>
  <c r="AV2" i="24"/>
  <c r="AV12" i="24" s="1"/>
  <c r="AW2" i="24"/>
  <c r="AX2" i="24"/>
  <c r="AX12" i="24" s="1"/>
  <c r="E3" i="24"/>
  <c r="F3" i="24"/>
  <c r="G3" i="24"/>
  <c r="H3" i="24"/>
  <c r="I3" i="24"/>
  <c r="I4" i="24" s="1"/>
  <c r="J3" i="24"/>
  <c r="K3" i="24"/>
  <c r="L3" i="24"/>
  <c r="M3" i="24"/>
  <c r="N3" i="24"/>
  <c r="O3" i="24"/>
  <c r="P3" i="24"/>
  <c r="R3" i="24"/>
  <c r="R4" i="24" s="1"/>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X4" i="24" s="1"/>
  <c r="C3" i="24"/>
  <c r="C2" i="24"/>
  <c r="C12" i="24" s="1"/>
  <c r="Q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Q3" i="12"/>
  <c r="Q4" i="12" s="1"/>
  <c r="S3" i="12"/>
  <c r="T3" i="12"/>
  <c r="U3" i="12"/>
  <c r="U4" i="12" s="1"/>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D2" i="12"/>
  <c r="E2" i="12"/>
  <c r="F2" i="12"/>
  <c r="F4" i="12" s="1"/>
  <c r="G2" i="12"/>
  <c r="H2" i="12"/>
  <c r="I2" i="12"/>
  <c r="J2" i="12"/>
  <c r="K2" i="12"/>
  <c r="L2" i="12"/>
  <c r="M2" i="12"/>
  <c r="N2" i="12"/>
  <c r="N4" i="12" s="1"/>
  <c r="O2" i="12"/>
  <c r="D3" i="12"/>
  <c r="E3" i="12"/>
  <c r="F3" i="12"/>
  <c r="G3" i="12"/>
  <c r="H3" i="12"/>
  <c r="I3" i="12"/>
  <c r="J3" i="12"/>
  <c r="K3" i="12"/>
  <c r="L3" i="12"/>
  <c r="M3" i="12"/>
  <c r="N3" i="12"/>
  <c r="O3" i="12"/>
  <c r="D2" i="11"/>
  <c r="D4" i="11" s="1"/>
  <c r="E2" i="11"/>
  <c r="F2" i="11"/>
  <c r="F4" i="11" s="1"/>
  <c r="G2" i="11"/>
  <c r="H2" i="11"/>
  <c r="I2" i="11"/>
  <c r="J2" i="11"/>
  <c r="K2" i="11"/>
  <c r="L2" i="11"/>
  <c r="L4" i="11" s="1"/>
  <c r="M2" i="11"/>
  <c r="N2" i="11"/>
  <c r="O2" i="11"/>
  <c r="D3" i="11"/>
  <c r="E3" i="11"/>
  <c r="F3" i="11"/>
  <c r="G3" i="11"/>
  <c r="H3" i="11"/>
  <c r="I3" i="11"/>
  <c r="J3" i="11"/>
  <c r="J4" i="11" s="1"/>
  <c r="K3" i="11"/>
  <c r="L3" i="11"/>
  <c r="M3" i="11"/>
  <c r="N3" i="11"/>
  <c r="O3" i="11"/>
  <c r="P3" i="12"/>
  <c r="P2" i="12"/>
  <c r="Q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Q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Q4" i="6"/>
  <c r="Q4" i="11" s="1"/>
  <c r="O5" i="6"/>
  <c r="P5" i="6" s="1"/>
  <c r="S5" i="11"/>
  <c r="P2" i="11"/>
  <c r="P3" i="11"/>
  <c r="P4" i="6"/>
  <c r="P4" i="11" s="1"/>
  <c r="O4" i="6"/>
  <c r="O4" i="11" s="1"/>
  <c r="L6" i="6"/>
  <c r="O7" i="6"/>
  <c r="O8" i="6"/>
  <c r="O9" i="6"/>
  <c r="O10" i="6"/>
  <c r="O6" i="6"/>
  <c r="O8" i="25"/>
  <c r="P8" i="25" s="1"/>
  <c r="Q8" i="25" s="1"/>
  <c r="W8" i="25"/>
  <c r="X8" i="25" s="1"/>
  <c r="Y8" i="25" s="1"/>
  <c r="AA8" i="25" s="1"/>
  <c r="AB8" i="25" s="1"/>
  <c r="AC8" i="25" s="1"/>
  <c r="AD8" i="25" s="1"/>
  <c r="AE8" i="25" s="1"/>
  <c r="AF8" i="25" s="1"/>
  <c r="AG8" i="25" s="1"/>
  <c r="AH8" i="25" s="1"/>
  <c r="AI8" i="25" s="1"/>
  <c r="AJ8" i="25" s="1"/>
  <c r="AK8" i="25" s="1"/>
  <c r="AL8" i="25" s="1"/>
  <c r="AM8" i="25" s="1"/>
  <c r="AN8" i="25" s="1"/>
  <c r="AO8" i="25" s="1"/>
  <c r="AP8" i="25" s="1"/>
  <c r="AQ8" i="25" s="1"/>
  <c r="AR8" i="25" s="1"/>
  <c r="AS8" i="25" s="1"/>
  <c r="AT8" i="25" s="1"/>
  <c r="AU8" i="25" s="1"/>
  <c r="AV8" i="25" s="1"/>
  <c r="AW8" i="25" s="1"/>
  <c r="AX8" i="25" s="1"/>
  <c r="O7" i="25"/>
  <c r="P7" i="25" s="1"/>
  <c r="Q7" i="25" s="1"/>
  <c r="U7" i="25"/>
  <c r="W7" i="25"/>
  <c r="Y7" i="25" s="1"/>
  <c r="AA7" i="25" s="1"/>
  <c r="AB7" i="25" s="1"/>
  <c r="AC7" i="25" s="1"/>
  <c r="AD7" i="25" s="1"/>
  <c r="AE7" i="25" s="1"/>
  <c r="AF7" i="25" s="1"/>
  <c r="AG7" i="25" s="1"/>
  <c r="AH7" i="25" s="1"/>
  <c r="AI7" i="25" s="1"/>
  <c r="AJ7" i="25" s="1"/>
  <c r="AK7" i="25" s="1"/>
  <c r="AL7" i="25" s="1"/>
  <c r="AM7" i="25" s="1"/>
  <c r="AN7" i="25" s="1"/>
  <c r="AO7" i="25" s="1"/>
  <c r="AP7" i="25" s="1"/>
  <c r="AQ7" i="25" s="1"/>
  <c r="AR7" i="25" s="1"/>
  <c r="AS7" i="25" s="1"/>
  <c r="AT7" i="25" s="1"/>
  <c r="AU7" i="25" s="1"/>
  <c r="AV7" i="25" s="1"/>
  <c r="AW7" i="25" s="1"/>
  <c r="AX7" i="25" s="1"/>
  <c r="P8" i="24"/>
  <c r="Q8" i="24" s="1"/>
  <c r="W8" i="24"/>
  <c r="X8" i="24" s="1"/>
  <c r="Y8" i="24" s="1"/>
  <c r="AA8" i="24" s="1"/>
  <c r="AB8" i="24"/>
  <c r="AC8" i="24" s="1"/>
  <c r="AD8" i="24" s="1"/>
  <c r="AE8" i="24" s="1"/>
  <c r="AF8" i="24" s="1"/>
  <c r="AG8" i="24" s="1"/>
  <c r="AH8" i="24"/>
  <c r="AI8" i="24" s="1"/>
  <c r="AJ8" i="24" s="1"/>
  <c r="AK8" i="24" s="1"/>
  <c r="AL8" i="24" s="1"/>
  <c r="AM8" i="24" s="1"/>
  <c r="AN8" i="24" s="1"/>
  <c r="AO8" i="24" s="1"/>
  <c r="AP8" i="24" s="1"/>
  <c r="AQ8" i="24" s="1"/>
  <c r="AR8" i="24" s="1"/>
  <c r="AS8" i="24" s="1"/>
  <c r="AT8" i="24" s="1"/>
  <c r="AU8" i="24" s="1"/>
  <c r="AV8" i="24" s="1"/>
  <c r="AW8" i="24" s="1"/>
  <c r="AX8" i="24" s="1"/>
  <c r="P7" i="24"/>
  <c r="Q7" i="24" s="1"/>
  <c r="U7" i="24"/>
  <c r="V7" i="24" s="1"/>
  <c r="W7" i="24" s="1"/>
  <c r="Y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N4" i="6"/>
  <c r="O5" i="12"/>
  <c r="P5" i="12" s="1"/>
  <c r="Q5" i="12" s="1"/>
  <c r="R5" i="12" s="1"/>
  <c r="U5" i="6"/>
  <c r="T5" i="11"/>
  <c r="M4" i="6"/>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G10000" i="9" s="1"/>
  <c r="G10001" i="9" s="1"/>
  <c r="G10002" i="9" s="1"/>
  <c r="G10003" i="9" s="1"/>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E155" i="9" s="1"/>
  <c r="E156" i="9" s="1"/>
  <c r="E157" i="9" s="1"/>
  <c r="E158" i="9" s="1"/>
  <c r="E159" i="9" s="1"/>
  <c r="E160" i="9" s="1"/>
  <c r="E161" i="9" s="1"/>
  <c r="E162" i="9" s="1"/>
  <c r="E163" i="9" s="1"/>
  <c r="E164" i="9" s="1"/>
  <c r="E165" i="9" s="1"/>
  <c r="E166" i="9" s="1"/>
  <c r="E167" i="9" s="1"/>
  <c r="E168" i="9" s="1"/>
  <c r="E169" i="9" s="1"/>
  <c r="E170" i="9" s="1"/>
  <c r="E171" i="9" s="1"/>
  <c r="E172" i="9" s="1"/>
  <c r="E173" i="9" s="1"/>
  <c r="E174" i="9" s="1"/>
  <c r="E175" i="9" s="1"/>
  <c r="E176" i="9" s="1"/>
  <c r="E177" i="9" s="1"/>
  <c r="E178" i="9" s="1"/>
  <c r="E179" i="9" s="1"/>
  <c r="E180" i="9" s="1"/>
  <c r="E181" i="9" s="1"/>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E242" i="9" s="1"/>
  <c r="E243" i="9" s="1"/>
  <c r="E244" i="9" s="1"/>
  <c r="E245" i="9" s="1"/>
  <c r="E246" i="9" s="1"/>
  <c r="E247" i="9" s="1"/>
  <c r="E248" i="9" s="1"/>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E377" i="9" s="1"/>
  <c r="E378" i="9" s="1"/>
  <c r="E379" i="9" s="1"/>
  <c r="E380" i="9" s="1"/>
  <c r="E381" i="9" s="1"/>
  <c r="E382" i="9" s="1"/>
  <c r="E383" i="9" s="1"/>
  <c r="E384" i="9" s="1"/>
  <c r="E385" i="9" s="1"/>
  <c r="E386" i="9" s="1"/>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445" i="9" s="1"/>
  <c r="E446" i="9" s="1"/>
  <c r="E447" i="9" s="1"/>
  <c r="E448" i="9" s="1"/>
  <c r="E449" i="9" s="1"/>
  <c r="E450" i="9" s="1"/>
  <c r="E451" i="9" s="1"/>
  <c r="E452" i="9" s="1"/>
  <c r="E453" i="9" s="1"/>
  <c r="E454" i="9" s="1"/>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8" i="9" s="1"/>
  <c r="E549" i="9" s="1"/>
  <c r="E550" i="9" s="1"/>
  <c r="E551" i="9" s="1"/>
  <c r="E552" i="9" s="1"/>
  <c r="E553" i="9" s="1"/>
  <c r="E554" i="9" s="1"/>
  <c r="E555" i="9" s="1"/>
  <c r="E556" i="9" s="1"/>
  <c r="E557" i="9" s="1"/>
  <c r="E558" i="9" s="1"/>
  <c r="E559" i="9" s="1"/>
  <c r="E560" i="9" s="1"/>
  <c r="E561" i="9" s="1"/>
  <c r="E562" i="9" s="1"/>
  <c r="E563" i="9" s="1"/>
  <c r="E564" i="9" s="1"/>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E617" i="9" s="1"/>
  <c r="E618" i="9" s="1"/>
  <c r="E619" i="9" s="1"/>
  <c r="E620" i="9" s="1"/>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s="1"/>
  <c r="E653" i="9" s="1"/>
  <c r="E654" i="9" s="1"/>
  <c r="E655" i="9" s="1"/>
  <c r="E656" i="9" s="1"/>
  <c r="E657" i="9" s="1"/>
  <c r="E658" i="9" s="1"/>
  <c r="E659" i="9" s="1"/>
  <c r="E660" i="9" s="1"/>
  <c r="E661" i="9" s="1"/>
  <c r="E662" i="9" s="1"/>
  <c r="E663" i="9" s="1"/>
  <c r="E664" i="9" s="1"/>
  <c r="E665" i="9" s="1"/>
  <c r="E666" i="9" s="1"/>
  <c r="E667" i="9" s="1"/>
  <c r="E668" i="9" s="1"/>
  <c r="E669" i="9" s="1"/>
  <c r="E670" i="9" s="1"/>
  <c r="E671" i="9" s="1"/>
  <c r="E672" i="9" s="1"/>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E780" i="9" s="1"/>
  <c r="E781" i="9" s="1"/>
  <c r="E782" i="9" s="1"/>
  <c r="E783" i="9" s="1"/>
  <c r="E784" i="9" s="1"/>
  <c r="E785" i="9" s="1"/>
  <c r="E786" i="9" s="1"/>
  <c r="E787" i="9" s="1"/>
  <c r="E788" i="9" s="1"/>
  <c r="E789" i="9" s="1"/>
  <c r="E790" i="9" s="1"/>
  <c r="E791" i="9" s="1"/>
  <c r="E792" i="9" s="1"/>
  <c r="E793" i="9" s="1"/>
  <c r="E794" i="9" s="1"/>
  <c r="E795" i="9" s="1"/>
  <c r="E796" i="9" s="1"/>
  <c r="E797" i="9" s="1"/>
  <c r="E798" i="9" s="1"/>
  <c r="E799" i="9" s="1"/>
  <c r="E800" i="9" s="1"/>
  <c r="E801" i="9" s="1"/>
  <c r="E802" i="9" s="1"/>
  <c r="E803" i="9" s="1"/>
  <c r="E804" i="9" s="1"/>
  <c r="E805" i="9" s="1"/>
  <c r="E806" i="9" s="1"/>
  <c r="E807" i="9" s="1"/>
  <c r="E808" i="9" s="1"/>
  <c r="E809" i="9" s="1"/>
  <c r="E810" i="9" s="1"/>
  <c r="E811" i="9" s="1"/>
  <c r="E812" i="9" s="1"/>
  <c r="E813" i="9" s="1"/>
  <c r="E814" i="9" s="1"/>
  <c r="E815" i="9" s="1"/>
  <c r="E816" i="9" s="1"/>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81" i="9" s="1"/>
  <c r="E882" i="9" s="1"/>
  <c r="E883" i="9" s="1"/>
  <c r="E884" i="9" s="1"/>
  <c r="E885" i="9" s="1"/>
  <c r="E886" i="9" s="1"/>
  <c r="E887" i="9" s="1"/>
  <c r="E888" i="9" s="1"/>
  <c r="E889" i="9" s="1"/>
  <c r="E890" i="9" s="1"/>
  <c r="E891" i="9" s="1"/>
  <c r="E892" i="9" s="1"/>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E977" i="9" s="1"/>
  <c r="E978" i="9" s="1"/>
  <c r="E979" i="9" s="1"/>
  <c r="E980" i="9" s="1"/>
  <c r="E981" i="9" s="1"/>
  <c r="E982" i="9" s="1"/>
  <c r="E983" i="9" s="1"/>
  <c r="E984" i="9" s="1"/>
  <c r="E985" i="9" s="1"/>
  <c r="E986" i="9" s="1"/>
  <c r="E987" i="9" s="1"/>
  <c r="E988" i="9" s="1"/>
  <c r="E989" i="9" s="1"/>
  <c r="E990" i="9" s="1"/>
  <c r="E991" i="9" s="1"/>
  <c r="E992" i="9" s="1"/>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6" i="9" s="1"/>
  <c r="E1017" i="9" s="1"/>
  <c r="E1018" i="9" s="1"/>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E1077" i="9" s="1"/>
  <c r="E1078" i="9" s="1"/>
  <c r="E1079" i="9" s="1"/>
  <c r="E1080" i="9" s="1"/>
  <c r="E1081" i="9" s="1"/>
  <c r="E1082" i="9" s="1"/>
  <c r="E1083" i="9" s="1"/>
  <c r="E1084" i="9" s="1"/>
  <c r="E1085" i="9" s="1"/>
  <c r="E1086" i="9" s="1"/>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4" i="9" s="1"/>
  <c r="E1185" i="9" s="1"/>
  <c r="E1186" i="9" s="1"/>
  <c r="E1187" i="9" s="1"/>
  <c r="E1188" i="9" s="1"/>
  <c r="E1189" i="9" s="1"/>
  <c r="E1190" i="9" s="1"/>
  <c r="E1191" i="9" s="1"/>
  <c r="E1192" i="9" s="1"/>
  <c r="E1193" i="9" s="1"/>
  <c r="E1194" i="9" s="1"/>
  <c r="E1195" i="9" s="1"/>
  <c r="E1196" i="9" s="1"/>
  <c r="E1197"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1267" i="9" s="1"/>
  <c r="E1268" i="9" s="1"/>
  <c r="E1269" i="9" s="1"/>
  <c r="E1270" i="9" s="1"/>
  <c r="E1271" i="9" s="1"/>
  <c r="E1272" i="9" s="1"/>
  <c r="E1273" i="9" s="1"/>
  <c r="E1274" i="9" s="1"/>
  <c r="E1275" i="9" s="1"/>
  <c r="E1276" i="9" s="1"/>
  <c r="E1277" i="9" s="1"/>
  <c r="E1278" i="9" s="1"/>
  <c r="E1279" i="9" s="1"/>
  <c r="E1280" i="9" s="1"/>
  <c r="E1281" i="9" s="1"/>
  <c r="E1282" i="9" s="1"/>
  <c r="E1283" i="9" s="1"/>
  <c r="E1284" i="9" s="1"/>
  <c r="E1285" i="9" s="1"/>
  <c r="E1286" i="9" s="1"/>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6" i="9" s="1"/>
  <c r="E1347" i="9" s="1"/>
  <c r="E1348" i="9" s="1"/>
  <c r="E1349" i="9" s="1"/>
  <c r="E1350" i="9" s="1"/>
  <c r="E1351" i="9" s="1"/>
  <c r="E1352" i="9" s="1"/>
  <c r="E1353" i="9" s="1"/>
  <c r="E1354" i="9" s="1"/>
  <c r="E1355" i="9" s="1"/>
  <c r="E1356" i="9" s="1"/>
  <c r="E1357" i="9" s="1"/>
  <c r="E1358" i="9" s="1"/>
  <c r="E1359" i="9" s="1"/>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E1390" i="9" s="1"/>
  <c r="E1391" i="9" s="1"/>
  <c r="E1392" i="9" s="1"/>
  <c r="E1393" i="9" s="1"/>
  <c r="E1394" i="9" s="1"/>
  <c r="E1395" i="9" s="1"/>
  <c r="E1396" i="9" s="1"/>
  <c r="E1397" i="9" s="1"/>
  <c r="E1398" i="9" s="1"/>
  <c r="E1399" i="9" s="1"/>
  <c r="E1400" i="9" s="1"/>
  <c r="E1401" i="9" s="1"/>
  <c r="E1402" i="9" s="1"/>
  <c r="E1403" i="9" s="1"/>
  <c r="E1404" i="9" s="1"/>
  <c r="E1405" i="9" s="1"/>
  <c r="E1406" i="9" s="1"/>
  <c r="E1407" i="9" s="1"/>
  <c r="E1408" i="9" s="1"/>
  <c r="E1409" i="9" s="1"/>
  <c r="C5" i="9"/>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Z51" i="14"/>
  <c r="S51" i="14"/>
  <c r="P5" i="27"/>
  <c r="R5" i="27" s="1"/>
  <c r="L5" i="27"/>
  <c r="N5" i="27" s="1"/>
  <c r="P4" i="27"/>
  <c r="L4" i="27"/>
  <c r="H4" i="27"/>
  <c r="P3" i="27"/>
  <c r="L3" i="27"/>
  <c r="H3" i="27"/>
  <c r="D10" i="27"/>
  <c r="F10" i="27" s="1"/>
  <c r="D9" i="27"/>
  <c r="F9" i="27" s="1"/>
  <c r="D8" i="27"/>
  <c r="F8" i="27" s="1"/>
  <c r="D7" i="27"/>
  <c r="F7" i="27" s="1"/>
  <c r="D6" i="27"/>
  <c r="F6" i="27" s="1"/>
  <c r="D5" i="27"/>
  <c r="F5" i="27" s="1"/>
  <c r="D4" i="27"/>
  <c r="F4" i="27" s="1"/>
  <c r="D3" i="27"/>
  <c r="F3" i="27" s="1"/>
  <c r="AN3" i="27"/>
  <c r="AP3" i="27" s="1"/>
  <c r="AJ3" i="27"/>
  <c r="AL3" i="27" s="1"/>
  <c r="B3" i="22"/>
  <c r="B2" i="22"/>
  <c r="B1" i="22"/>
  <c r="T3" i="27"/>
  <c r="V3" i="27" s="1"/>
  <c r="A19" i="26"/>
  <c r="A20" i="26"/>
  <c r="A21" i="26"/>
  <c r="A22" i="26"/>
  <c r="A23" i="26"/>
  <c r="A25" i="26"/>
  <c r="A26" i="26"/>
  <c r="A27" i="26"/>
  <c r="A28" i="26"/>
  <c r="A29" i="26"/>
  <c r="A30" i="26"/>
  <c r="A31" i="26"/>
  <c r="A32" i="26"/>
  <c r="A33" i="26"/>
  <c r="A34" i="26"/>
  <c r="A35" i="26"/>
  <c r="A16" i="26"/>
  <c r="A17" i="26"/>
  <c r="A7" i="26"/>
  <c r="B7" i="26" s="1"/>
  <c r="A8" i="26"/>
  <c r="B8" i="26" s="1"/>
  <c r="A6" i="26"/>
  <c r="B6" i="26" s="1"/>
  <c r="A9" i="26"/>
  <c r="B9" i="26" s="1"/>
  <c r="A10" i="26"/>
  <c r="B10" i="26" s="1"/>
  <c r="A11" i="26"/>
  <c r="B11" i="26" s="1"/>
  <c r="A13" i="26"/>
  <c r="A14" i="26"/>
  <c r="A15" i="26"/>
  <c r="A18" i="26"/>
  <c r="A3" i="26"/>
  <c r="B3" i="26" s="1"/>
  <c r="A4" i="26"/>
  <c r="B4" i="26" s="1"/>
  <c r="A5" i="26"/>
  <c r="B5" i="26" s="1"/>
  <c r="A2" i="26"/>
  <c r="B2" i="26" s="1"/>
  <c r="L7" i="6"/>
  <c r="L8" i="6"/>
  <c r="L9" i="6"/>
  <c r="L10" i="6"/>
  <c r="U6" i="6"/>
  <c r="V6" i="6" s="1"/>
  <c r="A5" i="23"/>
  <c r="A6" i="23" s="1"/>
  <c r="A7" i="23" s="1"/>
  <c r="A8" i="23" s="1"/>
  <c r="A9" i="23" s="1"/>
  <c r="A10" i="23" s="1"/>
  <c r="A11" i="23" s="1"/>
  <c r="A12" i="23" s="1"/>
  <c r="A13" i="23" s="1"/>
  <c r="A14" i="23" s="1"/>
  <c r="A15" i="23" s="1"/>
  <c r="A16" i="23" s="1"/>
  <c r="A17" i="23" s="1"/>
  <c r="A18" i="23" s="1"/>
  <c r="A19" i="23"/>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U10" i="6"/>
  <c r="U9" i="6"/>
  <c r="U8" i="6"/>
  <c r="U7" i="6"/>
  <c r="D19" i="22"/>
  <c r="D17" i="22"/>
  <c r="D16" i="22"/>
  <c r="D15" i="22"/>
  <c r="D14" i="22"/>
  <c r="D27" i="22"/>
  <c r="D25" i="22"/>
  <c r="D26" i="22"/>
  <c r="D24" i="22"/>
  <c r="D23" i="22"/>
  <c r="D22" i="22"/>
  <c r="D21" i="22"/>
  <c r="C27" i="22"/>
  <c r="C26" i="22"/>
  <c r="C22" i="22"/>
  <c r="C25" i="22"/>
  <c r="C24" i="22"/>
  <c r="C23" i="22"/>
  <c r="C21" i="22"/>
  <c r="B27" i="22"/>
  <c r="B26" i="22"/>
  <c r="B25" i="22"/>
  <c r="B24" i="22"/>
  <c r="B23" i="22"/>
  <c r="B22" i="22"/>
  <c r="B21" i="22"/>
  <c r="D20" i="22"/>
  <c r="D18" i="22"/>
  <c r="C20" i="22"/>
  <c r="C19" i="22"/>
  <c r="C18" i="22"/>
  <c r="C17" i="22"/>
  <c r="C16" i="22"/>
  <c r="C14" i="22"/>
  <c r="C15" i="22"/>
  <c r="B20" i="22"/>
  <c r="B19" i="22"/>
  <c r="B18" i="22"/>
  <c r="B17" i="22"/>
  <c r="B16" i="22"/>
  <c r="B15" i="22"/>
  <c r="B14" i="22"/>
  <c r="D12" i="22"/>
  <c r="D10" i="22"/>
  <c r="D13" i="22"/>
  <c r="D11" i="22"/>
  <c r="D9" i="22"/>
  <c r="D8" i="22"/>
  <c r="D7" i="22"/>
  <c r="C11" i="22"/>
  <c r="C10" i="22"/>
  <c r="C13" i="22"/>
  <c r="C12" i="22"/>
  <c r="C8" i="22"/>
  <c r="C9" i="22"/>
  <c r="C7" i="22"/>
  <c r="B13" i="22"/>
  <c r="B12" i="22"/>
  <c r="B11" i="22"/>
  <c r="E11" i="22" s="1"/>
  <c r="B10" i="22"/>
  <c r="B9" i="22"/>
  <c r="B8" i="22"/>
  <c r="B7" i="22"/>
  <c r="H29" i="10"/>
  <c r="H28" i="10"/>
  <c r="H27" i="10"/>
  <c r="V8" i="10"/>
  <c r="V10" i="6"/>
  <c r="V9" i="6"/>
  <c r="V8" i="6"/>
  <c r="V7" i="6"/>
  <c r="S1" i="23"/>
  <c r="P1" i="23"/>
  <c r="M1" i="23"/>
  <c r="J1" i="23"/>
  <c r="G1" i="23"/>
  <c r="AD3" i="10"/>
  <c r="AX11" i="14" s="1"/>
  <c r="X10" i="6"/>
  <c r="V23" i="10"/>
  <c r="AN4" i="14" s="1"/>
  <c r="AV5" i="14"/>
  <c r="AN5" i="14"/>
  <c r="AV6" i="14"/>
  <c r="AV4" i="14"/>
  <c r="AP6" i="14"/>
  <c r="H2" i="9" s="1"/>
  <c r="AP5" i="14"/>
  <c r="F2" i="9" s="1"/>
  <c r="AN6" i="14"/>
  <c r="Y23" i="10"/>
  <c r="AP4" i="14" s="1"/>
  <c r="E13" i="14"/>
  <c r="B5" i="9"/>
  <c r="B6" i="9" s="1"/>
  <c r="B7" i="9"/>
  <c r="B8" i="9" s="1"/>
  <c r="B9" i="9" s="1"/>
  <c r="B10" i="9" s="1"/>
  <c r="B11" i="9" s="1"/>
  <c r="B12" i="9" s="1"/>
  <c r="B13" i="9" s="1"/>
  <c r="B14" i="9" s="1"/>
  <c r="B15" i="9" s="1"/>
  <c r="B16" i="9" s="1"/>
  <c r="B17" i="9" s="1"/>
  <c r="B18" i="9" s="1"/>
  <c r="B19" i="9" s="1"/>
  <c r="B20" i="9" s="1"/>
  <c r="B21" i="9" s="1"/>
  <c r="B22" i="9" s="1"/>
  <c r="B23" i="9"/>
  <c r="B24" i="9" s="1"/>
  <c r="B25" i="9" s="1"/>
  <c r="B26" i="9" s="1"/>
  <c r="B27" i="9" s="1"/>
  <c r="B28" i="9" s="1"/>
  <c r="B29" i="9" s="1"/>
  <c r="B30" i="9" s="1"/>
  <c r="B31" i="9" s="1"/>
  <c r="B32" i="9" s="1"/>
  <c r="B33" i="9" s="1"/>
  <c r="B34" i="9" s="1"/>
  <c r="B35" i="9" s="1"/>
  <c r="B36" i="9" s="1"/>
  <c r="B37" i="9" s="1"/>
  <c r="B38" i="9" s="1"/>
  <c r="B39" i="9"/>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B8994" i="9" s="1"/>
  <c r="B8995" i="9" s="1"/>
  <c r="B8996" i="9" s="1"/>
  <c r="B8997" i="9" s="1"/>
  <c r="B8998" i="9" s="1"/>
  <c r="B8999" i="9" s="1"/>
  <c r="B9000" i="9" s="1"/>
  <c r="B9001" i="9" s="1"/>
  <c r="B9002" i="9" s="1"/>
  <c r="B9003" i="9" s="1"/>
  <c r="B9004" i="9" s="1"/>
  <c r="B9005" i="9" s="1"/>
  <c r="B9006" i="9" s="1"/>
  <c r="B9007" i="9" s="1"/>
  <c r="B9008" i="9" s="1"/>
  <c r="B9009" i="9" s="1"/>
  <c r="B9010" i="9" s="1"/>
  <c r="B9011" i="9" s="1"/>
  <c r="B9012" i="9" s="1"/>
  <c r="B9013" i="9" s="1"/>
  <c r="B9014" i="9" s="1"/>
  <c r="B9015" i="9" s="1"/>
  <c r="B9016" i="9" s="1"/>
  <c r="B9017" i="9" s="1"/>
  <c r="B9018" i="9" s="1"/>
  <c r="B9019" i="9" s="1"/>
  <c r="B9020" i="9" s="1"/>
  <c r="B9021" i="9" s="1"/>
  <c r="B9022" i="9" s="1"/>
  <c r="B9023" i="9" s="1"/>
  <c r="B9024" i="9" s="1"/>
  <c r="B9025" i="9" s="1"/>
  <c r="B9026" i="9" s="1"/>
  <c r="B9027" i="9" s="1"/>
  <c r="B9028" i="9" s="1"/>
  <c r="B9029" i="9" s="1"/>
  <c r="B9030" i="9" s="1"/>
  <c r="B9031" i="9" s="1"/>
  <c r="B9032" i="9" s="1"/>
  <c r="B9033" i="9" s="1"/>
  <c r="B9034" i="9" s="1"/>
  <c r="B9035" i="9" s="1"/>
  <c r="B9036" i="9" s="1"/>
  <c r="B9037" i="9" s="1"/>
  <c r="B9038" i="9" s="1"/>
  <c r="B9039" i="9" s="1"/>
  <c r="B9040" i="9" s="1"/>
  <c r="B9041" i="9" s="1"/>
  <c r="B9042" i="9" s="1"/>
  <c r="B9043" i="9" s="1"/>
  <c r="B9044" i="9" s="1"/>
  <c r="B9045" i="9" s="1"/>
  <c r="B9046" i="9" s="1"/>
  <c r="B9047" i="9" s="1"/>
  <c r="B9048" i="9" s="1"/>
  <c r="B9049" i="9" s="1"/>
  <c r="B9050" i="9" s="1"/>
  <c r="B9051" i="9" s="1"/>
  <c r="B9052" i="9" s="1"/>
  <c r="B9053" i="9" s="1"/>
  <c r="B9054" i="9" s="1"/>
  <c r="B9055" i="9" s="1"/>
  <c r="B9056" i="9" s="1"/>
  <c r="B9057" i="9" s="1"/>
  <c r="B9058" i="9" s="1"/>
  <c r="B9059" i="9" s="1"/>
  <c r="B9060" i="9" s="1"/>
  <c r="B9061" i="9" s="1"/>
  <c r="B9062" i="9" s="1"/>
  <c r="B9063" i="9" s="1"/>
  <c r="B9064" i="9" s="1"/>
  <c r="B9065" i="9" s="1"/>
  <c r="B9066" i="9" s="1"/>
  <c r="B9067" i="9" s="1"/>
  <c r="B9068" i="9" s="1"/>
  <c r="B9069" i="9" s="1"/>
  <c r="B9070" i="9" s="1"/>
  <c r="B9071" i="9" s="1"/>
  <c r="B9072" i="9" s="1"/>
  <c r="B9073" i="9" s="1"/>
  <c r="B9074" i="9" s="1"/>
  <c r="B9075" i="9" s="1"/>
  <c r="B9076" i="9" s="1"/>
  <c r="B9077" i="9" s="1"/>
  <c r="B9078" i="9" s="1"/>
  <c r="B9079" i="9" s="1"/>
  <c r="B9080" i="9" s="1"/>
  <c r="B9081" i="9" s="1"/>
  <c r="B9082" i="9" s="1"/>
  <c r="B9083" i="9" s="1"/>
  <c r="B9084" i="9" s="1"/>
  <c r="B9085" i="9" s="1"/>
  <c r="B9086" i="9" s="1"/>
  <c r="B9087" i="9" s="1"/>
  <c r="B9088" i="9" s="1"/>
  <c r="B9089" i="9" s="1"/>
  <c r="B9090" i="9" s="1"/>
  <c r="B9091" i="9" s="1"/>
  <c r="B9092" i="9" s="1"/>
  <c r="B9093" i="9" s="1"/>
  <c r="B9094" i="9" s="1"/>
  <c r="B9095" i="9" s="1"/>
  <c r="B9096" i="9" s="1"/>
  <c r="B9097" i="9" s="1"/>
  <c r="B9098" i="9" s="1"/>
  <c r="B9099" i="9" s="1"/>
  <c r="B9100" i="9" s="1"/>
  <c r="B9101" i="9" s="1"/>
  <c r="B9102" i="9" s="1"/>
  <c r="B9103" i="9" s="1"/>
  <c r="B9104" i="9" s="1"/>
  <c r="B9105" i="9" s="1"/>
  <c r="B9106" i="9" s="1"/>
  <c r="B9107" i="9" s="1"/>
  <c r="B9108" i="9" s="1"/>
  <c r="B9109" i="9" s="1"/>
  <c r="B9110" i="9" s="1"/>
  <c r="B9111" i="9" s="1"/>
  <c r="B9112" i="9" s="1"/>
  <c r="B9113" i="9" s="1"/>
  <c r="B9114" i="9" s="1"/>
  <c r="B9115" i="9" s="1"/>
  <c r="B9116" i="9" s="1"/>
  <c r="B9117" i="9" s="1"/>
  <c r="B9118" i="9" s="1"/>
  <c r="B9119" i="9" s="1"/>
  <c r="B9120" i="9" s="1"/>
  <c r="B9121" i="9" s="1"/>
  <c r="B9122" i="9" s="1"/>
  <c r="B9123" i="9" s="1"/>
  <c r="B9124" i="9" s="1"/>
  <c r="B9125" i="9" s="1"/>
  <c r="B9126" i="9" s="1"/>
  <c r="B9127" i="9" s="1"/>
  <c r="B9128" i="9" s="1"/>
  <c r="B9129" i="9" s="1"/>
  <c r="B9130" i="9" s="1"/>
  <c r="B9131" i="9" s="1"/>
  <c r="B9132" i="9" s="1"/>
  <c r="B9133" i="9" s="1"/>
  <c r="B9134" i="9" s="1"/>
  <c r="B9135" i="9" s="1"/>
  <c r="B9136" i="9" s="1"/>
  <c r="B9137" i="9" s="1"/>
  <c r="B9138" i="9" s="1"/>
  <c r="B9139" i="9" s="1"/>
  <c r="B9140" i="9" s="1"/>
  <c r="B9141" i="9" s="1"/>
  <c r="B9142" i="9" s="1"/>
  <c r="B9143" i="9" s="1"/>
  <c r="B9144" i="9" s="1"/>
  <c r="B9145" i="9" s="1"/>
  <c r="B9146" i="9" s="1"/>
  <c r="B9147" i="9" s="1"/>
  <c r="B9148" i="9" s="1"/>
  <c r="B9149" i="9" s="1"/>
  <c r="B9150" i="9" s="1"/>
  <c r="B9151" i="9" s="1"/>
  <c r="B9152" i="9" s="1"/>
  <c r="B9153" i="9" s="1"/>
  <c r="B9154" i="9" s="1"/>
  <c r="B9155" i="9" s="1"/>
  <c r="B9156" i="9" s="1"/>
  <c r="B9157" i="9" s="1"/>
  <c r="B9158" i="9" s="1"/>
  <c r="B9159" i="9" s="1"/>
  <c r="B9160" i="9" s="1"/>
  <c r="B9161" i="9" s="1"/>
  <c r="B9162" i="9" s="1"/>
  <c r="B9163" i="9" s="1"/>
  <c r="B9164" i="9" s="1"/>
  <c r="B9165" i="9" s="1"/>
  <c r="B9166" i="9" s="1"/>
  <c r="B9167" i="9" s="1"/>
  <c r="B9168" i="9" s="1"/>
  <c r="B9169" i="9" s="1"/>
  <c r="B9170" i="9" s="1"/>
  <c r="B9171" i="9" s="1"/>
  <c r="B9172" i="9" s="1"/>
  <c r="B9173" i="9" s="1"/>
  <c r="B9174" i="9" s="1"/>
  <c r="B9175" i="9" s="1"/>
  <c r="B9176" i="9" s="1"/>
  <c r="B9177" i="9" s="1"/>
  <c r="B9178" i="9" s="1"/>
  <c r="B9179" i="9" s="1"/>
  <c r="B9180" i="9" s="1"/>
  <c r="B9181" i="9" s="1"/>
  <c r="B9182" i="9" s="1"/>
  <c r="B9183" i="9" s="1"/>
  <c r="B9184" i="9" s="1"/>
  <c r="B9185" i="9" s="1"/>
  <c r="B9186" i="9" s="1"/>
  <c r="B9187" i="9" s="1"/>
  <c r="B9188" i="9" s="1"/>
  <c r="B9189" i="9" s="1"/>
  <c r="B9190" i="9" s="1"/>
  <c r="B9191" i="9" s="1"/>
  <c r="B9192" i="9" s="1"/>
  <c r="B9193" i="9" s="1"/>
  <c r="B9194" i="9" s="1"/>
  <c r="B9195" i="9" s="1"/>
  <c r="B9196" i="9" s="1"/>
  <c r="B9197" i="9" s="1"/>
  <c r="B9198" i="9" s="1"/>
  <c r="B9199" i="9" s="1"/>
  <c r="B9200" i="9" s="1"/>
  <c r="B9201" i="9" s="1"/>
  <c r="B9202" i="9" s="1"/>
  <c r="B9203" i="9" s="1"/>
  <c r="B9204" i="9" s="1"/>
  <c r="B9205" i="9" s="1"/>
  <c r="B9206" i="9" s="1"/>
  <c r="B9207" i="9" s="1"/>
  <c r="B9208" i="9" s="1"/>
  <c r="B9209" i="9" s="1"/>
  <c r="B9210" i="9" s="1"/>
  <c r="B9211" i="9" s="1"/>
  <c r="B9212" i="9" s="1"/>
  <c r="B9213" i="9" s="1"/>
  <c r="B9214" i="9" s="1"/>
  <c r="B9215" i="9" s="1"/>
  <c r="B9216" i="9" s="1"/>
  <c r="B9217" i="9" s="1"/>
  <c r="B9218" i="9" s="1"/>
  <c r="B9219" i="9" s="1"/>
  <c r="B9220" i="9" s="1"/>
  <c r="B9221" i="9" s="1"/>
  <c r="B9222" i="9" s="1"/>
  <c r="B9223" i="9" s="1"/>
  <c r="B9224" i="9" s="1"/>
  <c r="B9225" i="9" s="1"/>
  <c r="B9226" i="9" s="1"/>
  <c r="B9227" i="9" s="1"/>
  <c r="B9228" i="9" s="1"/>
  <c r="B9229" i="9" s="1"/>
  <c r="B9230" i="9" s="1"/>
  <c r="B9231" i="9" s="1"/>
  <c r="B9232" i="9" s="1"/>
  <c r="B9233" i="9" s="1"/>
  <c r="B9234" i="9" s="1"/>
  <c r="B9235" i="9" s="1"/>
  <c r="B9236" i="9" s="1"/>
  <c r="B9237" i="9" s="1"/>
  <c r="B9238" i="9" s="1"/>
  <c r="B9239" i="9" s="1"/>
  <c r="B9240" i="9" s="1"/>
  <c r="B9241" i="9" s="1"/>
  <c r="B9242" i="9" s="1"/>
  <c r="B9243" i="9" s="1"/>
  <c r="B9244" i="9" s="1"/>
  <c r="B9245" i="9" s="1"/>
  <c r="B9246" i="9" s="1"/>
  <c r="B9247" i="9" s="1"/>
  <c r="B9248" i="9" s="1"/>
  <c r="B9249" i="9" s="1"/>
  <c r="B9250" i="9" s="1"/>
  <c r="B9251" i="9" s="1"/>
  <c r="B9252" i="9" s="1"/>
  <c r="B9253" i="9" s="1"/>
  <c r="B9254" i="9" s="1"/>
  <c r="B9255" i="9" s="1"/>
  <c r="B9256" i="9" s="1"/>
  <c r="B9257" i="9" s="1"/>
  <c r="B9258" i="9" s="1"/>
  <c r="B9259" i="9" s="1"/>
  <c r="B9260" i="9" s="1"/>
  <c r="B9261" i="9" s="1"/>
  <c r="B9262" i="9" s="1"/>
  <c r="B9263" i="9" s="1"/>
  <c r="B9264" i="9" s="1"/>
  <c r="B9265" i="9" s="1"/>
  <c r="B9266" i="9" s="1"/>
  <c r="B9267" i="9" s="1"/>
  <c r="B9268" i="9" s="1"/>
  <c r="B9269" i="9" s="1"/>
  <c r="B9270" i="9" s="1"/>
  <c r="B9271" i="9" s="1"/>
  <c r="B9272" i="9" s="1"/>
  <c r="B9273" i="9" s="1"/>
  <c r="B9274" i="9" s="1"/>
  <c r="B9275" i="9" s="1"/>
  <c r="B9276" i="9" s="1"/>
  <c r="B9277" i="9" s="1"/>
  <c r="B9278" i="9" s="1"/>
  <c r="B9279" i="9" s="1"/>
  <c r="B9280" i="9" s="1"/>
  <c r="B9281" i="9" s="1"/>
  <c r="B9282" i="9" s="1"/>
  <c r="B9283" i="9" s="1"/>
  <c r="B9284" i="9" s="1"/>
  <c r="B9285" i="9" s="1"/>
  <c r="B9286" i="9" s="1"/>
  <c r="B9287" i="9" s="1"/>
  <c r="B9288" i="9" s="1"/>
  <c r="B9289" i="9" s="1"/>
  <c r="B9290" i="9" s="1"/>
  <c r="B9291" i="9" s="1"/>
  <c r="B9292" i="9" s="1"/>
  <c r="B9293" i="9" s="1"/>
  <c r="B9294" i="9" s="1"/>
  <c r="B9295" i="9" s="1"/>
  <c r="B9296" i="9" s="1"/>
  <c r="B9297" i="9" s="1"/>
  <c r="B9298" i="9" s="1"/>
  <c r="B9299" i="9" s="1"/>
  <c r="B9300" i="9" s="1"/>
  <c r="B9301" i="9" s="1"/>
  <c r="B9302" i="9" s="1"/>
  <c r="B9303" i="9" s="1"/>
  <c r="B9304" i="9" s="1"/>
  <c r="B9305" i="9" s="1"/>
  <c r="B9306" i="9" s="1"/>
  <c r="B9307" i="9" s="1"/>
  <c r="B9308" i="9" s="1"/>
  <c r="B9309" i="9" s="1"/>
  <c r="B9310" i="9" s="1"/>
  <c r="B9311" i="9" s="1"/>
  <c r="B9312" i="9" s="1"/>
  <c r="B9313" i="9" s="1"/>
  <c r="B9314" i="9" s="1"/>
  <c r="B9315" i="9" s="1"/>
  <c r="B9316" i="9" s="1"/>
  <c r="B9317" i="9" s="1"/>
  <c r="B9318" i="9" s="1"/>
  <c r="B9319" i="9" s="1"/>
  <c r="B9320" i="9" s="1"/>
  <c r="B9321" i="9" s="1"/>
  <c r="B9322" i="9" s="1"/>
  <c r="B9323" i="9" s="1"/>
  <c r="B9324" i="9" s="1"/>
  <c r="B9325" i="9" s="1"/>
  <c r="B9326" i="9" s="1"/>
  <c r="B9327" i="9" s="1"/>
  <c r="B9328" i="9" s="1"/>
  <c r="B9329" i="9" s="1"/>
  <c r="B9330" i="9" s="1"/>
  <c r="B9331" i="9" s="1"/>
  <c r="B9332" i="9" s="1"/>
  <c r="B9333" i="9" s="1"/>
  <c r="B9334" i="9" s="1"/>
  <c r="B9335" i="9" s="1"/>
  <c r="B9336" i="9" s="1"/>
  <c r="B9337" i="9" s="1"/>
  <c r="B9338" i="9" s="1"/>
  <c r="B9339" i="9" s="1"/>
  <c r="B9340" i="9" s="1"/>
  <c r="B9341" i="9" s="1"/>
  <c r="B9342" i="9" s="1"/>
  <c r="B9343" i="9" s="1"/>
  <c r="B9344" i="9" s="1"/>
  <c r="B9345" i="9" s="1"/>
  <c r="B9346" i="9" s="1"/>
  <c r="B9347" i="9" s="1"/>
  <c r="B9348" i="9" s="1"/>
  <c r="B9349" i="9" s="1"/>
  <c r="B9350" i="9" s="1"/>
  <c r="B9351" i="9" s="1"/>
  <c r="B9352" i="9" s="1"/>
  <c r="B9353" i="9" s="1"/>
  <c r="B9354" i="9" s="1"/>
  <c r="B9355" i="9" s="1"/>
  <c r="B9356" i="9" s="1"/>
  <c r="B9357" i="9" s="1"/>
  <c r="B9358" i="9" s="1"/>
  <c r="B9359" i="9" s="1"/>
  <c r="B9360" i="9" s="1"/>
  <c r="B9361" i="9" s="1"/>
  <c r="B9362" i="9" s="1"/>
  <c r="B9363" i="9" s="1"/>
  <c r="B9364" i="9" s="1"/>
  <c r="B9365" i="9" s="1"/>
  <c r="B9366" i="9" s="1"/>
  <c r="B9367" i="9" s="1"/>
  <c r="B9368" i="9" s="1"/>
  <c r="B9369" i="9" s="1"/>
  <c r="B9370" i="9" s="1"/>
  <c r="B9371" i="9" s="1"/>
  <c r="B9372" i="9" s="1"/>
  <c r="B9373" i="9" s="1"/>
  <c r="B9374" i="9" s="1"/>
  <c r="B9375" i="9" s="1"/>
  <c r="B9376" i="9" s="1"/>
  <c r="B9377" i="9" s="1"/>
  <c r="B9378" i="9" s="1"/>
  <c r="B9379" i="9" s="1"/>
  <c r="B9380" i="9" s="1"/>
  <c r="B9381" i="9" s="1"/>
  <c r="B9382" i="9" s="1"/>
  <c r="B9383" i="9" s="1"/>
  <c r="B9384" i="9" s="1"/>
  <c r="B9385" i="9" s="1"/>
  <c r="B9386" i="9" s="1"/>
  <c r="B9387" i="9" s="1"/>
  <c r="B9388" i="9" s="1"/>
  <c r="B9389" i="9" s="1"/>
  <c r="B9390" i="9" s="1"/>
  <c r="B9391" i="9" s="1"/>
  <c r="B9392" i="9" s="1"/>
  <c r="B9393" i="9" s="1"/>
  <c r="B9394" i="9" s="1"/>
  <c r="B9395" i="9" s="1"/>
  <c r="B9396" i="9" s="1"/>
  <c r="B9397" i="9" s="1"/>
  <c r="B9398" i="9" s="1"/>
  <c r="B9399" i="9" s="1"/>
  <c r="B9400" i="9" s="1"/>
  <c r="B9401" i="9" s="1"/>
  <c r="B9402" i="9" s="1"/>
  <c r="B9403" i="9" s="1"/>
  <c r="B9404" i="9" s="1"/>
  <c r="B9405" i="9" s="1"/>
  <c r="B9406" i="9" s="1"/>
  <c r="B9407" i="9" s="1"/>
  <c r="B9408" i="9" s="1"/>
  <c r="B9409" i="9" s="1"/>
  <c r="B9410" i="9" s="1"/>
  <c r="B9411" i="9" s="1"/>
  <c r="B9412" i="9" s="1"/>
  <c r="B9413" i="9" s="1"/>
  <c r="B9414" i="9" s="1"/>
  <c r="B9415" i="9" s="1"/>
  <c r="B9416" i="9" s="1"/>
  <c r="B9417" i="9" s="1"/>
  <c r="B9418" i="9" s="1"/>
  <c r="B9419" i="9" s="1"/>
  <c r="B9420" i="9" s="1"/>
  <c r="B9421" i="9" s="1"/>
  <c r="B9422" i="9" s="1"/>
  <c r="B9423" i="9" s="1"/>
  <c r="B9424" i="9" s="1"/>
  <c r="B9425" i="9" s="1"/>
  <c r="B9426" i="9" s="1"/>
  <c r="B9427" i="9" s="1"/>
  <c r="B9428" i="9" s="1"/>
  <c r="B9429" i="9" s="1"/>
  <c r="B9430" i="9" s="1"/>
  <c r="B9431" i="9" s="1"/>
  <c r="B9432" i="9" s="1"/>
  <c r="B9433" i="9" s="1"/>
  <c r="B9434" i="9" s="1"/>
  <c r="B9435" i="9" s="1"/>
  <c r="B9436" i="9" s="1"/>
  <c r="B9437" i="9" s="1"/>
  <c r="B9438" i="9" s="1"/>
  <c r="B9439" i="9" s="1"/>
  <c r="B9440" i="9" s="1"/>
  <c r="B9441" i="9" s="1"/>
  <c r="B9442" i="9" s="1"/>
  <c r="B9443" i="9" s="1"/>
  <c r="B9444" i="9" s="1"/>
  <c r="B9445" i="9" s="1"/>
  <c r="B9446" i="9" s="1"/>
  <c r="B9447" i="9" s="1"/>
  <c r="B9448" i="9" s="1"/>
  <c r="B9449" i="9" s="1"/>
  <c r="B9450" i="9" s="1"/>
  <c r="B9451" i="9" s="1"/>
  <c r="B9452" i="9" s="1"/>
  <c r="B9453" i="9" s="1"/>
  <c r="B9454" i="9" s="1"/>
  <c r="B9455" i="9" s="1"/>
  <c r="B9456" i="9" s="1"/>
  <c r="B9457" i="9" s="1"/>
  <c r="B9458" i="9" s="1"/>
  <c r="B9459" i="9" s="1"/>
  <c r="B9460" i="9" s="1"/>
  <c r="B9461" i="9" s="1"/>
  <c r="B9462" i="9" s="1"/>
  <c r="B9463" i="9" s="1"/>
  <c r="B9464" i="9" s="1"/>
  <c r="B9465" i="9" s="1"/>
  <c r="B9466" i="9" s="1"/>
  <c r="B9467" i="9" s="1"/>
  <c r="B9468" i="9" s="1"/>
  <c r="B9469" i="9" s="1"/>
  <c r="B9470" i="9" s="1"/>
  <c r="B9471" i="9" s="1"/>
  <c r="B9472" i="9" s="1"/>
  <c r="B9473" i="9" s="1"/>
  <c r="B9474" i="9" s="1"/>
  <c r="B9475" i="9" s="1"/>
  <c r="B9476" i="9" s="1"/>
  <c r="B9477" i="9" s="1"/>
  <c r="B9478" i="9" s="1"/>
  <c r="B9479" i="9" s="1"/>
  <c r="B9480" i="9" s="1"/>
  <c r="B9481" i="9" s="1"/>
  <c r="B9482" i="9" s="1"/>
  <c r="B9483" i="9" s="1"/>
  <c r="B9484" i="9" s="1"/>
  <c r="B9485" i="9" s="1"/>
  <c r="B9486" i="9" s="1"/>
  <c r="B9487" i="9" s="1"/>
  <c r="B9488" i="9" s="1"/>
  <c r="B9489" i="9" s="1"/>
  <c r="B9490" i="9" s="1"/>
  <c r="B9491" i="9" s="1"/>
  <c r="B9492" i="9" s="1"/>
  <c r="B9493" i="9" s="1"/>
  <c r="B9494" i="9" s="1"/>
  <c r="B9495" i="9" s="1"/>
  <c r="B9496" i="9" s="1"/>
  <c r="B9497" i="9" s="1"/>
  <c r="B9498" i="9" s="1"/>
  <c r="B9499" i="9" s="1"/>
  <c r="B9500" i="9" s="1"/>
  <c r="B9501" i="9" s="1"/>
  <c r="B9502" i="9" s="1"/>
  <c r="B9503" i="9" s="1"/>
  <c r="B9504" i="9" s="1"/>
  <c r="B9505" i="9" s="1"/>
  <c r="B9506" i="9" s="1"/>
  <c r="B9507" i="9" s="1"/>
  <c r="B9508" i="9" s="1"/>
  <c r="B9509" i="9" s="1"/>
  <c r="B9510" i="9" s="1"/>
  <c r="B9511" i="9" s="1"/>
  <c r="B9512" i="9" s="1"/>
  <c r="B9513" i="9" s="1"/>
  <c r="B9514" i="9" s="1"/>
  <c r="B9515" i="9" s="1"/>
  <c r="B9516" i="9" s="1"/>
  <c r="B9517" i="9" s="1"/>
  <c r="B9518" i="9" s="1"/>
  <c r="B9519" i="9" s="1"/>
  <c r="B9520" i="9" s="1"/>
  <c r="B9521" i="9" s="1"/>
  <c r="B9522" i="9" s="1"/>
  <c r="B9523" i="9" s="1"/>
  <c r="B9524" i="9" s="1"/>
  <c r="B9525" i="9" s="1"/>
  <c r="B9526" i="9" s="1"/>
  <c r="B9527" i="9" s="1"/>
  <c r="B9528" i="9" s="1"/>
  <c r="B9529" i="9" s="1"/>
  <c r="B9530" i="9" s="1"/>
  <c r="B9531" i="9" s="1"/>
  <c r="B9532" i="9" s="1"/>
  <c r="B9533" i="9" s="1"/>
  <c r="B9534" i="9" s="1"/>
  <c r="B9535" i="9" s="1"/>
  <c r="B9536" i="9" s="1"/>
  <c r="B9537" i="9" s="1"/>
  <c r="B9538" i="9" s="1"/>
  <c r="B9539" i="9" s="1"/>
  <c r="B9540" i="9" s="1"/>
  <c r="B9541" i="9" s="1"/>
  <c r="B9542" i="9" s="1"/>
  <c r="B9543" i="9" s="1"/>
  <c r="B9544" i="9" s="1"/>
  <c r="B9545" i="9" s="1"/>
  <c r="B9546" i="9" s="1"/>
  <c r="B9547" i="9" s="1"/>
  <c r="B9548" i="9" s="1"/>
  <c r="B9549" i="9" s="1"/>
  <c r="B9550" i="9" s="1"/>
  <c r="B9551" i="9" s="1"/>
  <c r="B9552" i="9" s="1"/>
  <c r="B9553" i="9" s="1"/>
  <c r="B9554" i="9" s="1"/>
  <c r="B9555" i="9" s="1"/>
  <c r="B9556" i="9" s="1"/>
  <c r="B9557" i="9" s="1"/>
  <c r="B9558" i="9" s="1"/>
  <c r="B9559" i="9" s="1"/>
  <c r="B9560" i="9" s="1"/>
  <c r="B9561" i="9" s="1"/>
  <c r="B9562" i="9" s="1"/>
  <c r="B9563" i="9" s="1"/>
  <c r="B9564" i="9" s="1"/>
  <c r="B9565" i="9" s="1"/>
  <c r="B9566" i="9" s="1"/>
  <c r="B9567" i="9" s="1"/>
  <c r="B9568" i="9" s="1"/>
  <c r="B9569" i="9" s="1"/>
  <c r="B9570" i="9" s="1"/>
  <c r="B9571" i="9" s="1"/>
  <c r="B9572" i="9" s="1"/>
  <c r="B9573" i="9" s="1"/>
  <c r="B9574" i="9" s="1"/>
  <c r="B9575" i="9" s="1"/>
  <c r="B9576" i="9" s="1"/>
  <c r="B9577" i="9" s="1"/>
  <c r="B9578" i="9" s="1"/>
  <c r="B9579" i="9" s="1"/>
  <c r="B9580" i="9" s="1"/>
  <c r="B9581" i="9" s="1"/>
  <c r="B9582" i="9" s="1"/>
  <c r="B9583" i="9" s="1"/>
  <c r="B9584" i="9" s="1"/>
  <c r="B9585" i="9" s="1"/>
  <c r="B9586" i="9" s="1"/>
  <c r="B9587" i="9" s="1"/>
  <c r="B9588" i="9" s="1"/>
  <c r="B9589" i="9" s="1"/>
  <c r="B9590" i="9" s="1"/>
  <c r="B9591" i="9" s="1"/>
  <c r="B9592" i="9" s="1"/>
  <c r="B9593" i="9" s="1"/>
  <c r="B9594" i="9" s="1"/>
  <c r="B9595" i="9" s="1"/>
  <c r="B9596" i="9" s="1"/>
  <c r="B9597" i="9" s="1"/>
  <c r="B9598" i="9" s="1"/>
  <c r="B9599" i="9" s="1"/>
  <c r="B9600" i="9" s="1"/>
  <c r="B9601" i="9" s="1"/>
  <c r="B9602" i="9" s="1"/>
  <c r="B9603" i="9" s="1"/>
  <c r="B9604" i="9" s="1"/>
  <c r="B9605" i="9" s="1"/>
  <c r="B9606" i="9" s="1"/>
  <c r="B9607" i="9" s="1"/>
  <c r="B9608" i="9" s="1"/>
  <c r="B9609" i="9" s="1"/>
  <c r="B9610" i="9" s="1"/>
  <c r="B9611" i="9" s="1"/>
  <c r="B9612" i="9" s="1"/>
  <c r="B9613" i="9" s="1"/>
  <c r="B9614" i="9" s="1"/>
  <c r="B9615" i="9" s="1"/>
  <c r="B9616" i="9" s="1"/>
  <c r="B9617" i="9" s="1"/>
  <c r="B9618" i="9" s="1"/>
  <c r="B9619" i="9" s="1"/>
  <c r="B9620" i="9" s="1"/>
  <c r="B9621" i="9" s="1"/>
  <c r="B9622" i="9" s="1"/>
  <c r="B9623" i="9" s="1"/>
  <c r="B9624" i="9" s="1"/>
  <c r="B9625" i="9" s="1"/>
  <c r="B9626" i="9" s="1"/>
  <c r="B9627" i="9" s="1"/>
  <c r="B9628" i="9" s="1"/>
  <c r="B9629" i="9" s="1"/>
  <c r="B9630" i="9" s="1"/>
  <c r="B9631" i="9" s="1"/>
  <c r="B9632" i="9" s="1"/>
  <c r="B9633" i="9" s="1"/>
  <c r="B9634" i="9" s="1"/>
  <c r="B9635" i="9" s="1"/>
  <c r="B9636" i="9" s="1"/>
  <c r="B9637" i="9" s="1"/>
  <c r="B9638" i="9" s="1"/>
  <c r="B9639" i="9" s="1"/>
  <c r="B9640" i="9" s="1"/>
  <c r="B9641" i="9" s="1"/>
  <c r="B9642" i="9" s="1"/>
  <c r="B9643" i="9" s="1"/>
  <c r="B9644" i="9" s="1"/>
  <c r="B9645" i="9" s="1"/>
  <c r="B9646" i="9" s="1"/>
  <c r="B9647" i="9" s="1"/>
  <c r="B9648" i="9" s="1"/>
  <c r="B9649" i="9" s="1"/>
  <c r="B9650" i="9" s="1"/>
  <c r="B9651" i="9" s="1"/>
  <c r="B9652" i="9" s="1"/>
  <c r="B9653" i="9" s="1"/>
  <c r="B9654" i="9" s="1"/>
  <c r="B9655" i="9" s="1"/>
  <c r="B9656" i="9" s="1"/>
  <c r="B9657" i="9" s="1"/>
  <c r="B9658" i="9" s="1"/>
  <c r="B9659" i="9" s="1"/>
  <c r="B9660" i="9" s="1"/>
  <c r="B9661" i="9" s="1"/>
  <c r="B9662" i="9" s="1"/>
  <c r="B9663" i="9" s="1"/>
  <c r="B9664" i="9" s="1"/>
  <c r="B9665" i="9" s="1"/>
  <c r="B9666" i="9" s="1"/>
  <c r="B9667" i="9" s="1"/>
  <c r="B9668" i="9" s="1"/>
  <c r="B9669" i="9" s="1"/>
  <c r="B9670" i="9" s="1"/>
  <c r="B9671" i="9" s="1"/>
  <c r="B9672" i="9" s="1"/>
  <c r="B9673" i="9" s="1"/>
  <c r="B9674" i="9" s="1"/>
  <c r="B9675" i="9" s="1"/>
  <c r="B9676" i="9" s="1"/>
  <c r="B9677" i="9" s="1"/>
  <c r="B9678" i="9" s="1"/>
  <c r="B9679" i="9" s="1"/>
  <c r="B9680" i="9" s="1"/>
  <c r="B9681" i="9" s="1"/>
  <c r="B9682" i="9" s="1"/>
  <c r="B9683" i="9" s="1"/>
  <c r="B9684" i="9" s="1"/>
  <c r="B9685" i="9" s="1"/>
  <c r="B9686" i="9" s="1"/>
  <c r="B9687" i="9" s="1"/>
  <c r="B9688" i="9" s="1"/>
  <c r="B9689" i="9" s="1"/>
  <c r="B9690" i="9" s="1"/>
  <c r="B9691" i="9" s="1"/>
  <c r="B9692" i="9" s="1"/>
  <c r="B9693" i="9" s="1"/>
  <c r="B9694" i="9" s="1"/>
  <c r="B9695" i="9" s="1"/>
  <c r="B9696" i="9" s="1"/>
  <c r="B9697" i="9" s="1"/>
  <c r="B9698" i="9" s="1"/>
  <c r="B9699" i="9" s="1"/>
  <c r="B9700" i="9" s="1"/>
  <c r="B9701" i="9" s="1"/>
  <c r="B9702" i="9" s="1"/>
  <c r="B9703" i="9" s="1"/>
  <c r="B9704" i="9" s="1"/>
  <c r="B9705" i="9" s="1"/>
  <c r="B9706" i="9" s="1"/>
  <c r="B9707" i="9" s="1"/>
  <c r="B9708" i="9" s="1"/>
  <c r="B9709" i="9" s="1"/>
  <c r="B9710" i="9" s="1"/>
  <c r="B9711" i="9" s="1"/>
  <c r="B9712" i="9" s="1"/>
  <c r="B9713" i="9" s="1"/>
  <c r="B9714" i="9" s="1"/>
  <c r="B9715" i="9" s="1"/>
  <c r="B9716" i="9" s="1"/>
  <c r="B9717" i="9" s="1"/>
  <c r="B9718" i="9" s="1"/>
  <c r="B9719" i="9" s="1"/>
  <c r="B9720" i="9" s="1"/>
  <c r="B9721" i="9" s="1"/>
  <c r="B9722" i="9" s="1"/>
  <c r="B9723" i="9" s="1"/>
  <c r="B9724" i="9" s="1"/>
  <c r="B9725" i="9" s="1"/>
  <c r="B9726" i="9" s="1"/>
  <c r="B9727" i="9" s="1"/>
  <c r="B9728" i="9" s="1"/>
  <c r="B9729" i="9" s="1"/>
  <c r="B9730" i="9" s="1"/>
  <c r="B9731" i="9" s="1"/>
  <c r="B9732" i="9" s="1"/>
  <c r="B9733" i="9" s="1"/>
  <c r="B9734" i="9" s="1"/>
  <c r="B9735" i="9" s="1"/>
  <c r="B9736" i="9" s="1"/>
  <c r="B9737" i="9" s="1"/>
  <c r="B9738" i="9" s="1"/>
  <c r="B9739" i="9" s="1"/>
  <c r="B9740" i="9" s="1"/>
  <c r="B9741" i="9" s="1"/>
  <c r="B9742" i="9" s="1"/>
  <c r="B9743" i="9" s="1"/>
  <c r="B9744" i="9" s="1"/>
  <c r="B9745" i="9" s="1"/>
  <c r="B9746" i="9" s="1"/>
  <c r="B9747" i="9" s="1"/>
  <c r="B9748" i="9" s="1"/>
  <c r="B9749" i="9" s="1"/>
  <c r="B9750" i="9" s="1"/>
  <c r="B9751" i="9" s="1"/>
  <c r="B9752" i="9" s="1"/>
  <c r="B9753" i="9" s="1"/>
  <c r="B9754" i="9" s="1"/>
  <c r="B9755" i="9" s="1"/>
  <c r="B9756" i="9" s="1"/>
  <c r="B9757" i="9" s="1"/>
  <c r="B9758" i="9" s="1"/>
  <c r="B9759" i="9" s="1"/>
  <c r="B9760" i="9" s="1"/>
  <c r="B9761" i="9" s="1"/>
  <c r="B9762" i="9" s="1"/>
  <c r="B9763" i="9" s="1"/>
  <c r="B9764" i="9" s="1"/>
  <c r="B9765" i="9" s="1"/>
  <c r="B9766" i="9" s="1"/>
  <c r="B9767" i="9" s="1"/>
  <c r="B9768" i="9" s="1"/>
  <c r="B9769" i="9" s="1"/>
  <c r="B9770" i="9" s="1"/>
  <c r="B9771" i="9" s="1"/>
  <c r="B9772" i="9" s="1"/>
  <c r="B9773" i="9" s="1"/>
  <c r="B9774" i="9" s="1"/>
  <c r="B9775" i="9" s="1"/>
  <c r="B9776" i="9" s="1"/>
  <c r="B9777" i="9" s="1"/>
  <c r="B9778" i="9" s="1"/>
  <c r="B9779" i="9" s="1"/>
  <c r="B9780" i="9" s="1"/>
  <c r="B9781" i="9" s="1"/>
  <c r="B9782" i="9" s="1"/>
  <c r="B9783" i="9" s="1"/>
  <c r="B9784" i="9" s="1"/>
  <c r="B9785" i="9" s="1"/>
  <c r="B9786" i="9" s="1"/>
  <c r="B9787" i="9" s="1"/>
  <c r="B9788" i="9" s="1"/>
  <c r="B9789" i="9" s="1"/>
  <c r="B9790" i="9" s="1"/>
  <c r="B9791" i="9" s="1"/>
  <c r="B9792" i="9" s="1"/>
  <c r="B9793" i="9" s="1"/>
  <c r="B9794" i="9" s="1"/>
  <c r="B9795" i="9" s="1"/>
  <c r="B9796" i="9" s="1"/>
  <c r="B9797" i="9" s="1"/>
  <c r="B9798" i="9" s="1"/>
  <c r="B9799" i="9" s="1"/>
  <c r="B9800" i="9" s="1"/>
  <c r="B9801" i="9" s="1"/>
  <c r="B9802" i="9" s="1"/>
  <c r="B9803" i="9" s="1"/>
  <c r="B9804" i="9" s="1"/>
  <c r="B9805" i="9" s="1"/>
  <c r="B9806" i="9" s="1"/>
  <c r="B9807" i="9" s="1"/>
  <c r="B9808" i="9" s="1"/>
  <c r="B9809" i="9" s="1"/>
  <c r="B9810" i="9" s="1"/>
  <c r="B9811" i="9" s="1"/>
  <c r="B9812" i="9" s="1"/>
  <c r="B9813" i="9" s="1"/>
  <c r="B9814" i="9" s="1"/>
  <c r="B9815" i="9" s="1"/>
  <c r="B9816" i="9" s="1"/>
  <c r="B9817" i="9" s="1"/>
  <c r="B9818" i="9" s="1"/>
  <c r="B9819" i="9" s="1"/>
  <c r="B9820" i="9" s="1"/>
  <c r="B9821" i="9" s="1"/>
  <c r="B9822" i="9" s="1"/>
  <c r="B9823" i="9" s="1"/>
  <c r="B9824" i="9" s="1"/>
  <c r="B9825" i="9" s="1"/>
  <c r="B9826" i="9" s="1"/>
  <c r="B9827" i="9" s="1"/>
  <c r="B9828" i="9" s="1"/>
  <c r="B9829" i="9" s="1"/>
  <c r="B9830" i="9" s="1"/>
  <c r="B9831" i="9" s="1"/>
  <c r="B9832" i="9" s="1"/>
  <c r="B9833" i="9" s="1"/>
  <c r="B9834" i="9" s="1"/>
  <c r="B9835" i="9" s="1"/>
  <c r="B9836" i="9" s="1"/>
  <c r="B9837" i="9" s="1"/>
  <c r="B9838" i="9" s="1"/>
  <c r="B9839" i="9" s="1"/>
  <c r="B9840" i="9" s="1"/>
  <c r="B9841" i="9" s="1"/>
  <c r="B9842" i="9" s="1"/>
  <c r="B9843" i="9" s="1"/>
  <c r="B9844" i="9" s="1"/>
  <c r="B9845" i="9" s="1"/>
  <c r="B9846" i="9" s="1"/>
  <c r="B9847" i="9" s="1"/>
  <c r="B9848" i="9" s="1"/>
  <c r="B9849" i="9" s="1"/>
  <c r="B9850" i="9" s="1"/>
  <c r="B9851" i="9" s="1"/>
  <c r="B9852" i="9" s="1"/>
  <c r="B9853" i="9" s="1"/>
  <c r="B9854" i="9" s="1"/>
  <c r="B9855" i="9" s="1"/>
  <c r="B9856" i="9" s="1"/>
  <c r="B9857" i="9" s="1"/>
  <c r="B9858" i="9" s="1"/>
  <c r="B9859" i="9" s="1"/>
  <c r="B9860" i="9" s="1"/>
  <c r="B9861" i="9" s="1"/>
  <c r="B9862" i="9" s="1"/>
  <c r="B9863" i="9" s="1"/>
  <c r="B9864" i="9" s="1"/>
  <c r="B9865" i="9" s="1"/>
  <c r="B9866" i="9" s="1"/>
  <c r="B9867" i="9" s="1"/>
  <c r="B9868" i="9" s="1"/>
  <c r="B9869" i="9" s="1"/>
  <c r="B9870" i="9" s="1"/>
  <c r="B9871" i="9" s="1"/>
  <c r="B9872" i="9" s="1"/>
  <c r="B9873" i="9" s="1"/>
  <c r="B9874" i="9" s="1"/>
  <c r="B9875" i="9" s="1"/>
  <c r="B9876" i="9" s="1"/>
  <c r="B9877" i="9" s="1"/>
  <c r="B9878" i="9" s="1"/>
  <c r="B9879" i="9" s="1"/>
  <c r="B9880" i="9" s="1"/>
  <c r="B9881" i="9" s="1"/>
  <c r="B9882" i="9" s="1"/>
  <c r="B9883" i="9" s="1"/>
  <c r="B9884" i="9" s="1"/>
  <c r="B9885" i="9" s="1"/>
  <c r="B9886" i="9" s="1"/>
  <c r="B9887" i="9" s="1"/>
  <c r="B9888" i="9" s="1"/>
  <c r="B9889" i="9" s="1"/>
  <c r="B9890" i="9" s="1"/>
  <c r="B9891" i="9" s="1"/>
  <c r="B9892" i="9" s="1"/>
  <c r="B9893" i="9" s="1"/>
  <c r="B9894" i="9" s="1"/>
  <c r="B9895" i="9" s="1"/>
  <c r="B9896" i="9" s="1"/>
  <c r="B9897" i="9" s="1"/>
  <c r="B9898" i="9" s="1"/>
  <c r="B9899" i="9" s="1"/>
  <c r="B9900" i="9" s="1"/>
  <c r="B9901" i="9" s="1"/>
  <c r="B9902" i="9" s="1"/>
  <c r="B9903" i="9" s="1"/>
  <c r="B9904" i="9" s="1"/>
  <c r="B9905" i="9" s="1"/>
  <c r="B9906" i="9" s="1"/>
  <c r="B9907" i="9" s="1"/>
  <c r="B9908" i="9" s="1"/>
  <c r="B9909" i="9" s="1"/>
  <c r="B9910" i="9" s="1"/>
  <c r="B9911" i="9" s="1"/>
  <c r="B9912" i="9" s="1"/>
  <c r="B9913" i="9" s="1"/>
  <c r="B9914" i="9" s="1"/>
  <c r="B9915" i="9" s="1"/>
  <c r="B9916" i="9" s="1"/>
  <c r="B9917" i="9" s="1"/>
  <c r="B9918" i="9" s="1"/>
  <c r="B9919" i="9" s="1"/>
  <c r="B9920" i="9" s="1"/>
  <c r="B9921" i="9" s="1"/>
  <c r="B9922" i="9" s="1"/>
  <c r="B9923" i="9" s="1"/>
  <c r="B9924" i="9" s="1"/>
  <c r="B9925" i="9" s="1"/>
  <c r="B9926" i="9" s="1"/>
  <c r="B9927" i="9" s="1"/>
  <c r="B9928" i="9" s="1"/>
  <c r="B9929" i="9" s="1"/>
  <c r="B9930" i="9" s="1"/>
  <c r="B9931" i="9" s="1"/>
  <c r="B9932" i="9" s="1"/>
  <c r="B9933" i="9" s="1"/>
  <c r="B9934" i="9" s="1"/>
  <c r="B9935" i="9" s="1"/>
  <c r="B9936" i="9" s="1"/>
  <c r="B9937" i="9" s="1"/>
  <c r="B9938" i="9" s="1"/>
  <c r="B9939" i="9" s="1"/>
  <c r="B9940" i="9" s="1"/>
  <c r="B9941" i="9" s="1"/>
  <c r="B9942" i="9" s="1"/>
  <c r="B9943" i="9" s="1"/>
  <c r="B9944" i="9" s="1"/>
  <c r="B9945" i="9" s="1"/>
  <c r="B9946" i="9" s="1"/>
  <c r="B9947" i="9" s="1"/>
  <c r="B9948" i="9" s="1"/>
  <c r="B9949" i="9" s="1"/>
  <c r="B9950" i="9" s="1"/>
  <c r="B9951" i="9" s="1"/>
  <c r="B9952" i="9" s="1"/>
  <c r="B9953" i="9" s="1"/>
  <c r="B9954" i="9" s="1"/>
  <c r="B9955" i="9" s="1"/>
  <c r="B9956" i="9" s="1"/>
  <c r="B9957" i="9" s="1"/>
  <c r="B9958" i="9" s="1"/>
  <c r="B9959" i="9" s="1"/>
  <c r="B9960" i="9" s="1"/>
  <c r="B9961" i="9" s="1"/>
  <c r="B9962" i="9" s="1"/>
  <c r="B9963" i="9" s="1"/>
  <c r="B9964" i="9" s="1"/>
  <c r="B9965" i="9" s="1"/>
  <c r="B9966" i="9" s="1"/>
  <c r="B9967" i="9" s="1"/>
  <c r="B9968" i="9" s="1"/>
  <c r="B9969" i="9" s="1"/>
  <c r="B9970" i="9" s="1"/>
  <c r="B9971" i="9" s="1"/>
  <c r="B9972" i="9" s="1"/>
  <c r="B9973" i="9" s="1"/>
  <c r="B9974" i="9" s="1"/>
  <c r="B9975" i="9" s="1"/>
  <c r="B9976" i="9" s="1"/>
  <c r="B9977" i="9" s="1"/>
  <c r="B9978" i="9" s="1"/>
  <c r="B9979" i="9" s="1"/>
  <c r="B9980" i="9" s="1"/>
  <c r="B9981" i="9" s="1"/>
  <c r="B9982" i="9" s="1"/>
  <c r="B9983" i="9" s="1"/>
  <c r="B9984" i="9" s="1"/>
  <c r="B9985" i="9" s="1"/>
  <c r="B9986" i="9" s="1"/>
  <c r="B9987" i="9" s="1"/>
  <c r="B9988" i="9" s="1"/>
  <c r="B9989" i="9" s="1"/>
  <c r="B9990" i="9" s="1"/>
  <c r="B9991" i="9" s="1"/>
  <c r="B9992" i="9" s="1"/>
  <c r="B9993" i="9" s="1"/>
  <c r="B9994" i="9" s="1"/>
  <c r="B9995" i="9" s="1"/>
  <c r="B9996" i="9" s="1"/>
  <c r="B9997" i="9" s="1"/>
  <c r="B9998" i="9" s="1"/>
  <c r="B9999" i="9" s="1"/>
  <c r="B10000" i="9" s="1"/>
  <c r="B10001" i="9" s="1"/>
  <c r="B10002" i="9" s="1"/>
  <c r="B10003" i="9" s="1"/>
  <c r="B1" i="13"/>
  <c r="B2" i="13"/>
  <c r="H4" i="12"/>
  <c r="D4" i="6"/>
  <c r="E4" i="6"/>
  <c r="F4" i="6"/>
  <c r="G4" i="6"/>
  <c r="H4" i="6"/>
  <c r="I4" i="6"/>
  <c r="J4" i="6"/>
  <c r="K4" i="6"/>
  <c r="L4" i="6"/>
  <c r="S4" i="6"/>
  <c r="S4" i="11"/>
  <c r="T4" i="6"/>
  <c r="T4" i="11" s="1"/>
  <c r="U4" i="6"/>
  <c r="U4" i="11"/>
  <c r="V4" i="6"/>
  <c r="V4" i="11"/>
  <c r="W4" i="6"/>
  <c r="W4" i="11" s="1"/>
  <c r="X4" i="6"/>
  <c r="X4" i="11"/>
  <c r="Y4" i="6"/>
  <c r="Y4" i="11" s="1"/>
  <c r="AB4" i="6"/>
  <c r="AB4" i="11" s="1"/>
  <c r="AC4" i="6"/>
  <c r="AC4" i="11" s="1"/>
  <c r="AD4" i="6"/>
  <c r="AD4" i="11" s="1"/>
  <c r="AE4" i="6"/>
  <c r="AE4" i="11"/>
  <c r="AF4" i="6"/>
  <c r="AF4" i="11" s="1"/>
  <c r="AG4" i="6"/>
  <c r="AG4" i="11" s="1"/>
  <c r="AH4" i="6"/>
  <c r="AH4" i="11" s="1"/>
  <c r="AI4" i="6"/>
  <c r="AI4" i="11" s="1"/>
  <c r="AJ4" i="6"/>
  <c r="AJ4" i="11" s="1"/>
  <c r="AK4" i="6"/>
  <c r="AK4" i="11"/>
  <c r="AL4" i="6"/>
  <c r="AL4" i="11" s="1"/>
  <c r="AM4" i="6"/>
  <c r="AM4" i="11" s="1"/>
  <c r="AN4" i="6"/>
  <c r="AN4" i="11" s="1"/>
  <c r="AO4" i="6"/>
  <c r="AO4" i="11" s="1"/>
  <c r="AP4" i="6"/>
  <c r="AP4" i="11" s="1"/>
  <c r="AQ4" i="6"/>
  <c r="AQ4" i="11"/>
  <c r="AR4" i="6"/>
  <c r="AR4" i="11" s="1"/>
  <c r="AS4" i="6"/>
  <c r="AS4" i="11" s="1"/>
  <c r="AT4" i="6"/>
  <c r="AT4" i="11" s="1"/>
  <c r="AU4" i="6"/>
  <c r="AU4" i="11" s="1"/>
  <c r="AV4" i="6"/>
  <c r="AV4" i="11" s="1"/>
  <c r="AW4" i="6"/>
  <c r="AW4" i="11"/>
  <c r="AX4" i="6"/>
  <c r="AX4" i="11" s="1"/>
  <c r="BH5" i="27"/>
  <c r="P28" i="10"/>
  <c r="AV4" i="27" s="1"/>
  <c r="BL5" i="27"/>
  <c r="P29" i="10"/>
  <c r="X7" i="6"/>
  <c r="W10" i="10"/>
  <c r="Z7" i="6"/>
  <c r="AA7" i="6" s="1"/>
  <c r="E13" i="22" l="1"/>
  <c r="H4790" i="9"/>
  <c r="F832" i="9"/>
  <c r="AJ4" i="12"/>
  <c r="AT4" i="12"/>
  <c r="V4" i="12"/>
  <c r="S4" i="12"/>
  <c r="V4" i="24"/>
  <c r="E4" i="24"/>
  <c r="AP4" i="25"/>
  <c r="AH4" i="25"/>
  <c r="R4" i="25"/>
  <c r="I4" i="25"/>
  <c r="J4" i="12"/>
  <c r="J4" i="25"/>
  <c r="AX4" i="12"/>
  <c r="AT4" i="24"/>
  <c r="AP4" i="24"/>
  <c r="AP4" i="12"/>
  <c r="AL4" i="24"/>
  <c r="AL4" i="12"/>
  <c r="AH4" i="24"/>
  <c r="AH4" i="12"/>
  <c r="AD4" i="24"/>
  <c r="AD4" i="12"/>
  <c r="Z4" i="12"/>
  <c r="Z4" i="25"/>
  <c r="Z4" i="24"/>
  <c r="H4" i="11"/>
  <c r="L4" i="12"/>
  <c r="D4" i="12"/>
  <c r="J4" i="24"/>
  <c r="E4" i="12"/>
  <c r="AV4" i="12"/>
  <c r="AR4" i="12"/>
  <c r="AN4" i="12"/>
  <c r="AF4" i="12"/>
  <c r="AB4" i="12"/>
  <c r="X4" i="12"/>
  <c r="T4" i="12"/>
  <c r="AW4" i="12"/>
  <c r="AV4" i="24"/>
  <c r="AR4" i="24"/>
  <c r="AN4" i="24"/>
  <c r="AJ4" i="24"/>
  <c r="AF4" i="24"/>
  <c r="AB4" i="24"/>
  <c r="X4" i="24"/>
  <c r="T4" i="24"/>
  <c r="O4" i="24"/>
  <c r="K4" i="24"/>
  <c r="G4" i="24"/>
  <c r="AV4" i="25"/>
  <c r="AR4" i="25"/>
  <c r="AN4" i="25"/>
  <c r="AJ4" i="25"/>
  <c r="AF4" i="25"/>
  <c r="AB4" i="25"/>
  <c r="X4" i="25"/>
  <c r="T4" i="25"/>
  <c r="O4" i="25"/>
  <c r="K4" i="25"/>
  <c r="G4" i="25"/>
  <c r="U4" i="25"/>
  <c r="P4" i="25"/>
  <c r="L4" i="25"/>
  <c r="H4" i="25"/>
  <c r="I4" i="11"/>
  <c r="E4" i="11"/>
  <c r="I4" i="12"/>
  <c r="P4" i="24"/>
  <c r="P12" i="24"/>
  <c r="L4" i="24"/>
  <c r="L12" i="24"/>
  <c r="H4" i="24"/>
  <c r="H12" i="24"/>
  <c r="O5" i="11"/>
  <c r="AU4" i="12"/>
  <c r="AQ4" i="12"/>
  <c r="AM4" i="12"/>
  <c r="AI4" i="12"/>
  <c r="AE4" i="12"/>
  <c r="AA4" i="12"/>
  <c r="W4" i="24"/>
  <c r="W12" i="24"/>
  <c r="N4" i="24"/>
  <c r="N12" i="24"/>
  <c r="F4" i="24"/>
  <c r="F12" i="24"/>
  <c r="AU4" i="25"/>
  <c r="AQ4" i="25"/>
  <c r="AM4" i="25"/>
  <c r="AI4" i="25"/>
  <c r="AE4" i="25"/>
  <c r="AA4" i="25"/>
  <c r="W4" i="25"/>
  <c r="S4" i="25"/>
  <c r="N4" i="25"/>
  <c r="F4" i="25"/>
  <c r="AY4" i="12"/>
  <c r="AO4" i="24"/>
  <c r="Y4" i="12"/>
  <c r="AU4" i="24"/>
  <c r="AU12" i="24"/>
  <c r="AQ4" i="24"/>
  <c r="AQ12" i="24"/>
  <c r="AM4" i="24"/>
  <c r="AM12" i="24"/>
  <c r="AI4" i="24"/>
  <c r="AI12" i="24"/>
  <c r="AE4" i="24"/>
  <c r="AE12" i="24"/>
  <c r="AA4" i="24"/>
  <c r="AA12" i="24"/>
  <c r="AS4" i="12"/>
  <c r="AO4" i="12"/>
  <c r="AK4" i="12"/>
  <c r="AG4" i="12"/>
  <c r="AC4" i="12"/>
  <c r="AW4" i="24"/>
  <c r="AW12" i="24"/>
  <c r="AS4" i="24"/>
  <c r="AS12" i="24"/>
  <c r="AK4" i="24"/>
  <c r="AK12" i="24"/>
  <c r="AG4" i="24"/>
  <c r="AG12" i="24"/>
  <c r="AC4" i="24"/>
  <c r="AC12" i="24"/>
  <c r="Y4" i="24"/>
  <c r="Y12" i="24"/>
  <c r="AW4" i="25"/>
  <c r="AS4" i="25"/>
  <c r="AO4" i="25"/>
  <c r="AK4" i="25"/>
  <c r="AG4" i="25"/>
  <c r="AC4" i="25"/>
  <c r="Y4" i="25"/>
  <c r="W4" i="12"/>
  <c r="U4" i="24"/>
  <c r="AD18" i="10"/>
  <c r="C4" i="28"/>
  <c r="AC18" i="10"/>
  <c r="D11" i="28"/>
  <c r="C11" i="28"/>
  <c r="D10" i="28"/>
  <c r="D6" i="28"/>
  <c r="C10" i="28"/>
  <c r="AF3" i="27"/>
  <c r="AH3" i="27" s="1"/>
  <c r="B14" i="21"/>
  <c r="B20" i="21"/>
  <c r="B25" i="21"/>
  <c r="B4" i="21"/>
  <c r="B9" i="21"/>
  <c r="B24" i="21"/>
  <c r="B18" i="21"/>
  <c r="B13" i="21"/>
  <c r="B8" i="21"/>
  <c r="P27" i="10"/>
  <c r="AR4" i="27" s="1"/>
  <c r="S40" i="10"/>
  <c r="B22" i="21"/>
  <c r="B17" i="21"/>
  <c r="B12" i="21"/>
  <c r="B6" i="21"/>
  <c r="B26" i="21"/>
  <c r="B21" i="21"/>
  <c r="B16" i="21"/>
  <c r="B10" i="21"/>
  <c r="B5" i="21"/>
  <c r="S42" i="10"/>
  <c r="B2" i="21"/>
  <c r="B23" i="21"/>
  <c r="B19" i="21"/>
  <c r="B15" i="21"/>
  <c r="B11" i="21"/>
  <c r="B7" i="21"/>
  <c r="B3" i="21"/>
  <c r="Q39" i="10"/>
  <c r="R27" i="10"/>
  <c r="BH4" i="27" s="1"/>
  <c r="BJ4" i="27" s="1"/>
  <c r="F13" i="14"/>
  <c r="G13" i="14" s="1"/>
  <c r="E10" i="22"/>
  <c r="E12" i="22"/>
  <c r="E17" i="22"/>
  <c r="E18" i="22"/>
  <c r="E25" i="22"/>
  <c r="E8" i="22"/>
  <c r="E23" i="22"/>
  <c r="E21" i="22"/>
  <c r="D2" i="9"/>
  <c r="D35" i="9" s="1"/>
  <c r="J2" i="9"/>
  <c r="J7" i="9" s="1"/>
  <c r="I8" i="9"/>
  <c r="AY12" i="14"/>
  <c r="AZ12" i="14" s="1"/>
  <c r="BA12" i="14" s="1"/>
  <c r="Q4" i="25"/>
  <c r="E9" i="22"/>
  <c r="E27" i="22"/>
  <c r="E7" i="22"/>
  <c r="B4" i="22" s="1"/>
  <c r="E15" i="22"/>
  <c r="E19" i="22"/>
  <c r="E16" i="22"/>
  <c r="E20" i="22"/>
  <c r="E22" i="22"/>
  <c r="E26" i="22"/>
  <c r="E24" i="22"/>
  <c r="E14" i="22"/>
  <c r="H9387" i="9"/>
  <c r="H7935" i="9"/>
  <c r="H3803" i="9"/>
  <c r="H5706" i="9"/>
  <c r="AX10" i="14"/>
  <c r="G20" i="10"/>
  <c r="G19" i="10"/>
  <c r="W19" i="10"/>
  <c r="F1368" i="9"/>
  <c r="H7370" i="9"/>
  <c r="H6694" i="9"/>
  <c r="H10002" i="9"/>
  <c r="H8579" i="9"/>
  <c r="H7668" i="9"/>
  <c r="H7066" i="9"/>
  <c r="H6240" i="9"/>
  <c r="H5155" i="9"/>
  <c r="H9555" i="9"/>
  <c r="H7990" i="9"/>
  <c r="H7439" i="9"/>
  <c r="H6804" i="9"/>
  <c r="H5840" i="9"/>
  <c r="H4457" i="9"/>
  <c r="H8811" i="9"/>
  <c r="H7748" i="9"/>
  <c r="H7140" i="9"/>
  <c r="H6368" i="9"/>
  <c r="H5302" i="9"/>
  <c r="H9835" i="9"/>
  <c r="H9219" i="9"/>
  <c r="H8363" i="9"/>
  <c r="H7876" i="9"/>
  <c r="H7595" i="9"/>
  <c r="H7295" i="9"/>
  <c r="H6986" i="9"/>
  <c r="H6602" i="9"/>
  <c r="H6111" i="9"/>
  <c r="H5558" i="9"/>
  <c r="H4985" i="9"/>
  <c r="H2639" i="9"/>
  <c r="F940" i="9"/>
  <c r="H730" i="9"/>
  <c r="H9683" i="9"/>
  <c r="H9043" i="9"/>
  <c r="H8127" i="9"/>
  <c r="H7819" i="9"/>
  <c r="H7520" i="9"/>
  <c r="H7211" i="9"/>
  <c r="H6902" i="9"/>
  <c r="H6502" i="9"/>
  <c r="H5968" i="9"/>
  <c r="H5435" i="9"/>
  <c r="F520" i="9"/>
  <c r="F1043" i="9"/>
  <c r="J3" i="27"/>
  <c r="H801" i="9"/>
  <c r="H944" i="9"/>
  <c r="H1786" i="9"/>
  <c r="H2406" i="9"/>
  <c r="H2895" i="9"/>
  <c r="H3355" i="9"/>
  <c r="H3771" i="9"/>
  <c r="H4069" i="9"/>
  <c r="H4325" i="9"/>
  <c r="H4515" i="9"/>
  <c r="H4629" i="9"/>
  <c r="H4750" i="9"/>
  <c r="H4835" i="9"/>
  <c r="H4906" i="9"/>
  <c r="H4975" i="9"/>
  <c r="H5046" i="9"/>
  <c r="H5105" i="9"/>
  <c r="H5174" i="9"/>
  <c r="H5227" i="9"/>
  <c r="H5275" i="9"/>
  <c r="H5328" i="9"/>
  <c r="H5376" i="9"/>
  <c r="H5428" i="9"/>
  <c r="H5478" i="9"/>
  <c r="H5531" i="9"/>
  <c r="H5578" i="9"/>
  <c r="H5631" i="9"/>
  <c r="H5684" i="9"/>
  <c r="H5728" i="9"/>
  <c r="H5782" i="9"/>
  <c r="H5834" i="9"/>
  <c r="H5883" i="9"/>
  <c r="H5931" i="9"/>
  <c r="H5984" i="9"/>
  <c r="H6032" i="9"/>
  <c r="H6086" i="9"/>
  <c r="H6139" i="9"/>
  <c r="H6186" i="9"/>
  <c r="H6239" i="9"/>
  <c r="H6288" i="9"/>
  <c r="H6336" i="9"/>
  <c r="H6388" i="9"/>
  <c r="H6442" i="9"/>
  <c r="H6480" i="9"/>
  <c r="H6518" i="9"/>
  <c r="H6559" i="9"/>
  <c r="H6592" i="9"/>
  <c r="H6634" i="9"/>
  <c r="H6672" i="9"/>
  <c r="H6708" i="9"/>
  <c r="H6747" i="9"/>
  <c r="H6784" i="9"/>
  <c r="H6822" i="9"/>
  <c r="H6859" i="9"/>
  <c r="H6900" i="9"/>
  <c r="H6934" i="9"/>
  <c r="H6966" i="9"/>
  <c r="H6996" i="9"/>
  <c r="H7023" i="9"/>
  <c r="H7051" i="9"/>
  <c r="H7082" i="9"/>
  <c r="H7108" i="9"/>
  <c r="H7136" i="9"/>
  <c r="H7167" i="9"/>
  <c r="H7194" i="9"/>
  <c r="H7222" i="9"/>
  <c r="H7252" i="9"/>
  <c r="H7279" i="9"/>
  <c r="H7307" i="9"/>
  <c r="H7338" i="9"/>
  <c r="H7364" i="9"/>
  <c r="H7392" i="9"/>
  <c r="H7423" i="9"/>
  <c r="H7450" i="9"/>
  <c r="H7478" i="9"/>
  <c r="H7508" i="9"/>
  <c r="H7535" i="9"/>
  <c r="H7563" i="9"/>
  <c r="H7594" i="9"/>
  <c r="H7620" i="9"/>
  <c r="H7648" i="9"/>
  <c r="H7679" i="9"/>
  <c r="H7706" i="9"/>
  <c r="H7734" i="9"/>
  <c r="H7764" i="9"/>
  <c r="H7791" i="9"/>
  <c r="H1131" i="9"/>
  <c r="H2117" i="9"/>
  <c r="H2705" i="9"/>
  <c r="H3441" i="9"/>
  <c r="H3921" i="9"/>
  <c r="H4241" i="9"/>
  <c r="H4529" i="9"/>
  <c r="H4693" i="9"/>
  <c r="H4806" i="9"/>
  <c r="H4918" i="9"/>
  <c r="H5006" i="9"/>
  <c r="H5083" i="9"/>
  <c r="H5179" i="9"/>
  <c r="H5248" i="9"/>
  <c r="H5307" i="9"/>
  <c r="H5386" i="9"/>
  <c r="H5456" i="9"/>
  <c r="H5514" i="9"/>
  <c r="H5588" i="9"/>
  <c r="H5654" i="9"/>
  <c r="H5712" i="9"/>
  <c r="H5787" i="9"/>
  <c r="H5856" i="9"/>
  <c r="H5915" i="9"/>
  <c r="H5990" i="9"/>
  <c r="H6059" i="9"/>
  <c r="H6118" i="9"/>
  <c r="H6196" i="9"/>
  <c r="H6260" i="9"/>
  <c r="H6315" i="9"/>
  <c r="H6395" i="9"/>
  <c r="H6463" i="9"/>
  <c r="H6506" i="9"/>
  <c r="H6560" i="9"/>
  <c r="H6614" i="9"/>
  <c r="H6656" i="9"/>
  <c r="H6715" i="9"/>
  <c r="H6763" i="9"/>
  <c r="H6806" i="9"/>
  <c r="H6864" i="9"/>
  <c r="H6918" i="9"/>
  <c r="H6955" i="9"/>
  <c r="H6998" i="9"/>
  <c r="H7039" i="9"/>
  <c r="H7071" i="9"/>
  <c r="H7114" i="9"/>
  <c r="H7151" i="9"/>
  <c r="H7183" i="9"/>
  <c r="H7226" i="9"/>
  <c r="H7264" i="9"/>
  <c r="H7296" i="9"/>
  <c r="H7339" i="9"/>
  <c r="H7380" i="9"/>
  <c r="H7412" i="9"/>
  <c r="H7455" i="9"/>
  <c r="H7492" i="9"/>
  <c r="H7524" i="9"/>
  <c r="H7567" i="9"/>
  <c r="H7606" i="9"/>
  <c r="H7638" i="9"/>
  <c r="H7680" i="9"/>
  <c r="H7722" i="9"/>
  <c r="H7754" i="9"/>
  <c r="H7796" i="9"/>
  <c r="H7823" i="9"/>
  <c r="H7851" i="9"/>
  <c r="H7882" i="9"/>
  <c r="H7908" i="9"/>
  <c r="H7936" i="9"/>
  <c r="H7967" i="9"/>
  <c r="H7994" i="9"/>
  <c r="H8031" i="9"/>
  <c r="H8147" i="9"/>
  <c r="H8255" i="9"/>
  <c r="H8367" i="9"/>
  <c r="H8491" i="9"/>
  <c r="H8595" i="9"/>
  <c r="H8707" i="9"/>
  <c r="H8831" i="9"/>
  <c r="H8939" i="9"/>
  <c r="H9051" i="9"/>
  <c r="H9171" i="9"/>
  <c r="H9279" i="9"/>
  <c r="H9391" i="9"/>
  <c r="H9515" i="9"/>
  <c r="H9619" i="9"/>
  <c r="H9731" i="9"/>
  <c r="H9855" i="9"/>
  <c r="H9963" i="9"/>
  <c r="H1399" i="9"/>
  <c r="H2245" i="9"/>
  <c r="H2961" i="9"/>
  <c r="H3590" i="9"/>
  <c r="H3962" i="9"/>
  <c r="H4346" i="9"/>
  <c r="H4565" i="9"/>
  <c r="H4705" i="9"/>
  <c r="H4849" i="9"/>
  <c r="H4947" i="9"/>
  <c r="H5019" i="9"/>
  <c r="H5119" i="9"/>
  <c r="H5200" i="9"/>
  <c r="H5258" i="9"/>
  <c r="H5332" i="9"/>
  <c r="H5403" i="9"/>
  <c r="H5460" i="9"/>
  <c r="H5535" i="9"/>
  <c r="H5606" i="9"/>
  <c r="H5663" i="9"/>
  <c r="H5739" i="9"/>
  <c r="H5803" i="9"/>
  <c r="H5862" i="9"/>
  <c r="H5940" i="9"/>
  <c r="H6011" i="9"/>
  <c r="H6068" i="9"/>
  <c r="H6143" i="9"/>
  <c r="H6214" i="9"/>
  <c r="H6271" i="9"/>
  <c r="H6346" i="9"/>
  <c r="H6411" i="9"/>
  <c r="H6464" i="9"/>
  <c r="H6523" i="9"/>
  <c r="H6576" i="9"/>
  <c r="H6619" i="9"/>
  <c r="H6676" i="9"/>
  <c r="H6730" i="9"/>
  <c r="H6772" i="9"/>
  <c r="H6827" i="9"/>
  <c r="H6879" i="9"/>
  <c r="H6922" i="9"/>
  <c r="H6970" i="9"/>
  <c r="H7008" i="9"/>
  <c r="H7040" i="9"/>
  <c r="H7083" i="9"/>
  <c r="H7124" i="9"/>
  <c r="H7156" i="9"/>
  <c r="H7199" i="9"/>
  <c r="H7236" i="9"/>
  <c r="H7268" i="9"/>
  <c r="H7311" i="9"/>
  <c r="H7350" i="9"/>
  <c r="H7382" i="9"/>
  <c r="H7424" i="9"/>
  <c r="H7466" i="9"/>
  <c r="H7498" i="9"/>
  <c r="H7540" i="9"/>
  <c r="H7578" i="9"/>
  <c r="H7610" i="9"/>
  <c r="H7652" i="9"/>
  <c r="H7691" i="9"/>
  <c r="H7723" i="9"/>
  <c r="H7766" i="9"/>
  <c r="H7807" i="9"/>
  <c r="H7834" i="9"/>
  <c r="H7862" i="9"/>
  <c r="H7892" i="9"/>
  <c r="H7919" i="9"/>
  <c r="H7947" i="9"/>
  <c r="H7978" i="9"/>
  <c r="H8004" i="9"/>
  <c r="H8067" i="9"/>
  <c r="H8191" i="9"/>
  <c r="H8299" i="9"/>
  <c r="H8411" i="9"/>
  <c r="H8531" i="9"/>
  <c r="H8639" i="9"/>
  <c r="H8751" i="9"/>
  <c r="H8875" i="9"/>
  <c r="H8979" i="9"/>
  <c r="H9091" i="9"/>
  <c r="H9947" i="9"/>
  <c r="H9791" i="9"/>
  <c r="H9663" i="9"/>
  <c r="H9491" i="9"/>
  <c r="H9343" i="9"/>
  <c r="H9215" i="9"/>
  <c r="H9003" i="9"/>
  <c r="H8767" i="9"/>
  <c r="H8539" i="9"/>
  <c r="H8319" i="9"/>
  <c r="H8083" i="9"/>
  <c r="H7979" i="9"/>
  <c r="H7924" i="9"/>
  <c r="H7866" i="9"/>
  <c r="H7808" i="9"/>
  <c r="H7738" i="9"/>
  <c r="H7663" i="9"/>
  <c r="H7583" i="9"/>
  <c r="H7510" i="9"/>
  <c r="H7435" i="9"/>
  <c r="H7354" i="9"/>
  <c r="H7284" i="9"/>
  <c r="H7210" i="9"/>
  <c r="H7126" i="9"/>
  <c r="H7055" i="9"/>
  <c r="H6980" i="9"/>
  <c r="H6886" i="9"/>
  <c r="H6790" i="9"/>
  <c r="H6688" i="9"/>
  <c r="H6580" i="9"/>
  <c r="H6486" i="9"/>
  <c r="H6367" i="9"/>
  <c r="H6218" i="9"/>
  <c r="H6090" i="9"/>
  <c r="H5958" i="9"/>
  <c r="H5814" i="9"/>
  <c r="H5686" i="9"/>
  <c r="H5556" i="9"/>
  <c r="H5407" i="9"/>
  <c r="H5286" i="9"/>
  <c r="H5146" i="9"/>
  <c r="H4949" i="9"/>
  <c r="H4757" i="9"/>
  <c r="H4437" i="9"/>
  <c r="H3663" i="9"/>
  <c r="H2491" i="9"/>
  <c r="H433" i="9"/>
  <c r="H9903" i="9"/>
  <c r="H9775" i="9"/>
  <c r="H9603" i="9"/>
  <c r="H9451" i="9"/>
  <c r="H9323" i="9"/>
  <c r="H9151" i="9"/>
  <c r="H8923" i="9"/>
  <c r="H8703" i="9"/>
  <c r="H8467" i="9"/>
  <c r="H8239" i="9"/>
  <c r="H8027" i="9"/>
  <c r="H7962" i="9"/>
  <c r="H7904" i="9"/>
  <c r="H7850" i="9"/>
  <c r="H7780" i="9"/>
  <c r="H7711" i="9"/>
  <c r="H7636" i="9"/>
  <c r="H7552" i="9"/>
  <c r="H7482" i="9"/>
  <c r="H7407" i="9"/>
  <c r="H7327" i="9"/>
  <c r="H7254" i="9"/>
  <c r="H7179" i="9"/>
  <c r="H7098" i="9"/>
  <c r="H7028" i="9"/>
  <c r="H6954" i="9"/>
  <c r="H6847" i="9"/>
  <c r="H6751" i="9"/>
  <c r="H6651" i="9"/>
  <c r="H6544" i="9"/>
  <c r="H6443" i="9"/>
  <c r="H6314" i="9"/>
  <c r="H6166" i="9"/>
  <c r="H6043" i="9"/>
  <c r="H5910" i="9"/>
  <c r="H5760" i="9"/>
  <c r="H5632" i="9"/>
  <c r="H5503" i="9"/>
  <c r="H5360" i="9"/>
  <c r="H5232" i="9"/>
  <c r="H5077" i="9"/>
  <c r="H4878" i="9"/>
  <c r="H4657" i="9"/>
  <c r="H4209" i="9"/>
  <c r="H3215" i="9"/>
  <c r="H1905" i="9"/>
  <c r="H9899" i="9"/>
  <c r="H9727" i="9"/>
  <c r="H9563" i="9"/>
  <c r="H9435" i="9"/>
  <c r="H9263" i="9"/>
  <c r="H9107" i="9"/>
  <c r="H8879" i="9"/>
  <c r="H8659" i="9"/>
  <c r="H8427" i="9"/>
  <c r="H8195" i="9"/>
  <c r="H8010" i="9"/>
  <c r="H7951" i="9"/>
  <c r="H7894" i="9"/>
  <c r="H7839" i="9"/>
  <c r="H7776" i="9"/>
  <c r="H7695" i="9"/>
  <c r="H7626" i="9"/>
  <c r="H7551" i="9"/>
  <c r="H7467" i="9"/>
  <c r="H7396" i="9"/>
  <c r="H7322" i="9"/>
  <c r="H7242" i="9"/>
  <c r="H7168" i="9"/>
  <c r="H7094" i="9"/>
  <c r="H7012" i="9"/>
  <c r="H6943" i="9"/>
  <c r="H6843" i="9"/>
  <c r="H6731" i="9"/>
  <c r="H6635" i="9"/>
  <c r="H6538" i="9"/>
  <c r="H6422" i="9"/>
  <c r="H6294" i="9"/>
  <c r="H6160" i="9"/>
  <c r="H6015" i="9"/>
  <c r="H5888" i="9"/>
  <c r="H5759" i="9"/>
  <c r="H5611" i="9"/>
  <c r="H5483" i="9"/>
  <c r="H5350" i="9"/>
  <c r="H5206" i="9"/>
  <c r="H5049" i="9"/>
  <c r="H4875" i="9"/>
  <c r="H4586" i="9"/>
  <c r="H4113" i="9"/>
  <c r="H3121" i="9"/>
  <c r="H1556" i="9"/>
  <c r="F1336" i="9"/>
  <c r="F1379" i="9"/>
  <c r="F1328" i="9"/>
  <c r="F234" i="9"/>
  <c r="F53" i="9"/>
  <c r="F463" i="9"/>
  <c r="F1207" i="9"/>
  <c r="F702" i="9"/>
  <c r="F687" i="9"/>
  <c r="F573" i="9"/>
  <c r="F152" i="9"/>
  <c r="F848" i="9"/>
  <c r="F1254" i="9"/>
  <c r="F1038" i="9"/>
  <c r="F1234" i="9"/>
  <c r="F1237" i="9"/>
  <c r="F1023" i="9"/>
  <c r="F933" i="9"/>
  <c r="F959" i="9"/>
  <c r="F564" i="9"/>
  <c r="F52" i="9"/>
  <c r="F689" i="9"/>
  <c r="F666" i="9"/>
  <c r="F820" i="9"/>
  <c r="F866" i="9"/>
  <c r="F191" i="9"/>
  <c r="F264" i="9"/>
  <c r="F1338" i="9"/>
  <c r="F1134" i="9"/>
  <c r="F1198" i="9"/>
  <c r="F165" i="9"/>
  <c r="F227" i="9"/>
  <c r="F148" i="9"/>
  <c r="F890" i="9"/>
  <c r="F892" i="9"/>
  <c r="F299" i="9"/>
  <c r="F1221" i="9"/>
  <c r="F938" i="9"/>
  <c r="F1283" i="9"/>
  <c r="F95" i="9"/>
  <c r="F57" i="9"/>
  <c r="F802" i="9"/>
  <c r="F918" i="9"/>
  <c r="F1048" i="9"/>
  <c r="F248" i="9"/>
  <c r="F1141" i="9"/>
  <c r="F1334" i="9"/>
  <c r="F1101" i="9"/>
  <c r="F551" i="9"/>
  <c r="F291" i="9"/>
  <c r="F61" i="9"/>
  <c r="F439" i="9"/>
  <c r="H9939" i="9"/>
  <c r="H9819" i="9"/>
  <c r="H9707" i="9"/>
  <c r="H9599" i="9"/>
  <c r="H9475" i="9"/>
  <c r="H9363" i="9"/>
  <c r="H9307" i="9"/>
  <c r="H9195" i="9"/>
  <c r="H9087" i="9"/>
  <c r="H8963" i="9"/>
  <c r="H8851" i="9"/>
  <c r="H8747" i="9"/>
  <c r="H8575" i="9"/>
  <c r="H8451" i="9"/>
  <c r="H8339" i="9"/>
  <c r="H8235" i="9"/>
  <c r="H8111" i="9"/>
  <c r="H8018" i="9"/>
  <c r="H7988" i="9"/>
  <c r="H7958" i="9"/>
  <c r="H7930" i="9"/>
  <c r="H7903" i="9"/>
  <c r="H7872" i="9"/>
  <c r="H7844" i="9"/>
  <c r="H7818" i="9"/>
  <c r="H7787" i="9"/>
  <c r="H7759" i="9"/>
  <c r="H7732" i="9"/>
  <c r="H7702" i="9"/>
  <c r="H7674" i="9"/>
  <c r="H7647" i="9"/>
  <c r="H7604" i="9"/>
  <c r="H7574" i="9"/>
  <c r="H7546" i="9"/>
  <c r="H7519" i="9"/>
  <c r="H7488" i="9"/>
  <c r="H7460" i="9"/>
  <c r="H7434" i="9"/>
  <c r="H7403" i="9"/>
  <c r="H7391" i="9"/>
  <c r="H7360" i="9"/>
  <c r="H7348" i="9"/>
  <c r="H7332" i="9"/>
  <c r="H7318" i="9"/>
  <c r="H7306" i="9"/>
  <c r="H7290" i="9"/>
  <c r="H7275" i="9"/>
  <c r="H7263" i="9"/>
  <c r="H7247" i="9"/>
  <c r="H7232" i="9"/>
  <c r="H7220" i="9"/>
  <c r="H7204" i="9"/>
  <c r="H7190" i="9"/>
  <c r="H7178" i="9"/>
  <c r="H7162" i="9"/>
  <c r="H7147" i="9"/>
  <c r="H7135" i="9"/>
  <c r="H7119" i="9"/>
  <c r="H7104" i="9"/>
  <c r="H7092" i="9"/>
  <c r="H7076" i="9"/>
  <c r="H7062" i="9"/>
  <c r="H7050" i="9"/>
  <c r="H7034" i="9"/>
  <c r="H7019" i="9"/>
  <c r="H7007" i="9"/>
  <c r="H6976" i="9"/>
  <c r="H6964" i="9"/>
  <c r="H6948" i="9"/>
  <c r="H6932" i="9"/>
  <c r="H6912" i="9"/>
  <c r="H6891" i="9"/>
  <c r="H6875" i="9"/>
  <c r="H6858" i="9"/>
  <c r="H6836" i="9"/>
  <c r="H6816" i="9"/>
  <c r="H6800" i="9"/>
  <c r="H6779" i="9"/>
  <c r="H6762" i="9"/>
  <c r="H6742" i="9"/>
  <c r="H6720" i="9"/>
  <c r="H6704" i="9"/>
  <c r="H6687" i="9"/>
  <c r="H6666" i="9"/>
  <c r="H6646" i="9"/>
  <c r="H6630" i="9"/>
  <c r="H6608" i="9"/>
  <c r="H6591" i="9"/>
  <c r="H6571" i="9"/>
  <c r="H6550" i="9"/>
  <c r="H6534" i="9"/>
  <c r="H6516" i="9"/>
  <c r="H6495" i="9"/>
  <c r="H6475" i="9"/>
  <c r="H6459" i="9"/>
  <c r="H6431" i="9"/>
  <c r="H6410" i="9"/>
  <c r="H6384" i="9"/>
  <c r="H6356" i="9"/>
  <c r="H6331" i="9"/>
  <c r="H6310" i="9"/>
  <c r="H6282" i="9"/>
  <c r="H6256" i="9"/>
  <c r="H6230" i="9"/>
  <c r="H6203" i="9"/>
  <c r="H6182" i="9"/>
  <c r="H6155" i="9"/>
  <c r="H6128" i="9"/>
  <c r="H6102" i="9"/>
  <c r="H6080" i="9"/>
  <c r="H6054" i="9"/>
  <c r="H6027" i="9"/>
  <c r="H6004" i="9"/>
  <c r="H5974" i="9"/>
  <c r="H5952" i="9"/>
  <c r="H5930" i="9"/>
  <c r="H5899" i="9"/>
  <c r="H5876" i="9"/>
  <c r="H5855" i="9"/>
  <c r="H5824" i="9"/>
  <c r="H5802" i="9"/>
  <c r="H5776" i="9"/>
  <c r="H5748" i="9"/>
  <c r="H5727" i="9"/>
  <c r="H5702" i="9"/>
  <c r="H5674" i="9"/>
  <c r="H5648" i="9"/>
  <c r="H5627" i="9"/>
  <c r="H5599" i="9"/>
  <c r="H5574" i="9"/>
  <c r="H5547" i="9"/>
  <c r="H5520" i="9"/>
  <c r="H5499" i="9"/>
  <c r="H5472" i="9"/>
  <c r="H5446" i="9"/>
  <c r="H5419" i="9"/>
  <c r="H5398" i="9"/>
  <c r="H5371" i="9"/>
  <c r="H5344" i="9"/>
  <c r="H5322" i="9"/>
  <c r="H5291" i="9"/>
  <c r="H5270" i="9"/>
  <c r="H5247" i="9"/>
  <c r="H5216" i="9"/>
  <c r="H5194" i="9"/>
  <c r="H5172" i="9"/>
  <c r="H5134" i="9"/>
  <c r="H5103" i="9"/>
  <c r="H5070" i="9"/>
  <c r="H5033" i="9"/>
  <c r="H5003" i="9"/>
  <c r="H4970" i="9"/>
  <c r="H4933" i="9"/>
  <c r="H4899" i="9"/>
  <c r="H4870" i="9"/>
  <c r="H4827" i="9"/>
  <c r="H4778" i="9"/>
  <c r="H4735" i="9"/>
  <c r="H4665" i="9"/>
  <c r="H4619" i="9"/>
  <c r="H4563" i="9"/>
  <c r="H4486" i="9"/>
  <c r="H4410" i="9"/>
  <c r="H4303" i="9"/>
  <c r="H4175" i="9"/>
  <c r="H4047" i="9"/>
  <c r="H3898" i="9"/>
  <c r="H3706" i="9"/>
  <c r="H3578" i="9"/>
  <c r="H3322" i="9"/>
  <c r="H3089" i="9"/>
  <c r="H2853" i="9"/>
  <c r="H2609" i="9"/>
  <c r="H2362" i="9"/>
  <c r="H2097" i="9"/>
  <c r="H1755" i="9"/>
  <c r="H1328" i="9"/>
  <c r="H932" i="9"/>
  <c r="F953" i="9"/>
  <c r="F355" i="9"/>
  <c r="F877" i="9"/>
  <c r="F540" i="9"/>
  <c r="H516" i="9"/>
  <c r="H18" i="9"/>
  <c r="H9983" i="9"/>
  <c r="H9919" i="9"/>
  <c r="H9859" i="9"/>
  <c r="H9811" i="9"/>
  <c r="H9747" i="9"/>
  <c r="H9691" i="9"/>
  <c r="H9643" i="9"/>
  <c r="H9579" i="9"/>
  <c r="H9519" i="9"/>
  <c r="H9471" i="9"/>
  <c r="H9407" i="9"/>
  <c r="H9347" i="9"/>
  <c r="H9299" i="9"/>
  <c r="H9235" i="9"/>
  <c r="H9179" i="9"/>
  <c r="H9131" i="9"/>
  <c r="H9067" i="9"/>
  <c r="H9007" i="9"/>
  <c r="H8959" i="9"/>
  <c r="H8895" i="9"/>
  <c r="H8835" i="9"/>
  <c r="H8787" i="9"/>
  <c r="H8723" i="9"/>
  <c r="H8667" i="9"/>
  <c r="H8619" i="9"/>
  <c r="H8555" i="9"/>
  <c r="H8495" i="9"/>
  <c r="H8447" i="9"/>
  <c r="H8383" i="9"/>
  <c r="H8323" i="9"/>
  <c r="H8275" i="9"/>
  <c r="H8211" i="9"/>
  <c r="H8155" i="9"/>
  <c r="H8107" i="9"/>
  <c r="H8043" i="9"/>
  <c r="H8011" i="9"/>
  <c r="H7999" i="9"/>
  <c r="H7983" i="9"/>
  <c r="H7968" i="9"/>
  <c r="H7956" i="9"/>
  <c r="H7940" i="9"/>
  <c r="H7926" i="9"/>
  <c r="H7914" i="9"/>
  <c r="H7898" i="9"/>
  <c r="H7883" i="9"/>
  <c r="H7871" i="9"/>
  <c r="H7855" i="9"/>
  <c r="H7840" i="9"/>
  <c r="H7828" i="9"/>
  <c r="H7812" i="9"/>
  <c r="H7798" i="9"/>
  <c r="H7786" i="9"/>
  <c r="H7770" i="9"/>
  <c r="H7755" i="9"/>
  <c r="H7743" i="9"/>
  <c r="H7727" i="9"/>
  <c r="H7712" i="9"/>
  <c r="H7700" i="9"/>
  <c r="H7684" i="9"/>
  <c r="H7670" i="9"/>
  <c r="H7658" i="9"/>
  <c r="H7642" i="9"/>
  <c r="H7627" i="9"/>
  <c r="H7615" i="9"/>
  <c r="H7599" i="9"/>
  <c r="H7584" i="9"/>
  <c r="H7572" i="9"/>
  <c r="H7556" i="9"/>
  <c r="H7542" i="9"/>
  <c r="H7530" i="9"/>
  <c r="H7514" i="9"/>
  <c r="H7499" i="9"/>
  <c r="H7487" i="9"/>
  <c r="H7471" i="9"/>
  <c r="H7456" i="9"/>
  <c r="H7444" i="9"/>
  <c r="H7428" i="9"/>
  <c r="H7414" i="9"/>
  <c r="H7402" i="9"/>
  <c r="H7386" i="9"/>
  <c r="H7371" i="9"/>
  <c r="H7359" i="9"/>
  <c r="H7343" i="9"/>
  <c r="H7328" i="9"/>
  <c r="H7316" i="9"/>
  <c r="H7300" i="9"/>
  <c r="H7286" i="9"/>
  <c r="H7274" i="9"/>
  <c r="H7258" i="9"/>
  <c r="H7243" i="9"/>
  <c r="H7231" i="9"/>
  <c r="H7215" i="9"/>
  <c r="H7200" i="9"/>
  <c r="H7188" i="9"/>
  <c r="H7172" i="9"/>
  <c r="H7158" i="9"/>
  <c r="H7146" i="9"/>
  <c r="H7130" i="9"/>
  <c r="H7115" i="9"/>
  <c r="H7103" i="9"/>
  <c r="H7087" i="9"/>
  <c r="H7072" i="9"/>
  <c r="H7060" i="9"/>
  <c r="H7044" i="9"/>
  <c r="H7030" i="9"/>
  <c r="H7018" i="9"/>
  <c r="H7002" i="9"/>
  <c r="H6987" i="9"/>
  <c r="H6975" i="9"/>
  <c r="H6959" i="9"/>
  <c r="H6944" i="9"/>
  <c r="H6928" i="9"/>
  <c r="H6907" i="9"/>
  <c r="H6890" i="9"/>
  <c r="H6870" i="9"/>
  <c r="H6848" i="9"/>
  <c r="H6832" i="9"/>
  <c r="H6815" i="9"/>
  <c r="H6794" i="9"/>
  <c r="H6774" i="9"/>
  <c r="H6758" i="9"/>
  <c r="H6736" i="9"/>
  <c r="H6719" i="9"/>
  <c r="H6699" i="9"/>
  <c r="H6678" i="9"/>
  <c r="H6662" i="9"/>
  <c r="H6644" i="9"/>
  <c r="H6623" i="9"/>
  <c r="H6603" i="9"/>
  <c r="H6587" i="9"/>
  <c r="H6566" i="9"/>
  <c r="H6548" i="9"/>
  <c r="H6528" i="9"/>
  <c r="H6507" i="9"/>
  <c r="H6491" i="9"/>
  <c r="H6474" i="9"/>
  <c r="H6452" i="9"/>
  <c r="H6427" i="9"/>
  <c r="H6400" i="9"/>
  <c r="H6374" i="9"/>
  <c r="H6352" i="9"/>
  <c r="H6326" i="9"/>
  <c r="H6299" i="9"/>
  <c r="H6272" i="9"/>
  <c r="H6251" i="9"/>
  <c r="H6224" i="9"/>
  <c r="H6198" i="9"/>
  <c r="H6175" i="9"/>
  <c r="H6144" i="9"/>
  <c r="H6123" i="9"/>
  <c r="H6100" i="9"/>
  <c r="H6070" i="9"/>
  <c r="H6047" i="9"/>
  <c r="H6026" i="9"/>
  <c r="H5995" i="9"/>
  <c r="H5972" i="9"/>
  <c r="H5947" i="9"/>
  <c r="H5919" i="9"/>
  <c r="H5898" i="9"/>
  <c r="H5872" i="9"/>
  <c r="H5844" i="9"/>
  <c r="H5819" i="9"/>
  <c r="H5798" i="9"/>
  <c r="H5770" i="9"/>
  <c r="H5744" i="9"/>
  <c r="H5718" i="9"/>
  <c r="H5691" i="9"/>
  <c r="H5670" i="9"/>
  <c r="H5643" i="9"/>
  <c r="H5616" i="9"/>
  <c r="H5590" i="9"/>
  <c r="H5568" i="9"/>
  <c r="H5542" i="9"/>
  <c r="H5515" i="9"/>
  <c r="H5492" i="9"/>
  <c r="H5462" i="9"/>
  <c r="H5440" i="9"/>
  <c r="H5418" i="9"/>
  <c r="H5387" i="9"/>
  <c r="H5364" i="9"/>
  <c r="H5343" i="9"/>
  <c r="H5312" i="9"/>
  <c r="H5290" i="9"/>
  <c r="H5264" i="9"/>
  <c r="H5236" i="9"/>
  <c r="H5215" i="9"/>
  <c r="H5190" i="9"/>
  <c r="H5161" i="9"/>
  <c r="H5126" i="9"/>
  <c r="H5098" i="9"/>
  <c r="H5061" i="9"/>
  <c r="H5027" i="9"/>
  <c r="H4991" i="9"/>
  <c r="H4955" i="9"/>
  <c r="H4927" i="9"/>
  <c r="H4891" i="9"/>
  <c r="H4857" i="9"/>
  <c r="H4814" i="9"/>
  <c r="H4777" i="9"/>
  <c r="H4719" i="9"/>
  <c r="H4662" i="9"/>
  <c r="H4606" i="9"/>
  <c r="H4534" i="9"/>
  <c r="H4485" i="9"/>
  <c r="H4401" i="9"/>
  <c r="H4261" i="9"/>
  <c r="H4145" i="9"/>
  <c r="H4027" i="9"/>
  <c r="H3846" i="9"/>
  <c r="H3697" i="9"/>
  <c r="H3494" i="9"/>
  <c r="H3238" i="9"/>
  <c r="H2982" i="9"/>
  <c r="H2758" i="9"/>
  <c r="H2511" i="9"/>
  <c r="H2278" i="9"/>
  <c r="H1967" i="9"/>
  <c r="H1612" i="9"/>
  <c r="H1157" i="9"/>
  <c r="F1242" i="9"/>
  <c r="F1361" i="9"/>
  <c r="F863" i="9"/>
  <c r="F640" i="9"/>
  <c r="F333" i="9"/>
  <c r="H503" i="9"/>
  <c r="H71" i="9"/>
  <c r="H193" i="9"/>
  <c r="H873" i="9"/>
  <c r="H987" i="9"/>
  <c r="H1129" i="9"/>
  <c r="H1228" i="9"/>
  <c r="H1343" i="9"/>
  <c r="H1472" i="9"/>
  <c r="H1585" i="9"/>
  <c r="H1697" i="9"/>
  <c r="H1818" i="9"/>
  <c r="H1903" i="9"/>
  <c r="H1989" i="9"/>
  <c r="H2085" i="9"/>
  <c r="H2161" i="9"/>
  <c r="H2246" i="9"/>
  <c r="H2331" i="9"/>
  <c r="H2395" i="9"/>
  <c r="H2449" i="9"/>
  <c r="H2533" i="9"/>
  <c r="H2597" i="9"/>
  <c r="H2662" i="9"/>
  <c r="H2737" i="9"/>
  <c r="H2790" i="9"/>
  <c r="H2865" i="9"/>
  <c r="H2938" i="9"/>
  <c r="H3003" i="9"/>
  <c r="H3066" i="9"/>
  <c r="H3131" i="9"/>
  <c r="H3206" i="9"/>
  <c r="H3270" i="9"/>
  <c r="H3345" i="9"/>
  <c r="H3407" i="9"/>
  <c r="H3471" i="9"/>
  <c r="H3547" i="9"/>
  <c r="H3611" i="9"/>
  <c r="H3665" i="9"/>
  <c r="H3749" i="9"/>
  <c r="H3813" i="9"/>
  <c r="H3877" i="9"/>
  <c r="H3953" i="9"/>
  <c r="H4006" i="9"/>
  <c r="H4070" i="9"/>
  <c r="H4133" i="9"/>
  <c r="H4177" i="9"/>
  <c r="H4230" i="9"/>
  <c r="H4283" i="9"/>
  <c r="H4326" i="9"/>
  <c r="H4379" i="9"/>
  <c r="H4430" i="9"/>
  <c r="H4465" i="9"/>
  <c r="H4494" i="9"/>
  <c r="H4522" i="9"/>
  <c r="H4549" i="9"/>
  <c r="H4571" i="9"/>
  <c r="H4601" i="9"/>
  <c r="H4622" i="9"/>
  <c r="H4649" i="9"/>
  <c r="H4677" i="9"/>
  <c r="H4699" i="9"/>
  <c r="H4721" i="9"/>
  <c r="H4747" i="9"/>
  <c r="H4763" i="9"/>
  <c r="H4785" i="9"/>
  <c r="H4805" i="9"/>
  <c r="H4821" i="9"/>
  <c r="H4842" i="9"/>
  <c r="H554" i="9"/>
  <c r="H887" i="9"/>
  <c r="H1045" i="9"/>
  <c r="H1200" i="9"/>
  <c r="H1387" i="9"/>
  <c r="H1529" i="9"/>
  <c r="H1684" i="9"/>
  <c r="H1829" i="9"/>
  <c r="H1946" i="9"/>
  <c r="H2053" i="9"/>
  <c r="H2191" i="9"/>
  <c r="H2298" i="9"/>
  <c r="H2383" i="9"/>
  <c r="H2481" i="9"/>
  <c r="H2555" i="9"/>
  <c r="H2641" i="9"/>
  <c r="H2747" i="9"/>
  <c r="H2833" i="9"/>
  <c r="H2907" i="9"/>
  <c r="H3014" i="9"/>
  <c r="H3099" i="9"/>
  <c r="H3194" i="9"/>
  <c r="H3291" i="9"/>
  <c r="H3365" i="9"/>
  <c r="H3462" i="9"/>
  <c r="H3557" i="9"/>
  <c r="H3643" i="9"/>
  <c r="H3727" i="9"/>
  <c r="H3814" i="9"/>
  <c r="H3919" i="9"/>
  <c r="H4005" i="9"/>
  <c r="H4091" i="9"/>
  <c r="H4154" i="9"/>
  <c r="H4218" i="9"/>
  <c r="H4294" i="9"/>
  <c r="H4358" i="9"/>
  <c r="H4411" i="9"/>
  <c r="H4470" i="9"/>
  <c r="H4507" i="9"/>
  <c r="H4543" i="9"/>
  <c r="H4579" i="9"/>
  <c r="H4607" i="9"/>
  <c r="H4643" i="9"/>
  <c r="H4678" i="9"/>
  <c r="H4714" i="9"/>
  <c r="H4742" i="9"/>
  <c r="H4771" i="9"/>
  <c r="H4793" i="9"/>
  <c r="H4819" i="9"/>
  <c r="H4847" i="9"/>
  <c r="H4863" i="9"/>
  <c r="H4885" i="9"/>
  <c r="H4905" i="9"/>
  <c r="H4921" i="9"/>
  <c r="H4942" i="9"/>
  <c r="H4961" i="9"/>
  <c r="H4977" i="9"/>
  <c r="H4998" i="9"/>
  <c r="H5018" i="9"/>
  <c r="H5034" i="9"/>
  <c r="H5055" i="9"/>
  <c r="H5075" i="9"/>
  <c r="H5091" i="9"/>
  <c r="H5113" i="9"/>
  <c r="H5131" i="9"/>
  <c r="H5147" i="9"/>
  <c r="H5168" i="9"/>
  <c r="H5183" i="9"/>
  <c r="H5195" i="9"/>
  <c r="H5211" i="9"/>
  <c r="H5226" i="9"/>
  <c r="H5238" i="9"/>
  <c r="H5254" i="9"/>
  <c r="H5268" i="9"/>
  <c r="H5280" i="9"/>
  <c r="H5296" i="9"/>
  <c r="H5311" i="9"/>
  <c r="H5323" i="9"/>
  <c r="H5339" i="9"/>
  <c r="H5354" i="9"/>
  <c r="H5366" i="9"/>
  <c r="H5382" i="9"/>
  <c r="H5396" i="9"/>
  <c r="H5408" i="9"/>
  <c r="H5424" i="9"/>
  <c r="H5439" i="9"/>
  <c r="H5451" i="9"/>
  <c r="H5467" i="9"/>
  <c r="H5482" i="9"/>
  <c r="H5494" i="9"/>
  <c r="H5510" i="9"/>
  <c r="H5524" i="9"/>
  <c r="H5536" i="9"/>
  <c r="H5552" i="9"/>
  <c r="H5567" i="9"/>
  <c r="H5579" i="9"/>
  <c r="H5595" i="9"/>
  <c r="H5610" i="9"/>
  <c r="H5622" i="9"/>
  <c r="H5638" i="9"/>
  <c r="H5652" i="9"/>
  <c r="H5664" i="9"/>
  <c r="H5680" i="9"/>
  <c r="H5695" i="9"/>
  <c r="H5707" i="9"/>
  <c r="H5723" i="9"/>
  <c r="H5738" i="9"/>
  <c r="H5750" i="9"/>
  <c r="H5766" i="9"/>
  <c r="H5780" i="9"/>
  <c r="H5792" i="9"/>
  <c r="H5808" i="9"/>
  <c r="H5823" i="9"/>
  <c r="H5835" i="9"/>
  <c r="H5851" i="9"/>
  <c r="H5866" i="9"/>
  <c r="H5878" i="9"/>
  <c r="H5894" i="9"/>
  <c r="H5908" i="9"/>
  <c r="H5920" i="9"/>
  <c r="H5936" i="9"/>
  <c r="H5951" i="9"/>
  <c r="H5963" i="9"/>
  <c r="H5979" i="9"/>
  <c r="H5994" i="9"/>
  <c r="H6006" i="9"/>
  <c r="H6022" i="9"/>
  <c r="H6036" i="9"/>
  <c r="H6048" i="9"/>
  <c r="H6064" i="9"/>
  <c r="H6079" i="9"/>
  <c r="H6091" i="9"/>
  <c r="H6107" i="9"/>
  <c r="H6122" i="9"/>
  <c r="H6134" i="9"/>
  <c r="H6150" i="9"/>
  <c r="H6164" i="9"/>
  <c r="H6176" i="9"/>
  <c r="H6192" i="9"/>
  <c r="H6207" i="9"/>
  <c r="H6219" i="9"/>
  <c r="H6235" i="9"/>
  <c r="H6250" i="9"/>
  <c r="H6262" i="9"/>
  <c r="H6278" i="9"/>
  <c r="H6292" i="9"/>
  <c r="H6304" i="9"/>
  <c r="H6320" i="9"/>
  <c r="H6335" i="9"/>
  <c r="H6347" i="9"/>
  <c r="H6363" i="9"/>
  <c r="H6378" i="9"/>
  <c r="H6390" i="9"/>
  <c r="H6406" i="9"/>
  <c r="H6420" i="9"/>
  <c r="H6432" i="9"/>
  <c r="H6448" i="9"/>
  <c r="H613" i="9"/>
  <c r="H249" i="9"/>
  <c r="H802" i="9"/>
  <c r="H1017" i="9"/>
  <c r="H1244" i="9"/>
  <c r="H1428" i="9"/>
  <c r="H1655" i="9"/>
  <c r="H1850" i="9"/>
  <c r="H2011" i="9"/>
  <c r="H2159" i="9"/>
  <c r="H2299" i="9"/>
  <c r="H2438" i="9"/>
  <c r="H2554" i="9"/>
  <c r="H2682" i="9"/>
  <c r="H2789" i="9"/>
  <c r="H2897" i="9"/>
  <c r="H3045" i="9"/>
  <c r="H3153" i="9"/>
  <c r="H3249" i="9"/>
  <c r="H3387" i="9"/>
  <c r="H3505" i="9"/>
  <c r="H3621" i="9"/>
  <c r="H3761" i="9"/>
  <c r="H3857" i="9"/>
  <c r="H3974" i="9"/>
  <c r="H4102" i="9"/>
  <c r="H4187" i="9"/>
  <c r="H4262" i="9"/>
  <c r="H4369" i="9"/>
  <c r="H4443" i="9"/>
  <c r="H4506" i="9"/>
  <c r="H4550" i="9"/>
  <c r="H4591" i="9"/>
  <c r="H4635" i="9"/>
  <c r="H4686" i="9"/>
  <c r="H4734" i="9"/>
  <c r="H4762" i="9"/>
  <c r="H4799" i="9"/>
  <c r="H4833" i="9"/>
  <c r="H4862" i="9"/>
  <c r="H4890" i="9"/>
  <c r="H4913" i="9"/>
  <c r="H4934" i="9"/>
  <c r="H4963" i="9"/>
  <c r="H4990" i="9"/>
  <c r="H5013" i="9"/>
  <c r="H5041" i="9"/>
  <c r="H5062" i="9"/>
  <c r="H5089" i="9"/>
  <c r="H5118" i="9"/>
  <c r="H5141" i="9"/>
  <c r="H5162" i="9"/>
  <c r="H5184" i="9"/>
  <c r="H5204" i="9"/>
  <c r="H5222" i="9"/>
  <c r="H5243" i="9"/>
  <c r="H5259" i="9"/>
  <c r="H5279" i="9"/>
  <c r="H5300" i="9"/>
  <c r="H5318" i="9"/>
  <c r="H5334" i="9"/>
  <c r="H5355" i="9"/>
  <c r="H5375" i="9"/>
  <c r="H5392" i="9"/>
  <c r="H5414" i="9"/>
  <c r="H5430" i="9"/>
  <c r="H5450" i="9"/>
  <c r="H5471" i="9"/>
  <c r="H5488" i="9"/>
  <c r="H5504" i="9"/>
  <c r="H5526" i="9"/>
  <c r="H5546" i="9"/>
  <c r="H5563" i="9"/>
  <c r="H5584" i="9"/>
  <c r="H5600" i="9"/>
  <c r="H5620" i="9"/>
  <c r="H5642" i="9"/>
  <c r="H5659" i="9"/>
  <c r="H5675" i="9"/>
  <c r="H5696" i="9"/>
  <c r="H5716" i="9"/>
  <c r="H5734" i="9"/>
  <c r="H5755" i="9"/>
  <c r="H5771" i="9"/>
  <c r="H5791" i="9"/>
  <c r="H5812" i="9"/>
  <c r="H5830" i="9"/>
  <c r="H5846" i="9"/>
  <c r="H5867" i="9"/>
  <c r="H5887" i="9"/>
  <c r="H5904" i="9"/>
  <c r="H5926" i="9"/>
  <c r="H5942" i="9"/>
  <c r="H5962" i="9"/>
  <c r="H5983" i="9"/>
  <c r="H6000" i="9"/>
  <c r="H6016" i="9"/>
  <c r="H6038" i="9"/>
  <c r="H6058" i="9"/>
  <c r="H6075" i="9"/>
  <c r="H6096" i="9"/>
  <c r="H6112" i="9"/>
  <c r="H6132" i="9"/>
  <c r="H6154" i="9"/>
  <c r="H6171" i="9"/>
  <c r="H6187" i="9"/>
  <c r="H6208" i="9"/>
  <c r="H6228" i="9"/>
  <c r="H6246" i="9"/>
  <c r="H6267" i="9"/>
  <c r="H6283" i="9"/>
  <c r="H6303" i="9"/>
  <c r="H6324" i="9"/>
  <c r="H6342" i="9"/>
  <c r="H6358" i="9"/>
  <c r="H6379" i="9"/>
  <c r="H6399" i="9"/>
  <c r="H6416" i="9"/>
  <c r="H6438" i="9"/>
  <c r="H6454" i="9"/>
  <c r="H6470" i="9"/>
  <c r="H6484" i="9"/>
  <c r="H6496" i="9"/>
  <c r="H6512" i="9"/>
  <c r="H6527" i="9"/>
  <c r="H6539" i="9"/>
  <c r="H6555" i="9"/>
  <c r="H6570" i="9"/>
  <c r="H6582" i="9"/>
  <c r="H6598" i="9"/>
  <c r="H6612" i="9"/>
  <c r="H6624" i="9"/>
  <c r="H6640" i="9"/>
  <c r="H6655" i="9"/>
  <c r="H6667" i="9"/>
  <c r="H6683" i="9"/>
  <c r="H6698" i="9"/>
  <c r="H6710" i="9"/>
  <c r="H6726" i="9"/>
  <c r="H6740" i="9"/>
  <c r="H6752" i="9"/>
  <c r="H6768" i="9"/>
  <c r="H6783" i="9"/>
  <c r="H6795" i="9"/>
  <c r="H6811" i="9"/>
  <c r="H6826" i="9"/>
  <c r="H6838" i="9"/>
  <c r="H6854" i="9"/>
  <c r="H6868" i="9"/>
  <c r="H6880" i="9"/>
  <c r="H6896" i="9"/>
  <c r="H6911" i="9"/>
  <c r="H6923" i="9"/>
  <c r="H6939" i="9"/>
  <c r="H6950" i="9"/>
  <c r="H6960" i="9"/>
  <c r="H6971" i="9"/>
  <c r="H6982" i="9"/>
  <c r="H6992" i="9"/>
  <c r="H7003" i="9"/>
  <c r="H7014" i="9"/>
  <c r="H7024" i="9"/>
  <c r="H7035" i="9"/>
  <c r="H7046" i="9"/>
  <c r="H7056" i="9"/>
  <c r="H7067" i="9"/>
  <c r="H7078" i="9"/>
  <c r="H7088" i="9"/>
  <c r="H7099" i="9"/>
  <c r="H7110" i="9"/>
  <c r="H7120" i="9"/>
  <c r="H7131" i="9"/>
  <c r="H7142" i="9"/>
  <c r="H7152" i="9"/>
  <c r="H7163" i="9"/>
  <c r="H7174" i="9"/>
  <c r="H7184" i="9"/>
  <c r="H7195" i="9"/>
  <c r="H7206" i="9"/>
  <c r="H7216" i="9"/>
  <c r="H7227" i="9"/>
  <c r="H7238" i="9"/>
  <c r="H7248" i="9"/>
  <c r="H7259" i="9"/>
  <c r="H7270" i="9"/>
  <c r="H7280" i="9"/>
  <c r="H7291" i="9"/>
  <c r="H7302" i="9"/>
  <c r="H7312" i="9"/>
  <c r="H7323" i="9"/>
  <c r="H7334" i="9"/>
  <c r="H7344" i="9"/>
  <c r="H7355" i="9"/>
  <c r="H7366" i="9"/>
  <c r="H7376" i="9"/>
  <c r="H7387" i="9"/>
  <c r="H7398" i="9"/>
  <c r="H7408" i="9"/>
  <c r="H7419" i="9"/>
  <c r="H7430" i="9"/>
  <c r="H7440" i="9"/>
  <c r="H7451" i="9"/>
  <c r="H7462" i="9"/>
  <c r="H7472" i="9"/>
  <c r="H7483" i="9"/>
  <c r="H7494" i="9"/>
  <c r="H7504" i="9"/>
  <c r="H7515" i="9"/>
  <c r="H7526" i="9"/>
  <c r="H7536" i="9"/>
  <c r="H7547" i="9"/>
  <c r="H7558" i="9"/>
  <c r="H7568" i="9"/>
  <c r="H7579" i="9"/>
  <c r="H7590" i="9"/>
  <c r="H7600" i="9"/>
  <c r="H7611" i="9"/>
  <c r="H7622" i="9"/>
  <c r="H7632" i="9"/>
  <c r="H7643" i="9"/>
  <c r="H7654" i="9"/>
  <c r="H7664" i="9"/>
  <c r="H7675" i="9"/>
  <c r="H7686" i="9"/>
  <c r="H7696" i="9"/>
  <c r="H7707" i="9"/>
  <c r="H7718" i="9"/>
  <c r="H7728" i="9"/>
  <c r="H7739" i="9"/>
  <c r="H7750" i="9"/>
  <c r="H7760" i="9"/>
  <c r="H7771" i="9"/>
  <c r="H7782" i="9"/>
  <c r="H7792" i="9"/>
  <c r="H7803" i="9"/>
  <c r="H7814" i="9"/>
  <c r="H7824" i="9"/>
  <c r="H7835" i="9"/>
  <c r="H7846" i="9"/>
  <c r="H7856" i="9"/>
  <c r="H7867" i="9"/>
  <c r="H7878" i="9"/>
  <c r="H7888" i="9"/>
  <c r="H7899" i="9"/>
  <c r="H7910" i="9"/>
  <c r="H7920" i="9"/>
  <c r="H7931" i="9"/>
  <c r="H7942" i="9"/>
  <c r="H7952" i="9"/>
  <c r="H7963" i="9"/>
  <c r="H7974" i="9"/>
  <c r="H7984" i="9"/>
  <c r="H7995" i="9"/>
  <c r="H8006" i="9"/>
  <c r="H8019" i="9"/>
  <c r="H8047" i="9"/>
  <c r="H8091" i="9"/>
  <c r="H8131" i="9"/>
  <c r="H8175" i="9"/>
  <c r="H8219" i="9"/>
  <c r="H8259" i="9"/>
  <c r="H8303" i="9"/>
  <c r="H8347" i="9"/>
  <c r="H8387" i="9"/>
  <c r="H8431" i="9"/>
  <c r="H8475" i="9"/>
  <c r="H8515" i="9"/>
  <c r="H8559" i="9"/>
  <c r="H8603" i="9"/>
  <c r="H8643" i="9"/>
  <c r="H8687" i="9"/>
  <c r="H8731" i="9"/>
  <c r="H8771" i="9"/>
  <c r="H8815" i="9"/>
  <c r="H8859" i="9"/>
  <c r="H8899" i="9"/>
  <c r="H8943" i="9"/>
  <c r="H8987" i="9"/>
  <c r="H9027" i="9"/>
  <c r="H9071" i="9"/>
  <c r="H9115" i="9"/>
  <c r="H9155" i="9"/>
  <c r="H9199" i="9"/>
  <c r="H9243" i="9"/>
  <c r="H9283" i="9"/>
  <c r="H9327" i="9"/>
  <c r="H9371" i="9"/>
  <c r="H9411" i="9"/>
  <c r="H9455" i="9"/>
  <c r="H9499" i="9"/>
  <c r="H9539" i="9"/>
  <c r="H9583" i="9"/>
  <c r="H9627" i="9"/>
  <c r="H9667" i="9"/>
  <c r="H9711" i="9"/>
  <c r="H9755" i="9"/>
  <c r="H9795" i="9"/>
  <c r="H9839" i="9"/>
  <c r="H9883" i="9"/>
  <c r="H9923" i="9"/>
  <c r="H9967" i="9"/>
  <c r="H517" i="9"/>
  <c r="H66" i="9"/>
  <c r="H601" i="9"/>
  <c r="H851" i="9"/>
  <c r="H1073" i="9"/>
  <c r="H1285" i="9"/>
  <c r="H1499" i="9"/>
  <c r="H1740" i="9"/>
  <c r="H1883" i="9"/>
  <c r="H2042" i="9"/>
  <c r="H2213" i="9"/>
  <c r="H2341" i="9"/>
  <c r="H2447" i="9"/>
  <c r="H2587" i="9"/>
  <c r="H2703" i="9"/>
  <c r="H2811" i="9"/>
  <c r="H2950" i="9"/>
  <c r="H3046" i="9"/>
  <c r="H3163" i="9"/>
  <c r="H3302" i="9"/>
  <c r="H3419" i="9"/>
  <c r="H3515" i="9"/>
  <c r="H9987" i="9"/>
  <c r="H9875" i="9"/>
  <c r="H9771" i="9"/>
  <c r="H9647" i="9"/>
  <c r="H9535" i="9"/>
  <c r="H9427" i="9"/>
  <c r="H9259" i="9"/>
  <c r="H9135" i="9"/>
  <c r="H9023" i="9"/>
  <c r="H8915" i="9"/>
  <c r="H8795" i="9"/>
  <c r="H8683" i="9"/>
  <c r="H8623" i="9"/>
  <c r="H8511" i="9"/>
  <c r="H8403" i="9"/>
  <c r="H8283" i="9"/>
  <c r="H8171" i="9"/>
  <c r="H8063" i="9"/>
  <c r="H8000" i="9"/>
  <c r="H7972" i="9"/>
  <c r="H7946" i="9"/>
  <c r="H7915" i="9"/>
  <c r="H7887" i="9"/>
  <c r="H7860" i="9"/>
  <c r="H7830" i="9"/>
  <c r="H7802" i="9"/>
  <c r="H7775" i="9"/>
  <c r="H7744" i="9"/>
  <c r="H7716" i="9"/>
  <c r="H7690" i="9"/>
  <c r="H7659" i="9"/>
  <c r="H7631" i="9"/>
  <c r="H7616" i="9"/>
  <c r="H7588" i="9"/>
  <c r="H7562" i="9"/>
  <c r="H7531" i="9"/>
  <c r="H7503" i="9"/>
  <c r="H7476" i="9"/>
  <c r="H7446" i="9"/>
  <c r="H7418" i="9"/>
  <c r="H7375" i="9"/>
  <c r="H6991" i="9"/>
  <c r="D47" i="9"/>
  <c r="I47" i="10"/>
  <c r="AD20" i="10"/>
  <c r="W21" i="10"/>
  <c r="AB21" i="10"/>
  <c r="AB20" i="10"/>
  <c r="AD21" i="10"/>
  <c r="G21" i="10"/>
  <c r="G11" i="10"/>
  <c r="F942" i="9"/>
  <c r="F1071" i="9"/>
  <c r="F991" i="9"/>
  <c r="F1036" i="9"/>
  <c r="F1188" i="9"/>
  <c r="F936" i="9"/>
  <c r="F5" i="9"/>
  <c r="F535" i="9"/>
  <c r="F9" i="9"/>
  <c r="F503" i="9"/>
  <c r="F656" i="9"/>
  <c r="F881" i="9"/>
  <c r="F889" i="9"/>
  <c r="F91" i="9"/>
  <c r="F519" i="9"/>
  <c r="F132" i="9"/>
  <c r="F137" i="9"/>
  <c r="F533" i="9"/>
  <c r="F501" i="9"/>
  <c r="F224" i="9"/>
  <c r="H243" i="9"/>
  <c r="H282" i="9"/>
  <c r="H259" i="9"/>
  <c r="H442" i="9"/>
  <c r="H559" i="9"/>
  <c r="H825" i="9"/>
  <c r="H929" i="9"/>
  <c r="H1001" i="9"/>
  <c r="H1087" i="9"/>
  <c r="H1188" i="9"/>
  <c r="H1273" i="9"/>
  <c r="H1356" i="9"/>
  <c r="H1456" i="9"/>
  <c r="H1541" i="9"/>
  <c r="H1627" i="9"/>
  <c r="H1728" i="9"/>
  <c r="H1797" i="9"/>
  <c r="H1861" i="9"/>
  <c r="H1935" i="9"/>
  <c r="H1999" i="9"/>
  <c r="H2054" i="9"/>
  <c r="H2138" i="9"/>
  <c r="H2202" i="9"/>
  <c r="H2267" i="9"/>
  <c r="H2321" i="9"/>
  <c r="H2363" i="9"/>
  <c r="H2417" i="9"/>
  <c r="H2470" i="9"/>
  <c r="H2523" i="9"/>
  <c r="H2566" i="9"/>
  <c r="H2619" i="9"/>
  <c r="H2673" i="9"/>
  <c r="H2725" i="9"/>
  <c r="H2779" i="9"/>
  <c r="H2822" i="9"/>
  <c r="H2874" i="9"/>
  <c r="H2929" i="9"/>
  <c r="H2981" i="9"/>
  <c r="H3023" i="9"/>
  <c r="H3078" i="9"/>
  <c r="H3130" i="9"/>
  <c r="H3174" i="9"/>
  <c r="H3237" i="9"/>
  <c r="H3279" i="9"/>
  <c r="H3323" i="9"/>
  <c r="H3386" i="9"/>
  <c r="H3430" i="9"/>
  <c r="H3473" i="9"/>
  <c r="H3535" i="9"/>
  <c r="H3579" i="9"/>
  <c r="H3633" i="9"/>
  <c r="H3686" i="9"/>
  <c r="H3729" i="9"/>
  <c r="H3782" i="9"/>
  <c r="H3835" i="9"/>
  <c r="H3889" i="9"/>
  <c r="H3931" i="9"/>
  <c r="H3985" i="9"/>
  <c r="H4038" i="9"/>
  <c r="H4090" i="9"/>
  <c r="H4123" i="9"/>
  <c r="H4155" i="9"/>
  <c r="H4198" i="9"/>
  <c r="H4239" i="9"/>
  <c r="H4273" i="9"/>
  <c r="H4315" i="9"/>
  <c r="H4347" i="9"/>
  <c r="H4389" i="9"/>
  <c r="H4427" i="9"/>
  <c r="H4451" i="9"/>
  <c r="H4473" i="9"/>
  <c r="H4501" i="9"/>
  <c r="H4521" i="9"/>
  <c r="H4537" i="9"/>
  <c r="H4558" i="9"/>
  <c r="H4577" i="9"/>
  <c r="H4593" i="9"/>
  <c r="H4614" i="9"/>
  <c r="H4634" i="9"/>
  <c r="H4650" i="9"/>
  <c r="H4671" i="9"/>
  <c r="H4691" i="9"/>
  <c r="H4707" i="9"/>
  <c r="H4729" i="9"/>
  <c r="F1" i="13"/>
  <c r="B6" i="13" s="1"/>
  <c r="C6" i="13" s="1"/>
  <c r="AM13" i="14" s="1"/>
  <c r="H258" i="9"/>
  <c r="H32" i="9"/>
  <c r="H305" i="9"/>
  <c r="H685" i="9"/>
  <c r="H650" i="9"/>
  <c r="H564" i="9"/>
  <c r="H224" i="9"/>
  <c r="H625" i="9"/>
  <c r="H376" i="9"/>
  <c r="H456" i="9"/>
  <c r="H396" i="9"/>
  <c r="H713" i="9"/>
  <c r="H735" i="9"/>
  <c r="H511" i="9"/>
  <c r="H815" i="9"/>
  <c r="H840" i="9"/>
  <c r="H861" i="9"/>
  <c r="H889" i="9"/>
  <c r="H917" i="9"/>
  <c r="H945" i="9"/>
  <c r="H975" i="9"/>
  <c r="H1003" i="9"/>
  <c r="H1031" i="9"/>
  <c r="H1060" i="9"/>
  <c r="H1088" i="9"/>
  <c r="H1116" i="9"/>
  <c r="H1145" i="9"/>
  <c r="H1173" i="9"/>
  <c r="H1201" i="9"/>
  <c r="H1231" i="9"/>
  <c r="H1259" i="9"/>
  <c r="H1287" i="9"/>
  <c r="H1316" i="9"/>
  <c r="H1344" i="9"/>
  <c r="H1372" i="9"/>
  <c r="H1401" i="9"/>
  <c r="H1429" i="9"/>
  <c r="H1457" i="9"/>
  <c r="H1487" i="9"/>
  <c r="H1515" i="9"/>
  <c r="H1543" i="9"/>
  <c r="H1572" i="9"/>
  <c r="H1600" i="9"/>
  <c r="H1628" i="9"/>
  <c r="H1657" i="9"/>
  <c r="H1685" i="9"/>
  <c r="H1713" i="9"/>
  <c r="H1743" i="9"/>
  <c r="H1766" i="9"/>
  <c r="H1787" i="9"/>
  <c r="H1809" i="9"/>
  <c r="H1830" i="9"/>
  <c r="H1851" i="9"/>
  <c r="H1873" i="9"/>
  <c r="H1894" i="9"/>
  <c r="H1915" i="9"/>
  <c r="H1937" i="9"/>
  <c r="H1958" i="9"/>
  <c r="H1979" i="9"/>
  <c r="H2001" i="9"/>
  <c r="H2022" i="9"/>
  <c r="H2043" i="9"/>
  <c r="H2065" i="9"/>
  <c r="H2086" i="9"/>
  <c r="H2107" i="9"/>
  <c r="H2129" i="9"/>
  <c r="H2150" i="9"/>
  <c r="H2171" i="9"/>
  <c r="H2193" i="9"/>
  <c r="H2214" i="9"/>
  <c r="H2235" i="9"/>
  <c r="H2257" i="9"/>
  <c r="H320" i="9"/>
  <c r="H349" i="9"/>
  <c r="H619" i="9"/>
  <c r="H755" i="9"/>
  <c r="H7" i="9"/>
  <c r="H508" i="9"/>
  <c r="H285" i="9"/>
  <c r="H533" i="9"/>
  <c r="H251" i="9"/>
  <c r="H106" i="9"/>
  <c r="H175" i="9"/>
  <c r="H788" i="9"/>
  <c r="H813" i="9"/>
  <c r="H849" i="9"/>
  <c r="H875" i="9"/>
  <c r="H916" i="9"/>
  <c r="H959" i="9"/>
  <c r="H988" i="9"/>
  <c r="H1029" i="9"/>
  <c r="H1072" i="9"/>
  <c r="H1103" i="9"/>
  <c r="H1143" i="9"/>
  <c r="H1185" i="9"/>
  <c r="H1216" i="9"/>
  <c r="H1257" i="9"/>
  <c r="H1300" i="9"/>
  <c r="H1329" i="9"/>
  <c r="H1371" i="9"/>
  <c r="H1413" i="9"/>
  <c r="H1444" i="9"/>
  <c r="H1484" i="9"/>
  <c r="H1527" i="9"/>
  <c r="H1557" i="9"/>
  <c r="H1599" i="9"/>
  <c r="H1641" i="9"/>
  <c r="H1671" i="9"/>
  <c r="H1712" i="9"/>
  <c r="H1754" i="9"/>
  <c r="H1777" i="9"/>
  <c r="H1807" i="9"/>
  <c r="H1839" i="9"/>
  <c r="H1862" i="9"/>
  <c r="H1893" i="9"/>
  <c r="H1925" i="9"/>
  <c r="H1947" i="9"/>
  <c r="H1978" i="9"/>
  <c r="H2010" i="9"/>
  <c r="H2033" i="9"/>
  <c r="H2063" i="9"/>
  <c r="H2095" i="9"/>
  <c r="H2118" i="9"/>
  <c r="H2149" i="9"/>
  <c r="H2181" i="9"/>
  <c r="H2203" i="9"/>
  <c r="H2234" i="9"/>
  <c r="H2266" i="9"/>
  <c r="H2287" i="9"/>
  <c r="H2309" i="9"/>
  <c r="H2330" i="9"/>
  <c r="H2351" i="9"/>
  <c r="H2373" i="9"/>
  <c r="H2394" i="9"/>
  <c r="H2415" i="9"/>
  <c r="H2437" i="9"/>
  <c r="H2458" i="9"/>
  <c r="H2479" i="9"/>
  <c r="H2501" i="9"/>
  <c r="H2522" i="9"/>
  <c r="H2543" i="9"/>
  <c r="H2565" i="9"/>
  <c r="H2586" i="9"/>
  <c r="H2607" i="9"/>
  <c r="H2629" i="9"/>
  <c r="H2650" i="9"/>
  <c r="H2671" i="9"/>
  <c r="H2693" i="9"/>
  <c r="H2714" i="9"/>
  <c r="H2735" i="9"/>
  <c r="H2757" i="9"/>
  <c r="H2778" i="9"/>
  <c r="H2799" i="9"/>
  <c r="H2821" i="9"/>
  <c r="H2842" i="9"/>
  <c r="H2863" i="9"/>
  <c r="H2885" i="9"/>
  <c r="H2906" i="9"/>
  <c r="H2927" i="9"/>
  <c r="H2949" i="9"/>
  <c r="H2970" i="9"/>
  <c r="H2991" i="9"/>
  <c r="H3013" i="9"/>
  <c r="H3034" i="9"/>
  <c r="H3055" i="9"/>
  <c r="H3077" i="9"/>
  <c r="H3098" i="9"/>
  <c r="H3119" i="9"/>
  <c r="H3141" i="9"/>
  <c r="H3162" i="9"/>
  <c r="H3183" i="9"/>
  <c r="H3205" i="9"/>
  <c r="H3226" i="9"/>
  <c r="H3247" i="9"/>
  <c r="H3269" i="9"/>
  <c r="H3290" i="9"/>
  <c r="H3311" i="9"/>
  <c r="H3333" i="9"/>
  <c r="H3354" i="9"/>
  <c r="H3375" i="9"/>
  <c r="H3397" i="9"/>
  <c r="H3418" i="9"/>
  <c r="H3439" i="9"/>
  <c r="H3461" i="9"/>
  <c r="H3482" i="9"/>
  <c r="H3503" i="9"/>
  <c r="H3525" i="9"/>
  <c r="H3546" i="9"/>
  <c r="H3567" i="9"/>
  <c r="H3589" i="9"/>
  <c r="H3610" i="9"/>
  <c r="H3631" i="9"/>
  <c r="H3653" i="9"/>
  <c r="H3674" i="9"/>
  <c r="H3695" i="9"/>
  <c r="H3717" i="9"/>
  <c r="H3738" i="9"/>
  <c r="H3759" i="9"/>
  <c r="H3781" i="9"/>
  <c r="H3802" i="9"/>
  <c r="H3823" i="9"/>
  <c r="H3845" i="9"/>
  <c r="H3866" i="9"/>
  <c r="H3887" i="9"/>
  <c r="H3909" i="9"/>
  <c r="H3930" i="9"/>
  <c r="H3951" i="9"/>
  <c r="H3973" i="9"/>
  <c r="H3994" i="9"/>
  <c r="H4015" i="9"/>
  <c r="H4037" i="9"/>
  <c r="H4058" i="9"/>
  <c r="H4079" i="9"/>
  <c r="H4101" i="9"/>
  <c r="H4122" i="9"/>
  <c r="H4143" i="9"/>
  <c r="H4165" i="9"/>
  <c r="H4186" i="9"/>
  <c r="H4207" i="9"/>
  <c r="H4229" i="9"/>
  <c r="H4250" i="9"/>
  <c r="H4271" i="9"/>
  <c r="H4293" i="9"/>
  <c r="H4314" i="9"/>
  <c r="H4335" i="9"/>
  <c r="H4357" i="9"/>
  <c r="H4378" i="9"/>
  <c r="H4399" i="9"/>
  <c r="H4421" i="9"/>
  <c r="H4435" i="9"/>
  <c r="H4449" i="9"/>
  <c r="H4463" i="9"/>
  <c r="H4478" i="9"/>
  <c r="H4491" i="9"/>
  <c r="H228" i="9"/>
  <c r="H706" i="9"/>
  <c r="H394" i="9"/>
  <c r="H21" i="9"/>
  <c r="H635" i="9"/>
  <c r="H291" i="9"/>
  <c r="H731" i="9"/>
  <c r="H824" i="9"/>
  <c r="H860" i="9"/>
  <c r="H903" i="9"/>
  <c r="H960" i="9"/>
  <c r="H1015" i="9"/>
  <c r="H1057" i="9"/>
  <c r="H1115" i="9"/>
  <c r="H1159" i="9"/>
  <c r="H1215" i="9"/>
  <c r="H1271" i="9"/>
  <c r="H1313" i="9"/>
  <c r="H1359" i="9"/>
  <c r="H1415" i="9"/>
  <c r="H1471" i="9"/>
  <c r="H1513" i="9"/>
  <c r="H1569" i="9"/>
  <c r="H1615" i="9"/>
  <c r="H1669" i="9"/>
  <c r="H1727" i="9"/>
  <c r="H1765" i="9"/>
  <c r="H1798" i="9"/>
  <c r="H1841" i="9"/>
  <c r="H1882" i="9"/>
  <c r="H1914" i="9"/>
  <c r="H1957" i="9"/>
  <c r="H1990" i="9"/>
  <c r="H2031" i="9"/>
  <c r="H2074" i="9"/>
  <c r="H2106" i="9"/>
  <c r="H2139" i="9"/>
  <c r="H2182" i="9"/>
  <c r="H2223" i="9"/>
  <c r="H2255" i="9"/>
  <c r="H2289" i="9"/>
  <c r="H2319" i="9"/>
  <c r="H2342" i="9"/>
  <c r="H2374" i="9"/>
  <c r="H2405" i="9"/>
  <c r="H2427" i="9"/>
  <c r="H2459" i="9"/>
  <c r="H2490" i="9"/>
  <c r="H2513" i="9"/>
  <c r="H2545" i="9"/>
  <c r="H2575" i="9"/>
  <c r="H2598" i="9"/>
  <c r="H2630" i="9"/>
  <c r="H2661" i="9"/>
  <c r="H2683" i="9"/>
  <c r="H2715" i="9"/>
  <c r="H2746" i="9"/>
  <c r="H2769" i="9"/>
  <c r="H2801" i="9"/>
  <c r="H2831" i="9"/>
  <c r="H2854" i="9"/>
  <c r="H2886" i="9"/>
  <c r="H2917" i="9"/>
  <c r="H2939" i="9"/>
  <c r="H2971" i="9"/>
  <c r="H3002" i="9"/>
  <c r="H3025" i="9"/>
  <c r="H3057" i="9"/>
  <c r="H3087" i="9"/>
  <c r="H3110" i="9"/>
  <c r="H3142" i="9"/>
  <c r="H3173" i="9"/>
  <c r="H3195" i="9"/>
  <c r="H3227" i="9"/>
  <c r="H3258" i="9"/>
  <c r="H3281" i="9"/>
  <c r="H3313" i="9"/>
  <c r="H3343" i="9"/>
  <c r="H3366" i="9"/>
  <c r="H3398" i="9"/>
  <c r="H3429" i="9"/>
  <c r="H3451" i="9"/>
  <c r="H3483" i="9"/>
  <c r="H3514" i="9"/>
  <c r="H3537" i="9"/>
  <c r="H3569" i="9"/>
  <c r="H3599" i="9"/>
  <c r="H3622" i="9"/>
  <c r="H3654" i="9"/>
  <c r="H3685" i="9"/>
  <c r="H3707" i="9"/>
  <c r="H3739" i="9"/>
  <c r="H3770" i="9"/>
  <c r="H3793" i="9"/>
  <c r="H3825" i="9"/>
  <c r="H3855" i="9"/>
  <c r="H3878" i="9"/>
  <c r="H3910" i="9"/>
  <c r="H3941" i="9"/>
  <c r="H3963" i="9"/>
  <c r="H3995" i="9"/>
  <c r="H4026" i="9"/>
  <c r="H4049" i="9"/>
  <c r="H4081" i="9"/>
  <c r="H4111" i="9"/>
  <c r="H4134" i="9"/>
  <c r="H4166" i="9"/>
  <c r="H4197" i="9"/>
  <c r="H4219" i="9"/>
  <c r="H4251" i="9"/>
  <c r="H4282" i="9"/>
  <c r="H4305" i="9"/>
  <c r="H4337" i="9"/>
  <c r="H4367" i="9"/>
  <c r="H4390" i="9"/>
  <c r="H4422" i="9"/>
  <c r="H4442" i="9"/>
  <c r="H4458" i="9"/>
  <c r="H4479" i="9"/>
  <c r="H4499" i="9"/>
  <c r="H4513" i="9"/>
  <c r="H4527" i="9"/>
  <c r="H4542" i="9"/>
  <c r="H4555" i="9"/>
  <c r="H4570" i="9"/>
  <c r="H4585" i="9"/>
  <c r="H4598" i="9"/>
  <c r="H4613" i="9"/>
  <c r="H4627" i="9"/>
  <c r="H4641" i="9"/>
  <c r="H4655" i="9"/>
  <c r="H4670" i="9"/>
  <c r="H4683" i="9"/>
  <c r="H4698" i="9"/>
  <c r="H4713" i="9"/>
  <c r="H4726" i="9"/>
  <c r="H4741" i="9"/>
  <c r="H4755" i="9"/>
  <c r="H4769" i="9"/>
  <c r="H4783" i="9"/>
  <c r="H4798" i="9"/>
  <c r="H4811" i="9"/>
  <c r="H4826" i="9"/>
  <c r="H4841" i="9"/>
  <c r="H4854" i="9"/>
  <c r="H4869" i="9"/>
  <c r="H4883" i="9"/>
  <c r="H4897" i="9"/>
  <c r="H4911" i="9"/>
  <c r="H4926" i="9"/>
  <c r="H4939" i="9"/>
  <c r="H4954" i="9"/>
  <c r="H4969" i="9"/>
  <c r="H4982" i="9"/>
  <c r="H4997" i="9"/>
  <c r="H5011" i="9"/>
  <c r="H5025" i="9"/>
  <c r="H5039" i="9"/>
  <c r="H5054" i="9"/>
  <c r="H5067" i="9"/>
  <c r="H5082" i="9"/>
  <c r="H5097" i="9"/>
  <c r="H5110" i="9"/>
  <c r="H5125" i="9"/>
  <c r="H5139" i="9"/>
  <c r="H5153" i="9"/>
  <c r="H5167" i="9"/>
  <c r="H5178" i="9"/>
  <c r="H5188" i="9"/>
  <c r="H5199" i="9"/>
  <c r="H5210" i="9"/>
  <c r="H5220" i="9"/>
  <c r="H5231" i="9"/>
  <c r="H5242" i="9"/>
  <c r="H5252" i="9"/>
  <c r="H5263" i="9"/>
  <c r="H5274" i="9"/>
  <c r="H5284" i="9"/>
  <c r="H5295" i="9"/>
  <c r="H5306" i="9"/>
  <c r="H5316" i="9"/>
  <c r="H5327" i="9"/>
  <c r="H5338" i="9"/>
  <c r="H5348" i="9"/>
  <c r="H5359" i="9"/>
  <c r="H5370" i="9"/>
  <c r="H5380" i="9"/>
  <c r="H5391" i="9"/>
  <c r="H5402" i="9"/>
  <c r="H5412" i="9"/>
  <c r="H5423" i="9"/>
  <c r="H5434" i="9"/>
  <c r="H5444" i="9"/>
  <c r="H5455" i="9"/>
  <c r="H5466" i="9"/>
  <c r="H5476" i="9"/>
  <c r="H5487" i="9"/>
  <c r="H5498" i="9"/>
  <c r="H5508" i="9"/>
  <c r="H5519" i="9"/>
  <c r="H5530" i="9"/>
  <c r="H5540" i="9"/>
  <c r="H5551" i="9"/>
  <c r="H5562" i="9"/>
  <c r="H5572" i="9"/>
  <c r="H5583" i="9"/>
  <c r="H5594" i="9"/>
  <c r="H5604" i="9"/>
  <c r="H5615" i="9"/>
  <c r="H5626" i="9"/>
  <c r="H5636" i="9"/>
  <c r="H5647" i="9"/>
  <c r="H5658" i="9"/>
  <c r="H5668" i="9"/>
  <c r="H5679" i="9"/>
  <c r="H5690" i="9"/>
  <c r="H5700" i="9"/>
  <c r="H5711" i="9"/>
  <c r="H5722" i="9"/>
  <c r="H5732" i="9"/>
  <c r="H5743" i="9"/>
  <c r="H5754" i="9"/>
  <c r="H5764" i="9"/>
  <c r="H5775" i="9"/>
  <c r="H5786" i="9"/>
  <c r="H5796" i="9"/>
  <c r="H5807" i="9"/>
  <c r="H5818" i="9"/>
  <c r="H5828" i="9"/>
  <c r="H5839" i="9"/>
  <c r="H5850" i="9"/>
  <c r="H5860" i="9"/>
  <c r="H5871" i="9"/>
  <c r="H5882" i="9"/>
  <c r="H5892" i="9"/>
  <c r="H5903" i="9"/>
  <c r="H5914" i="9"/>
  <c r="H5924" i="9"/>
  <c r="H5935" i="9"/>
  <c r="H5946" i="9"/>
  <c r="H5956" i="9"/>
  <c r="H5967" i="9"/>
  <c r="H5978" i="9"/>
  <c r="H5988" i="9"/>
  <c r="H5999" i="9"/>
  <c r="H6010" i="9"/>
  <c r="H6020" i="9"/>
  <c r="H6031" i="9"/>
  <c r="H6042" i="9"/>
  <c r="H6052" i="9"/>
  <c r="H6063" i="9"/>
  <c r="H6074" i="9"/>
  <c r="H6084" i="9"/>
  <c r="H6095" i="9"/>
  <c r="H6106" i="9"/>
  <c r="H6116" i="9"/>
  <c r="H6127" i="9"/>
  <c r="H6138" i="9"/>
  <c r="H6148" i="9"/>
  <c r="H6159" i="9"/>
  <c r="H6170" i="9"/>
  <c r="H6180" i="9"/>
  <c r="H6191" i="9"/>
  <c r="H6202" i="9"/>
  <c r="H6212" i="9"/>
  <c r="H6223" i="9"/>
  <c r="H6234" i="9"/>
  <c r="H6244" i="9"/>
  <c r="H6255" i="9"/>
  <c r="H6266" i="9"/>
  <c r="H6276" i="9"/>
  <c r="H6287" i="9"/>
  <c r="H6298" i="9"/>
  <c r="H6308" i="9"/>
  <c r="H6319" i="9"/>
  <c r="H6330" i="9"/>
  <c r="H6340" i="9"/>
  <c r="H6351" i="9"/>
  <c r="H6362" i="9"/>
  <c r="H6372" i="9"/>
  <c r="H6383" i="9"/>
  <c r="H6394" i="9"/>
  <c r="H6404" i="9"/>
  <c r="H6415" i="9"/>
  <c r="H6426" i="9"/>
  <c r="H6436" i="9"/>
  <c r="H6447" i="9"/>
  <c r="H6458" i="9"/>
  <c r="H6468" i="9"/>
  <c r="H6479" i="9"/>
  <c r="H6490" i="9"/>
  <c r="H6500" i="9"/>
  <c r="H6511" i="9"/>
  <c r="H6522" i="9"/>
  <c r="H6532" i="9"/>
  <c r="H6543" i="9"/>
  <c r="H6554" i="9"/>
  <c r="H6564" i="9"/>
  <c r="H6575" i="9"/>
  <c r="H6586" i="9"/>
  <c r="H6596" i="9"/>
  <c r="H6607" i="9"/>
  <c r="H6618" i="9"/>
  <c r="H6628" i="9"/>
  <c r="H6639" i="9"/>
  <c r="H6650" i="9"/>
  <c r="H6660" i="9"/>
  <c r="H6671" i="9"/>
  <c r="H6682" i="9"/>
  <c r="H6692" i="9"/>
  <c r="H6703" i="9"/>
  <c r="H6714" i="9"/>
  <c r="H6724" i="9"/>
  <c r="H6735" i="9"/>
  <c r="H6746" i="9"/>
  <c r="H6756" i="9"/>
  <c r="H6767" i="9"/>
  <c r="H6778" i="9"/>
  <c r="H6788" i="9"/>
  <c r="H6799" i="9"/>
  <c r="H6810" i="9"/>
  <c r="H6820" i="9"/>
  <c r="H6831" i="9"/>
  <c r="H6842" i="9"/>
  <c r="H6852" i="9"/>
  <c r="H6863" i="9"/>
  <c r="H6874" i="9"/>
  <c r="H6884" i="9"/>
  <c r="H6895" i="9"/>
  <c r="H6906" i="9"/>
  <c r="H6916" i="9"/>
  <c r="H6927" i="9"/>
  <c r="H6938" i="9"/>
  <c r="H568" i="9"/>
  <c r="H480" i="9"/>
  <c r="H339" i="9"/>
  <c r="H147" i="9"/>
  <c r="H714" i="9"/>
  <c r="H41" i="9"/>
  <c r="H660" i="9"/>
  <c r="H839" i="9"/>
  <c r="H901" i="9"/>
  <c r="H972" i="9"/>
  <c r="H1044" i="9"/>
  <c r="H1100" i="9"/>
  <c r="H1172" i="9"/>
  <c r="H1243" i="9"/>
  <c r="H1301" i="9"/>
  <c r="H1385" i="9"/>
  <c r="H1441" i="9"/>
  <c r="H1500" i="9"/>
  <c r="H1584" i="9"/>
  <c r="H1643" i="9"/>
  <c r="H1700" i="9"/>
  <c r="H1775" i="9"/>
  <c r="H1819" i="9"/>
  <c r="H1871" i="9"/>
  <c r="H1926" i="9"/>
  <c r="H1969" i="9"/>
  <c r="H2021" i="9"/>
  <c r="H2075" i="9"/>
  <c r="H2127" i="9"/>
  <c r="H2170" i="9"/>
  <c r="H2225" i="9"/>
  <c r="H2277" i="9"/>
  <c r="H2310" i="9"/>
  <c r="H2353" i="9"/>
  <c r="H2385" i="9"/>
  <c r="H2426" i="9"/>
  <c r="H2469" i="9"/>
  <c r="H2502" i="9"/>
  <c r="H2534" i="9"/>
  <c r="H2577" i="9"/>
  <c r="H2618" i="9"/>
  <c r="H2651" i="9"/>
  <c r="H2694" i="9"/>
  <c r="H2726" i="9"/>
  <c r="H2767" i="9"/>
  <c r="H2810" i="9"/>
  <c r="H2843" i="9"/>
  <c r="H2875" i="9"/>
  <c r="H2918" i="9"/>
  <c r="H2959" i="9"/>
  <c r="H2993" i="9"/>
  <c r="H3035" i="9"/>
  <c r="H3067" i="9"/>
  <c r="H3109" i="9"/>
  <c r="H3151" i="9"/>
  <c r="H3185" i="9"/>
  <c r="H3217" i="9"/>
  <c r="H3259" i="9"/>
  <c r="H3301" i="9"/>
  <c r="H3334" i="9"/>
  <c r="H3377" i="9"/>
  <c r="H3409" i="9"/>
  <c r="H3450" i="9"/>
  <c r="H3493" i="9"/>
  <c r="H3526" i="9"/>
  <c r="H3558" i="9"/>
  <c r="H3601" i="9"/>
  <c r="H3642" i="9"/>
  <c r="H3675" i="9"/>
  <c r="H3718" i="9"/>
  <c r="H3750" i="9"/>
  <c r="H3791" i="9"/>
  <c r="H3834" i="9"/>
  <c r="H3867" i="9"/>
  <c r="H3899" i="9"/>
  <c r="H3942" i="9"/>
  <c r="H3983" i="9"/>
  <c r="H4017" i="9"/>
  <c r="H4059" i="9"/>
  <c r="D124" i="9"/>
  <c r="D77" i="9"/>
  <c r="F1249" i="9"/>
  <c r="F1121" i="9"/>
  <c r="F1377" i="9"/>
  <c r="F982" i="9"/>
  <c r="F924" i="9"/>
  <c r="F471" i="9"/>
  <c r="F819" i="9"/>
  <c r="F860" i="9"/>
  <c r="F339" i="9"/>
  <c r="F1078" i="9"/>
  <c r="F1089" i="9"/>
  <c r="F1270" i="9"/>
  <c r="F1153" i="9"/>
  <c r="F1129" i="9"/>
  <c r="F1318" i="9"/>
  <c r="F1155" i="9"/>
  <c r="F951" i="9"/>
  <c r="F1288" i="9"/>
  <c r="F1034" i="9"/>
  <c r="F1059" i="9"/>
  <c r="F966" i="9"/>
  <c r="F1085" i="9"/>
  <c r="F1350" i="9"/>
  <c r="F1315" i="9"/>
  <c r="F1239" i="9"/>
  <c r="F1286" i="9"/>
  <c r="F958" i="9"/>
  <c r="F1208" i="9"/>
  <c r="F1136" i="9"/>
  <c r="F1144" i="9"/>
  <c r="F1404" i="9"/>
  <c r="F1312" i="9"/>
  <c r="F1384" i="9"/>
  <c r="F967" i="9"/>
  <c r="F1173" i="9"/>
  <c r="F1047" i="9"/>
  <c r="F1216" i="9"/>
  <c r="F286" i="9"/>
  <c r="F189" i="9"/>
  <c r="F187" i="9"/>
  <c r="F79" i="9"/>
  <c r="F357" i="9"/>
  <c r="F41" i="9"/>
  <c r="F1248" i="9"/>
  <c r="F1280" i="9"/>
  <c r="F119" i="9"/>
  <c r="F36" i="9"/>
  <c r="F290" i="9"/>
  <c r="F348" i="9"/>
  <c r="F141" i="9"/>
  <c r="F381" i="9"/>
  <c r="F1385" i="9"/>
  <c r="F37" i="9"/>
  <c r="F298" i="9"/>
  <c r="F209" i="9"/>
  <c r="F393" i="9"/>
  <c r="F452" i="9"/>
  <c r="F516" i="9"/>
  <c r="F580" i="9"/>
  <c r="F644" i="9"/>
  <c r="F708" i="9"/>
  <c r="F1200" i="9"/>
  <c r="F27" i="9"/>
  <c r="F38" i="9"/>
  <c r="F344" i="9"/>
  <c r="F58" i="9"/>
  <c r="F20" i="9"/>
  <c r="F479" i="9"/>
  <c r="F565" i="9"/>
  <c r="F650" i="9"/>
  <c r="F735" i="9"/>
  <c r="F1256" i="9"/>
  <c r="F24" i="9"/>
  <c r="F314" i="9"/>
  <c r="F282" i="9"/>
  <c r="F444" i="9"/>
  <c r="F508" i="9"/>
  <c r="F572" i="9"/>
  <c r="F636" i="9"/>
  <c r="F700" i="9"/>
  <c r="F1112" i="9"/>
  <c r="F322" i="9"/>
  <c r="F327" i="9"/>
  <c r="F281" i="9"/>
  <c r="F367" i="9"/>
  <c r="F426" i="9"/>
  <c r="F511" i="9"/>
  <c r="F597" i="9"/>
  <c r="F682" i="9"/>
  <c r="F1080" i="9"/>
  <c r="F1064" i="9"/>
  <c r="F245" i="9"/>
  <c r="F238" i="9"/>
  <c r="F536" i="9"/>
  <c r="F664" i="9"/>
  <c r="F16" i="9"/>
  <c r="F68" i="9"/>
  <c r="F156" i="9"/>
  <c r="F485" i="9"/>
  <c r="F655" i="9"/>
  <c r="F21" i="9"/>
  <c r="F54" i="9"/>
  <c r="F84" i="9"/>
  <c r="F100" i="9"/>
  <c r="F363" i="9"/>
  <c r="F422" i="9"/>
  <c r="F507" i="9"/>
  <c r="F593" i="9"/>
  <c r="F678" i="9"/>
  <c r="F1287" i="9"/>
  <c r="F220" i="9"/>
  <c r="F126" i="9"/>
  <c r="F1399" i="9"/>
  <c r="F193" i="9"/>
  <c r="F456" i="9"/>
  <c r="F584" i="9"/>
  <c r="F712" i="9"/>
  <c r="F303" i="9"/>
  <c r="F235" i="9"/>
  <c r="F421" i="9"/>
  <c r="F591" i="9"/>
  <c r="F943" i="9"/>
  <c r="F10" i="9"/>
  <c r="F22" i="9"/>
  <c r="F329" i="9"/>
  <c r="F374" i="9"/>
  <c r="F454" i="9"/>
  <c r="F539" i="9"/>
  <c r="F625" i="9"/>
  <c r="F710" i="9"/>
  <c r="F309" i="9"/>
  <c r="F262" i="9"/>
  <c r="F26" i="9"/>
  <c r="F576" i="9"/>
  <c r="F252" i="9"/>
  <c r="F351" i="9"/>
  <c r="F709" i="9"/>
  <c r="F64" i="9"/>
  <c r="F257" i="9"/>
  <c r="F237" i="9"/>
  <c r="F577" i="9"/>
  <c r="F747" i="9"/>
  <c r="F276" i="9"/>
  <c r="F477" i="9"/>
  <c r="F647" i="9"/>
  <c r="F773" i="9"/>
  <c r="F837" i="9"/>
  <c r="F901" i="9"/>
  <c r="F317" i="9"/>
  <c r="F273" i="9"/>
  <c r="F467" i="9"/>
  <c r="F638" i="9"/>
  <c r="F770" i="9"/>
  <c r="F834" i="9"/>
  <c r="F315" i="9"/>
  <c r="F608" i="9"/>
  <c r="F74" i="9"/>
  <c r="F581" i="9"/>
  <c r="F328" i="9"/>
  <c r="F287" i="9"/>
  <c r="F470" i="9"/>
  <c r="F641" i="9"/>
  <c r="F81" i="9"/>
  <c r="F455" i="9"/>
  <c r="F626" i="9"/>
  <c r="F781" i="9"/>
  <c r="F845" i="9"/>
  <c r="F909" i="9"/>
  <c r="F226" i="9"/>
  <c r="F142" i="9"/>
  <c r="F446" i="9"/>
  <c r="F617" i="9"/>
  <c r="F762" i="9"/>
  <c r="F826" i="9"/>
  <c r="F592" i="9"/>
  <c r="F372" i="9"/>
  <c r="F284" i="9"/>
  <c r="F459" i="9"/>
  <c r="F18" i="9"/>
  <c r="F530" i="9"/>
  <c r="F793" i="9"/>
  <c r="F1110" i="9"/>
  <c r="F960" i="9"/>
  <c r="F1057" i="9"/>
  <c r="F803" i="9"/>
  <c r="F915" i="9"/>
  <c r="F99" i="9"/>
  <c r="F965" i="9"/>
  <c r="F1005" i="9"/>
  <c r="F1025" i="9"/>
  <c r="F990" i="9"/>
  <c r="F1027" i="9"/>
  <c r="F1032" i="9"/>
  <c r="F989" i="9"/>
  <c r="F1340" i="9"/>
  <c r="F1056" i="9"/>
  <c r="F86" i="9"/>
  <c r="F1123" i="9"/>
  <c r="F1352" i="9"/>
  <c r="F930" i="9"/>
  <c r="F1072" i="9"/>
  <c r="F1271" i="9"/>
  <c r="F1257" i="9"/>
  <c r="F1096" i="9"/>
  <c r="F1031" i="9"/>
  <c r="F1255" i="9"/>
  <c r="F1167" i="9"/>
  <c r="F82" i="9"/>
  <c r="F63" i="9"/>
  <c r="F70" i="9"/>
  <c r="F8" i="9"/>
  <c r="F389" i="9"/>
  <c r="F1347" i="9"/>
  <c r="F1024" i="9"/>
  <c r="F253" i="9"/>
  <c r="F225" i="9"/>
  <c r="F149" i="9"/>
  <c r="F349" i="9"/>
  <c r="F311" i="9"/>
  <c r="F1000" i="9"/>
  <c r="F213" i="9"/>
  <c r="F361" i="9"/>
  <c r="F468" i="9"/>
  <c r="F548" i="9"/>
  <c r="F628" i="9"/>
  <c r="F724" i="9"/>
  <c r="F195" i="9"/>
  <c r="F283" i="9"/>
  <c r="F336" i="9"/>
  <c r="F378" i="9"/>
  <c r="F458" i="9"/>
  <c r="F586" i="9"/>
  <c r="F693" i="9"/>
  <c r="F1063" i="9"/>
  <c r="F139" i="9"/>
  <c r="F181" i="9"/>
  <c r="F428" i="9"/>
  <c r="F524" i="9"/>
  <c r="F604" i="9"/>
  <c r="F684" i="9"/>
  <c r="F46" i="9"/>
  <c r="F145" i="9"/>
  <c r="F80" i="9"/>
  <c r="F388" i="9"/>
  <c r="F469" i="9"/>
  <c r="F575" i="9"/>
  <c r="F703" i="9"/>
  <c r="F1202" i="9"/>
  <c r="F335" i="9"/>
  <c r="F440" i="9"/>
  <c r="F600" i="9"/>
  <c r="F1344" i="9"/>
  <c r="F17" i="9"/>
  <c r="F117" i="9"/>
  <c r="F613" i="9"/>
  <c r="F129" i="9"/>
  <c r="F219" i="9"/>
  <c r="F261" i="9"/>
  <c r="F384" i="9"/>
  <c r="F465" i="9"/>
  <c r="F571" i="9"/>
  <c r="F699" i="9"/>
  <c r="F228" i="9"/>
  <c r="F105" i="9"/>
  <c r="F202" i="9"/>
  <c r="F401" i="9"/>
  <c r="F552" i="9"/>
  <c r="F744" i="9"/>
  <c r="F302" i="9"/>
  <c r="F404" i="9"/>
  <c r="F634" i="9"/>
  <c r="F172" i="9"/>
  <c r="F265" i="9"/>
  <c r="F270" i="9"/>
  <c r="F416" i="9"/>
  <c r="F518" i="9"/>
  <c r="F646" i="9"/>
  <c r="F753" i="9"/>
  <c r="F218" i="9"/>
  <c r="F385" i="9"/>
  <c r="F704" i="9"/>
  <c r="F229" i="9"/>
  <c r="F1392" i="9"/>
  <c r="F112" i="9"/>
  <c r="F390" i="9"/>
  <c r="F619" i="9"/>
  <c r="F271" i="9"/>
  <c r="F434" i="9"/>
  <c r="F690" i="9"/>
  <c r="F805" i="9"/>
  <c r="F885" i="9"/>
  <c r="F134" i="9"/>
  <c r="F408" i="9"/>
  <c r="F595" i="9"/>
  <c r="F786" i="9"/>
  <c r="F1383" i="9"/>
  <c r="F544" i="9"/>
  <c r="F154" i="9"/>
  <c r="F751" i="9"/>
  <c r="F242" i="9"/>
  <c r="F513" i="9"/>
  <c r="F726" i="9"/>
  <c r="F199" i="9"/>
  <c r="F669" i="9"/>
  <c r="F813" i="9"/>
  <c r="F893" i="9"/>
  <c r="F103" i="9"/>
  <c r="F387" i="9"/>
  <c r="F574" i="9"/>
  <c r="F778" i="9"/>
  <c r="F330" i="9"/>
  <c r="F318" i="9"/>
  <c r="F176" i="9"/>
  <c r="F630" i="9"/>
  <c r="F445" i="9"/>
  <c r="F825" i="9"/>
  <c r="F23" i="9"/>
  <c r="F478" i="9"/>
  <c r="F774" i="9"/>
  <c r="F874" i="9"/>
  <c r="F160" i="9"/>
  <c r="F430" i="9"/>
  <c r="F756" i="9"/>
  <c r="F884" i="9"/>
  <c r="F55" i="9"/>
  <c r="F560" i="9"/>
  <c r="F474" i="9"/>
  <c r="F32" i="9"/>
  <c r="F651" i="9"/>
  <c r="F743" i="9"/>
  <c r="F1272" i="9"/>
  <c r="F45" i="9"/>
  <c r="F782" i="9"/>
  <c r="F898" i="9"/>
  <c r="F350" i="9"/>
  <c r="F780" i="9"/>
  <c r="F215" i="9"/>
  <c r="F888" i="9"/>
  <c r="F203" i="9"/>
  <c r="F546" i="9"/>
  <c r="F799" i="9"/>
  <c r="F297" i="9"/>
  <c r="F419" i="9"/>
  <c r="F275" i="9"/>
  <c r="F267" i="9"/>
  <c r="F101" i="9"/>
  <c r="F587" i="9"/>
  <c r="F418" i="9"/>
  <c r="F777" i="9"/>
  <c r="F190" i="9"/>
  <c r="F521" i="9"/>
  <c r="F846" i="9"/>
  <c r="F254" i="9"/>
  <c r="F537" i="9"/>
  <c r="F804" i="9"/>
  <c r="F207" i="9"/>
  <c r="F697" i="9"/>
  <c r="F115" i="9"/>
  <c r="F212" i="9"/>
  <c r="F783" i="9"/>
  <c r="F911" i="9"/>
  <c r="F776" i="9"/>
  <c r="F341" i="9"/>
  <c r="F258" i="9"/>
  <c r="F999" i="9"/>
  <c r="F749" i="9"/>
  <c r="F851" i="9"/>
  <c r="F438" i="9"/>
  <c r="F769" i="9"/>
  <c r="F499" i="9"/>
  <c r="F902" i="9"/>
  <c r="F729" i="9"/>
  <c r="F784" i="9"/>
  <c r="F482" i="9"/>
  <c r="F113" i="9"/>
  <c r="F293" i="9"/>
  <c r="F706" i="9"/>
  <c r="F159" i="9"/>
  <c r="F415" i="9"/>
  <c r="F566" i="9"/>
  <c r="F897" i="9"/>
  <c r="F830" i="9"/>
  <c r="F622" i="9"/>
  <c r="F654" i="9"/>
  <c r="F567" i="9"/>
  <c r="F903" i="9"/>
  <c r="F246" i="9"/>
  <c r="F127" i="9"/>
  <c r="F843" i="9"/>
  <c r="F166" i="9"/>
  <c r="F873" i="9"/>
  <c r="F244" i="9"/>
  <c r="F816" i="9"/>
  <c r="F823" i="9"/>
  <c r="F763" i="9"/>
  <c r="F645" i="9"/>
  <c r="F1088" i="9"/>
  <c r="F894" i="9"/>
  <c r="F194" i="9"/>
  <c r="F785" i="9"/>
  <c r="F814" i="9"/>
  <c r="F526" i="9"/>
  <c r="F759" i="9"/>
  <c r="F727" i="9"/>
  <c r="F779" i="9"/>
  <c r="F1126" i="9"/>
  <c r="F1393" i="9"/>
  <c r="F1137" i="9"/>
  <c r="F985" i="9"/>
  <c r="F856" i="9"/>
  <c r="F342" i="9"/>
  <c r="F1094" i="9"/>
  <c r="F1297" i="9"/>
  <c r="F1041" i="9"/>
  <c r="F907" i="9"/>
  <c r="F201" i="9"/>
  <c r="F833" i="9"/>
  <c r="F964" i="9"/>
  <c r="F1069" i="9"/>
  <c r="F1157" i="9"/>
  <c r="F1241" i="9"/>
  <c r="F1325" i="9"/>
  <c r="F925" i="9"/>
  <c r="F994" i="9"/>
  <c r="F1082" i="9"/>
  <c r="F1166" i="9"/>
  <c r="F1250" i="9"/>
  <c r="F1322" i="9"/>
  <c r="F1386" i="9"/>
  <c r="F996" i="9"/>
  <c r="F1124" i="9"/>
  <c r="F1252" i="9"/>
  <c r="F1380" i="9"/>
  <c r="F1033" i="9"/>
  <c r="F1117" i="9"/>
  <c r="F1205" i="9"/>
  <c r="F1289" i="9"/>
  <c r="F1373" i="9"/>
  <c r="F973" i="9"/>
  <c r="F1042" i="9"/>
  <c r="F1130" i="9"/>
  <c r="F1214" i="9"/>
  <c r="F1294" i="9"/>
  <c r="F1358" i="9"/>
  <c r="F939" i="9"/>
  <c r="F1068" i="9"/>
  <c r="F1196" i="9"/>
  <c r="F1324" i="9"/>
  <c r="F1013" i="9"/>
  <c r="F1189" i="9"/>
  <c r="F1357" i="9"/>
  <c r="F1006" i="9"/>
  <c r="F1178" i="9"/>
  <c r="F1330" i="9"/>
  <c r="F1044" i="9"/>
  <c r="F1300" i="9"/>
  <c r="F1003" i="9"/>
  <c r="F1131" i="9"/>
  <c r="F1259" i="9"/>
  <c r="F1387" i="9"/>
  <c r="F1183" i="9"/>
  <c r="F952" i="9"/>
  <c r="F1149" i="9"/>
  <c r="F1321" i="9"/>
  <c r="F976" i="9"/>
  <c r="F1138" i="9"/>
  <c r="F1302" i="9"/>
  <c r="F223" i="9"/>
  <c r="F1180" i="9"/>
  <c r="F946" i="9"/>
  <c r="F1075" i="9"/>
  <c r="F1203" i="9"/>
  <c r="F1331" i="9"/>
  <c r="F1007" i="9"/>
  <c r="F1263" i="9"/>
  <c r="F1081" i="9"/>
  <c r="F957" i="9"/>
  <c r="F1282" i="9"/>
  <c r="F1268" i="9"/>
  <c r="F1051" i="9"/>
  <c r="F1307" i="9"/>
  <c r="F1279" i="9"/>
  <c r="F1125" i="9"/>
  <c r="F986" i="9"/>
  <c r="F1314" i="9"/>
  <c r="F1204" i="9"/>
  <c r="F1083" i="9"/>
  <c r="F1339" i="9"/>
  <c r="F1215" i="9"/>
  <c r="F993" i="9"/>
  <c r="F1185" i="9"/>
  <c r="F827" i="9"/>
  <c r="F670" i="9"/>
  <c r="F1345" i="9"/>
  <c r="F1281" i="9"/>
  <c r="F928" i="9"/>
  <c r="F1212" i="9"/>
  <c r="F1111" i="9"/>
  <c r="F1246" i="9"/>
  <c r="F1231" i="9"/>
  <c r="F1118" i="9"/>
  <c r="F992" i="9"/>
  <c r="F1084" i="9"/>
  <c r="F1319" i="9"/>
  <c r="F1015" i="9"/>
  <c r="F1295" i="9"/>
  <c r="F1176" i="9"/>
  <c r="F1382" i="9"/>
  <c r="F1159" i="9"/>
  <c r="F118" i="9"/>
  <c r="F92" i="9"/>
  <c r="F373" i="9"/>
  <c r="F1128" i="9"/>
  <c r="F34" i="9"/>
  <c r="F157" i="9"/>
  <c r="F294" i="9"/>
  <c r="F397" i="9"/>
  <c r="F1296" i="9"/>
  <c r="F11" i="9"/>
  <c r="F420" i="9"/>
  <c r="F532" i="9"/>
  <c r="F660" i="9"/>
  <c r="F935" i="9"/>
  <c r="F184" i="9"/>
  <c r="F7" i="9"/>
  <c r="F205" i="9"/>
  <c r="F543" i="9"/>
  <c r="F714" i="9"/>
  <c r="F97" i="9"/>
  <c r="F274" i="9"/>
  <c r="F460" i="9"/>
  <c r="F556" i="9"/>
  <c r="F668" i="9"/>
  <c r="F140" i="9"/>
  <c r="F111" i="9"/>
  <c r="F307" i="9"/>
  <c r="F490" i="9"/>
  <c r="F639" i="9"/>
  <c r="F1335" i="9"/>
  <c r="F249" i="9"/>
  <c r="F504" i="9"/>
  <c r="F728" i="9"/>
  <c r="F39" i="9"/>
  <c r="F527" i="9"/>
  <c r="F1304" i="9"/>
  <c r="F308" i="9"/>
  <c r="F343" i="9"/>
  <c r="F443" i="9"/>
  <c r="F614" i="9"/>
  <c r="F742" i="9"/>
  <c r="F47" i="9"/>
  <c r="F107" i="9"/>
  <c r="F488" i="9"/>
  <c r="F680" i="9"/>
  <c r="F210" i="9"/>
  <c r="F506" i="9"/>
  <c r="F83" i="9"/>
  <c r="F161" i="9"/>
  <c r="F352" i="9"/>
  <c r="F497" i="9"/>
  <c r="F667" i="9"/>
  <c r="F128" i="9"/>
  <c r="F56" i="9"/>
  <c r="F260" i="9"/>
  <c r="F538" i="9"/>
  <c r="F239" i="9"/>
  <c r="F449" i="9"/>
  <c r="F705" i="9"/>
  <c r="F354" i="9"/>
  <c r="F733" i="9"/>
  <c r="F853" i="9"/>
  <c r="F136" i="9"/>
  <c r="F425" i="9"/>
  <c r="F723" i="9"/>
  <c r="F1152" i="9"/>
  <c r="F672" i="9"/>
  <c r="F495" i="9"/>
  <c r="F334" i="9"/>
  <c r="F555" i="9"/>
  <c r="F169" i="9"/>
  <c r="F583" i="9"/>
  <c r="F829" i="9"/>
  <c r="F233" i="9"/>
  <c r="F174" i="9"/>
  <c r="F659" i="9"/>
  <c r="F810" i="9"/>
  <c r="F4" i="9"/>
  <c r="F320" i="9"/>
  <c r="F337" i="9"/>
  <c r="F761" i="9"/>
  <c r="F35" i="9"/>
  <c r="F649" i="9"/>
  <c r="F858" i="9"/>
  <c r="F158" i="9"/>
  <c r="F601" i="9"/>
  <c r="F852" i="9"/>
  <c r="F441" i="9"/>
  <c r="F1191" i="9"/>
  <c r="F40" i="9"/>
  <c r="F179" i="9"/>
  <c r="F841" i="9"/>
  <c r="F295" i="9"/>
  <c r="F822" i="9"/>
  <c r="F72" i="9"/>
  <c r="F707" i="9"/>
  <c r="F569" i="9"/>
  <c r="F292" i="9"/>
  <c r="F461" i="9"/>
  <c r="F831" i="9"/>
  <c r="F331" i="9"/>
  <c r="F872" i="9"/>
  <c r="F602" i="9"/>
  <c r="F59" i="9"/>
  <c r="F28" i="9"/>
  <c r="F817" i="9"/>
  <c r="F398" i="9"/>
  <c r="F798" i="9"/>
  <c r="F340" i="9"/>
  <c r="F750" i="9"/>
  <c r="F1008" i="9"/>
  <c r="F800" i="9"/>
  <c r="F197" i="9"/>
  <c r="F674" i="9"/>
  <c r="F296" i="9"/>
  <c r="F912" i="9"/>
  <c r="F899" i="9"/>
  <c r="F493" i="9"/>
  <c r="F255" i="9"/>
  <c r="F29" i="9"/>
  <c r="F849" i="9"/>
  <c r="F790" i="9"/>
  <c r="F494" i="9"/>
  <c r="F904" i="9"/>
  <c r="F807" i="9"/>
  <c r="F896" i="9"/>
  <c r="F891" i="9"/>
  <c r="F432" i="9"/>
  <c r="F66" i="9"/>
  <c r="F96" i="9"/>
  <c r="F69" i="9"/>
  <c r="F15" i="9"/>
  <c r="F738" i="9"/>
  <c r="F462" i="9"/>
  <c r="F795" i="9"/>
  <c r="F429" i="9"/>
  <c r="F737" i="9"/>
  <c r="F144" i="9"/>
  <c r="F347" i="9"/>
  <c r="F718" i="9"/>
  <c r="F528" i="9"/>
  <c r="F280" i="9"/>
  <c r="F665" i="9"/>
  <c r="F487" i="9"/>
  <c r="F914" i="9"/>
  <c r="F49" i="9"/>
  <c r="F792" i="9"/>
  <c r="F412" i="9"/>
  <c r="F998" i="9"/>
  <c r="F1201" i="9"/>
  <c r="F609" i="9"/>
  <c r="F975" i="9"/>
  <c r="F1105" i="9"/>
  <c r="F791" i="9"/>
  <c r="F594" i="9"/>
  <c r="F1021" i="9"/>
  <c r="F1133" i="9"/>
  <c r="F1261" i="9"/>
  <c r="F1369" i="9"/>
  <c r="F977" i="9"/>
  <c r="F1102" i="9"/>
  <c r="F1210" i="9"/>
  <c r="F1306" i="9"/>
  <c r="F1402" i="9"/>
  <c r="F1060" i="9"/>
  <c r="F1220" i="9"/>
  <c r="F944" i="9"/>
  <c r="F1077" i="9"/>
  <c r="F1181" i="9"/>
  <c r="F1309" i="9"/>
  <c r="F929" i="9"/>
  <c r="F1022" i="9"/>
  <c r="F1150" i="9"/>
  <c r="F1258" i="9"/>
  <c r="F1342" i="9"/>
  <c r="F971" i="9"/>
  <c r="F1132" i="9"/>
  <c r="F1292" i="9"/>
  <c r="F1061" i="9"/>
  <c r="F1273" i="9"/>
  <c r="F974" i="9"/>
  <c r="F1218" i="9"/>
  <c r="F1394" i="9"/>
  <c r="F1236" i="9"/>
  <c r="F1035" i="9"/>
  <c r="F1195" i="9"/>
  <c r="F1355" i="9"/>
  <c r="F1247" i="9"/>
  <c r="F1065" i="9"/>
  <c r="F1277" i="9"/>
  <c r="F1010" i="9"/>
  <c r="F1226" i="9"/>
  <c r="F1398" i="9"/>
  <c r="F1244" i="9"/>
  <c r="F1011" i="9"/>
  <c r="F1171" i="9"/>
  <c r="F1363" i="9"/>
  <c r="F1135" i="9"/>
  <c r="F981" i="9"/>
  <c r="F1026" i="9"/>
  <c r="F1012" i="9"/>
  <c r="F987" i="9"/>
  <c r="F1371" i="9"/>
  <c r="F89" i="9"/>
  <c r="F1381" i="9"/>
  <c r="F1378" i="9"/>
  <c r="F954" i="9"/>
  <c r="F1275" i="9"/>
  <c r="F1343" i="9"/>
  <c r="F621" i="9"/>
  <c r="F850" i="9"/>
  <c r="F956" i="9"/>
  <c r="F1014" i="9"/>
  <c r="F1162" i="9"/>
  <c r="F1359" i="9"/>
  <c r="F1020" i="9"/>
  <c r="F1303" i="9"/>
  <c r="F1039" i="9"/>
  <c r="F1251" i="9"/>
  <c r="F927" i="9"/>
  <c r="F1091" i="9"/>
  <c r="F1360" i="9"/>
  <c r="F984" i="9"/>
  <c r="F6" i="9"/>
  <c r="F236" i="9"/>
  <c r="F961" i="9"/>
  <c r="F1351" i="9"/>
  <c r="F30" i="9"/>
  <c r="F326" i="9"/>
  <c r="F1160" i="9"/>
  <c r="F122" i="9"/>
  <c r="F484" i="9"/>
  <c r="F612" i="9"/>
  <c r="F102" i="9"/>
  <c r="F323" i="9"/>
  <c r="F399" i="9"/>
  <c r="F607" i="9"/>
  <c r="F1168" i="9"/>
  <c r="F104" i="9"/>
  <c r="F476" i="9"/>
  <c r="F620" i="9"/>
  <c r="F748" i="9"/>
  <c r="F241" i="9"/>
  <c r="F216" i="9"/>
  <c r="F618" i="9"/>
  <c r="F1376" i="9"/>
  <c r="F369" i="9"/>
  <c r="F696" i="9"/>
  <c r="F110" i="9"/>
  <c r="F698" i="9"/>
  <c r="F123" i="9"/>
  <c r="F168" i="9"/>
  <c r="F529" i="9"/>
  <c r="F721" i="9"/>
  <c r="F173" i="9"/>
  <c r="F121" i="9"/>
  <c r="F648" i="9"/>
  <c r="F332" i="9"/>
  <c r="F677" i="9"/>
  <c r="F171" i="9"/>
  <c r="F395" i="9"/>
  <c r="F582" i="9"/>
  <c r="F135" i="9"/>
  <c r="F448" i="9"/>
  <c r="F269" i="9"/>
  <c r="F247" i="9"/>
  <c r="F491" i="9"/>
  <c r="F138" i="9"/>
  <c r="F605" i="9"/>
  <c r="F869" i="9"/>
  <c r="F231" i="9"/>
  <c r="F681" i="9"/>
  <c r="F130" i="9"/>
  <c r="F71" i="9"/>
  <c r="F151" i="9"/>
  <c r="F598" i="9"/>
  <c r="F498" i="9"/>
  <c r="F797" i="9"/>
  <c r="F60" i="9"/>
  <c r="F489" i="9"/>
  <c r="F794" i="9"/>
  <c r="F559" i="9"/>
  <c r="F545" i="9"/>
  <c r="F701" i="9"/>
  <c r="F338" i="9"/>
  <c r="F806" i="9"/>
  <c r="F922" i="9"/>
  <c r="F686" i="9"/>
  <c r="F1320" i="9"/>
  <c r="F752" i="9"/>
  <c r="F400" i="9"/>
  <c r="F637" i="9"/>
  <c r="F313" i="9"/>
  <c r="F854" i="9"/>
  <c r="F473" i="9"/>
  <c r="F908" i="9"/>
  <c r="F289" i="9"/>
  <c r="F717" i="9"/>
  <c r="F204" i="9"/>
  <c r="F417" i="9"/>
  <c r="F3" i="9"/>
  <c r="F1232" i="9"/>
  <c r="F865" i="9"/>
  <c r="F627" i="9"/>
  <c r="F910" i="9"/>
  <c r="F764" i="9"/>
  <c r="F360" i="9"/>
  <c r="F108" i="9"/>
  <c r="F815" i="9"/>
  <c r="F675" i="9"/>
  <c r="F771" i="9"/>
  <c r="F875" i="9"/>
  <c r="F162" i="9"/>
  <c r="F658" i="9"/>
  <c r="F862" i="9"/>
  <c r="F876" i="9"/>
  <c r="F653" i="9"/>
  <c r="F642" i="9"/>
  <c r="F685" i="9"/>
  <c r="F188" i="9"/>
  <c r="F150" i="9"/>
  <c r="F836" i="9"/>
  <c r="F380" i="9"/>
  <c r="F824" i="9"/>
  <c r="F811" i="9"/>
  <c r="F431" i="9"/>
  <c r="F558" i="9"/>
  <c r="F695" i="9"/>
  <c r="F272" i="9"/>
  <c r="F435" i="9"/>
  <c r="F379" i="9"/>
  <c r="F542" i="9"/>
  <c r="F525" i="9"/>
  <c r="F923" i="9"/>
  <c r="F1062" i="9"/>
  <c r="F1073" i="9"/>
  <c r="F1222" i="9"/>
  <c r="F1233" i="9"/>
  <c r="F599" i="9"/>
  <c r="F772" i="9"/>
  <c r="F997" i="9"/>
  <c r="F1177" i="9"/>
  <c r="F1305" i="9"/>
  <c r="F969" i="9"/>
  <c r="F1122" i="9"/>
  <c r="F1274" i="9"/>
  <c r="F1370" i="9"/>
  <c r="F1092" i="9"/>
  <c r="F1316" i="9"/>
  <c r="F1053" i="9"/>
  <c r="F1225" i="9"/>
  <c r="F1353" i="9"/>
  <c r="F1002" i="9"/>
  <c r="F1170" i="9"/>
  <c r="F1310" i="9"/>
  <c r="F1406" i="9"/>
  <c r="F1164" i="9"/>
  <c r="F1388" i="9"/>
  <c r="F1229" i="9"/>
  <c r="F1050" i="9"/>
  <c r="F1298" i="9"/>
  <c r="F1172" i="9"/>
  <c r="F1067" i="9"/>
  <c r="F1291" i="9"/>
  <c r="F1119" i="9"/>
  <c r="F1109" i="9"/>
  <c r="F1405" i="9"/>
  <c r="F1182" i="9"/>
  <c r="F988" i="9"/>
  <c r="F1372" i="9"/>
  <c r="F1139" i="9"/>
  <c r="F1395" i="9"/>
  <c r="F1327" i="9"/>
  <c r="F1337" i="9"/>
  <c r="F1140" i="9"/>
  <c r="F1179" i="9"/>
  <c r="F1407" i="9"/>
  <c r="F1070" i="9"/>
  <c r="F1076" i="9"/>
  <c r="F1211" i="9"/>
  <c r="F1174" i="9"/>
  <c r="F67" i="9"/>
  <c r="F880" i="9"/>
  <c r="F955" i="9"/>
  <c r="F1184" i="9"/>
  <c r="F1219" i="9"/>
  <c r="F1341" i="9"/>
  <c r="F1120" i="9"/>
  <c r="F983" i="9"/>
  <c r="F1400" i="9"/>
  <c r="F1040" i="9"/>
  <c r="F1104" i="9"/>
  <c r="F1223" i="9"/>
  <c r="F259" i="9"/>
  <c r="F230" i="9"/>
  <c r="F1276" i="9"/>
  <c r="F185" i="9"/>
  <c r="F143" i="9"/>
  <c r="F365" i="9"/>
  <c r="F14" i="9"/>
  <c r="F93" i="9"/>
  <c r="F500" i="9"/>
  <c r="F676" i="9"/>
  <c r="F285" i="9"/>
  <c r="F175" i="9"/>
  <c r="F437" i="9"/>
  <c r="F629" i="9"/>
  <c r="F1264" i="9"/>
  <c r="F300" i="9"/>
  <c r="F492" i="9"/>
  <c r="F652" i="9"/>
  <c r="F240" i="9"/>
  <c r="F182" i="9"/>
  <c r="F447" i="9"/>
  <c r="F661" i="9"/>
  <c r="F1127" i="9"/>
  <c r="F472" i="9"/>
  <c r="F221" i="9"/>
  <c r="F383" i="9"/>
  <c r="F741" i="9"/>
  <c r="F217" i="9"/>
  <c r="F406" i="9"/>
  <c r="F550" i="9"/>
  <c r="F31" i="9"/>
  <c r="F386" i="9"/>
  <c r="F424" i="9"/>
  <c r="F950" i="9"/>
  <c r="F362" i="9"/>
  <c r="F719" i="9"/>
  <c r="F305" i="9"/>
  <c r="F433" i="9"/>
  <c r="F603" i="9"/>
  <c r="F316" i="9"/>
  <c r="F512" i="9"/>
  <c r="F453" i="9"/>
  <c r="F98" i="9"/>
  <c r="F534" i="9"/>
  <c r="F288" i="9"/>
  <c r="F757" i="9"/>
  <c r="F917" i="9"/>
  <c r="F366" i="9"/>
  <c r="F754" i="9"/>
  <c r="F206" i="9"/>
  <c r="F394" i="9"/>
  <c r="F368" i="9"/>
  <c r="F683" i="9"/>
  <c r="F541" i="9"/>
  <c r="F861" i="9"/>
  <c r="F78" i="9"/>
  <c r="F531" i="9"/>
  <c r="F842" i="9"/>
  <c r="F730" i="9"/>
  <c r="F715" i="9"/>
  <c r="F857" i="9"/>
  <c r="F376" i="9"/>
  <c r="F838" i="9"/>
  <c r="F256" i="9"/>
  <c r="F788" i="9"/>
  <c r="F12" i="9"/>
  <c r="F164" i="9"/>
  <c r="F211" i="9"/>
  <c r="F801" i="9"/>
  <c r="F457" i="9"/>
  <c r="F878" i="9"/>
  <c r="F579" i="9"/>
  <c r="F768" i="9"/>
  <c r="F325" i="9"/>
  <c r="F767" i="9"/>
  <c r="F382" i="9"/>
  <c r="F496" i="9"/>
  <c r="F324" i="9"/>
  <c r="F466" i="9"/>
  <c r="F905" i="9"/>
  <c r="F758" i="9"/>
  <c r="F192" i="9"/>
  <c r="F844" i="9"/>
  <c r="F483" i="9"/>
  <c r="F402" i="9"/>
  <c r="F847" i="9"/>
  <c r="F840" i="9"/>
  <c r="F243" i="9"/>
  <c r="F391" i="9"/>
  <c r="F624" i="9"/>
  <c r="F183" i="9"/>
  <c r="F251" i="9"/>
  <c r="F51" i="9"/>
  <c r="F871" i="9"/>
  <c r="F835" i="9"/>
  <c r="F353" i="9"/>
  <c r="F178" i="9"/>
  <c r="F606" i="9"/>
  <c r="F87" i="9"/>
  <c r="F775" i="9"/>
  <c r="F346" i="9"/>
  <c r="F578" i="9"/>
  <c r="F722" i="9"/>
  <c r="F812" i="9"/>
  <c r="F155" i="9"/>
  <c r="F109" i="9"/>
  <c r="F766" i="9"/>
  <c r="F502" i="9"/>
  <c r="F900" i="9"/>
  <c r="F887" i="9"/>
  <c r="F62" i="9"/>
  <c r="F949" i="9"/>
  <c r="F1009" i="9"/>
  <c r="F919" i="9"/>
  <c r="F1158" i="9"/>
  <c r="F1169" i="9"/>
  <c r="F370" i="9"/>
  <c r="F451" i="9"/>
  <c r="F1049" i="9"/>
  <c r="F1197" i="9"/>
  <c r="F1349" i="9"/>
  <c r="F1018" i="9"/>
  <c r="F1146" i="9"/>
  <c r="F1290" i="9"/>
  <c r="F931" i="9"/>
  <c r="F1156" i="9"/>
  <c r="F1348" i="9"/>
  <c r="F1097" i="9"/>
  <c r="F1245" i="9"/>
  <c r="F1397" i="9"/>
  <c r="F1066" i="9"/>
  <c r="F1194" i="9"/>
  <c r="F1326" i="9"/>
  <c r="F1004" i="9"/>
  <c r="F1228" i="9"/>
  <c r="F948" i="9"/>
  <c r="F1317" i="9"/>
  <c r="F1090" i="9"/>
  <c r="F1362" i="9"/>
  <c r="F1364" i="9"/>
  <c r="F1099" i="9"/>
  <c r="F1323" i="9"/>
  <c r="F1311" i="9"/>
  <c r="F1193" i="9"/>
  <c r="F941" i="9"/>
  <c r="F1266" i="9"/>
  <c r="F1052" i="9"/>
  <c r="F979" i="9"/>
  <c r="F1235" i="9"/>
  <c r="F926" i="9"/>
  <c r="F1391" i="9"/>
  <c r="F1114" i="9"/>
  <c r="F1396" i="9"/>
  <c r="F1243" i="9"/>
  <c r="F1037" i="9"/>
  <c r="F1154" i="9"/>
  <c r="F1332" i="9"/>
  <c r="F1403" i="9"/>
  <c r="B12" i="28"/>
  <c r="C12" i="28" s="1"/>
  <c r="F1147" i="9"/>
  <c r="F1293" i="9"/>
  <c r="F1115" i="9"/>
  <c r="F1253" i="9"/>
  <c r="F1299" i="9"/>
  <c r="F1308" i="9"/>
  <c r="F1098" i="9"/>
  <c r="F1017" i="9"/>
  <c r="F1227" i="9"/>
  <c r="F1108" i="9"/>
  <c r="F937" i="9"/>
  <c r="F1356" i="9"/>
  <c r="F1390" i="9"/>
  <c r="F1106" i="9"/>
  <c r="F1333" i="9"/>
  <c r="F1001" i="9"/>
  <c r="F1028" i="9"/>
  <c r="F1230" i="9"/>
  <c r="F945" i="9"/>
  <c r="F1113" i="9"/>
  <c r="F1079" i="9"/>
  <c r="F1030" i="9"/>
  <c r="F1265" i="9"/>
  <c r="F867" i="9"/>
  <c r="F19" i="9"/>
  <c r="F913" i="9"/>
  <c r="F133" i="9"/>
  <c r="F787" i="9"/>
  <c r="F75" i="9"/>
  <c r="F301" i="9"/>
  <c r="F517" i="9"/>
  <c r="F760" i="9"/>
  <c r="F796" i="9"/>
  <c r="F423" i="9"/>
  <c r="F859" i="9"/>
  <c r="F505" i="9"/>
  <c r="F920" i="9"/>
  <c r="F643" i="9"/>
  <c r="F200" i="9"/>
  <c r="F694" i="9"/>
  <c r="F808" i="9"/>
  <c r="F631" i="9"/>
  <c r="F868" i="9"/>
  <c r="F691" i="9"/>
  <c r="F509" i="9"/>
  <c r="F177" i="9"/>
  <c r="F515" i="9"/>
  <c r="F734" i="9"/>
  <c r="F615" i="9"/>
  <c r="F720" i="9"/>
  <c r="F312" i="9"/>
  <c r="F765" i="9"/>
  <c r="F427" i="9"/>
  <c r="F736" i="9"/>
  <c r="F553" i="9"/>
  <c r="F821" i="9"/>
  <c r="F279" i="9"/>
  <c r="F48" i="9"/>
  <c r="F407" i="9"/>
  <c r="F561" i="9"/>
  <c r="F76" i="9"/>
  <c r="F114" i="9"/>
  <c r="F42" i="9"/>
  <c r="F657" i="9"/>
  <c r="F125" i="9"/>
  <c r="F570" i="9"/>
  <c r="F632" i="9"/>
  <c r="F746" i="9"/>
  <c r="F410" i="9"/>
  <c r="F732" i="9"/>
  <c r="F409" i="9"/>
  <c r="F934" i="9"/>
  <c r="F356" i="9"/>
  <c r="F740" i="9"/>
  <c r="F436" i="9"/>
  <c r="F1187" i="9"/>
  <c r="F90" i="9"/>
  <c r="F405" i="9"/>
  <c r="F222" i="9"/>
  <c r="F1240" i="9"/>
  <c r="F1408" i="9"/>
  <c r="F962" i="9"/>
  <c r="F1213" i="9"/>
  <c r="F1301" i="9"/>
  <c r="F1217" i="9"/>
  <c r="F855" i="9"/>
  <c r="H69" i="9"/>
  <c r="H275" i="9"/>
  <c r="H716" i="9"/>
  <c r="H611" i="9"/>
  <c r="H269" i="9"/>
  <c r="H79" i="9"/>
  <c r="H73" i="9"/>
  <c r="H540" i="9"/>
  <c r="H555" i="9"/>
  <c r="H306" i="9"/>
  <c r="H570" i="9"/>
  <c r="H588" i="9"/>
  <c r="H185" i="9"/>
  <c r="H618" i="9"/>
  <c r="H676" i="9"/>
  <c r="H538" i="9"/>
  <c r="H177" i="9"/>
  <c r="H226" i="9"/>
  <c r="H210" i="9"/>
  <c r="H495" i="9"/>
  <c r="H202" i="9"/>
  <c r="H15" i="9"/>
  <c r="H102" i="9"/>
  <c r="H717" i="9"/>
  <c r="H448" i="9"/>
  <c r="H373" i="9"/>
  <c r="H668" i="9"/>
  <c r="H126" i="9"/>
  <c r="H57" i="9"/>
  <c r="H274" i="9"/>
  <c r="H336" i="9"/>
  <c r="H615" i="9"/>
  <c r="H411" i="9"/>
  <c r="H709" i="9"/>
  <c r="H667" i="9"/>
  <c r="H450" i="9"/>
  <c r="H186" i="9"/>
  <c r="H494" i="9"/>
  <c r="H451" i="9"/>
  <c r="H544" i="9"/>
  <c r="H726" i="9"/>
  <c r="H435" i="9"/>
  <c r="H606" i="9"/>
  <c r="H631" i="9"/>
  <c r="H695" i="9"/>
  <c r="H623" i="9"/>
  <c r="H525" i="9"/>
  <c r="H753" i="9"/>
  <c r="H697" i="9"/>
  <c r="H25" i="9"/>
  <c r="H772" i="9"/>
  <c r="H383" i="9"/>
  <c r="H109" i="9"/>
  <c r="H628" i="9"/>
  <c r="H500" i="9"/>
  <c r="H125" i="9"/>
  <c r="H680" i="9"/>
  <c r="H360" i="9"/>
  <c r="H663" i="9"/>
  <c r="H176" i="9"/>
  <c r="H149" i="9"/>
  <c r="H358" i="9"/>
  <c r="H155" i="9"/>
  <c r="H585" i="9"/>
  <c r="H486" i="9"/>
  <c r="H63" i="9"/>
  <c r="H704" i="9"/>
  <c r="H471" i="9"/>
  <c r="H250" i="9"/>
  <c r="H23" i="9"/>
  <c r="H99" i="9"/>
  <c r="H191" i="9"/>
  <c r="H206" i="9"/>
  <c r="H272" i="9"/>
  <c r="H463" i="9"/>
  <c r="H107" i="9"/>
  <c r="H546" i="9"/>
  <c r="H244" i="9"/>
  <c r="H386" i="9"/>
  <c r="H52" i="9"/>
  <c r="H580" i="9"/>
  <c r="H200" i="9"/>
  <c r="H521" i="9"/>
  <c r="H666" i="9"/>
  <c r="H644" i="9"/>
  <c r="H637" i="9"/>
  <c r="H458" i="9"/>
  <c r="H65" i="9"/>
  <c r="H131" i="9"/>
  <c r="H34" i="9"/>
  <c r="H683" i="9"/>
  <c r="H331" i="9"/>
  <c r="H536" i="9"/>
  <c r="H135" i="9"/>
  <c r="H739" i="9"/>
  <c r="H416" i="9"/>
  <c r="H524" i="9"/>
  <c r="H745" i="9"/>
  <c r="H410" i="9"/>
  <c r="H297" i="9"/>
  <c r="H720" i="9"/>
  <c r="H237" i="9"/>
  <c r="H56" i="9"/>
  <c r="H729" i="9"/>
  <c r="H48" i="9"/>
  <c r="H37" i="9"/>
  <c r="H502" i="9"/>
  <c r="H171" i="9"/>
  <c r="H565" i="9"/>
  <c r="H368" i="9"/>
  <c r="H409" i="9"/>
  <c r="H413" i="9"/>
  <c r="H431" i="9"/>
  <c r="H687" i="9"/>
  <c r="H257" i="9"/>
  <c r="H669" i="9"/>
  <c r="H361" i="9"/>
  <c r="H751" i="9"/>
  <c r="H36" i="9"/>
  <c r="H371" i="9"/>
  <c r="H96" i="9"/>
  <c r="H696" i="9"/>
  <c r="H229" i="9"/>
  <c r="H575" i="9"/>
  <c r="H472" i="9"/>
  <c r="H428" i="9"/>
  <c r="H633" i="9"/>
  <c r="H133" i="9"/>
  <c r="H38" i="9"/>
  <c r="H440" i="9"/>
  <c r="H9" i="9"/>
  <c r="H519" i="9"/>
  <c r="H593" i="9"/>
  <c r="H217" i="9"/>
  <c r="H652" i="9"/>
  <c r="H138" i="9"/>
  <c r="H460" i="9"/>
  <c r="H490" i="9"/>
  <c r="H646" i="9"/>
  <c r="H592" i="9"/>
  <c r="H571" i="9"/>
  <c r="H255" i="9"/>
  <c r="H245" i="9"/>
  <c r="H266" i="9"/>
  <c r="H710" i="9"/>
  <c r="H148" i="9"/>
  <c r="H87" i="9"/>
  <c r="H309" i="9"/>
  <c r="H665" i="9"/>
  <c r="H688" i="9"/>
  <c r="H434" i="9"/>
  <c r="H19" i="9"/>
  <c r="H187" i="9"/>
  <c r="H83" i="9"/>
  <c r="H723" i="9"/>
  <c r="H195" i="9"/>
  <c r="H295" i="9"/>
  <c r="H492" i="9"/>
  <c r="H572" i="9"/>
  <c r="H390" i="9"/>
  <c r="H298" i="9"/>
  <c r="H348" i="9"/>
  <c r="H636" i="9"/>
  <c r="H777" i="9"/>
  <c r="H469" i="9"/>
  <c r="H268" i="9"/>
  <c r="H598" i="9"/>
  <c r="H64" i="9"/>
  <c r="H573" i="9"/>
  <c r="H235" i="9"/>
  <c r="H605" i="9"/>
  <c r="H479" i="9"/>
  <c r="H393" i="9"/>
  <c r="H427" i="9"/>
  <c r="H161" i="9"/>
  <c r="H276" i="9"/>
  <c r="H299" i="9"/>
  <c r="H301" i="9"/>
  <c r="H470" i="9"/>
  <c r="H292" i="9"/>
  <c r="H566" i="9"/>
  <c r="H654" i="9"/>
  <c r="H183" i="9"/>
  <c r="H561" i="9"/>
  <c r="H40" i="9"/>
  <c r="H620" i="9"/>
  <c r="H661" i="9"/>
  <c r="H366" i="9"/>
  <c r="H639" i="9"/>
  <c r="H80" i="9"/>
  <c r="H638" i="9"/>
  <c r="H699" i="9"/>
  <c r="H449" i="9"/>
  <c r="H283" i="9"/>
  <c r="H115" i="9"/>
  <c r="H432" i="9"/>
  <c r="H488" i="9"/>
  <c r="H700" i="9"/>
  <c r="H247" i="9"/>
  <c r="H151" i="9"/>
  <c r="H223" i="9"/>
  <c r="H617" i="9"/>
  <c r="H455" i="9"/>
  <c r="H549" i="9"/>
  <c r="H279" i="9"/>
  <c r="H6" i="9"/>
  <c r="H407" i="9"/>
  <c r="H75" i="9"/>
  <c r="H334" i="9"/>
  <c r="H478" i="9"/>
  <c r="H707" i="9"/>
  <c r="H594" i="9"/>
  <c r="H553" i="9"/>
  <c r="H112" i="9"/>
  <c r="H42" i="9"/>
  <c r="H430" i="9"/>
  <c r="H289" i="9"/>
  <c r="H445" i="9"/>
  <c r="H738" i="9"/>
  <c r="H399" i="9"/>
  <c r="H474" i="9"/>
  <c r="H385" i="9"/>
  <c r="H682" i="9"/>
  <c r="H61" i="9"/>
  <c r="H602" i="9"/>
  <c r="H76" i="9"/>
  <c r="H103" i="9"/>
  <c r="H329" i="9"/>
  <c r="H70" i="9"/>
  <c r="H60" i="9"/>
  <c r="H311" i="9"/>
  <c r="H732" i="9"/>
  <c r="H213" i="9"/>
  <c r="H45" i="9"/>
  <c r="H741" i="9"/>
  <c r="H35" i="9"/>
  <c r="H54" i="9"/>
  <c r="H727" i="9"/>
  <c r="H333" i="9"/>
  <c r="H317" i="9"/>
  <c r="H543" i="9"/>
  <c r="H487" i="9"/>
  <c r="H346" i="9"/>
  <c r="H145" i="9"/>
  <c r="H423" i="9"/>
  <c r="H227" i="9"/>
  <c r="H211" i="9"/>
  <c r="H681" i="9"/>
  <c r="H742" i="9"/>
  <c r="H426" i="9"/>
  <c r="H412" i="9"/>
  <c r="H263" i="9"/>
  <c r="H462" i="9"/>
  <c r="H347" i="9"/>
  <c r="H760" i="9"/>
  <c r="H590" i="9"/>
  <c r="H776" i="9"/>
  <c r="H539" i="9"/>
  <c r="H313" i="9"/>
  <c r="H733" i="9"/>
  <c r="H734" i="9"/>
  <c r="H439" i="9"/>
  <c r="H419" i="9"/>
  <c r="H558" i="9"/>
  <c r="H55" i="9"/>
  <c r="H197" i="9"/>
  <c r="H621" i="9"/>
  <c r="H512" i="9"/>
  <c r="H363" i="9"/>
  <c r="H344" i="9"/>
  <c r="H421" i="9"/>
  <c r="H743" i="9"/>
  <c r="H72" i="9"/>
  <c r="H163" i="9"/>
  <c r="H170" i="9"/>
  <c r="H24" i="9"/>
  <c r="H277" i="9"/>
  <c r="H506" i="9"/>
  <c r="H563" i="9"/>
  <c r="H466" i="9"/>
  <c r="H22" i="9"/>
  <c r="H359" i="9"/>
  <c r="H414" i="9"/>
  <c r="H150" i="9"/>
  <c r="H677" i="9"/>
  <c r="H457" i="9"/>
  <c r="H74" i="9"/>
  <c r="H655" i="9"/>
  <c r="H220" i="9"/>
  <c r="H645" i="9"/>
  <c r="H476" i="9"/>
  <c r="H649" i="9"/>
  <c r="H158" i="9"/>
  <c r="H222" i="9"/>
  <c r="H68" i="9"/>
  <c r="H579" i="9"/>
  <c r="H596" i="9"/>
  <c r="H403" i="9"/>
  <c r="H31" i="9"/>
  <c r="H132" i="9"/>
  <c r="H647" i="9"/>
  <c r="H380" i="9"/>
  <c r="H321" i="9"/>
  <c r="H526" i="9"/>
  <c r="H262" i="9"/>
  <c r="H152" i="9"/>
  <c r="H264" i="9"/>
  <c r="H355" i="9"/>
  <c r="H520" i="9"/>
  <c r="H88" i="9"/>
  <c r="H562" i="9"/>
  <c r="H454" i="9"/>
  <c r="H324" i="9"/>
  <c r="H569" i="9"/>
  <c r="H422" i="9"/>
  <c r="H509" i="9"/>
  <c r="H137" i="9"/>
  <c r="H231" i="9"/>
  <c r="H260" i="9"/>
  <c r="H214" i="9"/>
  <c r="H643" i="9"/>
  <c r="H127" i="9"/>
  <c r="H418" i="9"/>
  <c r="H379" i="9"/>
  <c r="H184" i="9"/>
  <c r="H610" i="9"/>
  <c r="H316" i="9"/>
  <c r="H189" i="9"/>
  <c r="H542" i="9"/>
  <c r="H242" i="9"/>
  <c r="H493" i="9"/>
  <c r="H424" i="9"/>
  <c r="H724" i="9"/>
  <c r="H43" i="9"/>
  <c r="H310" i="9"/>
  <c r="H589" i="9"/>
  <c r="H221" i="9"/>
  <c r="H408" i="9"/>
  <c r="H670" i="9"/>
  <c r="H653" i="9"/>
  <c r="H196" i="9"/>
  <c r="H50" i="9"/>
  <c r="H89" i="9"/>
  <c r="H597" i="9"/>
  <c r="H481" i="9"/>
  <c r="H489" i="9"/>
  <c r="H369" i="9"/>
  <c r="H702" i="9"/>
  <c r="H770" i="9"/>
  <c r="H497" i="9"/>
  <c r="H120" i="9"/>
  <c r="H583" i="9"/>
  <c r="H304" i="9"/>
  <c r="H632" i="9"/>
  <c r="H296" i="9"/>
  <c r="H609" i="9"/>
  <c r="H84" i="9"/>
  <c r="H774" i="9"/>
  <c r="H322" i="9"/>
  <c r="H402" i="9"/>
  <c r="H484" i="9"/>
  <c r="H85" i="9"/>
  <c r="H778" i="9"/>
  <c r="H630" i="9"/>
  <c r="H30" i="9"/>
  <c r="H232" i="9"/>
  <c r="H711" i="9"/>
  <c r="H108" i="9"/>
  <c r="H81" i="9"/>
  <c r="H198" i="9"/>
  <c r="H391" i="9"/>
  <c r="H392" i="9"/>
  <c r="H78" i="9"/>
  <c r="H404" i="9"/>
  <c r="H325" i="9"/>
  <c r="H139" i="9"/>
  <c r="H686" i="9"/>
  <c r="H353" i="9"/>
  <c r="H3" i="9"/>
  <c r="H737" i="9"/>
  <c r="H8" i="9"/>
  <c r="H319" i="9"/>
  <c r="H771" i="9"/>
  <c r="H203" i="9"/>
  <c r="H534" i="9"/>
  <c r="H113" i="9"/>
  <c r="H377" i="9"/>
  <c r="H204" i="9"/>
  <c r="H326" i="9"/>
  <c r="H218" i="9"/>
  <c r="H604" i="9"/>
  <c r="H515" i="9"/>
  <c r="H338" i="9"/>
  <c r="H759" i="9"/>
  <c r="H166" i="9"/>
  <c r="H599" i="9"/>
  <c r="H180" i="9"/>
  <c r="H468" i="9"/>
  <c r="H318" i="9"/>
  <c r="H485" i="9"/>
  <c r="H765" i="9"/>
  <c r="H648" i="9"/>
  <c r="H341" i="9"/>
  <c r="H415" i="9"/>
  <c r="H98" i="9"/>
  <c r="H642" i="9"/>
  <c r="H498" i="9"/>
  <c r="H246" i="9"/>
  <c r="H174" i="9"/>
  <c r="H165" i="9"/>
  <c r="H62" i="9"/>
  <c r="H766" i="9"/>
  <c r="H582" i="9"/>
  <c r="H356" i="9"/>
  <c r="H527" i="9"/>
  <c r="H323" i="9"/>
  <c r="H718" i="9"/>
  <c r="H657" i="9"/>
  <c r="H101" i="9"/>
  <c r="H532" i="9"/>
  <c r="H233" i="9"/>
  <c r="H49" i="9"/>
  <c r="H693" i="9"/>
  <c r="H39" i="9"/>
  <c r="H342" i="9"/>
  <c r="H111" i="9"/>
  <c r="H278" i="9"/>
  <c r="H370" i="9"/>
  <c r="H397" i="9"/>
  <c r="H67" i="9"/>
  <c r="H77" i="9"/>
  <c r="H208" i="9"/>
  <c r="H634" i="9"/>
  <c r="H764" i="9"/>
  <c r="H286" i="9"/>
  <c r="H689" i="9"/>
  <c r="H453" i="9"/>
  <c r="H659" i="9"/>
  <c r="H256" i="9"/>
  <c r="H576" i="9"/>
  <c r="H640" i="9"/>
  <c r="H443" i="9"/>
  <c r="H179" i="9"/>
  <c r="H692" i="9"/>
  <c r="H362" i="9"/>
  <c r="H384" i="9"/>
  <c r="H144" i="9"/>
  <c r="H528" i="9"/>
  <c r="H248" i="9"/>
  <c r="H541" i="9"/>
  <c r="H273" i="9"/>
  <c r="H280" i="9"/>
  <c r="H401" i="9"/>
  <c r="H303" i="9"/>
  <c r="H91" i="9"/>
  <c r="H123" i="9"/>
  <c r="H584" i="9"/>
  <c r="H438" i="9"/>
  <c r="H420" i="9"/>
  <c r="H116" i="9"/>
  <c r="H332" i="9"/>
  <c r="H10" i="9"/>
  <c r="H4" i="9"/>
  <c r="H461" i="9"/>
  <c r="H722" i="9"/>
  <c r="H95" i="9"/>
  <c r="H239" i="9"/>
  <c r="H728" i="9"/>
  <c r="H236" i="9"/>
  <c r="H281" i="9"/>
  <c r="H664" i="9"/>
  <c r="H465" i="9"/>
  <c r="H12" i="9"/>
  <c r="H241" i="9"/>
  <c r="H587" i="9"/>
  <c r="H662" i="9"/>
  <c r="H780" i="9"/>
  <c r="H783" i="9"/>
  <c r="H786" i="9"/>
  <c r="H789" i="9"/>
  <c r="H792" i="9"/>
  <c r="H795" i="9"/>
  <c r="H799" i="9"/>
  <c r="H803" i="9"/>
  <c r="H806" i="9"/>
  <c r="H810" i="9"/>
  <c r="H826" i="9"/>
  <c r="H830" i="9"/>
  <c r="H834" i="9"/>
  <c r="H838" i="9"/>
  <c r="H844" i="9"/>
  <c r="H847" i="9"/>
  <c r="H850" i="9"/>
  <c r="H853" i="9"/>
  <c r="H856" i="9"/>
  <c r="H859" i="9"/>
  <c r="H863" i="9"/>
  <c r="H866" i="9"/>
  <c r="H870" i="9"/>
  <c r="H874" i="9"/>
  <c r="H878" i="9"/>
  <c r="H882" i="9"/>
  <c r="H886" i="9"/>
  <c r="H890" i="9"/>
  <c r="H894" i="9"/>
  <c r="H898" i="9"/>
  <c r="H902" i="9"/>
  <c r="H906" i="9"/>
  <c r="H910" i="9"/>
  <c r="H914" i="9"/>
  <c r="H918" i="9"/>
  <c r="H922" i="9"/>
  <c r="H926" i="9"/>
  <c r="H930" i="9"/>
  <c r="H934" i="9"/>
  <c r="H938" i="9"/>
  <c r="H942" i="9"/>
  <c r="H946" i="9"/>
  <c r="H950" i="9"/>
  <c r="H954" i="9"/>
  <c r="H958" i="9"/>
  <c r="H962" i="9"/>
  <c r="H966" i="9"/>
  <c r="H970" i="9"/>
  <c r="H974" i="9"/>
  <c r="H978" i="9"/>
  <c r="H982" i="9"/>
  <c r="H986" i="9"/>
  <c r="H990" i="9"/>
  <c r="H994" i="9"/>
  <c r="H998" i="9"/>
  <c r="H1002" i="9"/>
  <c r="H1006" i="9"/>
  <c r="H1010" i="9"/>
  <c r="H1014" i="9"/>
  <c r="H1018" i="9"/>
  <c r="H1022" i="9"/>
  <c r="H1026" i="9"/>
  <c r="H1030" i="9"/>
  <c r="H1034" i="9"/>
  <c r="H1038" i="9"/>
  <c r="H1042" i="9"/>
  <c r="H1046" i="9"/>
  <c r="H1050" i="9"/>
  <c r="H1054" i="9"/>
  <c r="H1058" i="9"/>
  <c r="H1062" i="9"/>
  <c r="H1066" i="9"/>
  <c r="H1070" i="9"/>
  <c r="H1074" i="9"/>
  <c r="H1078" i="9"/>
  <c r="H1082" i="9"/>
  <c r="H1086" i="9"/>
  <c r="H1090" i="9"/>
  <c r="H1094" i="9"/>
  <c r="H1098" i="9"/>
  <c r="H1102" i="9"/>
  <c r="H1106" i="9"/>
  <c r="H1110" i="9"/>
  <c r="H1114" i="9"/>
  <c r="H1118" i="9"/>
  <c r="H1122" i="9"/>
  <c r="H1126" i="9"/>
  <c r="H1130" i="9"/>
  <c r="H1134" i="9"/>
  <c r="H1138" i="9"/>
  <c r="H1142" i="9"/>
  <c r="H1146" i="9"/>
  <c r="H1150" i="9"/>
  <c r="H1154" i="9"/>
  <c r="H1158" i="9"/>
  <c r="H1162" i="9"/>
  <c r="H1166" i="9"/>
  <c r="H1170" i="9"/>
  <c r="H1174" i="9"/>
  <c r="H1178" i="9"/>
  <c r="H1182" i="9"/>
  <c r="H1186" i="9"/>
  <c r="H1190" i="9"/>
  <c r="H1194" i="9"/>
  <c r="H1198" i="9"/>
  <c r="H1202" i="9"/>
  <c r="H1206" i="9"/>
  <c r="H1210" i="9"/>
  <c r="H1214" i="9"/>
  <c r="H1218" i="9"/>
  <c r="H1222" i="9"/>
  <c r="H1226" i="9"/>
  <c r="H1230" i="9"/>
  <c r="H1234" i="9"/>
  <c r="H1238" i="9"/>
  <c r="H1242" i="9"/>
  <c r="H1246" i="9"/>
  <c r="H1250" i="9"/>
  <c r="H1254" i="9"/>
  <c r="H1258" i="9"/>
  <c r="H1262" i="9"/>
  <c r="H1266" i="9"/>
  <c r="H1270" i="9"/>
  <c r="H1274" i="9"/>
  <c r="H1278" i="9"/>
  <c r="H1282" i="9"/>
  <c r="H1286" i="9"/>
  <c r="H1290" i="9"/>
  <c r="H1294" i="9"/>
  <c r="H1298" i="9"/>
  <c r="H1302" i="9"/>
  <c r="H1306" i="9"/>
  <c r="H1310" i="9"/>
  <c r="H1314" i="9"/>
  <c r="H1318" i="9"/>
  <c r="H1322" i="9"/>
  <c r="H1326" i="9"/>
  <c r="H1330" i="9"/>
  <c r="H1334" i="9"/>
  <c r="H1338" i="9"/>
  <c r="H1342" i="9"/>
  <c r="H1346" i="9"/>
  <c r="H1350" i="9"/>
  <c r="H1354" i="9"/>
  <c r="H1358" i="9"/>
  <c r="H1362" i="9"/>
  <c r="H1366" i="9"/>
  <c r="H1370" i="9"/>
  <c r="H1374" i="9"/>
  <c r="H1378" i="9"/>
  <c r="H1382" i="9"/>
  <c r="H1386" i="9"/>
  <c r="H1390" i="9"/>
  <c r="H1394" i="9"/>
  <c r="H1398" i="9"/>
  <c r="H1402" i="9"/>
  <c r="H1406" i="9"/>
  <c r="H1410" i="9"/>
  <c r="H1414" i="9"/>
  <c r="H1418" i="9"/>
  <c r="H1422" i="9"/>
  <c r="H1426" i="9"/>
  <c r="H1430" i="9"/>
  <c r="H1434" i="9"/>
  <c r="H1438" i="9"/>
  <c r="H1442" i="9"/>
  <c r="H1446" i="9"/>
  <c r="H1450" i="9"/>
  <c r="H1454" i="9"/>
  <c r="H1458" i="9"/>
  <c r="H1462" i="9"/>
  <c r="H1466" i="9"/>
  <c r="H1470" i="9"/>
  <c r="H1474" i="9"/>
  <c r="H1478" i="9"/>
  <c r="H1482" i="9"/>
  <c r="H1486" i="9"/>
  <c r="H1490" i="9"/>
  <c r="H1494" i="9"/>
  <c r="H1498" i="9"/>
  <c r="H1502" i="9"/>
  <c r="H1506" i="9"/>
  <c r="H1510" i="9"/>
  <c r="H1514" i="9"/>
  <c r="H1518" i="9"/>
  <c r="H1522" i="9"/>
  <c r="H1526" i="9"/>
  <c r="H1530" i="9"/>
  <c r="H1534" i="9"/>
  <c r="H1538" i="9"/>
  <c r="H1542" i="9"/>
  <c r="H1546" i="9"/>
  <c r="H1550" i="9"/>
  <c r="H1554" i="9"/>
  <c r="H1558" i="9"/>
  <c r="H1562" i="9"/>
  <c r="H1566" i="9"/>
  <c r="H1570" i="9"/>
  <c r="H1574" i="9"/>
  <c r="H1578" i="9"/>
  <c r="H1582" i="9"/>
  <c r="H1586" i="9"/>
  <c r="H1590" i="9"/>
  <c r="H1594" i="9"/>
  <c r="H1598" i="9"/>
  <c r="H1602" i="9"/>
  <c r="H1606" i="9"/>
  <c r="H1610" i="9"/>
  <c r="H1614" i="9"/>
  <c r="H1618" i="9"/>
  <c r="H1622" i="9"/>
  <c r="H1626" i="9"/>
  <c r="H1630" i="9"/>
  <c r="H1634" i="9"/>
  <c r="H1638" i="9"/>
  <c r="H1642" i="9"/>
  <c r="H1646" i="9"/>
  <c r="H1650" i="9"/>
  <c r="H1654" i="9"/>
  <c r="H1658" i="9"/>
  <c r="H1662" i="9"/>
  <c r="H1666" i="9"/>
  <c r="H1670" i="9"/>
  <c r="H1674" i="9"/>
  <c r="H1678" i="9"/>
  <c r="H1682" i="9"/>
  <c r="H1686" i="9"/>
  <c r="H1690" i="9"/>
  <c r="H1694" i="9"/>
  <c r="H1698" i="9"/>
  <c r="H1702" i="9"/>
  <c r="H1706" i="9"/>
  <c r="H1710" i="9"/>
  <c r="H1714" i="9"/>
  <c r="H1718" i="9"/>
  <c r="H1722" i="9"/>
  <c r="H1726" i="9"/>
  <c r="H1730" i="9"/>
  <c r="H1734" i="9"/>
  <c r="H1738" i="9"/>
  <c r="H1742" i="9"/>
  <c r="H1746" i="9"/>
  <c r="H1750" i="9"/>
  <c r="H143" i="9"/>
  <c r="H284" i="9"/>
  <c r="H328" i="9"/>
  <c r="H523" i="9"/>
  <c r="H690" i="9"/>
  <c r="H452" i="9"/>
  <c r="H483" i="9"/>
  <c r="H335" i="9"/>
  <c r="H761" i="9"/>
  <c r="H748" i="9"/>
  <c r="H121" i="9"/>
  <c r="H378" i="9"/>
  <c r="H14" i="9"/>
  <c r="H446" i="9"/>
  <c r="H178" i="9"/>
  <c r="H114" i="9"/>
  <c r="H118" i="9"/>
  <c r="H357" i="9"/>
  <c r="H164" i="9"/>
  <c r="H110" i="9"/>
  <c r="H33" i="9"/>
  <c r="H656" i="9"/>
  <c r="H59" i="9"/>
  <c r="H26" i="9"/>
  <c r="H507" i="9"/>
  <c r="H307" i="9"/>
  <c r="H504" i="9"/>
  <c r="H467" i="9"/>
  <c r="H614" i="9"/>
  <c r="H352" i="9"/>
  <c r="H417" i="9"/>
  <c r="H768" i="9"/>
  <c r="H679" i="9"/>
  <c r="H607" i="9"/>
  <c r="H400" i="9"/>
  <c r="H518" i="9"/>
  <c r="H28" i="9"/>
  <c r="H505" i="9"/>
  <c r="H672" i="9"/>
  <c r="H694" i="9"/>
  <c r="H94" i="9"/>
  <c r="H215" i="9"/>
  <c r="H16" i="9"/>
  <c r="H136" i="9"/>
  <c r="H365" i="9"/>
  <c r="H128" i="9"/>
  <c r="H444" i="9"/>
  <c r="H691" i="9"/>
  <c r="H514" i="9"/>
  <c r="H194" i="9"/>
  <c r="H47" i="9"/>
  <c r="H758" i="9"/>
  <c r="H405" i="9"/>
  <c r="H124" i="9"/>
  <c r="H750" i="9"/>
  <c r="H308" i="9"/>
  <c r="H586" i="9"/>
  <c r="H207" i="9"/>
  <c r="H703" i="9"/>
  <c r="H684" i="9"/>
  <c r="H595" i="9"/>
  <c r="H156" i="9"/>
  <c r="H551" i="9"/>
  <c r="H374" i="9"/>
  <c r="H271" i="9"/>
  <c r="H270" i="9"/>
  <c r="H530" i="9"/>
  <c r="H522" i="9"/>
  <c r="H225" i="9"/>
  <c r="H29" i="9"/>
  <c r="H146" i="9"/>
  <c r="H425" i="9"/>
  <c r="H13" i="9"/>
  <c r="H773" i="9"/>
  <c r="H782" i="9"/>
  <c r="H790" i="9"/>
  <c r="H794" i="9"/>
  <c r="H800" i="9"/>
  <c r="H809" i="9"/>
  <c r="H814" i="9"/>
  <c r="H818" i="9"/>
  <c r="H822" i="9"/>
  <c r="H827" i="9"/>
  <c r="H832" i="9"/>
  <c r="H837" i="9"/>
  <c r="H842" i="9"/>
  <c r="H846" i="9"/>
  <c r="H854" i="9"/>
  <c r="H862" i="9"/>
  <c r="H867" i="9"/>
  <c r="H872" i="9"/>
  <c r="H877" i="9"/>
  <c r="H883" i="9"/>
  <c r="H888" i="9"/>
  <c r="H893" i="9"/>
  <c r="H899" i="9"/>
  <c r="H904" i="9"/>
  <c r="H909" i="9"/>
  <c r="H915" i="9"/>
  <c r="H920" i="9"/>
  <c r="H925" i="9"/>
  <c r="H931" i="9"/>
  <c r="H936" i="9"/>
  <c r="H941" i="9"/>
  <c r="H947" i="9"/>
  <c r="H952" i="9"/>
  <c r="H957" i="9"/>
  <c r="H963" i="9"/>
  <c r="H968" i="9"/>
  <c r="H973" i="9"/>
  <c r="H979" i="9"/>
  <c r="H984" i="9"/>
  <c r="H989" i="9"/>
  <c r="H995" i="9"/>
  <c r="H1000" i="9"/>
  <c r="H1005" i="9"/>
  <c r="H1011" i="9"/>
  <c r="H1016" i="9"/>
  <c r="H1021" i="9"/>
  <c r="H1027" i="9"/>
  <c r="H1032" i="9"/>
  <c r="H1037" i="9"/>
  <c r="H1043" i="9"/>
  <c r="H1048" i="9"/>
  <c r="H1053" i="9"/>
  <c r="H1059" i="9"/>
  <c r="H1064" i="9"/>
  <c r="H1069" i="9"/>
  <c r="H1075" i="9"/>
  <c r="H1080" i="9"/>
  <c r="H1085" i="9"/>
  <c r="H1091" i="9"/>
  <c r="H1096" i="9"/>
  <c r="H1101" i="9"/>
  <c r="H1107" i="9"/>
  <c r="H1112" i="9"/>
  <c r="H1117" i="9"/>
  <c r="H1123" i="9"/>
  <c r="H1128" i="9"/>
  <c r="H1133" i="9"/>
  <c r="H1139" i="9"/>
  <c r="H1144" i="9"/>
  <c r="H1149" i="9"/>
  <c r="H1155" i="9"/>
  <c r="H1160" i="9"/>
  <c r="H1165" i="9"/>
  <c r="H1171" i="9"/>
  <c r="H1176" i="9"/>
  <c r="H1181" i="9"/>
  <c r="H1187" i="9"/>
  <c r="H1192" i="9"/>
  <c r="H1197" i="9"/>
  <c r="H1203" i="9"/>
  <c r="H1208" i="9"/>
  <c r="H1213" i="9"/>
  <c r="H1219" i="9"/>
  <c r="H1224" i="9"/>
  <c r="H1229" i="9"/>
  <c r="H1235" i="9"/>
  <c r="H1240" i="9"/>
  <c r="H1245" i="9"/>
  <c r="H1251" i="9"/>
  <c r="H1256" i="9"/>
  <c r="H1261" i="9"/>
  <c r="H1267" i="9"/>
  <c r="H1272" i="9"/>
  <c r="H1277" i="9"/>
  <c r="H1283" i="9"/>
  <c r="H1288" i="9"/>
  <c r="H1293" i="9"/>
  <c r="H1299" i="9"/>
  <c r="H1304" i="9"/>
  <c r="H1309" i="9"/>
  <c r="H1315" i="9"/>
  <c r="H1320" i="9"/>
  <c r="H1325" i="9"/>
  <c r="H1331" i="9"/>
  <c r="H1336" i="9"/>
  <c r="H1341" i="9"/>
  <c r="H1347" i="9"/>
  <c r="H1352" i="9"/>
  <c r="H1357" i="9"/>
  <c r="H1363" i="9"/>
  <c r="H1368" i="9"/>
  <c r="H1373" i="9"/>
  <c r="H1379" i="9"/>
  <c r="H1384" i="9"/>
  <c r="H1389" i="9"/>
  <c r="H1395" i="9"/>
  <c r="H1400" i="9"/>
  <c r="H1405" i="9"/>
  <c r="H1411" i="9"/>
  <c r="H1416" i="9"/>
  <c r="H1421" i="9"/>
  <c r="H1427" i="9"/>
  <c r="H1432" i="9"/>
  <c r="H1437" i="9"/>
  <c r="H1443" i="9"/>
  <c r="H1448" i="9"/>
  <c r="H1453" i="9"/>
  <c r="H1459" i="9"/>
  <c r="H1464" i="9"/>
  <c r="H1469" i="9"/>
  <c r="H1475" i="9"/>
  <c r="H1480" i="9"/>
  <c r="H1485" i="9"/>
  <c r="H1491" i="9"/>
  <c r="H1496" i="9"/>
  <c r="H1501" i="9"/>
  <c r="H1507" i="9"/>
  <c r="H1512" i="9"/>
  <c r="H1517" i="9"/>
  <c r="H1523" i="9"/>
  <c r="H1528" i="9"/>
  <c r="H1533" i="9"/>
  <c r="H1539" i="9"/>
  <c r="H1544" i="9"/>
  <c r="H1549" i="9"/>
  <c r="H1555" i="9"/>
  <c r="H1560" i="9"/>
  <c r="H1565" i="9"/>
  <c r="H1571" i="9"/>
  <c r="H1576" i="9"/>
  <c r="H1581" i="9"/>
  <c r="H1587" i="9"/>
  <c r="H1592" i="9"/>
  <c r="H1597" i="9"/>
  <c r="H1603" i="9"/>
  <c r="H1608" i="9"/>
  <c r="H1613" i="9"/>
  <c r="H1619" i="9"/>
  <c r="H1624" i="9"/>
  <c r="H1629" i="9"/>
  <c r="H1635" i="9"/>
  <c r="H1640" i="9"/>
  <c r="H1645" i="9"/>
  <c r="H1651" i="9"/>
  <c r="H1656" i="9"/>
  <c r="H1661" i="9"/>
  <c r="H1667" i="9"/>
  <c r="H1672" i="9"/>
  <c r="H1677" i="9"/>
  <c r="H1683" i="9"/>
  <c r="H1688" i="9"/>
  <c r="H1693" i="9"/>
  <c r="H1699" i="9"/>
  <c r="H1704" i="9"/>
  <c r="H1709" i="9"/>
  <c r="H1715" i="9"/>
  <c r="H1720" i="9"/>
  <c r="H1725" i="9"/>
  <c r="H1731" i="9"/>
  <c r="H1736" i="9"/>
  <c r="H1741" i="9"/>
  <c r="H1747" i="9"/>
  <c r="H1752" i="9"/>
  <c r="H1756" i="9"/>
  <c r="H1760" i="9"/>
  <c r="H1764" i="9"/>
  <c r="H1768" i="9"/>
  <c r="H1772" i="9"/>
  <c r="H1776" i="9"/>
  <c r="H1780" i="9"/>
  <c r="H1784" i="9"/>
  <c r="H1788" i="9"/>
  <c r="H1792" i="9"/>
  <c r="H1796" i="9"/>
  <c r="H1800" i="9"/>
  <c r="H1804" i="9"/>
  <c r="H1808" i="9"/>
  <c r="H1812" i="9"/>
  <c r="H1816" i="9"/>
  <c r="H1820" i="9"/>
  <c r="H1824" i="9"/>
  <c r="H1828" i="9"/>
  <c r="H1832" i="9"/>
  <c r="H1836" i="9"/>
  <c r="H1840" i="9"/>
  <c r="H1844" i="9"/>
  <c r="H1848" i="9"/>
  <c r="H1852" i="9"/>
  <c r="H1856" i="9"/>
  <c r="H1860" i="9"/>
  <c r="H1864" i="9"/>
  <c r="H1868" i="9"/>
  <c r="H1872" i="9"/>
  <c r="H1876" i="9"/>
  <c r="H1880" i="9"/>
  <c r="H1884" i="9"/>
  <c r="H1888" i="9"/>
  <c r="H1892" i="9"/>
  <c r="H1896" i="9"/>
  <c r="H1900" i="9"/>
  <c r="H1904" i="9"/>
  <c r="H1908" i="9"/>
  <c r="H1912" i="9"/>
  <c r="H1916" i="9"/>
  <c r="H1920" i="9"/>
  <c r="H1924" i="9"/>
  <c r="H1928" i="9"/>
  <c r="H1932" i="9"/>
  <c r="H1936" i="9"/>
  <c r="H1940" i="9"/>
  <c r="H1944" i="9"/>
  <c r="H1948" i="9"/>
  <c r="H1952" i="9"/>
  <c r="H1956" i="9"/>
  <c r="H1960" i="9"/>
  <c r="H1964" i="9"/>
  <c r="H1968" i="9"/>
  <c r="H1972" i="9"/>
  <c r="H1976" i="9"/>
  <c r="H1980" i="9"/>
  <c r="H1984" i="9"/>
  <c r="H1988" i="9"/>
  <c r="H1992" i="9"/>
  <c r="H1996" i="9"/>
  <c r="H2000" i="9"/>
  <c r="H2004" i="9"/>
  <c r="H2008" i="9"/>
  <c r="H2012" i="9"/>
  <c r="H2016" i="9"/>
  <c r="H2020" i="9"/>
  <c r="H2024" i="9"/>
  <c r="H2028" i="9"/>
  <c r="H2032" i="9"/>
  <c r="H2036" i="9"/>
  <c r="H2040" i="9"/>
  <c r="H2044" i="9"/>
  <c r="H2048" i="9"/>
  <c r="H2052" i="9"/>
  <c r="H2056" i="9"/>
  <c r="H2060" i="9"/>
  <c r="H2064" i="9"/>
  <c r="H2068" i="9"/>
  <c r="H2072" i="9"/>
  <c r="H2076" i="9"/>
  <c r="H2080" i="9"/>
  <c r="H2084" i="9"/>
  <c r="H2088" i="9"/>
  <c r="H2092" i="9"/>
  <c r="H2096" i="9"/>
  <c r="H2100" i="9"/>
  <c r="H2104" i="9"/>
  <c r="H2108" i="9"/>
  <c r="H2112" i="9"/>
  <c r="H2116" i="9"/>
  <c r="H2120" i="9"/>
  <c r="H2124" i="9"/>
  <c r="H2128" i="9"/>
  <c r="H2132" i="9"/>
  <c r="H2136" i="9"/>
  <c r="H2140" i="9"/>
  <c r="H2144" i="9"/>
  <c r="H2148" i="9"/>
  <c r="H2152" i="9"/>
  <c r="H2156" i="9"/>
  <c r="H2160" i="9"/>
  <c r="H2164" i="9"/>
  <c r="H2168" i="9"/>
  <c r="H2172" i="9"/>
  <c r="H2176" i="9"/>
  <c r="H2180" i="9"/>
  <c r="H2184" i="9"/>
  <c r="H2188" i="9"/>
  <c r="H2192" i="9"/>
  <c r="H2196" i="9"/>
  <c r="H2200" i="9"/>
  <c r="H2204" i="9"/>
  <c r="H2208" i="9"/>
  <c r="H2212" i="9"/>
  <c r="H2216" i="9"/>
  <c r="H2220" i="9"/>
  <c r="H2224" i="9"/>
  <c r="H2228" i="9"/>
  <c r="H2232" i="9"/>
  <c r="H2236" i="9"/>
  <c r="H2240" i="9"/>
  <c r="H2244" i="9"/>
  <c r="H2248" i="9"/>
  <c r="H2252" i="9"/>
  <c r="H2256" i="9"/>
  <c r="H2260" i="9"/>
  <c r="H2264" i="9"/>
  <c r="H2268" i="9"/>
  <c r="H2272" i="9"/>
  <c r="H2276" i="9"/>
  <c r="H2280" i="9"/>
  <c r="H2284" i="9"/>
  <c r="H2288" i="9"/>
  <c r="H2292" i="9"/>
  <c r="H2296" i="9"/>
  <c r="H2300" i="9"/>
  <c r="H2304" i="9"/>
  <c r="H2308" i="9"/>
  <c r="H2312" i="9"/>
  <c r="H2316" i="9"/>
  <c r="H2320" i="9"/>
  <c r="H2324" i="9"/>
  <c r="H2328" i="9"/>
  <c r="H2332" i="9"/>
  <c r="H2336" i="9"/>
  <c r="H2340" i="9"/>
  <c r="H2344" i="9"/>
  <c r="H2348" i="9"/>
  <c r="H2352" i="9"/>
  <c r="H2356" i="9"/>
  <c r="H2360" i="9"/>
  <c r="H2364" i="9"/>
  <c r="H2368" i="9"/>
  <c r="H2372" i="9"/>
  <c r="H2376" i="9"/>
  <c r="H2380" i="9"/>
  <c r="H2384" i="9"/>
  <c r="H2388" i="9"/>
  <c r="H2392" i="9"/>
  <c r="H2396" i="9"/>
  <c r="H2400" i="9"/>
  <c r="H2404" i="9"/>
  <c r="H2408" i="9"/>
  <c r="H2412" i="9"/>
  <c r="H2416" i="9"/>
  <c r="H2420" i="9"/>
  <c r="H2424" i="9"/>
  <c r="H2428" i="9"/>
  <c r="H2432" i="9"/>
  <c r="H2436" i="9"/>
  <c r="H2440" i="9"/>
  <c r="H2444" i="9"/>
  <c r="H2448" i="9"/>
  <c r="H2452" i="9"/>
  <c r="H2456" i="9"/>
  <c r="H2460" i="9"/>
  <c r="H2464" i="9"/>
  <c r="H2468" i="9"/>
  <c r="H2472" i="9"/>
  <c r="H2476" i="9"/>
  <c r="H2480" i="9"/>
  <c r="H2484" i="9"/>
  <c r="H2488" i="9"/>
  <c r="H2492" i="9"/>
  <c r="H2496" i="9"/>
  <c r="H2500" i="9"/>
  <c r="H2504" i="9"/>
  <c r="H2508" i="9"/>
  <c r="H2512" i="9"/>
  <c r="H2516" i="9"/>
  <c r="H2520" i="9"/>
  <c r="H2524" i="9"/>
  <c r="H2528" i="9"/>
  <c r="H2532" i="9"/>
  <c r="H2536" i="9"/>
  <c r="H2540" i="9"/>
  <c r="H2544" i="9"/>
  <c r="H2548" i="9"/>
  <c r="H2552" i="9"/>
  <c r="H2556" i="9"/>
  <c r="H2560" i="9"/>
  <c r="H2564" i="9"/>
  <c r="H2568" i="9"/>
  <c r="H2572" i="9"/>
  <c r="H2576" i="9"/>
  <c r="H2580" i="9"/>
  <c r="H2584" i="9"/>
  <c r="H2588" i="9"/>
  <c r="H2592" i="9"/>
  <c r="H2596" i="9"/>
  <c r="H2600" i="9"/>
  <c r="H2604" i="9"/>
  <c r="H2608" i="9"/>
  <c r="H2612" i="9"/>
  <c r="H2616" i="9"/>
  <c r="H2620" i="9"/>
  <c r="H2624" i="9"/>
  <c r="H2628" i="9"/>
  <c r="H2632" i="9"/>
  <c r="H2636" i="9"/>
  <c r="H2640" i="9"/>
  <c r="H2644" i="9"/>
  <c r="H2648" i="9"/>
  <c r="H2652" i="9"/>
  <c r="H2656" i="9"/>
  <c r="H2660" i="9"/>
  <c r="H2664" i="9"/>
  <c r="H2668" i="9"/>
  <c r="H2672" i="9"/>
  <c r="H2676" i="9"/>
  <c r="H2680" i="9"/>
  <c r="H2684" i="9"/>
  <c r="H2688" i="9"/>
  <c r="H2692" i="9"/>
  <c r="H2696" i="9"/>
  <c r="H2700" i="9"/>
  <c r="H2704" i="9"/>
  <c r="H2708" i="9"/>
  <c r="H2712" i="9"/>
  <c r="H2716" i="9"/>
  <c r="H2720" i="9"/>
  <c r="H2724" i="9"/>
  <c r="H2728" i="9"/>
  <c r="H2732" i="9"/>
  <c r="H2736" i="9"/>
  <c r="H2740" i="9"/>
  <c r="H2744" i="9"/>
  <c r="H2748" i="9"/>
  <c r="H2752" i="9"/>
  <c r="H2756" i="9"/>
  <c r="H2760" i="9"/>
  <c r="H2764" i="9"/>
  <c r="H2768" i="9"/>
  <c r="H2772" i="9"/>
  <c r="H2776" i="9"/>
  <c r="H2780" i="9"/>
  <c r="H2784" i="9"/>
  <c r="H2788" i="9"/>
  <c r="H2792" i="9"/>
  <c r="H2796" i="9"/>
  <c r="H2800" i="9"/>
  <c r="H2804" i="9"/>
  <c r="H2808" i="9"/>
  <c r="H2812" i="9"/>
  <c r="H2816" i="9"/>
  <c r="H2820" i="9"/>
  <c r="H2824" i="9"/>
  <c r="H2828" i="9"/>
  <c r="H2832" i="9"/>
  <c r="H2836" i="9"/>
  <c r="H2840" i="9"/>
  <c r="H2844" i="9"/>
  <c r="H2848" i="9"/>
  <c r="H2852" i="9"/>
  <c r="H2856" i="9"/>
  <c r="H2860" i="9"/>
  <c r="H2864" i="9"/>
  <c r="H2868" i="9"/>
  <c r="H2872" i="9"/>
  <c r="H2876" i="9"/>
  <c r="H2880" i="9"/>
  <c r="H2884" i="9"/>
  <c r="H2888" i="9"/>
  <c r="H2892" i="9"/>
  <c r="H2896" i="9"/>
  <c r="H2900" i="9"/>
  <c r="H2904" i="9"/>
  <c r="H2908" i="9"/>
  <c r="H2912" i="9"/>
  <c r="H2916" i="9"/>
  <c r="H2920" i="9"/>
  <c r="H2924" i="9"/>
  <c r="H2928" i="9"/>
  <c r="H2932" i="9"/>
  <c r="H2936" i="9"/>
  <c r="H2940" i="9"/>
  <c r="H2944" i="9"/>
  <c r="H2948" i="9"/>
  <c r="H2952" i="9"/>
  <c r="H2956" i="9"/>
  <c r="H2960" i="9"/>
  <c r="H2964" i="9"/>
  <c r="H2968" i="9"/>
  <c r="H2972" i="9"/>
  <c r="H2976" i="9"/>
  <c r="H2980" i="9"/>
  <c r="H2984" i="9"/>
  <c r="H2988" i="9"/>
  <c r="H2992" i="9"/>
  <c r="H2996" i="9"/>
  <c r="H3000" i="9"/>
  <c r="H3004" i="9"/>
  <c r="H3008" i="9"/>
  <c r="H3012" i="9"/>
  <c r="H3016" i="9"/>
  <c r="H3020" i="9"/>
  <c r="H3024" i="9"/>
  <c r="H3028" i="9"/>
  <c r="H3032" i="9"/>
  <c r="H3036" i="9"/>
  <c r="H3040" i="9"/>
  <c r="H3044" i="9"/>
  <c r="H3048" i="9"/>
  <c r="H3052" i="9"/>
  <c r="H3056" i="9"/>
  <c r="H3060" i="9"/>
  <c r="H3064" i="9"/>
  <c r="H3068" i="9"/>
  <c r="H3072" i="9"/>
  <c r="H3076" i="9"/>
  <c r="H3080" i="9"/>
  <c r="H3084" i="9"/>
  <c r="H3088" i="9"/>
  <c r="H3092" i="9"/>
  <c r="H3096" i="9"/>
  <c r="H3100" i="9"/>
  <c r="H3104" i="9"/>
  <c r="H3108" i="9"/>
  <c r="H3112" i="9"/>
  <c r="H3116" i="9"/>
  <c r="H3120" i="9"/>
  <c r="H3124" i="9"/>
  <c r="H3128" i="9"/>
  <c r="H3132" i="9"/>
  <c r="H3136" i="9"/>
  <c r="H3140" i="9"/>
  <c r="H3144" i="9"/>
  <c r="H3148" i="9"/>
  <c r="H3152" i="9"/>
  <c r="H3156" i="9"/>
  <c r="H3160" i="9"/>
  <c r="H3164" i="9"/>
  <c r="H3168" i="9"/>
  <c r="H3172" i="9"/>
  <c r="H3176" i="9"/>
  <c r="H3180" i="9"/>
  <c r="H3184" i="9"/>
  <c r="H3188" i="9"/>
  <c r="H3192" i="9"/>
  <c r="H3196" i="9"/>
  <c r="H3200" i="9"/>
  <c r="H3204" i="9"/>
  <c r="H3208" i="9"/>
  <c r="H3212" i="9"/>
  <c r="H3216" i="9"/>
  <c r="H3220" i="9"/>
  <c r="H3224" i="9"/>
  <c r="H3228" i="9"/>
  <c r="H3232" i="9"/>
  <c r="H3236" i="9"/>
  <c r="H3240" i="9"/>
  <c r="H3244" i="9"/>
  <c r="H3248" i="9"/>
  <c r="H3252" i="9"/>
  <c r="H3256" i="9"/>
  <c r="H3260" i="9"/>
  <c r="H3264" i="9"/>
  <c r="H3268" i="9"/>
  <c r="H3272" i="9"/>
  <c r="H3276" i="9"/>
  <c r="H3280" i="9"/>
  <c r="H3284" i="9"/>
  <c r="H3288" i="9"/>
  <c r="H3292" i="9"/>
  <c r="H3296" i="9"/>
  <c r="H3300" i="9"/>
  <c r="H3304" i="9"/>
  <c r="H3308" i="9"/>
  <c r="H3312" i="9"/>
  <c r="H3316" i="9"/>
  <c r="H3320" i="9"/>
  <c r="H3324" i="9"/>
  <c r="H3328" i="9"/>
  <c r="H3332" i="9"/>
  <c r="H3336" i="9"/>
  <c r="H3340" i="9"/>
  <c r="H3344" i="9"/>
  <c r="H3348" i="9"/>
  <c r="H3352" i="9"/>
  <c r="H3356" i="9"/>
  <c r="H3360" i="9"/>
  <c r="H3364" i="9"/>
  <c r="H3368" i="9"/>
  <c r="H3372" i="9"/>
  <c r="H3376" i="9"/>
  <c r="H3380" i="9"/>
  <c r="H3384" i="9"/>
  <c r="H3388" i="9"/>
  <c r="H3392" i="9"/>
  <c r="H3396" i="9"/>
  <c r="H3400" i="9"/>
  <c r="H3404" i="9"/>
  <c r="H3408" i="9"/>
  <c r="H3412" i="9"/>
  <c r="H3416" i="9"/>
  <c r="H3420" i="9"/>
  <c r="H3424" i="9"/>
  <c r="H3428" i="9"/>
  <c r="H3432" i="9"/>
  <c r="H3436" i="9"/>
  <c r="H3440" i="9"/>
  <c r="H3444" i="9"/>
  <c r="H3448" i="9"/>
  <c r="H3452" i="9"/>
  <c r="H3456" i="9"/>
  <c r="H3460" i="9"/>
  <c r="H3464" i="9"/>
  <c r="H3468" i="9"/>
  <c r="H3472" i="9"/>
  <c r="H3476" i="9"/>
  <c r="H3480" i="9"/>
  <c r="H3484" i="9"/>
  <c r="H3488" i="9"/>
  <c r="H3492" i="9"/>
  <c r="H3496" i="9"/>
  <c r="H3500" i="9"/>
  <c r="H3504" i="9"/>
  <c r="H3508" i="9"/>
  <c r="H3512" i="9"/>
  <c r="H3516" i="9"/>
  <c r="H3520" i="9"/>
  <c r="H3524" i="9"/>
  <c r="H3528" i="9"/>
  <c r="H3532" i="9"/>
  <c r="H3536" i="9"/>
  <c r="H3540" i="9"/>
  <c r="H3544" i="9"/>
  <c r="H3548" i="9"/>
  <c r="H3552" i="9"/>
  <c r="H3556" i="9"/>
  <c r="H3560" i="9"/>
  <c r="H3564" i="9"/>
  <c r="H3568" i="9"/>
  <c r="H3572" i="9"/>
  <c r="H3576" i="9"/>
  <c r="H3580" i="9"/>
  <c r="H3584" i="9"/>
  <c r="H3588" i="9"/>
  <c r="H3592" i="9"/>
  <c r="H3596" i="9"/>
  <c r="H3600" i="9"/>
  <c r="H3604" i="9"/>
  <c r="H3608" i="9"/>
  <c r="H3612" i="9"/>
  <c r="H3616" i="9"/>
  <c r="H3620" i="9"/>
  <c r="H3624" i="9"/>
  <c r="H3628" i="9"/>
  <c r="H3632" i="9"/>
  <c r="H3636" i="9"/>
  <c r="H3640" i="9"/>
  <c r="H3644" i="9"/>
  <c r="H3648" i="9"/>
  <c r="H3652" i="9"/>
  <c r="H3656" i="9"/>
  <c r="H3660" i="9"/>
  <c r="H3664" i="9"/>
  <c r="H3668" i="9"/>
  <c r="H3672" i="9"/>
  <c r="H3676" i="9"/>
  <c r="H3680" i="9"/>
  <c r="H3684" i="9"/>
  <c r="H3688" i="9"/>
  <c r="H3692" i="9"/>
  <c r="H3696" i="9"/>
  <c r="H3700" i="9"/>
  <c r="H3704" i="9"/>
  <c r="H3708" i="9"/>
  <c r="H3712" i="9"/>
  <c r="H3716" i="9"/>
  <c r="H3720" i="9"/>
  <c r="H3724" i="9"/>
  <c r="H3728" i="9"/>
  <c r="H3732" i="9"/>
  <c r="H3736" i="9"/>
  <c r="H3740" i="9"/>
  <c r="H3744" i="9"/>
  <c r="H3748" i="9"/>
  <c r="H3752" i="9"/>
  <c r="H3756" i="9"/>
  <c r="H3760" i="9"/>
  <c r="H3764" i="9"/>
  <c r="H3768" i="9"/>
  <c r="H3772" i="9"/>
  <c r="H3776" i="9"/>
  <c r="H3780" i="9"/>
  <c r="H3784" i="9"/>
  <c r="H3788" i="9"/>
  <c r="H3792" i="9"/>
  <c r="H3796" i="9"/>
  <c r="H3800" i="9"/>
  <c r="H3804" i="9"/>
  <c r="H3808" i="9"/>
  <c r="H3812" i="9"/>
  <c r="H3816" i="9"/>
  <c r="H3820" i="9"/>
  <c r="H3824" i="9"/>
  <c r="H3828" i="9"/>
  <c r="H3832" i="9"/>
  <c r="H3836" i="9"/>
  <c r="H3840" i="9"/>
  <c r="H3844" i="9"/>
  <c r="H3848" i="9"/>
  <c r="H3852" i="9"/>
  <c r="H3856" i="9"/>
  <c r="H3860" i="9"/>
  <c r="H3864" i="9"/>
  <c r="H3868" i="9"/>
  <c r="H3872" i="9"/>
  <c r="H3876" i="9"/>
  <c r="H3880" i="9"/>
  <c r="H3884" i="9"/>
  <c r="H3888" i="9"/>
  <c r="H3892" i="9"/>
  <c r="H3896" i="9"/>
  <c r="H3900" i="9"/>
  <c r="H3904" i="9"/>
  <c r="H3908" i="9"/>
  <c r="H3912" i="9"/>
  <c r="H3916" i="9"/>
  <c r="H3920" i="9"/>
  <c r="H3924" i="9"/>
  <c r="H3928" i="9"/>
  <c r="H3932" i="9"/>
  <c r="H3936" i="9"/>
  <c r="H3940" i="9"/>
  <c r="H3944" i="9"/>
  <c r="H3948" i="9"/>
  <c r="H3952" i="9"/>
  <c r="H3956" i="9"/>
  <c r="H3960" i="9"/>
  <c r="H3964" i="9"/>
  <c r="H3968" i="9"/>
  <c r="H3972" i="9"/>
  <c r="H3976" i="9"/>
  <c r="H3980" i="9"/>
  <c r="H3984" i="9"/>
  <c r="H3988" i="9"/>
  <c r="H3992" i="9"/>
  <c r="H3996" i="9"/>
  <c r="H4000" i="9"/>
  <c r="H4004" i="9"/>
  <c r="H4008" i="9"/>
  <c r="H4012" i="9"/>
  <c r="H4016" i="9"/>
  <c r="H4020" i="9"/>
  <c r="H4024" i="9"/>
  <c r="H4028" i="9"/>
  <c r="H4032" i="9"/>
  <c r="H4036" i="9"/>
  <c r="H4040" i="9"/>
  <c r="H4044" i="9"/>
  <c r="H4048" i="9"/>
  <c r="H4052" i="9"/>
  <c r="H4056" i="9"/>
  <c r="H4060" i="9"/>
  <c r="H4064" i="9"/>
  <c r="H4068" i="9"/>
  <c r="H4072" i="9"/>
  <c r="H4076" i="9"/>
  <c r="H4080" i="9"/>
  <c r="H4084" i="9"/>
  <c r="H4088" i="9"/>
  <c r="H4092" i="9"/>
  <c r="H4096" i="9"/>
  <c r="H4100" i="9"/>
  <c r="H4104" i="9"/>
  <c r="H4108" i="9"/>
  <c r="H4112" i="9"/>
  <c r="H4116" i="9"/>
  <c r="H4120" i="9"/>
  <c r="H4124" i="9"/>
  <c r="H4128" i="9"/>
  <c r="H4132" i="9"/>
  <c r="H4136" i="9"/>
  <c r="H4140" i="9"/>
  <c r="H4144" i="9"/>
  <c r="H4148" i="9"/>
  <c r="H4152" i="9"/>
  <c r="H4156" i="9"/>
  <c r="H4160" i="9"/>
  <c r="H4164" i="9"/>
  <c r="H4168" i="9"/>
  <c r="H4172" i="9"/>
  <c r="H4176" i="9"/>
  <c r="H4180" i="9"/>
  <c r="H4184" i="9"/>
  <c r="H4188" i="9"/>
  <c r="H4192" i="9"/>
  <c r="H4196" i="9"/>
  <c r="H4200" i="9"/>
  <c r="H4204" i="9"/>
  <c r="H4208" i="9"/>
  <c r="H4212" i="9"/>
  <c r="H4216" i="9"/>
  <c r="H4220" i="9"/>
  <c r="H4224" i="9"/>
  <c r="H4228" i="9"/>
  <c r="H4232" i="9"/>
  <c r="H4236" i="9"/>
  <c r="H4240" i="9"/>
  <c r="H4244" i="9"/>
  <c r="H4248" i="9"/>
  <c r="H4252" i="9"/>
  <c r="H4256" i="9"/>
  <c r="H4260" i="9"/>
  <c r="H4264" i="9"/>
  <c r="H4268" i="9"/>
  <c r="H4272" i="9"/>
  <c r="H4276" i="9"/>
  <c r="H4280" i="9"/>
  <c r="H4284" i="9"/>
  <c r="H4288" i="9"/>
  <c r="H4292" i="9"/>
  <c r="H4296" i="9"/>
  <c r="H4300" i="9"/>
  <c r="H4304" i="9"/>
  <c r="H4308" i="9"/>
  <c r="H4312" i="9"/>
  <c r="H4316" i="9"/>
  <c r="H4320" i="9"/>
  <c r="H4324" i="9"/>
  <c r="H4328" i="9"/>
  <c r="H4332" i="9"/>
  <c r="H4336" i="9"/>
  <c r="H4340" i="9"/>
  <c r="H4344" i="9"/>
  <c r="H4348" i="9"/>
  <c r="H4352" i="9"/>
  <c r="H4356" i="9"/>
  <c r="H4360" i="9"/>
  <c r="H4364" i="9"/>
  <c r="H4368" i="9"/>
  <c r="H4372" i="9"/>
  <c r="H4376" i="9"/>
  <c r="H4380" i="9"/>
  <c r="H4384" i="9"/>
  <c r="H4388" i="9"/>
  <c r="H4392" i="9"/>
  <c r="H4396" i="9"/>
  <c r="H4400" i="9"/>
  <c r="H4404" i="9"/>
  <c r="H4408" i="9"/>
  <c r="H4412" i="9"/>
  <c r="H4416" i="9"/>
  <c r="H4420" i="9"/>
  <c r="H4424" i="9"/>
  <c r="H4428" i="9"/>
  <c r="H4432" i="9"/>
  <c r="H4436" i="9"/>
  <c r="H4440" i="9"/>
  <c r="H4444" i="9"/>
  <c r="H4448" i="9"/>
  <c r="H4452" i="9"/>
  <c r="H4456" i="9"/>
  <c r="H4460" i="9"/>
  <c r="H4464" i="9"/>
  <c r="H4468" i="9"/>
  <c r="H4472" i="9"/>
  <c r="H4476" i="9"/>
  <c r="H4480" i="9"/>
  <c r="H4484" i="9"/>
  <c r="H4488" i="9"/>
  <c r="H4492" i="9"/>
  <c r="H4496" i="9"/>
  <c r="H4500" i="9"/>
  <c r="H4504" i="9"/>
  <c r="H4508" i="9"/>
  <c r="H4512" i="9"/>
  <c r="H4516" i="9"/>
  <c r="H4520" i="9"/>
  <c r="H4524" i="9"/>
  <c r="H4528" i="9"/>
  <c r="H4532" i="9"/>
  <c r="H4536" i="9"/>
  <c r="H4540" i="9"/>
  <c r="H4544" i="9"/>
  <c r="H4548" i="9"/>
  <c r="H4552" i="9"/>
  <c r="H4556" i="9"/>
  <c r="H4560" i="9"/>
  <c r="H4564" i="9"/>
  <c r="H4568" i="9"/>
  <c r="H4572" i="9"/>
  <c r="H4576" i="9"/>
  <c r="H4580" i="9"/>
  <c r="H4584" i="9"/>
  <c r="H4588" i="9"/>
  <c r="H4592" i="9"/>
  <c r="H4596" i="9"/>
  <c r="H4600" i="9"/>
  <c r="H4604" i="9"/>
  <c r="H4608" i="9"/>
  <c r="H4612" i="9"/>
  <c r="H4616" i="9"/>
  <c r="H4620" i="9"/>
  <c r="H4624" i="9"/>
  <c r="H4628" i="9"/>
  <c r="H4632" i="9"/>
  <c r="H4636" i="9"/>
  <c r="H4640" i="9"/>
  <c r="H4644" i="9"/>
  <c r="H4648" i="9"/>
  <c r="H4652" i="9"/>
  <c r="H4656" i="9"/>
  <c r="H4660" i="9"/>
  <c r="H4664" i="9"/>
  <c r="H4668" i="9"/>
  <c r="H4672" i="9"/>
  <c r="H4676" i="9"/>
  <c r="H4680" i="9"/>
  <c r="H4684" i="9"/>
  <c r="H4688" i="9"/>
  <c r="H4692" i="9"/>
  <c r="H4696" i="9"/>
  <c r="H4700" i="9"/>
  <c r="H4704" i="9"/>
  <c r="H4708" i="9"/>
  <c r="H4712" i="9"/>
  <c r="H4716" i="9"/>
  <c r="H4720" i="9"/>
  <c r="H4724" i="9"/>
  <c r="H4728" i="9"/>
  <c r="H4732" i="9"/>
  <c r="H4736" i="9"/>
  <c r="H4740" i="9"/>
  <c r="H4744" i="9"/>
  <c r="H4748" i="9"/>
  <c r="H4752" i="9"/>
  <c r="H4756" i="9"/>
  <c r="H4760" i="9"/>
  <c r="H4764" i="9"/>
  <c r="H4768" i="9"/>
  <c r="H4772" i="9"/>
  <c r="H4776" i="9"/>
  <c r="H4780" i="9"/>
  <c r="H4784" i="9"/>
  <c r="H4788" i="9"/>
  <c r="H4792" i="9"/>
  <c r="H4796" i="9"/>
  <c r="H4800" i="9"/>
  <c r="H4804" i="9"/>
  <c r="H4808" i="9"/>
  <c r="H4812" i="9"/>
  <c r="H4816" i="9"/>
  <c r="H4820" i="9"/>
  <c r="H4824" i="9"/>
  <c r="H4828" i="9"/>
  <c r="H4832" i="9"/>
  <c r="H4836" i="9"/>
  <c r="H4840" i="9"/>
  <c r="H4844" i="9"/>
  <c r="H4848" i="9"/>
  <c r="H4852" i="9"/>
  <c r="H4856" i="9"/>
  <c r="H4860" i="9"/>
  <c r="H4864" i="9"/>
  <c r="H4868" i="9"/>
  <c r="H4872" i="9"/>
  <c r="H4876" i="9"/>
  <c r="H4880" i="9"/>
  <c r="H4884" i="9"/>
  <c r="H4888" i="9"/>
  <c r="H4892" i="9"/>
  <c r="H4896" i="9"/>
  <c r="H4900" i="9"/>
  <c r="H4904" i="9"/>
  <c r="H4908" i="9"/>
  <c r="H4912" i="9"/>
  <c r="H4916" i="9"/>
  <c r="H4920" i="9"/>
  <c r="H4924" i="9"/>
  <c r="H4928" i="9"/>
  <c r="H4932" i="9"/>
  <c r="H4936" i="9"/>
  <c r="H4940" i="9"/>
  <c r="H4944" i="9"/>
  <c r="H4948" i="9"/>
  <c r="H4952" i="9"/>
  <c r="H4956" i="9"/>
  <c r="H4960" i="9"/>
  <c r="H4964" i="9"/>
  <c r="H4968" i="9"/>
  <c r="H4972" i="9"/>
  <c r="H4976" i="9"/>
  <c r="H4980" i="9"/>
  <c r="H4984" i="9"/>
  <c r="H4988" i="9"/>
  <c r="H4992" i="9"/>
  <c r="H4996" i="9"/>
  <c r="H5000" i="9"/>
  <c r="H5004" i="9"/>
  <c r="H5008" i="9"/>
  <c r="H5012" i="9"/>
  <c r="H5016" i="9"/>
  <c r="H5020" i="9"/>
  <c r="H5024" i="9"/>
  <c r="H5028" i="9"/>
  <c r="H5032" i="9"/>
  <c r="H5036" i="9"/>
  <c r="H5040" i="9"/>
  <c r="H5044" i="9"/>
  <c r="H5048" i="9"/>
  <c r="H5052" i="9"/>
  <c r="H5056" i="9"/>
  <c r="H5060" i="9"/>
  <c r="H5064" i="9"/>
  <c r="H5068" i="9"/>
  <c r="H5072" i="9"/>
  <c r="H5076" i="9"/>
  <c r="H5080" i="9"/>
  <c r="H5084" i="9"/>
  <c r="H5088" i="9"/>
  <c r="H5092" i="9"/>
  <c r="H5096" i="9"/>
  <c r="H5100" i="9"/>
  <c r="H5104" i="9"/>
  <c r="H5108" i="9"/>
  <c r="H5112" i="9"/>
  <c r="H5116" i="9"/>
  <c r="H5120" i="9"/>
  <c r="H5124" i="9"/>
  <c r="H5128" i="9"/>
  <c r="H5132" i="9"/>
  <c r="H5136" i="9"/>
  <c r="H5140" i="9"/>
  <c r="H5144" i="9"/>
  <c r="H5148" i="9"/>
  <c r="H5152" i="9"/>
  <c r="H5156" i="9"/>
  <c r="H5160" i="9"/>
  <c r="H5164" i="9"/>
  <c r="H181" i="9"/>
  <c r="H560" i="9"/>
  <c r="H53" i="9"/>
  <c r="H351" i="9"/>
  <c r="H312" i="9"/>
  <c r="H757" i="9"/>
  <c r="H58" i="9"/>
  <c r="H119" i="9"/>
  <c r="H491" i="9"/>
  <c r="H100" i="9"/>
  <c r="H578" i="9"/>
  <c r="H715" i="9"/>
  <c r="H182" i="9"/>
  <c r="H473" i="9"/>
  <c r="H673" i="9"/>
  <c r="H172" i="9"/>
  <c r="H265" i="9"/>
  <c r="H105" i="9"/>
  <c r="H190" i="9"/>
  <c r="H46" i="9"/>
  <c r="H531" i="9"/>
  <c r="H749" i="9"/>
  <c r="H253" i="9"/>
  <c r="H608" i="9"/>
  <c r="H367" i="9"/>
  <c r="H548" i="9"/>
  <c r="H389" i="9"/>
  <c r="H157" i="9"/>
  <c r="H345" i="9"/>
  <c r="H261" i="9"/>
  <c r="H141" i="9"/>
  <c r="H550" i="9"/>
  <c r="H20" i="9"/>
  <c r="H290" i="9"/>
  <c r="H382" i="9"/>
  <c r="H142" i="9"/>
  <c r="H603" i="9"/>
  <c r="H712" i="9"/>
  <c r="H293" i="9"/>
  <c r="H651" i="9"/>
  <c r="H205" i="9"/>
  <c r="H230" i="9"/>
  <c r="H364" i="9"/>
  <c r="H153" i="9"/>
  <c r="H600" i="9"/>
  <c r="H388" i="9"/>
  <c r="H708" i="9"/>
  <c r="H93" i="9"/>
  <c r="H288" i="9"/>
  <c r="H330" i="9"/>
  <c r="H350" i="9"/>
  <c r="H436" i="9"/>
  <c r="H499" i="9"/>
  <c r="H701" i="9"/>
  <c r="H441" i="9"/>
  <c r="H591" i="9"/>
  <c r="H785" i="9"/>
  <c r="H791" i="9"/>
  <c r="H797" i="9"/>
  <c r="H804" i="9"/>
  <c r="H811" i="9"/>
  <c r="H816" i="9"/>
  <c r="H821" i="9"/>
  <c r="H828" i="9"/>
  <c r="H835" i="9"/>
  <c r="H841" i="9"/>
  <c r="H852" i="9"/>
  <c r="H857" i="9"/>
  <c r="H869" i="9"/>
  <c r="H876" i="9"/>
  <c r="H884" i="9"/>
  <c r="H891" i="9"/>
  <c r="H897" i="9"/>
  <c r="H905" i="9"/>
  <c r="H912" i="9"/>
  <c r="H919" i="9"/>
  <c r="H927" i="9"/>
  <c r="H933" i="9"/>
  <c r="H940" i="9"/>
  <c r="H948" i="9"/>
  <c r="H955" i="9"/>
  <c r="H961" i="9"/>
  <c r="H969" i="9"/>
  <c r="H976" i="9"/>
  <c r="H983" i="9"/>
  <c r="H991" i="9"/>
  <c r="H997" i="9"/>
  <c r="H1004" i="9"/>
  <c r="H1012" i="9"/>
  <c r="H1019" i="9"/>
  <c r="H1025" i="9"/>
  <c r="H1033" i="9"/>
  <c r="H1040" i="9"/>
  <c r="H1047" i="9"/>
  <c r="H1055" i="9"/>
  <c r="H1061" i="9"/>
  <c r="H1068" i="9"/>
  <c r="H1076" i="9"/>
  <c r="H1083" i="9"/>
  <c r="H1089" i="9"/>
  <c r="H1097" i="9"/>
  <c r="H1104" i="9"/>
  <c r="H1111" i="9"/>
  <c r="H1119" i="9"/>
  <c r="H1125" i="9"/>
  <c r="H1132" i="9"/>
  <c r="H1140" i="9"/>
  <c r="H1147" i="9"/>
  <c r="H1153" i="9"/>
  <c r="H1161" i="9"/>
  <c r="H1168" i="9"/>
  <c r="H1175" i="9"/>
  <c r="H1183" i="9"/>
  <c r="H1189" i="9"/>
  <c r="H1196" i="9"/>
  <c r="H1204" i="9"/>
  <c r="H1211" i="9"/>
  <c r="H1217" i="9"/>
  <c r="H1225" i="9"/>
  <c r="H1232" i="9"/>
  <c r="H1239" i="9"/>
  <c r="H1247" i="9"/>
  <c r="H1253" i="9"/>
  <c r="H1260" i="9"/>
  <c r="H1268" i="9"/>
  <c r="H1275" i="9"/>
  <c r="H1281" i="9"/>
  <c r="H1289" i="9"/>
  <c r="H1296" i="9"/>
  <c r="H1303" i="9"/>
  <c r="H1311" i="9"/>
  <c r="H1317" i="9"/>
  <c r="H1324" i="9"/>
  <c r="H1332" i="9"/>
  <c r="H1339" i="9"/>
  <c r="H1345" i="9"/>
  <c r="H1353" i="9"/>
  <c r="H1360" i="9"/>
  <c r="H1367" i="9"/>
  <c r="H1375" i="9"/>
  <c r="H1381" i="9"/>
  <c r="H1388" i="9"/>
  <c r="H1396" i="9"/>
  <c r="H1403" i="9"/>
  <c r="H1409" i="9"/>
  <c r="H1417" i="9"/>
  <c r="H1424" i="9"/>
  <c r="H1431" i="9"/>
  <c r="H1439" i="9"/>
  <c r="H1445" i="9"/>
  <c r="H1452" i="9"/>
  <c r="H1460" i="9"/>
  <c r="H1467" i="9"/>
  <c r="H1473" i="9"/>
  <c r="H1481" i="9"/>
  <c r="H1488" i="9"/>
  <c r="H1495" i="9"/>
  <c r="H1503" i="9"/>
  <c r="H1509" i="9"/>
  <c r="H1516" i="9"/>
  <c r="H1524" i="9"/>
  <c r="H1531" i="9"/>
  <c r="H1537" i="9"/>
  <c r="H1545" i="9"/>
  <c r="H1552" i="9"/>
  <c r="H1559" i="9"/>
  <c r="H1567" i="9"/>
  <c r="H1573" i="9"/>
  <c r="H1580" i="9"/>
  <c r="H1588" i="9"/>
  <c r="H1595" i="9"/>
  <c r="H1601" i="9"/>
  <c r="H1609" i="9"/>
  <c r="H1616" i="9"/>
  <c r="H1623" i="9"/>
  <c r="H1631" i="9"/>
  <c r="H1637" i="9"/>
  <c r="H1644" i="9"/>
  <c r="H1652" i="9"/>
  <c r="H1659" i="9"/>
  <c r="H1665" i="9"/>
  <c r="H1673" i="9"/>
  <c r="H1680" i="9"/>
  <c r="H1687" i="9"/>
  <c r="H1695" i="9"/>
  <c r="H1701" i="9"/>
  <c r="H1708" i="9"/>
  <c r="H1716" i="9"/>
  <c r="H1723" i="9"/>
  <c r="H1729" i="9"/>
  <c r="H1737" i="9"/>
  <c r="H1744" i="9"/>
  <c r="H1751" i="9"/>
  <c r="H1757" i="9"/>
  <c r="H1762" i="9"/>
  <c r="H1767" i="9"/>
  <c r="H1773" i="9"/>
  <c r="H1778" i="9"/>
  <c r="H1783" i="9"/>
  <c r="H1789" i="9"/>
  <c r="H1794" i="9"/>
  <c r="H1799" i="9"/>
  <c r="H1805" i="9"/>
  <c r="H1810" i="9"/>
  <c r="H1815" i="9"/>
  <c r="H1821" i="9"/>
  <c r="H1826" i="9"/>
  <c r="H1831" i="9"/>
  <c r="H1837" i="9"/>
  <c r="H1842" i="9"/>
  <c r="H1847" i="9"/>
  <c r="H1853" i="9"/>
  <c r="H1858" i="9"/>
  <c r="H1863" i="9"/>
  <c r="H1869" i="9"/>
  <c r="H1874" i="9"/>
  <c r="H1879" i="9"/>
  <c r="H1885" i="9"/>
  <c r="H1890" i="9"/>
  <c r="H1895" i="9"/>
  <c r="H1901" i="9"/>
  <c r="H1906" i="9"/>
  <c r="H1911" i="9"/>
  <c r="H1917" i="9"/>
  <c r="H1922" i="9"/>
  <c r="H1927" i="9"/>
  <c r="H1933" i="9"/>
  <c r="H1938" i="9"/>
  <c r="H1943" i="9"/>
  <c r="H1949" i="9"/>
  <c r="H1954" i="9"/>
  <c r="H1959" i="9"/>
  <c r="H1965" i="9"/>
  <c r="H1970" i="9"/>
  <c r="H1975" i="9"/>
  <c r="H1981" i="9"/>
  <c r="H1986" i="9"/>
  <c r="H1991" i="9"/>
  <c r="H1997" i="9"/>
  <c r="H2002" i="9"/>
  <c r="H2007" i="9"/>
  <c r="H2013" i="9"/>
  <c r="H2018" i="9"/>
  <c r="H2023" i="9"/>
  <c r="H2029" i="9"/>
  <c r="H2034" i="9"/>
  <c r="H2039" i="9"/>
  <c r="H2045" i="9"/>
  <c r="H2050" i="9"/>
  <c r="H2055" i="9"/>
  <c r="H2061" i="9"/>
  <c r="H2066" i="9"/>
  <c r="H2071" i="9"/>
  <c r="H2077" i="9"/>
  <c r="H2082" i="9"/>
  <c r="H2087" i="9"/>
  <c r="H2093" i="9"/>
  <c r="H2098" i="9"/>
  <c r="H2103" i="9"/>
  <c r="H2109" i="9"/>
  <c r="H2114" i="9"/>
  <c r="H2119" i="9"/>
  <c r="H2125" i="9"/>
  <c r="H2130" i="9"/>
  <c r="H2135" i="9"/>
  <c r="H2141" i="9"/>
  <c r="H2146" i="9"/>
  <c r="H2151" i="9"/>
  <c r="H2157" i="9"/>
  <c r="H2162" i="9"/>
  <c r="H2167" i="9"/>
  <c r="H2173" i="9"/>
  <c r="H2178" i="9"/>
  <c r="H2183" i="9"/>
  <c r="H2189" i="9"/>
  <c r="H2194" i="9"/>
  <c r="H2199" i="9"/>
  <c r="H2205" i="9"/>
  <c r="H2210" i="9"/>
  <c r="H2215" i="9"/>
  <c r="H2221" i="9"/>
  <c r="H2226" i="9"/>
  <c r="H2231" i="9"/>
  <c r="H2237" i="9"/>
  <c r="H2242" i="9"/>
  <c r="H2247" i="9"/>
  <c r="H2253" i="9"/>
  <c r="H2258" i="9"/>
  <c r="H2263" i="9"/>
  <c r="H2269" i="9"/>
  <c r="H2274" i="9"/>
  <c r="H2279" i="9"/>
  <c r="H2285" i="9"/>
  <c r="H2290" i="9"/>
  <c r="H2295" i="9"/>
  <c r="H2301" i="9"/>
  <c r="H2306" i="9"/>
  <c r="H2311" i="9"/>
  <c r="H2317" i="9"/>
  <c r="H2322" i="9"/>
  <c r="H2327" i="9"/>
  <c r="H2333" i="9"/>
  <c r="H2338" i="9"/>
  <c r="H2343" i="9"/>
  <c r="H2349" i="9"/>
  <c r="H2354" i="9"/>
  <c r="H2359" i="9"/>
  <c r="H2365" i="9"/>
  <c r="H2370" i="9"/>
  <c r="H2375" i="9"/>
  <c r="H2381" i="9"/>
  <c r="H2386" i="9"/>
  <c r="H2391" i="9"/>
  <c r="H2397" i="9"/>
  <c r="H2402" i="9"/>
  <c r="H2407" i="9"/>
  <c r="H2413" i="9"/>
  <c r="H2418" i="9"/>
  <c r="H2423" i="9"/>
  <c r="H2429" i="9"/>
  <c r="H2434" i="9"/>
  <c r="H2439" i="9"/>
  <c r="H2445" i="9"/>
  <c r="H2450" i="9"/>
  <c r="H2455" i="9"/>
  <c r="H2461" i="9"/>
  <c r="H2466" i="9"/>
  <c r="H2471" i="9"/>
  <c r="H2477" i="9"/>
  <c r="H2482" i="9"/>
  <c r="H2487" i="9"/>
  <c r="H2493" i="9"/>
  <c r="H2498" i="9"/>
  <c r="H2503" i="9"/>
  <c r="H2509" i="9"/>
  <c r="H2514" i="9"/>
  <c r="H2519" i="9"/>
  <c r="H2525" i="9"/>
  <c r="H2530" i="9"/>
  <c r="H2535" i="9"/>
  <c r="H2541" i="9"/>
  <c r="H2546" i="9"/>
  <c r="H2551" i="9"/>
  <c r="H2557" i="9"/>
  <c r="H2562" i="9"/>
  <c r="H2567" i="9"/>
  <c r="H2573" i="9"/>
  <c r="H2578" i="9"/>
  <c r="H2583" i="9"/>
  <c r="H2589" i="9"/>
  <c r="H2594" i="9"/>
  <c r="H2599" i="9"/>
  <c r="H2605" i="9"/>
  <c r="H2610" i="9"/>
  <c r="H2615" i="9"/>
  <c r="H2621" i="9"/>
  <c r="H2626" i="9"/>
  <c r="H2631" i="9"/>
  <c r="H2637" i="9"/>
  <c r="H2642" i="9"/>
  <c r="H2647" i="9"/>
  <c r="H2653" i="9"/>
  <c r="H2658" i="9"/>
  <c r="H2663" i="9"/>
  <c r="H2669" i="9"/>
  <c r="H2674" i="9"/>
  <c r="H2679" i="9"/>
  <c r="H2685" i="9"/>
  <c r="H2690" i="9"/>
  <c r="H2695" i="9"/>
  <c r="H2701" i="9"/>
  <c r="H2706" i="9"/>
  <c r="H2711" i="9"/>
  <c r="H2717" i="9"/>
  <c r="H2722" i="9"/>
  <c r="H2727" i="9"/>
  <c r="H2733" i="9"/>
  <c r="H2738" i="9"/>
  <c r="H2743" i="9"/>
  <c r="H2749" i="9"/>
  <c r="H2754" i="9"/>
  <c r="H2759" i="9"/>
  <c r="H2765" i="9"/>
  <c r="H2770" i="9"/>
  <c r="H2775" i="9"/>
  <c r="H2781" i="9"/>
  <c r="H2786" i="9"/>
  <c r="H2791" i="9"/>
  <c r="H2797" i="9"/>
  <c r="H2802" i="9"/>
  <c r="H2807" i="9"/>
  <c r="H2813" i="9"/>
  <c r="H2818" i="9"/>
  <c r="H2823" i="9"/>
  <c r="H2829" i="9"/>
  <c r="H2834" i="9"/>
  <c r="H2839" i="9"/>
  <c r="H2845" i="9"/>
  <c r="H2850" i="9"/>
  <c r="H2855" i="9"/>
  <c r="H2861" i="9"/>
  <c r="H2866" i="9"/>
  <c r="H2871" i="9"/>
  <c r="H2877" i="9"/>
  <c r="H2882" i="9"/>
  <c r="H2887" i="9"/>
  <c r="H2893" i="9"/>
  <c r="H2898" i="9"/>
  <c r="H2903" i="9"/>
  <c r="H2909" i="9"/>
  <c r="H2914" i="9"/>
  <c r="H2919" i="9"/>
  <c r="H2925" i="9"/>
  <c r="H2930" i="9"/>
  <c r="H2935" i="9"/>
  <c r="H2941" i="9"/>
  <c r="H2946" i="9"/>
  <c r="H2951" i="9"/>
  <c r="H2957" i="9"/>
  <c r="H2962" i="9"/>
  <c r="H2967" i="9"/>
  <c r="H2973" i="9"/>
  <c r="H2978" i="9"/>
  <c r="H2983" i="9"/>
  <c r="H2989" i="9"/>
  <c r="H2994" i="9"/>
  <c r="H2999" i="9"/>
  <c r="H3005" i="9"/>
  <c r="H3010" i="9"/>
  <c r="H3015" i="9"/>
  <c r="H3021" i="9"/>
  <c r="H3026" i="9"/>
  <c r="H3031" i="9"/>
  <c r="H3037" i="9"/>
  <c r="H3042" i="9"/>
  <c r="H3047" i="9"/>
  <c r="H3053" i="9"/>
  <c r="H3058" i="9"/>
  <c r="H3063" i="9"/>
  <c r="H3069" i="9"/>
  <c r="H3074" i="9"/>
  <c r="H3079" i="9"/>
  <c r="H3085" i="9"/>
  <c r="H3090" i="9"/>
  <c r="H3095" i="9"/>
  <c r="H3101" i="9"/>
  <c r="H3106" i="9"/>
  <c r="H3111" i="9"/>
  <c r="H3117" i="9"/>
  <c r="H3122" i="9"/>
  <c r="H3127" i="9"/>
  <c r="H3133" i="9"/>
  <c r="H3138" i="9"/>
  <c r="H3143" i="9"/>
  <c r="H3149" i="9"/>
  <c r="H3154" i="9"/>
  <c r="H3159" i="9"/>
  <c r="H3165" i="9"/>
  <c r="H3170" i="9"/>
  <c r="H3175" i="9"/>
  <c r="H3181" i="9"/>
  <c r="H3186" i="9"/>
  <c r="H3191" i="9"/>
  <c r="H3197" i="9"/>
  <c r="H3202" i="9"/>
  <c r="H3207" i="9"/>
  <c r="H3213" i="9"/>
  <c r="H3218" i="9"/>
  <c r="H3223" i="9"/>
  <c r="H3229" i="9"/>
  <c r="H3234" i="9"/>
  <c r="H3239" i="9"/>
  <c r="H3245" i="9"/>
  <c r="H3250" i="9"/>
  <c r="H3255" i="9"/>
  <c r="H3261" i="9"/>
  <c r="H3266" i="9"/>
  <c r="H3271" i="9"/>
  <c r="H3277" i="9"/>
  <c r="H3282" i="9"/>
  <c r="H3287" i="9"/>
  <c r="H3293" i="9"/>
  <c r="H3298" i="9"/>
  <c r="H3303" i="9"/>
  <c r="H3309" i="9"/>
  <c r="H3314" i="9"/>
  <c r="H3319" i="9"/>
  <c r="H3325" i="9"/>
  <c r="H3330" i="9"/>
  <c r="H3335" i="9"/>
  <c r="H3341" i="9"/>
  <c r="H3346" i="9"/>
  <c r="H3351" i="9"/>
  <c r="H3357" i="9"/>
  <c r="H3362" i="9"/>
  <c r="H3367" i="9"/>
  <c r="H3373" i="9"/>
  <c r="H3378" i="9"/>
  <c r="H3383" i="9"/>
  <c r="H3389" i="9"/>
  <c r="H3394" i="9"/>
  <c r="H3399" i="9"/>
  <c r="H3405" i="9"/>
  <c r="H3410" i="9"/>
  <c r="H3415" i="9"/>
  <c r="H3421" i="9"/>
  <c r="H3426" i="9"/>
  <c r="H3431" i="9"/>
  <c r="H3437" i="9"/>
  <c r="H3442" i="9"/>
  <c r="H3447" i="9"/>
  <c r="H3453" i="9"/>
  <c r="H3458" i="9"/>
  <c r="H3463" i="9"/>
  <c r="H3469" i="9"/>
  <c r="H3474" i="9"/>
  <c r="H3479" i="9"/>
  <c r="H3485" i="9"/>
  <c r="H3490" i="9"/>
  <c r="H3495" i="9"/>
  <c r="H3501" i="9"/>
  <c r="H3506" i="9"/>
  <c r="H3511" i="9"/>
  <c r="H3517" i="9"/>
  <c r="H3522" i="9"/>
  <c r="H3527" i="9"/>
  <c r="H3533" i="9"/>
  <c r="H3538" i="9"/>
  <c r="H3543" i="9"/>
  <c r="H3549" i="9"/>
  <c r="H3554" i="9"/>
  <c r="H3559" i="9"/>
  <c r="H3565" i="9"/>
  <c r="H3570" i="9"/>
  <c r="H3575" i="9"/>
  <c r="H3581" i="9"/>
  <c r="H3586" i="9"/>
  <c r="H3591" i="9"/>
  <c r="H3597" i="9"/>
  <c r="H3602" i="9"/>
  <c r="H3607" i="9"/>
  <c r="H3613" i="9"/>
  <c r="H3618" i="9"/>
  <c r="H3623" i="9"/>
  <c r="H3629" i="9"/>
  <c r="H3634" i="9"/>
  <c r="H3639" i="9"/>
  <c r="H3645" i="9"/>
  <c r="H3650" i="9"/>
  <c r="H3655" i="9"/>
  <c r="H3661" i="9"/>
  <c r="H3666" i="9"/>
  <c r="H3671" i="9"/>
  <c r="H3677" i="9"/>
  <c r="H3682" i="9"/>
  <c r="H3687" i="9"/>
  <c r="H3693" i="9"/>
  <c r="H3698" i="9"/>
  <c r="H3703" i="9"/>
  <c r="H3709" i="9"/>
  <c r="H3714" i="9"/>
  <c r="H3719" i="9"/>
  <c r="H3725" i="9"/>
  <c r="H3730" i="9"/>
  <c r="H3735" i="9"/>
  <c r="H3741" i="9"/>
  <c r="H3746" i="9"/>
  <c r="H3751" i="9"/>
  <c r="H3757" i="9"/>
  <c r="H3762" i="9"/>
  <c r="H3767" i="9"/>
  <c r="H3773" i="9"/>
  <c r="H3778" i="9"/>
  <c r="H3783" i="9"/>
  <c r="H3789" i="9"/>
  <c r="H3794" i="9"/>
  <c r="H3799" i="9"/>
  <c r="H3805" i="9"/>
  <c r="H3810" i="9"/>
  <c r="H3815" i="9"/>
  <c r="H3821" i="9"/>
  <c r="H3826" i="9"/>
  <c r="H3831" i="9"/>
  <c r="H3837" i="9"/>
  <c r="H3842" i="9"/>
  <c r="H3847" i="9"/>
  <c r="H3853" i="9"/>
  <c r="H3858" i="9"/>
  <c r="H3863" i="9"/>
  <c r="H3869" i="9"/>
  <c r="H3874" i="9"/>
  <c r="H3879" i="9"/>
  <c r="H3885" i="9"/>
  <c r="H3890" i="9"/>
  <c r="H3895" i="9"/>
  <c r="H3901" i="9"/>
  <c r="H3906" i="9"/>
  <c r="H3911" i="9"/>
  <c r="H3917" i="9"/>
  <c r="H3922" i="9"/>
  <c r="H3927" i="9"/>
  <c r="H3933" i="9"/>
  <c r="H3938" i="9"/>
  <c r="H3943" i="9"/>
  <c r="H3949" i="9"/>
  <c r="H3954" i="9"/>
  <c r="H3959" i="9"/>
  <c r="H3965" i="9"/>
  <c r="H3970" i="9"/>
  <c r="H3975" i="9"/>
  <c r="H3981" i="9"/>
  <c r="H3986" i="9"/>
  <c r="H3991" i="9"/>
  <c r="H3997" i="9"/>
  <c r="H4002" i="9"/>
  <c r="H4007" i="9"/>
  <c r="H4013" i="9"/>
  <c r="H4018" i="9"/>
  <c r="H4023" i="9"/>
  <c r="H4029" i="9"/>
  <c r="H4034" i="9"/>
  <c r="H4039" i="9"/>
  <c r="H4045" i="9"/>
  <c r="H4050" i="9"/>
  <c r="H4055" i="9"/>
  <c r="H4061" i="9"/>
  <c r="H4066" i="9"/>
  <c r="H4071" i="9"/>
  <c r="H4077" i="9"/>
  <c r="H4082" i="9"/>
  <c r="H4087" i="9"/>
  <c r="H4093" i="9"/>
  <c r="H4098" i="9"/>
  <c r="H4103" i="9"/>
  <c r="H4109" i="9"/>
  <c r="H4114" i="9"/>
  <c r="H4119" i="9"/>
  <c r="H4125" i="9"/>
  <c r="H4130" i="9"/>
  <c r="H4135" i="9"/>
  <c r="H4141" i="9"/>
  <c r="H4146" i="9"/>
  <c r="H4151" i="9"/>
  <c r="H4157" i="9"/>
  <c r="H4162" i="9"/>
  <c r="H4167" i="9"/>
  <c r="H4173" i="9"/>
  <c r="H4178" i="9"/>
  <c r="H4183" i="9"/>
  <c r="H4189" i="9"/>
  <c r="H4194" i="9"/>
  <c r="H4199" i="9"/>
  <c r="H4205" i="9"/>
  <c r="H4210" i="9"/>
  <c r="H4215" i="9"/>
  <c r="H4221" i="9"/>
  <c r="H4226" i="9"/>
  <c r="H4231" i="9"/>
  <c r="H4237" i="9"/>
  <c r="H4242" i="9"/>
  <c r="H4247" i="9"/>
  <c r="H4253" i="9"/>
  <c r="H4258" i="9"/>
  <c r="H4263" i="9"/>
  <c r="H4269" i="9"/>
  <c r="H4274" i="9"/>
  <c r="H4279" i="9"/>
  <c r="H4285" i="9"/>
  <c r="H4290" i="9"/>
  <c r="H4295" i="9"/>
  <c r="H4301" i="9"/>
  <c r="H4306" i="9"/>
  <c r="H4311" i="9"/>
  <c r="H4317" i="9"/>
  <c r="H4322" i="9"/>
  <c r="H4327" i="9"/>
  <c r="H4333" i="9"/>
  <c r="H4338" i="9"/>
  <c r="H4343" i="9"/>
  <c r="H4349" i="9"/>
  <c r="H4354" i="9"/>
  <c r="H4359" i="9"/>
  <c r="H4365" i="9"/>
  <c r="H4370" i="9"/>
  <c r="H4375" i="9"/>
  <c r="H4381" i="9"/>
  <c r="H4386" i="9"/>
  <c r="H4391" i="9"/>
  <c r="H4397" i="9"/>
  <c r="H4402" i="9"/>
  <c r="H4407" i="9"/>
  <c r="H4413" i="9"/>
  <c r="H4418" i="9"/>
  <c r="H4423" i="9"/>
  <c r="H4429" i="9"/>
  <c r="H4434" i="9"/>
  <c r="H4439" i="9"/>
  <c r="H4445" i="9"/>
  <c r="H4450" i="9"/>
  <c r="H4455" i="9"/>
  <c r="H4461" i="9"/>
  <c r="H4466" i="9"/>
  <c r="H4471" i="9"/>
  <c r="H4477" i="9"/>
  <c r="H4482" i="9"/>
  <c r="H4487" i="9"/>
  <c r="H4493" i="9"/>
  <c r="H4498" i="9"/>
  <c r="H4503" i="9"/>
  <c r="H4509" i="9"/>
  <c r="H4514" i="9"/>
  <c r="H4519" i="9"/>
  <c r="H4525" i="9"/>
  <c r="H4530" i="9"/>
  <c r="H4535" i="9"/>
  <c r="H4541" i="9"/>
  <c r="H4546" i="9"/>
  <c r="H4551" i="9"/>
  <c r="H4557" i="9"/>
  <c r="H4562" i="9"/>
  <c r="H4567" i="9"/>
  <c r="H4573" i="9"/>
  <c r="H4578" i="9"/>
  <c r="H4583" i="9"/>
  <c r="H4589" i="9"/>
  <c r="H4594" i="9"/>
  <c r="H4599" i="9"/>
  <c r="H4605" i="9"/>
  <c r="H4610" i="9"/>
  <c r="H4615" i="9"/>
  <c r="H4621" i="9"/>
  <c r="H4626" i="9"/>
  <c r="H4631" i="9"/>
  <c r="H4637" i="9"/>
  <c r="H4642" i="9"/>
  <c r="H4647" i="9"/>
  <c r="H4653" i="9"/>
  <c r="H4658" i="9"/>
  <c r="H4663" i="9"/>
  <c r="H4669" i="9"/>
  <c r="H4674" i="9"/>
  <c r="H4679" i="9"/>
  <c r="H4685" i="9"/>
  <c r="H4690" i="9"/>
  <c r="H4695" i="9"/>
  <c r="H4701" i="9"/>
  <c r="H4706" i="9"/>
  <c r="H4711" i="9"/>
  <c r="H4717" i="9"/>
  <c r="H4722" i="9"/>
  <c r="H4727" i="9"/>
  <c r="H4733" i="9"/>
  <c r="H4738" i="9"/>
  <c r="H4743" i="9"/>
  <c r="H4749" i="9"/>
  <c r="H4754" i="9"/>
  <c r="H4759" i="9"/>
  <c r="H4765" i="9"/>
  <c r="H4770" i="9"/>
  <c r="H4775" i="9"/>
  <c r="H4781" i="9"/>
  <c r="H4786" i="9"/>
  <c r="H4791" i="9"/>
  <c r="H4797" i="9"/>
  <c r="H4802" i="9"/>
  <c r="H4807" i="9"/>
  <c r="H4813" i="9"/>
  <c r="H4818" i="9"/>
  <c r="H4823" i="9"/>
  <c r="H4829" i="9"/>
  <c r="H4834" i="9"/>
  <c r="H4839" i="9"/>
  <c r="H4845" i="9"/>
  <c r="H4850" i="9"/>
  <c r="H4855" i="9"/>
  <c r="H4861" i="9"/>
  <c r="H4866" i="9"/>
  <c r="H4871" i="9"/>
  <c r="H4877" i="9"/>
  <c r="H4882" i="9"/>
  <c r="H4887" i="9"/>
  <c r="H4893" i="9"/>
  <c r="H4898" i="9"/>
  <c r="H4903" i="9"/>
  <c r="H4909" i="9"/>
  <c r="H4914" i="9"/>
  <c r="H4919" i="9"/>
  <c r="H4925" i="9"/>
  <c r="H4930" i="9"/>
  <c r="H4935" i="9"/>
  <c r="H4941" i="9"/>
  <c r="H4946" i="9"/>
  <c r="H4951" i="9"/>
  <c r="H4957" i="9"/>
  <c r="H4962" i="9"/>
  <c r="H4967" i="9"/>
  <c r="H4973" i="9"/>
  <c r="H4978" i="9"/>
  <c r="H4983" i="9"/>
  <c r="H4989" i="9"/>
  <c r="H4994" i="9"/>
  <c r="H4999" i="9"/>
  <c r="H5005" i="9"/>
  <c r="H5010" i="9"/>
  <c r="H5015" i="9"/>
  <c r="H5021" i="9"/>
  <c r="H5026" i="9"/>
  <c r="H5031" i="9"/>
  <c r="H5037" i="9"/>
  <c r="H5042" i="9"/>
  <c r="H5047" i="9"/>
  <c r="H5053" i="9"/>
  <c r="H5058" i="9"/>
  <c r="H5063" i="9"/>
  <c r="H5069" i="9"/>
  <c r="H5074" i="9"/>
  <c r="H5079" i="9"/>
  <c r="H5085" i="9"/>
  <c r="H5090" i="9"/>
  <c r="H5095" i="9"/>
  <c r="H5101" i="9"/>
  <c r="H5106" i="9"/>
  <c r="H5111" i="9"/>
  <c r="H5117" i="9"/>
  <c r="H5122" i="9"/>
  <c r="H5127" i="9"/>
  <c r="H5133" i="9"/>
  <c r="H5138" i="9"/>
  <c r="H5143" i="9"/>
  <c r="H5149" i="9"/>
  <c r="H5154" i="9"/>
  <c r="H5159" i="9"/>
  <c r="H5165" i="9"/>
  <c r="H5169" i="9"/>
  <c r="H5173" i="9"/>
  <c r="H5177" i="9"/>
  <c r="H5181" i="9"/>
  <c r="H5185" i="9"/>
  <c r="H5189" i="9"/>
  <c r="H5193" i="9"/>
  <c r="H5197" i="9"/>
  <c r="H5201" i="9"/>
  <c r="H5205" i="9"/>
  <c r="H5209" i="9"/>
  <c r="H5213" i="9"/>
  <c r="H5217" i="9"/>
  <c r="H5221" i="9"/>
  <c r="H5225" i="9"/>
  <c r="H5229" i="9"/>
  <c r="H5233" i="9"/>
  <c r="H5237" i="9"/>
  <c r="H5241" i="9"/>
  <c r="H5245" i="9"/>
  <c r="H5249" i="9"/>
  <c r="H5253" i="9"/>
  <c r="H5257" i="9"/>
  <c r="H5261" i="9"/>
  <c r="H5265" i="9"/>
  <c r="H5269" i="9"/>
  <c r="H5273" i="9"/>
  <c r="H5277" i="9"/>
  <c r="H5281" i="9"/>
  <c r="H5285" i="9"/>
  <c r="H5289" i="9"/>
  <c r="H5293" i="9"/>
  <c r="H5297" i="9"/>
  <c r="H5301" i="9"/>
  <c r="H5305" i="9"/>
  <c r="H5309" i="9"/>
  <c r="H5313" i="9"/>
  <c r="H5317" i="9"/>
  <c r="H5321" i="9"/>
  <c r="H5325" i="9"/>
  <c r="H5329" i="9"/>
  <c r="H5333" i="9"/>
  <c r="H5337" i="9"/>
  <c r="H5341" i="9"/>
  <c r="H5345" i="9"/>
  <c r="H5349" i="9"/>
  <c r="H5353" i="9"/>
  <c r="H5357" i="9"/>
  <c r="H5361" i="9"/>
  <c r="H5365" i="9"/>
  <c r="H5369" i="9"/>
  <c r="H5373" i="9"/>
  <c r="H5377" i="9"/>
  <c r="H5381" i="9"/>
  <c r="H5385" i="9"/>
  <c r="H5389" i="9"/>
  <c r="H5393" i="9"/>
  <c r="H5397" i="9"/>
  <c r="H5401" i="9"/>
  <c r="H5405" i="9"/>
  <c r="H5409" i="9"/>
  <c r="H5413" i="9"/>
  <c r="H5417" i="9"/>
  <c r="H5421" i="9"/>
  <c r="H5425" i="9"/>
  <c r="H5429" i="9"/>
  <c r="H5433" i="9"/>
  <c r="H5437" i="9"/>
  <c r="H5441" i="9"/>
  <c r="H5445" i="9"/>
  <c r="H5449" i="9"/>
  <c r="H5453" i="9"/>
  <c r="H5457" i="9"/>
  <c r="H5461" i="9"/>
  <c r="H5465" i="9"/>
  <c r="H5469" i="9"/>
  <c r="H5473" i="9"/>
  <c r="H5477" i="9"/>
  <c r="H5481" i="9"/>
  <c r="H5485" i="9"/>
  <c r="H5489" i="9"/>
  <c r="H5493" i="9"/>
  <c r="H5497" i="9"/>
  <c r="H5501" i="9"/>
  <c r="H5505" i="9"/>
  <c r="H5509" i="9"/>
  <c r="H5513" i="9"/>
  <c r="H5517" i="9"/>
  <c r="H5521" i="9"/>
  <c r="H5525" i="9"/>
  <c r="H5529" i="9"/>
  <c r="H5533" i="9"/>
  <c r="H5537" i="9"/>
  <c r="H5541" i="9"/>
  <c r="H5545" i="9"/>
  <c r="H5549" i="9"/>
  <c r="H5553" i="9"/>
  <c r="H5557" i="9"/>
  <c r="H5561" i="9"/>
  <c r="H5565" i="9"/>
  <c r="H5569" i="9"/>
  <c r="H5573" i="9"/>
  <c r="H5577" i="9"/>
  <c r="H5581" i="9"/>
  <c r="H5585" i="9"/>
  <c r="H5589" i="9"/>
  <c r="H5593" i="9"/>
  <c r="H5597" i="9"/>
  <c r="H5601" i="9"/>
  <c r="H5605" i="9"/>
  <c r="H5609" i="9"/>
  <c r="H5613" i="9"/>
  <c r="H5617" i="9"/>
  <c r="H5621" i="9"/>
  <c r="H5625" i="9"/>
  <c r="H5629" i="9"/>
  <c r="H5633" i="9"/>
  <c r="H5637" i="9"/>
  <c r="H5641" i="9"/>
  <c r="H5645" i="9"/>
  <c r="H5649" i="9"/>
  <c r="H5653" i="9"/>
  <c r="H5657" i="9"/>
  <c r="H5661" i="9"/>
  <c r="H5665" i="9"/>
  <c r="H5669" i="9"/>
  <c r="H5673" i="9"/>
  <c r="H5677" i="9"/>
  <c r="H5681" i="9"/>
  <c r="H5685" i="9"/>
  <c r="H5689" i="9"/>
  <c r="H5693" i="9"/>
  <c r="H5697" i="9"/>
  <c r="H5701" i="9"/>
  <c r="H5705" i="9"/>
  <c r="H5709" i="9"/>
  <c r="H5713" i="9"/>
  <c r="H5717" i="9"/>
  <c r="H5721" i="9"/>
  <c r="H5725" i="9"/>
  <c r="H5729" i="9"/>
  <c r="H5733" i="9"/>
  <c r="H5737" i="9"/>
  <c r="H5741" i="9"/>
  <c r="H5745" i="9"/>
  <c r="H5749" i="9"/>
  <c r="H5753" i="9"/>
  <c r="H5757" i="9"/>
  <c r="H5761" i="9"/>
  <c r="H5765" i="9"/>
  <c r="H5769" i="9"/>
  <c r="H5773" i="9"/>
  <c r="H5777" i="9"/>
  <c r="H5781" i="9"/>
  <c r="H5785" i="9"/>
  <c r="H5789" i="9"/>
  <c r="H5793" i="9"/>
  <c r="H5797" i="9"/>
  <c r="H5801" i="9"/>
  <c r="H5805" i="9"/>
  <c r="H5809" i="9"/>
  <c r="H5813" i="9"/>
  <c r="H5817" i="9"/>
  <c r="H5821" i="9"/>
  <c r="H5825" i="9"/>
  <c r="H5829" i="9"/>
  <c r="H5833" i="9"/>
  <c r="H5837" i="9"/>
  <c r="H5841" i="9"/>
  <c r="H5845" i="9"/>
  <c r="H5849" i="9"/>
  <c r="H5853" i="9"/>
  <c r="H5857" i="9"/>
  <c r="H5861" i="9"/>
  <c r="H5865" i="9"/>
  <c r="H5869" i="9"/>
  <c r="H5873" i="9"/>
  <c r="H5877" i="9"/>
  <c r="H5881" i="9"/>
  <c r="H5885" i="9"/>
  <c r="H5889" i="9"/>
  <c r="H5893" i="9"/>
  <c r="H5897" i="9"/>
  <c r="H5901" i="9"/>
  <c r="H5905" i="9"/>
  <c r="H5909" i="9"/>
  <c r="H5913" i="9"/>
  <c r="H5917" i="9"/>
  <c r="H5921" i="9"/>
  <c r="H5925" i="9"/>
  <c r="H5929" i="9"/>
  <c r="H5933" i="9"/>
  <c r="H5937" i="9"/>
  <c r="H5941" i="9"/>
  <c r="H5945" i="9"/>
  <c r="H5949" i="9"/>
  <c r="H5953" i="9"/>
  <c r="H5957" i="9"/>
  <c r="H5961" i="9"/>
  <c r="H5965" i="9"/>
  <c r="H5969" i="9"/>
  <c r="H5973" i="9"/>
  <c r="H5977" i="9"/>
  <c r="H5981" i="9"/>
  <c r="H5985" i="9"/>
  <c r="H5989" i="9"/>
  <c r="H5993" i="9"/>
  <c r="H5997" i="9"/>
  <c r="H6001" i="9"/>
  <c r="H6005" i="9"/>
  <c r="H6009" i="9"/>
  <c r="H6013" i="9"/>
  <c r="H6017" i="9"/>
  <c r="H6021" i="9"/>
  <c r="H6025" i="9"/>
  <c r="H6029" i="9"/>
  <c r="H6033" i="9"/>
  <c r="H6037" i="9"/>
  <c r="H6041" i="9"/>
  <c r="H6045" i="9"/>
  <c r="H6049" i="9"/>
  <c r="H6053" i="9"/>
  <c r="H6057" i="9"/>
  <c r="H6061" i="9"/>
  <c r="H6065" i="9"/>
  <c r="H6069" i="9"/>
  <c r="H6073" i="9"/>
  <c r="H6077" i="9"/>
  <c r="H6081" i="9"/>
  <c r="H6085" i="9"/>
  <c r="H6089" i="9"/>
  <c r="H6093" i="9"/>
  <c r="H6097" i="9"/>
  <c r="H6101" i="9"/>
  <c r="H6105" i="9"/>
  <c r="H6109" i="9"/>
  <c r="H6113" i="9"/>
  <c r="H6117" i="9"/>
  <c r="H6121" i="9"/>
  <c r="H6125" i="9"/>
  <c r="H6129" i="9"/>
  <c r="H6133" i="9"/>
  <c r="H6137" i="9"/>
  <c r="H6141" i="9"/>
  <c r="H6145" i="9"/>
  <c r="H6149" i="9"/>
  <c r="H6153" i="9"/>
  <c r="H6157" i="9"/>
  <c r="H6161" i="9"/>
  <c r="H6165" i="9"/>
  <c r="H6169" i="9"/>
  <c r="H6173" i="9"/>
  <c r="H6177" i="9"/>
  <c r="H6181" i="9"/>
  <c r="H6185" i="9"/>
  <c r="H6189" i="9"/>
  <c r="H6193" i="9"/>
  <c r="H6197" i="9"/>
  <c r="H6201" i="9"/>
  <c r="H6205" i="9"/>
  <c r="H6209" i="9"/>
  <c r="H6213" i="9"/>
  <c r="H6217" i="9"/>
  <c r="H6221" i="9"/>
  <c r="H6225" i="9"/>
  <c r="H6229" i="9"/>
  <c r="H6233" i="9"/>
  <c r="H6237" i="9"/>
  <c r="H6241" i="9"/>
  <c r="H6245" i="9"/>
  <c r="H6249" i="9"/>
  <c r="H6253" i="9"/>
  <c r="H6257" i="9"/>
  <c r="H6261" i="9"/>
  <c r="H6265" i="9"/>
  <c r="H6269" i="9"/>
  <c r="H6273" i="9"/>
  <c r="H6277" i="9"/>
  <c r="H6281" i="9"/>
  <c r="H6285" i="9"/>
  <c r="H6289" i="9"/>
  <c r="H6293" i="9"/>
  <c r="H6297" i="9"/>
  <c r="H6301" i="9"/>
  <c r="H6305" i="9"/>
  <c r="H6309" i="9"/>
  <c r="H6313" i="9"/>
  <c r="H6317" i="9"/>
  <c r="H6321" i="9"/>
  <c r="H6325" i="9"/>
  <c r="H6329" i="9"/>
  <c r="H6333" i="9"/>
  <c r="H6337" i="9"/>
  <c r="H6341" i="9"/>
  <c r="H6345" i="9"/>
  <c r="H6349" i="9"/>
  <c r="H6353" i="9"/>
  <c r="H6357" i="9"/>
  <c r="H6361" i="9"/>
  <c r="H6365" i="9"/>
  <c r="H6369" i="9"/>
  <c r="H6373" i="9"/>
  <c r="H6377" i="9"/>
  <c r="H6381" i="9"/>
  <c r="H6385" i="9"/>
  <c r="H6389" i="9"/>
  <c r="H6393" i="9"/>
  <c r="H6397" i="9"/>
  <c r="H6401" i="9"/>
  <c r="H6405" i="9"/>
  <c r="H6409" i="9"/>
  <c r="H6413" i="9"/>
  <c r="H6417" i="9"/>
  <c r="H6421" i="9"/>
  <c r="H6425" i="9"/>
  <c r="H6429" i="9"/>
  <c r="H6433" i="9"/>
  <c r="H6437" i="9"/>
  <c r="H6441" i="9"/>
  <c r="H6445" i="9"/>
  <c r="H6449" i="9"/>
  <c r="H6453" i="9"/>
  <c r="H6457" i="9"/>
  <c r="H6461" i="9"/>
  <c r="H6465" i="9"/>
  <c r="H6469" i="9"/>
  <c r="H6473" i="9"/>
  <c r="H6477" i="9"/>
  <c r="H6481" i="9"/>
  <c r="H6485" i="9"/>
  <c r="H6489" i="9"/>
  <c r="H6493" i="9"/>
  <c r="H6497" i="9"/>
  <c r="H6501" i="9"/>
  <c r="H6505" i="9"/>
  <c r="H6509" i="9"/>
  <c r="H6513" i="9"/>
  <c r="H6517" i="9"/>
  <c r="H6521" i="9"/>
  <c r="H6525" i="9"/>
  <c r="H6529" i="9"/>
  <c r="H6533" i="9"/>
  <c r="H6537" i="9"/>
  <c r="H6541" i="9"/>
  <c r="H6545" i="9"/>
  <c r="H6549" i="9"/>
  <c r="H6553" i="9"/>
  <c r="H6557" i="9"/>
  <c r="H6561" i="9"/>
  <c r="H6565" i="9"/>
  <c r="H6569" i="9"/>
  <c r="H6573" i="9"/>
  <c r="H6577" i="9"/>
  <c r="H6581" i="9"/>
  <c r="H6585" i="9"/>
  <c r="H6589" i="9"/>
  <c r="H6593" i="9"/>
  <c r="H6597" i="9"/>
  <c r="H6601" i="9"/>
  <c r="H6605" i="9"/>
  <c r="H6609" i="9"/>
  <c r="H6613" i="9"/>
  <c r="H6617" i="9"/>
  <c r="H6621" i="9"/>
  <c r="H6625" i="9"/>
  <c r="H6629" i="9"/>
  <c r="H6633" i="9"/>
  <c r="H6637" i="9"/>
  <c r="H6641" i="9"/>
  <c r="H6645" i="9"/>
  <c r="H6649" i="9"/>
  <c r="H6653" i="9"/>
  <c r="H6657" i="9"/>
  <c r="H6661" i="9"/>
  <c r="H6665" i="9"/>
  <c r="H6669" i="9"/>
  <c r="H6673" i="9"/>
  <c r="H6677" i="9"/>
  <c r="H6681" i="9"/>
  <c r="H6685" i="9"/>
  <c r="H6689" i="9"/>
  <c r="H6693" i="9"/>
  <c r="H6697" i="9"/>
  <c r="H6701" i="9"/>
  <c r="H6705" i="9"/>
  <c r="H6709" i="9"/>
  <c r="H6713" i="9"/>
  <c r="H6717" i="9"/>
  <c r="H6721" i="9"/>
  <c r="H6725" i="9"/>
  <c r="H6729" i="9"/>
  <c r="H6733" i="9"/>
  <c r="H6737" i="9"/>
  <c r="H6741" i="9"/>
  <c r="H6745" i="9"/>
  <c r="H6749" i="9"/>
  <c r="H6753" i="9"/>
  <c r="H6757" i="9"/>
  <c r="H6761" i="9"/>
  <c r="H6765" i="9"/>
  <c r="H6769" i="9"/>
  <c r="H6773" i="9"/>
  <c r="H6777" i="9"/>
  <c r="H6781" i="9"/>
  <c r="H6785" i="9"/>
  <c r="H6789" i="9"/>
  <c r="H6793" i="9"/>
  <c r="H6797" i="9"/>
  <c r="H6801" i="9"/>
  <c r="H6805" i="9"/>
  <c r="H6809" i="9"/>
  <c r="H6813" i="9"/>
  <c r="H6817" i="9"/>
  <c r="H6821" i="9"/>
  <c r="H6825" i="9"/>
  <c r="H6829" i="9"/>
  <c r="H6833" i="9"/>
  <c r="H6837" i="9"/>
  <c r="H6841" i="9"/>
  <c r="H6845" i="9"/>
  <c r="H6849" i="9"/>
  <c r="H6853" i="9"/>
  <c r="H6857" i="9"/>
  <c r="H6861" i="9"/>
  <c r="H6865" i="9"/>
  <c r="H6869" i="9"/>
  <c r="H6873" i="9"/>
  <c r="H6877" i="9"/>
  <c r="H6881" i="9"/>
  <c r="H6885" i="9"/>
  <c r="H6889" i="9"/>
  <c r="H6893" i="9"/>
  <c r="H6897" i="9"/>
  <c r="H6901" i="9"/>
  <c r="H6905" i="9"/>
  <c r="H6909" i="9"/>
  <c r="H6913" i="9"/>
  <c r="H6917" i="9"/>
  <c r="H6921" i="9"/>
  <c r="H6925" i="9"/>
  <c r="H6929" i="9"/>
  <c r="H6933" i="9"/>
  <c r="H6937" i="9"/>
  <c r="H6941" i="9"/>
  <c r="H6945" i="9"/>
  <c r="H6949" i="9"/>
  <c r="H6953" i="9"/>
  <c r="H6957" i="9"/>
  <c r="H6961" i="9"/>
  <c r="H6965" i="9"/>
  <c r="H6969" i="9"/>
  <c r="H6973" i="9"/>
  <c r="H6977" i="9"/>
  <c r="H6981" i="9"/>
  <c r="H6985" i="9"/>
  <c r="H6989" i="9"/>
  <c r="H6993" i="9"/>
  <c r="H6997" i="9"/>
  <c r="H7001" i="9"/>
  <c r="H7005" i="9"/>
  <c r="H7009" i="9"/>
  <c r="H7013" i="9"/>
  <c r="H7017" i="9"/>
  <c r="H7021" i="9"/>
  <c r="H7025" i="9"/>
  <c r="H7029" i="9"/>
  <c r="H7033" i="9"/>
  <c r="H7037" i="9"/>
  <c r="H7041" i="9"/>
  <c r="H7045" i="9"/>
  <c r="H7049" i="9"/>
  <c r="H7053" i="9"/>
  <c r="H7057" i="9"/>
  <c r="H7061" i="9"/>
  <c r="H7065" i="9"/>
  <c r="H7069" i="9"/>
  <c r="H7073" i="9"/>
  <c r="H7077" i="9"/>
  <c r="H7081" i="9"/>
  <c r="H7085" i="9"/>
  <c r="H7089" i="9"/>
  <c r="H7093" i="9"/>
  <c r="H7097" i="9"/>
  <c r="H7101" i="9"/>
  <c r="H7105" i="9"/>
  <c r="H7109" i="9"/>
  <c r="H7113" i="9"/>
  <c r="H7117" i="9"/>
  <c r="H7121" i="9"/>
  <c r="H7125" i="9"/>
  <c r="H7129" i="9"/>
  <c r="H7133" i="9"/>
  <c r="H7137" i="9"/>
  <c r="H7141" i="9"/>
  <c r="H7145" i="9"/>
  <c r="H7149" i="9"/>
  <c r="H7153" i="9"/>
  <c r="H7157" i="9"/>
  <c r="H7161" i="9"/>
  <c r="H7165" i="9"/>
  <c r="H7169" i="9"/>
  <c r="H7173" i="9"/>
  <c r="H7177" i="9"/>
  <c r="H7181" i="9"/>
  <c r="H7185" i="9"/>
  <c r="H7189" i="9"/>
  <c r="H7193" i="9"/>
  <c r="H7197" i="9"/>
  <c r="H7201" i="9"/>
  <c r="H7205" i="9"/>
  <c r="H7209" i="9"/>
  <c r="H7213" i="9"/>
  <c r="H7217" i="9"/>
  <c r="H7221" i="9"/>
  <c r="H7225" i="9"/>
  <c r="H7229" i="9"/>
  <c r="H7233" i="9"/>
  <c r="H7237" i="9"/>
  <c r="H7241" i="9"/>
  <c r="H7245" i="9"/>
  <c r="H7249" i="9"/>
  <c r="H7253" i="9"/>
  <c r="H7257" i="9"/>
  <c r="H7261" i="9"/>
  <c r="H7265" i="9"/>
  <c r="H7269" i="9"/>
  <c r="H7273" i="9"/>
  <c r="H7277" i="9"/>
  <c r="H7281" i="9"/>
  <c r="H7285" i="9"/>
  <c r="H7289" i="9"/>
  <c r="H7293" i="9"/>
  <c r="H7297" i="9"/>
  <c r="H7301" i="9"/>
  <c r="H7305" i="9"/>
  <c r="H7309" i="9"/>
  <c r="H7313" i="9"/>
  <c r="H7317" i="9"/>
  <c r="H7321" i="9"/>
  <c r="H7325" i="9"/>
  <c r="H7329" i="9"/>
  <c r="H7333" i="9"/>
  <c r="H7337" i="9"/>
  <c r="H7341" i="9"/>
  <c r="H7345" i="9"/>
  <c r="H7349" i="9"/>
  <c r="H7353" i="9"/>
  <c r="H7357" i="9"/>
  <c r="H7361" i="9"/>
  <c r="H7365" i="9"/>
  <c r="H7369" i="9"/>
  <c r="H7373" i="9"/>
  <c r="H7377" i="9"/>
  <c r="H7381" i="9"/>
  <c r="H7385" i="9"/>
  <c r="H7389" i="9"/>
  <c r="H7393" i="9"/>
  <c r="H7397" i="9"/>
  <c r="H7401" i="9"/>
  <c r="H7405" i="9"/>
  <c r="H7409" i="9"/>
  <c r="H7413" i="9"/>
  <c r="H7417" i="9"/>
  <c r="H7421" i="9"/>
  <c r="H7425" i="9"/>
  <c r="H7429" i="9"/>
  <c r="H7433" i="9"/>
  <c r="H7437" i="9"/>
  <c r="H7441" i="9"/>
  <c r="H7445" i="9"/>
  <c r="H7449" i="9"/>
  <c r="H7453" i="9"/>
  <c r="H7457" i="9"/>
  <c r="H7461" i="9"/>
  <c r="H7465" i="9"/>
  <c r="H7469" i="9"/>
  <c r="H7473" i="9"/>
  <c r="H7477" i="9"/>
  <c r="H7481" i="9"/>
  <c r="H7485" i="9"/>
  <c r="H7489" i="9"/>
  <c r="H7493" i="9"/>
  <c r="H7497" i="9"/>
  <c r="H7501" i="9"/>
  <c r="H7505" i="9"/>
  <c r="H7509" i="9"/>
  <c r="H7513" i="9"/>
  <c r="H7517" i="9"/>
  <c r="H7521" i="9"/>
  <c r="H7525" i="9"/>
  <c r="H7529" i="9"/>
  <c r="H7533" i="9"/>
  <c r="H7537" i="9"/>
  <c r="H7541" i="9"/>
  <c r="H7545" i="9"/>
  <c r="H7549" i="9"/>
  <c r="H7553" i="9"/>
  <c r="H7557" i="9"/>
  <c r="H7561" i="9"/>
  <c r="H7565" i="9"/>
  <c r="H7569" i="9"/>
  <c r="H7573" i="9"/>
  <c r="H7577" i="9"/>
  <c r="H7581" i="9"/>
  <c r="H7585" i="9"/>
  <c r="H7589" i="9"/>
  <c r="H7593" i="9"/>
  <c r="H7597" i="9"/>
  <c r="H7601" i="9"/>
  <c r="H7605" i="9"/>
  <c r="H7609" i="9"/>
  <c r="H7613" i="9"/>
  <c r="H7617" i="9"/>
  <c r="H7621" i="9"/>
  <c r="H7625" i="9"/>
  <c r="H7629" i="9"/>
  <c r="H7633" i="9"/>
  <c r="H7637" i="9"/>
  <c r="H7641" i="9"/>
  <c r="H7645" i="9"/>
  <c r="H7649" i="9"/>
  <c r="H7653" i="9"/>
  <c r="H7657" i="9"/>
  <c r="H7661" i="9"/>
  <c r="H7665" i="9"/>
  <c r="H7669" i="9"/>
  <c r="H7673" i="9"/>
  <c r="H7677" i="9"/>
  <c r="H7681" i="9"/>
  <c r="H7685" i="9"/>
  <c r="H7689" i="9"/>
  <c r="H7693" i="9"/>
  <c r="H7697" i="9"/>
  <c r="H7701" i="9"/>
  <c r="H7705" i="9"/>
  <c r="H7709" i="9"/>
  <c r="H7713" i="9"/>
  <c r="H7717" i="9"/>
  <c r="H7721" i="9"/>
  <c r="H7725" i="9"/>
  <c r="H7729" i="9"/>
  <c r="H7733" i="9"/>
  <c r="H7737" i="9"/>
  <c r="H7741" i="9"/>
  <c r="H7745" i="9"/>
  <c r="H7749" i="9"/>
  <c r="H7753" i="9"/>
  <c r="H7757" i="9"/>
  <c r="H7761" i="9"/>
  <c r="H7765" i="9"/>
  <c r="H7769" i="9"/>
  <c r="H7773" i="9"/>
  <c r="H7777" i="9"/>
  <c r="H7781" i="9"/>
  <c r="H7785" i="9"/>
  <c r="H7789" i="9"/>
  <c r="H7793" i="9"/>
  <c r="H7797" i="9"/>
  <c r="H7801" i="9"/>
  <c r="H7805" i="9"/>
  <c r="H7809" i="9"/>
  <c r="H7813" i="9"/>
  <c r="H7817" i="9"/>
  <c r="H7821" i="9"/>
  <c r="H7825" i="9"/>
  <c r="H7829" i="9"/>
  <c r="H7833" i="9"/>
  <c r="H7837" i="9"/>
  <c r="H7841" i="9"/>
  <c r="H7845" i="9"/>
  <c r="H7849" i="9"/>
  <c r="H7853" i="9"/>
  <c r="H7857" i="9"/>
  <c r="H7861" i="9"/>
  <c r="H7865" i="9"/>
  <c r="H7869" i="9"/>
  <c r="H7873" i="9"/>
  <c r="H7877" i="9"/>
  <c r="H7881" i="9"/>
  <c r="H7885" i="9"/>
  <c r="H7889" i="9"/>
  <c r="H7893" i="9"/>
  <c r="H7897" i="9"/>
  <c r="H7901" i="9"/>
  <c r="H7905" i="9"/>
  <c r="H7909" i="9"/>
  <c r="H7913" i="9"/>
  <c r="H7917" i="9"/>
  <c r="H7921" i="9"/>
  <c r="H7925" i="9"/>
  <c r="H7929" i="9"/>
  <c r="H7933" i="9"/>
  <c r="H7937" i="9"/>
  <c r="H7941" i="9"/>
  <c r="H7945" i="9"/>
  <c r="H7949" i="9"/>
  <c r="H7953" i="9"/>
  <c r="H7957" i="9"/>
  <c r="H7961" i="9"/>
  <c r="H7965" i="9"/>
  <c r="H7969" i="9"/>
  <c r="H7973" i="9"/>
  <c r="H7977" i="9"/>
  <c r="H7981" i="9"/>
  <c r="H7985" i="9"/>
  <c r="H7989" i="9"/>
  <c r="H7993" i="9"/>
  <c r="H7997" i="9"/>
  <c r="H8001" i="9"/>
  <c r="H8005" i="9"/>
  <c r="H8009" i="9"/>
  <c r="H8014" i="9"/>
  <c r="H8022" i="9"/>
  <c r="H8030" i="9"/>
  <c r="H8039" i="9"/>
  <c r="H8055" i="9"/>
  <c r="H8071" i="9"/>
  <c r="H8087" i="9"/>
  <c r="H8103" i="9"/>
  <c r="H8119" i="9"/>
  <c r="H8135" i="9"/>
  <c r="H8151" i="9"/>
  <c r="H8167" i="9"/>
  <c r="H8183" i="9"/>
  <c r="H8199" i="9"/>
  <c r="H8215" i="9"/>
  <c r="H8231" i="9"/>
  <c r="H8247" i="9"/>
  <c r="H8263" i="9"/>
  <c r="H8279" i="9"/>
  <c r="H8295" i="9"/>
  <c r="H8311" i="9"/>
  <c r="H8327" i="9"/>
  <c r="H8343" i="9"/>
  <c r="H8359" i="9"/>
  <c r="H8375" i="9"/>
  <c r="H8391" i="9"/>
  <c r="H8407" i="9"/>
  <c r="H8423" i="9"/>
  <c r="H8439" i="9"/>
  <c r="H8455" i="9"/>
  <c r="H8471" i="9"/>
  <c r="H8487" i="9"/>
  <c r="H8503" i="9"/>
  <c r="H8519" i="9"/>
  <c r="H8535" i="9"/>
  <c r="H8551" i="9"/>
  <c r="H8567" i="9"/>
  <c r="H8583" i="9"/>
  <c r="H8599" i="9"/>
  <c r="H8615" i="9"/>
  <c r="H8631" i="9"/>
  <c r="H8647" i="9"/>
  <c r="H8663" i="9"/>
  <c r="H8679" i="9"/>
  <c r="H8695" i="9"/>
  <c r="H8711" i="9"/>
  <c r="H8727" i="9"/>
  <c r="H8743" i="9"/>
  <c r="H8759" i="9"/>
  <c r="H8775" i="9"/>
  <c r="H8791" i="9"/>
  <c r="H8807" i="9"/>
  <c r="H8823" i="9"/>
  <c r="H8839" i="9"/>
  <c r="H8855" i="9"/>
  <c r="H8871" i="9"/>
  <c r="H8887" i="9"/>
  <c r="H8903" i="9"/>
  <c r="H8919" i="9"/>
  <c r="H8935" i="9"/>
  <c r="H8951" i="9"/>
  <c r="H8967" i="9"/>
  <c r="H8983" i="9"/>
  <c r="H8999" i="9"/>
  <c r="H9015" i="9"/>
  <c r="H9031" i="9"/>
  <c r="H9047" i="9"/>
  <c r="H9063" i="9"/>
  <c r="H9079" i="9"/>
  <c r="H9095" i="9"/>
  <c r="H9111" i="9"/>
  <c r="H9127" i="9"/>
  <c r="H9143" i="9"/>
  <c r="H9159" i="9"/>
  <c r="H9175" i="9"/>
  <c r="H9191" i="9"/>
  <c r="H9207" i="9"/>
  <c r="H9223" i="9"/>
  <c r="H9239" i="9"/>
  <c r="H9255" i="9"/>
  <c r="H9271" i="9"/>
  <c r="H9287" i="9"/>
  <c r="H9303" i="9"/>
  <c r="H9319" i="9"/>
  <c r="H9335" i="9"/>
  <c r="H9351" i="9"/>
  <c r="H9367" i="9"/>
  <c r="H9383" i="9"/>
  <c r="H9399" i="9"/>
  <c r="H9415" i="9"/>
  <c r="H9431" i="9"/>
  <c r="H9447" i="9"/>
  <c r="H9463" i="9"/>
  <c r="H9479" i="9"/>
  <c r="H9495" i="9"/>
  <c r="H9511" i="9"/>
  <c r="H9527" i="9"/>
  <c r="H9543" i="9"/>
  <c r="H9559" i="9"/>
  <c r="H9575" i="9"/>
  <c r="H9591" i="9"/>
  <c r="H9607" i="9"/>
  <c r="H9623" i="9"/>
  <c r="H9639" i="9"/>
  <c r="H9655" i="9"/>
  <c r="H9671" i="9"/>
  <c r="H9687" i="9"/>
  <c r="H9703" i="9"/>
  <c r="H9719" i="9"/>
  <c r="H9735" i="9"/>
  <c r="H9751" i="9"/>
  <c r="H9767" i="9"/>
  <c r="H9783" i="9"/>
  <c r="H9799" i="9"/>
  <c r="H9815" i="9"/>
  <c r="H9831" i="9"/>
  <c r="H9847" i="9"/>
  <c r="H9863" i="9"/>
  <c r="H9879" i="9"/>
  <c r="H9895" i="9"/>
  <c r="H9911" i="9"/>
  <c r="H9927" i="9"/>
  <c r="H9943" i="9"/>
  <c r="H9959" i="9"/>
  <c r="H9975" i="9"/>
  <c r="H9991" i="9"/>
  <c r="H769" i="9"/>
  <c r="H756" i="9"/>
  <c r="H437" i="9"/>
  <c r="H327" i="9"/>
  <c r="H130" i="9"/>
  <c r="H354" i="9"/>
  <c r="H92" i="9"/>
  <c r="H294" i="9"/>
  <c r="H464" i="9"/>
  <c r="H160" i="9"/>
  <c r="H671" i="9"/>
  <c r="H429" i="9"/>
  <c r="H337" i="9"/>
  <c r="H315" i="9"/>
  <c r="H567" i="9"/>
  <c r="H482" i="9"/>
  <c r="H340" i="9"/>
  <c r="H90" i="9"/>
  <c r="H168" i="9"/>
  <c r="H167" i="9"/>
  <c r="H746" i="9"/>
  <c r="H762" i="9"/>
  <c r="H154" i="9"/>
  <c r="H192" i="9"/>
  <c r="H641" i="9"/>
  <c r="H537" i="9"/>
  <c r="H343" i="9"/>
  <c r="H314" i="9"/>
  <c r="H545" i="9"/>
  <c r="H626" i="9"/>
  <c r="H459" i="9"/>
  <c r="H159" i="9"/>
  <c r="H616" i="9"/>
  <c r="H162" i="9"/>
  <c r="H117" i="9"/>
  <c r="H104" i="9"/>
  <c r="H395" i="9"/>
  <c r="H557" i="9"/>
  <c r="H201" i="9"/>
  <c r="H552" i="9"/>
  <c r="H234" i="9"/>
  <c r="H169" i="9"/>
  <c r="H740" i="9"/>
  <c r="H173" i="9"/>
  <c r="H129" i="9"/>
  <c r="H744" i="9"/>
  <c r="H721" i="9"/>
  <c r="H678" i="9"/>
  <c r="H719" i="9"/>
  <c r="H622" i="9"/>
  <c r="H375" i="9"/>
  <c r="H747" i="9"/>
  <c r="H219" i="9"/>
  <c r="H209" i="9"/>
  <c r="H675" i="9"/>
  <c r="H725" i="9"/>
  <c r="H302" i="9"/>
  <c r="H779" i="9"/>
  <c r="H781" i="9"/>
  <c r="H787" i="9"/>
  <c r="H798" i="9"/>
  <c r="H805" i="9"/>
  <c r="H812" i="9"/>
  <c r="H817" i="9"/>
  <c r="H823" i="9"/>
  <c r="H829" i="9"/>
  <c r="H836" i="9"/>
  <c r="H843" i="9"/>
  <c r="H848" i="9"/>
  <c r="H858" i="9"/>
  <c r="H864" i="9"/>
  <c r="H871" i="9"/>
  <c r="H879" i="9"/>
  <c r="H885" i="9"/>
  <c r="H892" i="9"/>
  <c r="H900" i="9"/>
  <c r="H907" i="9"/>
  <c r="H913" i="9"/>
  <c r="H921" i="9"/>
  <c r="H928" i="9"/>
  <c r="H935" i="9"/>
  <c r="H943" i="9"/>
  <c r="H949" i="9"/>
  <c r="H956" i="9"/>
  <c r="H964" i="9"/>
  <c r="H971" i="9"/>
  <c r="H977" i="9"/>
  <c r="H985" i="9"/>
  <c r="H992" i="9"/>
  <c r="H999" i="9"/>
  <c r="H1007" i="9"/>
  <c r="H1013" i="9"/>
  <c r="H1020" i="9"/>
  <c r="H1028" i="9"/>
  <c r="H1035" i="9"/>
  <c r="H1041" i="9"/>
  <c r="H1049" i="9"/>
  <c r="H1056" i="9"/>
  <c r="H1063" i="9"/>
  <c r="H1071" i="9"/>
  <c r="H1077" i="9"/>
  <c r="H1084" i="9"/>
  <c r="H1092" i="9"/>
  <c r="H1099" i="9"/>
  <c r="H1105" i="9"/>
  <c r="H1113" i="9"/>
  <c r="H1120" i="9"/>
  <c r="H1127" i="9"/>
  <c r="H1135" i="9"/>
  <c r="H1141" i="9"/>
  <c r="H1148" i="9"/>
  <c r="H1156" i="9"/>
  <c r="H1163" i="9"/>
  <c r="H1169" i="9"/>
  <c r="H1177" i="9"/>
  <c r="H1184" i="9"/>
  <c r="H1191" i="9"/>
  <c r="H1199" i="9"/>
  <c r="H1205" i="9"/>
  <c r="H1212" i="9"/>
  <c r="H1220" i="9"/>
  <c r="H1227" i="9"/>
  <c r="H1233" i="9"/>
  <c r="H1241" i="9"/>
  <c r="H1248" i="9"/>
  <c r="H1255" i="9"/>
  <c r="H1263" i="9"/>
  <c r="H1269" i="9"/>
  <c r="H1276" i="9"/>
  <c r="H1284" i="9"/>
  <c r="H1291" i="9"/>
  <c r="H1297" i="9"/>
  <c r="H1305" i="9"/>
  <c r="H1312" i="9"/>
  <c r="H1319" i="9"/>
  <c r="H1327" i="9"/>
  <c r="H1333" i="9"/>
  <c r="H1340" i="9"/>
  <c r="H1348" i="9"/>
  <c r="H1355" i="9"/>
  <c r="H1361" i="9"/>
  <c r="H1369" i="9"/>
  <c r="H1376" i="9"/>
  <c r="H1383" i="9"/>
  <c r="H1391" i="9"/>
  <c r="H1397" i="9"/>
  <c r="H1404" i="9"/>
  <c r="H1412" i="9"/>
  <c r="H1419" i="9"/>
  <c r="H1425" i="9"/>
  <c r="H1433" i="9"/>
  <c r="H1440" i="9"/>
  <c r="H1447" i="9"/>
  <c r="H1455" i="9"/>
  <c r="H1461" i="9"/>
  <c r="H1468" i="9"/>
  <c r="H1476" i="9"/>
  <c r="H1483" i="9"/>
  <c r="H1489" i="9"/>
  <c r="H1497" i="9"/>
  <c r="H1504" i="9"/>
  <c r="H1511" i="9"/>
  <c r="H1519" i="9"/>
  <c r="H1525" i="9"/>
  <c r="H1532" i="9"/>
  <c r="H1540" i="9"/>
  <c r="H1547" i="9"/>
  <c r="H1553" i="9"/>
  <c r="H1561" i="9"/>
  <c r="H1568" i="9"/>
  <c r="H1575" i="9"/>
  <c r="H1583" i="9"/>
  <c r="H1589" i="9"/>
  <c r="H1596" i="9"/>
  <c r="H1604" i="9"/>
  <c r="H1611" i="9"/>
  <c r="H1617" i="9"/>
  <c r="H1625" i="9"/>
  <c r="H1632" i="9"/>
  <c r="H1639" i="9"/>
  <c r="H1647" i="9"/>
  <c r="H1653" i="9"/>
  <c r="H1660" i="9"/>
  <c r="H1668" i="9"/>
  <c r="H1675" i="9"/>
  <c r="H1681" i="9"/>
  <c r="H1689" i="9"/>
  <c r="H1696" i="9"/>
  <c r="H1703" i="9"/>
  <c r="H1711" i="9"/>
  <c r="H1717" i="9"/>
  <c r="H1724" i="9"/>
  <c r="H1732" i="9"/>
  <c r="H1739" i="9"/>
  <c r="H1745" i="9"/>
  <c r="H1753" i="9"/>
  <c r="H1758" i="9"/>
  <c r="H1763" i="9"/>
  <c r="H1769" i="9"/>
  <c r="H1774" i="9"/>
  <c r="H1779" i="9"/>
  <c r="H1785" i="9"/>
  <c r="H1790" i="9"/>
  <c r="H1795" i="9"/>
  <c r="H1801" i="9"/>
  <c r="H1806" i="9"/>
  <c r="H1811" i="9"/>
  <c r="H1817" i="9"/>
  <c r="H1822" i="9"/>
  <c r="H1827" i="9"/>
  <c r="H1833" i="9"/>
  <c r="H1838" i="9"/>
  <c r="H1843" i="9"/>
  <c r="H1849" i="9"/>
  <c r="H1854" i="9"/>
  <c r="H1859" i="9"/>
  <c r="H1865" i="9"/>
  <c r="H1870" i="9"/>
  <c r="H1875" i="9"/>
  <c r="H1881" i="9"/>
  <c r="H1886" i="9"/>
  <c r="H1891" i="9"/>
  <c r="H1897" i="9"/>
  <c r="H1902" i="9"/>
  <c r="H1907" i="9"/>
  <c r="H1913" i="9"/>
  <c r="H1918" i="9"/>
  <c r="H1923" i="9"/>
  <c r="H1929" i="9"/>
  <c r="H1934" i="9"/>
  <c r="H1939" i="9"/>
  <c r="H1945" i="9"/>
  <c r="H1950" i="9"/>
  <c r="H1955" i="9"/>
  <c r="H1961" i="9"/>
  <c r="H1966" i="9"/>
  <c r="H1971" i="9"/>
  <c r="H1977" i="9"/>
  <c r="H1982" i="9"/>
  <c r="H1987" i="9"/>
  <c r="H1993" i="9"/>
  <c r="H1998" i="9"/>
  <c r="H2003" i="9"/>
  <c r="H2009" i="9"/>
  <c r="H2014" i="9"/>
  <c r="H2019" i="9"/>
  <c r="H2025" i="9"/>
  <c r="H2030" i="9"/>
  <c r="H2035" i="9"/>
  <c r="H2041" i="9"/>
  <c r="H2046" i="9"/>
  <c r="H2051" i="9"/>
  <c r="H2057" i="9"/>
  <c r="H2062" i="9"/>
  <c r="H2067" i="9"/>
  <c r="H2073" i="9"/>
  <c r="H2078" i="9"/>
  <c r="H2083" i="9"/>
  <c r="H2089" i="9"/>
  <c r="H2094" i="9"/>
  <c r="H2099" i="9"/>
  <c r="H2105" i="9"/>
  <c r="H2110" i="9"/>
  <c r="H2115" i="9"/>
  <c r="H2121" i="9"/>
  <c r="H2126" i="9"/>
  <c r="H2131" i="9"/>
  <c r="H2137" i="9"/>
  <c r="H2142" i="9"/>
  <c r="H2147" i="9"/>
  <c r="H2153" i="9"/>
  <c r="H2158" i="9"/>
  <c r="H2163" i="9"/>
  <c r="H2169" i="9"/>
  <c r="H2174" i="9"/>
  <c r="H2179" i="9"/>
  <c r="H2185" i="9"/>
  <c r="H2190" i="9"/>
  <c r="H2195" i="9"/>
  <c r="H2201" i="9"/>
  <c r="H2206" i="9"/>
  <c r="H2211" i="9"/>
  <c r="H2217" i="9"/>
  <c r="H2222" i="9"/>
  <c r="H2227" i="9"/>
  <c r="H2233" i="9"/>
  <c r="H2238" i="9"/>
  <c r="H2243" i="9"/>
  <c r="H2249" i="9"/>
  <c r="H2254" i="9"/>
  <c r="H2259" i="9"/>
  <c r="H2265" i="9"/>
  <c r="H2270" i="9"/>
  <c r="H2275" i="9"/>
  <c r="H2281" i="9"/>
  <c r="H2286" i="9"/>
  <c r="H2291" i="9"/>
  <c r="H2297" i="9"/>
  <c r="H2302" i="9"/>
  <c r="H2307" i="9"/>
  <c r="H2313" i="9"/>
  <c r="H2318" i="9"/>
  <c r="H2323" i="9"/>
  <c r="H2329" i="9"/>
  <c r="H2334" i="9"/>
  <c r="H2339" i="9"/>
  <c r="H2345" i="9"/>
  <c r="H2350" i="9"/>
  <c r="H2355" i="9"/>
  <c r="H2361" i="9"/>
  <c r="H2366" i="9"/>
  <c r="H2371" i="9"/>
  <c r="H2377" i="9"/>
  <c r="H2382" i="9"/>
  <c r="H2387" i="9"/>
  <c r="H2393" i="9"/>
  <c r="H2398" i="9"/>
  <c r="H2403" i="9"/>
  <c r="H2409" i="9"/>
  <c r="H2414" i="9"/>
  <c r="H2419" i="9"/>
  <c r="H2425" i="9"/>
  <c r="H2430" i="9"/>
  <c r="H2435" i="9"/>
  <c r="H2441" i="9"/>
  <c r="H2446" i="9"/>
  <c r="H2451" i="9"/>
  <c r="H2457" i="9"/>
  <c r="H2462" i="9"/>
  <c r="H2467" i="9"/>
  <c r="H2473" i="9"/>
  <c r="H2478" i="9"/>
  <c r="H2483" i="9"/>
  <c r="H2489" i="9"/>
  <c r="H2494" i="9"/>
  <c r="H2499" i="9"/>
  <c r="H2505" i="9"/>
  <c r="H2510" i="9"/>
  <c r="H2515" i="9"/>
  <c r="H2521" i="9"/>
  <c r="H2526" i="9"/>
  <c r="H2531" i="9"/>
  <c r="H2537" i="9"/>
  <c r="H2542" i="9"/>
  <c r="H2547" i="9"/>
  <c r="H2553" i="9"/>
  <c r="H2558" i="9"/>
  <c r="H2563" i="9"/>
  <c r="H2569" i="9"/>
  <c r="H2574" i="9"/>
  <c r="H2579" i="9"/>
  <c r="H2585" i="9"/>
  <c r="H2590" i="9"/>
  <c r="H2595" i="9"/>
  <c r="H2601" i="9"/>
  <c r="H2606" i="9"/>
  <c r="H2611" i="9"/>
  <c r="H2617" i="9"/>
  <c r="H2622" i="9"/>
  <c r="H2627" i="9"/>
  <c r="H2633" i="9"/>
  <c r="H2638" i="9"/>
  <c r="H2643" i="9"/>
  <c r="H2649" i="9"/>
  <c r="H2654" i="9"/>
  <c r="H2659" i="9"/>
  <c r="H2665" i="9"/>
  <c r="H2670" i="9"/>
  <c r="H2675" i="9"/>
  <c r="H2681" i="9"/>
  <c r="H2686" i="9"/>
  <c r="H2691" i="9"/>
  <c r="H2697" i="9"/>
  <c r="H2702" i="9"/>
  <c r="H2707" i="9"/>
  <c r="H2713" i="9"/>
  <c r="H2718" i="9"/>
  <c r="H2723" i="9"/>
  <c r="H2729" i="9"/>
  <c r="H2734" i="9"/>
  <c r="H2739" i="9"/>
  <c r="H2745" i="9"/>
  <c r="H2750" i="9"/>
  <c r="H2755" i="9"/>
  <c r="H2761" i="9"/>
  <c r="H2766" i="9"/>
  <c r="H2771" i="9"/>
  <c r="H2777" i="9"/>
  <c r="H2782" i="9"/>
  <c r="H2787" i="9"/>
  <c r="H2793" i="9"/>
  <c r="H2798" i="9"/>
  <c r="H2803" i="9"/>
  <c r="H2809" i="9"/>
  <c r="H2814" i="9"/>
  <c r="H2819" i="9"/>
  <c r="H2825" i="9"/>
  <c r="H2830" i="9"/>
  <c r="H2835" i="9"/>
  <c r="H2841" i="9"/>
  <c r="H2846" i="9"/>
  <c r="H2851" i="9"/>
  <c r="H2857" i="9"/>
  <c r="H2862" i="9"/>
  <c r="H2867" i="9"/>
  <c r="H2873" i="9"/>
  <c r="H2878" i="9"/>
  <c r="H2883" i="9"/>
  <c r="H2889" i="9"/>
  <c r="H2894" i="9"/>
  <c r="H2899" i="9"/>
  <c r="H2905" i="9"/>
  <c r="H2910" i="9"/>
  <c r="H2915" i="9"/>
  <c r="H2921" i="9"/>
  <c r="H2926" i="9"/>
  <c r="H2931" i="9"/>
  <c r="H2937" i="9"/>
  <c r="H2942" i="9"/>
  <c r="H2947" i="9"/>
  <c r="H2953" i="9"/>
  <c r="H2958" i="9"/>
  <c r="H2963" i="9"/>
  <c r="H2969" i="9"/>
  <c r="H2974" i="9"/>
  <c r="H2979" i="9"/>
  <c r="H2985" i="9"/>
  <c r="H2990" i="9"/>
  <c r="H2995" i="9"/>
  <c r="H3001" i="9"/>
  <c r="H3006" i="9"/>
  <c r="H3011" i="9"/>
  <c r="H3017" i="9"/>
  <c r="H3022" i="9"/>
  <c r="H3027" i="9"/>
  <c r="H3033" i="9"/>
  <c r="H3038" i="9"/>
  <c r="H3043" i="9"/>
  <c r="H3049" i="9"/>
  <c r="H3054" i="9"/>
  <c r="H3059" i="9"/>
  <c r="H3065" i="9"/>
  <c r="H3070" i="9"/>
  <c r="H3075" i="9"/>
  <c r="H3081" i="9"/>
  <c r="H3086" i="9"/>
  <c r="H3091" i="9"/>
  <c r="H3097" i="9"/>
  <c r="H3102" i="9"/>
  <c r="H3107" i="9"/>
  <c r="H3113" i="9"/>
  <c r="H3118" i="9"/>
  <c r="H3123" i="9"/>
  <c r="H3129" i="9"/>
  <c r="H3134" i="9"/>
  <c r="H3139" i="9"/>
  <c r="H3145" i="9"/>
  <c r="H3150" i="9"/>
  <c r="H3155" i="9"/>
  <c r="H3161" i="9"/>
  <c r="H3166" i="9"/>
  <c r="H3171" i="9"/>
  <c r="H3177" i="9"/>
  <c r="H3182" i="9"/>
  <c r="H3187" i="9"/>
  <c r="H3193" i="9"/>
  <c r="H3198" i="9"/>
  <c r="H3203" i="9"/>
  <c r="H3209" i="9"/>
  <c r="H3214" i="9"/>
  <c r="H3219" i="9"/>
  <c r="H3225" i="9"/>
  <c r="H3230" i="9"/>
  <c r="H3235" i="9"/>
  <c r="H3241" i="9"/>
  <c r="H3246" i="9"/>
  <c r="H3251" i="9"/>
  <c r="H3257" i="9"/>
  <c r="H3262" i="9"/>
  <c r="H3267" i="9"/>
  <c r="H3273" i="9"/>
  <c r="H3278" i="9"/>
  <c r="H3283" i="9"/>
  <c r="H3289" i="9"/>
  <c r="H3294" i="9"/>
  <c r="H3299" i="9"/>
  <c r="H3305" i="9"/>
  <c r="H3310" i="9"/>
  <c r="H3315" i="9"/>
  <c r="H3321" i="9"/>
  <c r="H3326" i="9"/>
  <c r="H3331" i="9"/>
  <c r="H3337" i="9"/>
  <c r="H3342" i="9"/>
  <c r="H3347" i="9"/>
  <c r="H3353" i="9"/>
  <c r="H3358" i="9"/>
  <c r="H3363" i="9"/>
  <c r="H3369" i="9"/>
  <c r="H3374" i="9"/>
  <c r="H3379" i="9"/>
  <c r="H3385" i="9"/>
  <c r="H3390" i="9"/>
  <c r="H3395" i="9"/>
  <c r="H3401" i="9"/>
  <c r="H3406" i="9"/>
  <c r="H3411" i="9"/>
  <c r="H3417" i="9"/>
  <c r="H3422" i="9"/>
  <c r="H3427" i="9"/>
  <c r="H3433" i="9"/>
  <c r="H3438" i="9"/>
  <c r="H3443" i="9"/>
  <c r="H3449" i="9"/>
  <c r="H3454" i="9"/>
  <c r="H3459" i="9"/>
  <c r="H3465" i="9"/>
  <c r="H3470" i="9"/>
  <c r="H3475" i="9"/>
  <c r="H3481" i="9"/>
  <c r="H3486" i="9"/>
  <c r="H3491" i="9"/>
  <c r="H3497" i="9"/>
  <c r="H3502" i="9"/>
  <c r="H3507" i="9"/>
  <c r="H3513" i="9"/>
  <c r="H3518" i="9"/>
  <c r="H3523" i="9"/>
  <c r="H3529" i="9"/>
  <c r="H3534" i="9"/>
  <c r="H3539" i="9"/>
  <c r="H3545" i="9"/>
  <c r="H3550" i="9"/>
  <c r="H3555" i="9"/>
  <c r="H3561" i="9"/>
  <c r="H3566" i="9"/>
  <c r="H3571" i="9"/>
  <c r="H3577" i="9"/>
  <c r="H3582" i="9"/>
  <c r="H3587" i="9"/>
  <c r="H3593" i="9"/>
  <c r="H3598" i="9"/>
  <c r="H3603" i="9"/>
  <c r="H3609" i="9"/>
  <c r="H3614" i="9"/>
  <c r="H3619" i="9"/>
  <c r="H3625" i="9"/>
  <c r="H3630" i="9"/>
  <c r="H3635" i="9"/>
  <c r="H3641" i="9"/>
  <c r="H3646" i="9"/>
  <c r="H3651" i="9"/>
  <c r="H3657" i="9"/>
  <c r="H3662" i="9"/>
  <c r="H3667" i="9"/>
  <c r="H3673" i="9"/>
  <c r="H3678" i="9"/>
  <c r="H3683" i="9"/>
  <c r="H3689" i="9"/>
  <c r="H3694" i="9"/>
  <c r="H3699" i="9"/>
  <c r="H3705" i="9"/>
  <c r="H3710" i="9"/>
  <c r="H3715" i="9"/>
  <c r="H3721" i="9"/>
  <c r="H3726" i="9"/>
  <c r="H3731" i="9"/>
  <c r="H3737" i="9"/>
  <c r="H3742" i="9"/>
  <c r="H3747" i="9"/>
  <c r="H3753" i="9"/>
  <c r="H3758" i="9"/>
  <c r="H3763" i="9"/>
  <c r="H3769" i="9"/>
  <c r="H3774" i="9"/>
  <c r="H3779" i="9"/>
  <c r="H3785" i="9"/>
  <c r="H3790" i="9"/>
  <c r="H3795" i="9"/>
  <c r="H3801" i="9"/>
  <c r="H3806" i="9"/>
  <c r="H3811" i="9"/>
  <c r="H3817" i="9"/>
  <c r="H3822" i="9"/>
  <c r="H3827" i="9"/>
  <c r="H3833" i="9"/>
  <c r="H3838" i="9"/>
  <c r="H3843" i="9"/>
  <c r="H3849" i="9"/>
  <c r="H3854" i="9"/>
  <c r="H3859" i="9"/>
  <c r="H3865" i="9"/>
  <c r="H3870" i="9"/>
  <c r="H3875" i="9"/>
  <c r="H3881" i="9"/>
  <c r="H3886" i="9"/>
  <c r="H3891" i="9"/>
  <c r="H3897" i="9"/>
  <c r="H3902" i="9"/>
  <c r="H3907" i="9"/>
  <c r="H3913" i="9"/>
  <c r="H3918" i="9"/>
  <c r="H3923" i="9"/>
  <c r="H3929" i="9"/>
  <c r="H3934" i="9"/>
  <c r="H3939" i="9"/>
  <c r="H3945" i="9"/>
  <c r="H3950" i="9"/>
  <c r="H3955" i="9"/>
  <c r="H3961" i="9"/>
  <c r="H3966" i="9"/>
  <c r="H3971" i="9"/>
  <c r="H3977" i="9"/>
  <c r="H3982" i="9"/>
  <c r="H3987" i="9"/>
  <c r="H3993" i="9"/>
  <c r="H3998" i="9"/>
  <c r="H4003" i="9"/>
  <c r="H4009" i="9"/>
  <c r="H4014" i="9"/>
  <c r="H4019" i="9"/>
  <c r="H4025" i="9"/>
  <c r="H4030" i="9"/>
  <c r="H4035" i="9"/>
  <c r="H4041" i="9"/>
  <c r="H4046" i="9"/>
  <c r="H4051" i="9"/>
  <c r="H4057" i="9"/>
  <c r="H4062" i="9"/>
  <c r="H4067" i="9"/>
  <c r="H4073" i="9"/>
  <c r="H4078" i="9"/>
  <c r="H4083" i="9"/>
  <c r="H4089" i="9"/>
  <c r="H4094" i="9"/>
  <c r="H4099" i="9"/>
  <c r="H4105" i="9"/>
  <c r="H4110" i="9"/>
  <c r="H4115" i="9"/>
  <c r="H4121" i="9"/>
  <c r="H4126" i="9"/>
  <c r="H4131" i="9"/>
  <c r="H4137" i="9"/>
  <c r="H4142" i="9"/>
  <c r="H4147" i="9"/>
  <c r="H4153" i="9"/>
  <c r="H4158" i="9"/>
  <c r="H4163" i="9"/>
  <c r="H4169" i="9"/>
  <c r="H4174" i="9"/>
  <c r="H4179" i="9"/>
  <c r="H4185" i="9"/>
  <c r="H4190" i="9"/>
  <c r="H4195" i="9"/>
  <c r="H4201" i="9"/>
  <c r="H4206" i="9"/>
  <c r="H4211" i="9"/>
  <c r="H4217" i="9"/>
  <c r="H4222" i="9"/>
  <c r="H4227" i="9"/>
  <c r="H4233" i="9"/>
  <c r="H4238" i="9"/>
  <c r="H4243" i="9"/>
  <c r="H4249" i="9"/>
  <c r="H4254" i="9"/>
  <c r="H4259" i="9"/>
  <c r="H4265" i="9"/>
  <c r="H4270" i="9"/>
  <c r="H4275" i="9"/>
  <c r="H4281" i="9"/>
  <c r="H4286" i="9"/>
  <c r="H4291" i="9"/>
  <c r="H4297" i="9"/>
  <c r="H4302" i="9"/>
  <c r="H4307" i="9"/>
  <c r="H4313" i="9"/>
  <c r="H4318" i="9"/>
  <c r="H4323" i="9"/>
  <c r="H4329" i="9"/>
  <c r="H4334" i="9"/>
  <c r="H4339" i="9"/>
  <c r="H4345" i="9"/>
  <c r="H4350" i="9"/>
  <c r="H4355" i="9"/>
  <c r="H4361" i="9"/>
  <c r="H4366" i="9"/>
  <c r="H4371" i="9"/>
  <c r="H4377" i="9"/>
  <c r="H4382" i="9"/>
  <c r="H4387" i="9"/>
  <c r="H4393" i="9"/>
  <c r="H4398" i="9"/>
  <c r="H4403" i="9"/>
  <c r="H4409" i="9"/>
  <c r="H4414" i="9"/>
  <c r="H4419" i="9"/>
  <c r="H9999" i="9"/>
  <c r="H9979" i="9"/>
  <c r="H9955" i="9"/>
  <c r="H9935" i="9"/>
  <c r="H9915" i="9"/>
  <c r="H9891" i="9"/>
  <c r="H9871" i="9"/>
  <c r="H9851" i="9"/>
  <c r="H9827" i="9"/>
  <c r="H9807" i="9"/>
  <c r="H9787" i="9"/>
  <c r="H9763" i="9"/>
  <c r="H9743" i="9"/>
  <c r="H9723" i="9"/>
  <c r="H9699" i="9"/>
  <c r="H9679" i="9"/>
  <c r="H9659" i="9"/>
  <c r="H9635" i="9"/>
  <c r="H9615" i="9"/>
  <c r="H9595" i="9"/>
  <c r="H9571" i="9"/>
  <c r="H9551" i="9"/>
  <c r="H9531" i="9"/>
  <c r="H9507" i="9"/>
  <c r="H9487" i="9"/>
  <c r="H9467" i="9"/>
  <c r="H9443" i="9"/>
  <c r="H9423" i="9"/>
  <c r="H9403" i="9"/>
  <c r="H9379" i="9"/>
  <c r="H9359" i="9"/>
  <c r="H9339" i="9"/>
  <c r="H9315" i="9"/>
  <c r="H9295" i="9"/>
  <c r="H9275" i="9"/>
  <c r="H9251" i="9"/>
  <c r="H9231" i="9"/>
  <c r="H9211" i="9"/>
  <c r="H9187" i="9"/>
  <c r="H9167" i="9"/>
  <c r="H9147" i="9"/>
  <c r="H9123" i="9"/>
  <c r="H9103" i="9"/>
  <c r="H9083" i="9"/>
  <c r="H9059" i="9"/>
  <c r="H9039" i="9"/>
  <c r="H9019" i="9"/>
  <c r="H8995" i="9"/>
  <c r="H8975" i="9"/>
  <c r="H8955" i="9"/>
  <c r="H8931" i="9"/>
  <c r="H8911" i="9"/>
  <c r="H8891" i="9"/>
  <c r="H8867" i="9"/>
  <c r="H8847" i="9"/>
  <c r="H8827" i="9"/>
  <c r="H8803" i="9"/>
  <c r="H8783" i="9"/>
  <c r="H8763" i="9"/>
  <c r="H8739" i="9"/>
  <c r="H8719" i="9"/>
  <c r="H8699" i="9"/>
  <c r="H8675" i="9"/>
  <c r="H8655" i="9"/>
  <c r="H8635" i="9"/>
  <c r="H8611" i="9"/>
  <c r="H8591" i="9"/>
  <c r="H8571" i="9"/>
  <c r="H8547" i="9"/>
  <c r="H8527" i="9"/>
  <c r="H8507" i="9"/>
  <c r="H8483" i="9"/>
  <c r="H8463" i="9"/>
  <c r="H8443" i="9"/>
  <c r="H8419" i="9"/>
  <c r="H8399" i="9"/>
  <c r="H8379" i="9"/>
  <c r="H8355" i="9"/>
  <c r="H8335" i="9"/>
  <c r="H8315" i="9"/>
  <c r="H8291" i="9"/>
  <c r="H8271" i="9"/>
  <c r="H8251" i="9"/>
  <c r="H8227" i="9"/>
  <c r="H8207" i="9"/>
  <c r="H8187" i="9"/>
  <c r="H8163" i="9"/>
  <c r="H8143" i="9"/>
  <c r="H8123" i="9"/>
  <c r="H8099" i="9"/>
  <c r="H8079" i="9"/>
  <c r="H8059" i="9"/>
  <c r="H8035" i="9"/>
  <c r="H8026" i="9"/>
  <c r="H8015" i="9"/>
  <c r="H8008" i="9"/>
  <c r="H8003" i="9"/>
  <c r="H7998" i="9"/>
  <c r="H7992" i="9"/>
  <c r="H7987" i="9"/>
  <c r="H7982" i="9"/>
  <c r="H7976" i="9"/>
  <c r="H7971" i="9"/>
  <c r="H7966" i="9"/>
  <c r="H7960" i="9"/>
  <c r="H7955" i="9"/>
  <c r="H7950" i="9"/>
  <c r="H7944" i="9"/>
  <c r="H7939" i="9"/>
  <c r="H7934" i="9"/>
  <c r="H7928" i="9"/>
  <c r="H7923" i="9"/>
  <c r="H7918" i="9"/>
  <c r="H7912" i="9"/>
  <c r="H7907" i="9"/>
  <c r="H7902" i="9"/>
  <c r="H7896" i="9"/>
  <c r="H7891" i="9"/>
  <c r="H7886" i="9"/>
  <c r="H7880" i="9"/>
  <c r="H7875" i="9"/>
  <c r="H7870" i="9"/>
  <c r="H7864" i="9"/>
  <c r="H7859" i="9"/>
  <c r="H7854" i="9"/>
  <c r="H7848" i="9"/>
  <c r="H7843" i="9"/>
  <c r="H7838" i="9"/>
  <c r="H7832" i="9"/>
  <c r="H7827" i="9"/>
  <c r="H7822" i="9"/>
  <c r="H7816" i="9"/>
  <c r="H7811" i="9"/>
  <c r="H7806" i="9"/>
  <c r="H7800" i="9"/>
  <c r="H7795" i="9"/>
  <c r="H7790" i="9"/>
  <c r="H7784" i="9"/>
  <c r="H7779" i="9"/>
  <c r="H7774" i="9"/>
  <c r="H7768" i="9"/>
  <c r="H7763" i="9"/>
  <c r="H7758" i="9"/>
  <c r="H7752" i="9"/>
  <c r="H7747" i="9"/>
  <c r="H7742" i="9"/>
  <c r="H7736" i="9"/>
  <c r="H7731" i="9"/>
  <c r="H7726" i="9"/>
  <c r="H7720" i="9"/>
  <c r="H7715" i="9"/>
  <c r="H7710" i="9"/>
  <c r="H7704" i="9"/>
  <c r="H7699" i="9"/>
  <c r="H7694" i="9"/>
  <c r="H7688" i="9"/>
  <c r="H7683" i="9"/>
  <c r="H7678" i="9"/>
  <c r="H7672" i="9"/>
  <c r="H7667" i="9"/>
  <c r="H7662" i="9"/>
  <c r="H7656" i="9"/>
  <c r="H7651" i="9"/>
  <c r="H7646" i="9"/>
  <c r="H7640" i="9"/>
  <c r="H7635" i="9"/>
  <c r="H7630" i="9"/>
  <c r="H7624" i="9"/>
  <c r="H7619" i="9"/>
  <c r="H7614" i="9"/>
  <c r="H7608" i="9"/>
  <c r="H7603" i="9"/>
  <c r="H7598" i="9"/>
  <c r="H7592" i="9"/>
  <c r="H7587" i="9"/>
  <c r="H7582" i="9"/>
  <c r="H7576" i="9"/>
  <c r="H7571" i="9"/>
  <c r="H7566" i="9"/>
  <c r="H7560" i="9"/>
  <c r="H7555" i="9"/>
  <c r="H7550" i="9"/>
  <c r="H7544" i="9"/>
  <c r="H7539" i="9"/>
  <c r="H7534" i="9"/>
  <c r="H7528" i="9"/>
  <c r="H7523" i="9"/>
  <c r="H7518" i="9"/>
  <c r="H7512" i="9"/>
  <c r="H7507" i="9"/>
  <c r="H7502" i="9"/>
  <c r="H7496" i="9"/>
  <c r="H7491" i="9"/>
  <c r="H7486" i="9"/>
  <c r="H7480" i="9"/>
  <c r="H7475" i="9"/>
  <c r="H7470" i="9"/>
  <c r="H7464" i="9"/>
  <c r="H7459" i="9"/>
  <c r="H7454" i="9"/>
  <c r="H7448" i="9"/>
  <c r="H7443" i="9"/>
  <c r="H7438" i="9"/>
  <c r="H7432" i="9"/>
  <c r="H7427" i="9"/>
  <c r="H7422" i="9"/>
  <c r="H7416" i="9"/>
  <c r="H7411" i="9"/>
  <c r="H7406" i="9"/>
  <c r="H7400" i="9"/>
  <c r="H7395" i="9"/>
  <c r="H7390" i="9"/>
  <c r="H7384" i="9"/>
  <c r="H7379" i="9"/>
  <c r="H7374" i="9"/>
  <c r="H7368" i="9"/>
  <c r="H7363" i="9"/>
  <c r="H7358" i="9"/>
  <c r="H7352" i="9"/>
  <c r="H7347" i="9"/>
  <c r="H7342" i="9"/>
  <c r="H7336" i="9"/>
  <c r="H7331" i="9"/>
  <c r="H7326" i="9"/>
  <c r="H7320" i="9"/>
  <c r="H7315" i="9"/>
  <c r="H7310" i="9"/>
  <c r="H7304" i="9"/>
  <c r="H7299" i="9"/>
  <c r="H7294" i="9"/>
  <c r="H7288" i="9"/>
  <c r="H7283" i="9"/>
  <c r="H7278" i="9"/>
  <c r="H7272" i="9"/>
  <c r="H7267" i="9"/>
  <c r="H7262" i="9"/>
  <c r="H7256" i="9"/>
  <c r="H7251" i="9"/>
  <c r="H7246" i="9"/>
  <c r="H7240" i="9"/>
  <c r="H7235" i="9"/>
  <c r="H7230" i="9"/>
  <c r="H7224" i="9"/>
  <c r="H7219" i="9"/>
  <c r="H7214" i="9"/>
  <c r="H7208" i="9"/>
  <c r="H7203" i="9"/>
  <c r="H7198" i="9"/>
  <c r="H7192" i="9"/>
  <c r="H7187" i="9"/>
  <c r="H7182" i="9"/>
  <c r="H7176" i="9"/>
  <c r="H7171" i="9"/>
  <c r="H7166" i="9"/>
  <c r="H7160" i="9"/>
  <c r="H7155" i="9"/>
  <c r="H7150" i="9"/>
  <c r="H7144" i="9"/>
  <c r="H7139" i="9"/>
  <c r="H7134" i="9"/>
  <c r="H7128" i="9"/>
  <c r="H7123" i="9"/>
  <c r="H7118" i="9"/>
  <c r="H7112" i="9"/>
  <c r="H7107" i="9"/>
  <c r="H7102" i="9"/>
  <c r="H7096" i="9"/>
  <c r="H7091" i="9"/>
  <c r="H7086" i="9"/>
  <c r="H7080" i="9"/>
  <c r="H7075" i="9"/>
  <c r="H7070" i="9"/>
  <c r="H7064" i="9"/>
  <c r="H7059" i="9"/>
  <c r="H7054" i="9"/>
  <c r="H7048" i="9"/>
  <c r="H7043" i="9"/>
  <c r="H7038" i="9"/>
  <c r="H7032" i="9"/>
  <c r="H7027" i="9"/>
  <c r="H7022" i="9"/>
  <c r="H7016" i="9"/>
  <c r="H7011" i="9"/>
  <c r="H7006" i="9"/>
  <c r="H7000" i="9"/>
  <c r="H6995" i="9"/>
  <c r="H6990" i="9"/>
  <c r="H6984" i="9"/>
  <c r="H6979" i="9"/>
  <c r="H6974" i="9"/>
  <c r="H6968" i="9"/>
  <c r="H6963" i="9"/>
  <c r="H6958" i="9"/>
  <c r="H6952" i="9"/>
  <c r="H6947" i="9"/>
  <c r="H6942" i="9"/>
  <c r="H6936" i="9"/>
  <c r="H6931" i="9"/>
  <c r="H6926" i="9"/>
  <c r="H6920" i="9"/>
  <c r="H6915" i="9"/>
  <c r="H6910" i="9"/>
  <c r="H6904" i="9"/>
  <c r="H6899" i="9"/>
  <c r="H6894" i="9"/>
  <c r="H6888" i="9"/>
  <c r="H6883" i="9"/>
  <c r="H6878" i="9"/>
  <c r="H6872" i="9"/>
  <c r="H6867" i="9"/>
  <c r="H6862" i="9"/>
  <c r="H6856" i="9"/>
  <c r="H6851" i="9"/>
  <c r="H6846" i="9"/>
  <c r="H6840" i="9"/>
  <c r="H6835" i="9"/>
  <c r="H6830" i="9"/>
  <c r="H6824" i="9"/>
  <c r="H6819" i="9"/>
  <c r="H6814" i="9"/>
  <c r="H6808" i="9"/>
  <c r="H6803" i="9"/>
  <c r="H6798" i="9"/>
  <c r="H6792" i="9"/>
  <c r="H6787" i="9"/>
  <c r="H6782" i="9"/>
  <c r="H6776" i="9"/>
  <c r="H6771" i="9"/>
  <c r="H6766" i="9"/>
  <c r="H6760" i="9"/>
  <c r="H6755" i="9"/>
  <c r="H6750" i="9"/>
  <c r="H6744" i="9"/>
  <c r="H6739" i="9"/>
  <c r="H6734" i="9"/>
  <c r="H6728" i="9"/>
  <c r="H6723" i="9"/>
  <c r="H6718" i="9"/>
  <c r="H6712" i="9"/>
  <c r="H6707" i="9"/>
  <c r="H6702" i="9"/>
  <c r="H6696" i="9"/>
  <c r="H6691" i="9"/>
  <c r="H6686" i="9"/>
  <c r="H6680" i="9"/>
  <c r="H6675" i="9"/>
  <c r="H6670" i="9"/>
  <c r="H6664" i="9"/>
  <c r="H6659" i="9"/>
  <c r="H6654" i="9"/>
  <c r="H6648" i="9"/>
  <c r="H6643" i="9"/>
  <c r="H6638" i="9"/>
  <c r="H6632" i="9"/>
  <c r="H6627" i="9"/>
  <c r="H6622" i="9"/>
  <c r="H6616" i="9"/>
  <c r="H6611" i="9"/>
  <c r="H6606" i="9"/>
  <c r="H6600" i="9"/>
  <c r="H6595" i="9"/>
  <c r="H6590" i="9"/>
  <c r="H6584" i="9"/>
  <c r="H6579" i="9"/>
  <c r="H6574" i="9"/>
  <c r="H6568" i="9"/>
  <c r="H6563" i="9"/>
  <c r="H6558" i="9"/>
  <c r="H6552" i="9"/>
  <c r="H6547" i="9"/>
  <c r="H6542" i="9"/>
  <c r="H6536" i="9"/>
  <c r="H6531" i="9"/>
  <c r="H6526" i="9"/>
  <c r="H6520" i="9"/>
  <c r="H6515" i="9"/>
  <c r="H6510" i="9"/>
  <c r="H6504" i="9"/>
  <c r="H6499" i="9"/>
  <c r="H6494" i="9"/>
  <c r="H6488" i="9"/>
  <c r="H6483" i="9"/>
  <c r="H6478" i="9"/>
  <c r="H6472" i="9"/>
  <c r="H6467" i="9"/>
  <c r="H6462" i="9"/>
  <c r="H6456" i="9"/>
  <c r="H6451" i="9"/>
  <c r="H6446" i="9"/>
  <c r="H6440" i="9"/>
  <c r="H6435" i="9"/>
  <c r="H6430" i="9"/>
  <c r="H6424" i="9"/>
  <c r="H6419" i="9"/>
  <c r="H6414" i="9"/>
  <c r="H6408" i="9"/>
  <c r="H6403" i="9"/>
  <c r="H6398" i="9"/>
  <c r="H6392" i="9"/>
  <c r="H6387" i="9"/>
  <c r="H6382" i="9"/>
  <c r="H6376" i="9"/>
  <c r="H6371" i="9"/>
  <c r="H6366" i="9"/>
  <c r="H6360" i="9"/>
  <c r="H6355" i="9"/>
  <c r="H6350" i="9"/>
  <c r="H6344" i="9"/>
  <c r="H6339" i="9"/>
  <c r="H6334" i="9"/>
  <c r="H6328" i="9"/>
  <c r="H6323" i="9"/>
  <c r="H6318" i="9"/>
  <c r="H6312" i="9"/>
  <c r="H6307" i="9"/>
  <c r="H6302" i="9"/>
  <c r="H6296" i="9"/>
  <c r="H6291" i="9"/>
  <c r="H6286" i="9"/>
  <c r="H6280" i="9"/>
  <c r="H6275" i="9"/>
  <c r="H6270" i="9"/>
  <c r="H6264" i="9"/>
  <c r="H6259" i="9"/>
  <c r="H6254" i="9"/>
  <c r="H6248" i="9"/>
  <c r="H6243" i="9"/>
  <c r="H6238" i="9"/>
  <c r="H6232" i="9"/>
  <c r="H6227" i="9"/>
  <c r="H6222" i="9"/>
  <c r="H6216" i="9"/>
  <c r="H6211" i="9"/>
  <c r="H6206" i="9"/>
  <c r="H6200" i="9"/>
  <c r="H6195" i="9"/>
  <c r="H6190" i="9"/>
  <c r="H6184" i="9"/>
  <c r="H6179" i="9"/>
  <c r="H6174" i="9"/>
  <c r="H6168" i="9"/>
  <c r="H6163" i="9"/>
  <c r="H6158" i="9"/>
  <c r="H6152" i="9"/>
  <c r="H6147" i="9"/>
  <c r="H6142" i="9"/>
  <c r="H6136" i="9"/>
  <c r="H6131" i="9"/>
  <c r="H6126" i="9"/>
  <c r="H6120" i="9"/>
  <c r="H6115" i="9"/>
  <c r="H6110" i="9"/>
  <c r="H6104" i="9"/>
  <c r="H6099" i="9"/>
  <c r="H6094" i="9"/>
  <c r="H6088" i="9"/>
  <c r="H6083" i="9"/>
  <c r="H6078" i="9"/>
  <c r="H6072" i="9"/>
  <c r="H6067" i="9"/>
  <c r="H6062" i="9"/>
  <c r="H6056" i="9"/>
  <c r="H6051" i="9"/>
  <c r="H6046" i="9"/>
  <c r="H6040" i="9"/>
  <c r="H6035" i="9"/>
  <c r="H6030" i="9"/>
  <c r="H6024" i="9"/>
  <c r="H6019" i="9"/>
  <c r="H6014" i="9"/>
  <c r="H6008" i="9"/>
  <c r="H6003" i="9"/>
  <c r="H5998" i="9"/>
  <c r="H5992" i="9"/>
  <c r="H5987" i="9"/>
  <c r="H5982" i="9"/>
  <c r="H5976" i="9"/>
  <c r="H5971" i="9"/>
  <c r="H5966" i="9"/>
  <c r="H5960" i="9"/>
  <c r="H5955" i="9"/>
  <c r="H5950" i="9"/>
  <c r="H5944" i="9"/>
  <c r="H5939" i="9"/>
  <c r="H5934" i="9"/>
  <c r="H5928" i="9"/>
  <c r="H5923" i="9"/>
  <c r="H5918" i="9"/>
  <c r="H5912" i="9"/>
  <c r="H5907" i="9"/>
  <c r="H5902" i="9"/>
  <c r="H5896" i="9"/>
  <c r="H5891" i="9"/>
  <c r="H5886" i="9"/>
  <c r="H5880" i="9"/>
  <c r="H5875" i="9"/>
  <c r="H5870" i="9"/>
  <c r="H5864" i="9"/>
  <c r="H5859" i="9"/>
  <c r="H5854" i="9"/>
  <c r="H5848" i="9"/>
  <c r="H5843" i="9"/>
  <c r="H5838" i="9"/>
  <c r="H5832" i="9"/>
  <c r="H5827" i="9"/>
  <c r="H5822" i="9"/>
  <c r="H5816" i="9"/>
  <c r="H5811" i="9"/>
  <c r="H5806" i="9"/>
  <c r="H5800" i="9"/>
  <c r="H5795" i="9"/>
  <c r="H5790" i="9"/>
  <c r="H5784" i="9"/>
  <c r="H5779" i="9"/>
  <c r="H5774" i="9"/>
  <c r="H5768" i="9"/>
  <c r="H5763" i="9"/>
  <c r="H5758" i="9"/>
  <c r="H5752" i="9"/>
  <c r="H5747" i="9"/>
  <c r="H5742" i="9"/>
  <c r="H5736" i="9"/>
  <c r="H5731" i="9"/>
  <c r="H5726" i="9"/>
  <c r="H5720" i="9"/>
  <c r="H5715" i="9"/>
  <c r="H5710" i="9"/>
  <c r="H5704" i="9"/>
  <c r="H5699" i="9"/>
  <c r="H5694" i="9"/>
  <c r="H5688" i="9"/>
  <c r="H5683" i="9"/>
  <c r="H5678" i="9"/>
  <c r="H5672" i="9"/>
  <c r="H5667" i="9"/>
  <c r="H5662" i="9"/>
  <c r="H5656" i="9"/>
  <c r="H5651" i="9"/>
  <c r="H5646" i="9"/>
  <c r="H5640" i="9"/>
  <c r="H5635" i="9"/>
  <c r="H5630" i="9"/>
  <c r="H5624" i="9"/>
  <c r="H5619" i="9"/>
  <c r="H5614" i="9"/>
  <c r="H5608" i="9"/>
  <c r="H5603" i="9"/>
  <c r="H5598" i="9"/>
  <c r="H5592" i="9"/>
  <c r="H5587" i="9"/>
  <c r="H5582" i="9"/>
  <c r="H5576" i="9"/>
  <c r="H5571" i="9"/>
  <c r="H5566" i="9"/>
  <c r="H5560" i="9"/>
  <c r="H5555" i="9"/>
  <c r="H5550" i="9"/>
  <c r="H5544" i="9"/>
  <c r="H5539" i="9"/>
  <c r="H5534" i="9"/>
  <c r="H5528" i="9"/>
  <c r="H5523" i="9"/>
  <c r="H5518" i="9"/>
  <c r="H5512" i="9"/>
  <c r="H5507" i="9"/>
  <c r="H5502" i="9"/>
  <c r="H5496" i="9"/>
  <c r="H5491" i="9"/>
  <c r="H5486" i="9"/>
  <c r="H5480" i="9"/>
  <c r="H5475" i="9"/>
  <c r="H5470" i="9"/>
  <c r="H5464" i="9"/>
  <c r="H5459" i="9"/>
  <c r="H5454" i="9"/>
  <c r="H5448" i="9"/>
  <c r="H5443" i="9"/>
  <c r="H5438" i="9"/>
  <c r="H5432" i="9"/>
  <c r="H5427" i="9"/>
  <c r="H5422" i="9"/>
  <c r="H5416" i="9"/>
  <c r="H5411" i="9"/>
  <c r="H5406" i="9"/>
  <c r="H5400" i="9"/>
  <c r="H5395" i="9"/>
  <c r="H5390" i="9"/>
  <c r="H5384" i="9"/>
  <c r="H5379" i="9"/>
  <c r="H5374" i="9"/>
  <c r="H5368" i="9"/>
  <c r="H5363" i="9"/>
  <c r="H5358" i="9"/>
  <c r="H5352" i="9"/>
  <c r="H5347" i="9"/>
  <c r="H5342" i="9"/>
  <c r="H5336" i="9"/>
  <c r="H5331" i="9"/>
  <c r="H5326" i="9"/>
  <c r="H5320" i="9"/>
  <c r="H5315" i="9"/>
  <c r="H5310" i="9"/>
  <c r="H5304" i="9"/>
  <c r="H5299" i="9"/>
  <c r="H5294" i="9"/>
  <c r="H5288" i="9"/>
  <c r="H5283" i="9"/>
  <c r="H5278" i="9"/>
  <c r="H5272" i="9"/>
  <c r="H5267" i="9"/>
  <c r="H5262" i="9"/>
  <c r="H5256" i="9"/>
  <c r="H5251" i="9"/>
  <c r="H5246" i="9"/>
  <c r="H5240" i="9"/>
  <c r="H5235" i="9"/>
  <c r="H5230" i="9"/>
  <c r="H5224" i="9"/>
  <c r="H5219" i="9"/>
  <c r="H5214" i="9"/>
  <c r="H5208" i="9"/>
  <c r="H5203" i="9"/>
  <c r="H5198" i="9"/>
  <c r="H5192" i="9"/>
  <c r="H5187" i="9"/>
  <c r="H5182" i="9"/>
  <c r="H5176" i="9"/>
  <c r="H5171" i="9"/>
  <c r="H5166" i="9"/>
  <c r="H5158" i="9"/>
  <c r="H5151" i="9"/>
  <c r="H5145" i="9"/>
  <c r="H5137" i="9"/>
  <c r="H5130" i="9"/>
  <c r="H5123" i="9"/>
  <c r="H5115" i="9"/>
  <c r="H5109" i="9"/>
  <c r="H5102" i="9"/>
  <c r="H5094" i="9"/>
  <c r="H5087" i="9"/>
  <c r="H5081" i="9"/>
  <c r="H5073" i="9"/>
  <c r="H5066" i="9"/>
  <c r="H5059" i="9"/>
  <c r="H5051" i="9"/>
  <c r="H5045" i="9"/>
  <c r="H5038" i="9"/>
  <c r="H5030" i="9"/>
  <c r="H5023" i="9"/>
  <c r="H5017" i="9"/>
  <c r="H5009" i="9"/>
  <c r="H5002" i="9"/>
  <c r="H4995" i="9"/>
  <c r="H4987" i="9"/>
  <c r="H4981" i="9"/>
  <c r="H4974" i="9"/>
  <c r="H4966" i="9"/>
  <c r="H4959" i="9"/>
  <c r="H4953" i="9"/>
  <c r="H4945" i="9"/>
  <c r="H4938" i="9"/>
  <c r="H4931" i="9"/>
  <c r="H4923" i="9"/>
  <c r="H4917" i="9"/>
  <c r="H4910" i="9"/>
  <c r="H4902" i="9"/>
  <c r="H4895" i="9"/>
  <c r="H4889" i="9"/>
  <c r="H4881" i="9"/>
  <c r="H4874" i="9"/>
  <c r="H4867" i="9"/>
  <c r="H4859" i="9"/>
  <c r="H4853" i="9"/>
  <c r="H4846" i="9"/>
  <c r="H4838" i="9"/>
  <c r="H4831" i="9"/>
  <c r="H4825" i="9"/>
  <c r="H4817" i="9"/>
  <c r="H4810" i="9"/>
  <c r="H4803" i="9"/>
  <c r="H4795" i="9"/>
  <c r="H4789" i="9"/>
  <c r="H4782" i="9"/>
  <c r="H4774" i="9"/>
  <c r="H4767" i="9"/>
  <c r="H4761" i="9"/>
  <c r="H4753" i="9"/>
  <c r="H4746" i="9"/>
  <c r="H4739" i="9"/>
  <c r="H4731" i="9"/>
  <c r="H4725" i="9"/>
  <c r="H4718" i="9"/>
  <c r="H4710" i="9"/>
  <c r="H4703" i="9"/>
  <c r="H4697" i="9"/>
  <c r="H4689" i="9"/>
  <c r="H4682" i="9"/>
  <c r="H4675" i="9"/>
  <c r="H4667" i="9"/>
  <c r="H4661" i="9"/>
  <c r="H4654" i="9"/>
  <c r="H4646" i="9"/>
  <c r="H4639" i="9"/>
  <c r="H4633" i="9"/>
  <c r="H4625" i="9"/>
  <c r="H4618" i="9"/>
  <c r="H4611" i="9"/>
  <c r="H4603" i="9"/>
  <c r="H4597" i="9"/>
  <c r="H4590" i="9"/>
  <c r="H4582" i="9"/>
  <c r="H4575" i="9"/>
  <c r="H4569" i="9"/>
  <c r="H4561" i="9"/>
  <c r="H4554" i="9"/>
  <c r="H4547" i="9"/>
  <c r="H4539" i="9"/>
  <c r="H4533" i="9"/>
  <c r="H4526" i="9"/>
  <c r="H4518" i="9"/>
  <c r="H4511" i="9"/>
  <c r="H4505" i="9"/>
  <c r="H4497" i="9"/>
  <c r="H4490" i="9"/>
  <c r="H4483" i="9"/>
  <c r="H4475" i="9"/>
  <c r="H4469" i="9"/>
  <c r="H4462" i="9"/>
  <c r="H4454" i="9"/>
  <c r="H4447" i="9"/>
  <c r="H4441" i="9"/>
  <c r="H4433" i="9"/>
  <c r="H4426" i="9"/>
  <c r="H4417" i="9"/>
  <c r="H4406" i="9"/>
  <c r="H4395" i="9"/>
  <c r="H4385" i="9"/>
  <c r="H4374" i="9"/>
  <c r="H4363" i="9"/>
  <c r="H4353" i="9"/>
  <c r="H4342" i="9"/>
  <c r="H4331" i="9"/>
  <c r="H4321" i="9"/>
  <c r="H4310" i="9"/>
  <c r="H4299" i="9"/>
  <c r="H4289" i="9"/>
  <c r="H4278" i="9"/>
  <c r="H4267" i="9"/>
  <c r="H4257" i="9"/>
  <c r="H4246" i="9"/>
  <c r="H4235" i="9"/>
  <c r="H4225" i="9"/>
  <c r="H4214" i="9"/>
  <c r="H4203" i="9"/>
  <c r="H4193" i="9"/>
  <c r="H4182" i="9"/>
  <c r="H4171" i="9"/>
  <c r="H4161" i="9"/>
  <c r="H4150" i="9"/>
  <c r="H4139" i="9"/>
  <c r="H4129" i="9"/>
  <c r="H4118" i="9"/>
  <c r="H4107" i="9"/>
  <c r="H4097" i="9"/>
  <c r="H4086" i="9"/>
  <c r="H4075" i="9"/>
  <c r="H4065" i="9"/>
  <c r="H4054" i="9"/>
  <c r="H4043" i="9"/>
  <c r="H4033" i="9"/>
  <c r="H4022" i="9"/>
  <c r="H4011" i="9"/>
  <c r="H4001" i="9"/>
  <c r="H3990" i="9"/>
  <c r="H3979" i="9"/>
  <c r="H3969" i="9"/>
  <c r="H3958" i="9"/>
  <c r="H3947" i="9"/>
  <c r="H3937" i="9"/>
  <c r="H3926" i="9"/>
  <c r="H3915" i="9"/>
  <c r="H3905" i="9"/>
  <c r="H3894" i="9"/>
  <c r="H3883" i="9"/>
  <c r="H3873" i="9"/>
  <c r="H3862" i="9"/>
  <c r="H3851" i="9"/>
  <c r="H3841" i="9"/>
  <c r="H3830" i="9"/>
  <c r="H3819" i="9"/>
  <c r="H3809" i="9"/>
  <c r="H3798" i="9"/>
  <c r="H3787" i="9"/>
  <c r="H3777" i="9"/>
  <c r="H3766" i="9"/>
  <c r="H3755" i="9"/>
  <c r="H3745" i="9"/>
  <c r="H3734" i="9"/>
  <c r="H3723" i="9"/>
  <c r="H3713" i="9"/>
  <c r="H3702" i="9"/>
  <c r="H3691" i="9"/>
  <c r="H3681" i="9"/>
  <c r="H3670" i="9"/>
  <c r="H3659" i="9"/>
  <c r="H3649" i="9"/>
  <c r="H3638" i="9"/>
  <c r="H3627" i="9"/>
  <c r="H3617" i="9"/>
  <c r="H3606" i="9"/>
  <c r="H3595" i="9"/>
  <c r="H3585" i="9"/>
  <c r="H3574" i="9"/>
  <c r="H3563" i="9"/>
  <c r="H3553" i="9"/>
  <c r="H3542" i="9"/>
  <c r="H3531" i="9"/>
  <c r="H3521" i="9"/>
  <c r="H3510" i="9"/>
  <c r="H3499" i="9"/>
  <c r="H3489" i="9"/>
  <c r="H3478" i="9"/>
  <c r="H3467" i="9"/>
  <c r="H3457" i="9"/>
  <c r="H3446" i="9"/>
  <c r="H3435" i="9"/>
  <c r="H3425" i="9"/>
  <c r="H3414" i="9"/>
  <c r="H3403" i="9"/>
  <c r="H3393" i="9"/>
  <c r="H3382" i="9"/>
  <c r="H3371" i="9"/>
  <c r="H3361" i="9"/>
  <c r="H3350" i="9"/>
  <c r="H3339" i="9"/>
  <c r="H3329" i="9"/>
  <c r="H3318" i="9"/>
  <c r="H3307" i="9"/>
  <c r="H3297" i="9"/>
  <c r="H3286" i="9"/>
  <c r="H3275" i="9"/>
  <c r="H3265" i="9"/>
  <c r="H3254" i="9"/>
  <c r="H3243" i="9"/>
  <c r="H3233" i="9"/>
  <c r="H3222" i="9"/>
  <c r="H3211" i="9"/>
  <c r="H3201" i="9"/>
  <c r="H3190" i="9"/>
  <c r="H3179" i="9"/>
  <c r="H3169" i="9"/>
  <c r="H3158" i="9"/>
  <c r="H3147" i="9"/>
  <c r="H3137" i="9"/>
  <c r="H3126" i="9"/>
  <c r="H3115" i="9"/>
  <c r="H3105" i="9"/>
  <c r="H3094" i="9"/>
  <c r="H3083" i="9"/>
  <c r="H3073" i="9"/>
  <c r="H3062" i="9"/>
  <c r="H3051" i="9"/>
  <c r="H3041" i="9"/>
  <c r="H3030" i="9"/>
  <c r="H3019" i="9"/>
  <c r="H3009" i="9"/>
  <c r="H2998" i="9"/>
  <c r="H2987" i="9"/>
  <c r="H2977" i="9"/>
  <c r="H2966" i="9"/>
  <c r="H2955" i="9"/>
  <c r="H2945" i="9"/>
  <c r="H2934" i="9"/>
  <c r="H2923" i="9"/>
  <c r="H2913" i="9"/>
  <c r="H2902" i="9"/>
  <c r="H2891" i="9"/>
  <c r="H2881" i="9"/>
  <c r="H2870" i="9"/>
  <c r="H2859" i="9"/>
  <c r="H2849" i="9"/>
  <c r="H2838" i="9"/>
  <c r="H2827" i="9"/>
  <c r="H2817" i="9"/>
  <c r="H2806" i="9"/>
  <c r="H2795" i="9"/>
  <c r="H2785" i="9"/>
  <c r="H2774" i="9"/>
  <c r="H2763" i="9"/>
  <c r="H2753" i="9"/>
  <c r="H2742" i="9"/>
  <c r="H2731" i="9"/>
  <c r="H2721" i="9"/>
  <c r="H2710" i="9"/>
  <c r="H2699" i="9"/>
  <c r="H2689" i="9"/>
  <c r="H2678" i="9"/>
  <c r="H2667" i="9"/>
  <c r="H2657" i="9"/>
  <c r="H2646" i="9"/>
  <c r="H2635" i="9"/>
  <c r="H2625" i="9"/>
  <c r="H2614" i="9"/>
  <c r="H2603" i="9"/>
  <c r="H2593" i="9"/>
  <c r="H2582" i="9"/>
  <c r="H2571" i="9"/>
  <c r="H2561" i="9"/>
  <c r="H2550" i="9"/>
  <c r="H2539" i="9"/>
  <c r="H2529" i="9"/>
  <c r="H2518" i="9"/>
  <c r="H2507" i="9"/>
  <c r="H2497" i="9"/>
  <c r="H2486" i="9"/>
  <c r="H2475" i="9"/>
  <c r="H2465" i="9"/>
  <c r="H2454" i="9"/>
  <c r="H2443" i="9"/>
  <c r="H2433" i="9"/>
  <c r="H2422" i="9"/>
  <c r="H2411" i="9"/>
  <c r="H2401" i="9"/>
  <c r="H2390" i="9"/>
  <c r="H2379" i="9"/>
  <c r="H2369" i="9"/>
  <c r="H2358" i="9"/>
  <c r="H2347" i="9"/>
  <c r="H2337" i="9"/>
  <c r="H2326" i="9"/>
  <c r="H2315" i="9"/>
  <c r="H2305" i="9"/>
  <c r="H2294" i="9"/>
  <c r="H2283" i="9"/>
  <c r="H2273" i="9"/>
  <c r="H2262" i="9"/>
  <c r="H2251" i="9"/>
  <c r="H2241" i="9"/>
  <c r="H2230" i="9"/>
  <c r="H2219" i="9"/>
  <c r="H2209" i="9"/>
  <c r="H2198" i="9"/>
  <c r="H2187" i="9"/>
  <c r="H2177" i="9"/>
  <c r="H2166" i="9"/>
  <c r="H2155" i="9"/>
  <c r="H2145" i="9"/>
  <c r="H2134" i="9"/>
  <c r="H2123" i="9"/>
  <c r="H2113" i="9"/>
  <c r="H2102" i="9"/>
  <c r="H2091" i="9"/>
  <c r="H2081" i="9"/>
  <c r="H2070" i="9"/>
  <c r="H2059" i="9"/>
  <c r="H2049" i="9"/>
  <c r="H2038" i="9"/>
  <c r="H2027" i="9"/>
  <c r="H2017" i="9"/>
  <c r="H2006" i="9"/>
  <c r="H1995" i="9"/>
  <c r="H1985" i="9"/>
  <c r="H1974" i="9"/>
  <c r="H1963" i="9"/>
  <c r="H1953" i="9"/>
  <c r="H1942" i="9"/>
  <c r="H1931" i="9"/>
  <c r="H1921" i="9"/>
  <c r="H1910" i="9"/>
  <c r="H1899" i="9"/>
  <c r="H1889" i="9"/>
  <c r="H1878" i="9"/>
  <c r="H1867" i="9"/>
  <c r="H1857" i="9"/>
  <c r="H1846" i="9"/>
  <c r="H1835" i="9"/>
  <c r="H1825" i="9"/>
  <c r="H1814" i="9"/>
  <c r="H1803" i="9"/>
  <c r="H1793" i="9"/>
  <c r="H1782" i="9"/>
  <c r="H1771" i="9"/>
  <c r="H1761" i="9"/>
  <c r="H1749" i="9"/>
  <c r="H1735" i="9"/>
  <c r="H1721" i="9"/>
  <c r="H1707" i="9"/>
  <c r="H1692" i="9"/>
  <c r="H1679" i="9"/>
  <c r="H1664" i="9"/>
  <c r="H1649" i="9"/>
  <c r="H1636" i="9"/>
  <c r="H1621" i="9"/>
  <c r="H1607" i="9"/>
  <c r="H1593" i="9"/>
  <c r="H1579" i="9"/>
  <c r="H1564" i="9"/>
  <c r="H1551" i="9"/>
  <c r="H1536" i="9"/>
  <c r="H1521" i="9"/>
  <c r="H1508" i="9"/>
  <c r="H1493" i="9"/>
  <c r="H1479" i="9"/>
  <c r="H1465" i="9"/>
  <c r="H1451" i="9"/>
  <c r="H1436" i="9"/>
  <c r="H1423" i="9"/>
  <c r="H1408" i="9"/>
  <c r="H1393" i="9"/>
  <c r="H1380" i="9"/>
  <c r="H1365" i="9"/>
  <c r="H1351" i="9"/>
  <c r="H1337" i="9"/>
  <c r="H1323" i="9"/>
  <c r="H1308" i="9"/>
  <c r="H1295" i="9"/>
  <c r="H1280" i="9"/>
  <c r="H1265" i="9"/>
  <c r="H1252" i="9"/>
  <c r="H1237" i="9"/>
  <c r="H1223" i="9"/>
  <c r="H1209" i="9"/>
  <c r="H1195" i="9"/>
  <c r="H1180" i="9"/>
  <c r="H1167" i="9"/>
  <c r="H1152" i="9"/>
  <c r="H1137" i="9"/>
  <c r="H1124" i="9"/>
  <c r="H1109" i="9"/>
  <c r="H1095" i="9"/>
  <c r="H1081" i="9"/>
  <c r="H1067" i="9"/>
  <c r="H1052" i="9"/>
  <c r="H1039" i="9"/>
  <c r="H1024" i="9"/>
  <c r="H1009" i="9"/>
  <c r="H996" i="9"/>
  <c r="H981" i="9"/>
  <c r="H967" i="9"/>
  <c r="H953" i="9"/>
  <c r="H939" i="9"/>
  <c r="H924" i="9"/>
  <c r="H911" i="9"/>
  <c r="H896" i="9"/>
  <c r="H881" i="9"/>
  <c r="H868" i="9"/>
  <c r="H845" i="9"/>
  <c r="H833" i="9"/>
  <c r="H820" i="9"/>
  <c r="H808" i="9"/>
  <c r="H796" i="9"/>
  <c r="H784" i="9"/>
  <c r="F1019" i="9"/>
  <c r="F1209" i="9"/>
  <c r="F88" i="9"/>
  <c r="F1165" i="9"/>
  <c r="F1267" i="9"/>
  <c r="F1116" i="9"/>
  <c r="F1054" i="9"/>
  <c r="F1375" i="9"/>
  <c r="F1163" i="9"/>
  <c r="F980" i="9"/>
  <c r="F1401" i="9"/>
  <c r="F1260" i="9"/>
  <c r="F1374" i="9"/>
  <c r="F1086" i="9"/>
  <c r="F1269" i="9"/>
  <c r="F968" i="9"/>
  <c r="F963" i="9"/>
  <c r="F1186" i="9"/>
  <c r="F1389" i="9"/>
  <c r="F1093" i="9"/>
  <c r="F547" i="9"/>
  <c r="F1029" i="9"/>
  <c r="F739" i="9"/>
  <c r="F1329" i="9"/>
  <c r="F198" i="9"/>
  <c r="F170" i="9"/>
  <c r="F306" i="9"/>
  <c r="F403" i="9"/>
  <c r="F514" i="9"/>
  <c r="F839" i="9"/>
  <c r="F882" i="9"/>
  <c r="F13" i="9"/>
  <c r="F633" i="9"/>
  <c r="F371" i="9"/>
  <c r="F673" i="9"/>
  <c r="F450" i="9"/>
  <c r="F879" i="9"/>
  <c r="F864" i="9"/>
  <c r="F392" i="9"/>
  <c r="F277" i="9"/>
  <c r="F481" i="9"/>
  <c r="F590" i="9"/>
  <c r="F359" i="9"/>
  <c r="F828" i="9"/>
  <c r="F585" i="9"/>
  <c r="F523" i="9"/>
  <c r="F611" i="9"/>
  <c r="F414" i="9"/>
  <c r="F563" i="9"/>
  <c r="F375" i="9"/>
  <c r="F464" i="9"/>
  <c r="F106" i="9"/>
  <c r="F711" i="9"/>
  <c r="F411" i="9"/>
  <c r="F480" i="9"/>
  <c r="F510" i="9"/>
  <c r="F789" i="9"/>
  <c r="F662" i="9"/>
  <c r="F623" i="9"/>
  <c r="F364" i="9"/>
  <c r="F475" i="9"/>
  <c r="F266" i="9"/>
  <c r="F124" i="9"/>
  <c r="F163" i="9"/>
  <c r="F635" i="9"/>
  <c r="F25" i="9"/>
  <c r="F442" i="9"/>
  <c r="F568" i="9"/>
  <c r="F725" i="9"/>
  <c r="F147" i="9"/>
  <c r="F716" i="9"/>
  <c r="F377" i="9"/>
  <c r="F671" i="9"/>
  <c r="F319" i="9"/>
  <c r="F692" i="9"/>
  <c r="F77" i="9"/>
  <c r="F413" i="9"/>
  <c r="F310" i="9"/>
  <c r="F167" i="9"/>
  <c r="F146" i="9"/>
  <c r="F1143" i="9"/>
  <c r="F1224" i="9"/>
  <c r="F1148" i="9"/>
  <c r="F1367" i="9"/>
  <c r="F1142" i="9"/>
  <c r="F1206" i="9"/>
  <c r="H252" i="9"/>
  <c r="H134" i="9"/>
  <c r="H535" i="9"/>
  <c r="H574" i="9"/>
  <c r="H267" i="9"/>
  <c r="H767" i="9"/>
  <c r="H763" i="9"/>
  <c r="H199" i="9"/>
  <c r="H188" i="9"/>
  <c r="H501" i="9"/>
  <c r="H406" i="9"/>
  <c r="H577" i="9"/>
  <c r="H287" i="9"/>
  <c r="H5" i="9"/>
  <c r="H736" i="9"/>
  <c r="H556" i="9"/>
  <c r="H754" i="9"/>
  <c r="H398" i="9"/>
  <c r="H254" i="9"/>
  <c r="H238" i="9"/>
  <c r="H477" i="9"/>
  <c r="H372" i="9"/>
  <c r="H86" i="9"/>
  <c r="H547" i="9"/>
  <c r="H300" i="9"/>
  <c r="H51" i="9"/>
  <c r="H216" i="9"/>
  <c r="H97" i="9"/>
  <c r="H9995" i="9"/>
  <c r="H9971" i="9"/>
  <c r="H9951" i="9"/>
  <c r="H9931" i="9"/>
  <c r="H9907" i="9"/>
  <c r="H9887" i="9"/>
  <c r="H9867" i="9"/>
  <c r="H9843" i="9"/>
  <c r="H9823" i="9"/>
  <c r="H9803" i="9"/>
  <c r="H9779" i="9"/>
  <c r="H9759" i="9"/>
  <c r="H9739" i="9"/>
  <c r="H9715" i="9"/>
  <c r="H9695" i="9"/>
  <c r="H9675" i="9"/>
  <c r="H9651" i="9"/>
  <c r="H9631" i="9"/>
  <c r="H9611" i="9"/>
  <c r="H9587" i="9"/>
  <c r="H9567" i="9"/>
  <c r="H9547" i="9"/>
  <c r="H9523" i="9"/>
  <c r="H9503" i="9"/>
  <c r="H9483" i="9"/>
  <c r="H9459" i="9"/>
  <c r="H9439" i="9"/>
  <c r="H9419" i="9"/>
  <c r="H9395" i="9"/>
  <c r="H9375" i="9"/>
  <c r="H9355" i="9"/>
  <c r="H9331" i="9"/>
  <c r="H9311" i="9"/>
  <c r="H9291" i="9"/>
  <c r="H9267" i="9"/>
  <c r="H9247" i="9"/>
  <c r="H9227" i="9"/>
  <c r="H9203" i="9"/>
  <c r="H9183" i="9"/>
  <c r="H9163" i="9"/>
  <c r="H9139" i="9"/>
  <c r="H9119" i="9"/>
  <c r="H9099" i="9"/>
  <c r="H9075" i="9"/>
  <c r="H9055" i="9"/>
  <c r="H9035" i="9"/>
  <c r="H9011" i="9"/>
  <c r="H8991" i="9"/>
  <c r="H8971" i="9"/>
  <c r="H8947" i="9"/>
  <c r="H8927" i="9"/>
  <c r="H8907" i="9"/>
  <c r="H8883" i="9"/>
  <c r="H8863" i="9"/>
  <c r="H8843" i="9"/>
  <c r="H8819" i="9"/>
  <c r="H8799" i="9"/>
  <c r="H8779" i="9"/>
  <c r="H8755" i="9"/>
  <c r="H8735" i="9"/>
  <c r="H8715" i="9"/>
  <c r="H8691" i="9"/>
  <c r="H8671" i="9"/>
  <c r="H8651" i="9"/>
  <c r="H8627" i="9"/>
  <c r="H8607" i="9"/>
  <c r="H8587" i="9"/>
  <c r="H8563" i="9"/>
  <c r="H8543" i="9"/>
  <c r="H8523" i="9"/>
  <c r="H8499" i="9"/>
  <c r="H8479" i="9"/>
  <c r="H8459" i="9"/>
  <c r="H8435" i="9"/>
  <c r="H8415" i="9"/>
  <c r="H8395" i="9"/>
  <c r="H8371" i="9"/>
  <c r="H8351" i="9"/>
  <c r="H8331" i="9"/>
  <c r="H8307" i="9"/>
  <c r="H8287" i="9"/>
  <c r="H8267" i="9"/>
  <c r="H8243" i="9"/>
  <c r="H8223" i="9"/>
  <c r="H8203" i="9"/>
  <c r="H8179" i="9"/>
  <c r="H8159" i="9"/>
  <c r="H8139" i="9"/>
  <c r="H8115" i="9"/>
  <c r="H8095" i="9"/>
  <c r="H8075" i="9"/>
  <c r="H8051" i="9"/>
  <c r="H8034" i="9"/>
  <c r="H8023" i="9"/>
  <c r="H8012" i="9"/>
  <c r="H8007" i="9"/>
  <c r="H8002" i="9"/>
  <c r="H7996" i="9"/>
  <c r="H7991" i="9"/>
  <c r="H7986" i="9"/>
  <c r="H7980" i="9"/>
  <c r="H7975" i="9"/>
  <c r="H7970" i="9"/>
  <c r="H7964" i="9"/>
  <c r="H7959" i="9"/>
  <c r="H7954" i="9"/>
  <c r="H7948" i="9"/>
  <c r="H7943" i="9"/>
  <c r="H7938" i="9"/>
  <c r="H7932" i="9"/>
  <c r="H7927" i="9"/>
  <c r="H7922" i="9"/>
  <c r="H7916" i="9"/>
  <c r="H7911" i="9"/>
  <c r="H7906" i="9"/>
  <c r="H7900" i="9"/>
  <c r="H7895" i="9"/>
  <c r="H7890" i="9"/>
  <c r="H7884" i="9"/>
  <c r="H7879" i="9"/>
  <c r="H7874" i="9"/>
  <c r="H7868" i="9"/>
  <c r="H7863" i="9"/>
  <c r="H7858" i="9"/>
  <c r="H7852" i="9"/>
  <c r="H7847" i="9"/>
  <c r="H7842" i="9"/>
  <c r="H7836" i="9"/>
  <c r="H7831" i="9"/>
  <c r="H7826" i="9"/>
  <c r="H7820" i="9"/>
  <c r="H7815" i="9"/>
  <c r="H7810" i="9"/>
  <c r="H7804" i="9"/>
  <c r="H7799" i="9"/>
  <c r="H7794" i="9"/>
  <c r="H7788" i="9"/>
  <c r="H7783" i="9"/>
  <c r="H7778" i="9"/>
  <c r="H7772" i="9"/>
  <c r="H7767" i="9"/>
  <c r="H7762" i="9"/>
  <c r="H7756" i="9"/>
  <c r="H7751" i="9"/>
  <c r="H7746" i="9"/>
  <c r="H7740" i="9"/>
  <c r="H7735" i="9"/>
  <c r="H7730" i="9"/>
  <c r="H7724" i="9"/>
  <c r="H7719" i="9"/>
  <c r="H7714" i="9"/>
  <c r="H7708" i="9"/>
  <c r="H7703" i="9"/>
  <c r="H7698" i="9"/>
  <c r="H7692" i="9"/>
  <c r="H7687" i="9"/>
  <c r="H7682" i="9"/>
  <c r="H7676" i="9"/>
  <c r="H7671" i="9"/>
  <c r="H7666" i="9"/>
  <c r="H7660" i="9"/>
  <c r="H7655" i="9"/>
  <c r="H7650" i="9"/>
  <c r="H7644" i="9"/>
  <c r="H7639" i="9"/>
  <c r="H7634" i="9"/>
  <c r="H7628" i="9"/>
  <c r="H7623" i="9"/>
  <c r="H7618" i="9"/>
  <c r="H7612" i="9"/>
  <c r="H7607" i="9"/>
  <c r="H7602" i="9"/>
  <c r="H7596" i="9"/>
  <c r="H7591" i="9"/>
  <c r="H7586" i="9"/>
  <c r="H7580" i="9"/>
  <c r="H7575" i="9"/>
  <c r="H7570" i="9"/>
  <c r="H7564" i="9"/>
  <c r="H7559" i="9"/>
  <c r="H7554" i="9"/>
  <c r="H7548" i="9"/>
  <c r="H7543" i="9"/>
  <c r="H7538" i="9"/>
  <c r="H7532" i="9"/>
  <c r="H7527" i="9"/>
  <c r="H7522" i="9"/>
  <c r="H7516" i="9"/>
  <c r="H7511" i="9"/>
  <c r="H7506" i="9"/>
  <c r="H7500" i="9"/>
  <c r="H7495" i="9"/>
  <c r="H7490" i="9"/>
  <c r="H7484" i="9"/>
  <c r="H7479" i="9"/>
  <c r="H7474" i="9"/>
  <c r="H7468" i="9"/>
  <c r="H7463" i="9"/>
  <c r="H7458" i="9"/>
  <c r="H7452" i="9"/>
  <c r="H7447" i="9"/>
  <c r="H7442" i="9"/>
  <c r="H7436" i="9"/>
  <c r="H7431" i="9"/>
  <c r="H7426" i="9"/>
  <c r="H7420" i="9"/>
  <c r="H7415" i="9"/>
  <c r="H7410" i="9"/>
  <c r="H7404" i="9"/>
  <c r="H7399" i="9"/>
  <c r="H7394" i="9"/>
  <c r="H7388" i="9"/>
  <c r="H7383" i="9"/>
  <c r="H7378" i="9"/>
  <c r="H7372" i="9"/>
  <c r="H7367" i="9"/>
  <c r="H7362" i="9"/>
  <c r="H7356" i="9"/>
  <c r="H7351" i="9"/>
  <c r="H7346" i="9"/>
  <c r="H7340" i="9"/>
  <c r="H7335" i="9"/>
  <c r="H7330" i="9"/>
  <c r="H7324" i="9"/>
  <c r="H7319" i="9"/>
  <c r="H7314" i="9"/>
  <c r="H7308" i="9"/>
  <c r="H7303" i="9"/>
  <c r="H7298" i="9"/>
  <c r="H7292" i="9"/>
  <c r="H7287" i="9"/>
  <c r="H7282" i="9"/>
  <c r="H7276" i="9"/>
  <c r="H7271" i="9"/>
  <c r="H7266" i="9"/>
  <c r="H7260" i="9"/>
  <c r="H7255" i="9"/>
  <c r="H7250" i="9"/>
  <c r="H7244" i="9"/>
  <c r="H7239" i="9"/>
  <c r="H7234" i="9"/>
  <c r="H7228" i="9"/>
  <c r="H7223" i="9"/>
  <c r="H7218" i="9"/>
  <c r="H7212" i="9"/>
  <c r="H7207" i="9"/>
  <c r="H7202" i="9"/>
  <c r="H7196" i="9"/>
  <c r="H7191" i="9"/>
  <c r="H7186" i="9"/>
  <c r="H7180" i="9"/>
  <c r="H7175" i="9"/>
  <c r="H7170" i="9"/>
  <c r="H7164" i="9"/>
  <c r="H7159" i="9"/>
  <c r="H7154" i="9"/>
  <c r="H7148" i="9"/>
  <c r="H7143" i="9"/>
  <c r="H7138" i="9"/>
  <c r="H7132" i="9"/>
  <c r="H7127" i="9"/>
  <c r="H7122" i="9"/>
  <c r="H7116" i="9"/>
  <c r="H7111" i="9"/>
  <c r="H7106" i="9"/>
  <c r="H7100" i="9"/>
  <c r="H7095" i="9"/>
  <c r="H7090" i="9"/>
  <c r="H7084" i="9"/>
  <c r="H7079" i="9"/>
  <c r="H7074" i="9"/>
  <c r="H7068" i="9"/>
  <c r="H7063" i="9"/>
  <c r="H7058" i="9"/>
  <c r="H7052" i="9"/>
  <c r="H7047" i="9"/>
  <c r="H7042" i="9"/>
  <c r="H7036" i="9"/>
  <c r="H7031" i="9"/>
  <c r="H7026" i="9"/>
  <c r="H7020" i="9"/>
  <c r="H7015" i="9"/>
  <c r="H7010" i="9"/>
  <c r="H7004" i="9"/>
  <c r="H6999" i="9"/>
  <c r="H6994" i="9"/>
  <c r="H6988" i="9"/>
  <c r="H6983" i="9"/>
  <c r="H6978" i="9"/>
  <c r="H6972" i="9"/>
  <c r="H6967" i="9"/>
  <c r="H6962" i="9"/>
  <c r="H6956" i="9"/>
  <c r="H6951" i="9"/>
  <c r="H6946" i="9"/>
  <c r="H6940" i="9"/>
  <c r="H6935" i="9"/>
  <c r="H6930" i="9"/>
  <c r="H6924" i="9"/>
  <c r="H6919" i="9"/>
  <c r="H6914" i="9"/>
  <c r="H6908" i="9"/>
  <c r="H6903" i="9"/>
  <c r="H6898" i="9"/>
  <c r="H6892" i="9"/>
  <c r="H6887" i="9"/>
  <c r="H6882" i="9"/>
  <c r="H6876" i="9"/>
  <c r="H6871" i="9"/>
  <c r="H6866" i="9"/>
  <c r="H6860" i="9"/>
  <c r="H6855" i="9"/>
  <c r="H6850" i="9"/>
  <c r="H6844" i="9"/>
  <c r="H6839" i="9"/>
  <c r="H6834" i="9"/>
  <c r="H6828" i="9"/>
  <c r="H6823" i="9"/>
  <c r="H6818" i="9"/>
  <c r="H6812" i="9"/>
  <c r="H6807" i="9"/>
  <c r="H6802" i="9"/>
  <c r="H6796" i="9"/>
  <c r="H6791" i="9"/>
  <c r="H6786" i="9"/>
  <c r="H6780" i="9"/>
  <c r="H6775" i="9"/>
  <c r="H6770" i="9"/>
  <c r="H6764" i="9"/>
  <c r="H6759" i="9"/>
  <c r="H6754" i="9"/>
  <c r="H6748" i="9"/>
  <c r="H6743" i="9"/>
  <c r="H6738" i="9"/>
  <c r="H6732" i="9"/>
  <c r="H6727" i="9"/>
  <c r="H6722" i="9"/>
  <c r="H6716" i="9"/>
  <c r="H6711" i="9"/>
  <c r="H6706" i="9"/>
  <c r="H6700" i="9"/>
  <c r="H6695" i="9"/>
  <c r="H6690" i="9"/>
  <c r="H6684" i="9"/>
  <c r="H6679" i="9"/>
  <c r="H6674" i="9"/>
  <c r="H6668" i="9"/>
  <c r="H6663" i="9"/>
  <c r="H6658" i="9"/>
  <c r="H6652" i="9"/>
  <c r="H6647" i="9"/>
  <c r="H6642" i="9"/>
  <c r="H6636" i="9"/>
  <c r="H6631" i="9"/>
  <c r="H6626" i="9"/>
  <c r="H6620" i="9"/>
  <c r="H6615" i="9"/>
  <c r="H6610" i="9"/>
  <c r="H6604" i="9"/>
  <c r="H6599" i="9"/>
  <c r="H6594" i="9"/>
  <c r="H6588" i="9"/>
  <c r="H6583" i="9"/>
  <c r="H6578" i="9"/>
  <c r="H6572" i="9"/>
  <c r="H6567" i="9"/>
  <c r="H6562" i="9"/>
  <c r="H6556" i="9"/>
  <c r="H6551" i="9"/>
  <c r="H6546" i="9"/>
  <c r="H6540" i="9"/>
  <c r="H6535" i="9"/>
  <c r="H6530" i="9"/>
  <c r="H6524" i="9"/>
  <c r="H6519" i="9"/>
  <c r="H6514" i="9"/>
  <c r="H6508" i="9"/>
  <c r="H6503" i="9"/>
  <c r="H6498" i="9"/>
  <c r="H6492" i="9"/>
  <c r="H6487" i="9"/>
  <c r="H6482" i="9"/>
  <c r="H6476" i="9"/>
  <c r="H6471" i="9"/>
  <c r="H6466" i="9"/>
  <c r="H6460" i="9"/>
  <c r="H6455" i="9"/>
  <c r="H6450" i="9"/>
  <c r="H6444" i="9"/>
  <c r="H6439" i="9"/>
  <c r="H6434" i="9"/>
  <c r="H6428" i="9"/>
  <c r="H6423" i="9"/>
  <c r="H6418" i="9"/>
  <c r="H6412" i="9"/>
  <c r="H6407" i="9"/>
  <c r="H6402" i="9"/>
  <c r="H6396" i="9"/>
  <c r="H6391" i="9"/>
  <c r="H6386" i="9"/>
  <c r="H6380" i="9"/>
  <c r="H6375" i="9"/>
  <c r="H6370" i="9"/>
  <c r="H6364" i="9"/>
  <c r="H6359" i="9"/>
  <c r="H6354" i="9"/>
  <c r="H6348" i="9"/>
  <c r="H6343" i="9"/>
  <c r="H6338" i="9"/>
  <c r="H6332" i="9"/>
  <c r="H6327" i="9"/>
  <c r="H6322" i="9"/>
  <c r="H6316" i="9"/>
  <c r="H6311" i="9"/>
  <c r="H6306" i="9"/>
  <c r="H6300" i="9"/>
  <c r="H6295" i="9"/>
  <c r="H6290" i="9"/>
  <c r="H6284" i="9"/>
  <c r="H6279" i="9"/>
  <c r="H6274" i="9"/>
  <c r="H6268" i="9"/>
  <c r="H6263" i="9"/>
  <c r="H6258" i="9"/>
  <c r="H6252" i="9"/>
  <c r="H6247" i="9"/>
  <c r="H6242" i="9"/>
  <c r="H6236" i="9"/>
  <c r="H6231" i="9"/>
  <c r="H6226" i="9"/>
  <c r="H6220" i="9"/>
  <c r="H6215" i="9"/>
  <c r="H6210" i="9"/>
  <c r="H6204" i="9"/>
  <c r="H6199" i="9"/>
  <c r="H6194" i="9"/>
  <c r="H6188" i="9"/>
  <c r="H6183" i="9"/>
  <c r="H6178" i="9"/>
  <c r="H6172" i="9"/>
  <c r="H6167" i="9"/>
  <c r="H6162" i="9"/>
  <c r="H6156" i="9"/>
  <c r="H6151" i="9"/>
  <c r="H6146" i="9"/>
  <c r="H6140" i="9"/>
  <c r="H6135" i="9"/>
  <c r="H6130" i="9"/>
  <c r="H6124" i="9"/>
  <c r="H6119" i="9"/>
  <c r="H6114" i="9"/>
  <c r="H6108" i="9"/>
  <c r="H6103" i="9"/>
  <c r="H6098" i="9"/>
  <c r="H6092" i="9"/>
  <c r="H6087" i="9"/>
  <c r="H6082" i="9"/>
  <c r="H6076" i="9"/>
  <c r="H6071" i="9"/>
  <c r="H6066" i="9"/>
  <c r="H6060" i="9"/>
  <c r="H6055" i="9"/>
  <c r="H6050" i="9"/>
  <c r="H6044" i="9"/>
  <c r="H6039" i="9"/>
  <c r="H6034" i="9"/>
  <c r="H6028" i="9"/>
  <c r="H6023" i="9"/>
  <c r="H6018" i="9"/>
  <c r="H6012" i="9"/>
  <c r="H6007" i="9"/>
  <c r="H6002" i="9"/>
  <c r="H5996" i="9"/>
  <c r="H5991" i="9"/>
  <c r="H5986" i="9"/>
  <c r="H5980" i="9"/>
  <c r="H5975" i="9"/>
  <c r="H5970" i="9"/>
  <c r="H5964" i="9"/>
  <c r="H5959" i="9"/>
  <c r="H5954" i="9"/>
  <c r="H5948" i="9"/>
  <c r="H5943" i="9"/>
  <c r="H5938" i="9"/>
  <c r="H5932" i="9"/>
  <c r="H5927" i="9"/>
  <c r="H5922" i="9"/>
  <c r="H5916" i="9"/>
  <c r="H5911" i="9"/>
  <c r="H5906" i="9"/>
  <c r="H5900" i="9"/>
  <c r="H5895" i="9"/>
  <c r="H5890" i="9"/>
  <c r="H5884" i="9"/>
  <c r="H5879" i="9"/>
  <c r="H5874" i="9"/>
  <c r="H5868" i="9"/>
  <c r="H5863" i="9"/>
  <c r="H5858" i="9"/>
  <c r="H5852" i="9"/>
  <c r="H5847" i="9"/>
  <c r="H5842" i="9"/>
  <c r="H5836" i="9"/>
  <c r="H5831" i="9"/>
  <c r="H5826" i="9"/>
  <c r="H5820" i="9"/>
  <c r="H5815" i="9"/>
  <c r="H5810" i="9"/>
  <c r="H5804" i="9"/>
  <c r="H5799" i="9"/>
  <c r="H5794" i="9"/>
  <c r="H5788" i="9"/>
  <c r="H5783" i="9"/>
  <c r="H5778" i="9"/>
  <c r="H5772" i="9"/>
  <c r="H5767" i="9"/>
  <c r="H5762" i="9"/>
  <c r="H5756" i="9"/>
  <c r="H5751" i="9"/>
  <c r="H5746" i="9"/>
  <c r="H5740" i="9"/>
  <c r="H5735" i="9"/>
  <c r="H5730" i="9"/>
  <c r="H5724" i="9"/>
  <c r="H5719" i="9"/>
  <c r="H5714" i="9"/>
  <c r="H5708" i="9"/>
  <c r="H5703" i="9"/>
  <c r="H5698" i="9"/>
  <c r="H5692" i="9"/>
  <c r="H5687" i="9"/>
  <c r="H5682" i="9"/>
  <c r="H5676" i="9"/>
  <c r="H5671" i="9"/>
  <c r="H5666" i="9"/>
  <c r="H5660" i="9"/>
  <c r="H5655" i="9"/>
  <c r="H5650" i="9"/>
  <c r="H5644" i="9"/>
  <c r="H5639" i="9"/>
  <c r="H5634" i="9"/>
  <c r="H5628" i="9"/>
  <c r="H5623" i="9"/>
  <c r="H5618" i="9"/>
  <c r="H5612" i="9"/>
  <c r="H5607" i="9"/>
  <c r="H5602" i="9"/>
  <c r="H5596" i="9"/>
  <c r="H5591" i="9"/>
  <c r="H5586" i="9"/>
  <c r="H5580" i="9"/>
  <c r="H5575" i="9"/>
  <c r="H5570" i="9"/>
  <c r="H5564" i="9"/>
  <c r="H5559" i="9"/>
  <c r="H5554" i="9"/>
  <c r="H5548" i="9"/>
  <c r="H5543" i="9"/>
  <c r="H5538" i="9"/>
  <c r="H5532" i="9"/>
  <c r="H5527" i="9"/>
  <c r="H5522" i="9"/>
  <c r="H5516" i="9"/>
  <c r="H5511" i="9"/>
  <c r="H5506" i="9"/>
  <c r="H5500" i="9"/>
  <c r="H5495" i="9"/>
  <c r="H5490" i="9"/>
  <c r="H5484" i="9"/>
  <c r="H5479" i="9"/>
  <c r="H5474" i="9"/>
  <c r="H5468" i="9"/>
  <c r="H5463" i="9"/>
  <c r="H5458" i="9"/>
  <c r="H5452" i="9"/>
  <c r="H5447" i="9"/>
  <c r="H5442" i="9"/>
  <c r="H5436" i="9"/>
  <c r="H5431" i="9"/>
  <c r="H5426" i="9"/>
  <c r="H5420" i="9"/>
  <c r="H5415" i="9"/>
  <c r="H5410" i="9"/>
  <c r="H5404" i="9"/>
  <c r="H5399" i="9"/>
  <c r="H5394" i="9"/>
  <c r="H5388" i="9"/>
  <c r="H5383" i="9"/>
  <c r="H5378" i="9"/>
  <c r="H5372" i="9"/>
  <c r="H5367" i="9"/>
  <c r="H5362" i="9"/>
  <c r="H5356" i="9"/>
  <c r="H5351" i="9"/>
  <c r="H5346" i="9"/>
  <c r="H5340" i="9"/>
  <c r="H5335" i="9"/>
  <c r="H5330" i="9"/>
  <c r="H5324" i="9"/>
  <c r="H5319" i="9"/>
  <c r="H5314" i="9"/>
  <c r="H5308" i="9"/>
  <c r="H5303" i="9"/>
  <c r="H5298" i="9"/>
  <c r="H5292" i="9"/>
  <c r="H5287" i="9"/>
  <c r="H5282" i="9"/>
  <c r="H5276" i="9"/>
  <c r="H5271" i="9"/>
  <c r="H5266" i="9"/>
  <c r="H5260" i="9"/>
  <c r="H5255" i="9"/>
  <c r="H5250" i="9"/>
  <c r="H5244" i="9"/>
  <c r="H5239" i="9"/>
  <c r="H5234" i="9"/>
  <c r="H5228" i="9"/>
  <c r="H5223" i="9"/>
  <c r="H5218" i="9"/>
  <c r="H5212" i="9"/>
  <c r="H5207" i="9"/>
  <c r="H5202" i="9"/>
  <c r="H5196" i="9"/>
  <c r="H5191" i="9"/>
  <c r="H5186" i="9"/>
  <c r="H5180" i="9"/>
  <c r="H5175" i="9"/>
  <c r="H5170" i="9"/>
  <c r="H5163" i="9"/>
  <c r="H5157" i="9"/>
  <c r="H5150" i="9"/>
  <c r="H5142" i="9"/>
  <c r="H5135" i="9"/>
  <c r="H5129" i="9"/>
  <c r="H5121" i="9"/>
  <c r="H5114" i="9"/>
  <c r="H5107" i="9"/>
  <c r="H5099" i="9"/>
  <c r="H5093" i="9"/>
  <c r="H5086" i="9"/>
  <c r="H5078" i="9"/>
  <c r="H5071" i="9"/>
  <c r="H5065" i="9"/>
  <c r="H5057" i="9"/>
  <c r="H5050" i="9"/>
  <c r="H5043" i="9"/>
  <c r="H5035" i="9"/>
  <c r="H5029" i="9"/>
  <c r="H5022" i="9"/>
  <c r="H5014" i="9"/>
  <c r="H5007" i="9"/>
  <c r="H5001" i="9"/>
  <c r="H4993" i="9"/>
  <c r="H4986" i="9"/>
  <c r="H4979" i="9"/>
  <c r="H4971" i="9"/>
  <c r="H4965" i="9"/>
  <c r="H4958" i="9"/>
  <c r="H4950" i="9"/>
  <c r="H4943" i="9"/>
  <c r="H4937" i="9"/>
  <c r="H4929" i="9"/>
  <c r="H4922" i="9"/>
  <c r="H4915" i="9"/>
  <c r="H4907" i="9"/>
  <c r="H4901" i="9"/>
  <c r="H4894" i="9"/>
  <c r="H4886" i="9"/>
  <c r="H4879" i="9"/>
  <c r="H4873" i="9"/>
  <c r="H4865" i="9"/>
  <c r="H4858" i="9"/>
  <c r="H4851" i="9"/>
  <c r="H4843" i="9"/>
  <c r="H4837" i="9"/>
  <c r="H4830" i="9"/>
  <c r="H4822" i="9"/>
  <c r="H4815" i="9"/>
  <c r="H4809" i="9"/>
  <c r="H4801" i="9"/>
  <c r="H4794" i="9"/>
  <c r="H4787" i="9"/>
  <c r="H4779" i="9"/>
  <c r="H4773" i="9"/>
  <c r="H4766" i="9"/>
  <c r="H4758" i="9"/>
  <c r="H4751" i="9"/>
  <c r="H4745" i="9"/>
  <c r="H4737" i="9"/>
  <c r="H4730" i="9"/>
  <c r="H4723" i="9"/>
  <c r="H4715" i="9"/>
  <c r="H4709" i="9"/>
  <c r="H4702" i="9"/>
  <c r="H4694" i="9"/>
  <c r="H4687" i="9"/>
  <c r="H4681" i="9"/>
  <c r="H4673" i="9"/>
  <c r="H4666" i="9"/>
  <c r="H4659" i="9"/>
  <c r="H4651" i="9"/>
  <c r="H4645" i="9"/>
  <c r="H4638" i="9"/>
  <c r="H4630" i="9"/>
  <c r="H4623" i="9"/>
  <c r="H4617" i="9"/>
  <c r="H4609" i="9"/>
  <c r="H4602" i="9"/>
  <c r="H4595" i="9"/>
  <c r="H4587" i="9"/>
  <c r="H4581" i="9"/>
  <c r="H4574" i="9"/>
  <c r="H4566" i="9"/>
  <c r="H4559" i="9"/>
  <c r="H4553" i="9"/>
  <c r="H4545" i="9"/>
  <c r="H4538" i="9"/>
  <c r="H4531" i="9"/>
  <c r="H4523" i="9"/>
  <c r="H4517" i="9"/>
  <c r="H4510" i="9"/>
  <c r="H4502" i="9"/>
  <c r="H4495" i="9"/>
  <c r="H4489" i="9"/>
  <c r="H4481" i="9"/>
  <c r="H4474" i="9"/>
  <c r="H4467" i="9"/>
  <c r="H4459" i="9"/>
  <c r="H4453" i="9"/>
  <c r="H4446" i="9"/>
  <c r="H4438" i="9"/>
  <c r="H4431" i="9"/>
  <c r="H4425" i="9"/>
  <c r="H4415" i="9"/>
  <c r="H4405" i="9"/>
  <c r="H4394" i="9"/>
  <c r="H4383" i="9"/>
  <c r="H4373" i="9"/>
  <c r="H4362" i="9"/>
  <c r="H4351" i="9"/>
  <c r="H4341" i="9"/>
  <c r="H4330" i="9"/>
  <c r="H4319" i="9"/>
  <c r="H4309" i="9"/>
  <c r="H4298" i="9"/>
  <c r="H4287" i="9"/>
  <c r="H4277" i="9"/>
  <c r="H4266" i="9"/>
  <c r="H4255" i="9"/>
  <c r="H4245" i="9"/>
  <c r="H4234" i="9"/>
  <c r="H4223" i="9"/>
  <c r="H4213" i="9"/>
  <c r="H4202" i="9"/>
  <c r="H4191" i="9"/>
  <c r="H4181" i="9"/>
  <c r="H4170" i="9"/>
  <c r="H4159" i="9"/>
  <c r="H4149" i="9"/>
  <c r="H4138" i="9"/>
  <c r="H4127" i="9"/>
  <c r="H4117" i="9"/>
  <c r="H4106" i="9"/>
  <c r="H4095" i="9"/>
  <c r="H4085" i="9"/>
  <c r="H4074" i="9"/>
  <c r="H4063" i="9"/>
  <c r="H4053" i="9"/>
  <c r="H4042" i="9"/>
  <c r="H4031" i="9"/>
  <c r="H4021" i="9"/>
  <c r="H4010" i="9"/>
  <c r="H3999" i="9"/>
  <c r="H3989" i="9"/>
  <c r="H3978" i="9"/>
  <c r="H3967" i="9"/>
  <c r="H3957" i="9"/>
  <c r="H3946" i="9"/>
  <c r="H3935" i="9"/>
  <c r="H3925" i="9"/>
  <c r="H3914" i="9"/>
  <c r="H3903" i="9"/>
  <c r="H3893" i="9"/>
  <c r="H3882" i="9"/>
  <c r="H3871" i="9"/>
  <c r="H3861" i="9"/>
  <c r="H3850" i="9"/>
  <c r="H3839" i="9"/>
  <c r="H3829" i="9"/>
  <c r="H3818" i="9"/>
  <c r="H3807" i="9"/>
  <c r="H3797" i="9"/>
  <c r="H3786" i="9"/>
  <c r="H3775" i="9"/>
  <c r="H3765" i="9"/>
  <c r="H3754" i="9"/>
  <c r="H3743" i="9"/>
  <c r="H3733" i="9"/>
  <c r="H3722" i="9"/>
  <c r="H3711" i="9"/>
  <c r="H3701" i="9"/>
  <c r="H3690" i="9"/>
  <c r="H3679" i="9"/>
  <c r="H3669" i="9"/>
  <c r="H3658" i="9"/>
  <c r="H3647" i="9"/>
  <c r="H3637" i="9"/>
  <c r="H3626" i="9"/>
  <c r="H3615" i="9"/>
  <c r="H3605" i="9"/>
  <c r="H3594" i="9"/>
  <c r="H3583" i="9"/>
  <c r="H3573" i="9"/>
  <c r="H3562" i="9"/>
  <c r="H3551" i="9"/>
  <c r="H3541" i="9"/>
  <c r="H3530" i="9"/>
  <c r="H3519" i="9"/>
  <c r="H3509" i="9"/>
  <c r="H3498" i="9"/>
  <c r="H3487" i="9"/>
  <c r="H3477" i="9"/>
  <c r="H3466" i="9"/>
  <c r="H3455" i="9"/>
  <c r="H3445" i="9"/>
  <c r="H3434" i="9"/>
  <c r="H3423" i="9"/>
  <c r="H3413" i="9"/>
  <c r="H3402" i="9"/>
  <c r="H3391" i="9"/>
  <c r="H3381" i="9"/>
  <c r="H3370" i="9"/>
  <c r="H3359" i="9"/>
  <c r="H3349" i="9"/>
  <c r="H3338" i="9"/>
  <c r="H3327" i="9"/>
  <c r="H3317" i="9"/>
  <c r="H3306" i="9"/>
  <c r="H3295" i="9"/>
  <c r="H3285" i="9"/>
  <c r="H3274" i="9"/>
  <c r="H3263" i="9"/>
  <c r="H3253" i="9"/>
  <c r="H3242" i="9"/>
  <c r="H3231" i="9"/>
  <c r="H3221" i="9"/>
  <c r="H3210" i="9"/>
  <c r="H3199" i="9"/>
  <c r="H3189" i="9"/>
  <c r="H3178" i="9"/>
  <c r="H3167" i="9"/>
  <c r="H3157" i="9"/>
  <c r="H3146" i="9"/>
  <c r="H3135" i="9"/>
  <c r="H3125" i="9"/>
  <c r="H3114" i="9"/>
  <c r="H3103" i="9"/>
  <c r="H3093" i="9"/>
  <c r="H3082" i="9"/>
  <c r="H3071" i="9"/>
  <c r="H3061" i="9"/>
  <c r="H3050" i="9"/>
  <c r="H3039" i="9"/>
  <c r="H3029" i="9"/>
  <c r="H3018" i="9"/>
  <c r="H3007" i="9"/>
  <c r="H2997" i="9"/>
  <c r="H2986" i="9"/>
  <c r="H2975" i="9"/>
  <c r="H2965" i="9"/>
  <c r="H2954" i="9"/>
  <c r="H2943" i="9"/>
  <c r="H2933" i="9"/>
  <c r="H2922" i="9"/>
  <c r="H2911" i="9"/>
  <c r="H2901" i="9"/>
  <c r="H2890" i="9"/>
  <c r="H2879" i="9"/>
  <c r="H2869" i="9"/>
  <c r="H2858" i="9"/>
  <c r="H2847" i="9"/>
  <c r="H2837" i="9"/>
  <c r="H2826" i="9"/>
  <c r="H2815" i="9"/>
  <c r="H2805" i="9"/>
  <c r="H2794" i="9"/>
  <c r="H2783" i="9"/>
  <c r="H2773" i="9"/>
  <c r="H2762" i="9"/>
  <c r="H2751" i="9"/>
  <c r="H2741" i="9"/>
  <c r="H2730" i="9"/>
  <c r="H2719" i="9"/>
  <c r="H2709" i="9"/>
  <c r="H2698" i="9"/>
  <c r="H2687" i="9"/>
  <c r="H2677" i="9"/>
  <c r="H2666" i="9"/>
  <c r="H2655" i="9"/>
  <c r="H2645" i="9"/>
  <c r="H2634" i="9"/>
  <c r="H2623" i="9"/>
  <c r="H2613" i="9"/>
  <c r="H2602" i="9"/>
  <c r="H2591" i="9"/>
  <c r="H2581" i="9"/>
  <c r="H2570" i="9"/>
  <c r="H2559" i="9"/>
  <c r="H2549" i="9"/>
  <c r="H2538" i="9"/>
  <c r="H2527" i="9"/>
  <c r="H2517" i="9"/>
  <c r="H2506" i="9"/>
  <c r="H2495" i="9"/>
  <c r="H2485" i="9"/>
  <c r="H2474" i="9"/>
  <c r="H2463" i="9"/>
  <c r="H2453" i="9"/>
  <c r="H2442" i="9"/>
  <c r="H2431" i="9"/>
  <c r="H2421" i="9"/>
  <c r="H2410" i="9"/>
  <c r="H2399" i="9"/>
  <c r="H2389" i="9"/>
  <c r="H2378" i="9"/>
  <c r="H2367" i="9"/>
  <c r="H2357" i="9"/>
  <c r="H2346" i="9"/>
  <c r="H2335" i="9"/>
  <c r="H2325" i="9"/>
  <c r="H2314" i="9"/>
  <c r="H2303" i="9"/>
  <c r="H2293" i="9"/>
  <c r="H2282" i="9"/>
  <c r="H2271" i="9"/>
  <c r="H2261" i="9"/>
  <c r="H2250" i="9"/>
  <c r="H2239" i="9"/>
  <c r="H2229" i="9"/>
  <c r="H2218" i="9"/>
  <c r="H2207" i="9"/>
  <c r="H2197" i="9"/>
  <c r="H2186" i="9"/>
  <c r="H2175" i="9"/>
  <c r="H2165" i="9"/>
  <c r="H2154" i="9"/>
  <c r="H2143" i="9"/>
  <c r="H2133" i="9"/>
  <c r="H2122" i="9"/>
  <c r="H2111" i="9"/>
  <c r="H2101" i="9"/>
  <c r="H2090" i="9"/>
  <c r="H2079" i="9"/>
  <c r="H2069" i="9"/>
  <c r="H2058" i="9"/>
  <c r="H2047" i="9"/>
  <c r="H2037" i="9"/>
  <c r="H2026" i="9"/>
  <c r="H2015" i="9"/>
  <c r="H2005" i="9"/>
  <c r="H1994" i="9"/>
  <c r="H1983" i="9"/>
  <c r="H1973" i="9"/>
  <c r="H1962" i="9"/>
  <c r="H1951" i="9"/>
  <c r="H1941" i="9"/>
  <c r="H1930" i="9"/>
  <c r="H1919" i="9"/>
  <c r="H1909" i="9"/>
  <c r="H1898" i="9"/>
  <c r="H1887" i="9"/>
  <c r="H1877" i="9"/>
  <c r="H1866" i="9"/>
  <c r="H1855" i="9"/>
  <c r="H1845" i="9"/>
  <c r="H1834" i="9"/>
  <c r="H1823" i="9"/>
  <c r="H1813" i="9"/>
  <c r="H1802" i="9"/>
  <c r="H1791" i="9"/>
  <c r="H1781" i="9"/>
  <c r="H1770" i="9"/>
  <c r="H1759" i="9"/>
  <c r="H1748" i="9"/>
  <c r="H1733" i="9"/>
  <c r="H1719" i="9"/>
  <c r="H1705" i="9"/>
  <c r="H1691" i="9"/>
  <c r="H1676" i="9"/>
  <c r="H1663" i="9"/>
  <c r="H1648" i="9"/>
  <c r="H1633" i="9"/>
  <c r="H1620" i="9"/>
  <c r="H1605" i="9"/>
  <c r="H1591" i="9"/>
  <c r="H1577" i="9"/>
  <c r="H1563" i="9"/>
  <c r="H1548" i="9"/>
  <c r="H1535" i="9"/>
  <c r="H1520" i="9"/>
  <c r="H1505" i="9"/>
  <c r="H1492" i="9"/>
  <c r="H1477" i="9"/>
  <c r="H1463" i="9"/>
  <c r="H1449" i="9"/>
  <c r="H1435" i="9"/>
  <c r="H1420" i="9"/>
  <c r="H1407" i="9"/>
  <c r="H1392" i="9"/>
  <c r="H1377" i="9"/>
  <c r="H1364" i="9"/>
  <c r="H1349" i="9"/>
  <c r="H1335" i="9"/>
  <c r="H1321" i="9"/>
  <c r="H1307" i="9"/>
  <c r="H1292" i="9"/>
  <c r="H1279" i="9"/>
  <c r="H1264" i="9"/>
  <c r="H1249" i="9"/>
  <c r="H1236" i="9"/>
  <c r="H1221" i="9"/>
  <c r="H1207" i="9"/>
  <c r="H1193" i="9"/>
  <c r="H1179" i="9"/>
  <c r="H1164" i="9"/>
  <c r="H1151" i="9"/>
  <c r="H1136" i="9"/>
  <c r="H1121" i="9"/>
  <c r="H1108" i="9"/>
  <c r="H1093" i="9"/>
  <c r="H1079" i="9"/>
  <c r="H1065" i="9"/>
  <c r="H1051" i="9"/>
  <c r="H1036" i="9"/>
  <c r="H1023" i="9"/>
  <c r="H1008" i="9"/>
  <c r="H993" i="9"/>
  <c r="H980" i="9"/>
  <c r="H965" i="9"/>
  <c r="H951" i="9"/>
  <c r="H937" i="9"/>
  <c r="H923" i="9"/>
  <c r="H908" i="9"/>
  <c r="H895" i="9"/>
  <c r="H880" i="9"/>
  <c r="H865" i="9"/>
  <c r="H855" i="9"/>
  <c r="H831" i="9"/>
  <c r="H819" i="9"/>
  <c r="H807" i="9"/>
  <c r="H793" i="9"/>
  <c r="F1087" i="9"/>
  <c r="F947" i="9"/>
  <c r="F1151" i="9"/>
  <c r="F1346" i="9"/>
  <c r="F1199" i="9"/>
  <c r="F1107" i="9"/>
  <c r="F1366" i="9"/>
  <c r="F1365" i="9"/>
  <c r="F1055" i="9"/>
  <c r="F970" i="9"/>
  <c r="F1262" i="9"/>
  <c r="F1145" i="9"/>
  <c r="F1100" i="9"/>
  <c r="F1278" i="9"/>
  <c r="F978" i="9"/>
  <c r="F1161" i="9"/>
  <c r="F1284" i="9"/>
  <c r="F1354" i="9"/>
  <c r="F1058" i="9"/>
  <c r="F1285" i="9"/>
  <c r="F932" i="9"/>
  <c r="F972" i="9"/>
  <c r="F610" i="9"/>
  <c r="F1190" i="9"/>
  <c r="F208" i="9"/>
  <c r="F688" i="9"/>
  <c r="F65" i="9"/>
  <c r="F870" i="9"/>
  <c r="F663" i="9"/>
  <c r="F33" i="9"/>
  <c r="F809" i="9"/>
  <c r="F883" i="9"/>
  <c r="F43" i="9"/>
  <c r="F713" i="9"/>
  <c r="F755" i="9"/>
  <c r="F557" i="9"/>
  <c r="F589" i="9"/>
  <c r="F50" i="9"/>
  <c r="F886" i="9"/>
  <c r="F679" i="9"/>
  <c r="F1095" i="9"/>
  <c r="F895" i="9"/>
  <c r="F1192" i="9"/>
  <c r="F116" i="9"/>
  <c r="F94" i="9"/>
  <c r="F196" i="9"/>
  <c r="F916" i="9"/>
  <c r="F906" i="9"/>
  <c r="F921" i="9"/>
  <c r="F358" i="9"/>
  <c r="F745" i="9"/>
  <c r="F44" i="9"/>
  <c r="F396" i="9"/>
  <c r="F153" i="9"/>
  <c r="F818" i="9"/>
  <c r="F321" i="9"/>
  <c r="F562" i="9"/>
  <c r="F345" i="9"/>
  <c r="F131" i="9"/>
  <c r="F731" i="9"/>
  <c r="F250" i="9"/>
  <c r="F549" i="9"/>
  <c r="F616" i="9"/>
  <c r="F85" i="9"/>
  <c r="F486" i="9"/>
  <c r="F304" i="9"/>
  <c r="F214" i="9"/>
  <c r="F186" i="9"/>
  <c r="F554" i="9"/>
  <c r="F232" i="9"/>
  <c r="F588" i="9"/>
  <c r="F278" i="9"/>
  <c r="F522" i="9"/>
  <c r="F180" i="9"/>
  <c r="F596" i="9"/>
  <c r="F73" i="9"/>
  <c r="F263" i="9"/>
  <c r="F1016" i="9"/>
  <c r="F268" i="9"/>
  <c r="F995" i="9"/>
  <c r="F1074" i="9"/>
  <c r="F1045" i="9"/>
  <c r="F1175" i="9"/>
  <c r="F1103" i="9"/>
  <c r="F120" i="9"/>
  <c r="H140" i="9"/>
  <c r="H496" i="9"/>
  <c r="H698" i="9"/>
  <c r="H529" i="9"/>
  <c r="H629" i="9"/>
  <c r="H122" i="9"/>
  <c r="H627" i="9"/>
  <c r="H82" i="9"/>
  <c r="H11" i="9"/>
  <c r="H240" i="9"/>
  <c r="H752" i="9"/>
  <c r="H510" i="9"/>
  <c r="H27" i="9"/>
  <c r="H658" i="9"/>
  <c r="H674" i="9"/>
  <c r="H17" i="9"/>
  <c r="H447" i="9"/>
  <c r="H44" i="9"/>
  <c r="H612" i="9"/>
  <c r="H387" i="9"/>
  <c r="H624" i="9"/>
  <c r="H581" i="9"/>
  <c r="H212" i="9"/>
  <c r="H381" i="9"/>
  <c r="H475" i="9"/>
  <c r="H513" i="9"/>
  <c r="H705" i="9"/>
  <c r="H775" i="9"/>
  <c r="D63" i="9"/>
  <c r="D127" i="9"/>
  <c r="D61" i="9"/>
  <c r="D65" i="9"/>
  <c r="D28" i="9"/>
  <c r="D143" i="9"/>
  <c r="H10003" i="9"/>
  <c r="D69" i="9"/>
  <c r="R3" i="27"/>
  <c r="N3" i="27"/>
  <c r="AX4" i="25"/>
  <c r="S4" i="24"/>
  <c r="AG10" i="14"/>
  <c r="X28" i="10"/>
  <c r="I46" i="10"/>
  <c r="G10" i="10"/>
  <c r="H11" i="14"/>
  <c r="Y37" i="10"/>
  <c r="BC11" i="14"/>
  <c r="G25" i="10"/>
  <c r="D4" i="14"/>
  <c r="W43" i="10"/>
  <c r="B4" i="10"/>
  <c r="W15" i="10"/>
  <c r="X24" i="10"/>
  <c r="AB25" i="10"/>
  <c r="E31" i="10"/>
  <c r="I50" i="10"/>
  <c r="I56" i="10"/>
  <c r="S11" i="14"/>
  <c r="E3" i="14"/>
  <c r="F10" i="14"/>
  <c r="AM6" i="14"/>
  <c r="W48" i="10"/>
  <c r="G4" i="10"/>
  <c r="AA12" i="10"/>
  <c r="G24" i="10"/>
  <c r="I28" i="10"/>
  <c r="I52" i="10"/>
  <c r="W33" i="10"/>
  <c r="I53" i="10"/>
  <c r="D5" i="14"/>
  <c r="L10" i="14"/>
  <c r="BA10" i="14"/>
  <c r="BB10" i="14"/>
  <c r="W53" i="10"/>
  <c r="W55" i="10"/>
  <c r="AA8" i="10"/>
  <c r="W16" i="10"/>
  <c r="Z24" i="10"/>
  <c r="AB27" i="10"/>
  <c r="K37" i="10"/>
  <c r="X51" i="10"/>
  <c r="Z10" i="14"/>
  <c r="Z11" i="14"/>
  <c r="G44" i="14"/>
  <c r="D3" i="14"/>
  <c r="AC32" i="10"/>
  <c r="AO11" i="14"/>
  <c r="G6" i="10"/>
  <c r="G14" i="10"/>
  <c r="E10" i="10"/>
  <c r="G13" i="10"/>
  <c r="W20" i="10"/>
  <c r="AB23" i="10"/>
  <c r="U28" i="10"/>
  <c r="X29" i="10"/>
  <c r="I40" i="10"/>
  <c r="W32" i="10"/>
  <c r="K55" i="10"/>
  <c r="I55" i="10"/>
  <c r="I41" i="10"/>
  <c r="AN3" i="14"/>
  <c r="AV11" i="14"/>
  <c r="AW10" i="14"/>
  <c r="S3" i="14"/>
  <c r="AQ11" i="14"/>
  <c r="AN10" i="14"/>
  <c r="G23" i="10"/>
  <c r="BB11" i="14"/>
  <c r="AC35" i="10"/>
  <c r="AC34" i="10"/>
  <c r="E27" i="10"/>
  <c r="G5" i="10"/>
  <c r="X12" i="10"/>
  <c r="G16" i="10"/>
  <c r="W23" i="10"/>
  <c r="E23" i="10"/>
  <c r="F28" i="10"/>
  <c r="X27" i="10"/>
  <c r="F29" i="10"/>
  <c r="X52" i="10"/>
  <c r="I42" i="10"/>
  <c r="U37" i="10"/>
  <c r="V37" i="10"/>
  <c r="X48" i="10"/>
  <c r="AV10" i="14"/>
  <c r="AV3" i="14"/>
  <c r="AY11" i="14"/>
  <c r="AR10" i="14"/>
  <c r="F3" i="14"/>
  <c r="AM11" i="14"/>
  <c r="AM5" i="14"/>
  <c r="AE1" i="10"/>
  <c r="W51" i="10"/>
  <c r="AC43" i="10"/>
  <c r="W47" i="10"/>
  <c r="M4" i="11"/>
  <c r="P4" i="12"/>
  <c r="C4" i="24"/>
  <c r="D4" i="24"/>
  <c r="M4" i="25"/>
  <c r="K4" i="11"/>
  <c r="G4" i="11"/>
  <c r="O4" i="12"/>
  <c r="K4" i="12"/>
  <c r="G4" i="12"/>
  <c r="Q4" i="24"/>
  <c r="X3" i="27"/>
  <c r="Z3" i="27" s="1"/>
  <c r="BD5" i="27"/>
  <c r="X9" i="6"/>
  <c r="X8" i="6"/>
  <c r="X6" i="6"/>
  <c r="T4" i="27"/>
  <c r="V4" i="27" s="1"/>
  <c r="Q27" i="10"/>
  <c r="AZ5" i="27"/>
  <c r="AV5" i="27"/>
  <c r="AX4" i="27" s="1"/>
  <c r="AR5" i="27"/>
  <c r="AB7" i="6"/>
  <c r="H9998" i="9"/>
  <c r="H9990" i="9"/>
  <c r="H9978" i="9"/>
  <c r="H9962" i="9"/>
  <c r="H9950" i="9"/>
  <c r="H9942" i="9"/>
  <c r="H9930" i="9"/>
  <c r="H9918" i="9"/>
  <c r="H9910" i="9"/>
  <c r="H9902" i="9"/>
  <c r="H9894" i="9"/>
  <c r="H9882" i="9"/>
  <c r="H9874" i="9"/>
  <c r="H9862" i="9"/>
  <c r="H9850" i="9"/>
  <c r="H9842" i="9"/>
  <c r="H9834" i="9"/>
  <c r="H9822" i="9"/>
  <c r="H9810" i="9"/>
  <c r="H9802" i="9"/>
  <c r="H9794" i="9"/>
  <c r="H9786" i="9"/>
  <c r="H9774" i="9"/>
  <c r="H9766" i="9"/>
  <c r="H9758" i="9"/>
  <c r="H9750" i="9"/>
  <c r="H9742" i="9"/>
  <c r="H9734" i="9"/>
  <c r="H9726" i="9"/>
  <c r="H9718" i="9"/>
  <c r="H9706" i="9"/>
  <c r="H9698" i="9"/>
  <c r="H9686" i="9"/>
  <c r="H9678" i="9"/>
  <c r="H9666" i="9"/>
  <c r="H9662" i="9"/>
  <c r="H9650" i="9"/>
  <c r="H9638" i="9"/>
  <c r="H9622" i="9"/>
  <c r="H9546" i="9"/>
  <c r="H10000" i="9"/>
  <c r="H9996" i="9"/>
  <c r="H9992" i="9"/>
  <c r="H9988" i="9"/>
  <c r="H9984" i="9"/>
  <c r="H9980" i="9"/>
  <c r="H9976" i="9"/>
  <c r="H9972" i="9"/>
  <c r="H9968" i="9"/>
  <c r="H9964" i="9"/>
  <c r="H9960" i="9"/>
  <c r="H9956" i="9"/>
  <c r="H9952" i="9"/>
  <c r="H9948" i="9"/>
  <c r="H9944" i="9"/>
  <c r="H9940" i="9"/>
  <c r="H9936" i="9"/>
  <c r="H9932" i="9"/>
  <c r="H9928" i="9"/>
  <c r="H9924" i="9"/>
  <c r="H9920" i="9"/>
  <c r="H9916" i="9"/>
  <c r="H9912" i="9"/>
  <c r="H9908" i="9"/>
  <c r="H9904" i="9"/>
  <c r="H9900" i="9"/>
  <c r="H9896" i="9"/>
  <c r="H9892" i="9"/>
  <c r="H9888" i="9"/>
  <c r="H9884" i="9"/>
  <c r="H9880" i="9"/>
  <c r="H9876" i="9"/>
  <c r="H9872" i="9"/>
  <c r="H9868" i="9"/>
  <c r="H9864" i="9"/>
  <c r="H9860" i="9"/>
  <c r="H9856" i="9"/>
  <c r="H9852" i="9"/>
  <c r="H9848" i="9"/>
  <c r="H9844" i="9"/>
  <c r="H9840" i="9"/>
  <c r="H9836" i="9"/>
  <c r="H9832" i="9"/>
  <c r="H9828" i="9"/>
  <c r="H9824" i="9"/>
  <c r="H9820" i="9"/>
  <c r="H9816" i="9"/>
  <c r="H9812" i="9"/>
  <c r="H9808" i="9"/>
  <c r="H9804" i="9"/>
  <c r="H9800" i="9"/>
  <c r="H9796" i="9"/>
  <c r="H9792" i="9"/>
  <c r="H9788" i="9"/>
  <c r="H9784" i="9"/>
  <c r="H9780" i="9"/>
  <c r="H9776" i="9"/>
  <c r="H9772" i="9"/>
  <c r="H9768" i="9"/>
  <c r="H9764" i="9"/>
  <c r="H9760" i="9"/>
  <c r="H9756" i="9"/>
  <c r="H9752" i="9"/>
  <c r="H9748" i="9"/>
  <c r="H9744" i="9"/>
  <c r="H9740" i="9"/>
  <c r="H9736" i="9"/>
  <c r="H9732" i="9"/>
  <c r="H9728" i="9"/>
  <c r="H9724" i="9"/>
  <c r="H9720" i="9"/>
  <c r="H9716" i="9"/>
  <c r="H9712" i="9"/>
  <c r="H9708" i="9"/>
  <c r="H9704" i="9"/>
  <c r="H9700" i="9"/>
  <c r="H9696" i="9"/>
  <c r="H9692" i="9"/>
  <c r="H9688" i="9"/>
  <c r="H9684" i="9"/>
  <c r="H9680" i="9"/>
  <c r="H9676" i="9"/>
  <c r="H9672" i="9"/>
  <c r="H9668" i="9"/>
  <c r="H9664" i="9"/>
  <c r="H9660" i="9"/>
  <c r="H9656" i="9"/>
  <c r="H9652" i="9"/>
  <c r="H9648" i="9"/>
  <c r="H9644" i="9"/>
  <c r="H9640" i="9"/>
  <c r="H9636" i="9"/>
  <c r="H9632" i="9"/>
  <c r="H9628" i="9"/>
  <c r="H9624" i="9"/>
  <c r="H9620" i="9"/>
  <c r="H9616" i="9"/>
  <c r="H9612" i="9"/>
  <c r="H9608" i="9"/>
  <c r="H9604" i="9"/>
  <c r="H9600" i="9"/>
  <c r="H9596" i="9"/>
  <c r="H9592" i="9"/>
  <c r="H9588" i="9"/>
  <c r="H9584" i="9"/>
  <c r="H9580" i="9"/>
  <c r="H9576" i="9"/>
  <c r="H9572" i="9"/>
  <c r="H9568" i="9"/>
  <c r="H9564" i="9"/>
  <c r="H9560" i="9"/>
  <c r="H9556" i="9"/>
  <c r="H9552" i="9"/>
  <c r="H9548" i="9"/>
  <c r="H9544" i="9"/>
  <c r="H9540" i="9"/>
  <c r="H9536" i="9"/>
  <c r="H9532" i="9"/>
  <c r="H9528" i="9"/>
  <c r="H9524" i="9"/>
  <c r="H9520" i="9"/>
  <c r="H9516" i="9"/>
  <c r="H9512" i="9"/>
  <c r="H9508" i="9"/>
  <c r="H9504" i="9"/>
  <c r="H9500" i="9"/>
  <c r="H9496" i="9"/>
  <c r="H9492" i="9"/>
  <c r="H9488" i="9"/>
  <c r="H9484" i="9"/>
  <c r="H9480" i="9"/>
  <c r="H9476" i="9"/>
  <c r="H9472" i="9"/>
  <c r="H9468" i="9"/>
  <c r="H9464" i="9"/>
  <c r="H9460" i="9"/>
  <c r="H9456" i="9"/>
  <c r="H9452" i="9"/>
  <c r="H9448" i="9"/>
  <c r="H9444" i="9"/>
  <c r="H9440" i="9"/>
  <c r="H9436" i="9"/>
  <c r="H9432" i="9"/>
  <c r="H9428" i="9"/>
  <c r="H9424" i="9"/>
  <c r="H9420" i="9"/>
  <c r="H9416" i="9"/>
  <c r="H9412" i="9"/>
  <c r="H9408" i="9"/>
  <c r="H9404" i="9"/>
  <c r="H9400" i="9"/>
  <c r="H9396" i="9"/>
  <c r="H9392" i="9"/>
  <c r="H9388" i="9"/>
  <c r="H9384" i="9"/>
  <c r="H9380" i="9"/>
  <c r="H9376" i="9"/>
  <c r="H9372" i="9"/>
  <c r="H9368" i="9"/>
  <c r="H9364" i="9"/>
  <c r="H9360" i="9"/>
  <c r="H9356" i="9"/>
  <c r="H9352" i="9"/>
  <c r="H9348" i="9"/>
  <c r="H9344" i="9"/>
  <c r="H9340" i="9"/>
  <c r="H9336" i="9"/>
  <c r="H9332" i="9"/>
  <c r="H9328" i="9"/>
  <c r="H9324" i="9"/>
  <c r="H9320" i="9"/>
  <c r="H9316" i="9"/>
  <c r="H9312" i="9"/>
  <c r="H9308" i="9"/>
  <c r="H9304" i="9"/>
  <c r="H9300" i="9"/>
  <c r="H9296" i="9"/>
  <c r="H9292" i="9"/>
  <c r="H9288" i="9"/>
  <c r="H9284" i="9"/>
  <c r="H9280" i="9"/>
  <c r="H9276" i="9"/>
  <c r="H9272" i="9"/>
  <c r="H9268" i="9"/>
  <c r="H9264" i="9"/>
  <c r="H9260" i="9"/>
  <c r="H9256" i="9"/>
  <c r="H9252" i="9"/>
  <c r="H9248" i="9"/>
  <c r="H9244" i="9"/>
  <c r="H9240" i="9"/>
  <c r="H9236" i="9"/>
  <c r="H9232" i="9"/>
  <c r="H9228" i="9"/>
  <c r="H9224" i="9"/>
  <c r="H9220" i="9"/>
  <c r="H9216" i="9"/>
  <c r="H9212" i="9"/>
  <c r="H9208" i="9"/>
  <c r="H9204" i="9"/>
  <c r="H9200" i="9"/>
  <c r="H9196" i="9"/>
  <c r="H9192" i="9"/>
  <c r="H9188" i="9"/>
  <c r="H9184" i="9"/>
  <c r="H9180" i="9"/>
  <c r="H9176" i="9"/>
  <c r="H9172" i="9"/>
  <c r="H9168" i="9"/>
  <c r="H9164" i="9"/>
  <c r="H9160" i="9"/>
  <c r="H9156" i="9"/>
  <c r="H9152" i="9"/>
  <c r="H9148" i="9"/>
  <c r="H9144" i="9"/>
  <c r="H9140" i="9"/>
  <c r="H9136" i="9"/>
  <c r="H9132" i="9"/>
  <c r="H9128" i="9"/>
  <c r="H9124" i="9"/>
  <c r="H9120" i="9"/>
  <c r="H9116" i="9"/>
  <c r="H9112" i="9"/>
  <c r="H9108" i="9"/>
  <c r="H9104" i="9"/>
  <c r="H9100" i="9"/>
  <c r="H9096" i="9"/>
  <c r="H9092" i="9"/>
  <c r="H9088" i="9"/>
  <c r="H9084" i="9"/>
  <c r="H9080" i="9"/>
  <c r="H9076" i="9"/>
  <c r="H9072" i="9"/>
  <c r="H9068" i="9"/>
  <c r="H9064" i="9"/>
  <c r="H9060" i="9"/>
  <c r="H9056" i="9"/>
  <c r="H9052" i="9"/>
  <c r="H9048" i="9"/>
  <c r="H9044" i="9"/>
  <c r="H9040" i="9"/>
  <c r="H9036" i="9"/>
  <c r="H9032" i="9"/>
  <c r="H9028" i="9"/>
  <c r="H9024" i="9"/>
  <c r="H9020" i="9"/>
  <c r="H9016" i="9"/>
  <c r="H9012" i="9"/>
  <c r="H9008" i="9"/>
  <c r="H9004" i="9"/>
  <c r="H9000" i="9"/>
  <c r="H8996" i="9"/>
  <c r="H8992" i="9"/>
  <c r="H8988" i="9"/>
  <c r="H8984" i="9"/>
  <c r="H8980" i="9"/>
  <c r="H8976" i="9"/>
  <c r="H8972" i="9"/>
  <c r="H8968" i="9"/>
  <c r="H8964" i="9"/>
  <c r="H8960" i="9"/>
  <c r="H8956" i="9"/>
  <c r="H8952" i="9"/>
  <c r="H8948" i="9"/>
  <c r="H8944" i="9"/>
  <c r="H8940" i="9"/>
  <c r="H8936" i="9"/>
  <c r="H8932" i="9"/>
  <c r="H8928" i="9"/>
  <c r="H8924" i="9"/>
  <c r="H8920" i="9"/>
  <c r="H8916" i="9"/>
  <c r="H8912" i="9"/>
  <c r="H8908" i="9"/>
  <c r="H8904" i="9"/>
  <c r="H8900" i="9"/>
  <c r="H8896" i="9"/>
  <c r="H8892" i="9"/>
  <c r="H8888" i="9"/>
  <c r="H8884" i="9"/>
  <c r="H8880" i="9"/>
  <c r="H8876" i="9"/>
  <c r="H8872" i="9"/>
  <c r="H8868" i="9"/>
  <c r="H8864" i="9"/>
  <c r="H8860" i="9"/>
  <c r="H8856" i="9"/>
  <c r="H8852" i="9"/>
  <c r="H8848" i="9"/>
  <c r="H8844" i="9"/>
  <c r="H8840" i="9"/>
  <c r="H8836" i="9"/>
  <c r="H8832" i="9"/>
  <c r="H8828" i="9"/>
  <c r="H8824" i="9"/>
  <c r="H8820" i="9"/>
  <c r="H8816" i="9"/>
  <c r="H8812" i="9"/>
  <c r="H8808" i="9"/>
  <c r="H8804" i="9"/>
  <c r="H8800" i="9"/>
  <c r="H8796" i="9"/>
  <c r="H8792" i="9"/>
  <c r="H8788" i="9"/>
  <c r="H8784" i="9"/>
  <c r="H8780" i="9"/>
  <c r="H8776" i="9"/>
  <c r="H8772" i="9"/>
  <c r="H8768" i="9"/>
  <c r="H8764" i="9"/>
  <c r="H8760" i="9"/>
  <c r="H8756" i="9"/>
  <c r="H8752" i="9"/>
  <c r="H8748" i="9"/>
  <c r="H8744" i="9"/>
  <c r="H8740" i="9"/>
  <c r="H8736" i="9"/>
  <c r="H8732" i="9"/>
  <c r="H8728" i="9"/>
  <c r="H8724" i="9"/>
  <c r="H8720" i="9"/>
  <c r="H8716" i="9"/>
  <c r="H8712" i="9"/>
  <c r="H8708" i="9"/>
  <c r="H8704" i="9"/>
  <c r="H8700" i="9"/>
  <c r="H8696" i="9"/>
  <c r="H8692" i="9"/>
  <c r="H8688" i="9"/>
  <c r="H8684" i="9"/>
  <c r="H8680" i="9"/>
  <c r="H8676" i="9"/>
  <c r="H8672" i="9"/>
  <c r="H8668" i="9"/>
  <c r="H8664" i="9"/>
  <c r="H8660" i="9"/>
  <c r="H8656" i="9"/>
  <c r="H8652" i="9"/>
  <c r="H8648" i="9"/>
  <c r="H8644" i="9"/>
  <c r="H8640" i="9"/>
  <c r="H8636" i="9"/>
  <c r="H8632" i="9"/>
  <c r="H8628" i="9"/>
  <c r="H8624" i="9"/>
  <c r="H8620" i="9"/>
  <c r="H8616" i="9"/>
  <c r="H8612" i="9"/>
  <c r="H8608" i="9"/>
  <c r="H8604" i="9"/>
  <c r="H8600" i="9"/>
  <c r="H8596" i="9"/>
  <c r="H8592" i="9"/>
  <c r="H8588" i="9"/>
  <c r="H8584" i="9"/>
  <c r="H8580" i="9"/>
  <c r="H8576" i="9"/>
  <c r="H8572" i="9"/>
  <c r="H8568" i="9"/>
  <c r="H8564" i="9"/>
  <c r="H8560" i="9"/>
  <c r="H8556" i="9"/>
  <c r="H8552" i="9"/>
  <c r="H8548" i="9"/>
  <c r="H8544" i="9"/>
  <c r="H8540" i="9"/>
  <c r="H8536" i="9"/>
  <c r="H8532" i="9"/>
  <c r="H8528" i="9"/>
  <c r="H8524" i="9"/>
  <c r="H8520" i="9"/>
  <c r="H8516" i="9"/>
  <c r="H8512" i="9"/>
  <c r="H8508" i="9"/>
  <c r="H8504" i="9"/>
  <c r="H8500" i="9"/>
  <c r="H8496" i="9"/>
  <c r="H8492" i="9"/>
  <c r="H8488" i="9"/>
  <c r="H8484" i="9"/>
  <c r="H8480" i="9"/>
  <c r="H8476" i="9"/>
  <c r="H8472" i="9"/>
  <c r="H8468" i="9"/>
  <c r="H8464" i="9"/>
  <c r="H8460" i="9"/>
  <c r="H8456" i="9"/>
  <c r="H8452" i="9"/>
  <c r="H8448" i="9"/>
  <c r="H8444" i="9"/>
  <c r="H8440" i="9"/>
  <c r="H8436" i="9"/>
  <c r="H8432" i="9"/>
  <c r="H8428" i="9"/>
  <c r="H8424" i="9"/>
  <c r="H8420" i="9"/>
  <c r="H8416" i="9"/>
  <c r="H8412" i="9"/>
  <c r="H8408" i="9"/>
  <c r="H8404" i="9"/>
  <c r="H8400" i="9"/>
  <c r="H8396" i="9"/>
  <c r="H8392" i="9"/>
  <c r="H8388" i="9"/>
  <c r="H8384" i="9"/>
  <c r="H8380" i="9"/>
  <c r="H8376" i="9"/>
  <c r="H8372" i="9"/>
  <c r="H8368" i="9"/>
  <c r="H8364" i="9"/>
  <c r="H8360" i="9"/>
  <c r="H8356" i="9"/>
  <c r="H8352" i="9"/>
  <c r="H8348" i="9"/>
  <c r="H8344" i="9"/>
  <c r="H8340" i="9"/>
  <c r="H8336" i="9"/>
  <c r="H8332" i="9"/>
  <c r="H8328" i="9"/>
  <c r="H8324" i="9"/>
  <c r="H8320" i="9"/>
  <c r="H8316" i="9"/>
  <c r="H8312" i="9"/>
  <c r="H8308" i="9"/>
  <c r="H8304" i="9"/>
  <c r="H8300" i="9"/>
  <c r="H8296" i="9"/>
  <c r="H8292" i="9"/>
  <c r="H8288" i="9"/>
  <c r="H8284" i="9"/>
  <c r="H8280" i="9"/>
  <c r="H8276" i="9"/>
  <c r="H8272" i="9"/>
  <c r="H8268" i="9"/>
  <c r="H8264" i="9"/>
  <c r="H8260" i="9"/>
  <c r="H8256" i="9"/>
  <c r="H8252" i="9"/>
  <c r="H8248" i="9"/>
  <c r="H8244" i="9"/>
  <c r="H8240" i="9"/>
  <c r="H8236" i="9"/>
  <c r="H8232" i="9"/>
  <c r="H8228" i="9"/>
  <c r="H8224" i="9"/>
  <c r="H8220" i="9"/>
  <c r="H8216" i="9"/>
  <c r="H8212" i="9"/>
  <c r="H8208" i="9"/>
  <c r="H8204" i="9"/>
  <c r="H8200" i="9"/>
  <c r="H8196" i="9"/>
  <c r="H8192" i="9"/>
  <c r="H8188" i="9"/>
  <c r="H8184" i="9"/>
  <c r="H8180" i="9"/>
  <c r="H8176" i="9"/>
  <c r="H8172" i="9"/>
  <c r="H8168" i="9"/>
  <c r="H8164" i="9"/>
  <c r="H8160" i="9"/>
  <c r="H8156" i="9"/>
  <c r="H8152" i="9"/>
  <c r="H8148" i="9"/>
  <c r="H8144" i="9"/>
  <c r="H8140" i="9"/>
  <c r="H8136" i="9"/>
  <c r="H8132" i="9"/>
  <c r="H8128" i="9"/>
  <c r="H8124" i="9"/>
  <c r="H8120" i="9"/>
  <c r="H8116" i="9"/>
  <c r="H8112" i="9"/>
  <c r="H8108" i="9"/>
  <c r="H8104" i="9"/>
  <c r="H8100" i="9"/>
  <c r="H8096" i="9"/>
  <c r="H8092" i="9"/>
  <c r="H8088" i="9"/>
  <c r="H8084" i="9"/>
  <c r="H8080" i="9"/>
  <c r="H8076" i="9"/>
  <c r="H8072" i="9"/>
  <c r="H8068" i="9"/>
  <c r="H8064" i="9"/>
  <c r="H8060" i="9"/>
  <c r="H8056" i="9"/>
  <c r="H8052" i="9"/>
  <c r="H8048" i="9"/>
  <c r="H8044" i="9"/>
  <c r="H8040" i="9"/>
  <c r="H8036" i="9"/>
  <c r="H8032" i="9"/>
  <c r="H8028" i="9"/>
  <c r="H8024" i="9"/>
  <c r="H8020" i="9"/>
  <c r="H8016" i="9"/>
  <c r="H9982" i="9"/>
  <c r="H9954" i="9"/>
  <c r="H9926" i="9"/>
  <c r="H9890" i="9"/>
  <c r="H9866" i="9"/>
  <c r="H9826" i="9"/>
  <c r="H9778" i="9"/>
  <c r="H9730" i="9"/>
  <c r="H9694" i="9"/>
  <c r="H9670" i="9"/>
  <c r="H9654" i="9"/>
  <c r="H9642" i="9"/>
  <c r="H9630" i="9"/>
  <c r="H9618" i="9"/>
  <c r="H9614" i="9"/>
  <c r="H9610" i="9"/>
  <c r="H9606" i="9"/>
  <c r="H9602" i="9"/>
  <c r="H9598" i="9"/>
  <c r="H9594" i="9"/>
  <c r="H9590" i="9"/>
  <c r="H9586" i="9"/>
  <c r="H9582" i="9"/>
  <c r="H9578" i="9"/>
  <c r="H9574" i="9"/>
  <c r="H9570" i="9"/>
  <c r="H9566" i="9"/>
  <c r="H9562" i="9"/>
  <c r="H9558" i="9"/>
  <c r="H9554" i="9"/>
  <c r="H9542" i="9"/>
  <c r="H9538" i="9"/>
  <c r="H9534" i="9"/>
  <c r="H9530" i="9"/>
  <c r="H9526" i="9"/>
  <c r="H9522" i="9"/>
  <c r="H9518" i="9"/>
  <c r="H9514" i="9"/>
  <c r="H9510" i="9"/>
  <c r="H9506" i="9"/>
  <c r="H9502" i="9"/>
  <c r="H9498" i="9"/>
  <c r="H9494" i="9"/>
  <c r="H9490" i="9"/>
  <c r="H9486" i="9"/>
  <c r="H9482" i="9"/>
  <c r="H9478" i="9"/>
  <c r="H9474" i="9"/>
  <c r="H9470" i="9"/>
  <c r="H9466" i="9"/>
  <c r="H9462" i="9"/>
  <c r="H9458" i="9"/>
  <c r="H9454" i="9"/>
  <c r="H9450" i="9"/>
  <c r="H9446" i="9"/>
  <c r="H9442" i="9"/>
  <c r="H9438" i="9"/>
  <c r="H9434" i="9"/>
  <c r="H9430" i="9"/>
  <c r="H9426" i="9"/>
  <c r="H9422" i="9"/>
  <c r="H9418" i="9"/>
  <c r="H9414" i="9"/>
  <c r="H9410" i="9"/>
  <c r="H9406" i="9"/>
  <c r="H9402" i="9"/>
  <c r="H9398" i="9"/>
  <c r="H9394" i="9"/>
  <c r="H9390" i="9"/>
  <c r="H9386" i="9"/>
  <c r="H9382" i="9"/>
  <c r="H9378" i="9"/>
  <c r="H9374" i="9"/>
  <c r="H9370" i="9"/>
  <c r="H9366" i="9"/>
  <c r="H9362" i="9"/>
  <c r="H9358" i="9"/>
  <c r="H9354" i="9"/>
  <c r="H9350" i="9"/>
  <c r="H9346" i="9"/>
  <c r="H9342" i="9"/>
  <c r="H9338" i="9"/>
  <c r="H9334" i="9"/>
  <c r="H9330" i="9"/>
  <c r="H9326" i="9"/>
  <c r="H9322" i="9"/>
  <c r="H9318" i="9"/>
  <c r="H9314" i="9"/>
  <c r="H9310" i="9"/>
  <c r="H9306" i="9"/>
  <c r="H9302" i="9"/>
  <c r="H9298" i="9"/>
  <c r="H9294" i="9"/>
  <c r="H9290" i="9"/>
  <c r="H9286" i="9"/>
  <c r="H9282" i="9"/>
  <c r="H9278" i="9"/>
  <c r="H9274" i="9"/>
  <c r="H9270" i="9"/>
  <c r="H9266" i="9"/>
  <c r="H9262" i="9"/>
  <c r="H9258" i="9"/>
  <c r="H9254" i="9"/>
  <c r="H9250" i="9"/>
  <c r="H9246" i="9"/>
  <c r="H9242" i="9"/>
  <c r="H9238" i="9"/>
  <c r="H9234" i="9"/>
  <c r="H9230" i="9"/>
  <c r="H9226" i="9"/>
  <c r="H9222" i="9"/>
  <c r="H9218" i="9"/>
  <c r="H9214" i="9"/>
  <c r="H9210" i="9"/>
  <c r="H9206" i="9"/>
  <c r="H9202" i="9"/>
  <c r="H9198" i="9"/>
  <c r="H9194" i="9"/>
  <c r="H9190" i="9"/>
  <c r="H9186" i="9"/>
  <c r="H9182" i="9"/>
  <c r="H9178" i="9"/>
  <c r="H9174" i="9"/>
  <c r="H9170" i="9"/>
  <c r="H9166" i="9"/>
  <c r="H9162" i="9"/>
  <c r="H9158" i="9"/>
  <c r="H9154" i="9"/>
  <c r="H9150" i="9"/>
  <c r="H9146" i="9"/>
  <c r="H9142" i="9"/>
  <c r="H9138" i="9"/>
  <c r="H9134" i="9"/>
  <c r="H9130" i="9"/>
  <c r="H9126" i="9"/>
  <c r="H9122" i="9"/>
  <c r="H9118" i="9"/>
  <c r="H9114" i="9"/>
  <c r="H9110" i="9"/>
  <c r="H9106" i="9"/>
  <c r="H9102" i="9"/>
  <c r="H9098" i="9"/>
  <c r="H9094" i="9"/>
  <c r="H9090" i="9"/>
  <c r="H9086" i="9"/>
  <c r="H9082" i="9"/>
  <c r="H9078" i="9"/>
  <c r="H9074" i="9"/>
  <c r="H9070" i="9"/>
  <c r="H9066" i="9"/>
  <c r="H9062" i="9"/>
  <c r="H9058" i="9"/>
  <c r="H9054" i="9"/>
  <c r="H9050" i="9"/>
  <c r="H9046" i="9"/>
  <c r="H9042" i="9"/>
  <c r="H9038" i="9"/>
  <c r="H9034" i="9"/>
  <c r="H9030" i="9"/>
  <c r="H9026" i="9"/>
  <c r="H9022" i="9"/>
  <c r="H9018" i="9"/>
  <c r="H9014" i="9"/>
  <c r="H9010" i="9"/>
  <c r="H9006" i="9"/>
  <c r="H9002" i="9"/>
  <c r="H8998" i="9"/>
  <c r="H8994" i="9"/>
  <c r="H8990" i="9"/>
  <c r="H8986" i="9"/>
  <c r="H8982" i="9"/>
  <c r="H8978" i="9"/>
  <c r="H8974" i="9"/>
  <c r="H8970" i="9"/>
  <c r="H8966" i="9"/>
  <c r="H8962" i="9"/>
  <c r="H8958" i="9"/>
  <c r="H8954" i="9"/>
  <c r="H8950" i="9"/>
  <c r="H8946" i="9"/>
  <c r="H8942" i="9"/>
  <c r="H8938" i="9"/>
  <c r="H8934" i="9"/>
  <c r="H8930" i="9"/>
  <c r="H8926" i="9"/>
  <c r="H8922" i="9"/>
  <c r="H8918" i="9"/>
  <c r="H8914" i="9"/>
  <c r="H8910" i="9"/>
  <c r="H8906" i="9"/>
  <c r="H8902" i="9"/>
  <c r="H8898" i="9"/>
  <c r="H8894" i="9"/>
  <c r="H8890" i="9"/>
  <c r="H8886" i="9"/>
  <c r="H8882" i="9"/>
  <c r="H8878" i="9"/>
  <c r="H8874" i="9"/>
  <c r="H8870" i="9"/>
  <c r="H8866" i="9"/>
  <c r="H8862" i="9"/>
  <c r="H8858" i="9"/>
  <c r="H8854" i="9"/>
  <c r="H8850" i="9"/>
  <c r="H8846" i="9"/>
  <c r="H8842" i="9"/>
  <c r="H8838" i="9"/>
  <c r="H8834" i="9"/>
  <c r="H8830" i="9"/>
  <c r="H8826" i="9"/>
  <c r="H8822" i="9"/>
  <c r="H8818" i="9"/>
  <c r="H8814" i="9"/>
  <c r="H8810" i="9"/>
  <c r="H8806" i="9"/>
  <c r="H8802" i="9"/>
  <c r="H8798" i="9"/>
  <c r="H8794" i="9"/>
  <c r="H8790" i="9"/>
  <c r="H8786" i="9"/>
  <c r="H8782" i="9"/>
  <c r="H8778" i="9"/>
  <c r="H8774" i="9"/>
  <c r="H8770" i="9"/>
  <c r="H8766" i="9"/>
  <c r="H8762" i="9"/>
  <c r="H8758" i="9"/>
  <c r="H8754" i="9"/>
  <c r="H8750" i="9"/>
  <c r="H8746" i="9"/>
  <c r="H8742" i="9"/>
  <c r="H8738" i="9"/>
  <c r="H8734" i="9"/>
  <c r="H8730" i="9"/>
  <c r="H8726" i="9"/>
  <c r="H8722" i="9"/>
  <c r="H8718" i="9"/>
  <c r="H8714" i="9"/>
  <c r="H8710" i="9"/>
  <c r="H8706" i="9"/>
  <c r="H8702" i="9"/>
  <c r="H8698" i="9"/>
  <c r="H8694" i="9"/>
  <c r="H8690" i="9"/>
  <c r="H8686" i="9"/>
  <c r="H8682" i="9"/>
  <c r="H8678" i="9"/>
  <c r="H8674" i="9"/>
  <c r="H8670" i="9"/>
  <c r="H8666" i="9"/>
  <c r="H8662" i="9"/>
  <c r="H8658" i="9"/>
  <c r="H8654" i="9"/>
  <c r="H8650" i="9"/>
  <c r="H8646" i="9"/>
  <c r="H8642" i="9"/>
  <c r="H8638" i="9"/>
  <c r="H8634" i="9"/>
  <c r="H8630" i="9"/>
  <c r="H8626" i="9"/>
  <c r="H8622" i="9"/>
  <c r="H8618" i="9"/>
  <c r="H8614" i="9"/>
  <c r="H8610" i="9"/>
  <c r="H8606" i="9"/>
  <c r="H8602" i="9"/>
  <c r="H8598" i="9"/>
  <c r="H8594" i="9"/>
  <c r="H8590" i="9"/>
  <c r="H8586" i="9"/>
  <c r="H8582" i="9"/>
  <c r="H8578" i="9"/>
  <c r="H8574" i="9"/>
  <c r="H8570" i="9"/>
  <c r="H8566" i="9"/>
  <c r="H8562" i="9"/>
  <c r="H8558" i="9"/>
  <c r="H8554" i="9"/>
  <c r="H8550" i="9"/>
  <c r="H8546" i="9"/>
  <c r="H8542" i="9"/>
  <c r="H8538" i="9"/>
  <c r="H8534" i="9"/>
  <c r="H8530" i="9"/>
  <c r="H8526" i="9"/>
  <c r="H8522" i="9"/>
  <c r="H8518" i="9"/>
  <c r="H8514" i="9"/>
  <c r="H8510" i="9"/>
  <c r="H8506" i="9"/>
  <c r="H8502" i="9"/>
  <c r="H8498" i="9"/>
  <c r="H8494" i="9"/>
  <c r="H8490" i="9"/>
  <c r="H8486" i="9"/>
  <c r="H8482" i="9"/>
  <c r="H8478" i="9"/>
  <c r="H8474" i="9"/>
  <c r="H8470" i="9"/>
  <c r="H8466" i="9"/>
  <c r="H8462" i="9"/>
  <c r="H8458" i="9"/>
  <c r="H8454" i="9"/>
  <c r="H8450" i="9"/>
  <c r="H8446" i="9"/>
  <c r="H8442" i="9"/>
  <c r="H8438" i="9"/>
  <c r="H8434" i="9"/>
  <c r="H8430" i="9"/>
  <c r="H8426" i="9"/>
  <c r="H8422" i="9"/>
  <c r="H8418" i="9"/>
  <c r="H8414" i="9"/>
  <c r="H8410" i="9"/>
  <c r="H8406" i="9"/>
  <c r="H8402" i="9"/>
  <c r="H8398" i="9"/>
  <c r="H8394" i="9"/>
  <c r="H8390" i="9"/>
  <c r="H8386" i="9"/>
  <c r="H8382" i="9"/>
  <c r="H8378" i="9"/>
  <c r="H8374" i="9"/>
  <c r="H8370" i="9"/>
  <c r="H8366" i="9"/>
  <c r="H8362" i="9"/>
  <c r="H8358" i="9"/>
  <c r="H8354" i="9"/>
  <c r="H8350" i="9"/>
  <c r="H8346" i="9"/>
  <c r="H8342" i="9"/>
  <c r="H8338" i="9"/>
  <c r="H8334" i="9"/>
  <c r="H8330" i="9"/>
  <c r="H8326" i="9"/>
  <c r="H8322" i="9"/>
  <c r="H8318" i="9"/>
  <c r="H8314" i="9"/>
  <c r="H8310" i="9"/>
  <c r="H8306" i="9"/>
  <c r="H8302" i="9"/>
  <c r="H8298" i="9"/>
  <c r="H8294" i="9"/>
  <c r="H8290" i="9"/>
  <c r="H8286" i="9"/>
  <c r="H8282" i="9"/>
  <c r="H8278" i="9"/>
  <c r="H8274" i="9"/>
  <c r="H8270" i="9"/>
  <c r="H8266" i="9"/>
  <c r="H8262" i="9"/>
  <c r="H8258" i="9"/>
  <c r="H8254" i="9"/>
  <c r="H8250" i="9"/>
  <c r="H8246" i="9"/>
  <c r="H8242" i="9"/>
  <c r="H8238" i="9"/>
  <c r="H8234" i="9"/>
  <c r="H8230" i="9"/>
  <c r="H8226" i="9"/>
  <c r="H8222" i="9"/>
  <c r="H8218" i="9"/>
  <c r="H8214" i="9"/>
  <c r="H8210" i="9"/>
  <c r="H8206" i="9"/>
  <c r="H8202" i="9"/>
  <c r="H8198" i="9"/>
  <c r="H8194" i="9"/>
  <c r="H8190" i="9"/>
  <c r="H8186" i="9"/>
  <c r="H8182" i="9"/>
  <c r="H8178" i="9"/>
  <c r="H8174" i="9"/>
  <c r="H8170" i="9"/>
  <c r="H8166" i="9"/>
  <c r="H8162" i="9"/>
  <c r="H8158" i="9"/>
  <c r="H8154" i="9"/>
  <c r="H8150" i="9"/>
  <c r="H8146" i="9"/>
  <c r="H8142" i="9"/>
  <c r="H8138" i="9"/>
  <c r="H8134" i="9"/>
  <c r="H8130" i="9"/>
  <c r="H8126" i="9"/>
  <c r="H8122" i="9"/>
  <c r="H8118" i="9"/>
  <c r="H8114" i="9"/>
  <c r="H8110" i="9"/>
  <c r="H8106" i="9"/>
  <c r="H8102" i="9"/>
  <c r="H8098" i="9"/>
  <c r="H8094" i="9"/>
  <c r="H8090" i="9"/>
  <c r="H8086" i="9"/>
  <c r="H8082" i="9"/>
  <c r="H8078" i="9"/>
  <c r="H8074" i="9"/>
  <c r="H8070" i="9"/>
  <c r="H8066" i="9"/>
  <c r="H8062" i="9"/>
  <c r="H8058" i="9"/>
  <c r="H8054" i="9"/>
  <c r="H8050" i="9"/>
  <c r="H8046" i="9"/>
  <c r="H8042" i="9"/>
  <c r="H8038" i="9"/>
  <c r="H9994" i="9"/>
  <c r="H9986" i="9"/>
  <c r="H9974" i="9"/>
  <c r="H9970" i="9"/>
  <c r="H9966" i="9"/>
  <c r="H9958" i="9"/>
  <c r="H9946" i="9"/>
  <c r="H9938" i="9"/>
  <c r="H9934" i="9"/>
  <c r="H9922" i="9"/>
  <c r="H9914" i="9"/>
  <c r="H9906" i="9"/>
  <c r="H9898" i="9"/>
  <c r="H9886" i="9"/>
  <c r="H9878" i="9"/>
  <c r="H9870" i="9"/>
  <c r="H9858" i="9"/>
  <c r="H9854" i="9"/>
  <c r="H9846" i="9"/>
  <c r="H9838" i="9"/>
  <c r="H9830" i="9"/>
  <c r="H9818" i="9"/>
  <c r="H9814" i="9"/>
  <c r="H9806" i="9"/>
  <c r="H9798" i="9"/>
  <c r="H9790" i="9"/>
  <c r="H9782" i="9"/>
  <c r="H9770" i="9"/>
  <c r="H9762" i="9"/>
  <c r="H9754" i="9"/>
  <c r="H9746" i="9"/>
  <c r="H9738" i="9"/>
  <c r="H9722" i="9"/>
  <c r="H9714" i="9"/>
  <c r="H9710" i="9"/>
  <c r="H9702" i="9"/>
  <c r="H9690" i="9"/>
  <c r="H9682" i="9"/>
  <c r="H9674" i="9"/>
  <c r="H9658" i="9"/>
  <c r="H9646" i="9"/>
  <c r="H9634" i="9"/>
  <c r="H9626" i="9"/>
  <c r="H9550" i="9"/>
  <c r="H10001" i="9"/>
  <c r="H9997" i="9"/>
  <c r="H9993" i="9"/>
  <c r="H9989" i="9"/>
  <c r="H9985" i="9"/>
  <c r="H9981" i="9"/>
  <c r="H9977" i="9"/>
  <c r="H9973" i="9"/>
  <c r="H9969" i="9"/>
  <c r="H9965" i="9"/>
  <c r="H9961" i="9"/>
  <c r="H9957" i="9"/>
  <c r="H9953" i="9"/>
  <c r="H9949" i="9"/>
  <c r="H9945" i="9"/>
  <c r="H9941" i="9"/>
  <c r="H9937" i="9"/>
  <c r="H9933" i="9"/>
  <c r="H9929" i="9"/>
  <c r="H9925" i="9"/>
  <c r="H9921" i="9"/>
  <c r="H9917" i="9"/>
  <c r="H9913" i="9"/>
  <c r="H9909" i="9"/>
  <c r="H9905" i="9"/>
  <c r="H9901" i="9"/>
  <c r="H9897" i="9"/>
  <c r="H9893" i="9"/>
  <c r="H9889" i="9"/>
  <c r="H9885" i="9"/>
  <c r="H9881" i="9"/>
  <c r="H9877" i="9"/>
  <c r="H9873" i="9"/>
  <c r="H9869" i="9"/>
  <c r="H9865" i="9"/>
  <c r="H9861" i="9"/>
  <c r="H9857" i="9"/>
  <c r="H9853" i="9"/>
  <c r="H9849" i="9"/>
  <c r="H9845" i="9"/>
  <c r="H9841" i="9"/>
  <c r="H9837" i="9"/>
  <c r="H9833" i="9"/>
  <c r="H9829" i="9"/>
  <c r="H9825" i="9"/>
  <c r="H9821" i="9"/>
  <c r="H9817" i="9"/>
  <c r="H9813" i="9"/>
  <c r="H9809" i="9"/>
  <c r="H9805" i="9"/>
  <c r="H9801" i="9"/>
  <c r="H9797" i="9"/>
  <c r="H9793" i="9"/>
  <c r="H9789" i="9"/>
  <c r="H9785" i="9"/>
  <c r="H9781" i="9"/>
  <c r="H9777" i="9"/>
  <c r="H9773" i="9"/>
  <c r="H9769" i="9"/>
  <c r="H9765" i="9"/>
  <c r="H9761" i="9"/>
  <c r="H9757" i="9"/>
  <c r="H9753" i="9"/>
  <c r="H9749" i="9"/>
  <c r="H9745" i="9"/>
  <c r="H9741" i="9"/>
  <c r="H9737" i="9"/>
  <c r="H9733" i="9"/>
  <c r="H9729" i="9"/>
  <c r="H9725" i="9"/>
  <c r="H9721" i="9"/>
  <c r="H9717" i="9"/>
  <c r="H9713" i="9"/>
  <c r="H9709" i="9"/>
  <c r="H9705" i="9"/>
  <c r="H9701" i="9"/>
  <c r="H9697" i="9"/>
  <c r="H9693" i="9"/>
  <c r="H9689" i="9"/>
  <c r="H9685" i="9"/>
  <c r="H9681" i="9"/>
  <c r="H9677" i="9"/>
  <c r="H9673" i="9"/>
  <c r="H9669" i="9"/>
  <c r="H9665" i="9"/>
  <c r="H9661" i="9"/>
  <c r="H9657" i="9"/>
  <c r="H9653" i="9"/>
  <c r="H9649" i="9"/>
  <c r="H9645" i="9"/>
  <c r="H9641" i="9"/>
  <c r="H9637" i="9"/>
  <c r="H9633" i="9"/>
  <c r="H9629" i="9"/>
  <c r="H9625" i="9"/>
  <c r="H9621" i="9"/>
  <c r="H9617" i="9"/>
  <c r="H9613" i="9"/>
  <c r="H9609" i="9"/>
  <c r="H9605" i="9"/>
  <c r="H9601" i="9"/>
  <c r="H9597" i="9"/>
  <c r="H9593" i="9"/>
  <c r="H9589" i="9"/>
  <c r="H9585" i="9"/>
  <c r="H9581" i="9"/>
  <c r="H9577" i="9"/>
  <c r="H9573" i="9"/>
  <c r="H9569" i="9"/>
  <c r="H9565" i="9"/>
  <c r="H9561" i="9"/>
  <c r="H9557" i="9"/>
  <c r="H9553" i="9"/>
  <c r="H9549" i="9"/>
  <c r="H9545" i="9"/>
  <c r="H9541" i="9"/>
  <c r="H9537" i="9"/>
  <c r="H9533" i="9"/>
  <c r="H9529" i="9"/>
  <c r="H9525" i="9"/>
  <c r="H9521" i="9"/>
  <c r="H9517" i="9"/>
  <c r="H9513" i="9"/>
  <c r="H9509" i="9"/>
  <c r="H9505" i="9"/>
  <c r="H9501" i="9"/>
  <c r="H9497" i="9"/>
  <c r="H9493" i="9"/>
  <c r="H9489" i="9"/>
  <c r="H9485" i="9"/>
  <c r="H9481" i="9"/>
  <c r="H9477" i="9"/>
  <c r="H9473" i="9"/>
  <c r="H9469" i="9"/>
  <c r="H9465" i="9"/>
  <c r="H9461" i="9"/>
  <c r="H9457" i="9"/>
  <c r="H9453" i="9"/>
  <c r="H9449" i="9"/>
  <c r="H9445" i="9"/>
  <c r="H9441" i="9"/>
  <c r="H9437" i="9"/>
  <c r="H9433" i="9"/>
  <c r="H9429" i="9"/>
  <c r="H9425" i="9"/>
  <c r="H9421" i="9"/>
  <c r="H9417" i="9"/>
  <c r="H9413" i="9"/>
  <c r="H9409" i="9"/>
  <c r="H9405" i="9"/>
  <c r="H9401" i="9"/>
  <c r="H9397" i="9"/>
  <c r="H9393" i="9"/>
  <c r="H9389" i="9"/>
  <c r="H9385" i="9"/>
  <c r="H9381" i="9"/>
  <c r="H9377" i="9"/>
  <c r="H9373" i="9"/>
  <c r="H9369" i="9"/>
  <c r="H9365" i="9"/>
  <c r="H9361" i="9"/>
  <c r="H9357" i="9"/>
  <c r="H9353" i="9"/>
  <c r="H9349" i="9"/>
  <c r="H9345" i="9"/>
  <c r="H9341" i="9"/>
  <c r="H9337" i="9"/>
  <c r="H9333" i="9"/>
  <c r="H9329" i="9"/>
  <c r="H9325" i="9"/>
  <c r="H9321" i="9"/>
  <c r="H9317" i="9"/>
  <c r="H9313" i="9"/>
  <c r="H9309" i="9"/>
  <c r="H9305" i="9"/>
  <c r="H9301" i="9"/>
  <c r="H9297" i="9"/>
  <c r="H9293" i="9"/>
  <c r="H9289" i="9"/>
  <c r="H9285" i="9"/>
  <c r="H9281" i="9"/>
  <c r="H9277" i="9"/>
  <c r="H9273" i="9"/>
  <c r="H9269" i="9"/>
  <c r="H9265" i="9"/>
  <c r="H9261" i="9"/>
  <c r="H9257" i="9"/>
  <c r="H9253" i="9"/>
  <c r="H9249" i="9"/>
  <c r="H9245" i="9"/>
  <c r="H9241" i="9"/>
  <c r="H9237" i="9"/>
  <c r="H9233" i="9"/>
  <c r="H9229" i="9"/>
  <c r="H9225" i="9"/>
  <c r="H9221" i="9"/>
  <c r="H9217" i="9"/>
  <c r="H9213" i="9"/>
  <c r="H9209" i="9"/>
  <c r="H9205" i="9"/>
  <c r="H9201" i="9"/>
  <c r="H9197" i="9"/>
  <c r="H9193" i="9"/>
  <c r="H9189" i="9"/>
  <c r="H9185" i="9"/>
  <c r="H9181" i="9"/>
  <c r="H9177" i="9"/>
  <c r="H9173" i="9"/>
  <c r="H9169" i="9"/>
  <c r="H9165" i="9"/>
  <c r="H9161" i="9"/>
  <c r="H9157" i="9"/>
  <c r="H9153" i="9"/>
  <c r="H9149" i="9"/>
  <c r="H9145" i="9"/>
  <c r="H9141" i="9"/>
  <c r="H9137" i="9"/>
  <c r="H9133" i="9"/>
  <c r="H9129" i="9"/>
  <c r="H9125" i="9"/>
  <c r="H9121" i="9"/>
  <c r="H9117" i="9"/>
  <c r="H9113" i="9"/>
  <c r="H9109" i="9"/>
  <c r="H9105" i="9"/>
  <c r="H9101" i="9"/>
  <c r="H9097" i="9"/>
  <c r="H9093" i="9"/>
  <c r="H9089" i="9"/>
  <c r="H9085" i="9"/>
  <c r="H9081" i="9"/>
  <c r="H9077" i="9"/>
  <c r="H9073" i="9"/>
  <c r="H9069" i="9"/>
  <c r="H9065" i="9"/>
  <c r="H9061" i="9"/>
  <c r="H9057" i="9"/>
  <c r="H9053" i="9"/>
  <c r="H9049" i="9"/>
  <c r="H9045" i="9"/>
  <c r="H9041" i="9"/>
  <c r="H9037" i="9"/>
  <c r="H9033" i="9"/>
  <c r="H9029" i="9"/>
  <c r="H9025" i="9"/>
  <c r="H9021" i="9"/>
  <c r="H9017" i="9"/>
  <c r="H9013" i="9"/>
  <c r="H9009" i="9"/>
  <c r="H9005" i="9"/>
  <c r="H9001" i="9"/>
  <c r="H8997" i="9"/>
  <c r="H8993" i="9"/>
  <c r="H8989" i="9"/>
  <c r="H8985" i="9"/>
  <c r="H8981" i="9"/>
  <c r="H8977" i="9"/>
  <c r="H8973" i="9"/>
  <c r="H8969" i="9"/>
  <c r="H8965" i="9"/>
  <c r="H8961" i="9"/>
  <c r="H8957" i="9"/>
  <c r="H8953" i="9"/>
  <c r="H8949" i="9"/>
  <c r="H8945" i="9"/>
  <c r="H8941" i="9"/>
  <c r="H8937" i="9"/>
  <c r="H8933" i="9"/>
  <c r="H8929" i="9"/>
  <c r="H8925" i="9"/>
  <c r="H8921" i="9"/>
  <c r="H8917" i="9"/>
  <c r="H8913" i="9"/>
  <c r="H8909" i="9"/>
  <c r="H8905" i="9"/>
  <c r="H8901" i="9"/>
  <c r="H8897" i="9"/>
  <c r="H8893" i="9"/>
  <c r="H8889" i="9"/>
  <c r="H8885" i="9"/>
  <c r="H8881" i="9"/>
  <c r="H8877" i="9"/>
  <c r="H8873" i="9"/>
  <c r="H8869" i="9"/>
  <c r="H8865" i="9"/>
  <c r="H8861" i="9"/>
  <c r="H8857" i="9"/>
  <c r="H8853" i="9"/>
  <c r="H8849" i="9"/>
  <c r="H8845" i="9"/>
  <c r="H8841" i="9"/>
  <c r="H8837" i="9"/>
  <c r="H8833" i="9"/>
  <c r="H8829" i="9"/>
  <c r="H8825" i="9"/>
  <c r="H8821" i="9"/>
  <c r="H8817" i="9"/>
  <c r="H8813" i="9"/>
  <c r="H8809" i="9"/>
  <c r="H8805" i="9"/>
  <c r="H8801" i="9"/>
  <c r="H8797" i="9"/>
  <c r="H8793" i="9"/>
  <c r="H8789" i="9"/>
  <c r="H8785" i="9"/>
  <c r="H8781" i="9"/>
  <c r="H8777" i="9"/>
  <c r="H8773" i="9"/>
  <c r="H8769" i="9"/>
  <c r="H8765" i="9"/>
  <c r="H8761" i="9"/>
  <c r="H8757" i="9"/>
  <c r="H8753" i="9"/>
  <c r="H8749" i="9"/>
  <c r="H8745" i="9"/>
  <c r="H8741" i="9"/>
  <c r="H8737" i="9"/>
  <c r="H8733" i="9"/>
  <c r="H8729" i="9"/>
  <c r="H8725" i="9"/>
  <c r="H8721" i="9"/>
  <c r="H8717" i="9"/>
  <c r="H8713" i="9"/>
  <c r="H8709" i="9"/>
  <c r="H8705" i="9"/>
  <c r="H8701" i="9"/>
  <c r="H8697" i="9"/>
  <c r="H8693" i="9"/>
  <c r="H8689" i="9"/>
  <c r="H8685" i="9"/>
  <c r="H8681" i="9"/>
  <c r="H8677" i="9"/>
  <c r="H8673" i="9"/>
  <c r="H8669" i="9"/>
  <c r="H8665" i="9"/>
  <c r="H8661" i="9"/>
  <c r="H8657" i="9"/>
  <c r="H8653" i="9"/>
  <c r="H8649" i="9"/>
  <c r="H8645" i="9"/>
  <c r="H8641" i="9"/>
  <c r="H8637" i="9"/>
  <c r="H8633" i="9"/>
  <c r="H8629" i="9"/>
  <c r="H8625" i="9"/>
  <c r="H8621" i="9"/>
  <c r="H8617" i="9"/>
  <c r="H8613" i="9"/>
  <c r="H8609" i="9"/>
  <c r="H8605" i="9"/>
  <c r="H8601" i="9"/>
  <c r="H8597" i="9"/>
  <c r="H8593" i="9"/>
  <c r="H8589" i="9"/>
  <c r="H8585" i="9"/>
  <c r="H8581" i="9"/>
  <c r="H8577" i="9"/>
  <c r="H8573" i="9"/>
  <c r="H8569" i="9"/>
  <c r="H8565" i="9"/>
  <c r="H8561" i="9"/>
  <c r="H8557" i="9"/>
  <c r="H8553" i="9"/>
  <c r="H8549" i="9"/>
  <c r="H8545" i="9"/>
  <c r="H8541" i="9"/>
  <c r="H8537" i="9"/>
  <c r="H8533" i="9"/>
  <c r="H8529" i="9"/>
  <c r="H8525" i="9"/>
  <c r="H8521" i="9"/>
  <c r="H8517" i="9"/>
  <c r="H8513" i="9"/>
  <c r="H8509" i="9"/>
  <c r="H8505" i="9"/>
  <c r="H8501" i="9"/>
  <c r="H8497" i="9"/>
  <c r="H8493" i="9"/>
  <c r="H8489" i="9"/>
  <c r="H8485" i="9"/>
  <c r="H8481" i="9"/>
  <c r="H8477" i="9"/>
  <c r="H8473" i="9"/>
  <c r="H8469" i="9"/>
  <c r="H8465" i="9"/>
  <c r="H8461" i="9"/>
  <c r="H8457" i="9"/>
  <c r="H8453" i="9"/>
  <c r="H8449" i="9"/>
  <c r="H8445" i="9"/>
  <c r="H8441" i="9"/>
  <c r="H8437" i="9"/>
  <c r="H8433" i="9"/>
  <c r="H8429" i="9"/>
  <c r="H8425" i="9"/>
  <c r="H8421" i="9"/>
  <c r="H8417" i="9"/>
  <c r="H8413" i="9"/>
  <c r="H8409" i="9"/>
  <c r="H8405" i="9"/>
  <c r="H8401" i="9"/>
  <c r="H8397" i="9"/>
  <c r="H8393" i="9"/>
  <c r="H8389" i="9"/>
  <c r="H8385" i="9"/>
  <c r="H8381" i="9"/>
  <c r="H8377" i="9"/>
  <c r="H8373" i="9"/>
  <c r="H8369" i="9"/>
  <c r="H8365" i="9"/>
  <c r="H8361" i="9"/>
  <c r="H8357" i="9"/>
  <c r="H8353" i="9"/>
  <c r="H8349" i="9"/>
  <c r="H8345" i="9"/>
  <c r="H8341" i="9"/>
  <c r="H8337" i="9"/>
  <c r="H8333" i="9"/>
  <c r="H8329" i="9"/>
  <c r="H8325" i="9"/>
  <c r="H8321" i="9"/>
  <c r="H8317" i="9"/>
  <c r="H8313" i="9"/>
  <c r="H8309" i="9"/>
  <c r="H8305" i="9"/>
  <c r="H8301" i="9"/>
  <c r="H8297" i="9"/>
  <c r="H8293" i="9"/>
  <c r="H8289" i="9"/>
  <c r="H8285" i="9"/>
  <c r="H8281" i="9"/>
  <c r="H8277" i="9"/>
  <c r="H8273" i="9"/>
  <c r="H8269" i="9"/>
  <c r="H8265" i="9"/>
  <c r="H8261" i="9"/>
  <c r="H8257" i="9"/>
  <c r="H8253" i="9"/>
  <c r="H8249" i="9"/>
  <c r="H8245" i="9"/>
  <c r="H8241" i="9"/>
  <c r="H8237" i="9"/>
  <c r="H8233" i="9"/>
  <c r="H8229" i="9"/>
  <c r="H8225" i="9"/>
  <c r="H8221" i="9"/>
  <c r="H8217" i="9"/>
  <c r="H8213" i="9"/>
  <c r="H8209" i="9"/>
  <c r="H8205" i="9"/>
  <c r="H8201" i="9"/>
  <c r="H8197" i="9"/>
  <c r="H8193" i="9"/>
  <c r="H8189" i="9"/>
  <c r="H8185" i="9"/>
  <c r="H8181" i="9"/>
  <c r="H8177" i="9"/>
  <c r="H8173" i="9"/>
  <c r="H8169" i="9"/>
  <c r="H8165" i="9"/>
  <c r="H8161" i="9"/>
  <c r="H8157" i="9"/>
  <c r="H8153" i="9"/>
  <c r="H8149" i="9"/>
  <c r="H8145" i="9"/>
  <c r="H8141" i="9"/>
  <c r="H8137" i="9"/>
  <c r="H8133" i="9"/>
  <c r="H8129" i="9"/>
  <c r="H8125" i="9"/>
  <c r="H8121" i="9"/>
  <c r="H8117" i="9"/>
  <c r="H8113" i="9"/>
  <c r="H8109" i="9"/>
  <c r="H8105" i="9"/>
  <c r="H8101" i="9"/>
  <c r="H8097" i="9"/>
  <c r="H8093" i="9"/>
  <c r="H8089" i="9"/>
  <c r="H8085" i="9"/>
  <c r="H8081" i="9"/>
  <c r="H8077" i="9"/>
  <c r="H8073" i="9"/>
  <c r="H8069" i="9"/>
  <c r="H8065" i="9"/>
  <c r="H8061" i="9"/>
  <c r="H8057" i="9"/>
  <c r="H8053" i="9"/>
  <c r="H8049" i="9"/>
  <c r="H8045" i="9"/>
  <c r="H8041" i="9"/>
  <c r="H8037" i="9"/>
  <c r="H8033" i="9"/>
  <c r="H8029" i="9"/>
  <c r="H8025" i="9"/>
  <c r="H8021" i="9"/>
  <c r="H8017" i="9"/>
  <c r="H8013" i="9"/>
  <c r="C154" i="9"/>
  <c r="D19" i="9"/>
  <c r="E1410" i="9"/>
  <c r="F1409" i="9"/>
  <c r="F1313" i="9"/>
  <c r="F1046" i="9"/>
  <c r="F1238" i="9"/>
  <c r="B31" i="10"/>
  <c r="G8" i="10"/>
  <c r="W13" i="10"/>
  <c r="W11" i="10"/>
  <c r="E18" i="10"/>
  <c r="G15" i="10"/>
  <c r="W12" i="10"/>
  <c r="W18" i="10"/>
  <c r="Z25" i="10"/>
  <c r="X25" i="10"/>
  <c r="Z23" i="10"/>
  <c r="AB24" i="10"/>
  <c r="I27" i="10"/>
  <c r="U29" i="10"/>
  <c r="AB29" i="10"/>
  <c r="E38" i="10"/>
  <c r="X46" i="10"/>
  <c r="F45" i="10"/>
  <c r="I38" i="10"/>
  <c r="I54" i="10"/>
  <c r="E37" i="10"/>
  <c r="I51" i="10"/>
  <c r="W34" i="10"/>
  <c r="W35" i="10"/>
  <c r="K54" i="10"/>
  <c r="G3" i="14"/>
  <c r="AP10" i="14"/>
  <c r="AN11" i="14"/>
  <c r="L3" i="14"/>
  <c r="AQ10" i="14"/>
  <c r="AP11" i="14"/>
  <c r="D6" i="14"/>
  <c r="AM10" i="14"/>
  <c r="AG11" i="14"/>
  <c r="E2" i="10"/>
  <c r="S10" i="14"/>
  <c r="L11" i="14"/>
  <c r="G45" i="14"/>
  <c r="AM3" i="14"/>
  <c r="I8" i="10"/>
  <c r="G43" i="10"/>
  <c r="W46" i="10"/>
  <c r="W52" i="10"/>
  <c r="W54" i="10"/>
  <c r="W45" i="10"/>
  <c r="AY8" i="14"/>
  <c r="E4" i="10"/>
  <c r="G7" i="10"/>
  <c r="W8" i="10"/>
  <c r="L15" i="10"/>
  <c r="W14" i="10"/>
  <c r="G12" i="10"/>
  <c r="G18" i="10"/>
  <c r="I15" i="10"/>
  <c r="AD23" i="10"/>
  <c r="W24" i="10"/>
  <c r="W25" i="10"/>
  <c r="X23" i="10"/>
  <c r="I29" i="10"/>
  <c r="F27" i="10"/>
  <c r="AB28" i="10"/>
  <c r="U27" i="10"/>
  <c r="V31" i="10"/>
  <c r="I48" i="10"/>
  <c r="I37" i="10"/>
  <c r="I35" i="10"/>
  <c r="I45" i="10"/>
  <c r="X49" i="10"/>
  <c r="I39" i="10"/>
  <c r="K56" i="10"/>
  <c r="E45" i="10"/>
  <c r="I49" i="10"/>
  <c r="D1" i="14"/>
  <c r="G10" i="14"/>
  <c r="BC10" i="14"/>
  <c r="AG44" i="14"/>
  <c r="H10" i="14"/>
  <c r="BF10" i="14"/>
  <c r="AW11" i="14"/>
  <c r="E10" i="14"/>
  <c r="AY10" i="14"/>
  <c r="BA11" i="14"/>
  <c r="D7" i="14"/>
  <c r="AU10" i="14"/>
  <c r="AR11" i="14"/>
  <c r="AP3" i="14"/>
  <c r="AM4" i="14"/>
  <c r="AU11" i="14"/>
  <c r="Y31" i="10"/>
  <c r="W50" i="10"/>
  <c r="AC33" i="10"/>
  <c r="W49" i="10"/>
  <c r="W56" i="10"/>
  <c r="AO10" i="14"/>
  <c r="Q5" i="6"/>
  <c r="P5" i="11"/>
  <c r="M4" i="12"/>
  <c r="V5" i="6"/>
  <c r="U5" i="11"/>
  <c r="S39" i="10"/>
  <c r="S41" i="10"/>
  <c r="N4" i="11"/>
  <c r="D4" i="25"/>
  <c r="R4" i="12"/>
  <c r="M4" i="24"/>
  <c r="F14" i="27"/>
  <c r="C15" i="27" s="1"/>
  <c r="D26" i="9" l="1"/>
  <c r="D129" i="9"/>
  <c r="D73" i="9"/>
  <c r="D118" i="9"/>
  <c r="D30" i="9"/>
  <c r="D5" i="9"/>
  <c r="D12" i="28"/>
  <c r="C18" i="28" s="1"/>
  <c r="D18" i="28" s="1"/>
  <c r="D134" i="9"/>
  <c r="D112" i="9"/>
  <c r="B7" i="13"/>
  <c r="B8" i="13" s="1"/>
  <c r="D10" i="9"/>
  <c r="D135" i="9"/>
  <c r="D142" i="9"/>
  <c r="D145" i="9"/>
  <c r="D87" i="9"/>
  <c r="D33" i="9"/>
  <c r="D18" i="9"/>
  <c r="D41" i="9"/>
  <c r="D46" i="9"/>
  <c r="D15" i="9"/>
  <c r="D31" i="9"/>
  <c r="D22" i="9"/>
  <c r="D106" i="9"/>
  <c r="D111" i="9"/>
  <c r="D56" i="9"/>
  <c r="D59" i="9"/>
  <c r="D131" i="9"/>
  <c r="D91" i="9"/>
  <c r="D89" i="9"/>
  <c r="D43" i="9"/>
  <c r="D14" i="9"/>
  <c r="D107" i="9"/>
  <c r="D78" i="9"/>
  <c r="D95" i="9"/>
  <c r="D71" i="9"/>
  <c r="D146" i="9"/>
  <c r="D100" i="9"/>
  <c r="D8" i="9"/>
  <c r="D44" i="9"/>
  <c r="D86" i="9"/>
  <c r="D122" i="9"/>
  <c r="D90" i="9"/>
  <c r="D74" i="9"/>
  <c r="D153" i="9"/>
  <c r="D133" i="9"/>
  <c r="D57" i="9"/>
  <c r="D152" i="9"/>
  <c r="D126" i="9"/>
  <c r="D49" i="9"/>
  <c r="D83" i="9"/>
  <c r="D80" i="9"/>
  <c r="D50" i="9"/>
  <c r="D52" i="9"/>
  <c r="D4" i="9"/>
  <c r="D13" i="9"/>
  <c r="D150" i="9"/>
  <c r="D3" i="9"/>
  <c r="D105" i="9"/>
  <c r="D62" i="9"/>
  <c r="D151" i="9"/>
  <c r="D37" i="9"/>
  <c r="D149" i="9"/>
  <c r="D97" i="9"/>
  <c r="D110" i="9"/>
  <c r="D6" i="9"/>
  <c r="D53" i="9"/>
  <c r="D147" i="9"/>
  <c r="D51" i="9"/>
  <c r="D138" i="9"/>
  <c r="D17" i="9"/>
  <c r="D16" i="9"/>
  <c r="D64" i="9"/>
  <c r="D23" i="9"/>
  <c r="D116" i="9"/>
  <c r="D121" i="9"/>
  <c r="D54" i="9"/>
  <c r="D113" i="9"/>
  <c r="D125" i="9"/>
  <c r="D115" i="9"/>
  <c r="D34" i="9"/>
  <c r="D20" i="9"/>
  <c r="D94" i="9"/>
  <c r="D117" i="9"/>
  <c r="D139" i="9"/>
  <c r="D9" i="9"/>
  <c r="D40" i="9"/>
  <c r="D132" i="9"/>
  <c r="D72" i="9"/>
  <c r="D27" i="9"/>
  <c r="D84" i="9"/>
  <c r="D58" i="9"/>
  <c r="D101" i="9"/>
  <c r="C14" i="14"/>
  <c r="E14" i="14" s="1"/>
  <c r="AT4" i="27"/>
  <c r="Y12" i="10"/>
  <c r="BL4" i="27"/>
  <c r="BN4" i="27" s="1"/>
  <c r="D66" i="9"/>
  <c r="D99" i="9"/>
  <c r="D92" i="9"/>
  <c r="D128" i="9"/>
  <c r="D68" i="9"/>
  <c r="D98" i="9"/>
  <c r="D21" i="9"/>
  <c r="D130" i="9"/>
  <c r="D60" i="9"/>
  <c r="D75" i="9"/>
  <c r="D81" i="9"/>
  <c r="D148" i="9"/>
  <c r="D55" i="9"/>
  <c r="D70" i="9"/>
  <c r="D42" i="9"/>
  <c r="D108" i="9"/>
  <c r="D96" i="9"/>
  <c r="D76" i="9"/>
  <c r="D114" i="9"/>
  <c r="D144" i="9"/>
  <c r="D67" i="9"/>
  <c r="D12" i="9"/>
  <c r="D7" i="9"/>
  <c r="D45" i="9"/>
  <c r="D140" i="9"/>
  <c r="D38" i="9"/>
  <c r="D48" i="9"/>
  <c r="D104" i="9"/>
  <c r="D25" i="9"/>
  <c r="D136" i="9"/>
  <c r="D39" i="9"/>
  <c r="D85" i="9"/>
  <c r="D123" i="9"/>
  <c r="D119" i="9"/>
  <c r="D82" i="9"/>
  <c r="D36" i="9"/>
  <c r="D88" i="9"/>
  <c r="D141" i="9"/>
  <c r="D120" i="9"/>
  <c r="D103" i="9"/>
  <c r="D79" i="9"/>
  <c r="D109" i="9"/>
  <c r="D137" i="9"/>
  <c r="D93" i="9"/>
  <c r="D29" i="9"/>
  <c r="D102" i="9"/>
  <c r="D11" i="9"/>
  <c r="D24" i="9"/>
  <c r="D32" i="9"/>
  <c r="J4" i="9"/>
  <c r="J3" i="9"/>
  <c r="J5" i="9"/>
  <c r="J6" i="9"/>
  <c r="J8" i="9"/>
  <c r="I9" i="9"/>
  <c r="B18" i="28"/>
  <c r="B13" i="28"/>
  <c r="Z39" i="10"/>
  <c r="S4" i="14" s="1"/>
  <c r="T5" i="27"/>
  <c r="E39" i="10"/>
  <c r="BH3" i="27"/>
  <c r="BJ3" i="27" s="1"/>
  <c r="AZ3" i="27"/>
  <c r="BB3" i="27" s="1"/>
  <c r="BL3" i="27"/>
  <c r="BN3" i="27" s="1"/>
  <c r="AN4" i="27"/>
  <c r="AP4" i="27" s="1"/>
  <c r="AV3" i="27"/>
  <c r="AX3" i="27" s="1"/>
  <c r="AB3" i="27"/>
  <c r="AD3" i="27" s="1"/>
  <c r="AR3" i="27"/>
  <c r="AT3" i="27" s="1"/>
  <c r="AJ4" i="27"/>
  <c r="AL4" i="27" s="1"/>
  <c r="Z40" i="10"/>
  <c r="AJ5" i="27"/>
  <c r="AL5" i="27" s="1"/>
  <c r="X4" i="27"/>
  <c r="BD3" i="27"/>
  <c r="BF3" i="27" s="1"/>
  <c r="H13" i="14"/>
  <c r="AP13" i="14" s="1"/>
  <c r="AR13" i="14" s="1"/>
  <c r="Z10" i="6"/>
  <c r="BD4" i="27"/>
  <c r="BF4" i="27" s="1"/>
  <c r="AZ4" i="27"/>
  <c r="BB4" i="27" s="1"/>
  <c r="Q5" i="11"/>
  <c r="R5" i="6"/>
  <c r="R5" i="11" s="1"/>
  <c r="C155" i="9"/>
  <c r="D154" i="9"/>
  <c r="W5" i="6"/>
  <c r="V5" i="11"/>
  <c r="E1411" i="9"/>
  <c r="F1410" i="9"/>
  <c r="AC7" i="6"/>
  <c r="H13" i="27"/>
  <c r="J14" i="27" s="1"/>
  <c r="G15" i="27" s="1"/>
  <c r="B14" i="28" l="1"/>
  <c r="D13" i="28"/>
  <c r="C13" i="28"/>
  <c r="C7" i="13"/>
  <c r="F14" i="14"/>
  <c r="G14" i="14" s="1"/>
  <c r="C15" i="14" s="1"/>
  <c r="F15" i="14" s="1"/>
  <c r="G15" i="14" s="1"/>
  <c r="C16" i="14" s="1"/>
  <c r="I10" i="9"/>
  <c r="J9" i="9"/>
  <c r="Z4" i="27"/>
  <c r="V5" i="27"/>
  <c r="L4" i="14"/>
  <c r="X5" i="27"/>
  <c r="Z5" i="27" s="1"/>
  <c r="N39" i="14"/>
  <c r="N35" i="14"/>
  <c r="N33" i="14"/>
  <c r="N41" i="14"/>
  <c r="N28" i="14"/>
  <c r="N16" i="14"/>
  <c r="N29" i="14"/>
  <c r="N22" i="14"/>
  <c r="N15" i="14"/>
  <c r="N31" i="14"/>
  <c r="N30" i="14"/>
  <c r="N36" i="14"/>
  <c r="N27" i="14"/>
  <c r="N21" i="14"/>
  <c r="N13" i="14"/>
  <c r="N37" i="14"/>
  <c r="N25" i="14"/>
  <c r="N42" i="14"/>
  <c r="N14" i="14"/>
  <c r="N32" i="14"/>
  <c r="N38" i="14"/>
  <c r="N26" i="14"/>
  <c r="N43" i="14"/>
  <c r="N40" i="14"/>
  <c r="N17" i="14"/>
  <c r="N34" i="14"/>
  <c r="N23" i="14"/>
  <c r="N19" i="14"/>
  <c r="N18" i="14"/>
  <c r="N24" i="14"/>
  <c r="N20" i="14"/>
  <c r="AA10" i="6"/>
  <c r="Q42" i="10" s="1"/>
  <c r="Z9" i="6"/>
  <c r="Z8" i="6"/>
  <c r="Z6" i="6"/>
  <c r="AD7" i="6"/>
  <c r="X5" i="6"/>
  <c r="W5" i="11"/>
  <c r="E1412" i="9"/>
  <c r="F1411" i="9"/>
  <c r="C156" i="9"/>
  <c r="D155" i="9"/>
  <c r="L13" i="27"/>
  <c r="N14" i="27" s="1"/>
  <c r="K15" i="27" s="1"/>
  <c r="AM14" i="14"/>
  <c r="B9" i="13"/>
  <c r="C8" i="13"/>
  <c r="H14" i="14" l="1"/>
  <c r="AP14" i="14" s="1"/>
  <c r="AR14" i="14" s="1"/>
  <c r="E15" i="14"/>
  <c r="AM15" i="14" s="1"/>
  <c r="I11" i="9"/>
  <c r="J10" i="9"/>
  <c r="B19" i="28"/>
  <c r="C14" i="28"/>
  <c r="D14" i="28"/>
  <c r="C19" i="28"/>
  <c r="D19" i="28" s="1"/>
  <c r="O21" i="14"/>
  <c r="O28" i="14"/>
  <c r="O35" i="14"/>
  <c r="O14" i="14"/>
  <c r="O22" i="14"/>
  <c r="O36" i="14"/>
  <c r="O41" i="14"/>
  <c r="O20" i="14"/>
  <c r="O13" i="14"/>
  <c r="O32" i="14"/>
  <c r="O43" i="14"/>
  <c r="O25" i="14"/>
  <c r="O34" i="14"/>
  <c r="O16" i="14"/>
  <c r="O15" i="14"/>
  <c r="O24" i="14"/>
  <c r="O30" i="14"/>
  <c r="O23" i="14"/>
  <c r="O27" i="14"/>
  <c r="O42" i="14"/>
  <c r="O19" i="14"/>
  <c r="O17" i="14"/>
  <c r="O33" i="14"/>
  <c r="O38" i="14"/>
  <c r="O29" i="14"/>
  <c r="O31" i="14"/>
  <c r="O37" i="14"/>
  <c r="O39" i="14"/>
  <c r="O18" i="14"/>
  <c r="O26" i="14"/>
  <c r="O40" i="14"/>
  <c r="AB10" i="6"/>
  <c r="AA9" i="6"/>
  <c r="Q41" i="10" s="1"/>
  <c r="AA8" i="6"/>
  <c r="Q40" i="10" s="1"/>
  <c r="AA6" i="6"/>
  <c r="Q38" i="10" s="1"/>
  <c r="X5" i="11"/>
  <c r="Y5" i="6"/>
  <c r="C157" i="9"/>
  <c r="D156" i="9"/>
  <c r="E1413" i="9"/>
  <c r="F1412" i="9"/>
  <c r="AE7" i="6"/>
  <c r="F16" i="14"/>
  <c r="E16" i="14"/>
  <c r="H15" i="14"/>
  <c r="B10" i="13"/>
  <c r="C9" i="13"/>
  <c r="P13" i="27"/>
  <c r="I12" i="9" l="1"/>
  <c r="J11" i="9"/>
  <c r="AP15" i="14"/>
  <c r="AR15" i="14" s="1"/>
  <c r="AC10" i="6"/>
  <c r="AB9" i="6"/>
  <c r="AB8" i="6"/>
  <c r="AB6" i="6"/>
  <c r="AM16" i="14"/>
  <c r="AF7" i="6"/>
  <c r="E1414" i="9"/>
  <c r="F1413" i="9"/>
  <c r="C158" i="9"/>
  <c r="D157" i="9"/>
  <c r="Z5" i="6"/>
  <c r="Y5" i="11"/>
  <c r="G16" i="14"/>
  <c r="C17" i="14" s="1"/>
  <c r="C10" i="13"/>
  <c r="B11" i="13"/>
  <c r="R14" i="27"/>
  <c r="O15" i="27" s="1"/>
  <c r="J12" i="9" l="1"/>
  <c r="I13" i="9"/>
  <c r="AD10" i="6"/>
  <c r="AC9" i="6"/>
  <c r="AC8" i="6"/>
  <c r="AC6" i="6"/>
  <c r="Z5" i="11"/>
  <c r="AA5" i="6"/>
  <c r="AD28" i="10" s="1"/>
  <c r="C159" i="9"/>
  <c r="D158" i="9"/>
  <c r="E1415" i="9"/>
  <c r="F1414" i="9"/>
  <c r="AG7" i="6"/>
  <c r="F17" i="14"/>
  <c r="E17" i="14"/>
  <c r="H16" i="14"/>
  <c r="B12" i="13"/>
  <c r="C11" i="13"/>
  <c r="T13" i="27"/>
  <c r="I14" i="9" l="1"/>
  <c r="J13" i="9"/>
  <c r="AM17" i="14"/>
  <c r="AE10" i="6"/>
  <c r="AD9" i="6"/>
  <c r="AD8" i="6"/>
  <c r="AD6" i="6"/>
  <c r="AH7" i="6"/>
  <c r="AB5" i="6"/>
  <c r="AA5" i="11"/>
  <c r="E1416" i="9"/>
  <c r="F1415" i="9"/>
  <c r="C160" i="9"/>
  <c r="D159" i="9"/>
  <c r="AP16" i="14"/>
  <c r="AR16" i="14" s="1"/>
  <c r="G17" i="14"/>
  <c r="C18" i="14" s="1"/>
  <c r="B13" i="13"/>
  <c r="C12" i="13"/>
  <c r="V14" i="27"/>
  <c r="S15" i="27" s="1"/>
  <c r="I15" i="9" l="1"/>
  <c r="J14" i="9"/>
  <c r="AF10" i="6"/>
  <c r="AE9" i="6"/>
  <c r="AE8" i="6"/>
  <c r="AE6" i="6"/>
  <c r="AB5" i="11"/>
  <c r="AC5" i="6"/>
  <c r="H17" i="14"/>
  <c r="AP17" i="14" s="1"/>
  <c r="AR17" i="14" s="1"/>
  <c r="E1417" i="9"/>
  <c r="F1416" i="9"/>
  <c r="C161" i="9"/>
  <c r="D160" i="9"/>
  <c r="AI7" i="6"/>
  <c r="F18" i="14"/>
  <c r="G18" i="14" s="1"/>
  <c r="C19" i="14" s="1"/>
  <c r="E18" i="14"/>
  <c r="C13" i="13"/>
  <c r="B14" i="13"/>
  <c r="X13" i="27"/>
  <c r="I16" i="9" l="1"/>
  <c r="J15" i="9"/>
  <c r="AM18" i="14"/>
  <c r="AG10" i="6"/>
  <c r="AF9" i="6"/>
  <c r="AF8" i="6"/>
  <c r="AF6" i="6"/>
  <c r="AJ7" i="6"/>
  <c r="E1418" i="9"/>
  <c r="F1417" i="9"/>
  <c r="C162" i="9"/>
  <c r="D161" i="9"/>
  <c r="AC5" i="11"/>
  <c r="AD5" i="6"/>
  <c r="E19" i="14"/>
  <c r="F19" i="14"/>
  <c r="G19" i="14" s="1"/>
  <c r="C20" i="14" s="1"/>
  <c r="H18" i="14"/>
  <c r="C14" i="13"/>
  <c r="B15" i="13"/>
  <c r="Z14" i="27"/>
  <c r="W15" i="27" s="1"/>
  <c r="J16" i="9" l="1"/>
  <c r="I17" i="9"/>
  <c r="AP18" i="14"/>
  <c r="AR18" i="14" s="1"/>
  <c r="AM19" i="14"/>
  <c r="AH10" i="6"/>
  <c r="AG9" i="6"/>
  <c r="AG8" i="6"/>
  <c r="AG6" i="6"/>
  <c r="C163" i="9"/>
  <c r="D162" i="9"/>
  <c r="E1419" i="9"/>
  <c r="F1418" i="9"/>
  <c r="AE5" i="6"/>
  <c r="AD5" i="11"/>
  <c r="AK7" i="6"/>
  <c r="F20" i="14"/>
  <c r="G20" i="14" s="1"/>
  <c r="C21" i="14" s="1"/>
  <c r="E20" i="14"/>
  <c r="H19" i="14"/>
  <c r="B16" i="13"/>
  <c r="C15" i="13"/>
  <c r="AB13" i="27"/>
  <c r="I18" i="9" l="1"/>
  <c r="J17" i="9"/>
  <c r="AP19" i="14"/>
  <c r="AR19" i="14" s="1"/>
  <c r="AM20" i="14"/>
  <c r="AI10" i="6"/>
  <c r="AH9" i="6"/>
  <c r="AH8" i="6"/>
  <c r="AH6" i="6"/>
  <c r="E1420" i="9"/>
  <c r="F1419" i="9"/>
  <c r="AF5" i="6"/>
  <c r="AE5" i="11"/>
  <c r="C164" i="9"/>
  <c r="D163" i="9"/>
  <c r="AL7" i="6"/>
  <c r="F21" i="14"/>
  <c r="G21" i="14" s="1"/>
  <c r="C22" i="14" s="1"/>
  <c r="E21" i="14"/>
  <c r="H20" i="14"/>
  <c r="B17" i="13"/>
  <c r="C16" i="13"/>
  <c r="AD14" i="27"/>
  <c r="AA15" i="27" s="1"/>
  <c r="I19" i="9" l="1"/>
  <c r="J18" i="9"/>
  <c r="AP20" i="14"/>
  <c r="AR20" i="14" s="1"/>
  <c r="AM21" i="14"/>
  <c r="AJ10" i="6"/>
  <c r="AI9" i="6"/>
  <c r="AI8" i="6"/>
  <c r="AI6" i="6"/>
  <c r="AM7" i="6"/>
  <c r="AG5" i="6"/>
  <c r="AF5" i="11"/>
  <c r="C165" i="9"/>
  <c r="D164" i="9"/>
  <c r="E1421" i="9"/>
  <c r="F1420" i="9"/>
  <c r="E22" i="14"/>
  <c r="F22" i="14"/>
  <c r="G22" i="14" s="1"/>
  <c r="C23" i="14" s="1"/>
  <c r="H21" i="14"/>
  <c r="C17" i="13"/>
  <c r="B18" i="13"/>
  <c r="AF13" i="27"/>
  <c r="I20" i="9" l="1"/>
  <c r="J19" i="9"/>
  <c r="AP21" i="14"/>
  <c r="AR21" i="14" s="1"/>
  <c r="AM22" i="14"/>
  <c r="AK10" i="6"/>
  <c r="AJ9" i="6"/>
  <c r="AJ8" i="6"/>
  <c r="AJ6" i="6"/>
  <c r="E1422" i="9"/>
  <c r="F1421" i="9"/>
  <c r="C166" i="9"/>
  <c r="D165" i="9"/>
  <c r="AH5" i="6"/>
  <c r="AG5" i="11"/>
  <c r="AN7" i="6"/>
  <c r="F23" i="14"/>
  <c r="G23" i="14" s="1"/>
  <c r="C24" i="14" s="1"/>
  <c r="E23" i="14"/>
  <c r="H22" i="14"/>
  <c r="B19" i="13"/>
  <c r="C18" i="13"/>
  <c r="AH14" i="27"/>
  <c r="AE15" i="27" s="1"/>
  <c r="J20" i="9" l="1"/>
  <c r="I21" i="9"/>
  <c r="AP22" i="14"/>
  <c r="AR22" i="14" s="1"/>
  <c r="AM23" i="14"/>
  <c r="AL10" i="6"/>
  <c r="AK9" i="6"/>
  <c r="AK8" i="6"/>
  <c r="AK6" i="6"/>
  <c r="C167" i="9"/>
  <c r="D166" i="9"/>
  <c r="AO7" i="6"/>
  <c r="AH5" i="11"/>
  <c r="AI5" i="6"/>
  <c r="E1423" i="9"/>
  <c r="F1422" i="9"/>
  <c r="E24" i="14"/>
  <c r="F24" i="14"/>
  <c r="H23" i="14"/>
  <c r="C19" i="13"/>
  <c r="B20" i="13"/>
  <c r="AJ13" i="27"/>
  <c r="I22" i="9" l="1"/>
  <c r="J21" i="9"/>
  <c r="AP23" i="14"/>
  <c r="AR23" i="14" s="1"/>
  <c r="AM24" i="14"/>
  <c r="AM10" i="6"/>
  <c r="AL9" i="6"/>
  <c r="AL8" i="6"/>
  <c r="AL6" i="6"/>
  <c r="E1424" i="9"/>
  <c r="F1423" i="9"/>
  <c r="C168" i="9"/>
  <c r="D167" i="9"/>
  <c r="AI5" i="11"/>
  <c r="AJ5" i="6"/>
  <c r="AP7" i="6"/>
  <c r="G24" i="14"/>
  <c r="C25" i="14" s="1"/>
  <c r="C20" i="13"/>
  <c r="B21" i="13"/>
  <c r="AL14" i="27"/>
  <c r="AI15" i="27" s="1"/>
  <c r="I23" i="9" l="1"/>
  <c r="J22" i="9"/>
  <c r="AN10" i="6"/>
  <c r="AM9" i="6"/>
  <c r="AM8" i="6"/>
  <c r="AM6" i="6"/>
  <c r="C169" i="9"/>
  <c r="D168" i="9"/>
  <c r="AK5" i="6"/>
  <c r="AJ5" i="11"/>
  <c r="AQ7" i="6"/>
  <c r="E1425" i="9"/>
  <c r="F1424" i="9"/>
  <c r="F25" i="14"/>
  <c r="G25" i="14" s="1"/>
  <c r="C26" i="14" s="1"/>
  <c r="E25" i="14"/>
  <c r="H24" i="14"/>
  <c r="AP24" i="14" s="1"/>
  <c r="AR24" i="14" s="1"/>
  <c r="B22" i="13"/>
  <c r="C21" i="13"/>
  <c r="AN13" i="27"/>
  <c r="I24" i="9" l="1"/>
  <c r="J23" i="9"/>
  <c r="AM25" i="14"/>
  <c r="AO10" i="6"/>
  <c r="AN9" i="6"/>
  <c r="AN8" i="6"/>
  <c r="AN6" i="6"/>
  <c r="E1426" i="9"/>
  <c r="F1425" i="9"/>
  <c r="AK5" i="11"/>
  <c r="AL5" i="6"/>
  <c r="AR7" i="6"/>
  <c r="C170" i="9"/>
  <c r="D169" i="9"/>
  <c r="F26" i="14"/>
  <c r="E26" i="14"/>
  <c r="H25" i="14"/>
  <c r="C22" i="13"/>
  <c r="B23" i="13"/>
  <c r="AP14" i="27"/>
  <c r="AM15" i="27" s="1"/>
  <c r="J24" i="9" l="1"/>
  <c r="I25" i="9"/>
  <c r="AP25" i="14"/>
  <c r="AR25" i="14" s="1"/>
  <c r="AM26" i="14"/>
  <c r="AP10" i="6"/>
  <c r="AO9" i="6"/>
  <c r="AO8" i="6"/>
  <c r="AO6" i="6"/>
  <c r="C171" i="9"/>
  <c r="D170" i="9"/>
  <c r="AM5" i="6"/>
  <c r="AL5" i="11"/>
  <c r="AS7" i="6"/>
  <c r="E1427" i="9"/>
  <c r="F1426" i="9"/>
  <c r="G26" i="14"/>
  <c r="C27" i="14" s="1"/>
  <c r="B24" i="13"/>
  <c r="C23" i="13"/>
  <c r="AR13" i="27"/>
  <c r="I26" i="9" l="1"/>
  <c r="J25" i="9"/>
  <c r="AQ10" i="6"/>
  <c r="AP9" i="6"/>
  <c r="AP8" i="6"/>
  <c r="AP6" i="6"/>
  <c r="E1428" i="9"/>
  <c r="F1427" i="9"/>
  <c r="AT7" i="6"/>
  <c r="AN5" i="6"/>
  <c r="AM5" i="11"/>
  <c r="C172" i="9"/>
  <c r="D171" i="9"/>
  <c r="F27" i="14"/>
  <c r="E27" i="14"/>
  <c r="H26" i="14"/>
  <c r="AP26" i="14" s="1"/>
  <c r="AR26" i="14" s="1"/>
  <c r="B25" i="13"/>
  <c r="C24" i="13"/>
  <c r="AT14" i="27"/>
  <c r="AQ15" i="27" s="1"/>
  <c r="I27" i="9" l="1"/>
  <c r="J26" i="9"/>
  <c r="AM27" i="14"/>
  <c r="AR10" i="6"/>
  <c r="AQ9" i="6"/>
  <c r="AQ8" i="6"/>
  <c r="AQ6" i="6"/>
  <c r="C173" i="9"/>
  <c r="D172" i="9"/>
  <c r="AU7" i="6"/>
  <c r="AN5" i="11"/>
  <c r="AO5" i="6"/>
  <c r="E1429" i="9"/>
  <c r="F1428" i="9"/>
  <c r="G27" i="14"/>
  <c r="C28" i="14" s="1"/>
  <c r="B26" i="13"/>
  <c r="C25" i="13"/>
  <c r="AV13" i="27"/>
  <c r="I28" i="9" l="1"/>
  <c r="J27" i="9"/>
  <c r="AS10" i="6"/>
  <c r="AR9" i="6"/>
  <c r="AR8" i="6"/>
  <c r="AR6" i="6"/>
  <c r="E1430" i="9"/>
  <c r="F1429" i="9"/>
  <c r="AP5" i="6"/>
  <c r="AO5" i="11"/>
  <c r="AV7" i="6"/>
  <c r="C174" i="9"/>
  <c r="D173" i="9"/>
  <c r="F28" i="14"/>
  <c r="G28" i="14" s="1"/>
  <c r="C29" i="14" s="1"/>
  <c r="E28" i="14"/>
  <c r="H27" i="14"/>
  <c r="AP27" i="14" s="1"/>
  <c r="AR27" i="14" s="1"/>
  <c r="C26" i="13"/>
  <c r="B27" i="13"/>
  <c r="AX14" i="27"/>
  <c r="AU15" i="27" s="1"/>
  <c r="J28" i="9" l="1"/>
  <c r="I29" i="9"/>
  <c r="AM28" i="14"/>
  <c r="AT10" i="6"/>
  <c r="AS9" i="6"/>
  <c r="AS8" i="6"/>
  <c r="AS6" i="6"/>
  <c r="C175" i="9"/>
  <c r="D174" i="9"/>
  <c r="AQ5" i="6"/>
  <c r="AP5" i="11"/>
  <c r="AW7" i="6"/>
  <c r="E1431" i="9"/>
  <c r="F1430" i="9"/>
  <c r="E29" i="14"/>
  <c r="F29" i="14"/>
  <c r="G29" i="14" s="1"/>
  <c r="C30" i="14" s="1"/>
  <c r="H28" i="14"/>
  <c r="C27" i="13"/>
  <c r="B28" i="13"/>
  <c r="AZ13" i="27"/>
  <c r="I30" i="9" l="1"/>
  <c r="J29" i="9"/>
  <c r="AP28" i="14"/>
  <c r="AR28" i="14" s="1"/>
  <c r="AM29" i="14"/>
  <c r="AU10" i="6"/>
  <c r="AT9" i="6"/>
  <c r="AT8" i="6"/>
  <c r="AT6" i="6"/>
  <c r="AX7" i="6"/>
  <c r="AQ5" i="11"/>
  <c r="AR5" i="6"/>
  <c r="E1432" i="9"/>
  <c r="F1431" i="9"/>
  <c r="C176" i="9"/>
  <c r="D175" i="9"/>
  <c r="E30" i="14"/>
  <c r="F30" i="14"/>
  <c r="H29" i="14"/>
  <c r="C28" i="13"/>
  <c r="B29" i="13"/>
  <c r="BB14" i="27"/>
  <c r="AY15" i="27" s="1"/>
  <c r="I31" i="9" l="1"/>
  <c r="J30" i="9"/>
  <c r="AP29" i="14"/>
  <c r="AR29" i="14" s="1"/>
  <c r="AM30" i="14"/>
  <c r="AV10" i="6"/>
  <c r="AU9" i="6"/>
  <c r="AU8" i="6"/>
  <c r="AU6" i="6"/>
  <c r="E1433" i="9"/>
  <c r="F1432" i="9"/>
  <c r="AS5" i="6"/>
  <c r="AR5" i="11"/>
  <c r="C177" i="9"/>
  <c r="D176" i="9"/>
  <c r="AY7" i="6"/>
  <c r="G30" i="14"/>
  <c r="C31" i="14" s="1"/>
  <c r="B30" i="13"/>
  <c r="C29" i="13"/>
  <c r="BD13" i="27"/>
  <c r="I32" i="9" l="1"/>
  <c r="J31" i="9"/>
  <c r="AW10" i="6"/>
  <c r="AV9" i="6"/>
  <c r="AV8" i="6"/>
  <c r="AV6" i="6"/>
  <c r="AT5" i="6"/>
  <c r="AS5" i="11"/>
  <c r="C178" i="9"/>
  <c r="D177" i="9"/>
  <c r="S38" i="10"/>
  <c r="E1434" i="9"/>
  <c r="F1433" i="9"/>
  <c r="E31" i="14"/>
  <c r="F31" i="14"/>
  <c r="G31" i="14" s="1"/>
  <c r="C32" i="14" s="1"/>
  <c r="H30" i="14"/>
  <c r="AP30" i="14" s="1"/>
  <c r="AR30" i="14" s="1"/>
  <c r="B31" i="13"/>
  <c r="C30" i="13"/>
  <c r="BF14" i="27"/>
  <c r="BC15" i="27" s="1"/>
  <c r="J32" i="9" l="1"/>
  <c r="I33" i="9"/>
  <c r="AM31" i="14"/>
  <c r="AX10" i="6"/>
  <c r="AW9" i="6"/>
  <c r="AW8" i="6"/>
  <c r="AW6" i="6"/>
  <c r="R38" i="10"/>
  <c r="R41" i="10"/>
  <c r="R39" i="10"/>
  <c r="R40" i="10"/>
  <c r="R42" i="10"/>
  <c r="C179" i="9"/>
  <c r="D178" i="9"/>
  <c r="E1435" i="9"/>
  <c r="F1434" i="9"/>
  <c r="AT5" i="11"/>
  <c r="AU5" i="6"/>
  <c r="H31" i="14"/>
  <c r="E32" i="14"/>
  <c r="F32" i="14"/>
  <c r="G32" i="14" s="1"/>
  <c r="C33" i="14" s="1"/>
  <c r="B32" i="13"/>
  <c r="C31" i="13"/>
  <c r="BH13" i="27"/>
  <c r="I34" i="9" l="1"/>
  <c r="J33" i="9"/>
  <c r="AP31" i="14"/>
  <c r="AR31" i="14" s="1"/>
  <c r="AM32" i="14"/>
  <c r="AY10" i="6"/>
  <c r="AX9" i="6"/>
  <c r="AX8" i="6"/>
  <c r="AX6" i="6"/>
  <c r="AV5" i="6"/>
  <c r="AU5" i="11"/>
  <c r="E1436" i="9"/>
  <c r="F1435" i="9"/>
  <c r="C180" i="9"/>
  <c r="D179" i="9"/>
  <c r="F33" i="14"/>
  <c r="G33" i="14" s="1"/>
  <c r="C34" i="14" s="1"/>
  <c r="E33" i="14"/>
  <c r="H32" i="14"/>
  <c r="C32" i="13"/>
  <c r="B33" i="13"/>
  <c r="BJ14" i="27"/>
  <c r="BG15" i="27" s="1"/>
  <c r="I35" i="9" l="1"/>
  <c r="J34" i="9"/>
  <c r="AP32" i="14"/>
  <c r="AR32" i="14" s="1"/>
  <c r="AM33" i="14"/>
  <c r="AY9" i="6"/>
  <c r="AY8" i="6"/>
  <c r="AY6" i="6"/>
  <c r="E1437" i="9"/>
  <c r="F1436" i="9"/>
  <c r="C181" i="9"/>
  <c r="D180" i="9"/>
  <c r="AW5" i="6"/>
  <c r="AV5" i="11"/>
  <c r="F34" i="14"/>
  <c r="G34" i="14" s="1"/>
  <c r="C35" i="14" s="1"/>
  <c r="E34" i="14"/>
  <c r="H33" i="14"/>
  <c r="C33" i="13"/>
  <c r="B34" i="13"/>
  <c r="BL13" i="27"/>
  <c r="I36" i="9" l="1"/>
  <c r="J35" i="9"/>
  <c r="AP33" i="14"/>
  <c r="AR33" i="14" s="1"/>
  <c r="AM34" i="14"/>
  <c r="AB18" i="10"/>
  <c r="AW5" i="11"/>
  <c r="AX5" i="6"/>
  <c r="E1438" i="9"/>
  <c r="F1437" i="9"/>
  <c r="C182" i="9"/>
  <c r="D181" i="9"/>
  <c r="E35" i="14"/>
  <c r="F35" i="14"/>
  <c r="H34" i="14"/>
  <c r="C34" i="13"/>
  <c r="B35" i="13"/>
  <c r="BN14" i="27"/>
  <c r="BK15" i="27" s="1"/>
  <c r="B17" i="27" s="1"/>
  <c r="K2" i="10" s="1"/>
  <c r="G41" i="10" s="1"/>
  <c r="J36" i="9" l="1"/>
  <c r="I37" i="9"/>
  <c r="AP34" i="14"/>
  <c r="AR34" i="14" s="1"/>
  <c r="AM35" i="14"/>
  <c r="AC21" i="10"/>
  <c r="AC20" i="10"/>
  <c r="C183" i="9"/>
  <c r="D182" i="9"/>
  <c r="E1439" i="9"/>
  <c r="F1438" i="9"/>
  <c r="AY5" i="6"/>
  <c r="AY5" i="11" s="1"/>
  <c r="AX5" i="11"/>
  <c r="G35" i="14"/>
  <c r="C36" i="14" s="1"/>
  <c r="C35" i="13"/>
  <c r="B36" i="13"/>
  <c r="BP13" i="27"/>
  <c r="BR14" i="27" s="1"/>
  <c r="W29" i="10"/>
  <c r="F33" i="10"/>
  <c r="I33" i="10" s="1"/>
  <c r="F41" i="10"/>
  <c r="U41" i="10"/>
  <c r="U39" i="10"/>
  <c r="F32" i="10"/>
  <c r="U38" i="10"/>
  <c r="Z27" i="10"/>
  <c r="E32" i="10"/>
  <c r="I2" i="10"/>
  <c r="G40" i="10"/>
  <c r="X11" i="10"/>
  <c r="K38" i="10"/>
  <c r="K39" i="10" s="1"/>
  <c r="U42" i="10"/>
  <c r="W28" i="10"/>
  <c r="Z29" i="10"/>
  <c r="X16" i="10"/>
  <c r="U40" i="10"/>
  <c r="F42" i="10"/>
  <c r="F34" i="10"/>
  <c r="F35" i="10"/>
  <c r="G42" i="10"/>
  <c r="F40" i="10"/>
  <c r="W27" i="10"/>
  <c r="Z28" i="10"/>
  <c r="X18" i="10"/>
  <c r="I38" i="9" l="1"/>
  <c r="J37" i="9"/>
  <c r="I32" i="10"/>
  <c r="E5" i="14" s="1"/>
  <c r="K32" i="10"/>
  <c r="F5" i="14" s="1"/>
  <c r="K40" i="10"/>
  <c r="K41" i="10" s="1"/>
  <c r="R43" i="10"/>
  <c r="S43" i="10" s="1"/>
  <c r="E1440" i="9"/>
  <c r="F1439" i="9"/>
  <c r="C184" i="9"/>
  <c r="D183" i="9"/>
  <c r="F36" i="14"/>
  <c r="G36" i="14" s="1"/>
  <c r="C37" i="14" s="1"/>
  <c r="E36" i="14"/>
  <c r="H35" i="14"/>
  <c r="AP35" i="14" s="1"/>
  <c r="AR35" i="14" s="1"/>
  <c r="C36" i="13"/>
  <c r="B37" i="13"/>
  <c r="Z42" i="10"/>
  <c r="F4" i="14"/>
  <c r="Z41" i="10"/>
  <c r="E4" i="14"/>
  <c r="K33" i="10"/>
  <c r="F6" i="14" s="1"/>
  <c r="N33" i="10"/>
  <c r="L6" i="14" s="1"/>
  <c r="M33" i="10"/>
  <c r="G6" i="14" s="1"/>
  <c r="E6" i="14"/>
  <c r="G33" i="10"/>
  <c r="T33" i="10"/>
  <c r="O33" i="10"/>
  <c r="S6" i="14" s="1"/>
  <c r="T32" i="10"/>
  <c r="M32" i="10"/>
  <c r="G5" i="14" s="1"/>
  <c r="G32" i="10"/>
  <c r="N32" i="10"/>
  <c r="L5" i="14" s="1"/>
  <c r="O32" i="10"/>
  <c r="S5" i="14" s="1"/>
  <c r="O34" i="10"/>
  <c r="S7" i="14" s="1"/>
  <c r="AB34" i="10"/>
  <c r="N34" i="10"/>
  <c r="L7" i="14" s="1"/>
  <c r="K34" i="10"/>
  <c r="F7" i="14" s="1"/>
  <c r="R34" i="10"/>
  <c r="S34" i="10" s="1"/>
  <c r="T34" i="10"/>
  <c r="I34" i="10"/>
  <c r="E7" i="14" s="1"/>
  <c r="M34" i="10"/>
  <c r="G7" i="14" s="1"/>
  <c r="V34" i="10"/>
  <c r="G34" i="10"/>
  <c r="I39" i="9" l="1"/>
  <c r="J38" i="9"/>
  <c r="AM36" i="14"/>
  <c r="AB33" i="10"/>
  <c r="V33" i="10"/>
  <c r="R33" i="10"/>
  <c r="S33" i="10" s="1"/>
  <c r="AB43" i="10"/>
  <c r="K42" i="10"/>
  <c r="U43" i="10" s="1"/>
  <c r="C185" i="9"/>
  <c r="D184" i="9"/>
  <c r="E1441" i="9"/>
  <c r="F1440" i="9"/>
  <c r="F37" i="14"/>
  <c r="G37" i="14" s="1"/>
  <c r="E37" i="14"/>
  <c r="H36" i="14"/>
  <c r="C37" i="13"/>
  <c r="B38" i="13"/>
  <c r="C38" i="13" s="1"/>
  <c r="U36" i="14"/>
  <c r="U24" i="14"/>
  <c r="U26" i="14"/>
  <c r="U20" i="14"/>
  <c r="U23" i="14"/>
  <c r="U19" i="14"/>
  <c r="U35" i="14"/>
  <c r="U38" i="14"/>
  <c r="U41" i="14"/>
  <c r="U22" i="14"/>
  <c r="U37" i="14"/>
  <c r="U16" i="14"/>
  <c r="U43" i="14"/>
  <c r="U27" i="14"/>
  <c r="U28" i="14"/>
  <c r="U15" i="14"/>
  <c r="U21" i="14"/>
  <c r="U25" i="14"/>
  <c r="U29" i="14"/>
  <c r="U31" i="14"/>
  <c r="U39" i="14"/>
  <c r="U17" i="14"/>
  <c r="U34" i="14"/>
  <c r="U13" i="14"/>
  <c r="U40" i="14"/>
  <c r="U32" i="14"/>
  <c r="U30" i="14"/>
  <c r="U42" i="14"/>
  <c r="U33" i="14"/>
  <c r="U14" i="14"/>
  <c r="U18" i="14"/>
  <c r="K14" i="14"/>
  <c r="K19" i="14"/>
  <c r="I13" i="14"/>
  <c r="I20" i="14"/>
  <c r="K16" i="14"/>
  <c r="K20" i="14"/>
  <c r="K13" i="14"/>
  <c r="I18" i="14"/>
  <c r="K17" i="14"/>
  <c r="I16" i="14"/>
  <c r="I17" i="14"/>
  <c r="I15" i="14"/>
  <c r="I19" i="14"/>
  <c r="K21" i="14"/>
  <c r="I14" i="14"/>
  <c r="K15" i="14"/>
  <c r="I21" i="14"/>
  <c r="K18" i="14"/>
  <c r="I22" i="14"/>
  <c r="K24" i="14"/>
  <c r="I25" i="14"/>
  <c r="I26" i="14"/>
  <c r="I30" i="14"/>
  <c r="I31" i="14"/>
  <c r="K35" i="14"/>
  <c r="K22" i="14"/>
  <c r="K25" i="14"/>
  <c r="I27" i="14"/>
  <c r="I28" i="14"/>
  <c r="I29" i="14"/>
  <c r="K31" i="14"/>
  <c r="K32" i="14"/>
  <c r="I35" i="14"/>
  <c r="I36" i="14"/>
  <c r="I23" i="14"/>
  <c r="K36" i="14"/>
  <c r="K30" i="14"/>
  <c r="I32" i="14"/>
  <c r="K29" i="14"/>
  <c r="I34" i="14"/>
  <c r="K34" i="14"/>
  <c r="K23" i="14"/>
  <c r="I24" i="14"/>
  <c r="K28" i="14"/>
  <c r="I33" i="14"/>
  <c r="K27" i="14"/>
  <c r="K26" i="14"/>
  <c r="K33" i="14"/>
  <c r="R32" i="10"/>
  <c r="T41" i="14"/>
  <c r="T38" i="14"/>
  <c r="T32" i="14"/>
  <c r="T34" i="14"/>
  <c r="T18" i="14"/>
  <c r="T36" i="14"/>
  <c r="T29" i="14"/>
  <c r="T20" i="14"/>
  <c r="T22" i="14"/>
  <c r="T28" i="14"/>
  <c r="T43" i="14"/>
  <c r="T27" i="14"/>
  <c r="T31" i="14"/>
  <c r="T23" i="14"/>
  <c r="T13" i="14"/>
  <c r="T14" i="14"/>
  <c r="T39" i="14"/>
  <c r="T25" i="14"/>
  <c r="T40" i="14"/>
  <c r="T15" i="14"/>
  <c r="T33" i="14"/>
  <c r="T30" i="14"/>
  <c r="T26" i="14"/>
  <c r="T16" i="14"/>
  <c r="T19" i="14"/>
  <c r="T35" i="14"/>
  <c r="T24" i="14"/>
  <c r="T42" i="14"/>
  <c r="T21" i="14"/>
  <c r="T37" i="14"/>
  <c r="T17" i="14"/>
  <c r="AB18" i="14"/>
  <c r="AB15" i="14"/>
  <c r="AB17" i="14"/>
  <c r="AB14" i="14"/>
  <c r="AB38" i="14"/>
  <c r="AB39" i="14"/>
  <c r="AB37" i="14"/>
  <c r="AB28" i="14"/>
  <c r="AB31" i="14"/>
  <c r="AB13" i="14"/>
  <c r="AB25" i="14"/>
  <c r="AB21" i="14"/>
  <c r="AB34" i="14"/>
  <c r="AB22" i="14"/>
  <c r="AB40" i="14"/>
  <c r="AB43" i="14"/>
  <c r="AB30" i="14"/>
  <c r="AB35" i="14"/>
  <c r="AB29" i="14"/>
  <c r="AB20" i="14"/>
  <c r="AB16" i="14"/>
  <c r="AB24" i="14"/>
  <c r="AB19" i="14"/>
  <c r="AB33" i="14"/>
  <c r="AB32" i="14"/>
  <c r="AB42" i="14"/>
  <c r="AB23" i="14"/>
  <c r="AB26" i="14"/>
  <c r="AB36" i="14"/>
  <c r="AB41" i="14"/>
  <c r="AB27" i="14"/>
  <c r="AA22" i="14"/>
  <c r="AA43" i="14"/>
  <c r="AA40" i="14"/>
  <c r="AA32" i="14"/>
  <c r="AA39" i="14"/>
  <c r="AA19" i="14"/>
  <c r="AA16" i="14"/>
  <c r="AA31" i="14"/>
  <c r="AA29" i="14"/>
  <c r="AA15" i="14"/>
  <c r="AA27" i="14"/>
  <c r="AA37" i="14"/>
  <c r="AA20" i="14"/>
  <c r="AA13" i="14"/>
  <c r="AA28" i="14"/>
  <c r="AA36" i="14"/>
  <c r="AA34" i="14"/>
  <c r="AA17" i="14"/>
  <c r="AA42" i="14"/>
  <c r="AA18" i="14"/>
  <c r="AA30" i="14"/>
  <c r="AA23" i="14"/>
  <c r="AA26" i="14"/>
  <c r="AA38" i="14"/>
  <c r="AA41" i="14"/>
  <c r="AA25" i="14"/>
  <c r="AA33" i="14"/>
  <c r="AA14" i="14"/>
  <c r="AA21" i="14"/>
  <c r="AA35" i="14"/>
  <c r="AA24" i="14"/>
  <c r="AJ13" i="14"/>
  <c r="AJ29" i="14"/>
  <c r="AJ31" i="14"/>
  <c r="AJ20" i="14"/>
  <c r="AJ23" i="14"/>
  <c r="AJ25" i="14"/>
  <c r="AJ14" i="14"/>
  <c r="AJ39" i="14"/>
  <c r="AJ15" i="14"/>
  <c r="AJ26" i="14"/>
  <c r="AJ21" i="14"/>
  <c r="AJ16" i="14"/>
  <c r="AJ34" i="14"/>
  <c r="AJ24" i="14"/>
  <c r="AJ41" i="14"/>
  <c r="AJ37" i="14"/>
  <c r="AJ35" i="14"/>
  <c r="AJ30" i="14"/>
  <c r="AJ19" i="14"/>
  <c r="AJ42" i="14"/>
  <c r="AJ43" i="14"/>
  <c r="AJ28" i="14"/>
  <c r="AJ32" i="14"/>
  <c r="AJ17" i="14"/>
  <c r="AJ36" i="14"/>
  <c r="AJ22" i="14"/>
  <c r="AJ27" i="14"/>
  <c r="AJ33" i="14"/>
  <c r="AJ40" i="14"/>
  <c r="AJ18" i="14"/>
  <c r="AJ38" i="14"/>
  <c r="W13" i="14"/>
  <c r="Y19" i="14"/>
  <c r="W16" i="14"/>
  <c r="W18" i="14"/>
  <c r="W20" i="14"/>
  <c r="Y18" i="14"/>
  <c r="Y13" i="14"/>
  <c r="Y20" i="14"/>
  <c r="W17" i="14"/>
  <c r="Y16" i="14"/>
  <c r="W19" i="14"/>
  <c r="W14" i="14"/>
  <c r="Y21" i="14"/>
  <c r="Y14" i="14"/>
  <c r="W21" i="14"/>
  <c r="Y15" i="14"/>
  <c r="W15" i="14"/>
  <c r="Y17" i="14"/>
  <c r="Y24" i="14"/>
  <c r="W26" i="14"/>
  <c r="W29" i="14"/>
  <c r="Y29" i="14"/>
  <c r="Y32" i="14"/>
  <c r="W33" i="14"/>
  <c r="W36" i="14"/>
  <c r="W23" i="14"/>
  <c r="Y23" i="14"/>
  <c r="W27" i="14"/>
  <c r="W30" i="14"/>
  <c r="Y30" i="14"/>
  <c r="W31" i="14"/>
  <c r="Y34" i="14"/>
  <c r="W34" i="14"/>
  <c r="Y35" i="14"/>
  <c r="Y36" i="14"/>
  <c r="W24" i="14"/>
  <c r="Y25" i="14"/>
  <c r="W25" i="14"/>
  <c r="Y27" i="14"/>
  <c r="Y28" i="14"/>
  <c r="W28" i="14"/>
  <c r="Y31" i="14"/>
  <c r="Y33" i="14"/>
  <c r="Y22" i="14"/>
  <c r="Y26" i="14"/>
  <c r="W32" i="14"/>
  <c r="W22" i="14"/>
  <c r="W35" i="14"/>
  <c r="AI34" i="14"/>
  <c r="AI29" i="14"/>
  <c r="AI33" i="14"/>
  <c r="AI27" i="14"/>
  <c r="AI37" i="14"/>
  <c r="AI40" i="14"/>
  <c r="AI38" i="14"/>
  <c r="AI21" i="14"/>
  <c r="AI24" i="14"/>
  <c r="AI13" i="14"/>
  <c r="AI14" i="14"/>
  <c r="AI20" i="14"/>
  <c r="AI22" i="14"/>
  <c r="AI28" i="14"/>
  <c r="AI25" i="14"/>
  <c r="AI15" i="14"/>
  <c r="AI16" i="14"/>
  <c r="AI36" i="14"/>
  <c r="AI32" i="14"/>
  <c r="AI17" i="14"/>
  <c r="AI43" i="14"/>
  <c r="AI35" i="14"/>
  <c r="AI23" i="14"/>
  <c r="AI42" i="14"/>
  <c r="AI39" i="14"/>
  <c r="AI26" i="14"/>
  <c r="AI30" i="14"/>
  <c r="AI19" i="14"/>
  <c r="AI31" i="14"/>
  <c r="AI18" i="14"/>
  <c r="AI41" i="14"/>
  <c r="V32" i="10"/>
  <c r="Q19" i="14"/>
  <c r="Q14" i="14"/>
  <c r="Q13" i="14"/>
  <c r="Q16" i="14"/>
  <c r="Q20" i="14"/>
  <c r="Q18" i="14"/>
  <c r="Q15" i="14"/>
  <c r="Q21" i="14"/>
  <c r="Q17" i="14"/>
  <c r="Q25" i="14"/>
  <c r="Q26" i="14"/>
  <c r="Q28" i="14"/>
  <c r="Q34" i="14"/>
  <c r="Q36" i="14"/>
  <c r="Q27" i="14"/>
  <c r="Q33" i="14"/>
  <c r="Q35" i="14"/>
  <c r="Q23" i="14"/>
  <c r="Q29" i="14"/>
  <c r="Q32" i="14"/>
  <c r="Q22" i="14"/>
  <c r="Q24" i="14"/>
  <c r="Q30" i="14"/>
  <c r="Q31" i="14"/>
  <c r="AC35" i="14"/>
  <c r="AC42" i="14"/>
  <c r="AC16" i="14"/>
  <c r="AC14" i="14"/>
  <c r="AC17" i="14"/>
  <c r="AC25" i="14"/>
  <c r="AC41" i="14"/>
  <c r="AC20" i="14"/>
  <c r="AC30" i="14"/>
  <c r="AC39" i="14"/>
  <c r="AC19" i="14"/>
  <c r="AC21" i="14"/>
  <c r="AC33" i="14"/>
  <c r="AC29" i="14"/>
  <c r="AC18" i="14"/>
  <c r="AC37" i="14"/>
  <c r="AC28" i="14"/>
  <c r="AC31" i="14"/>
  <c r="AC40" i="14"/>
  <c r="AC27" i="14"/>
  <c r="AC38" i="14"/>
  <c r="AC26" i="14"/>
  <c r="AC13" i="14"/>
  <c r="AC23" i="14"/>
  <c r="AC36" i="14"/>
  <c r="AC15" i="14"/>
  <c r="AC22" i="14"/>
  <c r="AC24" i="14"/>
  <c r="AC43" i="14"/>
  <c r="AC34" i="14"/>
  <c r="AC32" i="14"/>
  <c r="J13" i="14"/>
  <c r="J16" i="14"/>
  <c r="J17" i="14"/>
  <c r="J20" i="14"/>
  <c r="J19" i="14"/>
  <c r="J14" i="14"/>
  <c r="J18" i="14"/>
  <c r="J21" i="14"/>
  <c r="J15" i="14"/>
  <c r="J27" i="14"/>
  <c r="J32" i="14"/>
  <c r="J22" i="14"/>
  <c r="J24" i="14"/>
  <c r="J36" i="14"/>
  <c r="J26" i="14"/>
  <c r="J33" i="14"/>
  <c r="J34" i="14"/>
  <c r="J35" i="14"/>
  <c r="J28" i="14"/>
  <c r="J31" i="14"/>
  <c r="J23" i="14"/>
  <c r="J25" i="14"/>
  <c r="J29" i="14"/>
  <c r="J30" i="14"/>
  <c r="AD19" i="14"/>
  <c r="AF15" i="14"/>
  <c r="AD18" i="14"/>
  <c r="AD14" i="14"/>
  <c r="AF14" i="14"/>
  <c r="AD16" i="14"/>
  <c r="AD17" i="14"/>
  <c r="AF19" i="14"/>
  <c r="AF16" i="14"/>
  <c r="AF18" i="14"/>
  <c r="AD13" i="14"/>
  <c r="AF13" i="14"/>
  <c r="AF20" i="14"/>
  <c r="AD21" i="14"/>
  <c r="AD20" i="14"/>
  <c r="AF21" i="14"/>
  <c r="AD15" i="14"/>
  <c r="AF17" i="14"/>
  <c r="AD24" i="14"/>
  <c r="AF25" i="14"/>
  <c r="AF26" i="14"/>
  <c r="AD28" i="14"/>
  <c r="AF33" i="14"/>
  <c r="AF34" i="14"/>
  <c r="AF23" i="14"/>
  <c r="AF24" i="14"/>
  <c r="AF32" i="14"/>
  <c r="AD22" i="14"/>
  <c r="AD26" i="14"/>
  <c r="AD29" i="14"/>
  <c r="AD33" i="14"/>
  <c r="AD34" i="14"/>
  <c r="AF22" i="14"/>
  <c r="AD25" i="14"/>
  <c r="AD27" i="14"/>
  <c r="AF29" i="14"/>
  <c r="AD36" i="14"/>
  <c r="AF27" i="14"/>
  <c r="AF28" i="14"/>
  <c r="AF30" i="14"/>
  <c r="AD31" i="14"/>
  <c r="AD35" i="14"/>
  <c r="AF36" i="14"/>
  <c r="AF35" i="14"/>
  <c r="AD23" i="14"/>
  <c r="AD30" i="14"/>
  <c r="AF31" i="14"/>
  <c r="AD32" i="14"/>
  <c r="AH38" i="14"/>
  <c r="AH28" i="14"/>
  <c r="AH40" i="14"/>
  <c r="AH15" i="14"/>
  <c r="AH14" i="14"/>
  <c r="AH41" i="14"/>
  <c r="AH34" i="14"/>
  <c r="AH42" i="14"/>
  <c r="AH31" i="14"/>
  <c r="AH26" i="14"/>
  <c r="AH32" i="14"/>
  <c r="AH37" i="14"/>
  <c r="AH24" i="14"/>
  <c r="AH27" i="14"/>
  <c r="AH18" i="14"/>
  <c r="AH29" i="14"/>
  <c r="AH21" i="14"/>
  <c r="AH13" i="14"/>
  <c r="AH20" i="14"/>
  <c r="AH33" i="14"/>
  <c r="AH30" i="14"/>
  <c r="AH23" i="14"/>
  <c r="AH22" i="14"/>
  <c r="AH17" i="14"/>
  <c r="AH16" i="14"/>
  <c r="AH39" i="14"/>
  <c r="AH25" i="14"/>
  <c r="AH36" i="14"/>
  <c r="AH35" i="14"/>
  <c r="AH43" i="14"/>
  <c r="AH19" i="14"/>
  <c r="AE20" i="14"/>
  <c r="AE13" i="14"/>
  <c r="AE14" i="14"/>
  <c r="AE15" i="14"/>
  <c r="AE18" i="14"/>
  <c r="AE19" i="14"/>
  <c r="AE17" i="14"/>
  <c r="AE21" i="14"/>
  <c r="AE16" i="14"/>
  <c r="AE28" i="14"/>
  <c r="AE30" i="14"/>
  <c r="AE35" i="14"/>
  <c r="AE25" i="14"/>
  <c r="AE26" i="14"/>
  <c r="AE27" i="14"/>
  <c r="AE29" i="14"/>
  <c r="AE31" i="14"/>
  <c r="AE34" i="14"/>
  <c r="AE22" i="14"/>
  <c r="AE24" i="14"/>
  <c r="AE33" i="14"/>
  <c r="AE36" i="14"/>
  <c r="AE32" i="14"/>
  <c r="AE23" i="14"/>
  <c r="AB32" i="10"/>
  <c r="V30" i="14"/>
  <c r="V39" i="14"/>
  <c r="V40" i="14"/>
  <c r="V17" i="14"/>
  <c r="V20" i="14"/>
  <c r="V43" i="14"/>
  <c r="V19" i="14"/>
  <c r="V24" i="14"/>
  <c r="V42" i="14"/>
  <c r="V28" i="14"/>
  <c r="V35" i="14"/>
  <c r="V36" i="14"/>
  <c r="V18" i="14"/>
  <c r="V33" i="14"/>
  <c r="V13" i="14"/>
  <c r="V29" i="14"/>
  <c r="V22" i="14"/>
  <c r="V15" i="14"/>
  <c r="V21" i="14"/>
  <c r="V37" i="14"/>
  <c r="V31" i="14"/>
  <c r="V32" i="14"/>
  <c r="V14" i="14"/>
  <c r="V26" i="14"/>
  <c r="V41" i="14"/>
  <c r="V27" i="14"/>
  <c r="V34" i="14"/>
  <c r="V23" i="14"/>
  <c r="V16" i="14"/>
  <c r="V38" i="14"/>
  <c r="V25" i="14"/>
  <c r="P18" i="14"/>
  <c r="R17" i="14"/>
  <c r="R15" i="14"/>
  <c r="P15" i="14"/>
  <c r="P19" i="14"/>
  <c r="P14" i="14"/>
  <c r="R14" i="14"/>
  <c r="P20" i="14"/>
  <c r="R13" i="14"/>
  <c r="R20" i="14"/>
  <c r="P13" i="14"/>
  <c r="P16" i="14"/>
  <c r="R19" i="14"/>
  <c r="R18" i="14"/>
  <c r="P17" i="14"/>
  <c r="R16" i="14"/>
  <c r="R21" i="14"/>
  <c r="P21" i="14"/>
  <c r="P22" i="14"/>
  <c r="R23" i="14"/>
  <c r="P27" i="14"/>
  <c r="R27" i="14"/>
  <c r="R28" i="14"/>
  <c r="R31" i="14"/>
  <c r="P35" i="14"/>
  <c r="P36" i="14"/>
  <c r="R22" i="14"/>
  <c r="P24" i="14"/>
  <c r="R25" i="14"/>
  <c r="P26" i="14"/>
  <c r="P28" i="14"/>
  <c r="R29" i="14"/>
  <c r="R30" i="14"/>
  <c r="R32" i="14"/>
  <c r="P33" i="14"/>
  <c r="R33" i="14"/>
  <c r="R26" i="14"/>
  <c r="P25" i="14"/>
  <c r="P32" i="14"/>
  <c r="R34" i="14"/>
  <c r="R35" i="14"/>
  <c r="R36" i="14"/>
  <c r="P23" i="14"/>
  <c r="P30" i="14"/>
  <c r="P31" i="14"/>
  <c r="P29" i="14"/>
  <c r="P34" i="14"/>
  <c r="R24" i="14"/>
  <c r="X14" i="14"/>
  <c r="X19" i="14"/>
  <c r="X17" i="14"/>
  <c r="X16" i="14"/>
  <c r="X18" i="14"/>
  <c r="X20" i="14"/>
  <c r="X15" i="14"/>
  <c r="X13" i="14"/>
  <c r="X21" i="14"/>
  <c r="X23" i="14"/>
  <c r="X24" i="14"/>
  <c r="X29" i="14"/>
  <c r="X31" i="14"/>
  <c r="X34" i="14"/>
  <c r="X25" i="14"/>
  <c r="X28" i="14"/>
  <c r="X27" i="14"/>
  <c r="X30" i="14"/>
  <c r="X22" i="14"/>
  <c r="X26" i="14"/>
  <c r="X32" i="14"/>
  <c r="X35" i="14"/>
  <c r="X33" i="14"/>
  <c r="X36" i="14"/>
  <c r="I40" i="9" l="1"/>
  <c r="J39" i="9"/>
  <c r="AP36" i="14"/>
  <c r="AR36" i="14" s="1"/>
  <c r="AM37" i="14"/>
  <c r="G4" i="14"/>
  <c r="V43" i="10"/>
  <c r="K43" i="10"/>
  <c r="C38" i="14"/>
  <c r="X37" i="14"/>
  <c r="AD37" i="14"/>
  <c r="Q37" i="14"/>
  <c r="R37" i="14"/>
  <c r="E1442" i="9"/>
  <c r="F1441" i="9"/>
  <c r="C186" i="9"/>
  <c r="D185" i="9"/>
  <c r="J37" i="14"/>
  <c r="W37" i="14"/>
  <c r="Z34" i="14"/>
  <c r="Y37" i="14"/>
  <c r="AE37" i="14"/>
  <c r="AG18" i="14"/>
  <c r="Z30" i="14"/>
  <c r="S30" i="14"/>
  <c r="AG23" i="14"/>
  <c r="AG26" i="14"/>
  <c r="S34" i="14"/>
  <c r="S32" i="14"/>
  <c r="S24" i="14"/>
  <c r="L33" i="14"/>
  <c r="L19" i="14"/>
  <c r="AG17" i="14"/>
  <c r="S22" i="14"/>
  <c r="S17" i="14"/>
  <c r="S13" i="14"/>
  <c r="P37" i="14"/>
  <c r="AF37" i="14"/>
  <c r="I37" i="14"/>
  <c r="H37" i="14"/>
  <c r="AG20" i="14"/>
  <c r="K37" i="14"/>
  <c r="Z35" i="14"/>
  <c r="L34" i="14"/>
  <c r="L21" i="14"/>
  <c r="S25" i="14"/>
  <c r="AG34" i="14"/>
  <c r="S31" i="14"/>
  <c r="S23" i="14"/>
  <c r="S26" i="14"/>
  <c r="S27" i="14"/>
  <c r="L27" i="14"/>
  <c r="L25" i="14"/>
  <c r="S29" i="14"/>
  <c r="S33" i="14"/>
  <c r="S28" i="14"/>
  <c r="S36" i="14"/>
  <c r="S21" i="14"/>
  <c r="S14" i="14"/>
  <c r="AG32" i="14"/>
  <c r="AG35" i="14"/>
  <c r="AG22" i="14"/>
  <c r="AG28" i="14"/>
  <c r="AG21" i="14"/>
  <c r="AG16" i="14"/>
  <c r="Z32" i="14"/>
  <c r="Z25" i="14"/>
  <c r="Z27" i="14"/>
  <c r="Z36" i="14"/>
  <c r="Z29" i="14"/>
  <c r="Z15" i="14"/>
  <c r="Z17" i="14"/>
  <c r="Z20" i="14"/>
  <c r="Z13" i="14"/>
  <c r="L31" i="14"/>
  <c r="L15" i="14"/>
  <c r="L18" i="14"/>
  <c r="L20" i="14"/>
  <c r="AG36" i="14"/>
  <c r="AG13" i="14"/>
  <c r="S35" i="14"/>
  <c r="S19" i="14"/>
  <c r="S18" i="14"/>
  <c r="AG31" i="14"/>
  <c r="AG27" i="14"/>
  <c r="AG33" i="14"/>
  <c r="AG15" i="14"/>
  <c r="AG19" i="14"/>
  <c r="Z22" i="14"/>
  <c r="Z31" i="14"/>
  <c r="Z33" i="14"/>
  <c r="Z26" i="14"/>
  <c r="Z14" i="14"/>
  <c r="Z18" i="14"/>
  <c r="S32" i="10"/>
  <c r="R35" i="10"/>
  <c r="L24" i="14"/>
  <c r="L36" i="14"/>
  <c r="L29" i="14"/>
  <c r="L30" i="14"/>
  <c r="L22" i="14"/>
  <c r="L14" i="14"/>
  <c r="L17" i="14"/>
  <c r="L13" i="14"/>
  <c r="AG24" i="14"/>
  <c r="S16" i="14"/>
  <c r="S20" i="14"/>
  <c r="S15" i="14"/>
  <c r="AG30" i="14"/>
  <c r="AG25" i="14"/>
  <c r="AG29" i="14"/>
  <c r="AG14" i="14"/>
  <c r="Z28" i="14"/>
  <c r="Z24" i="14"/>
  <c r="Z23" i="14"/>
  <c r="Z21" i="14"/>
  <c r="Z19" i="14"/>
  <c r="Z16" i="14"/>
  <c r="L32" i="14"/>
  <c r="L23" i="14"/>
  <c r="L35" i="14"/>
  <c r="L28" i="14"/>
  <c r="L26" i="14"/>
  <c r="L16" i="14"/>
  <c r="F38" i="14" l="1"/>
  <c r="AP37" i="14"/>
  <c r="AR37" i="14" s="1"/>
  <c r="J40" i="9"/>
  <c r="I41" i="9"/>
  <c r="E38" i="14"/>
  <c r="M37" i="14"/>
  <c r="M14" i="14"/>
  <c r="AN14" i="14" s="1"/>
  <c r="M23" i="14"/>
  <c r="AN23" i="14" s="1"/>
  <c r="M41" i="14"/>
  <c r="M22" i="14"/>
  <c r="AN22" i="14" s="1"/>
  <c r="M19" i="14"/>
  <c r="AN19" i="14" s="1"/>
  <c r="M21" i="14"/>
  <c r="AN21" i="14" s="1"/>
  <c r="M38" i="14"/>
  <c r="M16" i="14"/>
  <c r="AN16" i="14" s="1"/>
  <c r="M40" i="14"/>
  <c r="M17" i="14"/>
  <c r="AN17" i="14" s="1"/>
  <c r="M28" i="14"/>
  <c r="AN28" i="14" s="1"/>
  <c r="M34" i="14"/>
  <c r="AN34" i="14" s="1"/>
  <c r="M15" i="14"/>
  <c r="AN15" i="14" s="1"/>
  <c r="M35" i="14"/>
  <c r="AN35" i="14" s="1"/>
  <c r="M27" i="14"/>
  <c r="AN27" i="14" s="1"/>
  <c r="M36" i="14"/>
  <c r="AN36" i="14" s="1"/>
  <c r="M26" i="14"/>
  <c r="AN26" i="14" s="1"/>
  <c r="M24" i="14"/>
  <c r="AN24" i="14" s="1"/>
  <c r="M43" i="14"/>
  <c r="M32" i="14"/>
  <c r="AN32" i="14" s="1"/>
  <c r="M29" i="14"/>
  <c r="AN29" i="14" s="1"/>
  <c r="M42" i="14"/>
  <c r="M18" i="14"/>
  <c r="AN18" i="14" s="1"/>
  <c r="M25" i="14"/>
  <c r="AN25" i="14" s="1"/>
  <c r="M20" i="14"/>
  <c r="AN20" i="14" s="1"/>
  <c r="M13" i="14"/>
  <c r="AN13" i="14" s="1"/>
  <c r="M33" i="14"/>
  <c r="AN33" i="14" s="1"/>
  <c r="M39" i="14"/>
  <c r="M30" i="14"/>
  <c r="AN30" i="14" s="1"/>
  <c r="M31" i="14"/>
  <c r="AN31" i="14" s="1"/>
  <c r="S37" i="14"/>
  <c r="C187" i="9"/>
  <c r="D186" i="9"/>
  <c r="E1443" i="9"/>
  <c r="F1442" i="9"/>
  <c r="Z37" i="14"/>
  <c r="AG37" i="14"/>
  <c r="AK34" i="14"/>
  <c r="AO34" i="14"/>
  <c r="AK33" i="14"/>
  <c r="AK21" i="14"/>
  <c r="L37" i="14"/>
  <c r="G38" i="14"/>
  <c r="AF38" i="14" s="1"/>
  <c r="AO19" i="14"/>
  <c r="AO33" i="14"/>
  <c r="AK20" i="14"/>
  <c r="AO20" i="14"/>
  <c r="AO26" i="14"/>
  <c r="AK26" i="14"/>
  <c r="AO35" i="14"/>
  <c r="AK35" i="14"/>
  <c r="AO21" i="14"/>
  <c r="AK13" i="14"/>
  <c r="AO13" i="14"/>
  <c r="AO30" i="14"/>
  <c r="AK30" i="14"/>
  <c r="AO24" i="14"/>
  <c r="AK24" i="14"/>
  <c r="AK19" i="14"/>
  <c r="AK18" i="14"/>
  <c r="AO18" i="14"/>
  <c r="AK28" i="14"/>
  <c r="AO28" i="14"/>
  <c r="AK22" i="14"/>
  <c r="AO22" i="14"/>
  <c r="AK23" i="14"/>
  <c r="AO23" i="14"/>
  <c r="AK17" i="14"/>
  <c r="AO17" i="14"/>
  <c r="AK15" i="14"/>
  <c r="AO15" i="14"/>
  <c r="AO25" i="14"/>
  <c r="AK25" i="14"/>
  <c r="AO16" i="14"/>
  <c r="AK16" i="14"/>
  <c r="AO36" i="14"/>
  <c r="AK36" i="14"/>
  <c r="AK32" i="14"/>
  <c r="AO32" i="14"/>
  <c r="AO14" i="14"/>
  <c r="AK14" i="14"/>
  <c r="AO29" i="14"/>
  <c r="AK29" i="14"/>
  <c r="S35" i="10"/>
  <c r="A2" i="9" s="1"/>
  <c r="AK31" i="14"/>
  <c r="AO31" i="14"/>
  <c r="AO27" i="14"/>
  <c r="AK27" i="14"/>
  <c r="I42" i="9" l="1"/>
  <c r="J41" i="9"/>
  <c r="AQ22" i="14"/>
  <c r="AQ23" i="14"/>
  <c r="AQ31" i="14"/>
  <c r="AQ13" i="14"/>
  <c r="AQ24" i="14"/>
  <c r="AQ35" i="14"/>
  <c r="AQ17" i="14"/>
  <c r="AQ21" i="14"/>
  <c r="AQ25" i="14"/>
  <c r="AQ36" i="14"/>
  <c r="AQ34" i="14"/>
  <c r="AQ30" i="14"/>
  <c r="AQ29" i="14"/>
  <c r="AQ26" i="14"/>
  <c r="AQ15" i="14"/>
  <c r="AQ19" i="14"/>
  <c r="AQ32" i="14"/>
  <c r="AQ16" i="14"/>
  <c r="AQ33" i="14"/>
  <c r="AQ18" i="14"/>
  <c r="AQ27" i="14"/>
  <c r="AQ28" i="14"/>
  <c r="AM38" i="14"/>
  <c r="AQ20" i="14"/>
  <c r="AQ14" i="14"/>
  <c r="E1444" i="9"/>
  <c r="F1443" i="9"/>
  <c r="C188" i="9"/>
  <c r="D187" i="9"/>
  <c r="AN37" i="14"/>
  <c r="Y38" i="14"/>
  <c r="AD38" i="14"/>
  <c r="H38" i="14"/>
  <c r="I38" i="14"/>
  <c r="W38" i="14"/>
  <c r="AO37" i="14"/>
  <c r="AK37" i="14"/>
  <c r="R38" i="14"/>
  <c r="AB35" i="10"/>
  <c r="C39" i="14"/>
  <c r="Q38" i="14"/>
  <c r="J38" i="14"/>
  <c r="AE38" i="14"/>
  <c r="X38" i="14"/>
  <c r="K38" i="14"/>
  <c r="P38" i="14"/>
  <c r="V35" i="10"/>
  <c r="AD46" i="10" s="1"/>
  <c r="A4464" i="9"/>
  <c r="A7281" i="9"/>
  <c r="A1590" i="9"/>
  <c r="A2215" i="9"/>
  <c r="A497" i="9"/>
  <c r="A3000" i="9"/>
  <c r="A7951" i="9"/>
  <c r="A1525" i="9"/>
  <c r="A7295" i="9"/>
  <c r="A1967" i="9"/>
  <c r="A2295" i="9"/>
  <c r="A6979" i="9"/>
  <c r="A4593" i="9"/>
  <c r="A1202" i="9"/>
  <c r="A6663" i="9"/>
  <c r="A8084" i="9"/>
  <c r="A6963" i="9"/>
  <c r="A1819" i="9"/>
  <c r="A2349" i="9"/>
  <c r="A3796" i="9"/>
  <c r="A5230" i="9"/>
  <c r="A5912" i="9"/>
  <c r="A5993" i="9"/>
  <c r="A1092" i="9"/>
  <c r="A942" i="9"/>
  <c r="A1314" i="9"/>
  <c r="A8476" i="9"/>
  <c r="A6358" i="9"/>
  <c r="A8320" i="9"/>
  <c r="A894" i="9"/>
  <c r="A7600" i="9"/>
  <c r="A4996" i="9"/>
  <c r="A214" i="9"/>
  <c r="A6266" i="9"/>
  <c r="A1621" i="9"/>
  <c r="A6502" i="9"/>
  <c r="A328" i="9"/>
  <c r="A6220" i="9"/>
  <c r="A8730" i="9"/>
  <c r="A963" i="9"/>
  <c r="A8517" i="9"/>
  <c r="A5119" i="9"/>
  <c r="A7438" i="9"/>
  <c r="A2429" i="9"/>
  <c r="A5757" i="9"/>
  <c r="A7681" i="9"/>
  <c r="A145" i="9"/>
  <c r="A7507" i="9"/>
  <c r="A8839" i="9"/>
  <c r="A4654" i="9"/>
  <c r="A9962" i="9"/>
  <c r="A8126" i="9"/>
  <c r="A2055" i="9"/>
  <c r="A480" i="9"/>
  <c r="A4043" i="9"/>
  <c r="A8128" i="9"/>
  <c r="A8583" i="9"/>
  <c r="A775" i="9"/>
  <c r="A4100" i="9"/>
  <c r="A9257" i="9"/>
  <c r="A7767" i="9"/>
  <c r="A8724" i="9"/>
  <c r="A2773" i="9"/>
  <c r="A3586" i="9"/>
  <c r="A7435" i="9"/>
  <c r="A6444" i="9"/>
  <c r="A1947" i="9"/>
  <c r="A1582" i="9"/>
  <c r="A3833" i="9"/>
  <c r="A773" i="9"/>
  <c r="A8404" i="9"/>
  <c r="A3265" i="9"/>
  <c r="A3139" i="9"/>
  <c r="A1472" i="9"/>
  <c r="A2974" i="9"/>
  <c r="A5846" i="9"/>
  <c r="A1406" i="9"/>
  <c r="A9959" i="9"/>
  <c r="A9498" i="9"/>
  <c r="A1184" i="9"/>
  <c r="A6412" i="9"/>
  <c r="A8615" i="9"/>
  <c r="A6087" i="9"/>
  <c r="A6466" i="9"/>
  <c r="A8617" i="9"/>
  <c r="A6581" i="9"/>
  <c r="A82" i="9"/>
  <c r="A5853" i="9"/>
  <c r="A4669" i="9"/>
  <c r="A6590" i="9"/>
  <c r="A3259" i="9"/>
  <c r="A8053" i="9"/>
  <c r="A7661" i="9"/>
  <c r="A3181" i="9"/>
  <c r="A2924" i="9"/>
  <c r="A9253" i="9"/>
  <c r="A2426" i="9"/>
  <c r="A521" i="9"/>
  <c r="A5989" i="9"/>
  <c r="A8000" i="9"/>
  <c r="A7444" i="9"/>
  <c r="A7217" i="9"/>
  <c r="A4392" i="9"/>
  <c r="A5792" i="9"/>
  <c r="A6264" i="9"/>
  <c r="A1794" i="9"/>
  <c r="A9713" i="9"/>
  <c r="A1782" i="9"/>
  <c r="A4853" i="9"/>
  <c r="A1953" i="9"/>
  <c r="A3895" i="9"/>
  <c r="A9267" i="9"/>
  <c r="A6364" i="9"/>
  <c r="A7832" i="9"/>
  <c r="A6842" i="9"/>
  <c r="A9367" i="9"/>
  <c r="A7654" i="9"/>
  <c r="A5315" i="9"/>
  <c r="A6243" i="9"/>
  <c r="A2346" i="9"/>
  <c r="A3710" i="9"/>
  <c r="A8961" i="9"/>
  <c r="A4121" i="9"/>
  <c r="A6939" i="9"/>
  <c r="A6287" i="9"/>
  <c r="A466" i="9"/>
  <c r="A7820" i="9"/>
  <c r="A7888" i="9"/>
  <c r="A2467" i="9"/>
  <c r="A5102" i="9"/>
  <c r="A8534" i="9"/>
  <c r="A8674" i="9"/>
  <c r="A1437" i="9"/>
  <c r="A1514" i="9"/>
  <c r="A5235" i="9"/>
  <c r="A1403" i="9"/>
  <c r="A735" i="9"/>
  <c r="A8335" i="9"/>
  <c r="A4959" i="9"/>
  <c r="A3621" i="9"/>
  <c r="A8379" i="9"/>
  <c r="A7390" i="9"/>
  <c r="A1327" i="9"/>
  <c r="A5206" i="9"/>
  <c r="A9377" i="9"/>
  <c r="A4539" i="9"/>
  <c r="A8530" i="9"/>
  <c r="A2023" i="9"/>
  <c r="A3888" i="9"/>
  <c r="A5468" i="9"/>
  <c r="A813" i="9"/>
  <c r="A339" i="9"/>
  <c r="A2289" i="9"/>
  <c r="A8026" i="9"/>
  <c r="A5862" i="9"/>
  <c r="A1414" i="9"/>
  <c r="A2005" i="9"/>
  <c r="A181" i="9"/>
  <c r="A1070" i="9"/>
  <c r="A5287" i="9"/>
  <c r="A716" i="9"/>
  <c r="A9214" i="9"/>
  <c r="A3679" i="9"/>
  <c r="A5289" i="9"/>
  <c r="A5452" i="9"/>
  <c r="A6338" i="9"/>
  <c r="A4460" i="9"/>
  <c r="A9239" i="9"/>
  <c r="A1305" i="9"/>
  <c r="A4563" i="9"/>
  <c r="A7593" i="9"/>
  <c r="A9803" i="9"/>
  <c r="A9044" i="9"/>
  <c r="A6996" i="9"/>
  <c r="A6657" i="9"/>
  <c r="A7931" i="9"/>
  <c r="A7036" i="9"/>
  <c r="A148" i="9"/>
  <c r="A239" i="9"/>
  <c r="A6303" i="9"/>
  <c r="A1656" i="9"/>
  <c r="A3356" i="9"/>
  <c r="A7511" i="9"/>
  <c r="A6394" i="9"/>
  <c r="A7121" i="9"/>
  <c r="A1721" i="9"/>
  <c r="A2041" i="9"/>
  <c r="A3262" i="9"/>
  <c r="A6967" i="9"/>
  <c r="A9874" i="9"/>
  <c r="A5337" i="9"/>
  <c r="A3531" i="9"/>
  <c r="A2666" i="9"/>
  <c r="A9529" i="9"/>
  <c r="A1841" i="9"/>
  <c r="A7204" i="9"/>
  <c r="A9499" i="9"/>
  <c r="A8236" i="9"/>
  <c r="A2813" i="9"/>
  <c r="A3177" i="9"/>
  <c r="A6585" i="9"/>
  <c r="A9606" i="9"/>
  <c r="A9308" i="9"/>
  <c r="A3538" i="9"/>
  <c r="A864" i="9"/>
  <c r="A2609" i="9"/>
  <c r="A2758" i="9"/>
  <c r="A9655" i="9"/>
  <c r="A4665" i="9"/>
  <c r="A8912" i="9"/>
  <c r="A9717" i="9"/>
  <c r="A7908" i="9"/>
  <c r="A4177" i="9"/>
  <c r="A7005" i="9"/>
  <c r="A6788" i="9"/>
  <c r="A760" i="9"/>
  <c r="A9813" i="9"/>
  <c r="A4311" i="9"/>
  <c r="A853" i="9"/>
  <c r="A8348" i="9"/>
  <c r="A1964" i="9"/>
  <c r="A1666" i="9"/>
  <c r="A3607" i="9"/>
  <c r="A7382" i="9"/>
  <c r="A6023" i="9"/>
  <c r="A404" i="9"/>
  <c r="A2643" i="9"/>
  <c r="A6136" i="9"/>
  <c r="A5929" i="9"/>
  <c r="A211" i="9"/>
  <c r="A6773" i="9"/>
  <c r="A1288" i="9"/>
  <c r="A8662" i="9"/>
  <c r="A6255" i="9"/>
  <c r="A6029" i="9"/>
  <c r="A583" i="9"/>
  <c r="A8692" i="9"/>
  <c r="A4153" i="9"/>
  <c r="A7103" i="9"/>
  <c r="A8543" i="9"/>
  <c r="A9206" i="9"/>
  <c r="A8189" i="9"/>
  <c r="A3257" i="9"/>
  <c r="A1863" i="9"/>
  <c r="A6811" i="9"/>
  <c r="A4404" i="9"/>
  <c r="A9255" i="9"/>
  <c r="A4103" i="9"/>
  <c r="A7107" i="9"/>
  <c r="A1640" i="9"/>
  <c r="A3339" i="9"/>
  <c r="A4902" i="9"/>
  <c r="A9708" i="9"/>
  <c r="A2530" i="9"/>
  <c r="A9719" i="9"/>
  <c r="A7303" i="9"/>
  <c r="A6727" i="9"/>
  <c r="A1112" i="9"/>
  <c r="A1142" i="9"/>
  <c r="A7674" i="9"/>
  <c r="A8217" i="9"/>
  <c r="A1966" i="9"/>
  <c r="A5244" i="9"/>
  <c r="A7270" i="9"/>
  <c r="A780" i="9"/>
  <c r="A1933" i="9"/>
  <c r="A5438" i="9"/>
  <c r="A8273" i="9"/>
  <c r="A5870" i="9"/>
  <c r="A9262" i="9"/>
  <c r="A667" i="9"/>
  <c r="A6002" i="9"/>
  <c r="A2193" i="9"/>
  <c r="A4807" i="9"/>
  <c r="A4851" i="9"/>
  <c r="A7833" i="9"/>
  <c r="A823" i="9"/>
  <c r="A4551" i="9"/>
  <c r="A6193" i="9"/>
  <c r="A2847" i="9"/>
  <c r="A2537" i="9"/>
  <c r="A7274" i="9"/>
  <c r="A9251" i="9"/>
  <c r="A5968" i="9"/>
  <c r="A9230" i="9"/>
  <c r="A4963" i="9"/>
  <c r="A947" i="9"/>
  <c r="A7973" i="9"/>
  <c r="A3419" i="9"/>
  <c r="A2118" i="9"/>
  <c r="A3109" i="9"/>
  <c r="A5198" i="9"/>
  <c r="A8929" i="9"/>
  <c r="A4583" i="9"/>
  <c r="A4214" i="9"/>
  <c r="A4226" i="9"/>
  <c r="A2752" i="9"/>
  <c r="A5597" i="9"/>
  <c r="A9572" i="9"/>
  <c r="A3599" i="9"/>
  <c r="A6944" i="9"/>
  <c r="A2904" i="9"/>
  <c r="A1239" i="9"/>
  <c r="A8445" i="9"/>
  <c r="A5093" i="9"/>
  <c r="A5316" i="9"/>
  <c r="A4598" i="9"/>
  <c r="A9979" i="9"/>
  <c r="A1377" i="9"/>
  <c r="A3264" i="9"/>
  <c r="A9355" i="9"/>
  <c r="A5788" i="9"/>
  <c r="A7356" i="9"/>
  <c r="A934" i="9"/>
  <c r="A5485" i="9"/>
  <c r="A8701" i="9"/>
  <c r="A7971" i="9"/>
  <c r="A4901" i="9"/>
  <c r="A5696" i="9"/>
  <c r="A4216" i="9"/>
  <c r="A5780" i="9"/>
  <c r="A634" i="9"/>
  <c r="A7945" i="9"/>
  <c r="A9659" i="9"/>
  <c r="A560" i="9"/>
  <c r="A4870" i="9"/>
  <c r="A1766" i="9"/>
  <c r="A961" i="9"/>
  <c r="A7491" i="9"/>
  <c r="A6603" i="9"/>
  <c r="A8607" i="9"/>
  <c r="A8359" i="9"/>
  <c r="A3270" i="9"/>
  <c r="A7351" i="9"/>
  <c r="A283" i="9"/>
  <c r="A768" i="9"/>
  <c r="A3133" i="9"/>
  <c r="A357" i="9"/>
  <c r="A9159" i="9"/>
  <c r="A8438" i="9"/>
  <c r="A4630" i="9"/>
  <c r="A7292" i="9"/>
  <c r="A1710" i="9"/>
  <c r="A7148" i="9"/>
  <c r="A6859" i="9"/>
  <c r="A6646" i="9"/>
  <c r="A9147" i="9"/>
  <c r="A630" i="9"/>
  <c r="A1214" i="9"/>
  <c r="A3286" i="9"/>
  <c r="A9086" i="9"/>
  <c r="A9994" i="9"/>
  <c r="A9800" i="9"/>
  <c r="A1585" i="9"/>
  <c r="A488" i="9"/>
  <c r="A622" i="9"/>
  <c r="A2526" i="9"/>
  <c r="A1743" i="9"/>
  <c r="A8627" i="9"/>
  <c r="A94" i="9"/>
  <c r="A1628" i="9"/>
  <c r="A9072" i="9"/>
  <c r="A7957" i="9"/>
  <c r="A2948" i="9"/>
  <c r="A6890" i="9"/>
  <c r="A4848" i="9"/>
  <c r="A9362" i="9"/>
  <c r="A8771" i="9"/>
  <c r="A1674" i="9"/>
  <c r="A6855" i="9"/>
  <c r="A4124" i="9"/>
  <c r="A4918" i="9"/>
  <c r="A4639" i="9"/>
  <c r="A1485" i="9"/>
  <c r="A2895" i="9"/>
  <c r="A5296" i="9"/>
  <c r="A7723" i="9"/>
  <c r="A5617" i="9"/>
  <c r="A8153" i="9"/>
  <c r="A8995" i="9"/>
  <c r="A7486" i="9"/>
  <c r="A5092" i="9"/>
  <c r="A64" i="9"/>
  <c r="A2619" i="9"/>
  <c r="A4687" i="9"/>
  <c r="A5055" i="9"/>
  <c r="A3973" i="9"/>
  <c r="A7898" i="9"/>
  <c r="A291" i="9"/>
  <c r="A4146" i="9"/>
  <c r="A4399" i="9"/>
  <c r="A2913" i="9"/>
  <c r="A1393" i="9"/>
  <c r="A6148" i="9"/>
  <c r="A1758" i="9"/>
  <c r="A2025" i="9"/>
  <c r="A9896" i="9"/>
  <c r="A6798" i="9"/>
  <c r="A4442" i="9"/>
  <c r="A967" i="9"/>
  <c r="A41" i="9"/>
  <c r="A5522" i="9"/>
  <c r="A814" i="9"/>
  <c r="A5205" i="9"/>
  <c r="A8321" i="9"/>
  <c r="A5157" i="9"/>
  <c r="A2843" i="9"/>
  <c r="A915" i="9"/>
  <c r="A2243" i="9"/>
  <c r="A1755" i="9"/>
  <c r="A9240" i="9"/>
  <c r="A750" i="9"/>
  <c r="A5717" i="9"/>
  <c r="A8012" i="9"/>
  <c r="A2555" i="9"/>
  <c r="A8973" i="9"/>
  <c r="A9532" i="9"/>
  <c r="A5895" i="9"/>
  <c r="A7562" i="9"/>
  <c r="A4894" i="9"/>
  <c r="A1661" i="9"/>
  <c r="A1379" i="9"/>
  <c r="A1399" i="9"/>
  <c r="A797" i="9"/>
  <c r="A4504" i="9"/>
  <c r="A3936" i="9"/>
  <c r="A236" i="9"/>
  <c r="A88" i="9"/>
  <c r="A5392" i="9"/>
  <c r="A3948" i="9"/>
  <c r="A670" i="9"/>
  <c r="A1761" i="9"/>
  <c r="A5251" i="9"/>
  <c r="A4253" i="9"/>
  <c r="A9676" i="9"/>
  <c r="A4579" i="9"/>
  <c r="A9174" i="9"/>
  <c r="A2528" i="9"/>
  <c r="A4831" i="9"/>
  <c r="A784" i="9"/>
  <c r="A3777" i="9"/>
  <c r="A1160" i="9"/>
  <c r="A8968" i="9"/>
  <c r="A6606" i="9"/>
  <c r="A1718" i="9"/>
  <c r="A1409" i="9"/>
  <c r="A1760" i="9"/>
  <c r="A1834" i="9"/>
  <c r="A8670" i="9"/>
  <c r="A816" i="9"/>
  <c r="A5231" i="9"/>
  <c r="A4763" i="9"/>
  <c r="A7450" i="9"/>
  <c r="A2045" i="9"/>
  <c r="A882" i="9"/>
  <c r="A8531" i="9"/>
  <c r="A8642" i="9"/>
  <c r="A4544" i="9"/>
  <c r="A7099" i="9"/>
  <c r="A2896" i="9"/>
  <c r="A5135" i="9"/>
  <c r="A9047" i="9"/>
  <c r="A7071" i="9"/>
  <c r="A6060" i="9"/>
  <c r="A1978" i="9"/>
  <c r="A7385" i="9"/>
  <c r="A2750" i="9"/>
  <c r="A652" i="9"/>
  <c r="A9139" i="9"/>
  <c r="A8714" i="9"/>
  <c r="A680" i="9"/>
  <c r="A6895" i="9"/>
  <c r="A193" i="9"/>
  <c r="A4752" i="9"/>
  <c r="A8117" i="9"/>
  <c r="A9336" i="9"/>
  <c r="A5756" i="9"/>
  <c r="A7145" i="9"/>
  <c r="A9189" i="9"/>
  <c r="A5108" i="9"/>
  <c r="A1884" i="9"/>
  <c r="A1821" i="9"/>
  <c r="A9016" i="9"/>
  <c r="A8539" i="9"/>
  <c r="A1591" i="9"/>
  <c r="A9195" i="9"/>
  <c r="A8322" i="9"/>
  <c r="A3963" i="9"/>
  <c r="A4105" i="9"/>
  <c r="A9760" i="9"/>
  <c r="A1595" i="9"/>
  <c r="A7424" i="9"/>
  <c r="A1719" i="9"/>
  <c r="A7184" i="9"/>
  <c r="A1087" i="9"/>
  <c r="A5185" i="9"/>
  <c r="A6782" i="9"/>
  <c r="A9552" i="9"/>
  <c r="A6751" i="9"/>
  <c r="A5461" i="9"/>
  <c r="A6484" i="9"/>
  <c r="A1644" i="9"/>
  <c r="A3836" i="9"/>
  <c r="A6729" i="9"/>
  <c r="A2787" i="9"/>
  <c r="A1253" i="9"/>
  <c r="A2158" i="9"/>
  <c r="A403" i="9"/>
  <c r="A1218" i="9"/>
  <c r="A8860" i="9"/>
  <c r="A7764" i="9"/>
  <c r="A4035" i="9"/>
  <c r="A8483" i="9"/>
  <c r="A8011" i="9"/>
  <c r="A6257" i="9"/>
  <c r="A9819" i="9"/>
  <c r="A6398" i="9"/>
  <c r="A517" i="9"/>
  <c r="A4819" i="9"/>
  <c r="A4219" i="9"/>
  <c r="A6972" i="9"/>
  <c r="A821" i="9"/>
  <c r="A3814" i="9"/>
  <c r="A658" i="9"/>
  <c r="A473" i="9"/>
  <c r="A1805" i="9"/>
  <c r="A1520" i="9"/>
  <c r="A9971" i="9"/>
  <c r="A4636" i="9"/>
  <c r="A221" i="9"/>
  <c r="A2493" i="9"/>
  <c r="A3506" i="9"/>
  <c r="A1473" i="9"/>
  <c r="A9574" i="9"/>
  <c r="A4394" i="9"/>
  <c r="A6372" i="9"/>
  <c r="A624" i="9"/>
  <c r="A1144" i="9"/>
  <c r="A7870" i="9"/>
  <c r="A9763" i="9"/>
  <c r="A8529" i="9"/>
  <c r="A5306" i="9"/>
  <c r="A3430" i="9"/>
  <c r="A9722" i="9"/>
  <c r="A3708" i="9"/>
  <c r="A1680" i="9"/>
  <c r="A2993" i="9"/>
  <c r="A4012" i="9"/>
  <c r="A4766" i="9"/>
  <c r="A3877" i="9"/>
  <c r="A5384" i="9"/>
  <c r="A9928" i="9"/>
  <c r="A5324" i="9"/>
  <c r="A2175" i="9"/>
  <c r="A9489" i="9"/>
  <c r="A3618" i="9"/>
  <c r="A9295" i="9"/>
  <c r="A3878" i="9"/>
  <c r="A4028" i="9"/>
  <c r="A9185" i="9"/>
  <c r="A5189" i="9"/>
  <c r="A5355" i="9"/>
  <c r="A2390" i="9"/>
  <c r="A4287" i="9"/>
  <c r="A6633" i="9"/>
  <c r="A3450" i="9"/>
  <c r="A5574" i="9"/>
  <c r="A7647" i="9"/>
  <c r="A5858" i="9"/>
  <c r="A5997" i="9"/>
  <c r="A4586" i="9"/>
  <c r="A7793" i="9"/>
  <c r="A5885" i="9"/>
  <c r="A1664" i="9"/>
  <c r="A8143" i="9"/>
  <c r="A4099" i="9"/>
  <c r="A4869" i="9"/>
  <c r="A8097" i="9"/>
  <c r="A1300" i="9"/>
  <c r="A7831" i="9"/>
  <c r="A1836" i="9"/>
  <c r="A9151" i="9"/>
  <c r="A872" i="9"/>
  <c r="A2533" i="9"/>
  <c r="A4620" i="9"/>
  <c r="A4140" i="9"/>
  <c r="A3526" i="9"/>
  <c r="A4454" i="9"/>
  <c r="A5593" i="9"/>
  <c r="A4142" i="9"/>
  <c r="A897" i="9"/>
  <c r="A7427" i="9"/>
  <c r="A26" i="9"/>
  <c r="A2082" i="9"/>
  <c r="A6212" i="9"/>
  <c r="A2329" i="9"/>
  <c r="A1619" i="9"/>
  <c r="A8754" i="9"/>
  <c r="A2909" i="9"/>
  <c r="A2179" i="9"/>
  <c r="A3329" i="9"/>
  <c r="A5077" i="9"/>
  <c r="A2690" i="9"/>
  <c r="A8110" i="9"/>
  <c r="A1259" i="9"/>
  <c r="A3372" i="9"/>
  <c r="A8661" i="9"/>
  <c r="A8452" i="9"/>
  <c r="A5498" i="9"/>
  <c r="A3129" i="9"/>
  <c r="A8006" i="9"/>
  <c r="A8693" i="9"/>
  <c r="A174" i="9"/>
  <c r="A7029" i="9"/>
  <c r="A6353" i="9"/>
  <c r="A7933" i="9"/>
  <c r="A3303" i="9"/>
  <c r="A4222" i="9"/>
  <c r="A5841" i="9"/>
  <c r="A2275" i="9"/>
  <c r="A4361" i="9"/>
  <c r="A1135" i="9"/>
  <c r="A9045" i="9"/>
  <c r="A6540" i="9"/>
  <c r="A2672" i="9"/>
  <c r="A1125" i="9"/>
  <c r="A1007" i="9"/>
  <c r="A4418" i="9"/>
  <c r="A7672" i="9"/>
  <c r="A2753" i="9"/>
  <c r="A8696" i="9"/>
  <c r="A3581" i="9"/>
  <c r="A3113" i="9"/>
  <c r="A4348" i="9"/>
  <c r="A8013" i="9"/>
  <c r="A8079" i="9"/>
  <c r="A4405" i="9"/>
  <c r="A1587" i="9"/>
  <c r="A5376" i="9"/>
  <c r="A3019" i="9"/>
  <c r="A1438" i="9"/>
  <c r="A3381" i="9"/>
  <c r="A7917" i="9"/>
  <c r="A6224" i="9"/>
  <c r="A6035" i="9"/>
  <c r="A4588" i="9"/>
  <c r="A5489" i="9"/>
  <c r="A2784" i="9"/>
  <c r="A8160" i="9"/>
  <c r="A3210" i="9"/>
  <c r="A3191" i="9"/>
  <c r="A3605" i="9"/>
  <c r="A5470" i="9"/>
  <c r="A4898" i="9"/>
  <c r="A4767" i="9"/>
  <c r="A380" i="9"/>
  <c r="A8312" i="9"/>
  <c r="A5409" i="9"/>
  <c r="A3966" i="9"/>
  <c r="A1325" i="9"/>
  <c r="A8055" i="9"/>
  <c r="A7663" i="9"/>
  <c r="A8848" i="9"/>
  <c r="A5807" i="9"/>
  <c r="A57" i="9"/>
  <c r="A9746" i="9"/>
  <c r="A5953" i="9"/>
  <c r="A7799" i="9"/>
  <c r="A6999" i="9"/>
  <c r="A6004" i="9"/>
  <c r="A9540" i="9"/>
  <c r="A7146" i="9"/>
  <c r="A5839" i="9"/>
  <c r="A1455" i="9"/>
  <c r="A4886" i="9"/>
  <c r="A4696" i="9"/>
  <c r="A4029" i="9"/>
  <c r="A8720" i="9"/>
  <c r="A1394" i="9"/>
  <c r="A9215" i="9"/>
  <c r="A3099" i="9"/>
  <c r="A355" i="9"/>
  <c r="A8879" i="9"/>
  <c r="A1440" i="9"/>
  <c r="A5949" i="9"/>
  <c r="A7514" i="9"/>
  <c r="A5901" i="9"/>
  <c r="A9127" i="9"/>
  <c r="A7001" i="9"/>
  <c r="A4828" i="9"/>
  <c r="A5015" i="9"/>
  <c r="A2221" i="9"/>
  <c r="A2036" i="9"/>
  <c r="A9014" i="9"/>
  <c r="A1487" i="9"/>
  <c r="A6071" i="9"/>
  <c r="A9114" i="9"/>
  <c r="A5632" i="9"/>
  <c r="A698" i="9"/>
  <c r="A325" i="9"/>
  <c r="A2117" i="9"/>
  <c r="A8803" i="9"/>
  <c r="A9801" i="9"/>
  <c r="A1470" i="9"/>
  <c r="A5771" i="9"/>
  <c r="A1164" i="9"/>
  <c r="A1434" i="9"/>
  <c r="A8280" i="9"/>
  <c r="A437" i="9"/>
  <c r="A1677" i="9"/>
  <c r="A2868" i="9"/>
  <c r="A3357" i="9"/>
  <c r="A1075" i="9"/>
  <c r="A203" i="9"/>
  <c r="A2356" i="9"/>
  <c r="A5432" i="9"/>
  <c r="A6907" i="9"/>
  <c r="A3665" i="9"/>
  <c r="A7439" i="9"/>
  <c r="A5095" i="9"/>
  <c r="A4821" i="9"/>
  <c r="A8349" i="9"/>
  <c r="A4697" i="9"/>
  <c r="A1315" i="9"/>
  <c r="A4920" i="9"/>
  <c r="A8611" i="9"/>
  <c r="A4653" i="9"/>
  <c r="A3987" i="9"/>
  <c r="A3240" i="9"/>
  <c r="A5252" i="9"/>
  <c r="A7890" i="9"/>
  <c r="A765" i="9"/>
  <c r="A3166" i="9"/>
  <c r="A3629" i="9"/>
  <c r="A5615" i="9"/>
  <c r="A3514" i="9"/>
  <c r="A3711" i="9"/>
  <c r="A7649" i="9"/>
  <c r="A1331" i="9"/>
  <c r="A9431" i="9"/>
  <c r="A7368" i="9"/>
  <c r="A6799" i="9"/>
  <c r="A5995" i="9"/>
  <c r="A2337" i="9"/>
  <c r="A1124" i="9"/>
  <c r="A7859" i="9"/>
  <c r="A4044" i="9"/>
  <c r="A3611" i="9"/>
  <c r="A6301" i="9"/>
  <c r="A6125" i="9"/>
  <c r="A1637" i="9"/>
  <c r="A3341" i="9"/>
  <c r="A3715" i="9"/>
  <c r="A2879" i="9"/>
  <c r="A2139" i="9"/>
  <c r="A9515" i="9"/>
  <c r="A6270" i="9"/>
  <c r="A8058" i="9"/>
  <c r="A22" i="9"/>
  <c r="A2819" i="9"/>
  <c r="A9510" i="9"/>
  <c r="A1484" i="9"/>
  <c r="A8478" i="9"/>
  <c r="A4843" i="9"/>
  <c r="A944" i="9"/>
  <c r="A3501" i="9"/>
  <c r="A7742" i="9"/>
  <c r="A4266" i="9"/>
  <c r="A8062" i="9"/>
  <c r="A4568" i="9"/>
  <c r="A3292" i="9"/>
  <c r="A7393" i="9"/>
  <c r="A8553" i="9"/>
  <c r="A5524" i="9"/>
  <c r="A2398" i="9"/>
  <c r="A1673" i="9"/>
  <c r="A4270" i="9"/>
  <c r="A6207" i="9"/>
  <c r="A2423" i="9"/>
  <c r="A4357" i="9"/>
  <c r="A4998" i="9"/>
  <c r="A3071" i="9"/>
  <c r="A3214" i="9"/>
  <c r="A2621" i="9"/>
  <c r="A103" i="9"/>
  <c r="A1418" i="9"/>
  <c r="A4057" i="9"/>
  <c r="A4897" i="9"/>
  <c r="A7440" i="9"/>
  <c r="A2232" i="9"/>
  <c r="A7755" i="9"/>
  <c r="A9695" i="9"/>
  <c r="A4991" i="9"/>
  <c r="A4224" i="9"/>
  <c r="A3839" i="9"/>
  <c r="A378" i="9"/>
  <c r="A3617" i="9"/>
  <c r="A1988" i="9"/>
  <c r="A3288" i="9"/>
  <c r="A362" i="9"/>
  <c r="A7673" i="9"/>
  <c r="A4328" i="9"/>
  <c r="A5545" i="9"/>
  <c r="A6411" i="9"/>
  <c r="A5736" i="9"/>
  <c r="A8215" i="9"/>
  <c r="A5208" i="9"/>
  <c r="A847" i="9"/>
  <c r="A8411" i="9"/>
  <c r="A681" i="9"/>
  <c r="A7075" i="9"/>
  <c r="A2852" i="9"/>
  <c r="A6033" i="9"/>
  <c r="A105" i="9"/>
  <c r="A5162" i="9"/>
  <c r="A5025" i="9"/>
  <c r="A6764" i="9"/>
  <c r="A7626" i="9"/>
  <c r="A3554" i="9"/>
  <c r="A4400" i="9"/>
  <c r="A4977" i="9"/>
  <c r="A3644" i="9"/>
  <c r="A3641" i="9"/>
  <c r="A1506" i="9"/>
  <c r="A9143" i="9"/>
  <c r="A330" i="9"/>
  <c r="A1783" i="9"/>
  <c r="A4159" i="9"/>
  <c r="A4785" i="9"/>
  <c r="A3143" i="9"/>
  <c r="A8687" i="9"/>
  <c r="A293" i="9"/>
  <c r="A2704" i="9"/>
  <c r="A4552" i="9"/>
  <c r="A5132" i="9"/>
  <c r="A9575" i="9"/>
  <c r="A8037" i="9"/>
  <c r="A2624" i="9"/>
  <c r="A1879" i="9"/>
  <c r="A7072" i="9"/>
  <c r="A3608" i="9"/>
  <c r="A2700" i="9"/>
  <c r="A8573" i="9"/>
  <c r="A7230" i="9"/>
  <c r="A3742" i="9"/>
  <c r="A3890" i="9"/>
  <c r="A2088" i="9"/>
  <c r="A6452" i="9"/>
  <c r="A9444" i="9"/>
  <c r="A36" i="9"/>
  <c r="A4130" i="9"/>
  <c r="A976" i="9"/>
  <c r="A8947" i="9"/>
  <c r="A3811" i="9"/>
  <c r="A9996" i="9"/>
  <c r="A275" i="9"/>
  <c r="A5378" i="9"/>
  <c r="A3422" i="9"/>
  <c r="A3862" i="9"/>
  <c r="A6435" i="9"/>
  <c r="A2199" i="9"/>
  <c r="A931" i="9"/>
  <c r="A6067" i="9"/>
  <c r="A1497" i="9"/>
  <c r="A3822" i="9"/>
  <c r="A2052" i="9"/>
  <c r="A8456" i="9"/>
  <c r="A8366" i="9"/>
  <c r="A4890" i="9"/>
  <c r="A6178" i="9"/>
  <c r="A8264" i="9"/>
  <c r="A9421" i="9"/>
  <c r="A7011" i="9"/>
  <c r="A1686" i="9"/>
  <c r="A9006" i="9"/>
  <c r="A4478" i="9"/>
  <c r="A153" i="9"/>
  <c r="A5151" i="9"/>
  <c r="A495" i="9"/>
  <c r="A778" i="9"/>
  <c r="A9229" i="9"/>
  <c r="A7111" i="9"/>
  <c r="A563" i="9"/>
  <c r="A1622" i="9"/>
  <c r="A4268" i="9"/>
  <c r="A7257" i="9"/>
  <c r="A7769" i="9"/>
  <c r="A3971" i="9"/>
  <c r="A6719" i="9"/>
  <c r="A3650" i="9"/>
  <c r="A7283" i="9"/>
  <c r="A9861" i="9"/>
  <c r="A5031" i="9"/>
  <c r="A6908" i="9"/>
  <c r="A7159" i="9"/>
  <c r="A6066" i="9"/>
  <c r="A9306" i="9"/>
  <c r="A7825" i="9"/>
  <c r="A4936" i="9"/>
  <c r="A1427" i="9"/>
  <c r="A5837" i="9"/>
  <c r="A9632" i="9"/>
  <c r="A1388" i="9"/>
  <c r="A926" i="9"/>
  <c r="A7508" i="9"/>
  <c r="A6699" i="9"/>
  <c r="A8528" i="9"/>
  <c r="A5927" i="9"/>
  <c r="A9234" i="9"/>
  <c r="A3044" i="9"/>
  <c r="A5753" i="9"/>
  <c r="A7059" i="9"/>
  <c r="A2247" i="9"/>
  <c r="A4060" i="9"/>
  <c r="A5187" i="9"/>
  <c r="A861" i="9"/>
  <c r="A3738" i="9"/>
  <c r="A5758" i="9"/>
  <c r="A6092" i="9"/>
  <c r="A168" i="9"/>
  <c r="A901" i="9"/>
  <c r="A5421" i="9"/>
  <c r="A2259" i="9"/>
  <c r="A6596" i="9"/>
  <c r="A4624" i="9"/>
  <c r="A1419" i="9"/>
  <c r="A7505" i="9"/>
  <c r="A8713" i="9"/>
  <c r="A9220" i="9"/>
  <c r="A1003" i="9"/>
  <c r="A343" i="9"/>
  <c r="A7961" i="9"/>
  <c r="A5787" i="9"/>
  <c r="A8114" i="9"/>
  <c r="A664" i="9"/>
  <c r="A709" i="9"/>
  <c r="A7936" i="9"/>
  <c r="A6458" i="9"/>
  <c r="A4395" i="9"/>
  <c r="A7618" i="9"/>
  <c r="A1309" i="9"/>
  <c r="A429" i="9"/>
  <c r="A2882" i="9"/>
  <c r="A6947" i="9"/>
  <c r="A6185" i="9"/>
  <c r="A7375" i="9"/>
  <c r="A8820" i="9"/>
  <c r="A5213" i="9"/>
  <c r="A3391" i="9"/>
  <c r="A6099" i="9"/>
  <c r="A2281" i="9"/>
  <c r="A6557" i="9"/>
  <c r="A4784" i="9"/>
  <c r="A1180" i="9"/>
  <c r="A5336" i="9"/>
  <c r="A7683" i="9"/>
  <c r="A9926" i="9"/>
  <c r="A8711" i="9"/>
  <c r="A9162" i="9"/>
  <c r="A4861" i="9"/>
  <c r="A4992" i="9"/>
  <c r="A6187" i="9"/>
  <c r="A6829" i="9"/>
  <c r="A6515" i="9"/>
  <c r="A5259" i="9"/>
  <c r="A6285" i="9"/>
  <c r="A1349" i="9"/>
  <c r="A4564" i="9"/>
  <c r="A8731" i="9"/>
  <c r="A5728" i="9"/>
  <c r="A3828" i="9"/>
  <c r="A9450" i="9"/>
  <c r="A9238" i="9"/>
  <c r="A9553" i="9"/>
  <c r="A1633" i="9"/>
  <c r="A1340" i="9"/>
  <c r="A7645" i="9"/>
  <c r="A4720" i="9"/>
  <c r="A4196" i="9"/>
  <c r="A4086" i="9"/>
  <c r="A4625" i="9"/>
  <c r="A2861" i="9"/>
  <c r="A2921" i="9"/>
  <c r="A3584" i="9"/>
  <c r="A5635" i="9"/>
  <c r="A1110" i="9"/>
  <c r="A1362" i="9"/>
  <c r="A9252" i="9"/>
  <c r="A1412" i="9"/>
  <c r="A139" i="9"/>
  <c r="A1365" i="9"/>
  <c r="A2506" i="9"/>
  <c r="A8837" i="9"/>
  <c r="A9468" i="9"/>
  <c r="A9504" i="9"/>
  <c r="A1163" i="9"/>
  <c r="A7633" i="9"/>
  <c r="A5087" i="9"/>
  <c r="A9433" i="9"/>
  <c r="A6393" i="9"/>
  <c r="A5663" i="9"/>
  <c r="A164" i="9"/>
  <c r="A6333" i="9"/>
  <c r="A8242" i="9"/>
  <c r="A4068" i="9"/>
  <c r="A2436" i="9"/>
  <c r="A8174" i="9"/>
  <c r="A7067" i="9"/>
  <c r="A2019" i="9"/>
  <c r="A6147" i="9"/>
  <c r="A2371" i="9"/>
  <c r="A2012" i="9"/>
  <c r="A2902" i="9"/>
  <c r="A7943" i="9"/>
  <c r="A9314" i="9"/>
  <c r="A2237" i="9"/>
  <c r="A8763" i="9"/>
  <c r="A7571" i="9"/>
  <c r="A4641" i="9"/>
  <c r="A4295" i="9"/>
  <c r="A4373" i="9"/>
  <c r="A5115" i="9"/>
  <c r="A2421" i="9"/>
  <c r="A1818" i="9"/>
  <c r="A1509" i="9"/>
  <c r="A5957" i="9"/>
  <c r="A4433" i="9"/>
  <c r="A9324" i="9"/>
  <c r="A147" i="9"/>
  <c r="A8272" i="9"/>
  <c r="A4750" i="9"/>
  <c r="A9934" i="9"/>
  <c r="A4745" i="9"/>
  <c r="A7609" i="9"/>
  <c r="A8576" i="9"/>
  <c r="A4286" i="9"/>
  <c r="A2768" i="9"/>
  <c r="A9972" i="9"/>
  <c r="A7612" i="9"/>
  <c r="A4482" i="9"/>
  <c r="A6920" i="9"/>
  <c r="A9514" i="9"/>
  <c r="A6182" i="9"/>
  <c r="A547" i="9"/>
  <c r="A8490" i="9"/>
  <c r="A5537" i="9"/>
  <c r="A2507" i="9"/>
  <c r="A7313" i="9"/>
  <c r="A2444" i="9"/>
  <c r="A1867" i="9"/>
  <c r="A6442" i="9"/>
  <c r="A6728" i="9"/>
  <c r="A6630" i="9"/>
  <c r="A2057" i="9"/>
  <c r="A3562" i="9"/>
  <c r="A8043" i="9"/>
  <c r="A9968" i="9"/>
  <c r="A6320" i="9"/>
  <c r="A1857" i="9"/>
  <c r="A8900" i="9"/>
  <c r="A3462" i="9"/>
  <c r="A8970" i="9"/>
  <c r="A5400" i="9"/>
  <c r="A1022" i="9"/>
  <c r="A4616" i="9"/>
  <c r="A8326" i="9"/>
  <c r="A4515" i="9"/>
  <c r="A6774" i="9"/>
  <c r="A123" i="9"/>
  <c r="A4549" i="9"/>
  <c r="A2546" i="9"/>
  <c r="A14" i="9"/>
  <c r="A6506" i="9"/>
  <c r="A6402" i="9"/>
  <c r="A3104" i="9"/>
  <c r="A3914" i="9"/>
  <c r="A8352" i="9"/>
  <c r="A9704" i="9"/>
  <c r="A2636" i="9"/>
  <c r="A5883" i="9"/>
  <c r="A1496" i="9"/>
  <c r="A9866" i="9"/>
  <c r="A5986" i="9"/>
  <c r="A1091" i="9"/>
  <c r="A8628" i="9"/>
  <c r="A5369" i="9"/>
  <c r="A1333" i="9"/>
  <c r="A8010" i="9"/>
  <c r="A2084" i="9"/>
  <c r="A9520" i="9"/>
  <c r="A6970" i="9"/>
  <c r="A9639" i="9"/>
  <c r="A4605" i="9"/>
  <c r="A4567" i="9"/>
  <c r="A5517" i="9"/>
  <c r="A5166" i="9"/>
  <c r="A646" i="9"/>
  <c r="A6468" i="9"/>
  <c r="A1387" i="9"/>
  <c r="A7007" i="9"/>
  <c r="A2807" i="9"/>
  <c r="A9100" i="9"/>
  <c r="A2737" i="9"/>
  <c r="A7606" i="9"/>
  <c r="A1238" i="9"/>
  <c r="A4973" i="9"/>
  <c r="A5484" i="9"/>
  <c r="A2050" i="9"/>
  <c r="A2216" i="9"/>
  <c r="A467" i="9"/>
  <c r="A6710" i="9"/>
  <c r="A964" i="9"/>
  <c r="A9599" i="9"/>
  <c r="A7458" i="9"/>
  <c r="A1558" i="9"/>
  <c r="A6794" i="9"/>
  <c r="A7748" i="9"/>
  <c r="A3473" i="9"/>
  <c r="A8825" i="9"/>
  <c r="A2151" i="9"/>
  <c r="A3767" i="9"/>
  <c r="A4334" i="9"/>
  <c r="A7420" i="9"/>
  <c r="A7781" i="9"/>
  <c r="A4332" i="9"/>
  <c r="A3713" i="9"/>
  <c r="A9096" i="9"/>
  <c r="A151" i="9"/>
  <c r="A5075" i="9"/>
  <c r="A2134" i="9"/>
  <c r="A5348" i="9"/>
  <c r="A4757" i="9"/>
  <c r="A9298" i="9"/>
  <c r="A4134" i="9"/>
  <c r="A1186" i="9"/>
  <c r="A8663" i="9"/>
  <c r="A6244" i="9"/>
  <c r="A9088" i="9"/>
  <c r="A5073" i="9"/>
  <c r="A9747" i="9"/>
  <c r="A9908" i="9"/>
  <c r="A8989" i="9"/>
  <c r="A606" i="9"/>
  <c r="A8861" i="9"/>
  <c r="A6807" i="9"/>
  <c r="A2433" i="9"/>
  <c r="A7302" i="9"/>
  <c r="A6650" i="9"/>
  <c r="A9300" i="9"/>
  <c r="A9115" i="9"/>
  <c r="A9736" i="9"/>
  <c r="A2800" i="9"/>
  <c r="A3297" i="9"/>
  <c r="A2147" i="9"/>
  <c r="A4650" i="9"/>
  <c r="A4117" i="9"/>
  <c r="A5223" i="9"/>
  <c r="A8780" i="9"/>
  <c r="A8612" i="9"/>
  <c r="A5248" i="9"/>
  <c r="A4661" i="9"/>
  <c r="A8226" i="9"/>
  <c r="A2054" i="9"/>
  <c r="A6693" i="9"/>
  <c r="A5890" i="9"/>
  <c r="A4032" i="9"/>
  <c r="A8681" i="9"/>
  <c r="A7690" i="9"/>
  <c r="A6297" i="9"/>
  <c r="A8467" i="9"/>
  <c r="A2048" i="9"/>
  <c r="A9640" i="9"/>
  <c r="A586" i="9"/>
  <c r="A7537" i="9"/>
  <c r="A4795" i="9"/>
  <c r="A7117" i="9"/>
  <c r="A2384" i="9"/>
  <c r="A4011" i="9"/>
  <c r="A7991" i="9"/>
  <c r="A4137" i="9"/>
  <c r="A965" i="9"/>
  <c r="A3522" i="9"/>
  <c r="A9351" i="9"/>
  <c r="A6019" i="9"/>
  <c r="A4569" i="9"/>
  <c r="A9369" i="9"/>
  <c r="A7864" i="9"/>
  <c r="A9930" i="9"/>
  <c r="A8301" i="9"/>
  <c r="A6876" i="9"/>
  <c r="A8431" i="9"/>
  <c r="A2391" i="9"/>
  <c r="A2115" i="9"/>
  <c r="A7413" i="9"/>
  <c r="A9944" i="9"/>
  <c r="A316" i="9"/>
  <c r="A8196" i="9"/>
  <c r="A8355" i="9"/>
  <c r="A9491" i="9"/>
  <c r="A4737" i="9"/>
  <c r="A9875" i="9"/>
  <c r="A6462" i="9"/>
  <c r="A3675" i="9"/>
  <c r="A4950" i="9"/>
  <c r="A7788" i="9"/>
  <c r="A636" i="9"/>
  <c r="A270" i="9"/>
  <c r="A1400" i="9"/>
  <c r="A7930" i="9"/>
  <c r="A6289" i="9"/>
  <c r="A1603" i="9"/>
  <c r="A4561" i="9"/>
  <c r="A7361" i="9"/>
  <c r="A4796" i="9"/>
  <c r="A441" i="9"/>
  <c r="A747" i="9"/>
  <c r="A3606" i="9"/>
  <c r="A6922" i="9"/>
  <c r="A7216" i="9"/>
  <c r="A9319" i="9"/>
  <c r="A1168" i="9"/>
  <c r="A5541" i="9"/>
  <c r="A7982" i="9"/>
  <c r="A1849" i="9"/>
  <c r="A2718" i="9"/>
  <c r="A3511" i="9"/>
  <c r="A2103" i="9"/>
  <c r="A2946" i="9"/>
  <c r="A6533" i="9"/>
  <c r="A1943" i="9"/>
  <c r="A8925" i="9"/>
  <c r="A7972" i="9"/>
  <c r="A7975" i="9"/>
  <c r="A4633" i="9"/>
  <c r="A6157" i="9"/>
  <c r="A4888" i="9"/>
  <c r="A6844" i="9"/>
  <c r="A8521" i="9"/>
  <c r="A9386" i="9"/>
  <c r="A8449" i="9"/>
  <c r="A4802" i="9"/>
  <c r="A6058" i="9"/>
  <c r="A7014" i="9"/>
  <c r="A7568" i="9"/>
  <c r="A1364" i="9"/>
  <c r="A485" i="9"/>
  <c r="A1948" i="9"/>
  <c r="A9426" i="9"/>
  <c r="A2251" i="9"/>
  <c r="A4730" i="9"/>
  <c r="A984" i="9"/>
  <c r="A1900" i="9"/>
  <c r="A1350" i="9"/>
  <c r="A7548" i="9"/>
  <c r="A5465" i="9"/>
  <c r="A9862" i="9"/>
  <c r="A4250" i="9"/>
  <c r="A3216" i="9"/>
  <c r="A5720" i="9"/>
  <c r="A3853" i="9"/>
  <c r="A6981" i="9"/>
  <c r="A2002" i="9"/>
  <c r="A9500" i="9"/>
  <c r="A4594" i="9"/>
  <c r="A1059" i="9"/>
  <c r="A9937" i="9"/>
  <c r="A7558" i="9"/>
  <c r="A4013" i="9"/>
  <c r="A9561" i="9"/>
  <c r="A6854" i="9"/>
  <c r="A8279" i="9"/>
  <c r="A3069" i="9"/>
  <c r="A3200" i="9"/>
  <c r="A3470" i="9"/>
  <c r="A8228" i="9"/>
  <c r="A1837" i="9"/>
  <c r="A8424" i="9"/>
  <c r="A5611" i="9"/>
  <c r="A9787" i="9"/>
  <c r="A8159" i="9"/>
  <c r="A6781" i="9"/>
  <c r="A8560" i="9"/>
  <c r="A8918" i="9"/>
  <c r="A2945" i="9"/>
  <c r="A7276" i="9"/>
  <c r="A1367" i="9"/>
  <c r="A6863" i="9"/>
  <c r="A9711" i="9"/>
  <c r="A598" i="9"/>
  <c r="A4591" i="9"/>
  <c r="A4895" i="9"/>
  <c r="A8726" i="9"/>
  <c r="A7700" i="9"/>
  <c r="A9172" i="9"/>
  <c r="A1098" i="9"/>
  <c r="A5148" i="9"/>
  <c r="A97" i="9"/>
  <c r="A3108" i="9"/>
  <c r="A9880" i="9"/>
  <c r="A2208" i="9"/>
  <c r="A5670" i="9"/>
  <c r="A9145" i="9"/>
  <c r="A4534" i="9"/>
  <c r="A9269" i="9"/>
  <c r="A113" i="9"/>
  <c r="A1430" i="9"/>
  <c r="A2969" i="9"/>
  <c r="A3023" i="9"/>
  <c r="A6919" i="9"/>
  <c r="A5418" i="9"/>
  <c r="A1078" i="9"/>
  <c r="A4207" i="9"/>
  <c r="A3452" i="9"/>
  <c r="A4413" i="9"/>
  <c r="A684" i="9"/>
  <c r="A6453" i="9"/>
  <c r="A4248" i="9"/>
  <c r="A605" i="9"/>
  <c r="A1285" i="9"/>
  <c r="A4769" i="9"/>
  <c r="A5727" i="9"/>
  <c r="A8209" i="9"/>
  <c r="A8563" i="9"/>
  <c r="A333" i="9"/>
  <c r="A9474" i="9"/>
  <c r="A722" i="9"/>
  <c r="A1803" i="9"/>
  <c r="A4333" i="9"/>
  <c r="A3593" i="9"/>
  <c r="A2348" i="9"/>
  <c r="A7061" i="9"/>
  <c r="A3981" i="9"/>
  <c r="A937" i="9"/>
  <c r="A3385" i="9"/>
  <c r="A6488" i="9"/>
  <c r="A5959" i="9"/>
  <c r="A4247" i="9"/>
  <c r="A8940" i="9"/>
  <c r="A7015" i="9"/>
  <c r="A8524" i="9"/>
  <c r="A4792" i="9"/>
  <c r="A5221" i="9"/>
  <c r="A3706" i="9"/>
  <c r="A5349" i="9"/>
  <c r="A3380" i="9"/>
  <c r="A2440" i="9"/>
  <c r="A9892" i="9"/>
  <c r="A6503" i="9"/>
  <c r="A3153" i="9"/>
  <c r="A8045" i="9"/>
  <c r="A3178" i="9"/>
  <c r="A986" i="9"/>
  <c r="A2640" i="9"/>
  <c r="A6682" i="9"/>
  <c r="A2265" i="9"/>
  <c r="A8909" i="9"/>
  <c r="A7699" i="9"/>
  <c r="A507" i="9"/>
  <c r="A6634" i="9"/>
  <c r="A4725" i="9"/>
  <c r="A4711" i="9"/>
  <c r="A9922" i="9"/>
  <c r="A7389" i="9"/>
  <c r="A9966" i="9"/>
  <c r="A167" i="9"/>
  <c r="A613" i="9"/>
  <c r="A6558" i="9"/>
  <c r="A9311" i="9"/>
  <c r="A4878" i="9"/>
  <c r="A9357" i="9"/>
  <c r="A4420" i="9"/>
  <c r="A7039" i="9"/>
  <c r="A3199" i="9"/>
  <c r="A8759" i="9"/>
  <c r="A6902" i="9"/>
  <c r="A7549" i="9"/>
  <c r="A5951" i="9"/>
  <c r="A4668" i="9"/>
  <c r="A212" i="9"/>
  <c r="A7731" i="9"/>
  <c r="A7210" i="9"/>
  <c r="A8578" i="9"/>
  <c r="A6043" i="9"/>
  <c r="A2242" i="9"/>
  <c r="A633" i="9"/>
  <c r="A5802" i="9"/>
  <c r="A9334" i="9"/>
  <c r="A3802" i="9"/>
  <c r="A1482" i="9"/>
  <c r="A398" i="9"/>
  <c r="A8729" i="9"/>
  <c r="A4822" i="9"/>
  <c r="A6426" i="9"/>
  <c r="A1209" i="9"/>
  <c r="A5784" i="9"/>
  <c r="A9176" i="9"/>
  <c r="A7563" i="9"/>
  <c r="A9442" i="9"/>
  <c r="A3244" i="9"/>
  <c r="A5500" i="9"/>
  <c r="A4887" i="9"/>
  <c r="A8187" i="9"/>
  <c r="A7733" i="9"/>
  <c r="A342" i="9"/>
  <c r="A2043" i="9"/>
  <c r="A5094" i="9"/>
  <c r="A3116" i="9"/>
  <c r="A1189" i="9"/>
  <c r="A8202" i="9"/>
  <c r="A4571" i="9"/>
  <c r="A3941" i="9"/>
  <c r="A7559" i="9"/>
  <c r="A7938" i="9"/>
  <c r="A904" i="9"/>
  <c r="A9458" i="9"/>
  <c r="A3070" i="9"/>
  <c r="A5880" i="9"/>
  <c r="A8923" i="9"/>
  <c r="A4716" i="9"/>
  <c r="A7155" i="9"/>
  <c r="A2935" i="9"/>
  <c r="A8779" i="9"/>
  <c r="A5260" i="9"/>
  <c r="A8137" i="9"/>
  <c r="A313" i="9"/>
  <c r="A1224" i="9"/>
  <c r="A9894" i="9"/>
  <c r="A415" i="9"/>
  <c r="A3115" i="9"/>
  <c r="A5191" i="9"/>
  <c r="A1025" i="9"/>
  <c r="A2160" i="9"/>
  <c r="A2409" i="9"/>
  <c r="A4931" i="9"/>
  <c r="A3039" i="9"/>
  <c r="A4313" i="9"/>
  <c r="A8041" i="9"/>
  <c r="A1241" i="9"/>
  <c r="A7031" i="9"/>
  <c r="A1151" i="9"/>
  <c r="A8778" i="9"/>
  <c r="A5286" i="9"/>
  <c r="A2282" i="9"/>
  <c r="A5803" i="9"/>
  <c r="A8268" i="9"/>
  <c r="A5979" i="9"/>
  <c r="A8542" i="9"/>
  <c r="A5475" i="9"/>
  <c r="A2502" i="9"/>
  <c r="A7108" i="9"/>
  <c r="A6384" i="9"/>
  <c r="A9826" i="9"/>
  <c r="A8738" i="9"/>
  <c r="A5587" i="9"/>
  <c r="A1039" i="9"/>
  <c r="A7622" i="9"/>
  <c r="A3168" i="9"/>
  <c r="A2233" i="9"/>
  <c r="A9242" i="9"/>
  <c r="A251" i="9"/>
  <c r="A185" i="9"/>
  <c r="A3393" i="9"/>
  <c r="A2395" i="9"/>
  <c r="A4217" i="9"/>
  <c r="A6843" i="9"/>
  <c r="A445" i="9"/>
  <c r="A2424" i="9"/>
  <c r="A2648" i="9"/>
  <c r="A456" i="9"/>
  <c r="A1417" i="9"/>
  <c r="A1252" i="9"/>
  <c r="A4801" i="9"/>
  <c r="A9975" i="9"/>
  <c r="A2471" i="9"/>
  <c r="A3519" i="9"/>
  <c r="A1475" i="9"/>
  <c r="A2967" i="9"/>
  <c r="A4276" i="9"/>
  <c r="A9380" i="9"/>
  <c r="A7746" i="9"/>
  <c r="A9687" i="9"/>
  <c r="A6410" i="9"/>
  <c r="A5861" i="9"/>
  <c r="A8564" i="9"/>
  <c r="A3752" i="9"/>
  <c r="A8503" i="9"/>
  <c r="A9723" i="9"/>
  <c r="A7040" i="9"/>
  <c r="A1236" i="9"/>
  <c r="A8319" i="9"/>
  <c r="A610" i="9"/>
  <c r="A526" i="9"/>
  <c r="A3241" i="9"/>
  <c r="A7254" i="9"/>
  <c r="A5735" i="9"/>
  <c r="A4375" i="9"/>
  <c r="A4450" i="9"/>
  <c r="A4408" i="9"/>
  <c r="A9627" i="9"/>
  <c r="A5741" i="9"/>
  <c r="A8551" i="9"/>
  <c r="A6940" i="9"/>
  <c r="A5630" i="9"/>
  <c r="A7815" i="9"/>
  <c r="A4698" i="9"/>
  <c r="A8093" i="9"/>
  <c r="A6443" i="9"/>
  <c r="A3261" i="9"/>
  <c r="A323" i="9"/>
  <c r="A1015" i="9"/>
  <c r="A5899" i="9"/>
  <c r="A2926" i="9"/>
  <c r="A3347" i="9"/>
  <c r="A3879" i="9"/>
  <c r="A2470" i="9"/>
  <c r="A1312" i="9"/>
  <c r="A6775" i="9"/>
  <c r="A9782" i="9"/>
  <c r="A1094" i="9"/>
  <c r="A2110" i="9"/>
  <c r="A7172" i="9"/>
  <c r="A3085" i="9"/>
  <c r="A5911" i="9"/>
  <c r="A7738" i="9"/>
  <c r="A8972" i="9"/>
  <c r="A2480" i="9"/>
  <c r="A2338" i="9"/>
  <c r="A7225" i="9"/>
  <c r="A8024" i="9"/>
  <c r="A7950" i="9"/>
  <c r="A570" i="9"/>
  <c r="A7249" i="9"/>
  <c r="A5067" i="9"/>
  <c r="A289" i="9"/>
  <c r="A1873" i="9"/>
  <c r="A2554" i="9"/>
  <c r="A9266" i="9"/>
  <c r="A4986" i="9"/>
  <c r="A6896" i="9"/>
  <c r="A9624" i="9"/>
  <c r="A3985" i="9"/>
  <c r="A1067" i="9"/>
  <c r="A1295" i="9"/>
  <c r="A9178" i="9"/>
  <c r="A9822" i="9"/>
  <c r="A4518" i="9"/>
  <c r="A9443" i="9"/>
  <c r="A7442" i="9"/>
  <c r="A9811" i="9"/>
  <c r="A8850" i="9"/>
  <c r="A9309" i="9"/>
  <c r="A2126" i="9"/>
  <c r="A9817" i="9"/>
  <c r="A3810" i="9"/>
  <c r="A6892" i="9"/>
  <c r="A1871" i="9"/>
  <c r="A8306" i="9"/>
  <c r="A9501" i="9"/>
  <c r="A5831" i="9"/>
  <c r="A4604" i="9"/>
  <c r="A2726" i="9"/>
  <c r="A8154" i="9"/>
  <c r="A6767" i="9"/>
  <c r="A2774" i="9"/>
  <c r="A6385" i="9"/>
  <c r="A5145" i="9"/>
  <c r="A1811" i="9"/>
  <c r="A4726" i="9"/>
  <c r="A299" i="9"/>
  <c r="A1081" i="9"/>
  <c r="A2113" i="9"/>
  <c r="A8664" i="9"/>
  <c r="A2679" i="9"/>
  <c r="A7522" i="9"/>
  <c r="A8384" i="9"/>
  <c r="A9612" i="9"/>
  <c r="A9460" i="9"/>
  <c r="A183" i="9"/>
  <c r="A1060" i="9"/>
  <c r="A7604" i="9"/>
  <c r="A2932" i="9"/>
  <c r="A8106" i="9"/>
  <c r="A4439" i="9"/>
  <c r="A8314" i="9"/>
  <c r="A9109" i="9"/>
  <c r="A5302" i="9"/>
  <c r="A5730" i="9"/>
  <c r="A9795" i="9"/>
  <c r="A2298" i="9"/>
  <c r="A1996" i="9"/>
  <c r="A5581" i="9"/>
  <c r="A7006" i="9"/>
  <c r="A4649" i="9"/>
  <c r="A8983" i="9"/>
  <c r="A918" i="9"/>
  <c r="A3560" i="9"/>
  <c r="A8846" i="9"/>
  <c r="A1820" i="9"/>
  <c r="A4547" i="9"/>
  <c r="A6796" i="9"/>
  <c r="A3371" i="9"/>
  <c r="A5551" i="9"/>
  <c r="A71" i="9"/>
  <c r="A2832" i="9"/>
  <c r="A917" i="9"/>
  <c r="A8486" i="9"/>
  <c r="A70" i="9"/>
  <c r="A2887" i="9"/>
  <c r="A35" i="9"/>
  <c r="A5868" i="9"/>
  <c r="A117" i="9"/>
  <c r="A9294" i="9"/>
  <c r="A1768" i="9"/>
  <c r="A8619" i="9"/>
  <c r="A7614" i="9"/>
  <c r="A6763" i="9"/>
  <c r="A5200" i="9"/>
  <c r="A6001" i="9"/>
  <c r="A7627" i="9"/>
  <c r="A7294" i="9"/>
  <c r="A9198" i="9"/>
  <c r="A3690" i="9"/>
  <c r="A8772" i="9"/>
  <c r="A5526" i="9"/>
  <c r="A3006" i="9"/>
  <c r="A248" i="9"/>
  <c r="A731" i="9"/>
  <c r="A1152" i="9"/>
  <c r="A5390" i="9"/>
  <c r="A1575" i="9"/>
  <c r="A8810" i="9"/>
  <c r="A9856" i="9"/>
  <c r="A2419" i="9"/>
  <c r="A5913" i="9"/>
  <c r="A171" i="9"/>
  <c r="A1958" i="9"/>
  <c r="A4800" i="9"/>
  <c r="A927" i="9"/>
  <c r="A5914" i="9"/>
  <c r="A4719" i="9"/>
  <c r="A9694" i="9"/>
  <c r="A9860" i="9"/>
  <c r="A2375" i="9"/>
  <c r="A669" i="9"/>
  <c r="A8161" i="9"/>
  <c r="A4113" i="9"/>
  <c r="A6395" i="9"/>
  <c r="A5921" i="9"/>
  <c r="A2823" i="9"/>
  <c r="A1456" i="9"/>
  <c r="A2915" i="9"/>
  <c r="A1386" i="9"/>
  <c r="A2157" i="9"/>
  <c r="A4678" i="9"/>
  <c r="A9393" i="9"/>
  <c r="A5381" i="9"/>
  <c r="A344" i="9"/>
  <c r="A3148" i="9"/>
  <c r="A2742" i="9"/>
  <c r="A9135" i="9"/>
  <c r="A2046" i="9"/>
  <c r="A3510" i="9"/>
  <c r="A9848" i="9"/>
  <c r="A4759" i="9"/>
  <c r="A1272" i="9"/>
  <c r="A3025" i="9"/>
  <c r="A7694" i="9"/>
  <c r="A7792" i="9"/>
  <c r="A7629" i="9"/>
  <c r="A8392" i="9"/>
  <c r="A5606" i="9"/>
  <c r="A5072" i="9"/>
  <c r="A4857" i="9"/>
  <c r="A4325" i="9"/>
  <c r="A1531" i="9"/>
  <c r="A338" i="9"/>
  <c r="A4403" i="9"/>
  <c r="A3736" i="9"/>
  <c r="A4972" i="9"/>
  <c r="A2253" i="9"/>
  <c r="A6983" i="9"/>
  <c r="A8091" i="9"/>
  <c r="A2749" i="9"/>
  <c r="A7353" i="9"/>
  <c r="A4748" i="9"/>
  <c r="A8388" i="9"/>
  <c r="A241" i="9"/>
  <c r="A7371" i="9"/>
  <c r="A1524" i="9"/>
  <c r="A4689" i="9"/>
  <c r="A1546" i="9"/>
  <c r="A5638" i="9"/>
  <c r="A6971" i="9"/>
  <c r="A3579" i="9"/>
  <c r="A4310" i="9"/>
  <c r="A8485" i="9"/>
  <c r="A9329" i="9"/>
  <c r="A576" i="9"/>
  <c r="A6884" i="9"/>
  <c r="A8488" i="9"/>
  <c r="A4180" i="9"/>
  <c r="A1730" i="9"/>
  <c r="A9000" i="9"/>
  <c r="A6707" i="9"/>
  <c r="A919" i="9"/>
  <c r="A7693" i="9"/>
  <c r="A2361" i="9"/>
  <c r="A5456" i="9"/>
  <c r="A3478" i="9"/>
  <c r="A720" i="9"/>
  <c r="A3949" i="9"/>
  <c r="A9886" i="9"/>
  <c r="A1179" i="9"/>
  <c r="A4545" i="9"/>
  <c r="A875" i="9"/>
  <c r="A2538" i="9"/>
  <c r="A4085" i="9"/>
  <c r="A2943" i="9"/>
  <c r="A1198" i="9"/>
  <c r="A3945" i="9"/>
  <c r="A1013" i="9"/>
  <c r="A2074" i="9"/>
  <c r="A3485" i="9"/>
  <c r="A7116" i="9"/>
  <c r="A793" i="9"/>
  <c r="A591" i="9"/>
  <c r="A3642" i="9"/>
  <c r="A3146" i="9"/>
  <c r="A945" i="9"/>
  <c r="A8588" i="9"/>
  <c r="A6062" i="9"/>
  <c r="A160" i="9"/>
  <c r="A5278" i="9"/>
  <c r="A5345" i="9"/>
  <c r="A4118" i="9"/>
  <c r="A7328" i="9"/>
  <c r="A5325" i="9"/>
  <c r="A1945" i="9"/>
  <c r="A5656" i="9"/>
  <c r="A7807" i="9"/>
  <c r="A8278" i="9"/>
  <c r="A4483" i="9"/>
  <c r="A2575" i="9"/>
  <c r="A2623" i="9"/>
  <c r="A4061" i="9"/>
  <c r="A873" i="9"/>
  <c r="A727" i="9"/>
  <c r="A6814" i="9"/>
  <c r="A3309" i="9"/>
  <c r="A914" i="9"/>
  <c r="A8784" i="9"/>
  <c r="A8285" i="9"/>
  <c r="A449" i="9"/>
  <c r="A2563" i="9"/>
  <c r="A1499" i="9"/>
  <c r="A5153" i="9"/>
  <c r="A1693" i="9"/>
  <c r="A6375" i="9"/>
  <c r="A6805" i="9"/>
  <c r="A2736" i="9"/>
  <c r="A6687" i="9"/>
  <c r="A3229" i="9"/>
  <c r="A1596" i="9"/>
  <c r="A172" i="9"/>
  <c r="A5711" i="9"/>
  <c r="A657" i="9"/>
  <c r="A331" i="9"/>
  <c r="A8971" i="9"/>
  <c r="A4360" i="9"/>
  <c r="A9024" i="9"/>
  <c r="A7124" i="9"/>
  <c r="A5196" i="9"/>
  <c r="A7506" i="9"/>
  <c r="A494" i="9"/>
  <c r="A5436" i="9"/>
  <c r="A2131" i="9"/>
  <c r="A1351" i="9"/>
  <c r="A4550" i="9"/>
  <c r="A6326" i="9"/>
  <c r="A6425" i="9"/>
  <c r="A4782" i="9"/>
  <c r="A7958" i="9"/>
  <c r="A3865" i="9"/>
  <c r="A6912" i="9"/>
  <c r="A7970" i="9"/>
  <c r="A4462" i="9"/>
  <c r="A4485" i="9"/>
  <c r="A3672" i="9"/>
  <c r="A6197" i="9"/>
  <c r="A4252" i="9"/>
  <c r="A4135" i="9"/>
  <c r="A5449" i="9"/>
  <c r="A303" i="9"/>
  <c r="A3126" i="9"/>
  <c r="A5808" i="9"/>
  <c r="A2669" i="9"/>
  <c r="A4249" i="9"/>
  <c r="A8992" i="9"/>
  <c r="A8129" i="9"/>
  <c r="A4856" i="9"/>
  <c r="A7530" i="9"/>
  <c r="A6913" i="9"/>
  <c r="A740" i="9"/>
  <c r="A4290" i="9"/>
  <c r="A6905" i="9"/>
  <c r="A3779" i="9"/>
  <c r="A1495" i="9"/>
  <c r="A8383" i="9"/>
  <c r="A3134" i="9"/>
  <c r="A3406" i="9"/>
  <c r="A1769" i="9"/>
  <c r="A2459" i="9"/>
  <c r="A7378" i="9"/>
  <c r="A9403" i="9"/>
  <c r="A4457" i="9"/>
  <c r="A6986" i="9"/>
  <c r="A9656" i="9"/>
  <c r="A351" i="9"/>
  <c r="A3723" i="9"/>
  <c r="A9545" i="9"/>
  <c r="A5981" i="9"/>
  <c r="A5674" i="9"/>
  <c r="A8427" i="9"/>
  <c r="A452" i="9"/>
  <c r="A2859" i="9"/>
  <c r="A2866" i="9"/>
  <c r="A2101" i="9"/>
  <c r="A8069" i="9"/>
  <c r="A7213" i="9"/>
  <c r="A81" i="9"/>
  <c r="A6139" i="9"/>
  <c r="A4481" i="9"/>
  <c r="A9065" i="9"/>
  <c r="A2599" i="9"/>
  <c r="A1992" i="9"/>
  <c r="A843" i="9"/>
  <c r="A1077" i="9"/>
  <c r="A4772" i="9"/>
  <c r="A4892" i="9"/>
  <c r="A3101" i="9"/>
  <c r="A4423" i="9"/>
  <c r="A3676" i="9"/>
  <c r="A6749" i="9"/>
  <c r="A6778" i="9"/>
  <c r="A8562" i="9"/>
  <c r="A9998" i="9"/>
  <c r="A3363" i="9"/>
  <c r="A2683" i="9"/>
  <c r="A2980" i="9"/>
  <c r="A2311" i="9"/>
  <c r="A6121" i="9"/>
  <c r="A7391" i="9"/>
  <c r="A2066" i="9"/>
  <c r="A230" i="9"/>
  <c r="A6146" i="9"/>
  <c r="A2067" i="9"/>
  <c r="A8833" i="9"/>
  <c r="A9364" i="9"/>
  <c r="A3336" i="9"/>
  <c r="A1626" i="9"/>
  <c r="A7255" i="9"/>
  <c r="A5865" i="9"/>
  <c r="A7638" i="9"/>
  <c r="A3673" i="9"/>
  <c r="A9273" i="9"/>
  <c r="A8432" i="9"/>
  <c r="A9703" i="9"/>
  <c r="A2260" i="9"/>
  <c r="A1274" i="9"/>
  <c r="A6587" i="9"/>
  <c r="A9469" i="9"/>
  <c r="A3970" i="9"/>
  <c r="A9521" i="9"/>
  <c r="A358" i="9"/>
  <c r="A2099" i="9"/>
  <c r="A6383" i="9"/>
  <c r="A3935" i="9"/>
  <c r="A1115" i="9"/>
  <c r="A5684" i="9"/>
  <c r="A7002" i="9"/>
  <c r="A3125" i="9"/>
  <c r="A9807" i="9"/>
  <c r="A6208" i="9"/>
  <c r="A4425" i="9"/>
  <c r="A5661" i="9"/>
  <c r="A8905" i="9"/>
  <c r="A651" i="9"/>
  <c r="A6101" i="9"/>
  <c r="A4329" i="9"/>
  <c r="A8050" i="9"/>
  <c r="A5328" i="9"/>
  <c r="A8347" i="9"/>
  <c r="A7710" i="9"/>
  <c r="A6672" i="9"/>
  <c r="A4522" i="9"/>
  <c r="A2521" i="9"/>
  <c r="A1927" i="9"/>
  <c r="A274" i="9"/>
  <c r="A9124" i="9"/>
  <c r="A4097" i="9"/>
  <c r="A2483" i="9"/>
  <c r="A2231" i="9"/>
  <c r="A4258" i="9"/>
  <c r="A3285" i="9"/>
  <c r="A7585" i="9"/>
  <c r="A2310" i="9"/>
  <c r="A5171" i="9"/>
  <c r="A1012" i="9"/>
  <c r="A3180" i="9"/>
  <c r="A7573" i="9"/>
  <c r="A2098" i="9"/>
  <c r="A6108" i="9"/>
  <c r="A371" i="9"/>
  <c r="A2986" i="9"/>
  <c r="A8881" i="9"/>
  <c r="A8151" i="9"/>
  <c r="A3896" i="9"/>
  <c r="A4983" i="9"/>
  <c r="A8927" i="9"/>
  <c r="A9322" i="9"/>
  <c r="A3008" i="9"/>
  <c r="A6314" i="9"/>
  <c r="A9603" i="9"/>
  <c r="A5395" i="9"/>
  <c r="A6176" i="9"/>
  <c r="A4867" i="9"/>
  <c r="A7316" i="9"/>
  <c r="A1424" i="9"/>
  <c r="A5018" i="9"/>
  <c r="A4584" i="9"/>
  <c r="A5262" i="9"/>
  <c r="A5840" i="9"/>
  <c r="A7266" i="9"/>
  <c r="A8254" i="9"/>
  <c r="A949" i="9"/>
  <c r="A3367" i="9"/>
  <c r="A6658" i="9"/>
  <c r="A1926" i="9"/>
  <c r="A9211" i="9"/>
  <c r="A5049" i="9"/>
  <c r="A6256" i="9"/>
  <c r="A785" i="9"/>
  <c r="A3869" i="9"/>
  <c r="A4909" i="9"/>
  <c r="A1346" i="9"/>
  <c r="A2481" i="9"/>
  <c r="A5455" i="9"/>
  <c r="A8871" i="9"/>
  <c r="A9827" i="9"/>
  <c r="A2826" i="9"/>
  <c r="A8178" i="9"/>
  <c r="A49" i="9"/>
  <c r="A5942" i="9"/>
  <c r="A5896" i="9"/>
  <c r="A1033" i="9"/>
  <c r="A1169" i="9"/>
  <c r="A2365" i="9"/>
  <c r="A9197" i="9"/>
  <c r="A4173" i="9"/>
  <c r="A6269" i="9"/>
  <c r="A4422" i="9"/>
  <c r="A4776" i="9"/>
  <c r="A1997" i="9"/>
  <c r="A4937" i="9"/>
  <c r="A5399" i="9"/>
  <c r="A6569" i="9"/>
  <c r="A5571" i="9"/>
  <c r="A1588" i="9"/>
  <c r="A1000" i="9"/>
  <c r="A7164" i="9"/>
  <c r="A122" i="9"/>
  <c r="A1408" i="9"/>
  <c r="A9718" i="9"/>
  <c r="A8765" i="9"/>
  <c r="A2523" i="9"/>
  <c r="A8842" i="9"/>
  <c r="A4612" i="9"/>
  <c r="A7834" i="9"/>
  <c r="A4751" i="9"/>
  <c r="A301" i="9"/>
  <c r="A7220" i="9"/>
  <c r="A1562" i="9"/>
  <c r="A5974" i="9"/>
  <c r="A9463" i="9"/>
  <c r="A6376" i="9"/>
  <c r="A5299" i="9"/>
  <c r="A6054" i="9"/>
  <c r="A326" i="9"/>
  <c r="A3882" i="9"/>
  <c r="A6975" i="9"/>
  <c r="A7653" i="9"/>
  <c r="A4157" i="9"/>
  <c r="A6852" i="9"/>
  <c r="A335" i="9"/>
  <c r="A3502" i="9"/>
  <c r="A1741" i="9"/>
  <c r="A3765" i="9"/>
  <c r="A792" i="9"/>
  <c r="A1360" i="9"/>
  <c r="A3465" i="9"/>
  <c r="A6032" i="9"/>
  <c r="A7842" i="9"/>
  <c r="A2990" i="9"/>
  <c r="A7445" i="9"/>
  <c r="A4621" i="9"/>
  <c r="A9721" i="9"/>
  <c r="A6042" i="9"/>
  <c r="A8219" i="9"/>
  <c r="A7319" i="9"/>
  <c r="A4246" i="9"/>
  <c r="A8298" i="9"/>
  <c r="A6418" i="9"/>
  <c r="A9579" i="9"/>
  <c r="A8656" i="9"/>
  <c r="A9059" i="9"/>
  <c r="A92" i="9"/>
  <c r="A4316" i="9"/>
  <c r="A235" i="9"/>
  <c r="A548" i="9"/>
  <c r="A2578" i="9"/>
  <c r="A5668" i="9"/>
  <c r="A4862" i="9"/>
  <c r="A59" i="9"/>
  <c r="A6172" i="9"/>
  <c r="A2228" i="9"/>
  <c r="A4178" i="9"/>
  <c r="A6118" i="9"/>
  <c r="A9488" i="9"/>
  <c r="A3638" i="9"/>
  <c r="A6175" i="9"/>
  <c r="A9021" i="9"/>
  <c r="A108" i="9"/>
  <c r="A7998" i="9"/>
  <c r="A7241" i="9"/>
  <c r="A7584" i="9"/>
  <c r="A9764" i="9"/>
  <c r="A5805" i="9"/>
  <c r="A4168" i="9"/>
  <c r="A4904" i="9"/>
  <c r="A5175" i="9"/>
  <c r="A6472" i="9"/>
  <c r="A7127" i="9"/>
  <c r="A888" i="9"/>
  <c r="A3319" i="9"/>
  <c r="A4094" i="9"/>
  <c r="A4634" i="9"/>
  <c r="A5415" i="9"/>
  <c r="A8993" i="9"/>
  <c r="A2086" i="9"/>
  <c r="A5909" i="9"/>
  <c r="A4823" i="9"/>
  <c r="A7169" i="9"/>
  <c r="A4084" i="9"/>
  <c r="A5947" i="9"/>
  <c r="A9323" i="9"/>
  <c r="A228" i="9"/>
  <c r="A7599" i="9"/>
  <c r="A8666" i="9"/>
  <c r="A6726" i="9"/>
  <c r="A6037" i="9"/>
  <c r="A6084" i="9"/>
  <c r="A6223" i="9"/>
  <c r="A8582" i="9"/>
  <c r="A1810" i="9"/>
  <c r="A9075" i="9"/>
  <c r="A483" i="9"/>
  <c r="A3316" i="9"/>
  <c r="A7780" i="9"/>
  <c r="A9440" i="9"/>
  <c r="A6423" i="9"/>
  <c r="A1770" i="9"/>
  <c r="A2111" i="9"/>
  <c r="A9079" i="9"/>
  <c r="A5569" i="9"/>
  <c r="A9839" i="9"/>
  <c r="A4479" i="9"/>
  <c r="A4003" i="9"/>
  <c r="A8148" i="9"/>
  <c r="A4179" i="9"/>
  <c r="A6413" i="9"/>
  <c r="A4233" i="9"/>
  <c r="A9164" i="9"/>
  <c r="A6626" i="9"/>
  <c r="A2769" i="9"/>
  <c r="A2745" i="9"/>
  <c r="A3680" i="9"/>
  <c r="A5752" i="9"/>
  <c r="A841" i="9"/>
  <c r="A3601" i="9"/>
  <c r="A2313" i="9"/>
  <c r="A7754" i="9"/>
  <c r="A2597" i="9"/>
  <c r="A762" i="9"/>
  <c r="A6752" i="9"/>
  <c r="A9842" i="9"/>
  <c r="A7290" i="9"/>
  <c r="A7745" i="9"/>
  <c r="A2531" i="9"/>
  <c r="A2680" i="9"/>
  <c r="A115" i="9"/>
  <c r="A320" i="9"/>
  <c r="A625" i="9"/>
  <c r="A5646" i="9"/>
  <c r="A438" i="9"/>
  <c r="A6511" i="9"/>
  <c r="A7336" i="9"/>
  <c r="A8809" i="9"/>
  <c r="A8657" i="9"/>
  <c r="A3110" i="9"/>
  <c r="A5504" i="9"/>
  <c r="A5980" i="9"/>
  <c r="A739" i="9"/>
  <c r="A2490" i="9"/>
  <c r="A7056" i="9"/>
  <c r="A281" i="9"/>
  <c r="A1045" i="9"/>
  <c r="A4220" i="9"/>
  <c r="A3013" i="9"/>
  <c r="A678" i="9"/>
  <c r="A4171" i="9"/>
  <c r="A5099" i="9"/>
  <c r="A4016" i="9"/>
  <c r="A911" i="9"/>
  <c r="A8240" i="9"/>
  <c r="A817" i="9"/>
  <c r="A9956" i="9"/>
  <c r="A7044" i="9"/>
  <c r="A7992" i="9"/>
  <c r="A4889" i="9"/>
  <c r="A6306" i="9"/>
  <c r="A3324" i="9"/>
  <c r="A2970" i="9"/>
  <c r="A3726" i="9"/>
  <c r="A8948" i="9"/>
  <c r="A701" i="9"/>
  <c r="A3582" i="9"/>
  <c r="A4047" i="9"/>
  <c r="A99" i="9"/>
  <c r="A3152" i="9"/>
  <c r="A2684" i="9"/>
  <c r="A8555" i="9"/>
  <c r="A6513" i="9"/>
  <c r="A3475" i="9"/>
  <c r="A896" i="9"/>
  <c r="A4293" i="9"/>
  <c r="A8865" i="9"/>
  <c r="A6927" i="9"/>
  <c r="A7646" i="9"/>
  <c r="A2070" i="9"/>
  <c r="A4999" i="9"/>
  <c r="A1716" i="9"/>
  <c r="A9791" i="9"/>
  <c r="A5080" i="9"/>
  <c r="A4080" i="9"/>
  <c r="A1786" i="9"/>
  <c r="A9023" i="9"/>
  <c r="A8212" i="9"/>
  <c r="A7947" i="9"/>
  <c r="A7318" i="9"/>
  <c r="A9411" i="9"/>
  <c r="A6882" i="9"/>
  <c r="A5462" i="9"/>
  <c r="A6275" i="9"/>
  <c r="A7306" i="9"/>
  <c r="A5508" i="9"/>
  <c r="A2003" i="9"/>
  <c r="A8613" i="9"/>
  <c r="A6789" i="9"/>
  <c r="A6894" i="9"/>
  <c r="A6801" i="9"/>
  <c r="A3230" i="9"/>
  <c r="A1526" i="9"/>
  <c r="A8429" i="9"/>
  <c r="A5008" i="9"/>
  <c r="A6421" i="9"/>
  <c r="A8481" i="9"/>
  <c r="A7643" i="9"/>
  <c r="A2482" i="9"/>
  <c r="A7978" i="9"/>
  <c r="A3159" i="9"/>
  <c r="A1504" i="9"/>
  <c r="A3272" i="9"/>
  <c r="A2845" i="9"/>
  <c r="A1738" i="9"/>
  <c r="A8179" i="9"/>
  <c r="A9222" i="9"/>
  <c r="A3183" i="9"/>
  <c r="A2326" i="9"/>
  <c r="A5156" i="9"/>
  <c r="A7582" i="9"/>
  <c r="A3763" i="9"/>
  <c r="A4342" i="9"/>
  <c r="A8247" i="9"/>
  <c r="A6746" i="9"/>
  <c r="A6607" i="9"/>
  <c r="A1696" i="9"/>
  <c r="A1787" i="9"/>
  <c r="A8021" i="9"/>
  <c r="A5512" i="9"/>
  <c r="A38" i="9"/>
  <c r="A31" i="9"/>
  <c r="A7409" i="9"/>
  <c r="A4818" i="9"/>
  <c r="A6431" i="9"/>
  <c r="A1192" i="9"/>
  <c r="A4548" i="9"/>
  <c r="A1613" i="9"/>
  <c r="A20" i="9"/>
  <c r="A2855" i="9"/>
  <c r="A7156" i="9"/>
  <c r="A9465" i="9"/>
  <c r="A5809" i="9"/>
  <c r="A7814" i="9"/>
  <c r="A3942" i="9"/>
  <c r="A9909" i="9"/>
  <c r="A5628" i="9"/>
  <c r="A7096" i="9"/>
  <c r="A1089" i="9"/>
  <c r="A9212" i="9"/>
  <c r="A8688" i="9"/>
  <c r="A8173" i="9"/>
  <c r="A2802" i="9"/>
  <c r="A6345" i="9"/>
  <c r="A4694" i="9"/>
  <c r="A2133" i="9"/>
  <c r="A8526" i="9"/>
  <c r="A254" i="9"/>
  <c r="A7519" i="9"/>
  <c r="A6124" i="9"/>
  <c r="A8888" i="9"/>
  <c r="A819" i="9"/>
  <c r="A3917" i="9"/>
  <c r="A2200" i="9"/>
  <c r="A3991" i="9"/>
  <c r="A9907" i="9"/>
  <c r="A8537" i="9"/>
  <c r="A8957" i="9"/>
  <c r="A8393" i="9"/>
  <c r="A4052" i="9"/>
  <c r="A4852" i="9"/>
  <c r="A7557" i="9"/>
  <c r="A2746" i="9"/>
  <c r="A7437" i="9"/>
  <c r="A7256" i="9"/>
  <c r="A5762" i="9"/>
  <c r="A1469" i="9"/>
  <c r="A8863" i="9"/>
  <c r="A7239" i="9"/>
  <c r="A8791" i="9"/>
  <c r="A9784" i="9"/>
  <c r="A175" i="9"/>
  <c r="A5641" i="9"/>
  <c r="A8884" i="9"/>
  <c r="A8274" i="9"/>
  <c r="A867" i="9"/>
  <c r="A3249" i="9"/>
  <c r="A855" i="9"/>
  <c r="A8324" i="9"/>
  <c r="A3899" i="9"/>
  <c r="A4570" i="9"/>
  <c r="A8201" i="9"/>
  <c r="A2285" i="9"/>
  <c r="A9849" i="9"/>
  <c r="A3010" i="9"/>
  <c r="A5250" i="9"/>
  <c r="A9577" i="9"/>
  <c r="A7474" i="9"/>
  <c r="A2556" i="9"/>
  <c r="A1074" i="9"/>
  <c r="A3832" i="9"/>
  <c r="A5227" i="9"/>
  <c r="A2522" i="9"/>
  <c r="A1145" i="9"/>
  <c r="A8541" i="9"/>
  <c r="A5493" i="9"/>
  <c r="A2668" i="9"/>
  <c r="A5923" i="9"/>
  <c r="A8790" i="9"/>
  <c r="A1099" i="9"/>
  <c r="A5295" i="9"/>
  <c r="A6441" i="9"/>
  <c r="A8003" i="9"/>
  <c r="A3498" i="9"/>
  <c r="A1624" i="9"/>
  <c r="A6059" i="9"/>
  <c r="A8308" i="9"/>
  <c r="A6586" i="9"/>
  <c r="A6404" i="9"/>
  <c r="A1892" i="9"/>
  <c r="A9863" i="9"/>
  <c r="A2583" i="9"/>
  <c r="A9697" i="9"/>
  <c r="A9102" i="9"/>
  <c r="A4837" i="9"/>
  <c r="A1191" i="9"/>
  <c r="A5207" i="9"/>
  <c r="A263" i="9"/>
  <c r="A8025" i="9"/>
  <c r="A9053" i="9"/>
  <c r="A5577" i="9"/>
  <c r="A2364" i="9"/>
  <c r="A479" i="9"/>
  <c r="A4749" i="9"/>
  <c r="A2396" i="9"/>
  <c r="A8139" i="9"/>
  <c r="A4829" i="9"/>
  <c r="A4847" i="9"/>
  <c r="A5247" i="9"/>
  <c r="A3243" i="9"/>
  <c r="A2183" i="9"/>
  <c r="A6995" i="9"/>
  <c r="A9949" i="9"/>
  <c r="A9852" i="9"/>
  <c r="A4651" i="9"/>
  <c r="A1790" i="9"/>
  <c r="A1101" i="9"/>
  <c r="A314" i="9"/>
  <c r="A3571" i="9"/>
  <c r="A5939" i="9"/>
  <c r="A1287" i="9"/>
  <c r="A1986" i="9"/>
  <c r="A6122" i="9"/>
  <c r="A8460" i="9"/>
  <c r="A1468" i="9"/>
  <c r="A7724" i="9"/>
  <c r="A7588" i="9"/>
  <c r="A1765" i="9"/>
  <c r="A8316" i="9"/>
  <c r="A8545" i="9"/>
  <c r="A1518" i="9"/>
  <c r="A5281" i="9"/>
  <c r="A1404" i="9"/>
  <c r="A5835" i="9"/>
  <c r="A1073" i="9"/>
  <c r="A2061" i="9"/>
  <c r="A5565" i="9"/>
  <c r="A1197" i="9"/>
  <c r="A6342" i="9"/>
  <c r="A9165" i="9"/>
  <c r="A5091" i="9"/>
  <c r="A4760" i="9"/>
  <c r="A849" i="9"/>
  <c r="A5507" i="9"/>
  <c r="A7637" i="9"/>
  <c r="A9973" i="9"/>
  <c r="A5665" i="9"/>
  <c r="A7928" i="9"/>
  <c r="A5570" i="9"/>
  <c r="A759" i="9"/>
  <c r="A9459" i="9"/>
  <c r="A2703" i="9"/>
  <c r="A1449" i="9"/>
  <c r="A1064" i="9"/>
  <c r="A7054" i="9"/>
  <c r="A5607" i="9"/>
  <c r="A7136" i="9"/>
  <c r="A2540" i="9"/>
  <c r="A7404" i="9"/>
  <c r="A3252" i="9"/>
  <c r="A6310" i="9"/>
  <c r="A5047" i="9"/>
  <c r="A2413" i="9"/>
  <c r="A2747" i="9"/>
  <c r="A7171" i="9"/>
  <c r="A5161" i="9"/>
  <c r="A1153" i="9"/>
  <c r="A2654" i="9"/>
  <c r="A6081" i="9"/>
  <c r="A5932" i="9"/>
  <c r="A6259" i="9"/>
  <c r="A1170" i="9"/>
  <c r="A9832" i="9"/>
  <c r="A5773" i="9"/>
  <c r="A2058" i="9"/>
  <c r="A2520" i="9"/>
  <c r="A3551" i="9"/>
  <c r="A8913" i="9"/>
  <c r="A5973" i="9"/>
  <c r="A436" i="9"/>
  <c r="A2728" i="9"/>
  <c r="A1845" i="9"/>
  <c r="A502" i="9"/>
  <c r="A804" i="9"/>
  <c r="A9680" i="9"/>
  <c r="A9989" i="9"/>
  <c r="A2984" i="9"/>
  <c r="A8262" i="9"/>
  <c r="A9802" i="9"/>
  <c r="A9835" i="9"/>
  <c r="A204" i="9"/>
  <c r="A7621" i="9"/>
  <c r="A9601" i="9"/>
  <c r="A7234" i="9"/>
  <c r="A8205" i="9"/>
  <c r="A1234" i="9"/>
  <c r="A6567" i="9"/>
  <c r="A7696" i="9"/>
  <c r="A6588" i="9"/>
  <c r="A8100" i="9"/>
  <c r="A5811" i="9"/>
  <c r="A1257" i="9"/>
  <c r="A5469" i="9"/>
  <c r="A6359" i="9"/>
  <c r="A1221" i="9"/>
  <c r="A5764" i="9"/>
  <c r="A2748" i="9"/>
  <c r="A7350" i="9"/>
  <c r="A5172" i="9"/>
  <c r="A6130" i="9"/>
  <c r="A5560" i="9"/>
  <c r="A8131" i="9"/>
  <c r="A5362" i="9"/>
  <c r="A5555" i="9"/>
  <c r="A7956" i="9"/>
  <c r="A8569" i="9"/>
  <c r="A9033" i="9"/>
  <c r="A2812" i="9"/>
  <c r="A6532" i="9"/>
  <c r="A7080" i="9"/>
  <c r="A3138" i="9"/>
  <c r="A5666" i="9"/>
  <c r="A3443" i="9"/>
  <c r="A6140" i="9"/>
  <c r="A3029" i="9"/>
  <c r="A2416" i="9"/>
  <c r="A9271" i="9"/>
  <c r="A743" i="9"/>
  <c r="A5321" i="9"/>
  <c r="A7591" i="9"/>
  <c r="A7919" i="9"/>
  <c r="A2519" i="9"/>
  <c r="A4629" i="9"/>
  <c r="A4531" i="9"/>
  <c r="A8685" i="9"/>
  <c r="A5292" i="9"/>
  <c r="A5821" i="9"/>
  <c r="A5327" i="9"/>
  <c r="A9769" i="9"/>
  <c r="A8336" i="9"/>
  <c r="A5045" i="9"/>
  <c r="A5994" i="9"/>
  <c r="A5604" i="9"/>
  <c r="A8928" i="9"/>
  <c r="A7752" i="9"/>
  <c r="A124" i="9"/>
  <c r="A3697" i="9"/>
  <c r="A9333" i="9"/>
  <c r="A8506" i="9"/>
  <c r="A8249" i="9"/>
  <c r="A6676" i="9"/>
  <c r="A5027" i="9"/>
  <c r="A4866" i="9"/>
  <c r="A6170" i="9"/>
  <c r="A8707" i="9"/>
  <c r="A7231" i="9"/>
  <c r="A9249" i="9"/>
  <c r="A7703" i="9"/>
  <c r="A2709" i="9"/>
  <c r="A8620" i="9"/>
  <c r="A9010" i="9"/>
  <c r="A2975" i="9"/>
  <c r="A3436" i="9"/>
  <c r="A269" i="9"/>
  <c r="A6349" i="9"/>
  <c r="A626" i="9"/>
  <c r="A9885" i="9"/>
  <c r="A8811" i="9"/>
  <c r="A8275" i="9"/>
  <c r="A9665" i="9"/>
  <c r="A7501" i="9"/>
  <c r="A8191" i="9"/>
  <c r="A4572" i="9"/>
  <c r="A8722" i="9"/>
  <c r="A5768" i="9"/>
  <c r="A3137" i="9"/>
  <c r="A6552" i="9"/>
  <c r="A4510" i="9"/>
  <c r="A3537" i="9"/>
  <c r="A5066" i="9"/>
  <c r="A9385" i="9"/>
  <c r="A237" i="9"/>
  <c r="A8385" i="9"/>
  <c r="A2192" i="9"/>
  <c r="A7498" i="9"/>
  <c r="A4300" i="9"/>
  <c r="A4230" i="9"/>
  <c r="A6898" i="9"/>
  <c r="A4411" i="9"/>
  <c r="A9743" i="9"/>
  <c r="A503" i="9"/>
  <c r="A1212" i="9"/>
  <c r="A3846" i="9"/>
  <c r="A2400" i="9"/>
  <c r="A4854" i="9"/>
  <c r="A8199" i="9"/>
  <c r="A8747" i="9"/>
  <c r="A9702" i="9"/>
  <c r="A5142" i="9"/>
  <c r="A8808" i="9"/>
  <c r="A4163" i="9"/>
  <c r="A5888" i="9"/>
  <c r="A9544" i="9"/>
  <c r="A2320" i="9"/>
  <c r="A3053" i="9"/>
  <c r="A9951" i="9"/>
  <c r="A6739" i="9"/>
  <c r="A2225" i="9"/>
  <c r="A7228" i="9"/>
  <c r="A120" i="9"/>
  <c r="A677" i="9"/>
  <c r="A7305" i="9"/>
  <c r="A7934" i="9"/>
  <c r="A25" i="9"/>
  <c r="A7206" i="9"/>
  <c r="A8142" i="9"/>
  <c r="A6239" i="9"/>
  <c r="A4338" i="9"/>
  <c r="A5209" i="9"/>
  <c r="A7388" i="9"/>
  <c r="A1852" i="9"/>
  <c r="A9988" i="9"/>
  <c r="A8902" i="9"/>
  <c r="A2849" i="9"/>
  <c r="A3466" i="9"/>
  <c r="A9118" i="9"/>
  <c r="A4506" i="9"/>
  <c r="A3720" i="9"/>
  <c r="A2991" i="9"/>
  <c r="A9970" i="9"/>
  <c r="A324" i="9"/>
  <c r="A7863" i="9"/>
  <c r="A5341" i="9"/>
  <c r="A8824" i="9"/>
  <c r="A9512" i="9"/>
  <c r="A5722" i="9"/>
  <c r="A9194" i="9"/>
  <c r="A9923" i="9"/>
  <c r="A4565" i="9"/>
  <c r="A978" i="9"/>
  <c r="A3315" i="9"/>
  <c r="A2715" i="9"/>
  <c r="A2081" i="9"/>
  <c r="A6152" i="9"/>
  <c r="A3078" i="9"/>
  <c r="A223" i="9"/>
  <c r="A8165" i="9"/>
  <c r="A498" i="9"/>
  <c r="A5801" i="9"/>
  <c r="A7347" i="9"/>
  <c r="A8035" i="9"/>
  <c r="A5733" i="9"/>
  <c r="A4746" i="9"/>
  <c r="A5724" i="9"/>
  <c r="A4172" i="9"/>
  <c r="A7082" i="9"/>
  <c r="A15" i="9"/>
  <c r="A9187" i="9"/>
  <c r="A7801" i="9"/>
  <c r="A1763" i="9"/>
  <c r="A7923" i="9"/>
  <c r="A9423" i="9"/>
  <c r="A4761" i="9"/>
  <c r="A5371" i="9"/>
  <c r="A1700" i="9"/>
  <c r="A9315" i="9"/>
  <c r="A7852" i="9"/>
  <c r="A9643" i="9"/>
  <c r="A2306" i="9"/>
  <c r="A1335" i="9"/>
  <c r="A8176" i="9"/>
  <c r="A3659" i="9"/>
  <c r="A1240" i="9"/>
  <c r="A2188" i="9"/>
  <c r="A5648" i="9"/>
  <c r="A9750" i="9"/>
  <c r="A6505" i="9"/>
  <c r="A2283" i="9"/>
  <c r="A9600" i="9"/>
  <c r="A6583" i="9"/>
  <c r="A5586" i="9"/>
  <c r="A2702" i="9"/>
  <c r="A4865" i="9"/>
  <c r="A7339" i="9"/>
  <c r="A5876" i="9"/>
  <c r="A3226" i="9"/>
  <c r="A5446" i="9"/>
  <c r="A4715" i="9"/>
  <c r="A2319" i="9"/>
  <c r="A5385" i="9"/>
  <c r="A9326" i="9"/>
  <c r="A8501" i="9"/>
  <c r="A1195" i="9"/>
  <c r="A411" i="9"/>
  <c r="A5675" i="9"/>
  <c r="A3251" i="9"/>
  <c r="A7644" i="9"/>
  <c r="A6399" i="9"/>
  <c r="A39" i="9"/>
  <c r="A3871" i="9"/>
  <c r="A7113" i="9"/>
  <c r="A1981" i="9"/>
  <c r="A74" i="9"/>
  <c r="A414" i="9"/>
  <c r="A4526" i="9"/>
  <c r="A3500" i="9"/>
  <c r="A1856" i="9"/>
  <c r="A8904" i="9"/>
  <c r="A3798" i="9"/>
  <c r="A7895" i="9"/>
  <c r="A3703" i="9"/>
  <c r="A6313" i="9"/>
  <c r="A7324" i="9"/>
  <c r="A7713" i="9"/>
  <c r="A770" i="9"/>
  <c r="A7315" i="9"/>
  <c r="A4603" i="9"/>
  <c r="A9381" i="9"/>
  <c r="A9082" i="9"/>
  <c r="A7664" i="9"/>
  <c r="A9823" i="9"/>
  <c r="A3263" i="9"/>
  <c r="A2517" i="9"/>
  <c r="A6116" i="9"/>
  <c r="A5478" i="9"/>
  <c r="A4027" i="9"/>
  <c r="A6787" i="9"/>
  <c r="A8980" i="9"/>
  <c r="A1935" i="9"/>
  <c r="A1303" i="9"/>
  <c r="A302" i="9"/>
  <c r="A1762" i="9"/>
  <c r="A1896" i="9"/>
  <c r="A8222" i="9"/>
  <c r="A73" i="9"/>
  <c r="A5174" i="9"/>
  <c r="A6598" i="9"/>
  <c r="A7802" i="9"/>
  <c r="A3366" i="9"/>
  <c r="A8952" i="9"/>
  <c r="A8512" i="9"/>
  <c r="A2374" i="9"/>
  <c r="A453" i="9"/>
  <c r="A8827" i="9"/>
  <c r="A7989" i="9"/>
  <c r="A10003" i="9"/>
  <c r="A643" i="9"/>
  <c r="A1706" i="9"/>
  <c r="A1921" i="9"/>
  <c r="A2968" i="9"/>
  <c r="A6544" i="9"/>
  <c r="A1308" i="9"/>
  <c r="A7379" i="9"/>
  <c r="A5032" i="9"/>
  <c r="A6858" i="9"/>
  <c r="A7849" i="9"/>
  <c r="A2149" i="9"/>
  <c r="A603" i="9"/>
  <c r="A4645" i="9"/>
  <c r="A3332" i="9"/>
  <c r="A2028" i="9"/>
  <c r="A2692" i="9"/>
  <c r="A874" i="9"/>
  <c r="A9201" i="9"/>
  <c r="A5785" i="9"/>
  <c r="A2572" i="9"/>
  <c r="A2516" i="9"/>
  <c r="A7981" i="9"/>
  <c r="A822" i="9"/>
  <c r="A979" i="9"/>
  <c r="A8317" i="9"/>
  <c r="A2434" i="9"/>
  <c r="A3232" i="9"/>
  <c r="A9472" i="9"/>
  <c r="A954" i="9"/>
  <c r="A703" i="9"/>
  <c r="A908" i="9"/>
  <c r="A349" i="9"/>
  <c r="A6527" i="9"/>
  <c r="A6379" i="9"/>
  <c r="A1530" i="9"/>
  <c r="A8826" i="9"/>
  <c r="A8494" i="9"/>
  <c r="A4374" i="9"/>
  <c r="A8513" i="9"/>
  <c r="A215" i="9"/>
  <c r="A900" i="9"/>
  <c r="A5210" i="9"/>
  <c r="A1541" i="9"/>
  <c r="A7273" i="9"/>
  <c r="A2591" i="9"/>
  <c r="A6841" i="9"/>
  <c r="A3663" i="9"/>
  <c r="A4071" i="9"/>
  <c r="A6470" i="9"/>
  <c r="A2786" i="9"/>
  <c r="A8248" i="9"/>
  <c r="A8221" i="9"/>
  <c r="A7144" i="9"/>
  <c r="A4610" i="9"/>
  <c r="A6677" i="9"/>
  <c r="A6328" i="9"/>
  <c r="A4685" i="9"/>
  <c r="A6667" i="9"/>
  <c r="A8417" i="9"/>
  <c r="A4164" i="9"/>
  <c r="A397" i="9"/>
  <c r="A9519" i="9"/>
  <c r="A6566" i="9"/>
  <c r="A6158" i="9"/>
  <c r="A3674" i="9"/>
  <c r="A7149" i="9"/>
  <c r="A5531" i="9"/>
  <c r="A7914" i="9"/>
  <c r="A3145" i="9"/>
  <c r="A2701" i="9"/>
  <c r="A5671" i="9"/>
  <c r="A1752" i="9"/>
  <c r="A44" i="9"/>
  <c r="A3097" i="9"/>
  <c r="A6" i="9"/>
  <c r="A2455" i="9"/>
  <c r="A7912" i="9"/>
  <c r="A1521" i="9"/>
  <c r="A9952" i="9"/>
  <c r="A8132" i="9"/>
  <c r="A5608" i="9"/>
  <c r="A996" i="9"/>
  <c r="A4472" i="9"/>
  <c r="A9475" i="9"/>
  <c r="A7979" i="9"/>
  <c r="A3004" i="9"/>
  <c r="A13" i="9"/>
  <c r="A2657" i="9"/>
  <c r="A5104" i="9"/>
  <c r="A5649" i="9"/>
  <c r="A8171" i="9"/>
  <c r="A8231" i="9"/>
  <c r="A7477" i="9"/>
  <c r="A1825" i="9"/>
  <c r="A7419" i="9"/>
  <c r="A4813" i="9"/>
  <c r="A994" i="9"/>
  <c r="A4289" i="9"/>
  <c r="A8067" i="9"/>
  <c r="A7509" i="9"/>
  <c r="A9394" i="9"/>
  <c r="A689" i="9"/>
  <c r="A691" i="9"/>
  <c r="A5254" i="9"/>
  <c r="A4692" i="9"/>
  <c r="A3928" i="9"/>
  <c r="A3631" i="9"/>
  <c r="A9733" i="9"/>
  <c r="A2865" i="9"/>
  <c r="A1527" i="9"/>
  <c r="A1657" i="9"/>
  <c r="A8682" i="9"/>
  <c r="A1925" i="9"/>
  <c r="A2764" i="9"/>
  <c r="A9821" i="9"/>
  <c r="A8047" i="9"/>
  <c r="A4284" i="9"/>
  <c r="A1126" i="9"/>
  <c r="A6735" i="9"/>
  <c r="A1779" i="9"/>
  <c r="A2303" i="9"/>
  <c r="A2417" i="9"/>
  <c r="A425" i="9"/>
  <c r="A393" i="9"/>
  <c r="A6592" i="9"/>
  <c r="A9869" i="9"/>
  <c r="A250" i="9"/>
  <c r="A6428" i="9"/>
  <c r="A8654" i="9"/>
  <c r="A2393" i="9"/>
  <c r="A8997" i="9"/>
  <c r="A4896" i="9"/>
  <c r="A1505" i="9"/>
  <c r="A1276" i="9"/>
  <c r="A1627" i="9"/>
  <c r="A2026" i="9"/>
  <c r="A1722" i="9"/>
  <c r="A7454" i="9"/>
  <c r="A3840" i="9"/>
  <c r="A9728" i="9"/>
  <c r="A222" i="9"/>
  <c r="A2004" i="9"/>
  <c r="A941" i="9"/>
  <c r="A5029" i="9"/>
  <c r="A5474" i="9"/>
  <c r="A6038" i="9"/>
  <c r="A4948" i="9"/>
  <c r="A4301" i="9"/>
  <c r="A5139" i="9"/>
  <c r="A5619" i="9"/>
  <c r="A6021" i="9"/>
  <c r="A5750" i="9"/>
  <c r="A4699" i="9"/>
  <c r="A2366" i="9"/>
  <c r="A389" i="9"/>
  <c r="A9017" i="9"/>
  <c r="A6171" i="9"/>
  <c r="A206" i="9"/>
  <c r="A2121" i="9"/>
  <c r="A2009" i="9"/>
  <c r="A6366" i="9"/>
  <c r="A2693" i="9"/>
  <c r="A9571" i="9"/>
  <c r="A6012" i="9"/>
  <c r="A6291" i="9"/>
  <c r="A7185" i="9"/>
  <c r="A9610" i="9"/>
  <c r="A9261" i="9"/>
  <c r="A7680" i="9"/>
  <c r="A43" i="9"/>
  <c r="A3062" i="9"/>
  <c r="A1759" i="9"/>
  <c r="A3807" i="9"/>
  <c r="A733" i="9"/>
  <c r="A5149" i="9"/>
  <c r="A4234" i="9"/>
  <c r="A2982" i="9"/>
  <c r="A3793" i="9"/>
  <c r="A506" i="9"/>
  <c r="A2837" i="9"/>
  <c r="A5012" i="9"/>
  <c r="A3859" i="9"/>
  <c r="A2000" i="9"/>
  <c r="A5712" i="9"/>
  <c r="A8858" i="9"/>
  <c r="A7598" i="9"/>
  <c r="A5843" i="9"/>
  <c r="A4735" i="9"/>
  <c r="A1161" i="9"/>
  <c r="A7480" i="9"/>
  <c r="A4738" i="9"/>
  <c r="A2698" i="9"/>
  <c r="A3651" i="9"/>
  <c r="A5652" i="9"/>
  <c r="A6489" i="9"/>
  <c r="A5245" i="9"/>
  <c r="A717" i="9"/>
  <c r="A7922" i="9"/>
  <c r="A5364" i="9"/>
  <c r="A9583" i="9"/>
  <c r="A1650" i="9"/>
  <c r="A7893" i="9"/>
  <c r="A8446" i="9"/>
  <c r="A1328" i="9"/>
  <c r="A6129" i="9"/>
  <c r="A4916" i="9"/>
  <c r="A4875" i="9"/>
  <c r="A3731" i="9"/>
  <c r="A3849" i="9"/>
  <c r="A4953" i="9"/>
  <c r="A8387" i="9"/>
  <c r="A2130" i="9"/>
  <c r="A7567" i="9"/>
  <c r="A4643" i="9"/>
  <c r="A4984" i="9"/>
  <c r="A9777" i="9"/>
  <c r="A9204" i="9"/>
  <c r="A7288" i="9"/>
  <c r="A5203" i="9"/>
  <c r="A7768" i="9"/>
  <c r="A8967" i="9"/>
  <c r="A2334" i="9"/>
  <c r="A1604" i="9"/>
  <c r="A5689" i="9"/>
  <c r="A8145" i="9"/>
  <c r="A5985" i="9"/>
  <c r="A6683" i="9"/>
  <c r="A9419" i="9"/>
  <c r="A4412" i="9"/>
  <c r="A6265" i="9"/>
  <c r="A799" i="9"/>
  <c r="A7175" i="9"/>
  <c r="A3300" i="9"/>
  <c r="A4143" i="9"/>
  <c r="A5076" i="9"/>
  <c r="A4834" i="9"/>
  <c r="A4709" i="9"/>
  <c r="A5536" i="9"/>
  <c r="A6445" i="9"/>
  <c r="A8799" i="9"/>
  <c r="A3091" i="9"/>
  <c r="A4858" i="9"/>
  <c r="A788" i="9"/>
  <c r="A4039" i="9"/>
  <c r="A2212" i="9"/>
  <c r="A6875" i="9"/>
  <c r="A631" i="9"/>
  <c r="A8134" i="9"/>
  <c r="A697" i="9"/>
  <c r="A3552" i="9"/>
  <c r="A6454" i="9"/>
  <c r="A5082" i="9"/>
  <c r="A2942" i="9"/>
  <c r="A9508" i="9"/>
  <c r="A7561" i="9"/>
  <c r="A4002" i="9"/>
  <c r="A8291" i="9"/>
  <c r="A4187" i="9"/>
  <c r="A1293" i="9"/>
  <c r="A6145" i="9"/>
  <c r="A781" i="9"/>
  <c r="A3728" i="9"/>
  <c r="A1740" i="9"/>
  <c r="A7976" i="9"/>
  <c r="A6797" i="9"/>
  <c r="A7572" i="9"/>
  <c r="A3258" i="9"/>
  <c r="A3054" i="9"/>
  <c r="A4995" i="9"/>
  <c r="A2039" i="9"/>
  <c r="A2080" i="9"/>
  <c r="A1567" i="9"/>
  <c r="A1557" i="9"/>
  <c r="A1614" i="9"/>
  <c r="A353" i="9"/>
  <c r="A2675" i="9"/>
  <c r="A581" i="9"/>
  <c r="A5871" i="9"/>
  <c r="A4251" i="9"/>
  <c r="A5745" i="9"/>
  <c r="A907" i="9"/>
  <c r="A5910" i="9"/>
  <c r="A8975" i="9"/>
  <c r="A4560" i="9"/>
  <c r="A6906" i="9"/>
  <c r="A3823" i="9"/>
  <c r="A9958" i="9"/>
  <c r="A8493" i="9"/>
  <c r="A3771" i="9"/>
  <c r="A5318" i="9"/>
  <c r="A7471" i="9"/>
  <c r="A6242" i="9"/>
  <c r="A83" i="9"/>
  <c r="A4596" i="9"/>
  <c r="A2612" i="9"/>
  <c r="A1280" i="9"/>
  <c r="A1600" i="9"/>
  <c r="A615" i="9"/>
  <c r="A1550" i="9"/>
  <c r="A2869" i="9"/>
  <c r="A3434" i="9"/>
  <c r="A6530" i="9"/>
  <c r="A8667" i="9"/>
  <c r="A4855" i="9"/>
  <c r="A2154" i="9"/>
  <c r="A11" i="9"/>
  <c r="A9691" i="9"/>
  <c r="A1903" i="9"/>
  <c r="A4727" i="9"/>
  <c r="A2634" i="9"/>
  <c r="A1358" i="9"/>
  <c r="A5572" i="9"/>
  <c r="A3670" i="9"/>
  <c r="A4841" i="9"/>
  <c r="A2899" i="9"/>
  <c r="A5483" i="9"/>
  <c r="A6133" i="9"/>
  <c r="A226" i="9"/>
  <c r="A588" i="9"/>
  <c r="A225" i="9"/>
  <c r="A4175" i="9"/>
  <c r="A1371" i="9"/>
  <c r="A5034" i="9"/>
  <c r="A4244" i="9"/>
  <c r="A3789" i="9"/>
  <c r="A7179" i="9"/>
  <c r="A9566" i="9"/>
  <c r="A9871" i="9"/>
  <c r="A3743" i="9"/>
  <c r="A4010" i="9"/>
  <c r="A6847" i="9"/>
  <c r="A2476" i="9"/>
  <c r="A2402" i="9"/>
  <c r="A8015" i="9"/>
  <c r="A9224" i="9"/>
  <c r="A3525" i="9"/>
  <c r="A2452" i="9"/>
  <c r="A1868" i="9"/>
  <c r="A7980" i="9"/>
  <c r="A4428" i="9"/>
  <c r="A1172" i="9"/>
  <c r="A628" i="9"/>
  <c r="A8269" i="9"/>
  <c r="A4537" i="9"/>
  <c r="A1985" i="9"/>
  <c r="A4189" i="9"/>
  <c r="A5867" i="9"/>
  <c r="A8038" i="9"/>
  <c r="A9483" i="9"/>
  <c r="A7143" i="9"/>
  <c r="A6832" i="9"/>
  <c r="A9645" i="9"/>
  <c r="A5125" i="9"/>
  <c r="A5443" i="9"/>
  <c r="A6479" i="9"/>
  <c r="A883" i="9"/>
  <c r="A245" i="9"/>
  <c r="A501" i="9"/>
  <c r="A6459" i="9"/>
  <c r="A5697" i="9"/>
  <c r="A3609" i="9"/>
  <c r="A5147" i="9"/>
  <c r="A442" i="9"/>
  <c r="A2447" i="9"/>
  <c r="A8708" i="9"/>
  <c r="A7387" i="9"/>
  <c r="A3937" i="9"/>
  <c r="A2394" i="9"/>
  <c r="A3755" i="9"/>
  <c r="A2272" i="9"/>
  <c r="A260" i="9"/>
  <c r="A4922" i="9"/>
  <c r="A6928" i="9"/>
  <c r="A4975" i="9"/>
  <c r="A2169" i="9"/>
  <c r="A8096" i="9"/>
  <c r="A9530" i="9"/>
  <c r="A8066" i="9"/>
  <c r="A6966" i="9"/>
  <c r="A3972" i="9"/>
  <c r="A6514" i="9"/>
  <c r="A6061" i="9"/>
  <c r="A4954" i="9"/>
  <c r="A572" i="9"/>
  <c r="A6893" i="9"/>
  <c r="A6717" i="9"/>
  <c r="A4811" i="9"/>
  <c r="A9438" i="9"/>
  <c r="A1493" i="9"/>
  <c r="A8441" i="9"/>
  <c r="A3658" i="9"/>
  <c r="A1066" i="9"/>
  <c r="A5423" i="9"/>
  <c r="A9591" i="9"/>
  <c r="A3827" i="9"/>
  <c r="A4599" i="9"/>
  <c r="A7544" i="9"/>
  <c r="A6089" i="9"/>
  <c r="A5236" i="9"/>
  <c r="A8951" i="9"/>
  <c r="A8104" i="9"/>
  <c r="A9681" i="9"/>
  <c r="A9241" i="9"/>
  <c r="A6678" i="9"/>
  <c r="A9471" i="9"/>
  <c r="A6660" i="9"/>
  <c r="A3455" i="9"/>
  <c r="A1920" i="9"/>
  <c r="A4520" i="9"/>
  <c r="A7761" i="9"/>
  <c r="A7119" i="9"/>
  <c r="A7520" i="9"/>
  <c r="A9614" i="9"/>
  <c r="A4213" i="9"/>
  <c r="A9865" i="9"/>
  <c r="A1428" i="9"/>
  <c r="A2798" i="9"/>
  <c r="A1432" i="9"/>
  <c r="A4925" i="9"/>
  <c r="A306" i="9"/>
  <c r="A5307" i="9"/>
  <c r="A4475" i="9"/>
  <c r="A6225" i="9"/>
  <c r="A4921" i="9"/>
  <c r="A72" i="9"/>
  <c r="A4637" i="9"/>
  <c r="A7665" i="9"/>
  <c r="A3086" i="9"/>
  <c r="A5137" i="9"/>
  <c r="A9434" i="9"/>
  <c r="A1439" i="9"/>
  <c r="A4626" i="9"/>
  <c r="A1631" i="9"/>
  <c r="A9417" i="9"/>
  <c r="A1731" i="9"/>
  <c r="A6808" i="9"/>
  <c r="A3568" i="9"/>
  <c r="A8677" i="9"/>
  <c r="A7678" i="9"/>
  <c r="A1570" i="9"/>
  <c r="A5774" i="9"/>
  <c r="A9352" i="9"/>
  <c r="A4292" i="9"/>
  <c r="A8532" i="9"/>
  <c r="A3291" i="9"/>
  <c r="A3009" i="9"/>
  <c r="A2743" i="9"/>
  <c r="A6867" i="9"/>
  <c r="A7456" i="9"/>
  <c r="A9748" i="9"/>
  <c r="A394" i="9"/>
  <c r="A8181" i="9"/>
  <c r="A5562" i="9"/>
  <c r="A7260" i="9"/>
  <c r="A4297" i="9"/>
  <c r="A7268" i="9"/>
  <c r="A3337" i="9"/>
  <c r="A8805" i="9"/>
  <c r="A4202" i="9"/>
  <c r="A432" i="9"/>
  <c r="A6095" i="9"/>
  <c r="A216" i="9"/>
  <c r="A5729" i="9"/>
  <c r="A3542" i="9"/>
  <c r="A5926" i="9"/>
  <c r="A9111" i="9"/>
  <c r="A9983" i="9"/>
  <c r="A8938" i="9"/>
  <c r="A802" i="9"/>
  <c r="A590" i="9"/>
  <c r="A9796" i="9"/>
  <c r="A3035" i="9"/>
  <c r="A3016" i="9"/>
  <c r="A2269" i="9"/>
  <c r="A8885" i="9"/>
  <c r="A577" i="9"/>
  <c r="A8302" i="9"/>
  <c r="A2514" i="9"/>
  <c r="A8631" i="9"/>
  <c r="A7483" i="9"/>
  <c r="A7997" i="9"/>
  <c r="A9058" i="9"/>
  <c r="A7490" i="9"/>
  <c r="A8305" i="9"/>
  <c r="A3549" i="9"/>
  <c r="A5134" i="9"/>
  <c r="A2442" i="9"/>
  <c r="A1232" i="9"/>
  <c r="A6765" i="9"/>
  <c r="A5892" i="9"/>
  <c r="A6504" i="9"/>
  <c r="A7482" i="9"/>
  <c r="A531" i="9"/>
  <c r="A1713" i="9"/>
  <c r="A7615" i="9"/>
  <c r="A4267" i="9"/>
  <c r="A4212" i="9"/>
  <c r="A8969" i="9"/>
  <c r="A3826" i="9"/>
  <c r="A4647" i="9"/>
  <c r="A2817" i="9"/>
  <c r="A2351" i="9"/>
  <c r="A6381" i="9"/>
  <c r="A5120" i="9"/>
  <c r="A9348" i="9"/>
  <c r="A987" i="9"/>
  <c r="A6161" i="9"/>
  <c r="A766" i="9"/>
  <c r="A6302" i="9"/>
  <c r="A9576" i="9"/>
  <c r="A1748" i="9"/>
  <c r="A3254" i="9"/>
  <c r="A3637" i="9"/>
  <c r="A4223" i="9"/>
  <c r="A3866" i="9"/>
  <c r="A3424" i="9"/>
  <c r="A7284" i="9"/>
  <c r="A6355" i="9"/>
  <c r="A8081" i="9"/>
  <c r="A8599" i="9"/>
  <c r="A5984" i="9"/>
  <c r="A2418" i="9"/>
  <c r="A296" i="9"/>
  <c r="A5827" i="9"/>
  <c r="A7786" i="9"/>
  <c r="A5411" i="9"/>
  <c r="A179" i="9"/>
  <c r="A9356" i="9"/>
  <c r="A6217" i="9"/>
  <c r="A6679" i="9"/>
  <c r="A4952" i="9"/>
  <c r="A9780" i="9"/>
  <c r="A5834" i="9"/>
  <c r="A8313" i="9"/>
  <c r="A6388" i="9"/>
  <c r="A5427" i="9"/>
  <c r="A4306" i="9"/>
  <c r="A8734" i="9"/>
  <c r="A4473" i="9"/>
  <c r="A2404" i="9"/>
  <c r="A5033" i="9"/>
  <c r="A4988" i="9"/>
  <c r="A6439" i="9"/>
  <c r="A8522" i="9"/>
  <c r="A295" i="9"/>
  <c r="A2042" i="9"/>
  <c r="A4845" i="9"/>
  <c r="A9148" i="9"/>
  <c r="A161" i="9"/>
  <c r="A5224" i="9"/>
  <c r="A7432" i="9"/>
  <c r="A7331" i="9"/>
  <c r="A4499" i="9"/>
  <c r="A3786" i="9"/>
  <c r="A7597" i="9"/>
  <c r="A5393" i="9"/>
  <c r="A8304" i="9"/>
  <c r="A1106" i="9"/>
  <c r="A9870" i="9"/>
  <c r="A8699" i="9"/>
  <c r="A5967" i="9"/>
  <c r="A7265" i="9"/>
  <c r="A4320" i="9"/>
  <c r="A2627" i="9"/>
  <c r="A3668" i="9"/>
  <c r="A7575" i="9"/>
  <c r="A8052" i="9"/>
  <c r="A218" i="9"/>
  <c r="A2415" i="9"/>
  <c r="A2324" i="9"/>
  <c r="A6368" i="9"/>
  <c r="A621" i="9"/>
  <c r="A45" i="9"/>
  <c r="A9039" i="9"/>
  <c r="A9637" i="9"/>
  <c r="A3661" i="9"/>
  <c r="A3539" i="9"/>
  <c r="A5519" i="9"/>
  <c r="A3287" i="9"/>
  <c r="A7542" i="9"/>
  <c r="A9299" i="9"/>
  <c r="A7416" i="9"/>
  <c r="A2354" i="9"/>
  <c r="A5749" i="9"/>
  <c r="A1026" i="9"/>
  <c r="A1245" i="9"/>
  <c r="A6573" i="9"/>
  <c r="A3176" i="9"/>
  <c r="A6871" i="9"/>
  <c r="A1866" i="9"/>
  <c r="A1586" i="9"/>
  <c r="A7307" i="9"/>
  <c r="A9631" i="9"/>
  <c r="A1733" i="9"/>
  <c r="A7258" i="9"/>
  <c r="A1344" i="9"/>
  <c r="A1310" i="9"/>
  <c r="A6631" i="9"/>
  <c r="A4280" i="9"/>
  <c r="A4343" i="9"/>
  <c r="A9836" i="9"/>
  <c r="A6769" i="9"/>
  <c r="A5069" i="9"/>
  <c r="A3620" i="9"/>
  <c r="A4968" i="9"/>
  <c r="A2864" i="9"/>
  <c r="A2448" i="9"/>
  <c r="A311" i="9"/>
  <c r="A9851" i="9"/>
  <c r="A8116" i="9"/>
  <c r="A6616" i="9"/>
  <c r="A7620" i="9"/>
  <c r="A8175" i="9"/>
  <c r="A7838" i="9"/>
  <c r="A2735" i="9"/>
  <c r="A9245" i="9"/>
  <c r="A1617" i="9"/>
  <c r="A7102" i="9"/>
  <c r="A8495" i="9"/>
  <c r="A1137" i="9"/>
  <c r="A3667" i="9"/>
  <c r="A6702" i="9"/>
  <c r="A7397" i="9"/>
  <c r="A6872" i="9"/>
  <c r="A5634" i="9"/>
  <c r="A7411" i="9"/>
  <c r="A7619" i="9"/>
  <c r="A2109" i="9"/>
  <c r="A5391" i="9"/>
  <c r="A702" i="9"/>
  <c r="A7078" i="9"/>
  <c r="A2065" i="9"/>
  <c r="A1008" i="9"/>
  <c r="A6490" i="9"/>
  <c r="A12" i="9"/>
  <c r="A3578" i="9"/>
  <c r="A4296" i="9"/>
  <c r="A4195" i="9"/>
  <c r="A3908" i="9"/>
  <c r="A9126" i="9"/>
  <c r="A7033" i="9"/>
  <c r="A3059" i="9"/>
  <c r="A9493" i="9"/>
  <c r="A6969" i="9"/>
  <c r="A6652" i="9"/>
  <c r="A8769" i="9"/>
  <c r="A8880" i="9"/>
  <c r="A7364" i="9"/>
  <c r="A2900" i="9"/>
  <c r="A9509" i="9"/>
  <c r="A3875" i="9"/>
  <c r="A132" i="9"/>
  <c r="A6367" i="9"/>
  <c r="A3717" i="9"/>
  <c r="A9035" i="9"/>
  <c r="A2641" i="9"/>
  <c r="A2955" i="9"/>
  <c r="A8333" i="9"/>
  <c r="A329" i="9"/>
  <c r="A6549" i="9"/>
  <c r="A8444" i="9"/>
  <c r="A1426" i="9"/>
  <c r="A6522" i="9"/>
  <c r="A7941" i="9"/>
  <c r="A3458" i="9"/>
  <c r="A4466" i="9"/>
  <c r="A9976" i="9"/>
  <c r="A5964" i="9"/>
  <c r="A2369" i="9"/>
  <c r="A375" i="9"/>
  <c r="A8001" i="9"/>
  <c r="A1574" i="9"/>
  <c r="A4691" i="9"/>
  <c r="A9638" i="9"/>
  <c r="A2497" i="9"/>
  <c r="A5363" i="9"/>
  <c r="A5842" i="9"/>
  <c r="A4445" i="9"/>
  <c r="A9729" i="9"/>
  <c r="A1269" i="9"/>
  <c r="A1355" i="9"/>
  <c r="A9034" i="9"/>
  <c r="A3131" i="9"/>
  <c r="A8857" i="9"/>
  <c r="A1264" i="9"/>
  <c r="A8118" i="9"/>
  <c r="A2031" i="9"/>
  <c r="A3398" i="9"/>
  <c r="A9265" i="9"/>
  <c r="A75" i="9"/>
  <c r="A1573" i="9"/>
  <c r="A8373" i="9"/>
  <c r="A9677" i="9"/>
  <c r="A7641" i="9"/>
  <c r="A2270" i="9"/>
  <c r="A6415" i="9"/>
  <c r="A9402" i="9"/>
  <c r="A4372" i="9"/>
  <c r="A661" i="9"/>
  <c r="A9103" i="9"/>
  <c r="A856" i="9"/>
  <c r="A9518" i="9"/>
  <c r="A464" i="9"/>
  <c r="A1490" i="9"/>
  <c r="A8090" i="9"/>
  <c r="A3803" i="9"/>
  <c r="A5005" i="9"/>
  <c r="A5370" i="9"/>
  <c r="A9478" i="9"/>
  <c r="A4753" i="9"/>
  <c r="A7032" i="9"/>
  <c r="A8020" i="9"/>
  <c r="A1271" i="9"/>
  <c r="A4740" i="9"/>
  <c r="A6097" i="9"/>
  <c r="A1830" i="9"/>
  <c r="A1196" i="9"/>
  <c r="A6246" i="9"/>
  <c r="A9270" i="9"/>
  <c r="A509" i="9"/>
  <c r="A5893" i="9"/>
  <c r="A8098" i="9"/>
  <c r="A3096" i="9"/>
  <c r="A9594" i="9"/>
  <c r="A5713" i="9"/>
  <c r="A8472" i="9"/>
  <c r="A4151" i="9"/>
  <c r="A898" i="9"/>
  <c r="A8756" i="9"/>
  <c r="A8518" i="9"/>
  <c r="A4237" i="9"/>
  <c r="A7631" i="9"/>
  <c r="A754" i="9"/>
  <c r="A4352" i="9"/>
  <c r="A1667" i="9"/>
  <c r="A1646" i="9"/>
  <c r="A2886" i="9"/>
  <c r="A9910" i="9"/>
  <c r="A983" i="9"/>
  <c r="A3209" i="9"/>
  <c r="A128" i="9"/>
  <c r="A2637" i="9"/>
  <c r="A8845" i="9"/>
  <c r="A1136" i="9"/>
  <c r="A4511" i="9"/>
  <c r="A1083" i="9"/>
  <c r="A1036" i="9"/>
  <c r="A1982" i="9"/>
  <c r="A7711" i="9"/>
  <c r="A7296" i="9"/>
  <c r="A2340" i="9"/>
  <c r="A6480" i="9"/>
  <c r="A9061" i="9"/>
  <c r="A756" i="9"/>
  <c r="A7396" i="9"/>
  <c r="A7639" i="9"/>
  <c r="A5410" i="9"/>
  <c r="A4469" i="9"/>
  <c r="A2112" i="9"/>
  <c r="A2355" i="9"/>
  <c r="A831" i="9"/>
  <c r="A891" i="9"/>
  <c r="A8758" i="9"/>
  <c r="A8567" i="9"/>
  <c r="A8605" i="9"/>
  <c r="A7974" i="9"/>
  <c r="A6056" i="9"/>
  <c r="A2602" i="9"/>
  <c r="A8668" i="9"/>
  <c r="A6899" i="9"/>
  <c r="A7193" i="9"/>
  <c r="A7538" i="9"/>
  <c r="A2839" i="9"/>
  <c r="A6341" i="9"/>
  <c r="A4849" i="9"/>
  <c r="A4144" i="9"/>
  <c r="A2644" i="9"/>
  <c r="A6299" i="9"/>
  <c r="A9915" i="9"/>
  <c r="A1912" i="9"/>
  <c r="A7473" i="9"/>
  <c r="A3604" i="9"/>
  <c r="A8073" i="9"/>
  <c r="A4976" i="9"/>
  <c r="A953" i="9"/>
  <c r="A3628" i="9"/>
  <c r="A5264" i="9"/>
  <c r="A1597" i="9"/>
  <c r="A5915" i="9"/>
  <c r="A6696" i="9"/>
  <c r="A4225" i="9"/>
  <c r="A1959" i="9"/>
  <c r="A8603" i="9"/>
  <c r="A5170" i="9"/>
  <c r="A6120" i="9"/>
  <c r="A9799" i="9"/>
  <c r="A6198" i="9"/>
  <c r="A6473" i="9"/>
  <c r="A1675" i="9"/>
  <c r="A1670" i="9"/>
  <c r="A2453" i="9"/>
  <c r="A8935" i="9"/>
  <c r="A4611" i="9"/>
  <c r="A641" i="9"/>
  <c r="A5594" i="9"/>
  <c r="A229" i="9"/>
  <c r="A6891" i="9"/>
  <c r="A2953" i="9"/>
  <c r="A9286" i="9"/>
  <c r="A662" i="9"/>
  <c r="A8454" i="9"/>
  <c r="A7687" i="9"/>
  <c r="A738" i="9"/>
  <c r="A9191" i="9"/>
  <c r="A4667" i="9"/>
  <c r="A745" i="9"/>
  <c r="A4893" i="9"/>
  <c r="A9274" i="9"/>
  <c r="A985" i="9"/>
  <c r="A5403" i="9"/>
  <c r="A135" i="9"/>
  <c r="A3160" i="9"/>
  <c r="A243" i="9"/>
  <c r="A7880" i="9"/>
  <c r="A6960" i="9"/>
  <c r="A2108" i="9"/>
  <c r="A3729" i="9"/>
  <c r="A107" i="9"/>
  <c r="A363" i="9"/>
  <c r="A1711" i="9"/>
  <c r="A8419" i="9"/>
  <c r="A8141" i="9"/>
  <c r="A6669" i="9"/>
  <c r="A5650" i="9"/>
  <c r="A9293" i="9"/>
  <c r="A2822" i="9"/>
  <c r="A5356" i="9"/>
  <c r="A1366" i="9"/>
  <c r="A777" i="9"/>
  <c r="A9847" i="9"/>
  <c r="A991" i="9"/>
  <c r="A7698" i="9"/>
  <c r="A6141" i="9"/>
  <c r="A837" i="9"/>
  <c r="A8558" i="9"/>
  <c r="A9297" i="9"/>
  <c r="A647" i="9"/>
  <c r="A7527" i="9"/>
  <c r="A4877" i="9"/>
  <c r="A7999" i="9"/>
  <c r="A8924" i="9"/>
  <c r="A2767" i="9"/>
  <c r="A3632" i="9"/>
  <c r="A4424" i="9"/>
  <c r="A8597" i="9"/>
  <c r="A6974" i="9"/>
  <c r="A909" i="9"/>
  <c r="A2399" i="9"/>
  <c r="A1024" i="9"/>
  <c r="A8309" i="9"/>
  <c r="A5112" i="9"/>
  <c r="A2912" i="9"/>
  <c r="A5583" i="9"/>
  <c r="A5765" i="9"/>
  <c r="A298" i="9"/>
  <c r="A308" i="9"/>
  <c r="A718" i="9"/>
  <c r="A4700" i="9"/>
  <c r="A5214" i="9"/>
  <c r="A5425" i="9"/>
  <c r="A4165" i="9"/>
  <c r="A4731" i="9"/>
  <c r="A7460" i="9"/>
  <c r="A7150" i="9"/>
  <c r="A1983" i="9"/>
  <c r="A2834" i="9"/>
  <c r="A8471" i="9"/>
  <c r="A210" i="9"/>
  <c r="A6200" i="9"/>
  <c r="A4781" i="9"/>
  <c r="A4308" i="9"/>
  <c r="A8243" i="9"/>
  <c r="A4798" i="9"/>
  <c r="A9481" i="9"/>
  <c r="A1477" i="9"/>
  <c r="A8083" i="9"/>
  <c r="A458" i="9"/>
  <c r="A5062" i="9"/>
  <c r="A3238" i="9"/>
  <c r="A3056" i="9"/>
  <c r="A7907" i="9"/>
  <c r="A6174" i="9"/>
  <c r="A5463" i="9"/>
  <c r="A3222" i="9"/>
  <c r="A1549" i="9"/>
  <c r="A5591" i="9"/>
  <c r="A8740" i="9"/>
  <c r="A2795" i="9"/>
  <c r="A2500" i="9"/>
  <c r="A2161" i="9"/>
  <c r="A6419" i="9"/>
  <c r="A3001" i="9"/>
  <c r="A6226" i="9"/>
  <c r="A2670" i="9"/>
  <c r="A1578" i="9"/>
  <c r="A729" i="9"/>
  <c r="A7448" i="9"/>
  <c r="A524" i="9"/>
  <c r="A3464" i="9"/>
  <c r="A3343" i="9"/>
  <c r="A988" i="9"/>
  <c r="A6815" i="9"/>
  <c r="A2100" i="9"/>
  <c r="A5566" i="9"/>
  <c r="A8468" i="9"/>
  <c r="A9376" i="9"/>
  <c r="A562" i="9"/>
  <c r="A5079" i="9"/>
  <c r="A6041" i="9"/>
  <c r="A8849" i="9"/>
  <c r="A2388" i="9"/>
  <c r="A1662" i="9"/>
  <c r="A1890" i="9"/>
  <c r="A7554" i="9"/>
  <c r="A7652" i="9"/>
  <c r="A3591" i="9"/>
  <c r="A150" i="9"/>
  <c r="A3348" i="9"/>
  <c r="A3993" i="9"/>
  <c r="A3245" i="9"/>
  <c r="A7202" i="9"/>
  <c r="A5874" i="9"/>
  <c r="A3279" i="9"/>
  <c r="A936" i="9"/>
  <c r="A1934" i="9"/>
  <c r="A2972" i="9"/>
  <c r="A9772" i="9"/>
  <c r="A9307" i="9"/>
  <c r="A6486" i="9"/>
  <c r="A4949" i="9"/>
  <c r="A1194" i="9"/>
  <c r="A3521" i="9"/>
  <c r="A3730" i="9"/>
  <c r="A8896" i="9"/>
  <c r="A2176" i="9"/>
  <c r="A7536" i="9"/>
  <c r="A8049" i="9"/>
  <c r="A7809" i="9"/>
  <c r="A5023" i="9"/>
  <c r="A4194" i="9"/>
  <c r="A4724" i="9"/>
  <c r="A4538" i="9"/>
  <c r="A4451" i="9"/>
  <c r="A4312" i="9"/>
  <c r="A9715" i="9"/>
  <c r="A1757" i="9"/>
  <c r="A7872" i="9"/>
  <c r="A4608" i="9"/>
  <c r="A8594" i="9"/>
  <c r="A2213" i="9"/>
  <c r="A4255" i="9"/>
  <c r="A3508" i="9"/>
  <c r="A7855" i="9"/>
  <c r="A7906" i="9"/>
  <c r="A5621" i="9"/>
  <c r="A3322" i="9"/>
  <c r="A6494" i="9"/>
  <c r="A8343" i="9"/>
  <c r="A6031" i="9"/>
  <c r="A9818" i="9"/>
  <c r="A5976" i="9"/>
  <c r="A5990" i="9"/>
  <c r="A5878" i="9"/>
  <c r="A7057" i="9"/>
  <c r="A6352" i="9"/>
  <c r="A1130" i="9"/>
  <c r="A9963" i="9"/>
  <c r="A6236" i="9"/>
  <c r="A8177" i="9"/>
  <c r="A7581" i="9"/>
  <c r="A2478" i="9"/>
  <c r="A5687" i="9"/>
  <c r="A6914" i="9"/>
  <c r="A6173" i="9"/>
  <c r="A8533" i="9"/>
  <c r="A1899" i="9"/>
  <c r="A3295" i="9"/>
  <c r="A3162" i="9"/>
  <c r="A981" i="9"/>
  <c r="A3185" i="9"/>
  <c r="A6756" i="9"/>
  <c r="A7634" i="9"/>
  <c r="A286" i="9"/>
  <c r="A8103" i="9"/>
  <c r="A7079" i="9"/>
  <c r="A1284" i="9"/>
  <c r="A7101" i="9"/>
  <c r="A7608" i="9"/>
  <c r="A1684" i="9"/>
  <c r="A6508" i="9"/>
  <c r="A9739" i="9"/>
  <c r="A1080" i="9"/>
  <c r="A7326" i="9"/>
  <c r="A4337" i="9"/>
  <c r="A8818" i="9"/>
  <c r="A7236" i="9"/>
  <c r="A9095" i="9"/>
  <c r="A310" i="9"/>
  <c r="A9105" i="9"/>
  <c r="A3553" i="9"/>
  <c r="A9678" i="9"/>
  <c r="A3613" i="9"/>
  <c r="A3493" i="9"/>
  <c r="A7208" i="9"/>
  <c r="A8766" i="9"/>
  <c r="A607" i="9"/>
  <c r="A3340" i="9"/>
  <c r="A8600" i="9"/>
  <c r="A3431" i="9"/>
  <c r="A7248" i="9"/>
  <c r="A7714" i="9"/>
  <c r="A1223" i="9"/>
  <c r="A9408" i="9"/>
  <c r="A6284" i="9"/>
  <c r="A7198" i="9"/>
  <c r="A7686" i="9"/>
  <c r="A9435" i="9"/>
  <c r="A4676" i="9"/>
  <c r="A3759" i="9"/>
  <c r="A1380" i="9"/>
  <c r="A566" i="9"/>
  <c r="A1977" i="9"/>
  <c r="A5188" i="9"/>
  <c r="A2210" i="9"/>
  <c r="A9256" i="9"/>
  <c r="A1368" i="9"/>
  <c r="A9401" i="9"/>
  <c r="A553" i="9"/>
  <c r="A7596" i="9"/>
  <c r="A4577" i="9"/>
  <c r="A262" i="9"/>
  <c r="A9771" i="9"/>
  <c r="A5763" i="9"/>
  <c r="A2425" i="9"/>
  <c r="A6111" i="9"/>
  <c r="A2007" i="9"/>
  <c r="A4682" i="9"/>
  <c r="A2647" i="9"/>
  <c r="A9487" i="9"/>
  <c r="A5088" i="9"/>
  <c r="A5265" i="9"/>
  <c r="A4349" i="9"/>
  <c r="A2223" i="9"/>
  <c r="A8251" i="9"/>
  <c r="A565" i="9"/>
  <c r="A2771" i="9"/>
  <c r="A8882" i="9"/>
  <c r="A4840" i="9"/>
  <c r="A4396" i="9"/>
  <c r="A9254" i="9"/>
  <c r="A6803" i="9"/>
  <c r="A7503" i="9"/>
  <c r="A5239" i="9"/>
  <c r="A6325" i="9"/>
  <c r="A6845" i="9"/>
  <c r="A9528" i="9"/>
  <c r="A7854" i="9"/>
  <c r="A4614" i="9"/>
  <c r="A5368" i="9"/>
  <c r="A6668" i="9"/>
  <c r="A5347" i="9"/>
  <c r="A1594" i="9"/>
  <c r="A46" i="9"/>
  <c r="A3425" i="9"/>
  <c r="A5274" i="9"/>
  <c r="A1109" i="9"/>
  <c r="A7034" i="9"/>
  <c r="A5282" i="9"/>
  <c r="A6392" i="9"/>
  <c r="A558" i="9"/>
  <c r="A9492" i="9"/>
  <c r="A1023" i="9"/>
  <c r="A3386" i="9"/>
  <c r="A749" i="9"/>
  <c r="A4536" i="9"/>
  <c r="A1056" i="9"/>
  <c r="A9573" i="9"/>
  <c r="A3988" i="9"/>
  <c r="A8571" i="9"/>
  <c r="A2226" i="9"/>
  <c r="A4574" i="9"/>
  <c r="A5998" i="9"/>
  <c r="A8678" i="9"/>
  <c r="A1989" i="9"/>
  <c r="A6085" i="9"/>
  <c r="A6340" i="9"/>
  <c r="A9485" i="9"/>
  <c r="A3333" i="9"/>
  <c r="A5186" i="9"/>
  <c r="A4444" i="9"/>
  <c r="A5291" i="9"/>
  <c r="A7871" i="9"/>
  <c r="A660" i="9"/>
  <c r="A9070" i="9"/>
  <c r="A9548" i="9"/>
  <c r="A9371" i="9"/>
  <c r="A1726" i="9"/>
  <c r="A3068" i="9"/>
  <c r="A7312" i="9"/>
  <c r="A7848" i="9"/>
  <c r="A390" i="9"/>
  <c r="A4407" i="9"/>
  <c r="A8492" i="9"/>
  <c r="A4554" i="9"/>
  <c r="A7546" i="9"/>
  <c r="A8448" i="9"/>
  <c r="A5322" i="9"/>
  <c r="A2535" i="9"/>
  <c r="A6478" i="9"/>
  <c r="A4789" i="9"/>
  <c r="A5869" i="9"/>
  <c r="A3169" i="9"/>
  <c r="A9275" i="9"/>
  <c r="A1411" i="9"/>
  <c r="A1826" i="9"/>
  <c r="A7962" i="9"/>
  <c r="A9395" i="9"/>
  <c r="A2411" i="9"/>
  <c r="A3368" i="9"/>
  <c r="A7178" i="9"/>
  <c r="A1685" i="9"/>
  <c r="A6673" i="9"/>
  <c r="A5658" i="9"/>
  <c r="A1641" i="9"/>
  <c r="A7112" i="9"/>
  <c r="A2258" i="9"/>
  <c r="A9793" i="9"/>
  <c r="A4978" i="9"/>
  <c r="A7736" i="9"/>
  <c r="A6294" i="9"/>
  <c r="A5518" i="9"/>
  <c r="A842" i="9"/>
  <c r="A8575" i="9"/>
  <c r="A7628" i="9"/>
  <c r="A2772" i="9"/>
  <c r="A6013" i="9"/>
  <c r="A8901" i="9"/>
  <c r="A8331" i="9"/>
  <c r="A9564" i="9"/>
  <c r="A5682" i="9"/>
  <c r="A6026" i="9"/>
  <c r="A8955" i="9"/>
  <c r="A8250" i="9"/>
  <c r="A9341" i="9"/>
  <c r="A3821" i="9"/>
  <c r="A3567" i="9"/>
  <c r="A5891" i="9"/>
  <c r="A6202" i="9"/>
  <c r="A3157" i="9"/>
  <c r="A6868" i="9"/>
  <c r="A1817" i="9"/>
  <c r="A3198" i="9"/>
  <c r="A7759" i="9"/>
  <c r="A957" i="9"/>
  <c r="A3028" i="9"/>
  <c r="A1658" i="9"/>
  <c r="A2030" i="9"/>
  <c r="A8878" i="9"/>
  <c r="A4386" i="9"/>
  <c r="A4502" i="9"/>
  <c r="A3780" i="9"/>
  <c r="A9932" i="9"/>
  <c r="A2827" i="9"/>
  <c r="A3401" i="9"/>
  <c r="A1255" i="9"/>
  <c r="A7267" i="9"/>
  <c r="A3557" i="9"/>
  <c r="A6408" i="9"/>
  <c r="A6271" i="9"/>
  <c r="A5851" i="9"/>
  <c r="A6469" i="9"/>
  <c r="A6112" i="9"/>
  <c r="A7525" i="9"/>
  <c r="A2116" i="9"/>
  <c r="A969" i="9"/>
  <c r="A2201" i="9"/>
  <c r="A4186" i="9"/>
  <c r="A5320" i="9"/>
  <c r="A8815" i="9"/>
  <c r="A7783" i="9"/>
  <c r="A4507" i="9"/>
  <c r="A444" i="9"/>
  <c r="A3474" i="9"/>
  <c r="A5664" i="9"/>
  <c r="A318" i="9"/>
  <c r="A4779" i="9"/>
  <c r="A1654" i="9"/>
  <c r="A3911" i="9"/>
  <c r="A62" i="9"/>
  <c r="A755" i="9"/>
  <c r="A9098" i="9"/>
  <c r="A3331" i="9"/>
  <c r="A3355" i="9"/>
  <c r="A5938" i="9"/>
  <c r="A8371" i="9"/>
  <c r="A1175" i="9"/>
  <c r="A6684" i="9"/>
  <c r="A3535" i="9"/>
  <c r="A3095" i="9"/>
  <c r="A2021" i="9"/>
  <c r="A3278" i="9"/>
  <c r="A1602" i="9"/>
  <c r="A2307" i="9"/>
  <c r="A3561" i="9"/>
  <c r="A692" i="9"/>
  <c r="A4091" i="9"/>
  <c r="A7085" i="9"/>
  <c r="A8920" i="9"/>
  <c r="A6196" i="9"/>
  <c r="A1228" i="9"/>
  <c r="A8680" i="9"/>
  <c r="A7157" i="9"/>
  <c r="A5847" i="9"/>
  <c r="A8897" i="9"/>
  <c r="A7773" i="9"/>
  <c r="A2197" i="9"/>
  <c r="A9310" i="9"/>
  <c r="A7819" i="9"/>
  <c r="A993" i="9"/>
  <c r="A8592" i="9"/>
  <c r="A5126" i="9"/>
  <c r="A8149" i="9"/>
  <c r="A2168" i="9"/>
  <c r="A8412" i="9"/>
  <c r="A5165" i="9"/>
  <c r="A6481" i="9"/>
  <c r="A7651" i="9"/>
  <c r="A9965" i="9"/>
  <c r="A6593" i="9"/>
  <c r="A7905" i="9"/>
  <c r="A9810" i="9"/>
  <c r="A9226" i="9"/>
  <c r="A5529" i="9"/>
  <c r="A8362" i="9"/>
  <c r="A8665" i="9"/>
  <c r="A7021" i="9"/>
  <c r="A8329" i="9"/>
  <c r="A1539" i="9"/>
  <c r="A6991" i="9"/>
  <c r="A2605" i="9"/>
  <c r="A9546" i="9"/>
  <c r="A1018" i="9"/>
  <c r="A6436" i="9"/>
  <c r="A5269" i="9"/>
  <c r="A5006" i="9"/>
  <c r="A1917" i="9"/>
  <c r="A9794" i="9"/>
  <c r="A6052" i="9"/>
  <c r="A7329" i="9"/>
  <c r="A2756" i="9"/>
  <c r="A2017" i="9"/>
  <c r="A8793" i="9"/>
  <c r="A2432" i="9"/>
  <c r="A3527" i="9"/>
  <c r="A3559" i="9"/>
  <c r="A8474" i="9"/>
  <c r="A3093" i="9"/>
  <c r="A1290" i="9"/>
  <c r="A7873" i="9"/>
  <c r="A3955" i="9"/>
  <c r="A7487" i="9"/>
  <c r="A7915" i="9"/>
  <c r="A7209" i="9"/>
  <c r="A6304" i="9"/>
  <c r="A7901" i="9"/>
  <c r="A8907" i="9"/>
  <c r="A6785" i="9"/>
  <c r="A3885" i="9"/>
  <c r="A4160" i="9"/>
  <c r="A4102" i="9"/>
  <c r="A9549" i="9"/>
  <c r="A8487" i="9"/>
  <c r="A7233" i="9"/>
  <c r="A8439" i="9"/>
  <c r="A3334" i="9"/>
  <c r="A9216" i="9"/>
  <c r="A3990" i="9"/>
  <c r="A4989" i="9"/>
  <c r="A595" i="9"/>
  <c r="A6119" i="9"/>
  <c r="A7334" i="9"/>
  <c r="A8898" i="9"/>
  <c r="A4025" i="9"/>
  <c r="A2600" i="9"/>
  <c r="A9709" i="9"/>
  <c r="A7194" i="9"/>
  <c r="A8890" i="9"/>
  <c r="A2719" i="9"/>
  <c r="A6232" i="9"/>
  <c r="A3643" i="9"/>
  <c r="A8733" i="9"/>
  <c r="A4873" i="9"/>
  <c r="A6816" i="9"/>
  <c r="A6134" i="9"/>
  <c r="A6521" i="9"/>
  <c r="A5817" i="9"/>
  <c r="A8649" i="9"/>
  <c r="A3857" i="9"/>
  <c r="A3194" i="9"/>
  <c r="A6075" i="9"/>
  <c r="A3951" i="9"/>
  <c r="A1734" i="9"/>
  <c r="A3268" i="9"/>
  <c r="A1457" i="9"/>
  <c r="A297" i="9"/>
  <c r="A8436" i="9"/>
  <c r="A6417" i="9"/>
  <c r="A4908" i="9"/>
  <c r="A6159" i="9"/>
  <c r="A2617" i="9"/>
  <c r="A1929" i="9"/>
  <c r="A5330" i="9"/>
  <c r="A9967" i="9"/>
  <c r="A6022" i="9"/>
  <c r="A56" i="9"/>
  <c r="A7497" i="9"/>
  <c r="A7743" i="9"/>
  <c r="A3747" i="9"/>
  <c r="A6216" i="9"/>
  <c r="A6543" i="9"/>
  <c r="A2090" i="9"/>
  <c r="A4356" i="9"/>
  <c r="A3221" i="9"/>
  <c r="A2890" i="9"/>
  <c r="A4042" i="9"/>
  <c r="A7753" i="9"/>
  <c r="A9335" i="9"/>
  <c r="A9345" i="9"/>
  <c r="A2352" i="9"/>
  <c r="A4048" i="9"/>
  <c r="A1584" i="9"/>
  <c r="A1516" i="9"/>
  <c r="A5044" i="9"/>
  <c r="A7494" i="9"/>
  <c r="A7510" i="9"/>
  <c r="A8926" i="9"/>
  <c r="A9565" i="9"/>
  <c r="A256" i="9"/>
  <c r="A9259" i="9"/>
  <c r="A9305" i="9"/>
  <c r="A922" i="9"/>
  <c r="A9654" i="9"/>
  <c r="A5826" i="9"/>
  <c r="A844" i="9"/>
  <c r="A261" i="9"/>
  <c r="A5936" i="9"/>
  <c r="A8841" i="9"/>
  <c r="A5431" i="9"/>
  <c r="A3901" i="9"/>
  <c r="A8710" i="9"/>
  <c r="A7227" i="9"/>
  <c r="A8743" i="9"/>
  <c r="A9040" i="9"/>
  <c r="A6632" i="9"/>
  <c r="A3795" i="9"/>
  <c r="A6689" i="9"/>
  <c r="A3794" i="9"/>
  <c r="A8931" i="9"/>
  <c r="A6496" i="9"/>
  <c r="A693" i="9"/>
  <c r="A9648" i="9"/>
  <c r="A6090" i="9"/>
  <c r="A5022" i="9"/>
  <c r="A5255" i="9"/>
  <c r="A272" i="9"/>
  <c r="A5351" i="9"/>
  <c r="A2389" i="9"/>
  <c r="A6483" i="9"/>
  <c r="A6476" i="9"/>
  <c r="A8690" i="9"/>
  <c r="A4275" i="9"/>
  <c r="A1577" i="9"/>
  <c r="A7199" i="9"/>
  <c r="A4014" i="9"/>
  <c r="A4049" i="9"/>
  <c r="A4066" i="9"/>
  <c r="A3979" i="9"/>
  <c r="A8855" i="9"/>
  <c r="A5777" i="9"/>
  <c r="A1486" i="9"/>
  <c r="A1090" i="9"/>
  <c r="A9619" i="9"/>
  <c r="A276" i="9"/>
  <c r="A1330" i="9"/>
  <c r="A3964" i="9"/>
  <c r="A5311" i="9"/>
  <c r="A1347" i="9"/>
  <c r="A4088" i="9"/>
  <c r="A6753" i="9"/>
  <c r="A656" i="9"/>
  <c r="A9905" i="9"/>
  <c r="A142" i="9"/>
  <c r="A406" i="9"/>
  <c r="A4363" i="9"/>
  <c r="A3190" i="9"/>
  <c r="A5190" i="9"/>
  <c r="A4031" i="9"/>
  <c r="A1185" i="9"/>
  <c r="A7476" i="9"/>
  <c r="A5003" i="9"/>
  <c r="A9668" i="9"/>
  <c r="A1201" i="9"/>
  <c r="A9867" i="9"/>
  <c r="A3912" i="9"/>
  <c r="A4021" i="9"/>
  <c r="A3090" i="9"/>
  <c r="A1551" i="9"/>
  <c r="A3959" i="9"/>
  <c r="A8735" i="9"/>
  <c r="A1461" i="9"/>
  <c r="A2427" i="9"/>
  <c r="A7097" i="9"/>
  <c r="A5681" i="9"/>
  <c r="A1043" i="9"/>
  <c r="A4498" i="9"/>
  <c r="A9432" i="9"/>
  <c r="A2491" i="9"/>
  <c r="A3346" i="9"/>
  <c r="A6937" i="9"/>
  <c r="A8258" i="9"/>
  <c r="A2694" i="9"/>
  <c r="A9087" i="9"/>
  <c r="A3281" i="9"/>
  <c r="A4098" i="9"/>
  <c r="A294" i="9"/>
  <c r="A3305" i="9"/>
  <c r="A9845" i="9"/>
  <c r="A2905" i="9"/>
  <c r="A4956" i="9"/>
  <c r="A8783" i="9"/>
  <c r="A6824" i="9"/>
  <c r="A3002" i="9"/>
  <c r="A7720" i="9"/>
  <c r="A3378" i="9"/>
  <c r="A8508" i="9"/>
  <c r="A6166" i="9"/>
  <c r="A832" i="9"/>
  <c r="A3407" i="9"/>
  <c r="A2475" i="9"/>
  <c r="A131" i="9"/>
  <c r="A6537" i="9"/>
  <c r="A3830" i="9"/>
  <c r="A1491" i="9"/>
  <c r="A4985" i="9"/>
  <c r="A2996" i="9"/>
  <c r="A3947" i="9"/>
  <c r="A9647" i="9"/>
  <c r="A9630" i="9"/>
  <c r="A7897" i="9"/>
  <c r="A6300" i="9"/>
  <c r="A4385" i="9"/>
  <c r="A91" i="9"/>
  <c r="A6725" i="9"/>
  <c r="A1872" i="9"/>
  <c r="A6817" i="9"/>
  <c r="A5544" i="9"/>
  <c r="A8550" i="9"/>
  <c r="A7469" i="9"/>
  <c r="A1848" i="9"/>
  <c r="A925" i="9"/>
  <c r="A16" i="9"/>
  <c r="A5605" i="9"/>
  <c r="A2372" i="9"/>
  <c r="A8547" i="9"/>
  <c r="A4910" i="9"/>
  <c r="A9768" i="9"/>
  <c r="A2323" i="9"/>
  <c r="A8982" i="9"/>
  <c r="A6612" i="9"/>
  <c r="A2145" i="9"/>
  <c r="A10000" i="9"/>
  <c r="A4067" i="9"/>
  <c r="A9288" i="9"/>
  <c r="A2276" i="9"/>
  <c r="A9290" i="9"/>
  <c r="A434" i="9"/>
  <c r="A567" i="9"/>
  <c r="A3284" i="9"/>
  <c r="A2622" i="9"/>
  <c r="A1969" i="9"/>
  <c r="A280" i="9"/>
  <c r="A8260" i="9"/>
  <c r="A4410" i="9"/>
  <c r="A8146" i="9"/>
  <c r="A9391" i="9"/>
  <c r="A1800" i="9"/>
  <c r="A8405" i="9"/>
  <c r="A1545" i="9"/>
  <c r="A4070" i="9"/>
  <c r="A9217" i="9"/>
  <c r="A327" i="9"/>
  <c r="A6686" i="9"/>
  <c r="A382" i="9"/>
  <c r="A2150" i="9"/>
  <c r="A9562" i="9"/>
  <c r="A7207" i="9"/>
  <c r="A5476" i="9"/>
  <c r="A1963" i="9"/>
  <c r="A3289" i="9"/>
  <c r="A8510" i="9"/>
  <c r="A6221" i="9"/>
  <c r="A2008" i="9"/>
  <c r="A5386" i="9"/>
  <c r="A5651" i="9"/>
  <c r="A7685" i="9"/>
  <c r="A3760" i="9"/>
  <c r="A5558" i="9"/>
  <c r="A2568" i="9"/>
  <c r="A9001" i="9"/>
  <c r="A5514" i="9"/>
  <c r="A5303" i="9"/>
  <c r="A9888" i="9"/>
  <c r="A5394" i="9"/>
  <c r="A3984" i="9"/>
  <c r="A866" i="9"/>
  <c r="A8253" i="9"/>
  <c r="A3271" i="9"/>
  <c r="A9881" i="9"/>
  <c r="A3824" i="9"/>
  <c r="A2898" i="9"/>
  <c r="A9828" i="9"/>
  <c r="A707" i="9"/>
  <c r="A629" i="9"/>
  <c r="A2230" i="9"/>
  <c r="A4033" i="9"/>
  <c r="A2078" i="9"/>
  <c r="A6177" i="9"/>
  <c r="A3968" i="9"/>
  <c r="A19" i="9"/>
  <c r="A1231" i="9"/>
  <c r="A3063" i="9"/>
  <c r="A7590" i="9"/>
  <c r="A5155" i="9"/>
  <c r="A379" i="9"/>
  <c r="A3155" i="9"/>
  <c r="A4974" i="9"/>
  <c r="A6094" i="9"/>
  <c r="A4190" i="9"/>
  <c r="A9658" i="9"/>
  <c r="A4242" i="9"/>
  <c r="A4814" i="9"/>
  <c r="A7418" i="9"/>
  <c r="A4232" i="9"/>
  <c r="A6322" i="9"/>
  <c r="A4438" i="9"/>
  <c r="A9133" i="9"/>
  <c r="A542" i="9"/>
  <c r="A6553" i="9"/>
  <c r="A279" i="9"/>
  <c r="A4486" i="9"/>
  <c r="A8210" i="9"/>
  <c r="A5825" i="9"/>
  <c r="A2919" i="9"/>
  <c r="A7346" i="9"/>
  <c r="A5038" i="9"/>
  <c r="A7959" i="9"/>
  <c r="A2592" i="9"/>
  <c r="A7114" i="9"/>
  <c r="A4707" i="9"/>
  <c r="A7813" i="9"/>
  <c r="A3776" i="9"/>
  <c r="A1566" i="9"/>
  <c r="A9754" i="9"/>
  <c r="A1828" i="9"/>
  <c r="A2224" i="9"/>
  <c r="A9657" i="9"/>
  <c r="A666" i="9"/>
  <c r="A2244" i="9"/>
  <c r="A5383" i="9"/>
  <c r="A2341" i="9"/>
  <c r="A1701" i="9"/>
  <c r="A4038" i="9"/>
  <c r="A5636" i="9"/>
  <c r="A2333" i="9"/>
  <c r="A7423" i="9"/>
  <c r="A2788" i="9"/>
  <c r="A8413" i="9"/>
  <c r="A4762" i="9"/>
  <c r="A5026" i="9"/>
  <c r="A5433" i="9"/>
  <c r="A9337" i="9"/>
  <c r="A1055" i="9"/>
  <c r="A8683" i="9"/>
  <c r="A870" i="9"/>
  <c r="A9186" i="9"/>
  <c r="A257" i="9"/>
  <c r="A9503" i="9"/>
  <c r="A4734" i="9"/>
  <c r="A5966" i="9"/>
  <c r="A7648" i="9"/>
  <c r="A4346" i="9"/>
  <c r="A4754" i="9"/>
  <c r="A1154" i="9"/>
  <c r="A7798" i="9"/>
  <c r="A4443" i="9"/>
  <c r="A9686" i="9"/>
  <c r="A6604" i="9"/>
  <c r="A8916" i="9"/>
  <c r="A970" i="9"/>
  <c r="A6792" i="9"/>
  <c r="A6272" i="9"/>
  <c r="A2661" i="9"/>
  <c r="A5367" i="9"/>
  <c r="A7365" i="9"/>
  <c r="A3773" i="9"/>
  <c r="A3167" i="9"/>
  <c r="A7857" i="9"/>
  <c r="A4969" i="9"/>
  <c r="A8629" i="9"/>
  <c r="A1114" i="9"/>
  <c r="A7023" i="9"/>
  <c r="A5301" i="9"/>
  <c r="A9541" i="9"/>
  <c r="A1053" i="9"/>
  <c r="A4271" i="9"/>
  <c r="A5977" i="9"/>
  <c r="A5084" i="9"/>
  <c r="A5813" i="9"/>
  <c r="A1341" i="9"/>
  <c r="A3277" i="9"/>
  <c r="A2527" i="9"/>
  <c r="A5623" i="9"/>
  <c r="A2650" i="9"/>
  <c r="A1206" i="9"/>
  <c r="A7352" i="9"/>
  <c r="A8561" i="9"/>
  <c r="A9067" i="9"/>
  <c r="A2983" i="9"/>
  <c r="A9593" i="9"/>
  <c r="A5886" i="9"/>
  <c r="A2811" i="9"/>
  <c r="A6509" i="9"/>
  <c r="A1289" i="9"/>
  <c r="A5715" i="9"/>
  <c r="A9917" i="9"/>
  <c r="A9609" i="9"/>
  <c r="A5971" i="9"/>
  <c r="A3494" i="9"/>
  <c r="A9775" i="9"/>
  <c r="A1222" i="9"/>
  <c r="A3205" i="9"/>
  <c r="A2469" i="9"/>
  <c r="A6440" i="9"/>
  <c r="A8007" i="9"/>
  <c r="A7504" i="9"/>
  <c r="A6192" i="9"/>
  <c r="A7017" i="9"/>
  <c r="A6280" i="9"/>
  <c r="A6167" i="9"/>
  <c r="A7173" i="9"/>
  <c r="A9940" i="9"/>
  <c r="A6957" i="9"/>
  <c r="A410" i="9"/>
  <c r="A4508" i="9"/>
  <c r="A9853" i="9"/>
  <c r="A1891" i="9"/>
  <c r="A639" i="9"/>
  <c r="A4783" i="9"/>
  <c r="A4063" i="9"/>
  <c r="A6283" i="9"/>
  <c r="A4388" i="9"/>
  <c r="A9237" i="9"/>
  <c r="A538" i="9"/>
  <c r="A6649" i="9"/>
  <c r="A7726" i="9"/>
  <c r="A3757" i="9"/>
  <c r="A119" i="9"/>
  <c r="A300" i="9"/>
  <c r="A2155" i="9"/>
  <c r="A3594" i="9"/>
  <c r="A7218" i="9"/>
  <c r="A7853" i="9"/>
  <c r="A9641" i="9"/>
  <c r="A3350" i="9"/>
  <c r="A4182" i="9"/>
  <c r="A5849" i="9"/>
  <c r="A7706" i="9"/>
  <c r="A2257" i="9"/>
  <c r="A6619" i="9"/>
  <c r="A5660" i="9"/>
  <c r="A4355" i="9"/>
  <c r="A95" i="9"/>
  <c r="A4149" i="9"/>
  <c r="A2910" i="9"/>
  <c r="A102" i="9"/>
  <c r="A6661" i="9"/>
  <c r="A7383" i="9"/>
  <c r="A2014" i="9"/>
  <c r="A2059" i="9"/>
  <c r="A9396" i="9"/>
  <c r="A3" i="9"/>
  <c r="A8307" i="9"/>
  <c r="A852" i="9"/>
  <c r="A995" i="9"/>
  <c r="A2755" i="9"/>
  <c r="A8943" i="9"/>
  <c r="A8702" i="9"/>
  <c r="A6396" i="9"/>
  <c r="A1679" i="9"/>
  <c r="A1647" i="9"/>
  <c r="A1370" i="9"/>
  <c r="A6865" i="9"/>
  <c r="A2370" i="9"/>
  <c r="A1648" i="9"/>
  <c r="A3524" i="9"/>
  <c r="A4492" i="9"/>
  <c r="A9020" i="9"/>
  <c r="A6526" i="9"/>
  <c r="A3529" i="9"/>
  <c r="A2751" i="9"/>
  <c r="A2790" i="9"/>
  <c r="A1268" i="9"/>
  <c r="A4597" i="9"/>
  <c r="A1193" i="9"/>
  <c r="A1832" i="9"/>
  <c r="A982" i="9"/>
  <c r="A8402" i="9"/>
  <c r="A7289" i="9"/>
  <c r="A3897" i="9"/>
  <c r="A4803" i="9"/>
  <c r="A7369" i="9"/>
  <c r="A5941" i="9"/>
  <c r="A2835" i="9"/>
  <c r="A7784" i="9"/>
  <c r="A2142" i="9"/>
  <c r="A7421" i="9"/>
  <c r="A6539" i="9"/>
  <c r="A3165" i="9"/>
  <c r="A6258" i="9"/>
  <c r="A9365" i="9"/>
  <c r="A6992" i="9"/>
  <c r="A1809" i="9"/>
  <c r="A141" i="9"/>
  <c r="A620" i="9"/>
  <c r="A5439" i="9"/>
  <c r="A24" i="9"/>
  <c r="A4461" i="9"/>
  <c r="A6500" i="9"/>
  <c r="A8624" i="9"/>
  <c r="A1217" i="9"/>
  <c r="A1178" i="9"/>
  <c r="A9011" i="9"/>
  <c r="A1532" i="9"/>
  <c r="A2279" i="9"/>
  <c r="A4243" i="9"/>
  <c r="A8705" i="9"/>
  <c r="A2779" i="9"/>
  <c r="A5406" i="9"/>
  <c r="A9181" i="9"/>
  <c r="A6064" i="9"/>
  <c r="A8821" i="9"/>
  <c r="A8650" i="9"/>
  <c r="A3640" i="9"/>
  <c r="A3565" i="9"/>
  <c r="A2534" i="9"/>
  <c r="A4708" i="9"/>
  <c r="A5928" i="9"/>
  <c r="A1054" i="9"/>
  <c r="A5167" i="9"/>
  <c r="A7167" i="9"/>
  <c r="A895" i="9"/>
  <c r="A6429" i="9"/>
  <c r="A2479" i="9"/>
  <c r="A5866" i="9"/>
  <c r="A7836" i="9"/>
  <c r="A1336" i="9"/>
  <c r="A4646" i="9"/>
  <c r="A3852" i="9"/>
  <c r="A3147" i="9"/>
  <c r="A4962" i="9"/>
  <c r="A5601" i="9"/>
  <c r="A8426" i="9"/>
  <c r="A8637" i="9"/>
  <c r="A2011" i="9"/>
  <c r="A3791" i="9"/>
  <c r="A1361" i="9"/>
  <c r="A9247" i="9"/>
  <c r="A2264" i="9"/>
  <c r="A3384" i="9"/>
  <c r="A4587" i="9"/>
  <c r="A2445" i="9"/>
  <c r="A3540" i="9"/>
  <c r="A6692" i="9"/>
  <c r="A1511" i="9"/>
  <c r="A8028" i="9"/>
  <c r="A4256" i="9"/>
  <c r="A2760" i="9"/>
  <c r="A6518" i="9"/>
  <c r="A9370" i="9"/>
  <c r="A5692" i="9"/>
  <c r="A2222" i="9"/>
  <c r="A1494" i="9"/>
  <c r="A42" i="9"/>
  <c r="A3995" i="9"/>
  <c r="A1886" i="9"/>
  <c r="A4221" i="9"/>
  <c r="A6850" i="9"/>
  <c r="A4136" i="9"/>
  <c r="A825" i="9"/>
  <c r="A5732" i="9"/>
  <c r="A9749" i="9"/>
  <c r="A3487" i="9"/>
  <c r="A1383" i="9"/>
  <c r="A9046" i="9"/>
  <c r="A3388" i="9"/>
  <c r="A2992" i="9"/>
  <c r="A8760" i="9"/>
  <c r="A271" i="9"/>
  <c r="A3307" i="9"/>
  <c r="A8883" i="9"/>
  <c r="A1317" i="9"/>
  <c r="A7869" i="9"/>
  <c r="A8022" i="9"/>
  <c r="A7370" i="9"/>
  <c r="A2148" i="9"/>
  <c r="A6076" i="9"/>
  <c r="A4871" i="9"/>
  <c r="A7796" i="9"/>
  <c r="A9175" i="9"/>
  <c r="A6317" i="9"/>
  <c r="A9119" i="9"/>
  <c r="A1413" i="9"/>
  <c r="A1292" i="9"/>
  <c r="A1031" i="9"/>
  <c r="A8921" i="9"/>
  <c r="A6082" i="9"/>
  <c r="A4340" i="9"/>
  <c r="A7462" i="9"/>
  <c r="A4944" i="9"/>
  <c r="A4176" i="9"/>
  <c r="A5578" i="9"/>
  <c r="A5106" i="9"/>
  <c r="A7174" i="9"/>
  <c r="A6250" i="9"/>
  <c r="A1299" i="9"/>
  <c r="A3655" i="9"/>
  <c r="A535" i="9"/>
  <c r="A3136" i="9"/>
  <c r="A5748" i="9"/>
  <c r="A7824" i="9"/>
  <c r="A1724" i="9"/>
  <c r="A146" i="9"/>
  <c r="A4686" i="9"/>
  <c r="A1780" i="9"/>
  <c r="A6938" i="9"/>
  <c r="A899" i="9"/>
  <c r="A3370" i="9"/>
  <c r="A7816" i="9"/>
  <c r="A1682" i="9"/>
  <c r="A9009" i="9"/>
  <c r="A451" i="9"/>
  <c r="A674" i="9"/>
  <c r="A3513" i="9"/>
  <c r="A7676" i="9"/>
  <c r="A4773" i="9"/>
  <c r="A7952" i="9"/>
  <c r="A6985" i="9"/>
  <c r="A1311" i="9"/>
  <c r="A2689" i="9"/>
  <c r="A3808" i="9"/>
  <c r="A5960" i="9"/>
  <c r="A2495" i="9"/>
  <c r="A384" i="9"/>
  <c r="A7602" i="9"/>
  <c r="A7874" i="9"/>
  <c r="A6288" i="9"/>
  <c r="A8623" i="9"/>
  <c r="A9567" i="9"/>
  <c r="A9272" i="9"/>
  <c r="A7062" i="9"/>
  <c r="A515" i="9"/>
  <c r="A6926" i="9"/>
  <c r="A9682" i="9"/>
  <c r="A9578" i="9"/>
  <c r="A5819" i="9"/>
  <c r="A2791" i="9"/>
  <c r="A1889" i="9"/>
  <c r="A2543" i="9"/>
  <c r="A3492" i="9"/>
  <c r="A1688" i="9"/>
  <c r="A2129" i="9"/>
  <c r="A1538" i="9"/>
  <c r="A6722" i="9"/>
  <c r="A8088" i="9"/>
  <c r="A5627" i="9"/>
  <c r="A2347" i="9"/>
  <c r="A7403" i="9"/>
  <c r="A968" i="9"/>
  <c r="A1150" i="9"/>
  <c r="A8469" i="9"/>
  <c r="A7607" i="9"/>
  <c r="A8914" i="9"/>
  <c r="A98" i="9"/>
  <c r="A8276" i="9"/>
  <c r="A7566" i="9"/>
  <c r="A2092" i="9"/>
  <c r="A826" i="9"/>
  <c r="A5241" i="9"/>
  <c r="A655" i="9"/>
  <c r="A4935" i="9"/>
  <c r="A6813" i="9"/>
  <c r="A9056" i="9"/>
  <c r="A3924" i="9"/>
  <c r="A4288" i="9"/>
  <c r="A3445" i="9"/>
  <c r="A2171" i="9"/>
  <c r="A6681" i="9"/>
  <c r="A10" i="9"/>
  <c r="A3283" i="9"/>
  <c r="A3761" i="9"/>
  <c r="A527" i="9"/>
  <c r="A7224" i="9"/>
  <c r="A2923" i="9"/>
  <c r="A2584" i="9"/>
  <c r="A3454" i="9"/>
  <c r="A8602" i="9"/>
  <c r="A85" i="9"/>
  <c r="A1663" i="9"/>
  <c r="A1881" i="9"/>
  <c r="A7592" i="9"/>
  <c r="A6218" i="9"/>
  <c r="A1049" i="9"/>
  <c r="A7026" i="9"/>
  <c r="A3921" i="9"/>
  <c r="A3017" i="9"/>
  <c r="A8211" i="9"/>
  <c r="A67" i="9"/>
  <c r="A1451" i="9"/>
  <c r="A8294" i="9"/>
  <c r="A8737" i="9"/>
  <c r="A5201" i="9"/>
  <c r="A7131" i="9"/>
  <c r="A6109" i="9"/>
  <c r="A648" i="9"/>
  <c r="A8523" i="9"/>
  <c r="A7286" i="9"/>
  <c r="A6311" i="9"/>
  <c r="A6100" i="9"/>
  <c r="A7398" i="9"/>
  <c r="A7264" i="9"/>
  <c r="A1692" i="9"/>
  <c r="A96" i="9"/>
  <c r="A3992" i="9"/>
  <c r="A7041" i="9"/>
  <c r="A5917" i="9"/>
  <c r="A9831" i="9"/>
  <c r="A8807" i="9"/>
  <c r="A3103" i="9"/>
  <c r="A5515" i="9"/>
  <c r="A3689" i="9"/>
  <c r="A3816" i="9"/>
  <c r="A4145" i="9"/>
  <c r="A2573" i="9"/>
  <c r="A1753" i="9"/>
  <c r="A6491" i="9"/>
  <c r="A7153" i="9"/>
  <c r="A3574" i="9"/>
  <c r="A5009" i="9"/>
  <c r="A5920" i="9"/>
  <c r="A4101" i="9"/>
  <c r="A510" i="9"/>
  <c r="A1915" i="9"/>
  <c r="A8895" i="9"/>
  <c r="A8936" i="9"/>
  <c r="A7083" i="9"/>
  <c r="A1606" i="9"/>
  <c r="A8396" i="9"/>
  <c r="A9154" i="9"/>
  <c r="A4323" i="9"/>
  <c r="A9166" i="9"/>
  <c r="A859" i="9"/>
  <c r="A4881" i="9"/>
  <c r="A4459" i="9"/>
  <c r="A3884" i="9"/>
  <c r="A3223" i="9"/>
  <c r="A3192" i="9"/>
  <c r="A1122" i="9"/>
  <c r="A1653" i="9"/>
  <c r="A5823" i="9"/>
  <c r="A5182" i="9"/>
  <c r="A9260" i="9"/>
  <c r="A6810" i="9"/>
  <c r="A1441" i="9"/>
  <c r="A3052" i="9"/>
  <c r="A6935" i="9"/>
  <c r="A6984" i="9"/>
  <c r="A7308" i="9"/>
  <c r="A1385" i="9"/>
  <c r="A2901" i="9"/>
  <c r="A7603" i="9"/>
  <c r="A5743" i="9"/>
  <c r="A7094" i="9"/>
  <c r="A6880" i="9"/>
  <c r="A9814" i="9"/>
  <c r="A1096" i="9"/>
  <c r="A9366" i="9"/>
  <c r="A4155" i="9"/>
  <c r="A9246" i="9"/>
  <c r="A935" i="9"/>
  <c r="A9667" i="9"/>
  <c r="A4045" i="9"/>
  <c r="A5103" i="9"/>
  <c r="A6883" i="9"/>
  <c r="A2353" i="9"/>
  <c r="A6860" i="9"/>
  <c r="A7091" i="9"/>
  <c r="A4804" i="9"/>
  <c r="A1833" i="9"/>
  <c r="A7887" i="9"/>
  <c r="A8755" i="9"/>
  <c r="A259" i="9"/>
  <c r="A3919" i="9"/>
  <c r="A5131" i="9"/>
  <c r="A7089" i="9"/>
  <c r="A9129" i="9"/>
  <c r="A8437" i="9"/>
  <c r="A6923" i="9"/>
  <c r="A9456" i="9"/>
  <c r="A2380" i="9"/>
  <c r="A8565" i="9"/>
  <c r="A2638" i="9"/>
  <c r="A9388" i="9"/>
  <c r="A337" i="9"/>
  <c r="A9092" i="9"/>
  <c r="A7245" i="9"/>
  <c r="A4844" i="9"/>
  <c r="A8267" i="9"/>
  <c r="A177" i="9"/>
  <c r="A8122" i="9"/>
  <c r="A4096" i="9"/>
  <c r="A7689" i="9"/>
  <c r="A3592" i="9"/>
  <c r="A6874" i="9"/>
  <c r="A2838" i="9"/>
  <c r="A3276" i="9"/>
  <c r="A1835" i="9"/>
  <c r="A209" i="9"/>
  <c r="A240" i="9"/>
  <c r="A2273" i="9"/>
  <c r="A2473" i="9"/>
  <c r="A3693" i="9"/>
  <c r="A1205" i="9"/>
  <c r="A8376" i="9"/>
  <c r="A6015" i="9"/>
  <c r="A1298" i="9"/>
  <c r="A3903" i="9"/>
  <c r="A3818" i="9"/>
  <c r="A7760" i="9"/>
  <c r="A6802" i="9"/>
  <c r="A1676" i="9"/>
  <c r="A3417" i="9"/>
  <c r="A8463" i="9"/>
  <c r="A642" i="9"/>
  <c r="A1634" i="9"/>
  <c r="A5657" i="9"/>
  <c r="A3856" i="9"/>
  <c r="A8910" i="9"/>
  <c r="A8694" i="9"/>
  <c r="A4389" i="9"/>
  <c r="A5721" i="9"/>
  <c r="A2235" i="9"/>
  <c r="A7757" i="9"/>
  <c r="A6427" i="9"/>
  <c r="A6589" i="9"/>
  <c r="A2871" i="9"/>
  <c r="A5030" i="9"/>
  <c r="A7845" i="9"/>
  <c r="A2195" i="9"/>
  <c r="A9007" i="9"/>
  <c r="A9957" i="9"/>
  <c r="A4274" i="9"/>
  <c r="A8840" i="9"/>
  <c r="A8741" i="9"/>
  <c r="A5931" i="9"/>
  <c r="A3704" i="9"/>
  <c r="A9062" i="9"/>
  <c r="A4891" i="9"/>
  <c r="A3119" i="9"/>
  <c r="A7084" i="9"/>
  <c r="A8414" i="9"/>
  <c r="A3269" i="9"/>
  <c r="A533" i="9"/>
  <c r="A9050" i="9"/>
  <c r="A9981" i="9"/>
  <c r="A2891" i="9"/>
  <c r="A6424" i="9"/>
  <c r="A312" i="9"/>
  <c r="A8207" i="9"/>
  <c r="A6400" i="9"/>
  <c r="A4141" i="9"/>
  <c r="A2626" i="9"/>
  <c r="A3050" i="9"/>
  <c r="A2947" i="9"/>
  <c r="A8716" i="9"/>
  <c r="A3785" i="9"/>
  <c r="A8559" i="9"/>
  <c r="A1492" i="9"/>
  <c r="A4794" i="9"/>
  <c r="A713" i="9"/>
  <c r="A6538" i="9"/>
  <c r="A481" i="9"/>
  <c r="A7052" i="9"/>
  <c r="A685" i="9"/>
  <c r="A7349" i="9"/>
  <c r="A694" i="9"/>
  <c r="A55" i="9"/>
  <c r="A6407" i="9"/>
  <c r="A9354" i="9"/>
  <c r="A6556" i="9"/>
  <c r="A6315" i="9"/>
  <c r="A3933" i="9"/>
  <c r="A4609" i="9"/>
  <c r="A5128" i="9"/>
  <c r="A2378" i="9"/>
  <c r="A9706" i="9"/>
  <c r="A1187" i="9"/>
  <c r="A86" i="9"/>
  <c r="A513" i="9"/>
  <c r="A6194" i="9"/>
  <c r="A6955" i="9"/>
  <c r="A4914" i="9"/>
  <c r="A8409" i="9"/>
  <c r="A9608" i="9"/>
  <c r="A8440" i="9"/>
  <c r="A7617" i="9"/>
  <c r="A1691" i="9"/>
  <c r="A3461" i="9"/>
  <c r="A5822" i="9"/>
  <c r="A5273" i="9"/>
  <c r="A5559" i="9"/>
  <c r="A7531" i="9"/>
  <c r="A556" i="9"/>
  <c r="A9112" i="9"/>
  <c r="A6849" i="9"/>
  <c r="A1937" i="9"/>
  <c r="A8795" i="9"/>
  <c r="A9452" i="9"/>
  <c r="A4093" i="9"/>
  <c r="A4704" i="9"/>
  <c r="A9876" i="9"/>
  <c r="A958" i="9"/>
  <c r="A9051" i="9"/>
  <c r="A2713" i="9"/>
  <c r="A1645" i="9"/>
  <c r="A8406" i="9"/>
  <c r="A8423" i="9"/>
  <c r="A9617" i="9"/>
  <c r="A3739" i="9"/>
  <c r="A3956" i="9"/>
  <c r="A2831" i="9"/>
  <c r="A2284" i="9"/>
  <c r="A5568" i="9"/>
  <c r="A2013" i="9"/>
  <c r="A2336" i="9"/>
  <c r="A3471" i="9"/>
  <c r="A4336" i="9"/>
  <c r="A1564" i="9"/>
  <c r="A695" i="9"/>
  <c r="A448" i="9"/>
  <c r="A5350" i="9"/>
  <c r="A4648" i="9"/>
  <c r="A3669" i="9"/>
  <c r="A4380" i="9"/>
  <c r="A2512" i="9"/>
  <c r="A989" i="9"/>
  <c r="A9184" i="9"/>
  <c r="A6523" i="9"/>
  <c r="A1874" i="9"/>
  <c r="A2667" i="9"/>
  <c r="A5554" i="9"/>
  <c r="A862" i="9"/>
  <c r="A6730" i="9"/>
  <c r="A4758" i="9"/>
  <c r="A5616" i="9"/>
  <c r="A6390" i="9"/>
  <c r="A2184" i="9"/>
  <c r="A1235" i="9"/>
  <c r="A6360" i="9"/>
  <c r="A2525" i="9"/>
  <c r="A6455" i="9"/>
  <c r="A7250" i="9"/>
  <c r="A589" i="9"/>
  <c r="A835" i="9"/>
  <c r="A3585" i="9"/>
  <c r="A4513" i="9"/>
  <c r="A2254" i="9"/>
  <c r="A2875" i="9"/>
  <c r="A3570" i="9"/>
  <c r="A1827" i="9"/>
  <c r="A354" i="9"/>
  <c r="A3894" i="9"/>
  <c r="A3215" i="9"/>
  <c r="A2628" i="9"/>
  <c r="A2227" i="9"/>
  <c r="A118" i="9"/>
  <c r="A696" i="9"/>
  <c r="A8806" i="9"/>
  <c r="A4690" i="9"/>
  <c r="A9027" i="9"/>
  <c r="A5542" i="9"/>
  <c r="A7055" i="9"/>
  <c r="A1433" i="9"/>
  <c r="A3187" i="9"/>
  <c r="A4739" i="9"/>
  <c r="A676" i="9"/>
  <c r="A569" i="9"/>
  <c r="A715" i="9"/>
  <c r="A1227" i="9"/>
  <c r="A7866" i="9"/>
  <c r="A7881" i="9"/>
  <c r="A9558" i="9"/>
  <c r="A7650" i="9"/>
  <c r="A4487" i="9"/>
  <c r="A8378" i="9"/>
  <c r="A2586" i="9"/>
  <c r="A3467" i="9"/>
  <c r="A6614" i="9"/>
  <c r="A5467" i="9"/>
  <c r="A2503" i="9"/>
  <c r="A8283" i="9"/>
  <c r="A5169" i="9"/>
  <c r="A5202" i="9"/>
  <c r="A7152" i="9"/>
  <c r="A795" i="9"/>
  <c r="A1528" i="9"/>
  <c r="A7196" i="9"/>
  <c r="A1665" i="9"/>
  <c r="A9737" i="9"/>
  <c r="A2464" i="9"/>
  <c r="A4174" i="9"/>
  <c r="A6149" i="9"/>
  <c r="A4051" i="9"/>
  <c r="A9710" i="9"/>
  <c r="A9913" i="9"/>
  <c r="A2056" i="9"/>
  <c r="A4167" i="9"/>
  <c r="A2589" i="9"/>
  <c r="A1542" i="9"/>
  <c r="A4347" i="9"/>
  <c r="A143" i="9"/>
  <c r="A6545" i="9"/>
  <c r="A199" i="9"/>
  <c r="A140" i="9"/>
  <c r="A492" i="9"/>
  <c r="A391" i="9"/>
  <c r="A4245" i="9"/>
  <c r="A9291" i="9"/>
  <c r="A3657" i="9"/>
  <c r="A76" i="9"/>
  <c r="A6642" i="9"/>
  <c r="A2407" i="9"/>
  <c r="A9312" i="9"/>
  <c r="A1754" i="9"/>
  <c r="A1215" i="9"/>
  <c r="A8749" i="9"/>
  <c r="A5624" i="9"/>
  <c r="A3922" i="9"/>
  <c r="A8976" i="9"/>
  <c r="A2729" i="9"/>
  <c r="A5898" i="9"/>
  <c r="A2294" i="9"/>
  <c r="A7016" i="9"/>
  <c r="A2438" i="9"/>
  <c r="A9506" i="9"/>
  <c r="A3141" i="9"/>
  <c r="A7013" i="9"/>
  <c r="A7106" i="9"/>
  <c r="A8932" i="9"/>
  <c r="A6070" i="9"/>
  <c r="A7489" i="9"/>
  <c r="A1906" i="9"/>
  <c r="A4095" i="9"/>
  <c r="A3622" i="9"/>
  <c r="A800" i="9"/>
  <c r="A8408" i="9"/>
  <c r="A6834" i="9"/>
  <c r="A9136" i="9"/>
  <c r="A3534" i="9"/>
  <c r="A3518" i="9"/>
  <c r="A7374" i="9"/>
  <c r="A2850" i="9"/>
  <c r="A6274" i="9"/>
  <c r="A6670" i="9"/>
  <c r="A2927" i="9"/>
  <c r="A3045" i="9"/>
  <c r="A5401" i="9"/>
  <c r="A158" i="9"/>
  <c r="A7911" i="9"/>
  <c r="A3142" i="9"/>
  <c r="A6740" i="9"/>
  <c r="A7151" i="9"/>
  <c r="A1554" i="9"/>
  <c r="A7163" i="9"/>
  <c r="A732" i="9"/>
  <c r="A7123" i="9"/>
  <c r="A9063" i="9"/>
  <c r="A4484" i="9"/>
  <c r="A1001" i="9"/>
  <c r="A1855" i="9"/>
  <c r="A8195" i="9"/>
  <c r="A9363" i="9"/>
  <c r="A1035" i="9"/>
  <c r="A5225" i="9"/>
  <c r="A8786" i="9"/>
  <c r="A4215" i="9"/>
  <c r="A5360" i="9"/>
  <c r="A7909" i="9"/>
  <c r="A9202" i="9"/>
  <c r="A6640" i="9"/>
  <c r="A1878" i="9"/>
  <c r="A9218" i="9"/>
  <c r="A1784" i="9"/>
  <c r="A522" i="9"/>
  <c r="A5955" i="9"/>
  <c r="A6008" i="9"/>
  <c r="A9758" i="9"/>
  <c r="A1732" i="9"/>
  <c r="A9946" i="9"/>
  <c r="A5744" i="9"/>
  <c r="A1955" i="9"/>
  <c r="A7465" i="9"/>
  <c r="A8162" i="9"/>
  <c r="A7671" i="9"/>
  <c r="A7579" i="9"/>
  <c r="A9505" i="9"/>
  <c r="A443" i="9"/>
  <c r="A7488" i="9"/>
  <c r="A9929" i="9"/>
  <c r="A8121" i="9"/>
  <c r="A9815" i="9"/>
  <c r="A1069" i="9"/>
  <c r="A5454" i="9"/>
  <c r="A6214" i="9"/>
  <c r="A490" i="9"/>
  <c r="A2463" i="9"/>
  <c r="A9140" i="9"/>
  <c r="A1500" i="9"/>
  <c r="A3047" i="9"/>
  <c r="A9084" i="9"/>
  <c r="A6083" i="9"/>
  <c r="A8994" i="9"/>
  <c r="A728" i="9"/>
  <c r="A9414" i="9"/>
  <c r="A3480" i="9"/>
  <c r="A1392" i="9"/>
  <c r="A7279" i="9"/>
  <c r="A5422" i="9"/>
  <c r="A3311" i="9"/>
  <c r="A4876" i="9"/>
  <c r="A8836" i="9"/>
  <c r="A1138" i="9"/>
  <c r="A9524" i="9"/>
  <c r="A6536" i="9"/>
  <c r="A8061" i="9"/>
  <c r="A4453" i="9"/>
  <c r="A195" i="9"/>
  <c r="A2633" i="9"/>
  <c r="A9244" i="9"/>
  <c r="A2087" i="9"/>
  <c r="A9413" i="9"/>
  <c r="A9171" i="9"/>
  <c r="A1529" i="9"/>
  <c r="A9753" i="9"/>
  <c r="A6343" i="9"/>
  <c r="A8496" i="9"/>
  <c r="A1776" i="9"/>
  <c r="A6783" i="9"/>
  <c r="A2930" i="9"/>
  <c r="A4525" i="9"/>
  <c r="A3541" i="9"/>
  <c r="A2299" i="9"/>
  <c r="A3170" i="9"/>
  <c r="A5585" i="9"/>
  <c r="A6873" i="9"/>
  <c r="A7299" i="9"/>
  <c r="A8230" i="9"/>
  <c r="A6292" i="9"/>
  <c r="A9057" i="9"/>
  <c r="A2280" i="9"/>
  <c r="A9283" i="9"/>
  <c r="A6386" i="9"/>
  <c r="A7577" i="9"/>
  <c r="A5346" i="9"/>
  <c r="A4576" i="9"/>
  <c r="A9473" i="9"/>
  <c r="A1523" i="9"/>
  <c r="A653" i="9"/>
  <c r="A5794" i="9"/>
  <c r="A4364" i="9"/>
  <c r="A6282" i="9"/>
  <c r="A4309" i="9"/>
  <c r="A3722" i="9"/>
  <c r="A8638" i="9"/>
  <c r="A8082" i="9"/>
  <c r="A5081" i="9"/>
  <c r="A9781" i="9"/>
  <c r="A5734" i="9"/>
  <c r="A7555" i="9"/>
  <c r="A368" i="9"/>
  <c r="A6373" i="9"/>
  <c r="A3746" i="9"/>
  <c r="A3954" i="9"/>
  <c r="A3983" i="9"/>
  <c r="A5380" i="9"/>
  <c r="A8862" i="9"/>
  <c r="A5833" i="9"/>
  <c r="A9767" i="9"/>
  <c r="A8498" i="9"/>
  <c r="A7656" i="9"/>
  <c r="A7493" i="9"/>
  <c r="A5365" i="9"/>
  <c r="A6542" i="9"/>
  <c r="A476" i="9"/>
  <c r="A9142" i="9"/>
  <c r="A6354" i="9"/>
  <c r="A2765" i="9"/>
  <c r="A612" i="9"/>
  <c r="A9745" i="9"/>
  <c r="A9854" i="9"/>
  <c r="A5590" i="9"/>
  <c r="A9227" i="9"/>
  <c r="A7475" i="9"/>
  <c r="A5838" i="9"/>
  <c r="A2386" i="9"/>
  <c r="A9584" i="9"/>
  <c r="A9895" i="9"/>
  <c r="A3313" i="9"/>
  <c r="A2331" i="9"/>
  <c r="A2071" i="9"/>
  <c r="A9714" i="9"/>
  <c r="A893" i="9"/>
  <c r="A5195" i="9"/>
  <c r="A4218" i="9"/>
  <c r="A9123" i="9"/>
  <c r="A4927" i="9"/>
  <c r="A2651" i="9"/>
  <c r="A341" i="9"/>
  <c r="A1764" i="9"/>
  <c r="A6485" i="9"/>
  <c r="A2373" i="9"/>
  <c r="A3614" i="9"/>
  <c r="A3448" i="9"/>
  <c r="A564" i="9"/>
  <c r="A6738" i="9"/>
  <c r="A3495" i="9"/>
  <c r="A4817" i="9"/>
  <c r="A5233" i="9"/>
  <c r="A9735" i="9"/>
  <c r="A8960" i="9"/>
  <c r="A8078" i="9"/>
  <c r="A2934" i="9"/>
  <c r="A4619" i="9"/>
  <c r="A4679" i="9"/>
  <c r="A4152" i="9"/>
  <c r="A6625" i="9"/>
  <c r="A706" i="9"/>
  <c r="A3225" i="9"/>
  <c r="A2529" i="9"/>
  <c r="A69" i="9"/>
  <c r="A9570" i="9"/>
  <c r="A5216" i="9"/>
  <c r="A7803" i="9"/>
  <c r="A3250" i="9"/>
  <c r="A6823" i="9"/>
  <c r="A9778" i="9"/>
  <c r="A6305" i="9"/>
  <c r="A1416" i="9"/>
  <c r="A980" i="9"/>
  <c r="A29" i="9"/>
  <c r="A5695" i="9"/>
  <c r="A2730" i="9"/>
  <c r="A545" i="9"/>
  <c r="A3306" i="9"/>
  <c r="A7929" i="9"/>
  <c r="A1353" i="9"/>
  <c r="A8753" i="9"/>
  <c r="A2582" i="9"/>
  <c r="A1910" i="9"/>
  <c r="A779" i="9"/>
  <c r="A8403" i="9"/>
  <c r="A5836" i="9"/>
  <c r="A4377" i="9"/>
  <c r="A8937" i="9"/>
  <c r="A9424" i="9"/>
  <c r="A753" i="9"/>
  <c r="A4120" i="9"/>
  <c r="A1885" i="9"/>
  <c r="A5054" i="9"/>
  <c r="A7791" i="9"/>
  <c r="A2187" i="9"/>
  <c r="A282" i="9"/>
  <c r="A2720" i="9"/>
  <c r="A8593" i="9"/>
  <c r="A3572" i="9"/>
  <c r="A9167" i="9"/>
  <c r="A741" i="9"/>
  <c r="A3164" i="9"/>
  <c r="A3318" i="9"/>
  <c r="A450" i="9"/>
  <c r="A7675" i="9"/>
  <c r="A6745" i="9"/>
  <c r="A7642" i="9"/>
  <c r="A8990" i="9"/>
  <c r="A2278" i="9"/>
  <c r="A6541" i="9"/>
  <c r="A5751" i="9"/>
  <c r="A871" i="9"/>
  <c r="A8266" i="9"/>
  <c r="A4615" i="9"/>
  <c r="A9840" i="9"/>
  <c r="A9858" i="9"/>
  <c r="A5860" i="9"/>
  <c r="A9480" i="9"/>
  <c r="A6956" i="9"/>
  <c r="A9925" i="9"/>
  <c r="A7878" i="9"/>
  <c r="A1709" i="9"/>
  <c r="A7867" i="9"/>
  <c r="A2397" i="9"/>
  <c r="A9997" i="9"/>
  <c r="A5795" i="9"/>
  <c r="A408" i="9"/>
  <c r="A7876" i="9"/>
  <c r="A4556" i="9"/>
  <c r="A9945" i="9"/>
  <c r="A6645" i="9"/>
  <c r="A3338" i="9"/>
  <c r="A5905" i="9"/>
  <c r="A6615" i="9"/>
  <c r="A6016" i="9"/>
  <c r="A1378" i="9"/>
  <c r="A2177" i="9"/>
  <c r="A1410" i="9"/>
  <c r="A9878" i="9"/>
  <c r="A2181" i="9"/>
  <c r="A5229" i="9"/>
  <c r="A5709" i="9"/>
  <c r="A6290" i="9"/>
  <c r="A6941" i="9"/>
  <c r="A166" i="9"/>
  <c r="A2588" i="9"/>
  <c r="A9789" i="9"/>
  <c r="A3234" i="9"/>
  <c r="A1728" i="9"/>
  <c r="A9635" i="9"/>
  <c r="A3764" i="9"/>
  <c r="A3975" i="9"/>
  <c r="A9642" i="9"/>
  <c r="A5127" i="9"/>
  <c r="A2089" i="9"/>
  <c r="A8744" i="9"/>
  <c r="A370" i="9"/>
  <c r="A8293" i="9"/>
  <c r="A1887" i="9"/>
  <c r="A4330" i="9"/>
  <c r="A4471" i="9"/>
  <c r="A1423" i="9"/>
  <c r="A2687" i="9"/>
  <c r="A5704" i="9"/>
  <c r="A9048" i="9"/>
  <c r="A8782" i="9"/>
  <c r="A7125" i="9"/>
  <c r="A7181" i="9"/>
  <c r="A725" i="9"/>
  <c r="A2541" i="9"/>
  <c r="A7300" i="9"/>
  <c r="A2162" i="9"/>
  <c r="A3598" i="9"/>
  <c r="A2182" i="9"/>
  <c r="A3275" i="9"/>
  <c r="A3446" i="9"/>
  <c r="A6576" i="9"/>
  <c r="A3345" i="9"/>
  <c r="A2892" i="9"/>
  <c r="A9101" i="9"/>
  <c r="A5024" i="9"/>
  <c r="A4455" i="9"/>
  <c r="A7967" i="9"/>
  <c r="A2105" i="9"/>
  <c r="A3352" i="9"/>
  <c r="A5447" i="9"/>
  <c r="A9437" i="9"/>
  <c r="A9425" i="9"/>
  <c r="A7464" i="9"/>
  <c r="A3197" i="9"/>
  <c r="A771" i="9"/>
  <c r="A1923" i="9"/>
  <c r="A9982" i="9"/>
  <c r="A5199" i="9"/>
  <c r="A2998" i="9"/>
  <c r="A3977" i="9"/>
  <c r="A7120" i="9"/>
  <c r="A8111" i="9"/>
  <c r="A1911" i="9"/>
  <c r="A1991" i="9"/>
  <c r="A6493" i="9"/>
  <c r="A2261" i="9"/>
  <c r="A6463" i="9"/>
  <c r="A8789" i="9"/>
  <c r="A8398" i="9"/>
  <c r="A554" i="9"/>
  <c r="A6776" i="9"/>
  <c r="A345" i="9"/>
  <c r="A5168" i="9"/>
  <c r="A3429" i="9"/>
  <c r="A2376" i="9"/>
  <c r="A9527" i="9"/>
  <c r="A7728" i="9"/>
  <c r="A7926" i="9"/>
  <c r="A5396" i="9"/>
  <c r="A3944" i="9"/>
  <c r="A9662" i="9"/>
  <c r="A5746" i="9"/>
  <c r="A9081" i="9"/>
  <c r="A2645" i="9"/>
  <c r="A3274" i="9"/>
  <c r="A5653" i="9"/>
  <c r="A4228" i="9"/>
  <c r="A2368" i="9"/>
  <c r="A3873" i="9"/>
  <c r="A470" i="9"/>
  <c r="A7808" i="9"/>
  <c r="A8704" i="9"/>
  <c r="A2450" i="9"/>
  <c r="A3550" i="9"/>
  <c r="A2414" i="9"/>
  <c r="A412" i="9"/>
  <c r="A2931" i="9"/>
  <c r="A7235" i="9"/>
  <c r="A3049" i="9"/>
  <c r="A6786" i="9"/>
  <c r="A3648" i="9"/>
  <c r="A1076" i="9"/>
  <c r="A4903" i="9"/>
  <c r="A6705" i="9"/>
  <c r="A9679" i="9"/>
  <c r="A4495" i="9"/>
  <c r="A5329" i="9"/>
  <c r="A8089" i="9"/>
  <c r="A1210" i="9"/>
  <c r="A4150" i="9"/>
  <c r="A5564" i="9"/>
  <c r="A1869" i="9"/>
  <c r="A2620" i="9"/>
  <c r="A1278" i="9"/>
  <c r="A5800" i="9"/>
  <c r="A5267" i="9"/>
  <c r="A8194" i="9"/>
  <c r="A5343" i="9"/>
  <c r="A3548" i="9"/>
  <c r="A9043" i="9"/>
  <c r="A1774" i="9"/>
  <c r="A1208" i="9"/>
  <c r="A101" i="9"/>
  <c r="A8074" i="9"/>
  <c r="A9587" i="9"/>
  <c r="A6143" i="9"/>
  <c r="A6053" i="9"/>
  <c r="A2994" i="9"/>
  <c r="A940" i="9"/>
  <c r="A9759" i="9"/>
  <c r="A2846" i="9"/>
  <c r="A1129" i="9"/>
  <c r="A5672" i="9"/>
  <c r="A3064" i="9"/>
  <c r="A8391" i="9"/>
  <c r="A9740" i="9"/>
  <c r="A9173" i="9"/>
  <c r="A4713" i="9"/>
  <c r="A5714" i="9"/>
  <c r="A9085" i="9"/>
  <c r="A8034" i="9"/>
  <c r="A679" i="9"/>
  <c r="A1348" i="9"/>
  <c r="A2966" i="9"/>
  <c r="A8261" i="9"/>
  <c r="A549" i="9"/>
  <c r="A6560" i="9"/>
  <c r="A8698" i="9"/>
  <c r="A7340" i="9"/>
  <c r="A5944" i="9"/>
  <c r="A6319" i="9"/>
  <c r="A4082" i="9"/>
  <c r="A7830" i="9"/>
  <c r="A7158" i="9"/>
  <c r="A7278" i="9"/>
  <c r="A4065" i="9"/>
  <c r="A4885" i="9"/>
  <c r="A6741" i="9"/>
  <c r="A7940" i="9"/>
  <c r="A7892" i="9"/>
  <c r="A5642" i="9"/>
  <c r="A2321" i="9"/>
  <c r="A4188" i="9"/>
  <c r="A6190" i="9"/>
  <c r="A2477" i="9"/>
  <c r="A3061" i="9"/>
  <c r="A416" i="9"/>
  <c r="A6909" i="9"/>
  <c r="A3788" i="9"/>
  <c r="A2793" i="9"/>
  <c r="A9995" i="9"/>
  <c r="A2437" i="9"/>
  <c r="A5448" i="9"/>
  <c r="A1822" i="9"/>
  <c r="A1029" i="9"/>
  <c r="A1931" i="9"/>
  <c r="A6664" i="9"/>
  <c r="A4209" i="9"/>
  <c r="A9806" i="9"/>
  <c r="A1140" i="9"/>
  <c r="A744" i="9"/>
  <c r="A4307" i="9"/>
  <c r="A4110" i="9"/>
  <c r="A8019" i="9"/>
  <c r="A9451" i="9"/>
  <c r="A8372" i="9"/>
  <c r="A3576" i="9"/>
  <c r="A1669" i="9"/>
  <c r="A9809" i="9"/>
  <c r="A5352" i="9"/>
  <c r="A523" i="9"/>
  <c r="A9557" i="9"/>
  <c r="A4162" i="9"/>
  <c r="A877" i="9"/>
  <c r="A3442" i="9"/>
  <c r="A9372" i="9"/>
  <c r="A6156" i="9"/>
  <c r="A6534" i="9"/>
  <c r="A7141" i="9"/>
  <c r="A7766" i="9"/>
  <c r="A7550" i="9"/>
  <c r="A3612" i="9"/>
  <c r="A1133" i="9"/>
  <c r="A4055" i="9"/>
  <c r="A4805" i="9"/>
  <c r="A1173" i="9"/>
  <c r="A6924" i="9"/>
  <c r="A2496" i="9"/>
  <c r="A8832" i="9"/>
  <c r="A5948" i="9"/>
  <c r="A6235" i="9"/>
  <c r="A2501" i="9"/>
  <c r="A1165" i="9"/>
  <c r="A1704" i="9"/>
  <c r="A4775" i="9"/>
  <c r="A9453" i="9"/>
  <c r="A8259" i="9"/>
  <c r="A3543" i="9"/>
  <c r="A8386" i="9"/>
  <c r="A5052" i="9"/>
  <c r="A9920" i="9"/>
  <c r="A4447" i="9"/>
  <c r="A7821" i="9"/>
  <c r="A8422" i="9"/>
  <c r="A9327" i="9"/>
  <c r="A5160" i="9"/>
  <c r="A1599" i="9"/>
  <c r="A7110" i="9"/>
  <c r="A6447" i="9"/>
  <c r="A2614" i="9"/>
  <c r="A9605" i="9"/>
  <c r="A3563" i="9"/>
  <c r="A7841" i="9"/>
  <c r="A9076" i="9"/>
  <c r="A6654" i="9"/>
  <c r="A6755" i="9"/>
  <c r="A2567" i="9"/>
  <c r="A3046" i="9"/>
  <c r="A8325" i="9"/>
  <c r="A1808" i="9"/>
  <c r="A5417" i="9"/>
  <c r="A5678" i="9"/>
  <c r="A6647" i="9"/>
  <c r="A5437" i="9"/>
  <c r="A6433" i="9"/>
  <c r="A8365" i="9"/>
  <c r="A7434" i="9"/>
  <c r="A9868" i="9"/>
  <c r="A9122" i="9"/>
  <c r="A9379" i="9"/>
  <c r="A1727" i="9"/>
  <c r="A8798" i="9"/>
  <c r="A5419" i="9"/>
  <c r="A8108" i="9"/>
  <c r="A1816" i="9"/>
  <c r="A1338" i="9"/>
  <c r="A346" i="9"/>
  <c r="A6577" i="9"/>
  <c r="A5906" i="9"/>
  <c r="A5782" i="9"/>
  <c r="A8568" i="9"/>
  <c r="A2401" i="9"/>
  <c r="A5457" i="9"/>
  <c r="A9596" i="9"/>
  <c r="A7516" i="9"/>
  <c r="A4652" i="9"/>
  <c r="A2840" i="9"/>
  <c r="A2884" i="9"/>
  <c r="A6629" i="9"/>
  <c r="A5344" i="9"/>
  <c r="A8193" i="9"/>
  <c r="A4635" i="9"/>
  <c r="A2577" i="9"/>
  <c r="A2721" i="9"/>
  <c r="A7843" i="9"/>
  <c r="A8590" i="9"/>
  <c r="A6450" i="9"/>
  <c r="A3364" i="9"/>
  <c r="A7362" i="9"/>
  <c r="A478" i="9"/>
  <c r="A5146" i="9"/>
  <c r="A9824" i="9"/>
  <c r="A7355" i="9"/>
  <c r="A5845" i="9"/>
  <c r="A1435" i="9"/>
  <c r="A3930" i="9"/>
  <c r="A7359" i="9"/>
  <c r="A1171" i="9"/>
  <c r="A2053" i="9"/>
  <c r="A4663" i="9"/>
  <c r="A8746" i="9"/>
  <c r="A8458" i="9"/>
  <c r="A4815" i="9"/>
  <c r="A6524" i="9"/>
  <c r="A4106" i="9"/>
  <c r="A2676" i="9"/>
  <c r="A114" i="9"/>
  <c r="A4947" i="9"/>
  <c r="A3645" i="9"/>
  <c r="A1286" i="9"/>
  <c r="A9950" i="9"/>
  <c r="A4359" i="9"/>
  <c r="A9077" i="9"/>
  <c r="A5511" i="9"/>
  <c r="A2985" i="9"/>
  <c r="A3950" i="9"/>
  <c r="A4076" i="9"/>
  <c r="A6994" i="9"/>
  <c r="A3154" i="9"/>
  <c r="A1307" i="9"/>
  <c r="A8893" i="9"/>
  <c r="A3135" i="9"/>
  <c r="A3974" i="9"/>
  <c r="A2474" i="9"/>
  <c r="A3098" i="9"/>
  <c r="A5563" i="9"/>
  <c r="A2917" i="9"/>
  <c r="A782" i="9"/>
  <c r="A8581" i="9"/>
  <c r="A552" i="9"/>
  <c r="A8998" i="9"/>
  <c r="A4414" i="9"/>
  <c r="A366" i="9"/>
  <c r="A1593" i="9"/>
  <c r="A9582" i="9"/>
  <c r="A6446" i="9"/>
  <c r="A8184" i="9"/>
  <c r="A1363" i="9"/>
  <c r="A7045" i="9"/>
  <c r="A5659" i="9"/>
  <c r="A3750" i="9"/>
  <c r="A3468" i="9"/>
  <c r="A9339" i="9"/>
  <c r="A582" i="9"/>
  <c r="A3032" i="9"/>
  <c r="A5280" i="9"/>
  <c r="A377" i="9"/>
  <c r="A7939" i="9"/>
  <c r="A7022" i="9"/>
  <c r="A8942" i="9"/>
  <c r="A4657" i="9"/>
  <c r="A4960" i="9"/>
  <c r="A2836" i="9"/>
  <c r="A8770" i="9"/>
  <c r="A186" i="9"/>
  <c r="A3014" i="9"/>
  <c r="A5310" i="9"/>
  <c r="A3837" i="9"/>
  <c r="A3664" i="9"/>
  <c r="A6685" i="9"/>
  <c r="A1814" i="9"/>
  <c r="A201" i="9"/>
  <c r="A5253" i="9"/>
  <c r="A5176" i="9"/>
  <c r="A6332" i="9"/>
  <c r="A8750" i="9"/>
  <c r="A6499" i="9"/>
  <c r="A176" i="9"/>
  <c r="A7942" i="9"/>
  <c r="A8380" i="9"/>
  <c r="A6591" i="9"/>
  <c r="A4717" i="9"/>
  <c r="A2077" i="9"/>
  <c r="A3855" i="9"/>
  <c r="A3065" i="9"/>
  <c r="A6168" i="9"/>
  <c r="A7069" i="9"/>
  <c r="A8290" i="9"/>
  <c r="A4024" i="9"/>
  <c r="A8768" i="9"/>
  <c r="A3705" i="9"/>
  <c r="A8872" i="9"/>
  <c r="A5922" i="9"/>
  <c r="A9116" i="9"/>
  <c r="A6104" i="9"/>
  <c r="A7969" i="9"/>
  <c r="A6554" i="9"/>
  <c r="A4229" i="9"/>
  <c r="A6036" i="9"/>
  <c r="A1612" i="9"/>
  <c r="A2096" i="9"/>
  <c r="A7140" i="9"/>
  <c r="A4601" i="9"/>
  <c r="A5832" i="9"/>
  <c r="A7778" i="9"/>
  <c r="A9864" i="9"/>
  <c r="A2379" i="9"/>
  <c r="A3255" i="9"/>
  <c r="A1643" i="9"/>
  <c r="A4683" i="9"/>
  <c r="A3909" i="9"/>
  <c r="A7272" i="9"/>
  <c r="A3938" i="9"/>
  <c r="A9281" i="9"/>
  <c r="A3695" i="9"/>
  <c r="A845" i="9"/>
  <c r="A790" i="9"/>
  <c r="A726" i="9"/>
  <c r="A5238" i="9"/>
  <c r="A7376" i="9"/>
  <c r="A1746" i="9"/>
  <c r="A4905" i="9"/>
  <c r="A1320" i="9"/>
  <c r="A7004" i="9"/>
  <c r="A1452" i="9"/>
  <c r="A4575" i="9"/>
  <c r="A4618" i="9"/>
  <c r="A3834" i="9"/>
  <c r="A7551" i="9"/>
  <c r="A4304" i="9"/>
  <c r="A7839" i="9"/>
  <c r="A7496" i="9"/>
  <c r="A8466" i="9"/>
  <c r="A5814" i="9"/>
  <c r="A7823" i="9"/>
  <c r="A1843" i="9"/>
  <c r="A7964" i="9"/>
  <c r="A1147" i="9"/>
  <c r="A7882" i="9"/>
  <c r="A7053" i="9"/>
  <c r="A8271" i="9"/>
  <c r="A9947" i="9"/>
  <c r="A6068" i="9"/>
  <c r="A4369" i="9"/>
  <c r="A9833" i="9"/>
  <c r="A8270" i="9"/>
  <c r="A2277" i="9"/>
  <c r="A322" i="9"/>
  <c r="A1431" i="9"/>
  <c r="A1480" i="9"/>
  <c r="A3583" i="9"/>
  <c r="A4278" i="9"/>
  <c r="A2754" i="9"/>
  <c r="A9496" i="9"/>
  <c r="A3874" i="9"/>
  <c r="A2248" i="9"/>
  <c r="A5192" i="9"/>
  <c r="A1954" i="9"/>
  <c r="A7968" i="9"/>
  <c r="A1398" i="9"/>
  <c r="A9734" i="9"/>
  <c r="A1854" i="9"/>
  <c r="A730" i="9"/>
  <c r="A5434" i="9"/>
  <c r="A1561" i="9"/>
  <c r="A6743" i="9"/>
  <c r="A9673" i="9"/>
  <c r="A5855" i="9"/>
  <c r="A5078" i="9"/>
  <c r="A1250" i="9"/>
  <c r="A2964" i="9"/>
  <c r="A3072" i="9"/>
  <c r="A189" i="9"/>
  <c r="A5513" i="9"/>
  <c r="A4419" i="9"/>
  <c r="A1384" i="9"/>
  <c r="A8819" i="9"/>
  <c r="A5881" i="9"/>
  <c r="A6335" i="9"/>
  <c r="A87" i="9"/>
  <c r="A2711" i="9"/>
  <c r="A2873" i="9"/>
  <c r="A9397" i="9"/>
  <c r="A7386" i="9"/>
  <c r="A2821" i="9"/>
  <c r="A6339" i="9"/>
  <c r="A5283" i="9"/>
  <c r="A3893" i="9"/>
  <c r="A1687" i="9"/>
  <c r="A6241" i="9"/>
  <c r="A6732" i="9"/>
  <c r="A1415" i="9"/>
  <c r="A4432" i="9"/>
  <c r="A8632" i="9"/>
  <c r="A6885" i="9"/>
  <c r="A3681" i="9"/>
  <c r="A9670" i="9"/>
  <c r="A2808" i="9"/>
  <c r="A9602" i="9"/>
  <c r="A2677" i="9"/>
  <c r="A6072" i="9"/>
  <c r="A3179" i="9"/>
  <c r="A1507" i="9"/>
  <c r="A6704" i="9"/>
  <c r="A6188" i="9"/>
  <c r="A3588" i="9"/>
  <c r="A865" i="9"/>
  <c r="A2781" i="9"/>
  <c r="A2951" i="9"/>
  <c r="A1791" i="9"/>
  <c r="A3684" i="9"/>
  <c r="A2296" i="9"/>
  <c r="A7200" i="9"/>
  <c r="A1659" i="9"/>
  <c r="A2357" i="9"/>
  <c r="A6910" i="9"/>
  <c r="A3397" i="9"/>
  <c r="A2360" i="9"/>
  <c r="A5158" i="9"/>
  <c r="A9623" i="9"/>
  <c r="A3546" i="9"/>
  <c r="A6369" i="9"/>
  <c r="A7162" i="9"/>
  <c r="A4981" i="9"/>
  <c r="A663" i="9"/>
  <c r="A3106" i="9"/>
  <c r="A5013" i="9"/>
  <c r="A6181" i="9"/>
  <c r="A5669" i="9"/>
  <c r="A242" i="9"/>
  <c r="A5272" i="9"/>
  <c r="A3173" i="9"/>
  <c r="A6356" i="9"/>
  <c r="A7826" i="9"/>
  <c r="A6245" i="9"/>
  <c r="A7063" i="9"/>
  <c r="A3453" i="9"/>
  <c r="A3766" i="9"/>
  <c r="A4541" i="9"/>
  <c r="A3206" i="9"/>
  <c r="A9430" i="9"/>
  <c r="A9025" i="9"/>
  <c r="A5739" i="9"/>
  <c r="A4816" i="9"/>
  <c r="A4272" i="9"/>
  <c r="A1337" i="9"/>
  <c r="A2040" i="9"/>
  <c r="A2848" i="9"/>
  <c r="A4000" i="9"/>
  <c r="A3377" i="9"/>
  <c r="A8225" i="9"/>
  <c r="A6204" i="9"/>
  <c r="A5232" i="9"/>
  <c r="A6698" i="9"/>
  <c r="A4260" i="9"/>
  <c r="A8158" i="9"/>
  <c r="A723" i="9"/>
  <c r="A8197" i="9"/>
  <c r="A8172" i="9"/>
  <c r="A2691" i="9"/>
  <c r="A7338" i="9"/>
  <c r="A2034" i="9"/>
  <c r="A8546" i="9"/>
  <c r="A818" i="9"/>
  <c r="A3597" i="9"/>
  <c r="A9773" i="9"/>
  <c r="A4115" i="9"/>
  <c r="A3932" i="9"/>
  <c r="A5016" i="9"/>
  <c r="A6600" i="9"/>
  <c r="A9724" i="9"/>
  <c r="A4147" i="9"/>
  <c r="A5903" i="9"/>
  <c r="A4379" i="9"/>
  <c r="A950" i="9"/>
  <c r="A9250" i="9"/>
  <c r="A5011" i="9"/>
  <c r="A7682" i="9"/>
  <c r="A5778" i="9"/>
  <c r="A7395" i="9"/>
  <c r="A7640" i="9"/>
  <c r="A8889" i="9"/>
  <c r="A1651" i="9"/>
  <c r="A1690" i="9"/>
  <c r="A4431" i="9"/>
  <c r="A5256" i="9"/>
  <c r="A8475" i="9"/>
  <c r="A997" i="9"/>
  <c r="A2731" i="9"/>
  <c r="A4191" i="9"/>
  <c r="A5056" i="9"/>
  <c r="A2785" i="9"/>
  <c r="A2312" i="9"/>
  <c r="A4521" i="9"/>
  <c r="A27" i="9"/>
  <c r="A4632" i="9"/>
  <c r="A9732" i="9"/>
  <c r="A8361" i="9"/>
  <c r="A4860" i="9"/>
  <c r="A5002" i="9"/>
  <c r="A9447" i="9"/>
  <c r="A5110" i="9"/>
  <c r="A5215" i="9"/>
  <c r="A6793" i="9"/>
  <c r="A4458" i="9"/>
  <c r="A5889" i="9"/>
  <c r="A5781" i="9"/>
  <c r="A8281" i="9"/>
  <c r="A8653" i="9"/>
  <c r="A3235" i="9"/>
  <c r="A2854" i="9"/>
  <c r="A1908" i="9"/>
  <c r="A5497" i="9"/>
  <c r="A4993" i="9"/>
  <c r="A3127" i="9"/>
  <c r="A1281" i="9"/>
  <c r="A807" i="9"/>
  <c r="A4053" i="9"/>
  <c r="A8516" i="9"/>
  <c r="A9182" i="9"/>
  <c r="A587" i="9"/>
  <c r="A8725" i="9"/>
  <c r="A2874" i="9"/>
  <c r="A9130" i="9"/>
  <c r="A7718" i="9"/>
  <c r="A6387" i="9"/>
  <c r="A8566" i="9"/>
  <c r="A930" i="9"/>
  <c r="A8351" i="9"/>
  <c r="A5924" i="9"/>
  <c r="A6006" i="9"/>
  <c r="A3421" i="9"/>
  <c r="A8489" i="9"/>
  <c r="A4077" i="9"/>
  <c r="A2544" i="9"/>
  <c r="A4236" i="9"/>
  <c r="A9563" i="9"/>
  <c r="A3457" i="9"/>
  <c r="A9183" i="9"/>
  <c r="A3660" i="9"/>
  <c r="A4559" i="9"/>
  <c r="A8739" i="9"/>
  <c r="A9857" i="9"/>
  <c r="A3517" i="9"/>
  <c r="A317" i="9"/>
  <c r="A5829" i="9"/>
  <c r="A2723" i="9"/>
  <c r="A1397" i="9"/>
  <c r="A8369" i="9"/>
  <c r="A7704" i="9"/>
  <c r="A6547" i="9"/>
  <c r="A2141" i="9"/>
  <c r="A8736" i="9"/>
  <c r="A5690" i="9"/>
  <c r="A2515" i="9"/>
  <c r="A7521" i="9"/>
  <c r="A3105" i="9"/>
  <c r="A8065" i="9"/>
  <c r="A129" i="9"/>
  <c r="A9902" i="9"/>
  <c r="A1483" i="9"/>
  <c r="A244" i="9"/>
  <c r="A6561" i="9"/>
  <c r="A3120" i="9"/>
  <c r="A5297" i="9"/>
  <c r="A4427" i="9"/>
  <c r="A8192" i="9"/>
  <c r="A9752" i="9"/>
  <c r="A2818" i="9"/>
  <c r="A104" i="9"/>
  <c r="A3555" i="9"/>
  <c r="A5510" i="9"/>
  <c r="A8509" i="9"/>
  <c r="A5197" i="9"/>
  <c r="A9231" i="9"/>
  <c r="A7779" i="9"/>
  <c r="A8410" i="9"/>
  <c r="A5408" i="9"/>
  <c r="A3040" i="9"/>
  <c r="A4387" i="9"/>
  <c r="A1799" i="9"/>
  <c r="A292" i="9"/>
  <c r="A2137" i="9"/>
  <c r="A5772" i="9"/>
  <c r="A6611" i="9"/>
  <c r="A3038" i="9"/>
  <c r="A2167" i="9"/>
  <c r="A4809" i="9"/>
  <c r="A4429" i="9"/>
  <c r="A6321" i="9"/>
  <c r="A2789" i="9"/>
  <c r="A973" i="9"/>
  <c r="A8257" i="9"/>
  <c r="A8899" i="9"/>
  <c r="A3128" i="9"/>
  <c r="A468" i="9"/>
  <c r="A1823" i="9"/>
  <c r="A6980" i="9"/>
  <c r="A1313" i="9"/>
  <c r="A7624" i="9"/>
  <c r="A7932" i="9"/>
  <c r="A5900" i="9"/>
  <c r="A9331" i="9"/>
  <c r="A2663" i="9"/>
  <c r="A4557" i="9"/>
  <c r="A4660" i="9"/>
  <c r="A2465" i="9"/>
  <c r="A6273" i="9"/>
  <c r="A4041" i="9"/>
  <c r="A7134" i="9"/>
  <c r="A6757" i="9"/>
  <c r="A8370" i="9"/>
  <c r="A8712" i="9"/>
  <c r="A2618" i="9"/>
  <c r="A8428" i="9"/>
  <c r="A7737" i="9"/>
  <c r="A8723" i="9"/>
  <c r="A9399" i="9"/>
  <c r="A6770" i="9"/>
  <c r="A573" i="9"/>
  <c r="A2255" i="9"/>
  <c r="A3256" i="9"/>
  <c r="A4169" i="9"/>
  <c r="A6904" i="9"/>
  <c r="A7749" i="9"/>
  <c r="A8085" i="9"/>
  <c r="A7744" i="9"/>
  <c r="A9406" i="9"/>
  <c r="A7990" i="9"/>
  <c r="A8399" i="9"/>
  <c r="A6608" i="9"/>
  <c r="A8554" i="9"/>
  <c r="A8751" i="9"/>
  <c r="A5373" i="9"/>
  <c r="A7739" i="9"/>
  <c r="A5111" i="9"/>
  <c r="A671" i="9"/>
  <c r="A3829" i="9"/>
  <c r="A7073" i="9"/>
  <c r="A1038" i="9"/>
  <c r="A3211" i="9"/>
  <c r="A3801" i="9"/>
  <c r="A6948" i="9"/>
  <c r="A7556" i="9"/>
  <c r="A6531" i="9"/>
  <c r="A5173" i="9"/>
  <c r="A2135" i="9"/>
  <c r="A3428" i="9"/>
  <c r="A1938" i="9"/>
  <c r="A8360" i="9"/>
  <c r="A491" i="9"/>
  <c r="A9841" i="9"/>
  <c r="A9725" i="9"/>
  <c r="A8338" i="9"/>
  <c r="A5058" i="9"/>
  <c r="A4112" i="9"/>
  <c r="A8985" i="9"/>
  <c r="A687" i="9"/>
  <c r="A8635" i="9"/>
  <c r="A530" i="9"/>
  <c r="A1652" i="9"/>
  <c r="A7677" i="9"/>
  <c r="A1058" i="9"/>
  <c r="A6327" i="9"/>
  <c r="A4835" i="9"/>
  <c r="A9018" i="9"/>
  <c r="A6839" i="9"/>
  <c r="A8500" i="9"/>
  <c r="A4350" i="9"/>
  <c r="A5996" i="9"/>
  <c r="A8996" i="9"/>
  <c r="A7667" i="9"/>
  <c r="A1556" i="9"/>
  <c r="A7229" i="9"/>
  <c r="A9170" i="9"/>
  <c r="A2332" i="9"/>
  <c r="A4744" i="9"/>
  <c r="A4116" i="9"/>
  <c r="A2653" i="9"/>
  <c r="A430" i="9"/>
  <c r="A7697" i="9"/>
  <c r="A3058" i="9"/>
  <c r="A1806" i="9"/>
  <c r="A5479" i="9"/>
  <c r="A454" i="9"/>
  <c r="A9108" i="9"/>
  <c r="A4019" i="9"/>
  <c r="A2897" i="9"/>
  <c r="A7219" i="9"/>
  <c r="A3301" i="9"/>
  <c r="A7692" i="9"/>
  <c r="A3158" i="9"/>
  <c r="A5576" i="9"/>
  <c r="A6718" i="9"/>
  <c r="A9289" i="9"/>
  <c r="A7426" i="9"/>
  <c r="A5877" i="9"/>
  <c r="A8817" i="9"/>
  <c r="A764" i="9"/>
  <c r="A4368" i="9"/>
  <c r="A2656" i="9"/>
  <c r="A1148" i="9"/>
  <c r="A8008" i="9"/>
  <c r="A3323" i="9"/>
  <c r="A2903" i="9"/>
  <c r="A6597" i="9"/>
  <c r="A4205" i="9"/>
  <c r="A9359" i="9"/>
  <c r="A1389" i="9"/>
  <c r="A9232" i="9"/>
  <c r="A1467" i="9"/>
  <c r="A9343" i="9"/>
  <c r="A2595" i="9"/>
  <c r="A1296" i="9"/>
  <c r="A4607" i="9"/>
  <c r="A10002" i="9"/>
  <c r="A2383" i="9"/>
  <c r="A1789" i="9"/>
  <c r="A4401" i="9"/>
  <c r="A2576" i="9"/>
  <c r="A1735" i="9"/>
  <c r="A878" i="9"/>
  <c r="A3325" i="9"/>
  <c r="A7684" i="9"/>
  <c r="A9523" i="9"/>
  <c r="A1050" i="9"/>
  <c r="A2377" i="9"/>
  <c r="A3876" i="9"/>
  <c r="A1478" i="9"/>
  <c r="A3117" i="9"/>
  <c r="A8353" i="9"/>
  <c r="A1777" i="9"/>
  <c r="A4553" i="9"/>
  <c r="A6943" i="9"/>
  <c r="A3427" i="9"/>
  <c r="A7333" i="9"/>
  <c r="A6046" i="9"/>
  <c r="A5535" i="9"/>
  <c r="A8381" i="9"/>
  <c r="A7655" i="9"/>
  <c r="A5618" i="9"/>
  <c r="A255" i="9"/>
  <c r="A3107" i="9"/>
  <c r="A162" i="9"/>
  <c r="A4915" i="9"/>
  <c r="A8587" i="9"/>
  <c r="A7402" i="9"/>
  <c r="A5041" i="9"/>
  <c r="A6968" i="9"/>
  <c r="A5975" i="9"/>
  <c r="A388" i="9"/>
  <c r="A8374" i="9"/>
  <c r="A5548" i="9"/>
  <c r="A7774" i="9"/>
  <c r="A5340" i="9"/>
  <c r="A2173" i="9"/>
  <c r="A6888" i="9"/>
  <c r="A6529" i="9"/>
  <c r="A3883" i="9"/>
  <c r="A1972" i="9"/>
  <c r="A7192" i="9"/>
  <c r="A828" i="9"/>
  <c r="A6951" i="9"/>
  <c r="A2950" i="9"/>
  <c r="A3770" i="9"/>
  <c r="A6771" i="9"/>
  <c r="A7406" i="9"/>
  <c r="A4519" i="9"/>
  <c r="A3602" i="9"/>
  <c r="A1655" i="9"/>
  <c r="A3683" i="9"/>
  <c r="A2308" i="9"/>
  <c r="A579" i="9"/>
  <c r="A528" i="9"/>
  <c r="A6312" i="9"/>
  <c r="A3253" i="9"/>
  <c r="A4435" i="9"/>
  <c r="A5043" i="9"/>
  <c r="A5130" i="9"/>
  <c r="A8086" i="9"/>
  <c r="A1329" i="9"/>
  <c r="A2959" i="9"/>
  <c r="A4109" i="9"/>
  <c r="A2607" i="9"/>
  <c r="A6665" i="9"/>
  <c r="A4133" i="9"/>
  <c r="A6380" i="9"/>
  <c r="A1143" i="9"/>
  <c r="A2987" i="9"/>
  <c r="A8477" i="9"/>
  <c r="A3212" i="9"/>
  <c r="A8133" i="9"/>
  <c r="A7513" i="9"/>
  <c r="A6251" i="9"/>
  <c r="A4533" i="9"/>
  <c r="A2202" i="9"/>
  <c r="A8669" i="9"/>
  <c r="A6759" i="9"/>
  <c r="A9477" i="9"/>
  <c r="A8186" i="9"/>
  <c r="A1266" i="9"/>
  <c r="A7237" i="9"/>
  <c r="A7707" i="9"/>
  <c r="A8987" i="9"/>
  <c r="A7243" i="9"/>
  <c r="A9093" i="9"/>
  <c r="A1249" i="9"/>
  <c r="A307" i="9"/>
  <c r="A6623" i="9"/>
  <c r="A5487" i="9"/>
  <c r="A1086" i="9"/>
  <c r="A1939" i="9"/>
  <c r="A6330" i="9"/>
  <c r="A2509" i="9"/>
  <c r="A8540" i="9"/>
  <c r="A6628" i="9"/>
  <c r="A3806" i="9"/>
  <c r="A8185" i="9"/>
  <c r="A5904" i="9"/>
  <c r="A5375" i="9"/>
  <c r="A4505" i="9"/>
  <c r="A9919" i="9"/>
  <c r="A8004" i="9"/>
  <c r="A9993" i="9"/>
  <c r="A9855" i="9"/>
  <c r="A6050" i="9"/>
  <c r="A7729" i="9"/>
  <c r="A2382" i="9"/>
  <c r="A9547" i="9"/>
  <c r="A4718" i="9"/>
  <c r="A619" i="9"/>
  <c r="A5844" i="9"/>
  <c r="A8235" i="9"/>
  <c r="A4642" i="9"/>
  <c r="A539" i="9"/>
  <c r="A2038" i="9"/>
  <c r="A604" i="9"/>
  <c r="A9137" i="9"/>
  <c r="A6154" i="9"/>
  <c r="A3940" i="9"/>
  <c r="A4913" i="9"/>
  <c r="A4664" i="9"/>
  <c r="A8032" i="9"/>
  <c r="A712" i="9"/>
  <c r="A6930" i="9"/>
  <c r="A8727" i="9"/>
  <c r="A6622" i="9"/>
  <c r="A7203" i="9"/>
  <c r="A4037" i="9"/>
  <c r="A2881" i="9"/>
  <c r="A8497" i="9"/>
  <c r="A1880" i="9"/>
  <c r="A246" i="9"/>
  <c r="A6049" i="9"/>
  <c r="A4129" i="9"/>
  <c r="A2412" i="9"/>
  <c r="A5358" i="9"/>
  <c r="A1374" i="9"/>
  <c r="A7610" i="9"/>
  <c r="A7669" i="9"/>
  <c r="A6024" i="9"/>
  <c r="A2867" i="9"/>
  <c r="A9705" i="9"/>
  <c r="A8442" i="9"/>
  <c r="A851" i="9"/>
  <c r="A9464" i="9"/>
  <c r="A7024" i="9"/>
  <c r="A8616" i="9"/>
  <c r="A3075" i="9"/>
  <c r="A3842" i="9"/>
  <c r="A1459" i="9"/>
  <c r="A5164" i="9"/>
  <c r="A4409" i="9"/>
  <c r="A1316" i="9"/>
  <c r="A9410" i="9"/>
  <c r="A173" i="9"/>
  <c r="A5622" i="9"/>
  <c r="A2660" i="9"/>
  <c r="A7903" i="9"/>
  <c r="A3084" i="9"/>
  <c r="A8634" i="9"/>
  <c r="A9138" i="9"/>
  <c r="A6780" i="9"/>
  <c r="A5769" i="9"/>
  <c r="A5319" i="9"/>
  <c r="A47" i="9"/>
  <c r="A6231" i="9"/>
  <c r="A2252" i="9"/>
  <c r="A902" i="9"/>
  <c r="A3844" i="9"/>
  <c r="A9859" i="9"/>
  <c r="A6878" i="9"/>
  <c r="A9422" i="9"/>
  <c r="A1162" i="9"/>
  <c r="A1739" i="9"/>
  <c r="A5633" i="9"/>
  <c r="A4104" i="9"/>
  <c r="A4791" i="9"/>
  <c r="A1481" i="9"/>
  <c r="A4283" i="9"/>
  <c r="A4602" i="9"/>
  <c r="A5894" i="9"/>
  <c r="A1720" i="9"/>
  <c r="A8950" i="9"/>
  <c r="A4058" i="9"/>
  <c r="A3700" i="9"/>
  <c r="A9296" i="9"/>
  <c r="A267" i="9"/>
  <c r="A1103" i="9"/>
  <c r="A3031" i="9"/>
  <c r="A700" i="9"/>
  <c r="A2629" i="9"/>
  <c r="A9161" i="9"/>
  <c r="A213" i="9"/>
  <c r="A7949" i="9"/>
  <c r="A2872" i="9"/>
  <c r="A6005" i="9"/>
  <c r="A3418" i="9"/>
  <c r="A7517" i="9"/>
  <c r="A9954" i="9"/>
  <c r="A6720" i="9"/>
  <c r="A3020" i="9"/>
  <c r="A6715" i="9"/>
  <c r="A4741" i="9"/>
  <c r="A7727" i="9"/>
  <c r="A7392" i="9"/>
  <c r="A1942" i="9"/>
  <c r="A4198" i="9"/>
  <c r="A6045" i="9"/>
  <c r="A5645" i="9"/>
  <c r="A3171" i="9"/>
  <c r="A6578" i="9"/>
  <c r="A3838" i="9"/>
  <c r="A4824" i="9"/>
  <c r="A3186" i="9"/>
  <c r="A8544" i="9"/>
  <c r="A4859" i="9"/>
  <c r="A1263" i="9"/>
  <c r="A6846" i="9"/>
  <c r="A9169" i="9"/>
  <c r="A6030" i="9"/>
  <c r="A1623" i="9"/>
  <c r="A7430" i="9"/>
  <c r="A9349" i="9"/>
  <c r="A5620" i="9"/>
  <c r="A5935" i="9"/>
  <c r="A7459" i="9"/>
  <c r="A5154" i="9"/>
  <c r="A9466" i="9"/>
  <c r="A2908" i="9"/>
  <c r="A6572" i="9"/>
  <c r="A8686" i="9"/>
  <c r="A4868" i="9"/>
  <c r="A7360" i="9"/>
  <c r="A1057" i="9"/>
  <c r="A3744" i="9"/>
  <c r="A5014" i="9"/>
  <c r="A9223" i="9"/>
  <c r="A8455" i="9"/>
  <c r="A4318" i="9"/>
  <c r="A8859" i="9"/>
  <c r="A6827" i="9"/>
  <c r="A233" i="9"/>
  <c r="A6179" i="9"/>
  <c r="A1660" i="9"/>
  <c r="A6437" i="9"/>
  <c r="A2305" i="9"/>
  <c r="A9373" i="9"/>
  <c r="A8591" i="9"/>
  <c r="A3989" i="9"/>
  <c r="A4957" i="9"/>
  <c r="A4826" i="9"/>
  <c r="A834" i="9"/>
  <c r="A659" i="9"/>
  <c r="A9448" i="9"/>
  <c r="A9846" i="9"/>
  <c r="A4979" i="9"/>
  <c r="A8984" i="9"/>
  <c r="A4980" i="9"/>
  <c r="A3439" i="9"/>
  <c r="A1088" i="9"/>
  <c r="A7709" i="9"/>
  <c r="A5459" i="9"/>
  <c r="A9398" i="9"/>
  <c r="A9225" i="9"/>
  <c r="A1102" i="9"/>
  <c r="A4562" i="9"/>
  <c r="A4662" i="9"/>
  <c r="A6201" i="9"/>
  <c r="A8867" i="9"/>
  <c r="A6942" i="9"/>
  <c r="A1105" i="9"/>
  <c r="A5783" i="9"/>
  <c r="A1971" i="9"/>
  <c r="A6916" i="9"/>
  <c r="A4710" i="9"/>
  <c r="A1181" i="9"/>
  <c r="A2220" i="9"/>
  <c r="A1980" i="9"/>
  <c r="A3775" i="9"/>
  <c r="A6932" i="9"/>
  <c r="A6086" i="9"/>
  <c r="A4161" i="9"/>
  <c r="A9516" i="9"/>
  <c r="A2315" i="9"/>
  <c r="A3577" i="9"/>
  <c r="A7018" i="9"/>
  <c r="A1476" i="9"/>
  <c r="A2635" i="9"/>
  <c r="A5810" i="9"/>
  <c r="A2127" i="9"/>
  <c r="A4426" i="9"/>
  <c r="A5143" i="9"/>
  <c r="A6857" i="9"/>
  <c r="A5550" i="9"/>
  <c r="A6835" i="9"/>
  <c r="A7317" i="9"/>
  <c r="A3512" i="9"/>
  <c r="A3735" i="9"/>
  <c r="A971" i="9"/>
  <c r="A7515" i="9"/>
  <c r="A9607" i="9"/>
  <c r="A4056" i="9"/>
  <c r="A9953" i="9"/>
  <c r="A6078" i="9"/>
  <c r="A8527" i="9"/>
  <c r="A6460" i="9"/>
  <c r="A3184" i="9"/>
  <c r="A6621" i="9"/>
  <c r="A6680" i="9"/>
  <c r="A1375" i="9"/>
  <c r="A3892" i="9"/>
  <c r="A8919" i="9"/>
  <c r="A6227" i="9"/>
  <c r="A4971" i="9"/>
  <c r="A8389" i="9"/>
  <c r="A7223" i="9"/>
  <c r="A4674" i="9"/>
  <c r="A1984" i="9"/>
  <c r="A1211" i="9"/>
  <c r="A3156" i="9"/>
  <c r="A8991" i="9"/>
  <c r="A1998" i="9"/>
  <c r="A1747" i="9"/>
  <c r="A3122" i="9"/>
  <c r="A8203" i="9"/>
  <c r="A6917" i="9"/>
  <c r="A6733" i="9"/>
  <c r="A3483" i="9"/>
  <c r="A399" i="9"/>
  <c r="A8459" i="9"/>
  <c r="A1479" i="9"/>
  <c r="A8986" i="9"/>
  <c r="A4046" i="9"/>
  <c r="A3486" i="9"/>
  <c r="A3619" i="9"/>
  <c r="A5121" i="9"/>
  <c r="A3077" i="9"/>
  <c r="A5527" i="9"/>
  <c r="A3202" i="9"/>
  <c r="A6253" i="9"/>
  <c r="A2652" i="9"/>
  <c r="A2604" i="9"/>
  <c r="A1009" i="9"/>
  <c r="A3082" i="9"/>
  <c r="A7154" i="9"/>
  <c r="A2549" i="9"/>
  <c r="A7327" i="9"/>
  <c r="A6363" i="9"/>
  <c r="A5050" i="9"/>
  <c r="A7948" i="9"/>
  <c r="A2107" i="9"/>
  <c r="A2106" i="9"/>
  <c r="A6627" i="9"/>
  <c r="A8299" i="9"/>
  <c r="A2988" i="9"/>
  <c r="A433" i="9"/>
  <c r="A1407" i="9"/>
  <c r="A7468" i="9"/>
  <c r="A806" i="9"/>
  <c r="A7868" i="9"/>
  <c r="A7770" i="9"/>
  <c r="A600" i="9"/>
  <c r="A5288" i="9"/>
  <c r="A812" i="9"/>
  <c r="A4924" i="9"/>
  <c r="A9550" i="9"/>
  <c r="A3236" i="9"/>
  <c r="A3962" i="9"/>
  <c r="A7453" i="9"/>
  <c r="A1708" i="9"/>
  <c r="A9589" i="9"/>
  <c r="A482" i="9"/>
  <c r="A5482" i="9"/>
  <c r="A1019" i="9"/>
  <c r="A8974" i="9"/>
  <c r="A511" i="9"/>
  <c r="A2290" i="9"/>
  <c r="A4476" i="9"/>
  <c r="A4543" i="9"/>
  <c r="A3685" i="9"/>
  <c r="A886" i="9"/>
  <c r="A1354" i="9"/>
  <c r="A9146" i="9"/>
  <c r="A5573" i="9"/>
  <c r="A5481" i="9"/>
  <c r="A3308" i="9"/>
  <c r="A736" i="9"/>
  <c r="A3633" i="9"/>
  <c r="A5776" i="9"/>
  <c r="A5999" i="9"/>
  <c r="A885" i="9"/>
  <c r="A2792" i="9"/>
  <c r="A8700" i="9"/>
  <c r="A6162" i="9"/>
  <c r="A7902" i="9"/>
  <c r="A2288" i="9"/>
  <c r="A1620" i="9"/>
  <c r="A5907" i="9"/>
  <c r="A7722" i="9"/>
  <c r="A3140" i="9"/>
  <c r="A9684" i="9"/>
  <c r="A6438" i="9"/>
  <c r="A5472" i="9"/>
  <c r="A2883" i="9"/>
  <c r="A1598" i="9"/>
  <c r="A9620" i="9"/>
  <c r="A5471" i="9"/>
  <c r="A5916" i="9"/>
  <c r="A4001" i="9"/>
  <c r="A7160" i="9"/>
  <c r="A3048" i="9"/>
  <c r="A3208" i="9"/>
  <c r="A8876" i="9"/>
  <c r="A9628" i="9"/>
  <c r="A1420" i="9"/>
  <c r="A5243" i="9"/>
  <c r="A4397" i="9"/>
  <c r="A7247" i="9"/>
  <c r="A5963" i="9"/>
  <c r="A7077" i="9"/>
  <c r="A4524" i="9"/>
  <c r="A9353" i="9"/>
  <c r="A9013" i="9"/>
  <c r="A9439" i="9"/>
  <c r="A4437" i="9"/>
  <c r="A2632" i="9"/>
  <c r="A7320" i="9"/>
  <c r="A7232" i="9"/>
  <c r="A4477" i="9"/>
  <c r="A7811" i="9"/>
  <c r="A516" i="9"/>
  <c r="A2143" i="9"/>
  <c r="A4089" i="9"/>
  <c r="A5532" i="9"/>
  <c r="A8519" i="9"/>
  <c r="A3161" i="9"/>
  <c r="A2963" i="9"/>
  <c r="A4729" i="9"/>
  <c r="A6653" i="9"/>
  <c r="A3978" i="9"/>
  <c r="A9003" i="9"/>
  <c r="A1339" i="9"/>
  <c r="A956" i="9"/>
  <c r="A7862" i="9"/>
  <c r="A9462" i="9"/>
  <c r="A948" i="9"/>
  <c r="A4732" i="9"/>
  <c r="A2075" i="9"/>
  <c r="A6861" i="9"/>
  <c r="A7660" i="9"/>
  <c r="A9150" i="9"/>
  <c r="A8394" i="9"/>
  <c r="A4990" i="9"/>
  <c r="A2562" i="9"/>
  <c r="A2894" i="9"/>
  <c r="A8866" i="9"/>
  <c r="A8147" i="9"/>
  <c r="A7301" i="9"/>
  <c r="A9415" i="9"/>
  <c r="A7222" i="9"/>
  <c r="A1466" i="9"/>
  <c r="A9716" i="9"/>
  <c r="A3654" i="9"/>
  <c r="A8697" i="9"/>
  <c r="A7512" i="9"/>
  <c r="A7547" i="9"/>
  <c r="A5298" i="9"/>
  <c r="A6498" i="9"/>
  <c r="A6613" i="9"/>
  <c r="A1277" i="9"/>
  <c r="A6240" i="9"/>
  <c r="A6126" i="9"/>
  <c r="A7605" i="9"/>
  <c r="A2799" i="9"/>
  <c r="A9581" i="9"/>
  <c r="A6671" i="9"/>
  <c r="A1813" i="9"/>
  <c r="A60" i="9"/>
  <c r="A111" i="9"/>
  <c r="A9318" i="9"/>
  <c r="A8648" i="9"/>
  <c r="A2776" i="9"/>
  <c r="A943" i="9"/>
  <c r="A9611" i="9"/>
  <c r="A1256" i="9"/>
  <c r="A5579" i="9"/>
  <c r="A8224" i="9"/>
  <c r="A1548" i="9"/>
  <c r="A7529" i="9"/>
  <c r="A7763" i="9"/>
  <c r="A1883" i="9"/>
  <c r="A9984" i="9"/>
  <c r="A1471" i="9"/>
  <c r="A939" i="9"/>
  <c r="A6804" i="9"/>
  <c r="A249" i="9"/>
  <c r="A2816" i="9"/>
  <c r="A3904" i="9"/>
  <c r="A110" i="9"/>
  <c r="A1515" i="9"/>
  <c r="A9671" i="9"/>
  <c r="A1213" i="9"/>
  <c r="A9420" i="9"/>
  <c r="A4712" i="9"/>
  <c r="A8797" i="9"/>
  <c r="A5246" i="9"/>
  <c r="A1229" i="9"/>
  <c r="A3382" i="9"/>
  <c r="A3102" i="9"/>
  <c r="A1936" i="9"/>
  <c r="A6391" i="9"/>
  <c r="A8891" i="9"/>
  <c r="A3858" i="9"/>
  <c r="A5234" i="9"/>
  <c r="A9320" i="9"/>
  <c r="A9663" i="9"/>
  <c r="A5494" i="9"/>
  <c r="A2239" i="9"/>
  <c r="A7187" i="9"/>
  <c r="A8433" i="9"/>
  <c r="A9999" i="9"/>
  <c r="A1225" i="9"/>
  <c r="A3967" i="9"/>
  <c r="A5444" i="9"/>
  <c r="A2204" i="9"/>
  <c r="A5796" i="9"/>
  <c r="A8435" i="9"/>
  <c r="A3224" i="9"/>
  <c r="A4269" i="9"/>
  <c r="A2954" i="9"/>
  <c r="A6990" i="9"/>
  <c r="A3813" i="9"/>
  <c r="A8675" i="9"/>
  <c r="A5943" i="9"/>
  <c r="A6382" i="9"/>
  <c r="A1987" i="9"/>
  <c r="A8046" i="9"/>
  <c r="A3218" i="9"/>
  <c r="A9436" i="9"/>
  <c r="A7384" i="9"/>
  <c r="A4092" i="9"/>
  <c r="A6833" i="9"/>
  <c r="A7189" i="9"/>
  <c r="A8401" i="9"/>
  <c r="A5631" i="9"/>
  <c r="A4736" i="9"/>
  <c r="A921" i="9"/>
  <c r="A2186" i="9"/>
  <c r="A5864" i="9"/>
  <c r="A6777" i="9"/>
  <c r="A9797" i="9"/>
  <c r="A912" i="9"/>
  <c r="A2027" i="9"/>
  <c r="A6528" i="9"/>
  <c r="A1063" i="9"/>
  <c r="A2860" i="9"/>
  <c r="A3330" i="9"/>
  <c r="A219" i="9"/>
  <c r="A9792" i="9"/>
  <c r="A1372" i="9"/>
  <c r="A7580" i="9"/>
  <c r="A2740" i="9"/>
  <c r="A1876" i="9"/>
  <c r="A7800" i="9"/>
  <c r="A4448" i="9"/>
  <c r="A1678" i="9"/>
  <c r="A5852" i="9"/>
  <c r="A9837" i="9"/>
  <c r="A9228" i="9"/>
  <c r="A3092" i="9"/>
  <c r="A8277" i="9"/>
  <c r="A6114" i="9"/>
  <c r="A7280" i="9"/>
  <c r="A4799" i="9"/>
  <c r="A791" i="9"/>
  <c r="A6247" i="9"/>
  <c r="A5742" i="9"/>
  <c r="A7828" i="9"/>
  <c r="A1270" i="9"/>
  <c r="A6296" i="9"/>
  <c r="A3463" i="9"/>
  <c r="A6609" i="9"/>
  <c r="A748" i="9"/>
  <c r="A4808" i="9"/>
  <c r="A2696" i="9"/>
  <c r="A7038" i="9"/>
  <c r="A9674" i="9"/>
  <c r="A8345" i="9"/>
  <c r="A801" i="9"/>
  <c r="A6666" i="9"/>
  <c r="A7342" i="9"/>
  <c r="A5101" i="9"/>
  <c r="A9727" i="9"/>
  <c r="A5680" i="9"/>
  <c r="A1318" i="9"/>
  <c r="A8482" i="9"/>
  <c r="A194" i="9"/>
  <c r="A881" i="9"/>
  <c r="A413" i="9"/>
  <c r="A5516" i="9"/>
  <c r="A1576" i="9"/>
  <c r="A6701" i="9"/>
  <c r="A3772" i="9"/>
  <c r="A8232" i="9"/>
  <c r="A6821" i="9"/>
  <c r="A1974" i="9"/>
  <c r="A5305" i="9"/>
  <c r="A3694" i="9"/>
  <c r="A4778" i="9"/>
  <c r="A5614" i="9"/>
  <c r="A3809" i="9"/>
  <c r="A5982" i="9"/>
  <c r="A1369" i="9"/>
  <c r="A3242" i="9"/>
  <c r="A3174" i="9"/>
  <c r="A7180" i="9"/>
  <c r="A4494" i="9"/>
  <c r="A8167" i="9"/>
  <c r="A9005" i="9"/>
  <c r="A5020" i="9"/>
  <c r="A8470" i="9"/>
  <c r="A4491" i="9"/>
  <c r="A7019" i="9"/>
  <c r="A9280" i="9"/>
  <c r="A1611" i="9"/>
  <c r="A6659" i="9"/>
  <c r="A9622" i="9"/>
  <c r="A9634" i="9"/>
  <c r="A9441" i="9"/>
  <c r="A8868" i="9"/>
  <c r="A169" i="9"/>
  <c r="A2833" i="9"/>
  <c r="A489" i="9"/>
  <c r="A2738" i="9"/>
  <c r="A2214" i="9"/>
  <c r="A1995" i="9"/>
  <c r="A8502" i="9"/>
  <c r="A3387" i="9"/>
  <c r="A1242" i="9"/>
  <c r="A315" i="9"/>
  <c r="A9330" i="9"/>
  <c r="A6103" i="9"/>
  <c r="A4666" i="9"/>
  <c r="A8042" i="9"/>
  <c r="A1233" i="9"/>
  <c r="A534" i="9"/>
  <c r="A3302" i="9"/>
  <c r="A8239" i="9"/>
  <c r="A3520" i="9"/>
  <c r="A8400" i="9"/>
  <c r="A5804" i="9"/>
  <c r="A7623" i="9"/>
  <c r="A7586" i="9"/>
  <c r="A1446" i="9"/>
  <c r="A3688" i="9"/>
  <c r="A4919" i="9"/>
  <c r="A9798" i="9"/>
  <c r="A3556" i="9"/>
  <c r="A6638" i="9"/>
  <c r="A5755" i="9"/>
  <c r="A8124" i="9"/>
  <c r="A6249" i="9"/>
  <c r="A2655" i="9"/>
  <c r="A1636" i="9"/>
  <c r="A4655" i="9"/>
  <c r="A5071" i="9"/>
  <c r="A2665" i="9"/>
  <c r="A9455" i="9"/>
  <c r="A6183" i="9"/>
  <c r="A3812" i="9"/>
  <c r="A2558" i="9"/>
  <c r="A1174" i="9"/>
  <c r="A1695" i="9"/>
  <c r="A3847" i="9"/>
  <c r="A3509" i="9"/>
  <c r="A9921" i="9"/>
  <c r="A2725" i="9"/>
  <c r="A8875" i="9"/>
  <c r="A5873" i="9"/>
  <c r="A3426" i="9"/>
  <c r="A2682" i="9"/>
  <c r="A37" i="9"/>
  <c r="A440" i="9"/>
  <c r="A8430" i="9"/>
  <c r="A8505" i="9"/>
  <c r="A5937" i="9"/>
  <c r="A1902" i="9"/>
  <c r="A7851" i="9"/>
  <c r="A4774" i="9"/>
  <c r="A7100" i="9"/>
  <c r="A5991" i="9"/>
  <c r="A4341" i="9"/>
  <c r="A8864" i="9"/>
  <c r="A2385" i="9"/>
  <c r="A923" i="9"/>
  <c r="A8334" i="9"/>
  <c r="A1940" i="9"/>
  <c r="A5133" i="9"/>
  <c r="A4240" i="9"/>
  <c r="A8120" i="9"/>
  <c r="A4703" i="9"/>
  <c r="A9409" i="9"/>
  <c r="A5152" i="9"/>
  <c r="A6837" i="9"/>
  <c r="A6889" i="9"/>
  <c r="A3015" i="9"/>
  <c r="A2710" i="9"/>
  <c r="A1396" i="9"/>
  <c r="A6268" i="9"/>
  <c r="A6279" i="9"/>
  <c r="A1579" i="9"/>
  <c r="A4566" i="9"/>
  <c r="A6254" i="9"/>
  <c r="A2961" i="9"/>
  <c r="A4366" i="9"/>
  <c r="A688" i="9"/>
  <c r="A2189" i="9"/>
  <c r="A4987" i="9"/>
  <c r="A7523" i="9"/>
  <c r="A7670" i="9"/>
  <c r="A9903" i="9"/>
  <c r="A1616" i="9"/>
  <c r="A9669" i="9"/>
  <c r="A420" i="9"/>
  <c r="A1533" i="9"/>
  <c r="A578" i="9"/>
  <c r="A8344" i="9"/>
  <c r="A9901" i="9"/>
  <c r="A350" i="9"/>
  <c r="A8614" i="9"/>
  <c r="A8071" i="9"/>
  <c r="A6365" i="9"/>
  <c r="A2778" i="9"/>
  <c r="A3887" i="9"/>
  <c r="A3081" i="9"/>
  <c r="A1751" i="9"/>
  <c r="A879" i="9"/>
  <c r="A6869" i="9"/>
  <c r="A5428" i="9"/>
  <c r="A6853" i="9"/>
  <c r="A6229" i="9"/>
  <c r="A7221" i="9"/>
  <c r="A2777" i="9"/>
  <c r="A2783" i="9"/>
  <c r="A2318" i="9"/>
  <c r="A7552" i="9"/>
  <c r="A6260" i="9"/>
  <c r="A9301" i="9"/>
  <c r="A500" i="9"/>
  <c r="A2662" i="9"/>
  <c r="A4675" i="9"/>
  <c r="A8852" i="9"/>
  <c r="A4581" i="9"/>
  <c r="A5698" i="9"/>
  <c r="A7913" i="9"/>
  <c r="A9064" i="9"/>
  <c r="A8188" i="9"/>
  <c r="A3413" i="9"/>
  <c r="A9392" i="9"/>
  <c r="A369" i="9"/>
  <c r="A9054" i="9"/>
  <c r="A4879" i="9"/>
  <c r="A9378" i="9"/>
  <c r="A7008" i="9"/>
  <c r="A5339" i="9"/>
  <c r="A905" i="9"/>
  <c r="A8598" i="9"/>
  <c r="A1781" i="9"/>
  <c r="A3709" i="9"/>
  <c r="A144" i="9"/>
  <c r="A6736" i="9"/>
  <c r="A8645" i="9"/>
  <c r="A9893" i="9"/>
  <c r="A4600" i="9"/>
  <c r="A4006" i="9"/>
  <c r="A8256" i="9"/>
  <c r="A3732" i="9"/>
  <c r="A7330" i="9"/>
  <c r="A2122" i="9"/>
  <c r="A4585" i="9"/>
  <c r="A7129" i="9"/>
  <c r="A8853" i="9"/>
  <c r="A4381" i="9"/>
  <c r="A6925" i="9"/>
  <c r="A3734" i="9"/>
  <c r="A7377" i="9"/>
  <c r="A5308" i="9"/>
  <c r="A5677" i="9"/>
  <c r="A7133" i="9"/>
  <c r="A4777" i="9"/>
  <c r="A7093" i="9"/>
  <c r="A6237" i="9"/>
  <c r="A6921" i="9"/>
  <c r="A1802" i="9"/>
  <c r="A8804" i="9"/>
  <c r="A540" i="9"/>
  <c r="A4148" i="9"/>
  <c r="A7885" i="9"/>
  <c r="A5887" i="9"/>
  <c r="A68" i="9"/>
  <c r="A5124" i="9"/>
  <c r="A258" i="9"/>
  <c r="A7358" i="9"/>
  <c r="A4468" i="9"/>
  <c r="A3435" i="9"/>
  <c r="A6958" i="9"/>
  <c r="A1139" i="9"/>
  <c r="A7730" i="9"/>
  <c r="A5705" i="9"/>
  <c r="A2363" i="9"/>
  <c r="A2585" i="9"/>
  <c r="A5612" i="9"/>
  <c r="A33" i="9"/>
  <c r="A7322" i="9"/>
  <c r="A474" i="9"/>
  <c r="A2688" i="9"/>
  <c r="A9517" i="9"/>
  <c r="A9720" i="9"/>
  <c r="A5010" i="9"/>
  <c r="A3505" i="9"/>
  <c r="A2263" i="9"/>
  <c r="A4613" i="9"/>
  <c r="A4183" i="9"/>
  <c r="A4790" i="9"/>
  <c r="A7701" i="9"/>
  <c r="A4081" i="9"/>
  <c r="A5117" i="9"/>
  <c r="A8673" i="9"/>
  <c r="A6495" i="9"/>
  <c r="A7806" i="9"/>
  <c r="A4728" i="9"/>
  <c r="A2631" i="9"/>
  <c r="A3590" i="9"/>
  <c r="A3026" i="9"/>
  <c r="A7098" i="9"/>
  <c r="A1895" i="9"/>
  <c r="A5790" i="9"/>
  <c r="A5141" i="9"/>
  <c r="A1844" i="9"/>
  <c r="A5706" i="9"/>
  <c r="A100" i="9"/>
  <c r="A2246" i="9"/>
  <c r="A9644" i="9"/>
  <c r="A5812" i="9"/>
  <c r="A116" i="9"/>
  <c r="A4302" i="9"/>
  <c r="A2102" i="9"/>
  <c r="A5673" i="9"/>
  <c r="A5770" i="9"/>
  <c r="A4452" i="9"/>
  <c r="A6331" i="9"/>
  <c r="A6562" i="9"/>
  <c r="A4640" i="9"/>
  <c r="A2240" i="9"/>
  <c r="A6113" i="9"/>
  <c r="A9236" i="9"/>
  <c r="A2485" i="9"/>
  <c r="A7262" i="9"/>
  <c r="A9762" i="9"/>
  <c r="A188" i="9"/>
  <c r="A2238" i="9"/>
  <c r="A7037" i="9"/>
  <c r="A8101" i="9"/>
  <c r="A6721" i="9"/>
  <c r="A1999" i="9"/>
  <c r="A6195" i="9"/>
  <c r="A6851" i="9"/>
  <c r="A2880" i="9"/>
  <c r="A1581" i="9"/>
  <c r="A2976" i="9"/>
  <c r="A9891" i="9"/>
  <c r="A9531" i="9"/>
  <c r="A7787" i="9"/>
  <c r="A9156" i="9"/>
  <c r="A7323" i="9"/>
  <c r="A7935" i="9"/>
  <c r="A4371" i="9"/>
  <c r="A4281" i="9"/>
  <c r="A1123" i="9"/>
  <c r="A1503" i="9"/>
  <c r="A6153" i="9"/>
  <c r="A3201" i="9"/>
  <c r="A7847" i="9"/>
  <c r="A2250" i="9"/>
  <c r="A6695" i="9"/>
  <c r="A4580" i="9"/>
  <c r="A9741" i="9"/>
  <c r="A5686" i="9"/>
  <c r="A2560" i="9"/>
  <c r="A5582" i="9"/>
  <c r="A5007" i="9"/>
  <c r="A3647" i="9"/>
  <c r="A3482" i="9"/>
  <c r="A2999" i="9"/>
  <c r="A1559" i="9"/>
  <c r="A3926" i="9"/>
  <c r="A6548" i="9"/>
  <c r="A9190" i="9"/>
  <c r="A1220" i="9"/>
  <c r="A4181" i="9"/>
  <c r="A1488" i="9"/>
  <c r="A3488" i="9"/>
  <c r="A7043" i="9"/>
  <c r="A8977" i="9"/>
  <c r="A6467" i="9"/>
  <c r="A1697" i="9"/>
  <c r="A8618" i="9"/>
  <c r="A9390" i="9"/>
  <c r="A9347" i="9"/>
  <c r="A672" i="9"/>
  <c r="A5918" i="9"/>
  <c r="A9692" i="9"/>
  <c r="A1625" i="9"/>
  <c r="A9568" i="9"/>
  <c r="A9978" i="9"/>
  <c r="A9586" i="9"/>
  <c r="A6102" i="9"/>
  <c r="A5654" i="9"/>
  <c r="A6277" i="9"/>
  <c r="A3476" i="9"/>
  <c r="A2510" i="9"/>
  <c r="A4832" i="9"/>
  <c r="A6551" i="9"/>
  <c r="A5679" i="9"/>
  <c r="A3800" i="9"/>
  <c r="A6298" i="9"/>
  <c r="A9120" i="9"/>
  <c r="A4688" i="9"/>
  <c r="A7122" i="9"/>
  <c r="A4721" i="9"/>
  <c r="A5000" i="9"/>
  <c r="A7484" i="9"/>
  <c r="A5460" i="9"/>
  <c r="A8451" i="9"/>
  <c r="A4912" i="9"/>
  <c r="A5150" i="9"/>
  <c r="A1065" i="9"/>
  <c r="A3687" i="9"/>
  <c r="A2809" i="9"/>
  <c r="A1322" i="9"/>
  <c r="A3151" i="9"/>
  <c r="A149" i="9"/>
  <c r="A5791" i="9"/>
  <c r="A4154" i="9"/>
  <c r="A5961" i="9"/>
  <c r="A6127" i="9"/>
  <c r="A3649" i="9"/>
  <c r="A8922" i="9"/>
  <c r="A3507" i="9"/>
  <c r="A1032" i="9"/>
  <c r="A858" i="9"/>
  <c r="A2858" i="9"/>
  <c r="A1131" i="9"/>
  <c r="A5402" i="9"/>
  <c r="A544" i="9"/>
  <c r="A9152" i="9"/>
  <c r="A959" i="9"/>
  <c r="A7910" i="9"/>
  <c r="A1839" i="9"/>
  <c r="A1429" i="9"/>
  <c r="A1390" i="9"/>
  <c r="A5083" i="9"/>
  <c r="A8425" i="9"/>
  <c r="A1267" i="9"/>
  <c r="A6132" i="9"/>
  <c r="A3573" i="9"/>
  <c r="A5767" i="9"/>
  <c r="A5407" i="9"/>
  <c r="A1683" i="9"/>
  <c r="A593" i="9"/>
  <c r="A9032" i="9"/>
  <c r="A7170" i="9"/>
  <c r="A3296" i="9"/>
  <c r="A6731" i="9"/>
  <c r="A4882" i="9"/>
  <c r="A3749" i="9"/>
  <c r="A9592" i="9"/>
  <c r="A3804" i="9"/>
  <c r="A395" i="9"/>
  <c r="A1104" i="9"/>
  <c r="A2245" i="9"/>
  <c r="A6988" i="9"/>
  <c r="A1901" i="9"/>
  <c r="A8761" i="9"/>
  <c r="A1117" i="9"/>
  <c r="A6482" i="9"/>
  <c r="A5218" i="9"/>
  <c r="A3782" i="9"/>
  <c r="A3566" i="9"/>
  <c r="A7625" i="9"/>
  <c r="A5377" i="9"/>
  <c r="A7545" i="9"/>
  <c r="A7659" i="9"/>
  <c r="A7789" i="9"/>
  <c r="A6768" i="9"/>
  <c r="A8136" i="9"/>
  <c r="A1788" i="9"/>
  <c r="A407" i="9"/>
  <c r="A493" i="9"/>
  <c r="A7576" i="9"/>
  <c r="A1061" i="9"/>
  <c r="A1610" i="9"/>
  <c r="A3741" i="9"/>
  <c r="A4370" i="9"/>
  <c r="A7985" i="9"/>
  <c r="A8018" i="9"/>
  <c r="A9884" i="9"/>
  <c r="A5361" i="9"/>
  <c r="A9313" i="9"/>
  <c r="A4193" i="9"/>
  <c r="A3362" i="9"/>
  <c r="A7081" i="9"/>
  <c r="A8484" i="9"/>
  <c r="A5194" i="9"/>
  <c r="A8244" i="9"/>
  <c r="A8604" i="9"/>
  <c r="A4780" i="9"/>
  <c r="A462" i="9"/>
  <c r="A7412" i="9"/>
  <c r="A4139" i="9"/>
  <c r="A8190" i="9"/>
  <c r="A7186" i="9"/>
  <c r="A6079" i="9"/>
  <c r="A3293" i="9"/>
  <c r="A7578" i="9"/>
  <c r="A4672" i="9"/>
  <c r="A3600" i="9"/>
  <c r="A7130" i="9"/>
  <c r="A9002" i="9"/>
  <c r="A9887" i="9"/>
  <c r="A9132" i="9"/>
  <c r="A6510" i="9"/>
  <c r="A9625" i="9"/>
  <c r="A4934" i="9"/>
  <c r="A2309" i="9"/>
  <c r="A5100" i="9"/>
  <c r="A7565" i="9"/>
  <c r="A3756" i="9"/>
  <c r="A4742" i="9"/>
  <c r="A8208" i="9"/>
  <c r="A1707" i="9"/>
  <c r="A7837" i="9"/>
  <c r="A6051" i="9"/>
  <c r="A776" i="9"/>
  <c r="A6655" i="9"/>
  <c r="A6744" i="9"/>
  <c r="A7734" i="9"/>
  <c r="A3889" i="9"/>
  <c r="A7003" i="9"/>
  <c r="A1756" i="9"/>
  <c r="A2706" i="9"/>
  <c r="A2610" i="9"/>
  <c r="A9651" i="9"/>
  <c r="A2936" i="9"/>
  <c r="A374" i="9"/>
  <c r="A2548" i="9"/>
  <c r="A7785" i="9"/>
  <c r="A8332" i="9"/>
  <c r="A9538" i="9"/>
  <c r="A609" i="9"/>
  <c r="A138" i="9"/>
  <c r="A4906" i="9"/>
  <c r="A2914" i="9"/>
  <c r="A7589" i="9"/>
  <c r="A4926" i="9"/>
  <c r="A8570" i="9"/>
  <c r="A2615" i="9"/>
  <c r="A3564" i="9"/>
  <c r="A7844" i="9"/>
  <c r="A3596" i="9"/>
  <c r="A4839" i="9"/>
  <c r="A1226" i="9"/>
  <c r="A928" i="9"/>
  <c r="A7373" i="9"/>
  <c r="A2851" i="9"/>
  <c r="A9" i="9"/>
  <c r="A848" i="9"/>
  <c r="A7455" i="9"/>
  <c r="A5357" i="9"/>
  <c r="A8368" i="9"/>
  <c r="A2339" i="9"/>
  <c r="A3528" i="9"/>
  <c r="A1119" i="9"/>
  <c r="A8375" i="9"/>
  <c r="A5004" i="9"/>
  <c r="A4489" i="9"/>
  <c r="A9580" i="9"/>
  <c r="A8794" i="9"/>
  <c r="A6263" i="9"/>
  <c r="A6953" i="9"/>
  <c r="A1919" i="9"/>
  <c r="A3396" i="9"/>
  <c r="A9786" i="9"/>
  <c r="A2685" i="9"/>
  <c r="A787" i="9"/>
  <c r="A290" i="9"/>
  <c r="A3958" i="9"/>
  <c r="A5592" i="9"/>
  <c r="A2083" i="9"/>
  <c r="A7716" i="9"/>
  <c r="A4291" i="9"/>
  <c r="A446" i="9"/>
  <c r="A1909" i="9"/>
  <c r="A4628" i="9"/>
  <c r="A2408" i="9"/>
  <c r="A1436" i="9"/>
  <c r="A373" i="9"/>
  <c r="A8289" i="9"/>
  <c r="A6559" i="9"/>
  <c r="A6870" i="9"/>
  <c r="A4005" i="9"/>
  <c r="A5412" i="9"/>
  <c r="A5040" i="9"/>
  <c r="A5534" i="9"/>
  <c r="A1443" i="9"/>
  <c r="A9986" i="9"/>
  <c r="A3653" i="9"/>
  <c r="A1807" i="9"/>
  <c r="A5561" i="9"/>
  <c r="A5824" i="9"/>
  <c r="A7553" i="9"/>
  <c r="A1829" i="9"/>
  <c r="A8949" i="9"/>
  <c r="A8536" i="9"/>
  <c r="A4378" i="9"/>
  <c r="A6864" i="9"/>
  <c r="A7138" i="9"/>
  <c r="A3447" i="9"/>
  <c r="A3294" i="9"/>
  <c r="A3848" i="9"/>
  <c r="A7481" i="9"/>
  <c r="A9730" i="9"/>
  <c r="A78" i="9"/>
  <c r="A1858" i="9"/>
  <c r="A2267" i="9"/>
  <c r="A2095" i="9"/>
  <c r="A2468" i="9"/>
  <c r="A6464" i="9"/>
  <c r="A1046" i="9"/>
  <c r="A8757" i="9"/>
  <c r="A1668" i="9"/>
  <c r="A8689" i="9"/>
  <c r="A8036" i="9"/>
  <c r="A8407" i="9"/>
  <c r="A1146" i="9"/>
  <c r="A28" i="9"/>
  <c r="A9285" i="9"/>
  <c r="A359" i="9"/>
  <c r="A6191" i="9"/>
  <c r="A2863" i="9"/>
  <c r="A8911" i="9"/>
  <c r="A5042" i="9"/>
  <c r="A5596" i="9"/>
  <c r="A6286" i="9"/>
  <c r="A3144" i="9"/>
  <c r="A3957" i="9"/>
  <c r="A207" i="9"/>
  <c r="A4943" i="9"/>
  <c r="A2456" i="9"/>
  <c r="A9022" i="9"/>
  <c r="A6487" i="9"/>
  <c r="A3449" i="9"/>
  <c r="A8822" i="9"/>
  <c r="A2616" i="9"/>
  <c r="A8622" i="9"/>
  <c r="A5109" i="9"/>
  <c r="A3707" i="9"/>
  <c r="A4723" i="9"/>
  <c r="A5354" i="9"/>
  <c r="A6492" i="9"/>
  <c r="A1422" i="9"/>
  <c r="A134" i="9"/>
  <c r="A2671" i="9"/>
  <c r="A6820" i="9"/>
  <c r="A4578" i="9"/>
  <c r="A9302" i="9"/>
  <c r="A5263" i="9"/>
  <c r="A5486" i="9"/>
  <c r="A5404" i="9"/>
  <c r="A649" i="9"/>
  <c r="A5875" i="9"/>
  <c r="A9304" i="9"/>
  <c r="A6703" i="9"/>
  <c r="A3900" i="9"/>
  <c r="A6430" i="9"/>
  <c r="A6215" i="9"/>
  <c r="A7407" i="9"/>
  <c r="A6887" i="9"/>
  <c r="A721" i="9"/>
  <c r="A4108" i="9"/>
  <c r="A9104" i="9"/>
  <c r="A1973" i="9"/>
  <c r="A1941" i="9"/>
  <c r="A5279" i="9"/>
  <c r="A418" i="9"/>
  <c r="A8515" i="9"/>
  <c r="A5183" i="9"/>
  <c r="A5440" i="9"/>
  <c r="A4128" i="9"/>
  <c r="A6881" i="9"/>
  <c r="A9918" i="9"/>
  <c r="A4073" i="9"/>
  <c r="A3021" i="9"/>
  <c r="A3369" i="9"/>
  <c r="A4415" i="9"/>
  <c r="A1425" i="9"/>
  <c r="A8886" i="9"/>
  <c r="A5240" i="9"/>
  <c r="A6477" i="9"/>
  <c r="A2642" i="9"/>
  <c r="A58" i="9"/>
  <c r="A6709" i="9"/>
  <c r="A962" i="9"/>
  <c r="A1775" i="9"/>
  <c r="A3076" i="9"/>
  <c r="A9049" i="9"/>
  <c r="A9325" i="9"/>
  <c r="A5114" i="9"/>
  <c r="A7771" i="9"/>
  <c r="A977" i="9"/>
  <c r="A3751" i="9"/>
  <c r="A8709" i="9"/>
  <c r="A3635" i="9"/>
  <c r="A182" i="9"/>
  <c r="A5342" i="9"/>
  <c r="A7987" i="9"/>
  <c r="A4500" i="9"/>
  <c r="A1508" i="9"/>
  <c r="A1465" i="9"/>
  <c r="A4200" i="9"/>
  <c r="A7492" i="9"/>
  <c r="A7986" i="9"/>
  <c r="A6651" i="9"/>
  <c r="A7177" i="9"/>
  <c r="A8718" i="9"/>
  <c r="A2431" i="9"/>
  <c r="A5589" i="9"/>
  <c r="A1501" i="9"/>
  <c r="A1804" i="9"/>
  <c r="A2170" i="9"/>
  <c r="A7147" i="9"/>
  <c r="A8903" i="9"/>
  <c r="A1639" i="9"/>
  <c r="A1323" i="9"/>
  <c r="A4592" i="9"/>
  <c r="A4932" i="9"/>
  <c r="A5458" i="9"/>
  <c r="A4235" i="9"/>
  <c r="A3636" i="9"/>
  <c r="A7447" i="9"/>
  <c r="A1405" i="9"/>
  <c r="A966" i="9"/>
  <c r="A1862" i="9"/>
  <c r="A7916" i="9"/>
  <c r="A7721" i="9"/>
  <c r="A6997" i="9"/>
  <c r="A5716" i="9"/>
  <c r="A1649" i="9"/>
  <c r="A1851" i="9"/>
  <c r="A8245" i="9"/>
  <c r="A8059" i="9"/>
  <c r="A381" i="9"/>
  <c r="A2681" i="9"/>
  <c r="A7518" i="9"/>
  <c r="A8549" i="9"/>
  <c r="A7297" i="9"/>
  <c r="A8016" i="9"/>
  <c r="A6976" i="9"/>
  <c r="A9446" i="9"/>
  <c r="A1850" i="9"/>
  <c r="A8170" i="9"/>
  <c r="A8813" i="9"/>
  <c r="A3748" i="9"/>
  <c r="A1796" i="9"/>
  <c r="A1970" i="9"/>
  <c r="A6674" i="9"/>
  <c r="A4023" i="9"/>
  <c r="A1108" i="9"/>
  <c r="A3123" i="9"/>
  <c r="A5759" i="9"/>
  <c r="A3310" i="9"/>
  <c r="A7441" i="9"/>
  <c r="A1815" i="9"/>
  <c r="A4197" i="9"/>
  <c r="A7051" i="9"/>
  <c r="A8715" i="9"/>
  <c r="A6830" i="9"/>
  <c r="A5988" i="9"/>
  <c r="A9689" i="9"/>
  <c r="A6998" i="9"/>
  <c r="A7380" i="9"/>
  <c r="A2888" i="9"/>
  <c r="A5761" i="9"/>
  <c r="A7311" i="9"/>
  <c r="A2291" i="9"/>
  <c r="A529" i="9"/>
  <c r="A3189" i="9"/>
  <c r="A1607" i="9"/>
  <c r="A9209" i="9"/>
  <c r="A5237" i="9"/>
  <c r="A2403" i="9"/>
  <c r="A8039" i="9"/>
  <c r="A4788" i="9"/>
  <c r="A3880" i="9"/>
  <c r="A4820" i="9"/>
  <c r="A5799" i="9"/>
  <c r="A8040" i="9"/>
  <c r="A1183" i="9"/>
  <c r="A1002" i="9"/>
  <c r="A9539" i="9"/>
  <c r="A9338" i="9"/>
  <c r="A6862" i="9"/>
  <c r="A9672" i="9"/>
  <c r="A2335" i="9"/>
  <c r="A133" i="9"/>
  <c r="A5775" i="9"/>
  <c r="A9914" i="9"/>
  <c r="A1979" i="9"/>
  <c r="A8363" i="9"/>
  <c r="A9618" i="9"/>
  <c r="A7410" i="9"/>
  <c r="A1321" i="9"/>
  <c r="A9696" i="9"/>
  <c r="A9128" i="9"/>
  <c r="A9188" i="9"/>
  <c r="A8577" i="9"/>
  <c r="A17" i="9"/>
  <c r="A7142" i="9"/>
  <c r="A2178" i="9"/>
  <c r="A2920" i="9"/>
  <c r="A1028" i="9"/>
  <c r="A4083" i="9"/>
  <c r="A266" i="9"/>
  <c r="A6637" i="9"/>
  <c r="A2581" i="9"/>
  <c r="A1795" i="9"/>
  <c r="A1251" i="9"/>
  <c r="A2699" i="9"/>
  <c r="A8676" i="9"/>
  <c r="A163" i="9"/>
  <c r="A6989" i="9"/>
  <c r="A8150" i="9"/>
  <c r="A6877" i="9"/>
  <c r="A3066" i="9"/>
  <c r="A6525" i="9"/>
  <c r="A1904" i="9"/>
  <c r="A9099" i="9"/>
  <c r="A2262" i="9"/>
  <c r="A6110" i="9"/>
  <c r="A1801" i="9"/>
  <c r="A9652" i="9"/>
  <c r="A5830" i="9"/>
  <c r="A5473" i="9"/>
  <c r="A9144" i="9"/>
  <c r="A903" i="9"/>
  <c r="A2128" i="9"/>
  <c r="A187" i="9"/>
  <c r="A4036" i="9"/>
  <c r="A3677" i="9"/>
  <c r="A9590" i="9"/>
  <c r="A8838" i="9"/>
  <c r="A3100" i="9"/>
  <c r="A2144" i="9"/>
  <c r="A9542" i="9"/>
  <c r="A5445" i="9"/>
  <c r="A3132" i="9"/>
  <c r="A9407" i="9"/>
  <c r="A7095" i="9"/>
  <c r="A7139" i="9"/>
  <c r="A9221" i="9"/>
  <c r="A264" i="9"/>
  <c r="A6582" i="9"/>
  <c r="A7877" i="9"/>
  <c r="A6105" i="9"/>
  <c r="A1592" i="9"/>
  <c r="A5366" i="9"/>
  <c r="A2486" i="9"/>
  <c r="A1793" i="9"/>
  <c r="A8461" i="9"/>
  <c r="A2064" i="9"/>
  <c r="A1301" i="9"/>
  <c r="A4393" i="9"/>
  <c r="A2744" i="9"/>
  <c r="A7894" i="9"/>
  <c r="A5626" i="9"/>
  <c r="A7594" i="9"/>
  <c r="A5525" i="9"/>
  <c r="A5332" i="9"/>
  <c r="A5118" i="9"/>
  <c r="A2051" i="9"/>
  <c r="A4326" i="9"/>
  <c r="A8099" i="9"/>
  <c r="A1976" i="9"/>
  <c r="A1569" i="9"/>
  <c r="A3373" i="9"/>
  <c r="A9660" i="9"/>
  <c r="A6918" i="9"/>
  <c r="A1167" i="9"/>
  <c r="A4555" i="9"/>
  <c r="A6993" i="9"/>
  <c r="A584" i="9"/>
  <c r="A1453" i="9"/>
  <c r="A6293" i="9"/>
  <c r="A561" i="9"/>
  <c r="A1694" i="9"/>
  <c r="A9621" i="9"/>
  <c r="A7050" i="9"/>
  <c r="A4842" i="9"/>
  <c r="A809" i="9"/>
  <c r="A8213" i="9"/>
  <c r="A2018" i="9"/>
  <c r="A9699" i="9"/>
  <c r="A3698" i="9"/>
  <c r="A3952" i="9"/>
  <c r="A3412" i="9"/>
  <c r="A4007" i="9"/>
  <c r="A2944" i="9"/>
  <c r="A7993" i="9"/>
  <c r="A4874" i="9"/>
  <c r="A1907" i="9"/>
  <c r="A8606" i="9"/>
  <c r="A1949" i="9"/>
  <c r="A4072" i="9"/>
  <c r="A6186" i="9"/>
  <c r="A6025" i="9"/>
  <c r="A3320" i="9"/>
  <c r="A365" i="9"/>
  <c r="A5945" i="9"/>
  <c r="A3437" i="9"/>
  <c r="A9788" i="9"/>
  <c r="A2063" i="9"/>
  <c r="A157" i="9"/>
  <c r="A3080" i="9"/>
  <c r="A6336" i="9"/>
  <c r="A2504" i="9"/>
  <c r="A6017" i="9"/>
  <c r="A4324" i="9"/>
  <c r="A8830" i="9"/>
  <c r="A8608" i="9"/>
  <c r="A2933" i="9"/>
  <c r="A3073" i="9"/>
  <c r="A3845" i="9"/>
  <c r="A1304" i="9"/>
  <c r="A1166" i="9"/>
  <c r="A1560" i="9"/>
  <c r="A3321" i="9"/>
  <c r="A197" i="9"/>
  <c r="A840" i="9"/>
  <c r="A9912" i="9"/>
  <c r="A5051" i="9"/>
  <c r="A6945" i="9"/>
  <c r="A8652" i="9"/>
  <c r="A7540" i="9"/>
  <c r="A4535" i="9"/>
  <c r="A1773" i="9"/>
  <c r="A32" i="9"/>
  <c r="A8548" i="9"/>
  <c r="A30" i="9"/>
  <c r="A830" i="9"/>
  <c r="A8031" i="9"/>
  <c r="A1040" i="9"/>
  <c r="A8350" i="9"/>
  <c r="A2163" i="9"/>
  <c r="A6838" i="9"/>
  <c r="A960" i="9"/>
  <c r="A9484" i="9"/>
  <c r="A6210" i="9"/>
  <c r="A3299" i="9"/>
  <c r="A8945" i="9"/>
  <c r="A6584" i="9"/>
  <c r="A2557" i="9"/>
  <c r="A9633" i="9"/>
  <c r="A6697" i="9"/>
  <c r="A7528" i="9"/>
  <c r="A7431" i="9"/>
  <c r="A4939" i="9"/>
  <c r="A2906" i="9"/>
  <c r="A2060" i="9"/>
  <c r="A6987" i="9"/>
  <c r="A427" i="9"/>
  <c r="A1464" i="9"/>
  <c r="A1944" i="9"/>
  <c r="A4079" i="9"/>
  <c r="A2815" i="9"/>
  <c r="A7526" i="9"/>
  <c r="A6096" i="9"/>
  <c r="A9834" i="9"/>
  <c r="A7183" i="9"/>
  <c r="A1373" i="9"/>
  <c r="A8621" i="9"/>
  <c r="A3530" i="9"/>
  <c r="A1006" i="9"/>
  <c r="A4488" i="9"/>
  <c r="A435" i="9"/>
  <c r="A7325" i="9"/>
  <c r="A8303" i="9"/>
  <c r="A7735" i="9"/>
  <c r="A7705" i="9"/>
  <c r="A8580" i="9"/>
  <c r="A6959" i="9"/>
  <c r="A3868" i="9"/>
  <c r="A8255" i="9"/>
  <c r="A3870" i="9"/>
  <c r="A8416" i="9"/>
  <c r="A8748" i="9"/>
  <c r="A673" i="9"/>
  <c r="A2367" i="9"/>
  <c r="A5747" i="9"/>
  <c r="A6128" i="9"/>
  <c r="A5105" i="9"/>
  <c r="A2206" i="9"/>
  <c r="A3982" i="9"/>
  <c r="A5588" i="9"/>
  <c r="A4126" i="9"/>
  <c r="A3432" i="9"/>
  <c r="A8719" i="9"/>
  <c r="A2316" i="9"/>
  <c r="A109" i="9"/>
  <c r="A2973" i="9"/>
  <c r="A5676" i="9"/>
  <c r="A2941" i="9"/>
  <c r="A6694" i="9"/>
  <c r="A7886" i="9"/>
  <c r="A7105" i="9"/>
  <c r="A3682" i="9"/>
  <c r="A2960" i="9"/>
  <c r="A4279" i="9"/>
  <c r="A8390" i="9"/>
  <c r="A3043" i="9"/>
  <c r="A3444" i="9"/>
  <c r="A5181" i="9"/>
  <c r="A8346" i="9"/>
  <c r="A3267" i="9"/>
  <c r="A9873" i="9"/>
  <c r="A7457" i="9"/>
  <c r="A4850" i="9"/>
  <c r="A1512" i="9"/>
  <c r="A9332" i="9"/>
  <c r="A6010" i="9"/>
  <c r="A6579" i="9"/>
  <c r="A4523" i="9"/>
  <c r="A6106" i="9"/>
  <c r="A3440" i="9"/>
  <c r="A9616" i="9"/>
  <c r="A180" i="9"/>
  <c r="A876" i="9"/>
  <c r="A5505" i="9"/>
  <c r="A8823" i="9"/>
  <c r="A2971" i="9"/>
  <c r="A3724" i="9"/>
  <c r="A9052" i="9"/>
  <c r="A1705" i="9"/>
  <c r="A3459" i="9"/>
  <c r="A5506" i="9"/>
  <c r="A5547" i="9"/>
  <c r="A8557" i="9"/>
  <c r="A8988" i="9"/>
  <c r="A2830" i="9"/>
  <c r="A2387" i="9"/>
  <c r="A8182" i="9"/>
  <c r="A3024" i="9"/>
  <c r="A6324" i="9"/>
  <c r="A8296" i="9"/>
  <c r="A7321" i="9"/>
  <c r="A7532" i="9"/>
  <c r="A9078" i="9"/>
  <c r="A7211" i="9"/>
  <c r="A8169" i="9"/>
  <c r="A3867" i="9"/>
  <c r="A2782" i="9"/>
  <c r="A9987" i="9"/>
  <c r="A5019" i="9"/>
  <c r="A2727" i="9"/>
  <c r="A2907" i="9"/>
  <c r="A8595" i="9"/>
  <c r="A5217" i="9"/>
  <c r="A4677" i="9"/>
  <c r="A2345" i="9"/>
  <c r="A8691" i="9"/>
  <c r="A9055" i="9"/>
  <c r="A5962" i="9"/>
  <c r="A6766" i="9"/>
  <c r="A3627" i="9"/>
  <c r="A5285" i="9"/>
  <c r="A1391" i="9"/>
  <c r="A8854" i="9"/>
  <c r="A2763" i="9"/>
  <c r="A8762" i="9"/>
  <c r="A3753" i="9"/>
  <c r="A6620" i="9"/>
  <c r="A4383" i="9"/>
  <c r="A5925" i="9"/>
  <c r="A8792" i="9"/>
  <c r="A6946" i="9"/>
  <c r="A4911" i="9"/>
  <c r="A9955" i="9"/>
  <c r="A4705" i="9"/>
  <c r="A5933" i="9"/>
  <c r="A287" i="9"/>
  <c r="A9160" i="9"/>
  <c r="A2940" i="9"/>
  <c r="A184" i="9"/>
  <c r="A196" i="9"/>
  <c r="A4917" i="9"/>
  <c r="A6605" i="9"/>
  <c r="A9889" i="9"/>
  <c r="A461" i="9"/>
  <c r="A2076" i="9"/>
  <c r="A1798" i="9"/>
  <c r="A5277" i="9"/>
  <c r="A757" i="9"/>
  <c r="A1749" i="9"/>
  <c r="A1543" i="9"/>
  <c r="A7104" i="9"/>
  <c r="A998" i="9"/>
  <c r="A2780" i="9"/>
  <c r="A9303" i="9"/>
  <c r="A7587" i="9"/>
  <c r="A7636" i="9"/>
  <c r="A7776" i="9"/>
  <c r="A1062" i="9"/>
  <c r="A2488" i="9"/>
  <c r="A469" i="9"/>
  <c r="A5140" i="9"/>
  <c r="A8447" i="9"/>
  <c r="A3079" i="9"/>
  <c r="A4830" i="9"/>
  <c r="A6750" i="9"/>
  <c r="A5708" i="9"/>
  <c r="A4131" i="9"/>
  <c r="A7086" i="9"/>
  <c r="A9790" i="9"/>
  <c r="A8130" i="9"/>
  <c r="A3193" i="9"/>
  <c r="A8956" i="9"/>
  <c r="A2420" i="9"/>
  <c r="A5859" i="9"/>
  <c r="A4119" i="9"/>
  <c r="A7109" i="9"/>
  <c r="A1519" i="9"/>
  <c r="A8834" i="9"/>
  <c r="A2292" i="9"/>
  <c r="A929" i="9"/>
  <c r="A2241" i="9"/>
  <c r="A5300" i="9"/>
  <c r="A1831" i="9"/>
  <c r="A4087" i="9"/>
  <c r="A3228" i="9"/>
  <c r="A6568" i="9"/>
  <c r="A7805" i="9"/>
  <c r="A6475" i="9"/>
  <c r="A4344" i="9"/>
  <c r="A9028" i="9"/>
  <c r="A1283" i="9"/>
  <c r="A2734" i="9"/>
  <c r="A7891" i="9"/>
  <c r="A7777" i="9"/>
  <c r="A8647" i="9"/>
  <c r="A1875" i="9"/>
  <c r="A5065" i="9"/>
  <c r="A7012" i="9"/>
  <c r="A8651" i="9"/>
  <c r="A8014" i="9"/>
  <c r="A5057" i="9"/>
  <c r="A2439" i="9"/>
  <c r="A3394" i="9"/>
  <c r="A783" i="9"/>
  <c r="A951" i="9"/>
  <c r="A3923" i="9"/>
  <c r="A4211" i="9"/>
  <c r="A3420" i="9"/>
  <c r="A6077" i="9"/>
  <c r="A3055" i="9"/>
  <c r="A8068" i="9"/>
  <c r="A8774" i="9"/>
  <c r="A5647" i="9"/>
  <c r="A6405" i="9"/>
  <c r="A9825" i="9"/>
  <c r="A2229" i="9"/>
  <c r="A9598" i="9"/>
  <c r="A3400" i="9"/>
  <c r="A2505" i="9"/>
  <c r="A8337" i="9"/>
  <c r="A2965" i="9"/>
  <c r="A2958" i="9"/>
  <c r="A2741" i="9"/>
  <c r="A4582" i="9"/>
  <c r="A3094" i="9"/>
  <c r="A2165" i="9"/>
  <c r="A9068" i="9"/>
  <c r="A3725" i="9"/>
  <c r="A3389" i="9"/>
  <c r="A9938" i="9"/>
  <c r="A645" i="9"/>
  <c r="A1359" i="9"/>
  <c r="A7662" i="9"/>
  <c r="A974" i="9"/>
  <c r="A8586" i="9"/>
  <c r="A1463" i="9"/>
  <c r="A93" i="9"/>
  <c r="A352" i="9"/>
  <c r="A9276" i="9"/>
  <c r="A9457" i="9"/>
  <c r="A2381" i="9"/>
  <c r="A9911" i="9"/>
  <c r="A9205" i="9"/>
  <c r="A8420" i="9"/>
  <c r="A9019" i="9"/>
  <c r="A6065" i="9"/>
  <c r="A3423" i="9"/>
  <c r="A3625" i="9"/>
  <c r="A6964" i="9"/>
  <c r="A428" i="9"/>
  <c r="A7797" i="9"/>
  <c r="A422" i="9"/>
  <c r="A3290" i="9"/>
  <c r="A519" i="9"/>
  <c r="A8125" i="9"/>
  <c r="A6238" i="9"/>
  <c r="A7564" i="9"/>
  <c r="A2020" i="9"/>
  <c r="A6599" i="9"/>
  <c r="A5854" i="9"/>
  <c r="A8395" i="9"/>
  <c r="A6712" i="9"/>
  <c r="A9404" i="9"/>
  <c r="A3491" i="9"/>
  <c r="A8300" i="9"/>
  <c r="A8589" i="9"/>
  <c r="A1994" i="9"/>
  <c r="A2010" i="9"/>
  <c r="A496" i="9"/>
  <c r="A1458" i="9"/>
  <c r="A1547" i="9"/>
  <c r="A7765" i="9"/>
  <c r="A2674" i="9"/>
  <c r="A6350" i="9"/>
  <c r="A9248" i="9"/>
  <c r="A9969" i="9"/>
  <c r="A5639" i="9"/>
  <c r="A5599" i="9"/>
  <c r="A6901" i="9"/>
  <c r="A9258" i="9"/>
  <c r="A3404" i="9"/>
  <c r="A5359" i="9"/>
  <c r="A2956" i="9"/>
  <c r="A1219" i="9"/>
  <c r="A3998" i="9"/>
  <c r="A7115" i="9"/>
  <c r="A9374" i="9"/>
  <c r="A8610" i="9"/>
  <c r="A1447" i="9"/>
  <c r="A7009" i="9"/>
  <c r="A9486" i="9"/>
  <c r="A8287" i="9"/>
  <c r="A4938" i="9"/>
  <c r="A5129" i="9"/>
  <c r="A66" i="9"/>
  <c r="A2327" i="9"/>
  <c r="A1037" i="9"/>
  <c r="A9042" i="9"/>
  <c r="A4693" i="9"/>
  <c r="A1216" i="9"/>
  <c r="A4509" i="9"/>
  <c r="A8892" i="9"/>
  <c r="A7829" i="9"/>
  <c r="A2649" i="9"/>
  <c r="A5372" i="9"/>
  <c r="A4516" i="9"/>
  <c r="A2091" i="9"/>
  <c r="A3175" i="9"/>
  <c r="A8684" i="9"/>
  <c r="A6219" i="9"/>
  <c r="A4658" i="9"/>
  <c r="A304" i="9"/>
  <c r="A3545" i="9"/>
  <c r="A6760" i="9"/>
  <c r="A6034" i="9"/>
  <c r="A1159" i="9"/>
  <c r="A4078" i="9"/>
  <c r="A3671" i="9"/>
  <c r="A6879" i="9"/>
  <c r="A40" i="9"/>
  <c r="A8048" i="9"/>
  <c r="A2062" i="9"/>
  <c r="A9110" i="9"/>
  <c r="A7429" i="9"/>
  <c r="A2191" i="9"/>
  <c r="A4158" i="9"/>
  <c r="A5793" i="9"/>
  <c r="A8450" i="9"/>
  <c r="A2458" i="9"/>
  <c r="A9235" i="9"/>
  <c r="A5908" i="9"/>
  <c r="A5655" i="9"/>
  <c r="A309" i="9"/>
  <c r="A7695" i="9"/>
  <c r="A6915" i="9"/>
  <c r="A6982" i="9"/>
  <c r="A2219" i="9"/>
  <c r="A9683" i="9"/>
  <c r="A4945" i="9"/>
  <c r="A9812" i="9"/>
  <c r="A5879" i="9"/>
  <c r="A3872" i="9"/>
  <c r="A6184" i="9"/>
  <c r="A136" i="9"/>
  <c r="A3314" i="9"/>
  <c r="A2159" i="9"/>
  <c r="A1563" i="9"/>
  <c r="A4322" i="9"/>
  <c r="A9066" i="9"/>
  <c r="A2659" i="9"/>
  <c r="A8029" i="9"/>
  <c r="A1016" i="9"/>
  <c r="A8443" i="9"/>
  <c r="A3907" i="9"/>
  <c r="A5314" i="9"/>
  <c r="A9071" i="9"/>
  <c r="A8206" i="9"/>
  <c r="A6323" i="9"/>
  <c r="A5163" i="9"/>
  <c r="A2814" i="9"/>
  <c r="A231" i="9"/>
  <c r="A8930" i="9"/>
  <c r="A5492" i="9"/>
  <c r="A9879" i="9"/>
  <c r="A1729" i="9"/>
  <c r="A1894" i="9"/>
  <c r="A8639" i="9"/>
  <c r="A5379" i="9"/>
  <c r="A4285" i="9"/>
  <c r="A9207" i="9"/>
  <c r="A2172" i="9"/>
  <c r="A5863" i="9"/>
  <c r="A5552" i="9"/>
  <c r="A6142" i="9"/>
  <c r="A4546" i="9"/>
  <c r="A4701" i="9"/>
  <c r="A5992" i="9"/>
  <c r="A2646" i="9"/>
  <c r="A5503" i="9"/>
  <c r="A3733" i="9"/>
  <c r="A9263" i="9"/>
  <c r="A8745" i="9"/>
  <c r="A1097" i="9"/>
  <c r="A385" i="9"/>
  <c r="A7401" i="9"/>
  <c r="A5085" i="9"/>
  <c r="A2761" i="9"/>
  <c r="A7756" i="9"/>
  <c r="A234" i="9"/>
  <c r="A5488" i="9"/>
  <c r="A7092" i="9"/>
  <c r="A708" i="9"/>
  <c r="A8963" i="9"/>
  <c r="A8643" i="9"/>
  <c r="A1402" i="9"/>
  <c r="A191" i="9"/>
  <c r="A2829" i="9"/>
  <c r="A9556" i="9"/>
  <c r="A3087" i="9"/>
  <c r="A1243" i="9"/>
  <c r="A155" i="9"/>
  <c r="A4062" i="9"/>
  <c r="A4441" i="9"/>
  <c r="A5309" i="9"/>
  <c r="A2550" i="9"/>
  <c r="A5464" i="9"/>
  <c r="A9924" i="9"/>
  <c r="A8075" i="9"/>
  <c r="A9031" i="9"/>
  <c r="A5317" i="9"/>
  <c r="A763" i="9"/>
  <c r="A5123" i="9"/>
  <c r="A5028" i="9"/>
  <c r="A7277" i="9"/>
  <c r="A5338" i="9"/>
  <c r="A724" i="9"/>
  <c r="A457" i="9"/>
  <c r="A4659" i="9"/>
  <c r="A597" i="9"/>
  <c r="A9445" i="9"/>
  <c r="A3692" i="9"/>
  <c r="A8835" i="9"/>
  <c r="A447" i="9"/>
  <c r="A4941" i="9"/>
  <c r="A833" i="9"/>
  <c r="A7658" i="9"/>
  <c r="A2234" i="9"/>
  <c r="A7293" i="9"/>
  <c r="A8421" i="9"/>
  <c r="A8310" i="9"/>
  <c r="A2152" i="9"/>
  <c r="A392" i="9"/>
  <c r="A6714" i="9"/>
  <c r="A6933" i="9"/>
  <c r="A471" i="9"/>
  <c r="A3996" i="9"/>
  <c r="A9597" i="9"/>
  <c r="A1544" i="9"/>
  <c r="A3150" i="9"/>
  <c r="A1265" i="9"/>
  <c r="A4384" i="9"/>
  <c r="A6949" i="9"/>
  <c r="A7381" i="9"/>
  <c r="A8829" i="9"/>
  <c r="A4416" i="9"/>
  <c r="A5" i="9"/>
  <c r="A1247" i="9"/>
  <c r="A5872" i="9"/>
  <c r="A1052" i="9"/>
  <c r="A9537" i="9"/>
  <c r="A8776" i="9"/>
  <c r="A5737" i="9"/>
  <c r="A4589" i="9"/>
  <c r="A3217" i="9"/>
  <c r="A9816" i="9"/>
  <c r="A1332" i="9"/>
  <c r="A7712" i="9"/>
  <c r="A7132" i="9"/>
  <c r="A1632" i="9"/>
  <c r="A9030" i="9"/>
  <c r="A7896" i="9"/>
  <c r="A9604" i="9"/>
  <c r="A2518" i="9"/>
  <c r="A1537" i="9"/>
  <c r="A8453" i="9"/>
  <c r="A9820" i="9"/>
  <c r="A1583" i="9"/>
  <c r="A7027" i="9"/>
  <c r="A2828" i="9"/>
  <c r="A6040" i="9"/>
  <c r="A2805" i="9"/>
  <c r="A3472" i="9"/>
  <c r="A7883" i="9"/>
  <c r="A3490" i="9"/>
  <c r="A5429" i="9"/>
  <c r="A913" i="9"/>
  <c r="A2524" i="9"/>
  <c r="A7827" i="9"/>
  <c r="A8962" i="9"/>
  <c r="A8511" i="9"/>
  <c r="A3358" i="9"/>
  <c r="A7166" i="9"/>
  <c r="A7048" i="9"/>
  <c r="A2196" i="9"/>
  <c r="A2579" i="9"/>
  <c r="A6137" i="9"/>
  <c r="A3547" i="9"/>
  <c r="A4030" i="9"/>
  <c r="A1042" i="9"/>
  <c r="A5414" i="9"/>
  <c r="A5820" i="9"/>
  <c r="A9964" i="9"/>
  <c r="A9090" i="9"/>
  <c r="A3864" i="9"/>
  <c r="A952" i="9"/>
  <c r="A557" i="9"/>
  <c r="A7955" i="9"/>
  <c r="A7691" i="9"/>
  <c r="A6073" i="9"/>
  <c r="A5934" i="9"/>
  <c r="A8831" i="9"/>
  <c r="A508" i="9"/>
  <c r="A3701" i="9"/>
  <c r="A4966" i="9"/>
  <c r="A8630" i="9"/>
  <c r="A946" i="9"/>
  <c r="A3843" i="9"/>
  <c r="A6011" i="9"/>
  <c r="A3207" i="9"/>
  <c r="A9838" i="9"/>
  <c r="A6088" i="9"/>
  <c r="A2287" i="9"/>
  <c r="A2301" i="9"/>
  <c r="A2889" i="9"/>
  <c r="A5036" i="9"/>
  <c r="A8157" i="9"/>
  <c r="A7176" i="9"/>
  <c r="A798" i="9"/>
  <c r="A9613" i="9"/>
  <c r="A4863" i="9"/>
  <c r="A3018" i="9"/>
  <c r="A6501" i="9"/>
  <c r="A5089" i="9"/>
  <c r="A4623" i="9"/>
  <c r="A2033" i="9"/>
  <c r="A9900" i="9"/>
  <c r="A5731" i="9"/>
  <c r="A550" i="9"/>
  <c r="A8328" i="9"/>
  <c r="A654" i="9"/>
  <c r="A7616" i="9"/>
  <c r="A1699" i="9"/>
  <c r="A9467" i="9"/>
  <c r="A6758" i="9"/>
  <c r="A6772" i="9"/>
  <c r="A6434" i="9"/>
  <c r="A5212" i="9"/>
  <c r="A1030" i="9"/>
  <c r="A6565" i="9"/>
  <c r="A1723" i="9"/>
  <c r="A1571" i="9"/>
  <c r="A3815" i="9"/>
  <c r="A9916" i="9"/>
  <c r="A4955" i="9"/>
  <c r="A6828" i="9"/>
  <c r="A2639" i="9"/>
  <c r="A2613" i="9"/>
  <c r="A9012" i="9"/>
  <c r="A5595" i="9"/>
  <c r="A5952" i="9"/>
  <c r="A9097" i="9"/>
  <c r="A5405" i="9"/>
  <c r="A7630" i="9"/>
  <c r="A746" i="9"/>
  <c r="A6809" i="9"/>
  <c r="A9497" i="9"/>
  <c r="A3433" i="9"/>
  <c r="A3007" i="9"/>
  <c r="A7422" i="9"/>
  <c r="A8462" i="9"/>
  <c r="A1120" i="9"/>
  <c r="A4111" i="9"/>
  <c r="A3515" i="9"/>
  <c r="A5718" i="9"/>
  <c r="A514" i="9"/>
  <c r="A9350" i="9"/>
  <c r="A1319" i="9"/>
  <c r="A3280" i="9"/>
  <c r="A4864" i="9"/>
  <c r="A3273" i="9"/>
  <c r="A2484" i="9"/>
  <c r="A3088" i="9"/>
  <c r="A2138" i="9"/>
  <c r="A6656" i="9"/>
  <c r="A6165" i="9"/>
  <c r="A2044" i="9"/>
  <c r="A2997" i="9"/>
  <c r="A6574" i="9"/>
  <c r="A6420" i="9"/>
  <c r="A356" i="9"/>
  <c r="A863" i="9"/>
  <c r="A9461" i="9"/>
  <c r="A6357" i="9"/>
  <c r="A2962" i="9"/>
  <c r="A1502" i="9"/>
  <c r="A4880" i="9"/>
  <c r="A7747" i="9"/>
  <c r="A6401" i="9"/>
  <c r="A3624" i="9"/>
  <c r="A7688" i="9"/>
  <c r="A8906" i="9"/>
  <c r="A8869" i="9"/>
  <c r="A7499" i="9"/>
  <c r="A751" i="9"/>
  <c r="A2995" i="9"/>
  <c r="A2820" i="9"/>
  <c r="A9961" i="9"/>
  <c r="A4656" i="9"/>
  <c r="A6675" i="9"/>
  <c r="A5598" i="9"/>
  <c r="A2989" i="9"/>
  <c r="A4294" i="9"/>
  <c r="A7479" i="9"/>
  <c r="A9533" i="9"/>
  <c r="A6954" i="9"/>
  <c r="A1924" i="9"/>
  <c r="A386" i="9"/>
  <c r="A5219" i="9"/>
  <c r="A5136" i="9"/>
  <c r="A9661" i="9"/>
  <c r="A4558" i="9"/>
  <c r="A9990" i="9"/>
  <c r="A3033" i="9"/>
  <c r="A3374" i="9"/>
  <c r="A8246" i="9"/>
  <c r="A1703" i="9"/>
  <c r="A1072" i="9"/>
  <c r="A3792" i="9"/>
  <c r="A975" i="9"/>
  <c r="A9342" i="9"/>
  <c r="A6230" i="9"/>
  <c r="A6228" i="9"/>
  <c r="A2114" i="9"/>
  <c r="A401" i="9"/>
  <c r="A9785" i="9"/>
  <c r="A7846" i="9"/>
  <c r="A8218" i="9"/>
  <c r="A2842" i="9"/>
  <c r="A7804" i="9"/>
  <c r="A3497" i="9"/>
  <c r="A499" i="9"/>
  <c r="A5538" i="9"/>
  <c r="A3030" i="9"/>
  <c r="A3451" i="9"/>
  <c r="A5037" i="9"/>
  <c r="A5610" i="9"/>
  <c r="A9664" i="9"/>
  <c r="A431" i="9"/>
  <c r="A1132" i="9"/>
  <c r="A7865" i="9"/>
  <c r="A4622" i="9"/>
  <c r="A803" i="9"/>
  <c r="A8233" i="9"/>
  <c r="A4747" i="9"/>
  <c r="A8166" i="9"/>
  <c r="A4465" i="9"/>
  <c r="A7461" i="9"/>
  <c r="A9690" i="9"/>
  <c r="A1635" i="9"/>
  <c r="A9412" i="9"/>
  <c r="A439" i="9"/>
  <c r="A4474" i="9"/>
  <c r="A6009" i="9"/>
  <c r="A1127" i="9"/>
  <c r="A8056" i="9"/>
  <c r="A1860" i="9"/>
  <c r="A3438" i="9"/>
  <c r="A8323" i="9"/>
  <c r="A2938" i="9"/>
  <c r="A2461" i="9"/>
  <c r="A65" i="9"/>
  <c r="A9882" i="9"/>
  <c r="A360" i="9"/>
  <c r="A8787" i="9"/>
  <c r="A5113" i="9"/>
  <c r="A6020" i="9"/>
  <c r="A9904" i="9"/>
  <c r="A6952" i="9"/>
  <c r="A8473" i="9"/>
  <c r="A3999" i="9"/>
  <c r="A6742" i="9"/>
  <c r="A2015" i="9"/>
  <c r="A7020" i="9"/>
  <c r="A6570" i="9"/>
  <c r="A1510" i="9"/>
  <c r="A2714" i="9"/>
  <c r="A1100" i="9"/>
  <c r="A6929" i="9"/>
  <c r="A2978" i="9"/>
  <c r="A1535" i="9"/>
  <c r="A3623" i="9"/>
  <c r="A7900" i="9"/>
  <c r="A682" i="9"/>
  <c r="A5222" i="9"/>
  <c r="A1580" i="9"/>
  <c r="A6911" i="9"/>
  <c r="A1638" i="9"/>
  <c r="A518" i="9"/>
  <c r="A938" i="9"/>
  <c r="A9389" i="9"/>
  <c r="A7944" i="9"/>
  <c r="A5640" i="9"/>
  <c r="A1744" i="9"/>
  <c r="A7309" i="9"/>
  <c r="A1956" i="9"/>
  <c r="A5897" i="9"/>
  <c r="A273" i="9"/>
  <c r="A6131" i="9"/>
  <c r="A4590" i="9"/>
  <c r="A1540" i="9"/>
  <c r="A4929" i="9"/>
  <c r="A5138" i="9"/>
  <c r="A1291" i="9"/>
  <c r="A9551" i="9"/>
  <c r="A200" i="9"/>
  <c r="A1993" i="9"/>
  <c r="A8064" i="9"/>
  <c r="A2405" i="9"/>
  <c r="A2350" i="9"/>
  <c r="A7470" i="9"/>
  <c r="A4020" i="9"/>
  <c r="A9384" i="9"/>
  <c r="A21" i="9"/>
  <c r="A8844" i="9"/>
  <c r="A5818" i="9"/>
  <c r="A1021" i="9"/>
  <c r="A6047" i="9"/>
  <c r="A9268" i="9"/>
  <c r="A6377" i="9"/>
  <c r="A465" i="9"/>
  <c r="A4743" i="9"/>
  <c r="A6213" i="9"/>
  <c r="A4670" i="9"/>
  <c r="A8812" i="9"/>
  <c r="A5416" i="9"/>
  <c r="A7925" i="9"/>
  <c r="A2489" i="9"/>
  <c r="A7087" i="9"/>
  <c r="A1681" i="9"/>
  <c r="A7128" i="9"/>
  <c r="A7715" i="9"/>
  <c r="A2358" i="9"/>
  <c r="A6724" i="9"/>
  <c r="A7314" i="9"/>
  <c r="A7226" i="9"/>
  <c r="A5766" i="9"/>
  <c r="A5707" i="9"/>
  <c r="A854" i="9"/>
  <c r="A2037" i="9"/>
  <c r="A9522" i="9"/>
  <c r="A1859" i="9"/>
  <c r="A5275" i="9"/>
  <c r="A1079" i="9"/>
  <c r="A7244" i="9"/>
  <c r="A5954" i="9"/>
  <c r="A7966" i="9"/>
  <c r="A761" i="9"/>
  <c r="A3083" i="9"/>
  <c r="A2079" i="9"/>
  <c r="A3678" i="9"/>
  <c r="A5313" i="9"/>
  <c r="A8315" i="9"/>
  <c r="A7259" i="9"/>
  <c r="A6748" i="9"/>
  <c r="A4127" i="9"/>
  <c r="A7775" i="9"/>
  <c r="A9106" i="9"/>
  <c r="A8646" i="9"/>
  <c r="A7446" i="9"/>
  <c r="A2664" i="9"/>
  <c r="A6180" i="9"/>
  <c r="A972" i="9"/>
  <c r="A4339" i="9"/>
  <c r="A7341" i="9"/>
  <c r="A4004" i="9"/>
  <c r="A8127" i="9"/>
  <c r="A2893" i="9"/>
  <c r="A2770" i="9"/>
  <c r="A5965" i="9"/>
  <c r="A61" i="9"/>
  <c r="A9776" i="9"/>
  <c r="A2094" i="9"/>
  <c r="A9328" i="9"/>
  <c r="A5284" i="9"/>
  <c r="A3778" i="9"/>
  <c r="A4825" i="9"/>
  <c r="A3861" i="9"/>
  <c r="A2330" i="9"/>
  <c r="A2841" i="9"/>
  <c r="A3239" i="9"/>
  <c r="A9158" i="9"/>
  <c r="A1609" i="9"/>
  <c r="A2885" i="9"/>
  <c r="A8156" i="9"/>
  <c r="A7485" i="9"/>
  <c r="A3587" i="9"/>
  <c r="A9278" i="9"/>
  <c r="A869" i="9"/>
  <c r="A6080" i="9"/>
  <c r="A1877" i="9"/>
  <c r="A9830" i="9"/>
  <c r="A5420" i="9"/>
  <c r="A9535" i="9"/>
  <c r="A9494" i="9"/>
  <c r="A9650" i="9"/>
  <c r="A5530" i="9"/>
  <c r="A3961" i="9"/>
  <c r="A2435" i="9"/>
  <c r="A3328" i="9"/>
  <c r="A8119" i="9"/>
  <c r="A3850" i="9"/>
  <c r="A614" i="9"/>
  <c r="A9107" i="9"/>
  <c r="A2766" i="9"/>
  <c r="A3342" i="9"/>
  <c r="A6309" i="9"/>
  <c r="A3784" i="9"/>
  <c r="A3634" i="9"/>
  <c r="A4514" i="9"/>
  <c r="A7570" i="9"/>
  <c r="A5644" i="9"/>
  <c r="A7732" i="9"/>
  <c r="A7214" i="9"/>
  <c r="A1513" i="9"/>
  <c r="A1158" i="9"/>
  <c r="A5387" i="9"/>
  <c r="A8535" i="9"/>
  <c r="A9149" i="9"/>
  <c r="A541" i="9"/>
  <c r="A5107" i="9"/>
  <c r="A2325" i="9"/>
  <c r="A4606" i="9"/>
  <c r="A4390" i="9"/>
  <c r="A8163" i="9"/>
  <c r="A4501" i="9"/>
  <c r="A1421" i="9"/>
  <c r="A8953" i="9"/>
  <c r="A6160" i="9"/>
  <c r="A3652" i="9"/>
  <c r="A7182" i="9"/>
  <c r="A3558" i="9"/>
  <c r="A5662" i="9"/>
  <c r="A1237" i="9"/>
  <c r="A238" i="9"/>
  <c r="A6711" i="9"/>
  <c r="A8072" i="9"/>
  <c r="A1846" i="9"/>
  <c r="A8220" i="9"/>
  <c r="A9666" i="9"/>
  <c r="A4262" i="9"/>
  <c r="A8584" i="9"/>
  <c r="A9490" i="9"/>
  <c r="A3891" i="9"/>
  <c r="A5940" i="9"/>
  <c r="A892" i="9"/>
  <c r="A3835" i="9"/>
  <c r="A8781" i="9"/>
  <c r="A3666" i="9"/>
  <c r="A8135" i="9"/>
  <c r="A4138" i="9"/>
  <c r="A1565" i="9"/>
  <c r="A6337" i="9"/>
  <c r="A815" i="9"/>
  <c r="A477" i="9"/>
  <c r="A6262" i="9"/>
  <c r="A2498" i="9"/>
  <c r="A8051" i="9"/>
  <c r="A5442" i="9"/>
  <c r="A8354" i="9"/>
  <c r="A5816" i="9"/>
  <c r="A7345" i="9"/>
  <c r="A9317" i="9"/>
  <c r="A3946" i="9"/>
  <c r="A2304" i="9"/>
  <c r="A288" i="9"/>
  <c r="A8499" i="9"/>
  <c r="A8958" i="9"/>
  <c r="A4026" i="9"/>
  <c r="A6014" i="9"/>
  <c r="A8609" i="9"/>
  <c r="A6610" i="9"/>
  <c r="A1005" i="9"/>
  <c r="A1897" i="9"/>
  <c r="A6688" i="9"/>
  <c r="A5122" i="9"/>
  <c r="A1689" i="9"/>
  <c r="A8288" i="9"/>
  <c r="A2451" i="9"/>
  <c r="A7937" i="9"/>
  <c r="A2300" i="9"/>
  <c r="A2314" i="9"/>
  <c r="A5683" i="9"/>
  <c r="A9219" i="9"/>
  <c r="A8339" i="9"/>
  <c r="A2174" i="9"/>
  <c r="A475" i="9"/>
  <c r="A9449" i="9"/>
  <c r="A8703" i="9"/>
  <c r="A7702" i="9"/>
  <c r="A5270" i="9"/>
  <c r="A52" i="9"/>
  <c r="A6409" i="9"/>
  <c r="A305" i="9"/>
  <c r="A3758" i="9"/>
  <c r="A796" i="9"/>
  <c r="A2717" i="9"/>
  <c r="A9113" i="9"/>
  <c r="A2810" i="9"/>
  <c r="A9877" i="9"/>
  <c r="A3489" i="9"/>
  <c r="A8330" i="9"/>
  <c r="A7451" i="9"/>
  <c r="A1352" i="9"/>
  <c r="A8655" i="9"/>
  <c r="A4075" i="9"/>
  <c r="A4069" i="9"/>
  <c r="A6639" i="9"/>
  <c r="A3906" i="9"/>
  <c r="A5919" i="9"/>
  <c r="A1714" i="9"/>
  <c r="A4764" i="9"/>
  <c r="A5450" i="9"/>
  <c r="A6406" i="9"/>
  <c r="A2049" i="9"/>
  <c r="A165" i="9"/>
  <c r="A6555" i="9"/>
  <c r="A2565" i="9"/>
  <c r="A9117" i="9"/>
  <c r="A2705" i="9"/>
  <c r="A3920" i="9"/>
  <c r="A623" i="9"/>
  <c r="A4617" i="9"/>
  <c r="A2249" i="9"/>
  <c r="A4125" i="9"/>
  <c r="A1082" i="9"/>
  <c r="A6734" i="9"/>
  <c r="A3727" i="9"/>
  <c r="A4018" i="9"/>
  <c r="A2443" i="9"/>
  <c r="A8728" i="9"/>
  <c r="A2032" i="9"/>
  <c r="A424" i="9"/>
  <c r="A48" i="9"/>
  <c r="A6818" i="9"/>
  <c r="A5978" i="9"/>
  <c r="A3931" i="9"/>
  <c r="A1454" i="9"/>
  <c r="A7963" i="9"/>
  <c r="A9525" i="9"/>
  <c r="A5584" i="9"/>
  <c r="A3089" i="9"/>
  <c r="A5719" i="9"/>
  <c r="A933" i="9"/>
  <c r="A4958" i="9"/>
  <c r="A7850" i="9"/>
  <c r="A4204" i="9"/>
  <c r="A6617" i="9"/>
  <c r="A9405" i="9"/>
  <c r="A9180" i="9"/>
  <c r="A1010" i="9"/>
  <c r="A4277" i="9"/>
  <c r="A2825" i="9"/>
  <c r="A5779" i="9"/>
  <c r="A7028" i="9"/>
  <c r="A8525" i="9"/>
  <c r="A2198" i="9"/>
  <c r="A3516" i="9"/>
  <c r="A5700" i="9"/>
  <c r="A6706" i="9"/>
  <c r="A7657" i="9"/>
  <c r="A4315" i="9"/>
  <c r="A6550" i="9"/>
  <c r="A1750" i="9"/>
  <c r="A7449" i="9"/>
  <c r="A4765" i="9"/>
  <c r="A1048" i="9"/>
  <c r="A525" i="9"/>
  <c r="A8579" i="9"/>
  <c r="A9804" i="9"/>
  <c r="A699" i="9"/>
  <c r="A1376" i="9"/>
  <c r="A2297" i="9"/>
  <c r="A6563" i="9"/>
  <c r="A5426" i="9"/>
  <c r="A767" i="9"/>
  <c r="A7408" i="9"/>
  <c r="A6800" i="9"/>
  <c r="A4206" i="9"/>
  <c r="A7285" i="9"/>
  <c r="A3774" i="9"/>
  <c r="A9163" i="9"/>
  <c r="A6007" i="9"/>
  <c r="A5637" i="9"/>
  <c r="A51" i="9"/>
  <c r="A472" i="9"/>
  <c r="A1188" i="9"/>
  <c r="A3266" i="9"/>
  <c r="A2487" i="9"/>
  <c r="A675" i="9"/>
  <c r="A9595" i="9"/>
  <c r="A7195" i="9"/>
  <c r="A7534" i="9"/>
  <c r="A9933" i="9"/>
  <c r="A1401" i="9"/>
  <c r="A127" i="9"/>
  <c r="A7977" i="9"/>
  <c r="A7965" i="9"/>
  <c r="A4319" i="9"/>
  <c r="A5703" i="9"/>
  <c r="A2596" i="9"/>
  <c r="A9805" i="9"/>
  <c r="A546" i="9"/>
  <c r="A8946" i="9"/>
  <c r="A7810" i="9"/>
  <c r="A1772" i="9"/>
  <c r="A8005" i="9"/>
  <c r="A8227" i="9"/>
  <c r="A8538" i="9"/>
  <c r="A6708" i="9"/>
  <c r="A2593" i="9"/>
  <c r="A6211" i="9"/>
  <c r="A1990" i="9"/>
  <c r="A910" i="9"/>
  <c r="A737" i="9"/>
  <c r="A551" i="9"/>
  <c r="A6307" i="9"/>
  <c r="A7927" i="9"/>
  <c r="A5304" i="9"/>
  <c r="A1381" i="9"/>
  <c r="A5064" i="9"/>
  <c r="A1864" i="9"/>
  <c r="A1207" i="9"/>
  <c r="A3479" i="9"/>
  <c r="A7049" i="9"/>
  <c r="A1149" i="9"/>
  <c r="A4951" i="9"/>
  <c r="A3615" i="9"/>
  <c r="A3881" i="9"/>
  <c r="A1928" i="9"/>
  <c r="A7046" i="9"/>
  <c r="A6144" i="9"/>
  <c r="A1093" i="9"/>
  <c r="A1914" i="9"/>
  <c r="A3536" i="9"/>
  <c r="A3783" i="9"/>
  <c r="A9731" i="9"/>
  <c r="A5970" i="9"/>
  <c r="A6344" i="9"/>
  <c r="A808" i="9"/>
  <c r="A4107" i="9"/>
  <c r="A383" i="9"/>
  <c r="A601" i="9"/>
  <c r="A126" i="9"/>
  <c r="A7984" i="9"/>
  <c r="A6374" i="9"/>
  <c r="A8418" i="9"/>
  <c r="A2559" i="9"/>
  <c r="A1630" i="9"/>
  <c r="A5097" i="9"/>
  <c r="A6107" i="9"/>
  <c r="A4241" i="9"/>
  <c r="A1155" i="9"/>
  <c r="A568" i="9"/>
  <c r="A6098" i="9"/>
  <c r="A2317" i="9"/>
  <c r="A2918" i="9"/>
  <c r="A1715" i="9"/>
  <c r="A608" i="9"/>
  <c r="A9941" i="9"/>
  <c r="A794" i="9"/>
  <c r="A90" i="9"/>
  <c r="A5546" i="9"/>
  <c r="A9636" i="9"/>
  <c r="A1095" i="9"/>
  <c r="A2739" i="9"/>
  <c r="A644" i="9"/>
  <c r="A7064" i="9"/>
  <c r="A6977" i="9"/>
  <c r="A5204" i="9"/>
  <c r="A9629" i="9"/>
  <c r="A5435" i="9"/>
  <c r="A4362" i="9"/>
  <c r="A9883" i="9"/>
  <c r="A6931" i="9"/>
  <c r="A8520" i="9"/>
  <c r="A3012" i="9"/>
  <c r="A4264" i="9"/>
  <c r="A8625" i="9"/>
  <c r="A3986" i="9"/>
  <c r="A504" i="9"/>
  <c r="A1961" i="9"/>
  <c r="A5017" i="9"/>
  <c r="A1950" i="9"/>
  <c r="A5441" i="9"/>
  <c r="A1203" i="9"/>
  <c r="A8397" i="9"/>
  <c r="A5710" i="9"/>
  <c r="A638" i="9"/>
  <c r="A6048" i="9"/>
  <c r="A8367" i="9"/>
  <c r="A2929" i="9"/>
  <c r="A2796" i="9"/>
  <c r="A7782" i="9"/>
  <c r="A8342" i="9"/>
  <c r="A932" i="9"/>
  <c r="A8574" i="9"/>
  <c r="A3353" i="9"/>
  <c r="A611" i="9"/>
  <c r="A7287" i="9"/>
  <c r="A423" i="9"/>
  <c r="A5453" i="9"/>
  <c r="A2606" i="9"/>
  <c r="A2513" i="9"/>
  <c r="A1460" i="9"/>
  <c r="A5266" i="9"/>
  <c r="A5806" i="9"/>
  <c r="A455" i="9"/>
  <c r="A7348" i="9"/>
  <c r="A5509" i="9"/>
  <c r="A3503" i="9"/>
  <c r="A220" i="9"/>
  <c r="A999" i="9"/>
  <c r="A463" i="9"/>
  <c r="A6135" i="9"/>
  <c r="A4706" i="9"/>
  <c r="A2472" i="9"/>
  <c r="A9931" i="9"/>
  <c r="A2209" i="9"/>
  <c r="A1965" i="9"/>
  <c r="A3960" i="9"/>
  <c r="A4755" i="9"/>
  <c r="A1343" i="9"/>
  <c r="A2190" i="9"/>
  <c r="A8" i="9"/>
  <c r="A7042" i="9"/>
  <c r="A7539" i="9"/>
  <c r="A2876" i="9"/>
  <c r="A3409" i="9"/>
  <c r="A8102" i="9"/>
  <c r="A402" i="9"/>
  <c r="A8297" i="9"/>
  <c r="A7030" i="9"/>
  <c r="A4456" i="9"/>
  <c r="A421" i="9"/>
  <c r="A1737" i="9"/>
  <c r="A8284" i="9"/>
  <c r="A3569" i="9"/>
  <c r="A2123" i="9"/>
  <c r="A336" i="9"/>
  <c r="A2302" i="9"/>
  <c r="A3163" i="9"/>
  <c r="A2449" i="9"/>
  <c r="A1156" i="9"/>
  <c r="A8286" i="9"/>
  <c r="A2343" i="9"/>
  <c r="A8057" i="9"/>
  <c r="A9899" i="9"/>
  <c r="A89" i="9"/>
  <c r="A5946" i="9"/>
  <c r="A400" i="9"/>
  <c r="A769" i="9"/>
  <c r="A4185" i="9"/>
  <c r="A2732" i="9"/>
  <c r="A2695" i="9"/>
  <c r="A4470" i="9"/>
  <c r="A4838" i="9"/>
  <c r="A1107" i="9"/>
  <c r="A5090" i="9"/>
  <c r="A252" i="9"/>
  <c r="A4017" i="9"/>
  <c r="A5625" i="9"/>
  <c r="A2156" i="9"/>
  <c r="A5496" i="9"/>
  <c r="A7994" i="9"/>
  <c r="A6117" i="9"/>
  <c r="A1282" i="9"/>
  <c r="A5331" i="9"/>
  <c r="A8660" i="9"/>
  <c r="A2925" i="9"/>
  <c r="A8856" i="9"/>
  <c r="A3317" i="9"/>
  <c r="A8109" i="9"/>
  <c r="A6276" i="9"/>
  <c r="A9693" i="9"/>
  <c r="A7541" i="9"/>
  <c r="A1861" i="9"/>
  <c r="A3460" i="9"/>
  <c r="A5567" i="9"/>
  <c r="A9196" i="9"/>
  <c r="A9974" i="9"/>
  <c r="A7790" i="9"/>
  <c r="A8023" i="9"/>
  <c r="A332" i="9"/>
  <c r="A5059" i="9"/>
  <c r="A9134" i="9"/>
  <c r="A6826" i="9"/>
  <c r="A106" i="9"/>
  <c r="A1297" i="9"/>
  <c r="A4733" i="9"/>
  <c r="A9615" i="9"/>
  <c r="A8596" i="9"/>
  <c r="A6965" i="9"/>
  <c r="A3188" i="9"/>
  <c r="A2686" i="9"/>
  <c r="A2911" i="9"/>
  <c r="A5021" i="9"/>
  <c r="A9850" i="9"/>
  <c r="A426" i="9"/>
  <c r="A7861" i="9"/>
  <c r="A7310" i="9"/>
  <c r="A3074" i="9"/>
  <c r="A1204" i="9"/>
  <c r="A4480" i="9"/>
  <c r="A8959" i="9"/>
  <c r="A9089" i="9"/>
  <c r="A4254" i="9"/>
  <c r="A9543" i="9"/>
  <c r="A9482" i="9"/>
  <c r="A3118" i="9"/>
  <c r="A7762" i="9"/>
  <c r="A7025" i="9"/>
  <c r="A8318" i="9"/>
  <c r="A6822" i="9"/>
  <c r="A6378" i="9"/>
  <c r="A9511" i="9"/>
  <c r="A6397" i="9"/>
  <c r="A2545" i="9"/>
  <c r="A34" i="9"/>
  <c r="A3817" i="9"/>
  <c r="A7399" i="9"/>
  <c r="A7291" i="9"/>
  <c r="A4493" i="9"/>
  <c r="A7725" i="9"/>
  <c r="A5972" i="9"/>
  <c r="A7772" i="9"/>
  <c r="A1356" i="9"/>
  <c r="A8742" i="9"/>
  <c r="A6163" i="9"/>
  <c r="A7282" i="9"/>
  <c r="A6601" i="9"/>
  <c r="A2724" i="9"/>
  <c r="A6690" i="9"/>
  <c r="A154" i="9"/>
  <c r="A9279" i="9"/>
  <c r="A4573" i="9"/>
  <c r="A3408" i="9"/>
  <c r="A9936" i="9"/>
  <c r="A1840" i="9"/>
  <c r="A6595" i="9"/>
  <c r="A5290" i="9"/>
  <c r="A575" i="9"/>
  <c r="A1273" i="9"/>
  <c r="A9131" i="9"/>
  <c r="A5261" i="9"/>
  <c r="A3925" i="9"/>
  <c r="A4327" i="9"/>
  <c r="A2658" i="9"/>
  <c r="A1071" i="9"/>
  <c r="A8112" i="9"/>
  <c r="A9495" i="9"/>
  <c r="A8009" i="9"/>
  <c r="A1913" i="9"/>
  <c r="A6806" i="9"/>
  <c r="A7238" i="9"/>
  <c r="A3969" i="9"/>
  <c r="A8954" i="9"/>
  <c r="A3787" i="9"/>
  <c r="A2446" i="9"/>
  <c r="A3112" i="9"/>
  <c r="A3504" i="9"/>
  <c r="A1812" i="9"/>
  <c r="A1522" i="9"/>
  <c r="A5629" i="9"/>
  <c r="A6151" i="9"/>
  <c r="A5528" i="9"/>
  <c r="A4090" i="9"/>
  <c r="A2140" i="9"/>
  <c r="A824" i="9"/>
  <c r="A9316" i="9"/>
  <c r="A3335" i="9"/>
  <c r="A8847" i="9"/>
  <c r="A1020" i="9"/>
  <c r="A1182" i="9"/>
  <c r="A8851" i="9"/>
  <c r="A2536" i="9"/>
  <c r="A8144" i="9"/>
  <c r="A6900" i="9"/>
  <c r="A1552" i="9"/>
  <c r="A5987" i="9"/>
  <c r="A3282" i="9"/>
  <c r="A6648" i="9"/>
  <c r="A2029" i="9"/>
  <c r="A8633" i="9"/>
  <c r="A5502" i="9"/>
  <c r="A9141" i="9"/>
  <c r="A9368" i="9"/>
  <c r="A5786" i="9"/>
  <c r="A1534" i="9"/>
  <c r="A5549" i="9"/>
  <c r="A5520" i="9"/>
  <c r="A4770" i="9"/>
  <c r="A4263" i="9"/>
  <c r="A1246" i="9"/>
  <c r="A9083" i="9"/>
  <c r="A4351" i="9"/>
  <c r="A5053" i="9"/>
  <c r="A3699" i="9"/>
  <c r="A285" i="9"/>
  <c r="A6414" i="9"/>
  <c r="A1121" i="9"/>
  <c r="A1462" i="9"/>
  <c r="A7344" i="9"/>
  <c r="A137" i="9"/>
  <c r="A2217" i="9"/>
  <c r="A2068" i="9"/>
  <c r="A8105" i="9"/>
  <c r="A8234" i="9"/>
  <c r="A9555" i="9"/>
  <c r="A5575" i="9"/>
  <c r="A4421" i="9"/>
  <c r="A8465" i="9"/>
  <c r="A7118" i="9"/>
  <c r="A2194" i="9"/>
  <c r="A9942" i="9"/>
  <c r="A9808" i="9"/>
  <c r="A6520" i="9"/>
  <c r="A5074" i="9"/>
  <c r="A2430" i="9"/>
  <c r="A8894" i="9"/>
  <c r="A9927" i="9"/>
  <c r="A1618" i="9"/>
  <c r="A2580" i="9"/>
  <c r="A7332" i="9"/>
  <c r="A5726" i="9"/>
  <c r="A8877" i="9"/>
  <c r="A1951" i="9"/>
  <c r="A3003" i="9"/>
  <c r="A7879" i="9"/>
  <c r="A361" i="9"/>
  <c r="A7899" i="9"/>
  <c r="A8658" i="9"/>
  <c r="A574" i="9"/>
  <c r="A7261" i="9"/>
  <c r="A2392" i="9"/>
  <c r="A7666" i="9"/>
  <c r="A3831" i="9"/>
  <c r="A5312" i="9"/>
  <c r="A9383" i="9"/>
  <c r="A1128" i="9"/>
  <c r="A4490" i="9"/>
  <c r="A9688" i="9"/>
  <c r="A8113" i="9"/>
  <c r="A5884" i="9"/>
  <c r="A7436" i="9"/>
  <c r="A3022" i="9"/>
  <c r="A2571" i="9"/>
  <c r="A1275" i="9"/>
  <c r="A6361" i="9"/>
  <c r="A1642" i="9"/>
  <c r="A8223" i="9"/>
  <c r="A9890" i="9"/>
  <c r="A4787" i="9"/>
  <c r="A319" i="9"/>
  <c r="A632" i="9"/>
  <c r="A3499" i="9"/>
  <c r="A8265" i="9"/>
  <c r="A5382" i="9"/>
  <c r="A4123" i="9"/>
  <c r="A2574" i="9"/>
  <c r="A227" i="9"/>
  <c r="A4417" i="9"/>
  <c r="A7058" i="9"/>
  <c r="A7337" i="9"/>
  <c r="A3469" i="9"/>
  <c r="A8491" i="9"/>
  <c r="A5035" i="9"/>
  <c r="A8800" i="9"/>
  <c r="A190" i="9"/>
  <c r="A8843" i="9"/>
  <c r="A5950" i="9"/>
  <c r="A4512" i="9"/>
  <c r="A3051" i="9"/>
  <c r="A1792" i="9"/>
  <c r="A4376" i="9"/>
  <c r="A1200" i="9"/>
  <c r="A8626" i="9"/>
  <c r="A6308" i="9"/>
  <c r="A2016" i="9"/>
  <c r="A2001" i="9"/>
  <c r="A159" i="9"/>
  <c r="A6206" i="9"/>
  <c r="A2146" i="9"/>
  <c r="A9038" i="9"/>
  <c r="A5499" i="9"/>
  <c r="A3057" i="9"/>
  <c r="A4933" i="9"/>
  <c r="A7263" i="9"/>
  <c r="A6512" i="9"/>
  <c r="A7452" i="9"/>
  <c r="A5271" i="9"/>
  <c r="A2203" i="9"/>
  <c r="A3496" i="9"/>
  <c r="A2801" i="9"/>
  <c r="A3980" i="9"/>
  <c r="A247" i="9"/>
  <c r="A2804" i="9"/>
  <c r="A79" i="9"/>
  <c r="A4261" i="9"/>
  <c r="A9685" i="9"/>
  <c r="A1767" i="9"/>
  <c r="A3737" i="9"/>
  <c r="A7215" i="9"/>
  <c r="A1702" i="9"/>
  <c r="A1589" i="9"/>
  <c r="A1742" i="9"/>
  <c r="A5353" i="9"/>
  <c r="A4530" i="9"/>
  <c r="A7414" i="9"/>
  <c r="A5543" i="9"/>
  <c r="A1916" i="9"/>
  <c r="A637" i="9"/>
  <c r="A1279" i="9"/>
  <c r="A8282" i="9"/>
  <c r="A5257" i="9"/>
  <c r="A224" i="9"/>
  <c r="A1489" i="9"/>
  <c r="A7478" i="9"/>
  <c r="A1797" i="9"/>
  <c r="A7524" i="9"/>
  <c r="A5643" i="9"/>
  <c r="A4335" i="9"/>
  <c r="A7535" i="9"/>
  <c r="A9287" i="9"/>
  <c r="A7954" i="9"/>
  <c r="A5754" i="9"/>
  <c r="A8981" i="9"/>
  <c r="A387" i="9"/>
  <c r="A8870" i="9"/>
  <c r="A7583" i="9"/>
  <c r="A8601" i="9"/>
  <c r="A8123" i="9"/>
  <c r="A1853" i="9"/>
  <c r="A8814" i="9"/>
  <c r="A884" i="9"/>
  <c r="A409" i="9"/>
  <c r="A3976" i="9"/>
  <c r="A7190" i="9"/>
  <c r="A3149" i="9"/>
  <c r="A4997" i="9"/>
  <c r="A3327" i="9"/>
  <c r="A7246" i="9"/>
  <c r="A3416" i="9"/>
  <c r="A5070" i="9"/>
  <c r="A8094" i="9"/>
  <c r="A4367" i="9"/>
  <c r="A1922" i="9"/>
  <c r="A9977" i="9"/>
  <c r="A683" i="9"/>
  <c r="A5501" i="9"/>
  <c r="A7065" i="9"/>
  <c r="A5691" i="9"/>
  <c r="A5193" i="9"/>
  <c r="A268" i="9"/>
  <c r="A9037" i="9"/>
  <c r="A7343" i="9"/>
  <c r="A7126" i="9"/>
  <c r="A2441" i="9"/>
  <c r="A3860" i="9"/>
  <c r="A4994" i="9"/>
  <c r="A7253" i="9"/>
  <c r="A6039" i="9"/>
  <c r="A4497" i="9"/>
  <c r="A6432" i="9"/>
  <c r="A9985" i="9"/>
  <c r="A6018" i="9"/>
  <c r="A3754" i="9"/>
  <c r="A8464" i="9"/>
  <c r="A9698" i="9"/>
  <c r="A1244" i="9"/>
  <c r="A2806" i="9"/>
  <c r="A6389" i="9"/>
  <c r="A4673" i="9"/>
  <c r="A8263" i="9"/>
  <c r="A9843" i="9"/>
  <c r="A6451" i="9"/>
  <c r="A786" i="9"/>
  <c r="A2069" i="9"/>
  <c r="A4238" i="9"/>
  <c r="A1027" i="9"/>
  <c r="A1011" i="9"/>
  <c r="A9233" i="9"/>
  <c r="A580" i="9"/>
  <c r="A1382" i="9"/>
  <c r="A9701" i="9"/>
  <c r="A4446" i="9"/>
  <c r="A9387" i="9"/>
  <c r="A7252" i="9"/>
  <c r="A2551" i="9"/>
  <c r="A2359" i="9"/>
  <c r="A8641" i="9"/>
  <c r="A3718" i="9"/>
  <c r="A5323" i="9"/>
  <c r="A7161" i="9"/>
  <c r="A4961" i="9"/>
  <c r="A2857" i="9"/>
  <c r="A8311" i="9"/>
  <c r="A8076" i="9"/>
  <c r="A810" i="9"/>
  <c r="A1555" i="9"/>
  <c r="A7394" i="9"/>
  <c r="A9041" i="9"/>
  <c r="A1302" i="9"/>
  <c r="A3042" i="9"/>
  <c r="A4540" i="9"/>
  <c r="A838" i="9"/>
  <c r="A7668" i="9"/>
  <c r="A9646" i="9"/>
  <c r="A3913" i="9"/>
  <c r="A6203" i="9"/>
  <c r="A4" i="9"/>
  <c r="A9199" i="9"/>
  <c r="A4810" i="9"/>
  <c r="A3182" i="9"/>
  <c r="A3639" i="9"/>
  <c r="A5685" i="9"/>
  <c r="A4231" i="9"/>
  <c r="A6978" i="9"/>
  <c r="A9400" i="9"/>
  <c r="A8138" i="9"/>
  <c r="A9742" i="9"/>
  <c r="A3196" i="9"/>
  <c r="A704" i="9"/>
  <c r="A1258" i="9"/>
  <c r="A4833" i="9"/>
  <c r="A1395" i="9"/>
  <c r="A3719" i="9"/>
  <c r="A405" i="9"/>
  <c r="A5294" i="9"/>
  <c r="A4928" i="9"/>
  <c r="A1017" i="9"/>
  <c r="A1177" i="9"/>
  <c r="A3943" i="9"/>
  <c r="A1725" i="9"/>
  <c r="A8364" i="9"/>
  <c r="A8115" i="9"/>
  <c r="A205" i="9"/>
  <c r="A4303" i="9"/>
  <c r="A2499" i="9"/>
  <c r="A3994" i="9"/>
  <c r="A2072" i="9"/>
  <c r="A8966" i="9"/>
  <c r="A8241" i="9"/>
  <c r="A4265" i="9"/>
  <c r="A3246" i="9"/>
  <c r="A5902" i="9"/>
  <c r="A860" i="9"/>
  <c r="A8721" i="9"/>
  <c r="A5930" i="9"/>
  <c r="A2981" i="9"/>
  <c r="A253" i="9"/>
  <c r="A2035" i="9"/>
  <c r="A4122" i="9"/>
  <c r="A7443" i="9"/>
  <c r="A2328" i="9"/>
  <c r="A8077" i="9"/>
  <c r="A1141" i="9"/>
  <c r="A2342" i="9"/>
  <c r="A8706" i="9"/>
  <c r="A8671" i="9"/>
  <c r="A8572" i="9"/>
  <c r="A4722" i="9"/>
  <c r="A8917" i="9"/>
  <c r="A9264" i="9"/>
  <c r="A7135" i="9"/>
  <c r="A9208" i="9"/>
  <c r="A6055" i="9"/>
  <c r="A6456" i="9"/>
  <c r="A3354" i="9"/>
  <c r="A8092" i="9"/>
  <c r="A3203" i="9"/>
  <c r="A1474" i="9"/>
  <c r="A4638" i="9"/>
  <c r="A592" i="9"/>
  <c r="A5725" i="9"/>
  <c r="A53" i="9"/>
  <c r="A9125" i="9"/>
  <c r="A850" i="9"/>
  <c r="A9179" i="9"/>
  <c r="A4786" i="9"/>
  <c r="A1736" i="9"/>
  <c r="A3034" i="9"/>
  <c r="A4930" i="9"/>
  <c r="A9069" i="9"/>
  <c r="A1672" i="9"/>
  <c r="A6713" i="9"/>
  <c r="A84" i="9"/>
  <c r="A6791" i="9"/>
  <c r="A9200" i="9"/>
  <c r="A3841" i="9"/>
  <c r="A7751" i="9"/>
  <c r="A8915" i="9"/>
  <c r="A3533" i="9"/>
  <c r="A5389" i="9"/>
  <c r="A2587" i="9"/>
  <c r="A5798" i="9"/>
  <c r="A9340" i="9"/>
  <c r="A4528" i="9"/>
  <c r="A4009" i="9"/>
  <c r="A3805" i="9"/>
  <c r="A5068" i="9"/>
  <c r="A2164" i="9"/>
  <c r="A6069" i="9"/>
  <c r="A1975" i="9"/>
  <c r="A3898" i="9"/>
  <c r="A4382" i="9"/>
  <c r="A7502" i="9"/>
  <c r="A1918" i="9"/>
  <c r="A8237" i="9"/>
  <c r="A1968" i="9"/>
  <c r="A1342" i="9"/>
  <c r="A7076" i="9"/>
  <c r="A2712" i="9"/>
  <c r="A63" i="9"/>
  <c r="A3762" i="9"/>
  <c r="A4156" i="9"/>
  <c r="A2733" i="9"/>
  <c r="A9756" i="9"/>
  <c r="A1553" i="9"/>
  <c r="A8640" i="9"/>
  <c r="A9707" i="9"/>
  <c r="A2266" i="9"/>
  <c r="A2286" i="9"/>
  <c r="A8816" i="9"/>
  <c r="A9429" i="9"/>
  <c r="A3260" i="9"/>
  <c r="A7960" i="9"/>
  <c r="A6519" i="9"/>
  <c r="A8978" i="9"/>
  <c r="A7066" i="9"/>
  <c r="A880" i="9"/>
  <c r="A4806" i="9"/>
  <c r="A3902" i="9"/>
  <c r="A7996" i="9"/>
  <c r="A6961" i="9"/>
  <c r="A5086" i="9"/>
  <c r="A3686" i="9"/>
  <c r="A8070" i="9"/>
  <c r="A4321" i="9"/>
  <c r="A1865" i="9"/>
  <c r="A1034" i="9"/>
  <c r="A4684" i="9"/>
  <c r="A4503" i="9"/>
  <c r="A1745" i="9"/>
  <c r="A8979" i="9"/>
  <c r="A6754" i="9"/>
  <c r="A2532" i="9"/>
  <c r="A616" i="9"/>
  <c r="A2236" i="9"/>
  <c r="A4756" i="9"/>
  <c r="A1199" i="9"/>
  <c r="A6886" i="9"/>
  <c r="A6507" i="9"/>
  <c r="A3544" i="9"/>
  <c r="A6000" i="9"/>
  <c r="A7918" i="9"/>
  <c r="A9765" i="9"/>
  <c r="A5184" i="9"/>
  <c r="A2630" i="9"/>
  <c r="A9569" i="9"/>
  <c r="A3662" i="9"/>
  <c r="A8556" i="9"/>
  <c r="A6784" i="9"/>
  <c r="A1084" i="9"/>
  <c r="A3326" i="9"/>
  <c r="A5061" i="9"/>
  <c r="A3172" i="9"/>
  <c r="A5177" i="9"/>
  <c r="A4627" i="9"/>
  <c r="A602" i="9"/>
  <c r="A7750" i="9"/>
  <c r="A7613" i="9"/>
  <c r="A839" i="9"/>
  <c r="A2205" i="9"/>
  <c r="A1717" i="9"/>
  <c r="A3721" i="9"/>
  <c r="A3441" i="9"/>
  <c r="A2508" i="9"/>
  <c r="A2539" i="9"/>
  <c r="A6027" i="9"/>
  <c r="A5490" i="9"/>
  <c r="A3630" i="9"/>
  <c r="A4132" i="9"/>
  <c r="A4942" i="9"/>
  <c r="A4201" i="9"/>
  <c r="A1568" i="9"/>
  <c r="A6448" i="9"/>
  <c r="A2410" i="9"/>
  <c r="A7335" i="9"/>
  <c r="A1870" i="9"/>
  <c r="A2611" i="9"/>
  <c r="A4192" i="9"/>
  <c r="A6950" i="9"/>
  <c r="A520" i="9"/>
  <c r="A8828" i="9"/>
  <c r="A752" i="9"/>
  <c r="A3410" i="9"/>
  <c r="A9193" i="9"/>
  <c r="A7595" i="9"/>
  <c r="A8340" i="9"/>
  <c r="A4964" i="9"/>
  <c r="A536" i="9"/>
  <c r="A2916" i="9"/>
  <c r="A1882" i="9"/>
  <c r="A9418" i="9"/>
  <c r="A6465" i="9"/>
  <c r="A1517" i="9"/>
  <c r="A2256" i="9"/>
  <c r="A1888" i="9"/>
  <c r="A571" i="9"/>
  <c r="A198" i="9"/>
  <c r="A1334" i="9"/>
  <c r="A4714" i="9"/>
  <c r="A4050" i="9"/>
  <c r="A6471" i="9"/>
  <c r="A9470" i="9"/>
  <c r="A5398" i="9"/>
  <c r="A3392" i="9"/>
  <c r="A8941" i="9"/>
  <c r="A6318" i="9"/>
  <c r="A3121" i="9"/>
  <c r="A8777" i="9"/>
  <c r="A4827" i="9"/>
  <c r="A6795" i="9"/>
  <c r="A5249" i="9"/>
  <c r="A811" i="9"/>
  <c r="A3204" i="9"/>
  <c r="A7188" i="9"/>
  <c r="A890" i="9"/>
  <c r="A5048" i="9"/>
  <c r="A3411" i="9"/>
  <c r="A9897" i="9"/>
  <c r="A635" i="9"/>
  <c r="A710" i="9"/>
  <c r="A3233" i="9"/>
  <c r="A3790" i="9"/>
  <c r="A8552" i="9"/>
  <c r="A8252" i="9"/>
  <c r="A7560" i="9"/>
  <c r="A5789" i="9"/>
  <c r="A2542" i="9"/>
  <c r="A2937" i="9"/>
  <c r="A2844" i="9"/>
  <c r="A4022" i="9"/>
  <c r="A364" i="9"/>
  <c r="A705" i="9"/>
  <c r="A599" i="9"/>
  <c r="A3383" i="9"/>
  <c r="A6903" i="9"/>
  <c r="A6403" i="9"/>
  <c r="A2362" i="9"/>
  <c r="A906" i="9"/>
  <c r="A2870" i="9"/>
  <c r="A9943" i="9"/>
  <c r="A7197" i="9"/>
  <c r="A2511" i="9"/>
  <c r="A7679" i="9"/>
  <c r="A8507" i="9"/>
  <c r="A6199" i="9"/>
  <c r="A2218" i="9"/>
  <c r="A6575" i="9"/>
  <c r="A827" i="9"/>
  <c r="A6517" i="9"/>
  <c r="A5701" i="9"/>
  <c r="A6662" i="9"/>
  <c r="A6329" i="9"/>
  <c r="A7758" i="9"/>
  <c r="A2132" i="9"/>
  <c r="A9534" i="9"/>
  <c r="A8357" i="9"/>
  <c r="A868" i="9"/>
  <c r="A3886" i="9"/>
  <c r="A9675" i="9"/>
  <c r="A7137" i="9"/>
  <c r="A8295" i="9"/>
  <c r="A920" i="9"/>
  <c r="A7889" i="9"/>
  <c r="A9213" i="9"/>
  <c r="A1671" i="9"/>
  <c r="A9454" i="9"/>
  <c r="A2466" i="9"/>
  <c r="A3851" i="9"/>
  <c r="A4900" i="9"/>
  <c r="A6779" i="9"/>
  <c r="A9626" i="9"/>
  <c r="A3854" i="9"/>
  <c r="A8180" i="9"/>
  <c r="A2928" i="9"/>
  <c r="A594" i="9"/>
  <c r="A5178" i="9"/>
  <c r="A2569" i="9"/>
  <c r="A4402" i="9"/>
  <c r="A2708" i="9"/>
  <c r="A820" i="9"/>
  <c r="A4259" i="9"/>
  <c r="A9358" i="9"/>
  <c r="A887" i="9"/>
  <c r="A4365" i="9"/>
  <c r="A7611" i="9"/>
  <c r="A3781" i="9"/>
  <c r="A2603" i="9"/>
  <c r="A5179" i="9"/>
  <c r="A3825" i="9"/>
  <c r="A4496" i="9"/>
  <c r="A8152" i="9"/>
  <c r="A5388" i="9"/>
  <c r="A5613" i="9"/>
  <c r="A2153" i="9"/>
  <c r="A6261" i="9"/>
  <c r="A3027" i="9"/>
  <c r="A2561" i="9"/>
  <c r="A1157" i="9"/>
  <c r="A487" i="9"/>
  <c r="A955" i="9"/>
  <c r="A3905" i="9"/>
  <c r="A6028" i="9"/>
  <c r="A121" i="9"/>
  <c r="A5063" i="9"/>
  <c r="A1778" i="9"/>
  <c r="A7304" i="9"/>
  <c r="A7463" i="9"/>
  <c r="A2697" i="9"/>
  <c r="A5958" i="9"/>
  <c r="A4166" i="9"/>
  <c r="A3041" i="9"/>
  <c r="A3523" i="9"/>
  <c r="A9559" i="9"/>
  <c r="A734" i="9"/>
  <c r="A130" i="9"/>
  <c r="A9074" i="9"/>
  <c r="A8802" i="9"/>
  <c r="A3361" i="9"/>
  <c r="A5694" i="9"/>
  <c r="A6594" i="9"/>
  <c r="A9757" i="9"/>
  <c r="A772" i="9"/>
  <c r="A8087" i="9"/>
  <c r="A3359" i="9"/>
  <c r="A617" i="9"/>
  <c r="A2124" i="9"/>
  <c r="A2794" i="9"/>
  <c r="A2293" i="9"/>
  <c r="A2104" i="9"/>
  <c r="A7425" i="9"/>
  <c r="A5397" i="9"/>
  <c r="A6074" i="9"/>
  <c r="A347" i="9"/>
  <c r="A1536" i="9"/>
  <c r="A2322" i="9"/>
  <c r="A5495" i="9"/>
  <c r="A6169" i="9"/>
  <c r="A7366" i="9"/>
  <c r="A2564" i="9"/>
  <c r="A4273" i="9"/>
  <c r="A156" i="9"/>
  <c r="A774" i="9"/>
  <c r="A3740" i="9"/>
  <c r="A6222" i="9"/>
  <c r="A7433" i="9"/>
  <c r="A8873" i="9"/>
  <c r="A9321" i="9"/>
  <c r="A8933" i="9"/>
  <c r="A1014" i="9"/>
  <c r="A2716" i="9"/>
  <c r="A6091" i="9"/>
  <c r="A4923" i="9"/>
  <c r="A6044" i="9"/>
  <c r="A1605" i="9"/>
  <c r="A80" i="9"/>
  <c r="A6643" i="9"/>
  <c r="A2608" i="9"/>
  <c r="A8063" i="9"/>
  <c r="A9554" i="9"/>
  <c r="A1345" i="9"/>
  <c r="A484" i="9"/>
  <c r="A9284" i="9"/>
  <c r="A3390" i="9"/>
  <c r="A889" i="9"/>
  <c r="A846" i="9"/>
  <c r="A9153" i="9"/>
  <c r="A1324" i="9"/>
  <c r="A7060" i="9"/>
  <c r="A5276" i="9"/>
  <c r="A7924" i="9"/>
  <c r="A4542" i="9"/>
  <c r="A1842" i="9"/>
  <c r="A9948" i="9"/>
  <c r="A5533" i="9"/>
  <c r="A50" i="9"/>
  <c r="A2047" i="9"/>
  <c r="A3220" i="9"/>
  <c r="A8732" i="9"/>
  <c r="A1262" i="9"/>
  <c r="A1445" i="9"/>
  <c r="A8796" i="9"/>
  <c r="A5242" i="9"/>
  <c r="A5491" i="9"/>
  <c r="A3714" i="9"/>
  <c r="A6691" i="9"/>
  <c r="A8672" i="9"/>
  <c r="A7405" i="9"/>
  <c r="A789" i="9"/>
  <c r="A9427" i="9"/>
  <c r="A6737" i="9"/>
  <c r="A2457" i="9"/>
  <c r="A4208" i="9"/>
  <c r="A8044" i="9"/>
  <c r="A8030" i="9"/>
  <c r="A9939" i="9"/>
  <c r="A6138" i="9"/>
  <c r="A7363" i="9"/>
  <c r="A9935" i="9"/>
  <c r="A8002" i="9"/>
  <c r="A6825" i="9"/>
  <c r="A3395" i="9"/>
  <c r="A3616" i="9"/>
  <c r="A532" i="9"/>
  <c r="A3953" i="9"/>
  <c r="A4299" i="9"/>
  <c r="A1946" i="9"/>
  <c r="A8060" i="9"/>
  <c r="A618" i="9"/>
  <c r="A1629" i="9"/>
  <c r="A9766" i="9"/>
  <c r="A1134" i="9"/>
  <c r="A5374" i="9"/>
  <c r="A6866" i="9"/>
  <c r="A7717" i="9"/>
  <c r="A7367" i="9"/>
  <c r="A2344" i="9"/>
  <c r="A555" i="9"/>
  <c r="A1962" i="9"/>
  <c r="A334" i="9"/>
  <c r="A6248" i="9"/>
  <c r="A5466" i="9"/>
  <c r="A1448" i="9"/>
  <c r="A3939" i="9"/>
  <c r="A5738" i="9"/>
  <c r="A3691" i="9"/>
  <c r="A1004" i="9"/>
  <c r="A3965" i="9"/>
  <c r="A9282" i="9"/>
  <c r="A6003" i="9"/>
  <c r="A9960" i="9"/>
  <c r="A5226" i="9"/>
  <c r="A2097" i="9"/>
  <c r="A6205" i="9"/>
  <c r="A4695" i="9"/>
  <c r="A265" i="9"/>
  <c r="A7271" i="9"/>
  <c r="A7415" i="9"/>
  <c r="A4793" i="9"/>
  <c r="A6362" i="9"/>
  <c r="A8636" i="9"/>
  <c r="A5334" i="9"/>
  <c r="A4680" i="9"/>
  <c r="A4170" i="9"/>
  <c r="A5326" i="9"/>
  <c r="A3036" i="9"/>
  <c r="A7191" i="9"/>
  <c r="A2136" i="9"/>
  <c r="A5096" i="9"/>
  <c r="A7822" i="9"/>
  <c r="A8229" i="9"/>
  <c r="A4517" i="9"/>
  <c r="A7242" i="9"/>
  <c r="A5702" i="9"/>
  <c r="A372" i="9"/>
  <c r="A2271" i="9"/>
  <c r="A8033" i="9"/>
  <c r="A1824" i="9"/>
  <c r="A1254" i="9"/>
  <c r="A1957" i="9"/>
  <c r="A7467" i="9"/>
  <c r="A2759" i="9"/>
  <c r="A7212" i="9"/>
  <c r="A1572" i="9"/>
  <c r="A2824" i="9"/>
  <c r="A460" i="9"/>
  <c r="A1230" i="9"/>
  <c r="A6716" i="9"/>
  <c r="A8999" i="9"/>
  <c r="A8788" i="9"/>
  <c r="A376" i="9"/>
  <c r="A2707" i="9"/>
  <c r="A1116" i="9"/>
  <c r="A3477" i="9"/>
  <c r="A459" i="9"/>
  <c r="A5333" i="9"/>
  <c r="A7818" i="9"/>
  <c r="A8327" i="9"/>
  <c r="A9829" i="9"/>
  <c r="A6063" i="9"/>
  <c r="A3414" i="9"/>
  <c r="A4184" i="9"/>
  <c r="A9502" i="9"/>
  <c r="A4440" i="9"/>
  <c r="A9872" i="9"/>
  <c r="A6278" i="9"/>
  <c r="A9653" i="9"/>
  <c r="A2594" i="9"/>
  <c r="A2922" i="9"/>
  <c r="A4463" i="9"/>
  <c r="A9726" i="9"/>
  <c r="A5480" i="9"/>
  <c r="A6761" i="9"/>
  <c r="A8434" i="9"/>
  <c r="A2853" i="9"/>
  <c r="A170" i="9"/>
  <c r="A8095" i="9"/>
  <c r="A5060" i="9"/>
  <c r="A5098" i="9"/>
  <c r="A7165" i="9"/>
  <c r="A5857" i="9"/>
  <c r="A9177" i="9"/>
  <c r="A7074" i="9"/>
  <c r="A8238" i="9"/>
  <c r="A5969" i="9"/>
  <c r="A3011" i="9"/>
  <c r="A2207" i="9"/>
  <c r="A7466" i="9"/>
  <c r="A9649" i="9"/>
  <c r="A3484" i="9"/>
  <c r="A5667" i="9"/>
  <c r="A9761" i="9"/>
  <c r="A2678" i="9"/>
  <c r="A8377" i="9"/>
  <c r="A3005" i="9"/>
  <c r="A1930" i="9"/>
  <c r="A7569" i="9"/>
  <c r="A1051" i="9"/>
  <c r="A5046" i="9"/>
  <c r="A3312" i="9"/>
  <c r="A8965" i="9"/>
  <c r="A4846" i="9"/>
  <c r="A5983" i="9"/>
  <c r="A1893" i="9"/>
  <c r="A419" i="9"/>
  <c r="A1085" i="9"/>
  <c r="A9991" i="9"/>
  <c r="A627" i="9"/>
  <c r="A6422" i="9"/>
  <c r="A9346" i="9"/>
  <c r="A9060" i="9"/>
  <c r="A1847" i="9"/>
  <c r="A217" i="9"/>
  <c r="A5856" i="9"/>
  <c r="A4982" i="9"/>
  <c r="A8183" i="9"/>
  <c r="A2553" i="9"/>
  <c r="A208" i="9"/>
  <c r="A2462" i="9"/>
  <c r="A9361" i="9"/>
  <c r="A3589" i="9"/>
  <c r="A9906" i="9"/>
  <c r="A8887" i="9"/>
  <c r="A3799" i="9"/>
  <c r="A3716" i="9"/>
  <c r="A1932" i="9"/>
  <c r="A4970" i="9"/>
  <c r="A3910" i="9"/>
  <c r="A2598" i="9"/>
  <c r="A7269" i="9"/>
  <c r="A9476" i="9"/>
  <c r="A5228" i="9"/>
  <c r="A4210" i="9"/>
  <c r="A1260" i="9"/>
  <c r="A4436" i="9"/>
  <c r="A7500" i="9"/>
  <c r="A7088" i="9"/>
  <c r="A9210" i="9"/>
  <c r="A6416" i="9"/>
  <c r="A6723" i="9"/>
  <c r="A5159" i="9"/>
  <c r="A9344" i="9"/>
  <c r="A7251" i="9"/>
  <c r="A6836" i="9"/>
  <c r="A4203" i="9"/>
  <c r="A2939" i="9"/>
  <c r="A3415" i="9"/>
  <c r="A4406" i="9"/>
  <c r="A9375" i="9"/>
  <c r="A8801" i="9"/>
  <c r="A6234" i="9"/>
  <c r="A4015" i="9"/>
  <c r="A3916" i="9"/>
  <c r="A8644" i="9"/>
  <c r="A1698" i="9"/>
  <c r="A6370" i="9"/>
  <c r="A2797" i="9"/>
  <c r="A4529" i="9"/>
  <c r="A3712" i="9"/>
  <c r="A2952" i="9"/>
  <c r="A6840" i="9"/>
  <c r="A5699" i="9"/>
  <c r="A3768" i="9"/>
  <c r="A4940" i="9"/>
  <c r="A6747" i="9"/>
  <c r="A7983" i="9"/>
  <c r="A152" i="9"/>
  <c r="A348" i="9"/>
  <c r="A8200" i="9"/>
  <c r="A7921" i="9"/>
  <c r="A4227" i="9"/>
  <c r="A924" i="9"/>
  <c r="A9192" i="9"/>
  <c r="A6115" i="9"/>
  <c r="A8198" i="9"/>
  <c r="A8785" i="9"/>
  <c r="A5430" i="9"/>
  <c r="A711" i="9"/>
  <c r="A640" i="9"/>
  <c r="A8382" i="9"/>
  <c r="A8356" i="9"/>
  <c r="A7812" i="9"/>
  <c r="A5760" i="9"/>
  <c r="A7858" i="9"/>
  <c r="A7298" i="9"/>
  <c r="A4114" i="9"/>
  <c r="A3696" i="9"/>
  <c r="A9094" i="9"/>
  <c r="A7472" i="9"/>
  <c r="A742" i="9"/>
  <c r="A9755" i="9"/>
  <c r="A5539" i="9"/>
  <c r="A2166" i="9"/>
  <c r="A9992" i="9"/>
  <c r="A7740" i="9"/>
  <c r="A9536" i="9"/>
  <c r="A719" i="9"/>
  <c r="A3037" i="9"/>
  <c r="A8764" i="9"/>
  <c r="A9026" i="9"/>
  <c r="A9588" i="9"/>
  <c r="A6449" i="9"/>
  <c r="A18" i="9"/>
  <c r="A4965" i="9"/>
  <c r="A7240" i="9"/>
  <c r="A3997" i="9"/>
  <c r="A7533" i="9"/>
  <c r="A2268" i="9"/>
  <c r="A7920" i="9"/>
  <c r="A7884" i="9"/>
  <c r="A1771" i="9"/>
  <c r="A857" i="9"/>
  <c r="A1615" i="9"/>
  <c r="A3379" i="9"/>
  <c r="A1608" i="9"/>
  <c r="A321" i="9"/>
  <c r="A7168" i="9"/>
  <c r="A8874" i="9"/>
  <c r="A9416" i="9"/>
  <c r="A6856" i="9"/>
  <c r="A4434" i="9"/>
  <c r="A4681" i="9"/>
  <c r="A5556" i="9"/>
  <c r="A8216" i="9"/>
  <c r="A2775" i="9"/>
  <c r="A836" i="9"/>
  <c r="A5039" i="9"/>
  <c r="A6962" i="9"/>
  <c r="A6618" i="9"/>
  <c r="A585" i="9"/>
  <c r="A8204" i="9"/>
  <c r="A9008" i="9"/>
  <c r="A3820" i="9"/>
  <c r="A4040" i="9"/>
  <c r="A537" i="9"/>
  <c r="A7428" i="9"/>
  <c r="A2185" i="9"/>
  <c r="A7632" i="9"/>
  <c r="A5600" i="9"/>
  <c r="A9738" i="9"/>
  <c r="A559" i="9"/>
  <c r="A9155" i="9"/>
  <c r="A4883" i="9"/>
  <c r="A6155" i="9"/>
  <c r="A6233" i="9"/>
  <c r="A9168" i="9"/>
  <c r="A9526" i="9"/>
  <c r="A596" i="9"/>
  <c r="A9004" i="9"/>
  <c r="A2211" i="9"/>
  <c r="A4771" i="9"/>
  <c r="A1838" i="9"/>
  <c r="A3248" i="9"/>
  <c r="A2673" i="9"/>
  <c r="A9203" i="9"/>
  <c r="A9700" i="9"/>
  <c r="A8140" i="9"/>
  <c r="A7860" i="9"/>
  <c r="A4449" i="9"/>
  <c r="A5602" i="9"/>
  <c r="A4354" i="9"/>
  <c r="A7070" i="9"/>
  <c r="A9783" i="9"/>
  <c r="A8752" i="9"/>
  <c r="A6295" i="9"/>
  <c r="A4034" i="9"/>
  <c r="A690" i="9"/>
  <c r="A77" i="9"/>
  <c r="A4527" i="9"/>
  <c r="A9779" i="9"/>
  <c r="A5815" i="9"/>
  <c r="A6848" i="9"/>
  <c r="A6602" i="9"/>
  <c r="A8717" i="9"/>
  <c r="A7543" i="9"/>
  <c r="A7840" i="9"/>
  <c r="A3114" i="9"/>
  <c r="A9898" i="9"/>
  <c r="A6371" i="9"/>
  <c r="A8679" i="9"/>
  <c r="A6346" i="9"/>
  <c r="A9712" i="9"/>
  <c r="A5258" i="9"/>
  <c r="A8504" i="9"/>
  <c r="A3213" i="9"/>
  <c r="A1952" i="9"/>
  <c r="A9243" i="9"/>
  <c r="A4836" i="9"/>
  <c r="A486" i="9"/>
  <c r="A3247" i="9"/>
  <c r="A1261" i="9"/>
  <c r="A277" i="9"/>
  <c r="A3646" i="9"/>
  <c r="A5116" i="9"/>
  <c r="A8164" i="9"/>
  <c r="A7357" i="9"/>
  <c r="A9751" i="9"/>
  <c r="A6624" i="9"/>
  <c r="A6641" i="9"/>
  <c r="A1041" i="9"/>
  <c r="A6936" i="9"/>
  <c r="A2590" i="9"/>
  <c r="A7" i="9"/>
  <c r="A9277" i="9"/>
  <c r="A3819" i="9"/>
  <c r="A4008" i="9"/>
  <c r="A5882" i="9"/>
  <c r="A23" i="9"/>
  <c r="A8214" i="9"/>
  <c r="A6150" i="9"/>
  <c r="A417" i="9"/>
  <c r="A9770" i="9"/>
  <c r="A7708" i="9"/>
  <c r="A6571" i="9"/>
  <c r="A3481" i="9"/>
  <c r="A4074" i="9"/>
  <c r="A4358" i="9"/>
  <c r="A6635" i="9"/>
  <c r="A1176" i="9"/>
  <c r="A6762" i="9"/>
  <c r="A2601" i="9"/>
  <c r="A7035" i="9"/>
  <c r="A4314" i="9"/>
  <c r="A2979" i="9"/>
  <c r="A4946" i="9"/>
  <c r="A7417" i="9"/>
  <c r="A3610" i="9"/>
  <c r="A3929" i="9"/>
  <c r="A4239" i="9"/>
  <c r="A7201" i="9"/>
  <c r="A3195" i="9"/>
  <c r="A3060" i="9"/>
  <c r="A7372" i="9"/>
  <c r="A8659" i="9"/>
  <c r="A6973" i="9"/>
  <c r="A9507" i="9"/>
  <c r="A5001" i="9"/>
  <c r="A6516" i="9"/>
  <c r="A7719" i="9"/>
  <c r="A2625" i="9"/>
  <c r="A7856" i="9"/>
  <c r="A8775" i="9"/>
  <c r="A7205" i="9"/>
  <c r="A7795" i="9"/>
  <c r="A2977" i="9"/>
  <c r="A8341" i="9"/>
  <c r="A5580" i="9"/>
  <c r="A3349" i="9"/>
  <c r="A4398" i="9"/>
  <c r="A5688" i="9"/>
  <c r="A3405" i="9"/>
  <c r="A5557" i="9"/>
  <c r="A6252" i="9"/>
  <c r="A4644" i="9"/>
  <c r="A3918" i="9"/>
  <c r="A5477" i="9"/>
  <c r="A2422" i="9"/>
  <c r="A1190" i="9"/>
  <c r="A7047" i="9"/>
  <c r="A6189" i="9"/>
  <c r="A4353" i="9"/>
  <c r="A2125" i="9"/>
  <c r="A5609" i="9"/>
  <c r="A3376" i="9"/>
  <c r="A758" i="9"/>
  <c r="A6934" i="9"/>
  <c r="A2119" i="9"/>
  <c r="A5180" i="9"/>
  <c r="A4797" i="9"/>
  <c r="A1118" i="9"/>
  <c r="A2180" i="9"/>
  <c r="A4391" i="9"/>
  <c r="A4257" i="9"/>
  <c r="A8908" i="9"/>
  <c r="A1712" i="9"/>
  <c r="A8964" i="9"/>
  <c r="A6057" i="9"/>
  <c r="A2570" i="9"/>
  <c r="A3934" i="9"/>
  <c r="A5220" i="9"/>
  <c r="A7995" i="9"/>
  <c r="A4631" i="9"/>
  <c r="A6790" i="9"/>
  <c r="A6535" i="9"/>
  <c r="A5723" i="9"/>
  <c r="A1113" i="9"/>
  <c r="A1047" i="9"/>
  <c r="A6812" i="9"/>
  <c r="A4199" i="9"/>
  <c r="A1905" i="9"/>
  <c r="A686" i="9"/>
  <c r="A3927" i="9"/>
  <c r="A4054" i="9"/>
  <c r="A7601" i="9"/>
  <c r="A2120" i="9"/>
  <c r="A178" i="9"/>
  <c r="A8457" i="9"/>
  <c r="A668" i="9"/>
  <c r="A4317" i="9"/>
  <c r="A9428" i="9"/>
  <c r="A829" i="9"/>
  <c r="A3304" i="9"/>
  <c r="A5828" i="9"/>
  <c r="A7400" i="9"/>
  <c r="A4467" i="9"/>
  <c r="A8767" i="9"/>
  <c r="A3745" i="9"/>
  <c r="A6461" i="9"/>
  <c r="A3227" i="9"/>
  <c r="A3595" i="9"/>
  <c r="A7875" i="9"/>
  <c r="A3231" i="9"/>
  <c r="A5335" i="9"/>
  <c r="A2006" i="9"/>
  <c r="A5797" i="9"/>
  <c r="A3365" i="9"/>
  <c r="A6580" i="9"/>
  <c r="A5523" i="9"/>
  <c r="A3219" i="9"/>
  <c r="A6164" i="9"/>
  <c r="A6267" i="9"/>
  <c r="A9844" i="9"/>
  <c r="A192" i="9"/>
  <c r="A3375" i="9"/>
  <c r="A5413" i="9"/>
  <c r="A125" i="9"/>
  <c r="A2949" i="9"/>
  <c r="A9513" i="9"/>
  <c r="A2085" i="9"/>
  <c r="A1044" i="9"/>
  <c r="A6546" i="9"/>
  <c r="A9382" i="9"/>
  <c r="A54" i="9"/>
  <c r="A1898" i="9"/>
  <c r="A543" i="9"/>
  <c r="A6897" i="9"/>
  <c r="A8514" i="9"/>
  <c r="A2073" i="9"/>
  <c r="A9029" i="9"/>
  <c r="A7741" i="9"/>
  <c r="A5603" i="9"/>
  <c r="A5848" i="9"/>
  <c r="A8479" i="9"/>
  <c r="A4298" i="9"/>
  <c r="A1068" i="9"/>
  <c r="A2722" i="9"/>
  <c r="A3603" i="9"/>
  <c r="A3626" i="9"/>
  <c r="A7574" i="9"/>
  <c r="A4702" i="9"/>
  <c r="A3067" i="9"/>
  <c r="A805" i="9"/>
  <c r="A3237" i="9"/>
  <c r="A2566" i="9"/>
  <c r="A5451" i="9"/>
  <c r="A340" i="9"/>
  <c r="A3702" i="9"/>
  <c r="A4907" i="9"/>
  <c r="A6334" i="9"/>
  <c r="A6351" i="9"/>
  <c r="A5268" i="9"/>
  <c r="A8358" i="9"/>
  <c r="A5424" i="9"/>
  <c r="A1248" i="9"/>
  <c r="A8944" i="9"/>
  <c r="A2547" i="9"/>
  <c r="A3580" i="9"/>
  <c r="A3532" i="9"/>
  <c r="A6644" i="9"/>
  <c r="A2454" i="9"/>
  <c r="A8017" i="9"/>
  <c r="A3399" i="9"/>
  <c r="A2552" i="9"/>
  <c r="A1601" i="9"/>
  <c r="A10001" i="9"/>
  <c r="A4064" i="9"/>
  <c r="A5553" i="9"/>
  <c r="A3863" i="9"/>
  <c r="A9015" i="9"/>
  <c r="A3915" i="9"/>
  <c r="A8585" i="9"/>
  <c r="A6474" i="9"/>
  <c r="A1294" i="9"/>
  <c r="A6700" i="9"/>
  <c r="A6497" i="9"/>
  <c r="A9292" i="9"/>
  <c r="A8480" i="9"/>
  <c r="A2803" i="9"/>
  <c r="A9560" i="9"/>
  <c r="A8054" i="9"/>
  <c r="A2024" i="9"/>
  <c r="A5956" i="9"/>
  <c r="A7635" i="9"/>
  <c r="A7090" i="9"/>
  <c r="A7010" i="9"/>
  <c r="A2460" i="9"/>
  <c r="A8107" i="9"/>
  <c r="A2428" i="9"/>
  <c r="A6316" i="9"/>
  <c r="A1785" i="9"/>
  <c r="A9091" i="9"/>
  <c r="A4872" i="9"/>
  <c r="A2957" i="9"/>
  <c r="A232" i="9"/>
  <c r="A5211" i="9"/>
  <c r="A8080" i="9"/>
  <c r="A2877" i="9"/>
  <c r="A5521" i="9"/>
  <c r="A5293" i="9"/>
  <c r="A1326" i="9"/>
  <c r="A1960" i="9"/>
  <c r="A4305" i="9"/>
  <c r="A9774" i="9"/>
  <c r="A7953" i="9"/>
  <c r="A1111" i="9"/>
  <c r="A4059" i="9"/>
  <c r="A7817" i="9"/>
  <c r="A2492" i="9"/>
  <c r="A6348" i="9"/>
  <c r="A3124" i="9"/>
  <c r="A202" i="9"/>
  <c r="A284" i="9"/>
  <c r="A6123" i="9"/>
  <c r="A4812" i="9"/>
  <c r="A5693" i="9"/>
  <c r="A1306" i="9"/>
  <c r="A714" i="9"/>
  <c r="A7354" i="9"/>
  <c r="A367" i="9"/>
  <c r="A3402" i="9"/>
  <c r="A8773" i="9"/>
  <c r="A505" i="9"/>
  <c r="A7068" i="9"/>
  <c r="A4884" i="9"/>
  <c r="A7988" i="9"/>
  <c r="A2757" i="9"/>
  <c r="A5740" i="9"/>
  <c r="A6819" i="9"/>
  <c r="A2274" i="9"/>
  <c r="A5144" i="9"/>
  <c r="A3298" i="9"/>
  <c r="A512" i="9"/>
  <c r="A2878" i="9"/>
  <c r="A1444" i="9"/>
  <c r="A6347" i="9"/>
  <c r="A916" i="9"/>
  <c r="A8027" i="9"/>
  <c r="A990" i="9"/>
  <c r="A665" i="9"/>
  <c r="A3130" i="9"/>
  <c r="A2494" i="9"/>
  <c r="A8415" i="9"/>
  <c r="A2762" i="9"/>
  <c r="A2406" i="9"/>
  <c r="A4345" i="9"/>
  <c r="A5540" i="9"/>
  <c r="A9479" i="9"/>
  <c r="A9980" i="9"/>
  <c r="A650" i="9"/>
  <c r="A4331" i="9"/>
  <c r="A3656" i="9"/>
  <c r="A9585" i="9"/>
  <c r="A9744" i="9"/>
  <c r="A3456" i="9"/>
  <c r="A9121" i="9"/>
  <c r="A3344" i="9"/>
  <c r="A7904" i="9"/>
  <c r="A4595" i="9"/>
  <c r="A7495" i="9"/>
  <c r="A3403" i="9"/>
  <c r="A7000" i="9"/>
  <c r="A4899" i="9"/>
  <c r="A3111" i="9"/>
  <c r="A9080" i="9"/>
  <c r="A3360" i="9"/>
  <c r="A8934" i="9"/>
  <c r="A6636" i="9"/>
  <c r="A8939" i="9"/>
  <c r="A7275" i="9"/>
  <c r="A1357" i="9"/>
  <c r="A6209" i="9"/>
  <c r="A2022" i="9"/>
  <c r="A4768" i="9"/>
  <c r="A4430" i="9"/>
  <c r="A9073" i="9"/>
  <c r="A2856" i="9"/>
  <c r="A3351" i="9"/>
  <c r="A6093" i="9"/>
  <c r="A7835" i="9"/>
  <c r="A1498" i="9"/>
  <c r="A8695" i="9"/>
  <c r="A6564" i="9"/>
  <c r="A112" i="9"/>
  <c r="A7946" i="9"/>
  <c r="A3575" i="9"/>
  <c r="A6457" i="9"/>
  <c r="A6281" i="9"/>
  <c r="A7794" i="9"/>
  <c r="A2093" i="9"/>
  <c r="A9360" i="9"/>
  <c r="A4967" i="9"/>
  <c r="A3769" i="9"/>
  <c r="A1442" i="9"/>
  <c r="A6831" i="9"/>
  <c r="A8168" i="9"/>
  <c r="A4671" i="9"/>
  <c r="A992" i="9"/>
  <c r="A4532" i="9"/>
  <c r="A5850" i="9"/>
  <c r="A3797" i="9"/>
  <c r="A9157" i="9"/>
  <c r="A396" i="9"/>
  <c r="A278" i="9"/>
  <c r="A8155" i="9"/>
  <c r="A9036" i="9"/>
  <c r="A1450" i="9"/>
  <c r="A4282" i="9"/>
  <c r="A8292" i="9"/>
  <c r="A2862" i="9"/>
  <c r="AL13" i="14"/>
  <c r="AS13" i="14" l="1"/>
  <c r="I43" i="9"/>
  <c r="J42" i="9"/>
  <c r="AL14" i="14"/>
  <c r="AW14" i="14" s="1"/>
  <c r="AX13" i="14"/>
  <c r="AP38" i="14"/>
  <c r="AR38" i="14" s="1"/>
  <c r="AQ37" i="14"/>
  <c r="C189" i="9"/>
  <c r="D188" i="9"/>
  <c r="E1445" i="9"/>
  <c r="F1444" i="9"/>
  <c r="Z38" i="14"/>
  <c r="AG38" i="14"/>
  <c r="S38" i="14"/>
  <c r="L38" i="14"/>
  <c r="F39" i="14"/>
  <c r="E39" i="14"/>
  <c r="AV13" i="14"/>
  <c r="AW13" i="14"/>
  <c r="AS14" i="14" l="1"/>
  <c r="I44" i="9"/>
  <c r="J43" i="9"/>
  <c r="AL15" i="14"/>
  <c r="AX14" i="14"/>
  <c r="AY13" i="14"/>
  <c r="AM39" i="14"/>
  <c r="E1446" i="9"/>
  <c r="F1445" i="9"/>
  <c r="C190" i="9"/>
  <c r="D189" i="9"/>
  <c r="AK38" i="14"/>
  <c r="AN38" i="14"/>
  <c r="AO38" i="14"/>
  <c r="G39" i="14"/>
  <c r="Y39" i="14" s="1"/>
  <c r="AS15" i="14" l="1"/>
  <c r="J44" i="9"/>
  <c r="I45" i="9"/>
  <c r="AL16" i="14"/>
  <c r="AX15" i="14"/>
  <c r="AW15" i="14"/>
  <c r="AQ38" i="14"/>
  <c r="C191" i="9"/>
  <c r="D190" i="9"/>
  <c r="E1447" i="9"/>
  <c r="F1446" i="9"/>
  <c r="AF39" i="14"/>
  <c r="P39" i="14"/>
  <c r="C40" i="14"/>
  <c r="Q39" i="14"/>
  <c r="J39" i="14"/>
  <c r="X39" i="14"/>
  <c r="AE39" i="14"/>
  <c r="AD39" i="14"/>
  <c r="W39" i="14"/>
  <c r="I39" i="14"/>
  <c r="R39" i="14"/>
  <c r="K39" i="14"/>
  <c r="H39" i="14"/>
  <c r="AP39" i="14" s="1"/>
  <c r="AR39" i="14" s="1"/>
  <c r="AZ13" i="14"/>
  <c r="BB13" i="14"/>
  <c r="BF13" i="14"/>
  <c r="AS16" i="14" l="1"/>
  <c r="I46" i="9"/>
  <c r="J45" i="9"/>
  <c r="AX16" i="14"/>
  <c r="AW16" i="14"/>
  <c r="AL17" i="14"/>
  <c r="E1448" i="9"/>
  <c r="F1447" i="9"/>
  <c r="C192" i="9"/>
  <c r="D191" i="9"/>
  <c r="Z39" i="14"/>
  <c r="S39" i="14"/>
  <c r="AG39" i="14"/>
  <c r="E40" i="14"/>
  <c r="F40" i="14"/>
  <c r="G40" i="14" s="1"/>
  <c r="L39" i="14"/>
  <c r="BA13" i="14"/>
  <c r="AS17" i="14" l="1"/>
  <c r="I47" i="9"/>
  <c r="J46" i="9"/>
  <c r="AX17" i="14"/>
  <c r="AL18" i="14"/>
  <c r="AW17" i="14"/>
  <c r="AM40" i="14"/>
  <c r="C193" i="9"/>
  <c r="D192" i="9"/>
  <c r="E1449" i="9"/>
  <c r="F1448" i="9"/>
  <c r="C41" i="14"/>
  <c r="Q40" i="14"/>
  <c r="AE40" i="14"/>
  <c r="X40" i="14"/>
  <c r="J40" i="14"/>
  <c r="H40" i="14"/>
  <c r="K40" i="14"/>
  <c r="W40" i="14"/>
  <c r="Y40" i="14"/>
  <c r="I40" i="14"/>
  <c r="AF40" i="14"/>
  <c r="R40" i="14"/>
  <c r="AD40" i="14"/>
  <c r="P40" i="14"/>
  <c r="AN39" i="14"/>
  <c r="AO39" i="14"/>
  <c r="AK39" i="14"/>
  <c r="BC13" i="14"/>
  <c r="AS18" i="14" l="1"/>
  <c r="I48" i="9"/>
  <c r="J47" i="9"/>
  <c r="AX18" i="14"/>
  <c r="AW18" i="14"/>
  <c r="AL19" i="14"/>
  <c r="AP40" i="14"/>
  <c r="AR40" i="14" s="1"/>
  <c r="AQ39" i="14"/>
  <c r="E1450" i="9"/>
  <c r="F1449" i="9"/>
  <c r="C194" i="9"/>
  <c r="D193" i="9"/>
  <c r="S40" i="14"/>
  <c r="L40" i="14"/>
  <c r="Z40" i="14"/>
  <c r="AG40" i="14"/>
  <c r="E41" i="14"/>
  <c r="F41" i="14"/>
  <c r="BD13" i="14"/>
  <c r="AS19" i="14" l="1"/>
  <c r="J48" i="9"/>
  <c r="I49" i="9"/>
  <c r="AX19" i="14"/>
  <c r="AW19" i="14"/>
  <c r="AL20" i="14"/>
  <c r="AM41" i="14"/>
  <c r="C195" i="9"/>
  <c r="D194" i="9"/>
  <c r="E1451" i="9"/>
  <c r="F1450" i="9"/>
  <c r="AO40" i="14"/>
  <c r="AK40" i="14"/>
  <c r="AN40" i="14"/>
  <c r="G41" i="14"/>
  <c r="I41" i="14" s="1"/>
  <c r="AS20" i="14" l="1"/>
  <c r="I50" i="9"/>
  <c r="J49" i="9"/>
  <c r="AX20" i="14"/>
  <c r="AL21" i="14"/>
  <c r="AW20" i="14"/>
  <c r="AQ40" i="14"/>
  <c r="E1452" i="9"/>
  <c r="F1451" i="9"/>
  <c r="C196" i="9"/>
  <c r="D195" i="9"/>
  <c r="AF41" i="14"/>
  <c r="Y41" i="14"/>
  <c r="W41" i="14"/>
  <c r="AD41" i="14"/>
  <c r="C42" i="14"/>
  <c r="J41" i="14"/>
  <c r="X41" i="14"/>
  <c r="Q41" i="14"/>
  <c r="AE41" i="14"/>
  <c r="P41" i="14"/>
  <c r="R41" i="14"/>
  <c r="K41" i="14"/>
  <c r="H41" i="14"/>
  <c r="AP41" i="14" s="1"/>
  <c r="AR41" i="14" s="1"/>
  <c r="AS21" i="14" l="1"/>
  <c r="I51" i="9"/>
  <c r="J50" i="9"/>
  <c r="AX21" i="14"/>
  <c r="AL22" i="14"/>
  <c r="AW21" i="14"/>
  <c r="C197" i="9"/>
  <c r="D196" i="9"/>
  <c r="E1453" i="9"/>
  <c r="F1452" i="9"/>
  <c r="L41" i="14"/>
  <c r="E42" i="14"/>
  <c r="F42" i="14"/>
  <c r="G42" i="14" s="1"/>
  <c r="AG41" i="14"/>
  <c r="S41" i="14"/>
  <c r="Z41" i="14"/>
  <c r="AS22" i="14" l="1"/>
  <c r="I52" i="9"/>
  <c r="J51" i="9"/>
  <c r="AX22" i="14"/>
  <c r="AW22" i="14"/>
  <c r="AL23" i="14"/>
  <c r="AM42" i="14"/>
  <c r="E1454" i="9"/>
  <c r="F1453" i="9"/>
  <c r="C198" i="9"/>
  <c r="D197" i="9"/>
  <c r="AO41" i="14"/>
  <c r="AN41" i="14"/>
  <c r="C43" i="14"/>
  <c r="AE42" i="14"/>
  <c r="X42" i="14"/>
  <c r="Q42" i="14"/>
  <c r="J42" i="14"/>
  <c r="AK41" i="14"/>
  <c r="H42" i="14"/>
  <c r="K42" i="14"/>
  <c r="W42" i="14"/>
  <c r="I42" i="14"/>
  <c r="Y42" i="14"/>
  <c r="R42" i="14"/>
  <c r="AD42" i="14"/>
  <c r="AF42" i="14"/>
  <c r="P42" i="14"/>
  <c r="AS23" i="14" l="1"/>
  <c r="J52" i="9"/>
  <c r="I53" i="9"/>
  <c r="AX23" i="14"/>
  <c r="AW23" i="14"/>
  <c r="AL24" i="14"/>
  <c r="AP42" i="14"/>
  <c r="AR42" i="14" s="1"/>
  <c r="AQ41" i="14"/>
  <c r="C199" i="9"/>
  <c r="D198" i="9"/>
  <c r="E1455" i="9"/>
  <c r="F1454" i="9"/>
  <c r="S42" i="14"/>
  <c r="L42" i="14"/>
  <c r="AG42" i="14"/>
  <c r="Z42" i="14"/>
  <c r="E43" i="14"/>
  <c r="F43" i="14"/>
  <c r="AT24" i="14" l="1"/>
  <c r="AS24" i="14"/>
  <c r="I54" i="9"/>
  <c r="J53" i="9"/>
  <c r="AX24" i="14"/>
  <c r="AW24" i="14"/>
  <c r="AL25" i="14"/>
  <c r="AM43" i="14"/>
  <c r="AM44" i="14" s="1"/>
  <c r="E1456" i="9"/>
  <c r="F1455" i="9"/>
  <c r="C200" i="9"/>
  <c r="D199" i="9"/>
  <c r="AK42" i="14"/>
  <c r="AO42" i="14"/>
  <c r="AN42" i="14"/>
  <c r="G43" i="14"/>
  <c r="I43" i="14" s="1"/>
  <c r="AT25" i="14" l="1"/>
  <c r="AS25" i="14"/>
  <c r="AU24" i="14"/>
  <c r="I55" i="9"/>
  <c r="J54" i="9"/>
  <c r="AX25" i="14"/>
  <c r="AL26" i="14"/>
  <c r="AW25" i="14"/>
  <c r="AV25" i="14"/>
  <c r="AQ42" i="14"/>
  <c r="H43" i="14"/>
  <c r="C201" i="9"/>
  <c r="D200" i="9"/>
  <c r="E1457" i="9"/>
  <c r="F1456" i="9"/>
  <c r="AF43" i="14"/>
  <c r="J43" i="14"/>
  <c r="X43" i="14"/>
  <c r="Q43" i="14"/>
  <c r="AE43" i="14"/>
  <c r="AD43" i="14"/>
  <c r="W43" i="14"/>
  <c r="R43" i="14"/>
  <c r="K43" i="14"/>
  <c r="P43" i="14"/>
  <c r="Y43" i="14"/>
  <c r="AT26" i="14" l="1"/>
  <c r="AS26" i="14"/>
  <c r="AU25" i="14"/>
  <c r="AY25" i="14"/>
  <c r="BF25" i="14" s="1"/>
  <c r="I56" i="9"/>
  <c r="J55" i="9"/>
  <c r="AX26" i="14"/>
  <c r="AV26" i="14"/>
  <c r="AW26" i="14"/>
  <c r="AL27" i="14"/>
  <c r="E1458" i="9"/>
  <c r="F1457" i="9"/>
  <c r="C202" i="9"/>
  <c r="D201" i="9"/>
  <c r="AG43" i="14"/>
  <c r="L43" i="14"/>
  <c r="H44" i="14"/>
  <c r="AP43" i="14"/>
  <c r="AR43" i="14" s="1"/>
  <c r="AR44" i="14" s="1"/>
  <c r="S43" i="14"/>
  <c r="Z43" i="14"/>
  <c r="AT27" i="14" l="1"/>
  <c r="AS27" i="14"/>
  <c r="AU26" i="14"/>
  <c r="AZ25" i="14"/>
  <c r="BA25" i="14" s="1"/>
  <c r="J56" i="9"/>
  <c r="I57" i="9"/>
  <c r="AX27" i="14"/>
  <c r="AL28" i="14"/>
  <c r="AV27" i="14"/>
  <c r="AW27" i="14"/>
  <c r="AY26" i="14"/>
  <c r="AP44" i="14"/>
  <c r="AP45" i="14" s="1"/>
  <c r="V50" i="10" s="1"/>
  <c r="C203" i="9"/>
  <c r="D202" i="9"/>
  <c r="E1459" i="9"/>
  <c r="F1458" i="9"/>
  <c r="AK43" i="14"/>
  <c r="AK44" i="14" s="1"/>
  <c r="AK45" i="14" s="1"/>
  <c r="AN43" i="14"/>
  <c r="AN44" i="14" s="1"/>
  <c r="AN45" i="14" s="1"/>
  <c r="V46" i="10" s="1"/>
  <c r="AO43" i="14"/>
  <c r="AO44" i="14" s="1"/>
  <c r="AO45" i="14" s="1"/>
  <c r="V47" i="10" s="1"/>
  <c r="H45" i="14"/>
  <c r="AR45" i="14"/>
  <c r="V49" i="10" s="1"/>
  <c r="AM45" i="14"/>
  <c r="V45" i="10" s="1"/>
  <c r="AQ43" i="14" l="1"/>
  <c r="AQ44" i="14" s="1"/>
  <c r="AQ45" i="14" s="1"/>
  <c r="V48" i="10" s="1"/>
  <c r="AT28" i="14"/>
  <c r="AS28" i="14"/>
  <c r="AU27" i="14"/>
  <c r="AY27" i="14"/>
  <c r="AZ27" i="14" s="1"/>
  <c r="BA27" i="14" s="1"/>
  <c r="I58" i="9"/>
  <c r="J57" i="9"/>
  <c r="AX28" i="14"/>
  <c r="AV28" i="14"/>
  <c r="AW28" i="14"/>
  <c r="AL29" i="14"/>
  <c r="BF26" i="14"/>
  <c r="AZ26" i="14"/>
  <c r="BA26" i="14" s="1"/>
  <c r="E1460" i="9"/>
  <c r="F1459" i="9"/>
  <c r="C204" i="9"/>
  <c r="D203" i="9"/>
  <c r="AU28" i="14" l="1"/>
  <c r="AT29" i="14"/>
  <c r="AS29" i="14"/>
  <c r="BF27" i="14"/>
  <c r="I59" i="9"/>
  <c r="J58" i="9"/>
  <c r="AY28" i="14"/>
  <c r="AX29" i="14"/>
  <c r="AV29" i="14"/>
  <c r="AW29" i="14"/>
  <c r="AL30" i="14"/>
  <c r="C205" i="9"/>
  <c r="D204" i="9"/>
  <c r="E1461" i="9"/>
  <c r="F1460" i="9"/>
  <c r="AU29" i="14" l="1"/>
  <c r="AT30" i="14"/>
  <c r="AS30" i="14"/>
  <c r="AY29" i="14"/>
  <c r="BF29" i="14" s="1"/>
  <c r="I60" i="9"/>
  <c r="J59" i="9"/>
  <c r="AX30" i="14"/>
  <c r="AW30" i="14"/>
  <c r="AV30" i="14"/>
  <c r="AL31" i="14"/>
  <c r="AZ28" i="14"/>
  <c r="BA28" i="14" s="1"/>
  <c r="BF28" i="14"/>
  <c r="E1462" i="9"/>
  <c r="F1461" i="9"/>
  <c r="C206" i="9"/>
  <c r="D205" i="9"/>
  <c r="AT31" i="14" l="1"/>
  <c r="AS31" i="14"/>
  <c r="AU30" i="14"/>
  <c r="AZ29" i="14"/>
  <c r="BA29" i="14" s="1"/>
  <c r="J60" i="9"/>
  <c r="I61" i="9"/>
  <c r="AX31" i="14"/>
  <c r="AL32" i="14"/>
  <c r="AW31" i="14"/>
  <c r="AV31" i="14"/>
  <c r="AY30" i="14"/>
  <c r="C207" i="9"/>
  <c r="D206" i="9"/>
  <c r="E1463" i="9"/>
  <c r="F1462" i="9"/>
  <c r="AT32" i="14" l="1"/>
  <c r="AS32" i="14"/>
  <c r="AU31" i="14"/>
  <c r="I62" i="9"/>
  <c r="J61" i="9"/>
  <c r="AZ30" i="14"/>
  <c r="BA30" i="14" s="1"/>
  <c r="BF30" i="14"/>
  <c r="AY31" i="14"/>
  <c r="AX32" i="14"/>
  <c r="AV32" i="14"/>
  <c r="AW32" i="14"/>
  <c r="AL33" i="14"/>
  <c r="E1464" i="9"/>
  <c r="F1463" i="9"/>
  <c r="C208" i="9"/>
  <c r="D207" i="9"/>
  <c r="AT33" i="14" l="1"/>
  <c r="AS33" i="14"/>
  <c r="AU32" i="14"/>
  <c r="I63" i="9"/>
  <c r="J62" i="9"/>
  <c r="AX33" i="14"/>
  <c r="AL34" i="14"/>
  <c r="AW33" i="14"/>
  <c r="AV33" i="14"/>
  <c r="BF31" i="14"/>
  <c r="AZ31" i="14"/>
  <c r="BA31" i="14" s="1"/>
  <c r="AY32" i="14"/>
  <c r="E1465" i="9"/>
  <c r="F1464" i="9"/>
  <c r="C209" i="9"/>
  <c r="D208" i="9"/>
  <c r="AT34" i="14" l="1"/>
  <c r="AS34" i="14"/>
  <c r="AU33" i="14"/>
  <c r="I64" i="9"/>
  <c r="J63" i="9"/>
  <c r="AY33" i="14"/>
  <c r="AZ33" i="14" s="1"/>
  <c r="BA33" i="14" s="1"/>
  <c r="BF32" i="14"/>
  <c r="AZ32" i="14"/>
  <c r="BA32" i="14" s="1"/>
  <c r="AX34" i="14"/>
  <c r="AW34" i="14"/>
  <c r="AL35" i="14"/>
  <c r="AV34" i="14"/>
  <c r="C210" i="9"/>
  <c r="D209" i="9"/>
  <c r="E1466" i="9"/>
  <c r="F1465" i="9"/>
  <c r="AT35" i="14" l="1"/>
  <c r="AS35" i="14"/>
  <c r="AU34" i="14"/>
  <c r="BF33" i="14"/>
  <c r="J64" i="9"/>
  <c r="I65" i="9"/>
  <c r="AY34" i="14"/>
  <c r="BF34" i="14" s="1"/>
  <c r="AX35" i="14"/>
  <c r="AV35" i="14"/>
  <c r="AW35" i="14"/>
  <c r="AL36" i="14"/>
  <c r="E1467" i="9"/>
  <c r="F1466" i="9"/>
  <c r="C211" i="9"/>
  <c r="D210" i="9"/>
  <c r="AT36" i="14" l="1"/>
  <c r="AS36" i="14"/>
  <c r="AU35" i="14"/>
  <c r="AZ34" i="14"/>
  <c r="BA34" i="14" s="1"/>
  <c r="I66" i="9"/>
  <c r="J65" i="9"/>
  <c r="AX36" i="14"/>
  <c r="AV36" i="14"/>
  <c r="AW36" i="14"/>
  <c r="AL37" i="14"/>
  <c r="AY35" i="14"/>
  <c r="C212" i="9"/>
  <c r="D211" i="9"/>
  <c r="E1468" i="9"/>
  <c r="F1467" i="9"/>
  <c r="AT37" i="14" l="1"/>
  <c r="AS37" i="14"/>
  <c r="AU36" i="14"/>
  <c r="I67" i="9"/>
  <c r="J66" i="9"/>
  <c r="AZ35" i="14"/>
  <c r="BA35" i="14" s="1"/>
  <c r="BF35" i="14"/>
  <c r="AX37" i="14"/>
  <c r="AV37" i="14"/>
  <c r="AW37" i="14"/>
  <c r="AL38" i="14"/>
  <c r="AY36" i="14"/>
  <c r="E1469" i="9"/>
  <c r="F1468" i="9"/>
  <c r="C213" i="9"/>
  <c r="D212" i="9"/>
  <c r="AT38" i="14" l="1"/>
  <c r="AS38" i="14"/>
  <c r="AU37" i="14"/>
  <c r="AY37" i="14"/>
  <c r="AZ37" i="14" s="1"/>
  <c r="BA37" i="14" s="1"/>
  <c r="I68" i="9"/>
  <c r="J67" i="9"/>
  <c r="AZ36" i="14"/>
  <c r="BA36" i="14" s="1"/>
  <c r="BF36" i="14"/>
  <c r="AX38" i="14"/>
  <c r="AW38" i="14"/>
  <c r="AV38" i="14"/>
  <c r="AL39" i="14"/>
  <c r="C214" i="9"/>
  <c r="D213" i="9"/>
  <c r="E1470" i="9"/>
  <c r="F1469" i="9"/>
  <c r="AT39" i="14" l="1"/>
  <c r="AS39" i="14"/>
  <c r="AU38" i="14"/>
  <c r="AY38" i="14"/>
  <c r="AZ38" i="14" s="1"/>
  <c r="BA38" i="14" s="1"/>
  <c r="BF37" i="14"/>
  <c r="J68" i="9"/>
  <c r="I69" i="9"/>
  <c r="AX39" i="14"/>
  <c r="AL40" i="14"/>
  <c r="AW39" i="14"/>
  <c r="AV39" i="14"/>
  <c r="E1471" i="9"/>
  <c r="F1470" i="9"/>
  <c r="C215" i="9"/>
  <c r="D214" i="9"/>
  <c r="AT40" i="14" l="1"/>
  <c r="AS40" i="14"/>
  <c r="AU39" i="14"/>
  <c r="BF38" i="14"/>
  <c r="I70" i="9"/>
  <c r="J69" i="9"/>
  <c r="AY39" i="14"/>
  <c r="AX40" i="14"/>
  <c r="AW40" i="14"/>
  <c r="AV40" i="14"/>
  <c r="AL41" i="14"/>
  <c r="C216" i="9"/>
  <c r="D215" i="9"/>
  <c r="E1472" i="9"/>
  <c r="F1471" i="9"/>
  <c r="AT41" i="14" l="1"/>
  <c r="AS41" i="14"/>
  <c r="AU40" i="14"/>
  <c r="AY40" i="14"/>
  <c r="BF40" i="14" s="1"/>
  <c r="I71" i="9"/>
  <c r="J70" i="9"/>
  <c r="AX41" i="14"/>
  <c r="AV41" i="14"/>
  <c r="AL42" i="14"/>
  <c r="AW41" i="14"/>
  <c r="AZ39" i="14"/>
  <c r="BA39" i="14" s="1"/>
  <c r="BF39" i="14"/>
  <c r="E1473" i="9"/>
  <c r="F1472" i="9"/>
  <c r="C217" i="9"/>
  <c r="D216" i="9"/>
  <c r="AT42" i="14" l="1"/>
  <c r="AS42" i="14"/>
  <c r="AU41" i="14"/>
  <c r="AZ40" i="14"/>
  <c r="BA40" i="14" s="1"/>
  <c r="I72" i="9"/>
  <c r="J71" i="9"/>
  <c r="AX42" i="14"/>
  <c r="AV42" i="14"/>
  <c r="AL43" i="14"/>
  <c r="AW42" i="14"/>
  <c r="AY41" i="14"/>
  <c r="C218" i="9"/>
  <c r="D217" i="9"/>
  <c r="E1474" i="9"/>
  <c r="F1473" i="9"/>
  <c r="AT43" i="14" l="1"/>
  <c r="AS43" i="14"/>
  <c r="AU42" i="14"/>
  <c r="AY42" i="14"/>
  <c r="BF42" i="14" s="1"/>
  <c r="J72" i="9"/>
  <c r="I73" i="9"/>
  <c r="AX43" i="14"/>
  <c r="AW43" i="14"/>
  <c r="AW44" i="14" s="1"/>
  <c r="AW45" i="14" s="1"/>
  <c r="AV43" i="14"/>
  <c r="AZ41" i="14"/>
  <c r="BA41" i="14" s="1"/>
  <c r="BF41" i="14"/>
  <c r="E1475" i="9"/>
  <c r="F1474" i="9"/>
  <c r="C219" i="9"/>
  <c r="D218" i="9"/>
  <c r="AU43" i="14" l="1"/>
  <c r="AZ42" i="14"/>
  <c r="BA42" i="14" s="1"/>
  <c r="AY43" i="14"/>
  <c r="BF43" i="14" s="1"/>
  <c r="I74" i="9"/>
  <c r="J73" i="9"/>
  <c r="C220" i="9"/>
  <c r="D219" i="9"/>
  <c r="E1476" i="9"/>
  <c r="F1475" i="9"/>
  <c r="AZ43" i="14" l="1"/>
  <c r="BA43" i="14" s="1"/>
  <c r="I75" i="9"/>
  <c r="J74" i="9"/>
  <c r="E1477" i="9"/>
  <c r="F1476" i="9"/>
  <c r="C221" i="9"/>
  <c r="D220" i="9"/>
  <c r="I76" i="9" l="1"/>
  <c r="J75" i="9"/>
  <c r="C222" i="9"/>
  <c r="D221" i="9"/>
  <c r="E1478" i="9"/>
  <c r="F1477" i="9"/>
  <c r="J76" i="9" l="1"/>
  <c r="I77" i="9"/>
  <c r="E1479" i="9"/>
  <c r="F1478" i="9"/>
  <c r="C223" i="9"/>
  <c r="D222" i="9"/>
  <c r="I78" i="9" l="1"/>
  <c r="J77" i="9"/>
  <c r="C224" i="9"/>
  <c r="D223" i="9"/>
  <c r="E1480" i="9"/>
  <c r="F1479" i="9"/>
  <c r="I79" i="9" l="1"/>
  <c r="J78" i="9"/>
  <c r="E1481" i="9"/>
  <c r="F1480" i="9"/>
  <c r="C225" i="9"/>
  <c r="D224" i="9"/>
  <c r="I80" i="9" l="1"/>
  <c r="J79" i="9"/>
  <c r="C226" i="9"/>
  <c r="D225" i="9"/>
  <c r="E1482" i="9"/>
  <c r="F1481" i="9"/>
  <c r="J80" i="9" l="1"/>
  <c r="I81" i="9"/>
  <c r="E1483" i="9"/>
  <c r="F1482" i="9"/>
  <c r="C227" i="9"/>
  <c r="D226" i="9"/>
  <c r="I82" i="9" l="1"/>
  <c r="J81" i="9"/>
  <c r="C228" i="9"/>
  <c r="D227" i="9"/>
  <c r="E1484" i="9"/>
  <c r="F1483" i="9"/>
  <c r="I83" i="9" l="1"/>
  <c r="J82" i="9"/>
  <c r="E1485" i="9"/>
  <c r="F1484" i="9"/>
  <c r="C229" i="9"/>
  <c r="D228" i="9"/>
  <c r="I84" i="9" l="1"/>
  <c r="J83" i="9"/>
  <c r="C230" i="9"/>
  <c r="D229" i="9"/>
  <c r="E1486" i="9"/>
  <c r="F1485" i="9"/>
  <c r="J84" i="9" l="1"/>
  <c r="I85" i="9"/>
  <c r="E1487" i="9"/>
  <c r="F1486" i="9"/>
  <c r="C231" i="9"/>
  <c r="D230" i="9"/>
  <c r="I86" i="9" l="1"/>
  <c r="J85" i="9"/>
  <c r="C232" i="9"/>
  <c r="D231" i="9"/>
  <c r="E1488" i="9"/>
  <c r="F1487" i="9"/>
  <c r="I87" i="9" l="1"/>
  <c r="J86" i="9"/>
  <c r="E1489" i="9"/>
  <c r="F1488" i="9"/>
  <c r="C233" i="9"/>
  <c r="D232" i="9"/>
  <c r="I88" i="9" l="1"/>
  <c r="J87" i="9"/>
  <c r="C234" i="9"/>
  <c r="D233" i="9"/>
  <c r="E1490" i="9"/>
  <c r="F1489" i="9"/>
  <c r="J88" i="9" l="1"/>
  <c r="I89" i="9"/>
  <c r="E1491" i="9"/>
  <c r="F1490" i="9"/>
  <c r="C235" i="9"/>
  <c r="D234" i="9"/>
  <c r="I90" i="9" l="1"/>
  <c r="J89" i="9"/>
  <c r="C236" i="9"/>
  <c r="D235" i="9"/>
  <c r="E1492" i="9"/>
  <c r="F1491" i="9"/>
  <c r="I91" i="9" l="1"/>
  <c r="J90" i="9"/>
  <c r="E1493" i="9"/>
  <c r="F1492" i="9"/>
  <c r="C237" i="9"/>
  <c r="D236" i="9"/>
  <c r="I92" i="9" l="1"/>
  <c r="J91" i="9"/>
  <c r="C238" i="9"/>
  <c r="D237" i="9"/>
  <c r="E1494" i="9"/>
  <c r="F1493" i="9"/>
  <c r="J92" i="9" l="1"/>
  <c r="I93" i="9"/>
  <c r="E1495" i="9"/>
  <c r="F1494" i="9"/>
  <c r="C239" i="9"/>
  <c r="D238" i="9"/>
  <c r="I94" i="9" l="1"/>
  <c r="J93" i="9"/>
  <c r="C240" i="9"/>
  <c r="D239" i="9"/>
  <c r="E1496" i="9"/>
  <c r="F1495" i="9"/>
  <c r="I95" i="9" l="1"/>
  <c r="J94" i="9"/>
  <c r="E1497" i="9"/>
  <c r="F1496" i="9"/>
  <c r="C241" i="9"/>
  <c r="D240" i="9"/>
  <c r="I96" i="9" l="1"/>
  <c r="J95" i="9"/>
  <c r="C242" i="9"/>
  <c r="D241" i="9"/>
  <c r="E1498" i="9"/>
  <c r="F1497" i="9"/>
  <c r="J96" i="9" l="1"/>
  <c r="I97" i="9"/>
  <c r="E1499" i="9"/>
  <c r="F1498" i="9"/>
  <c r="C243" i="9"/>
  <c r="D242" i="9"/>
  <c r="I98" i="9" l="1"/>
  <c r="J97" i="9"/>
  <c r="C244" i="9"/>
  <c r="D243" i="9"/>
  <c r="E1500" i="9"/>
  <c r="F1499" i="9"/>
  <c r="I99" i="9" l="1"/>
  <c r="J98" i="9"/>
  <c r="E1501" i="9"/>
  <c r="F1500" i="9"/>
  <c r="C245" i="9"/>
  <c r="D244" i="9"/>
  <c r="I100" i="9" l="1"/>
  <c r="J99" i="9"/>
  <c r="C246" i="9"/>
  <c r="D245" i="9"/>
  <c r="E1502" i="9"/>
  <c r="F1501" i="9"/>
  <c r="J100" i="9" l="1"/>
  <c r="I101" i="9"/>
  <c r="E1503" i="9"/>
  <c r="F1502" i="9"/>
  <c r="C247" i="9"/>
  <c r="D246" i="9"/>
  <c r="I102" i="9" l="1"/>
  <c r="J101" i="9"/>
  <c r="C248" i="9"/>
  <c r="D247" i="9"/>
  <c r="E1504" i="9"/>
  <c r="F1503" i="9"/>
  <c r="I103" i="9" l="1"/>
  <c r="J102" i="9"/>
  <c r="E1505" i="9"/>
  <c r="F1504" i="9"/>
  <c r="C249" i="9"/>
  <c r="D248" i="9"/>
  <c r="I104" i="9" l="1"/>
  <c r="J103" i="9"/>
  <c r="AT23" i="14" s="1"/>
  <c r="C250" i="9"/>
  <c r="D249" i="9"/>
  <c r="E1506" i="9"/>
  <c r="F1505" i="9"/>
  <c r="AT13" i="14" l="1"/>
  <c r="AU13" i="14" s="1"/>
  <c r="AT14" i="14"/>
  <c r="AT15" i="14"/>
  <c r="AT16" i="14"/>
  <c r="AT17" i="14"/>
  <c r="AT18" i="14"/>
  <c r="AT19" i="14"/>
  <c r="AT20" i="14"/>
  <c r="AT21" i="14"/>
  <c r="AT22" i="14"/>
  <c r="J104" i="9"/>
  <c r="I105" i="9"/>
  <c r="E1507" i="9"/>
  <c r="F1506" i="9"/>
  <c r="C251" i="9"/>
  <c r="D250" i="9"/>
  <c r="I106" i="9" l="1"/>
  <c r="J105" i="9"/>
  <c r="C252" i="9"/>
  <c r="D251" i="9"/>
  <c r="E1508" i="9"/>
  <c r="F1507" i="9"/>
  <c r="I107" i="9" l="1"/>
  <c r="J106" i="9"/>
  <c r="E1509" i="9"/>
  <c r="F1508" i="9"/>
  <c r="C253" i="9"/>
  <c r="D252" i="9"/>
  <c r="I108" i="9" l="1"/>
  <c r="J107" i="9"/>
  <c r="C254" i="9"/>
  <c r="D253" i="9"/>
  <c r="E1510" i="9"/>
  <c r="F1509" i="9"/>
  <c r="J108" i="9" l="1"/>
  <c r="I109" i="9"/>
  <c r="E1511" i="9"/>
  <c r="F1510" i="9"/>
  <c r="C255" i="9"/>
  <c r="D254" i="9"/>
  <c r="I110" i="9" l="1"/>
  <c r="J109" i="9"/>
  <c r="C256" i="9"/>
  <c r="D255" i="9"/>
  <c r="E1512" i="9"/>
  <c r="F1511" i="9"/>
  <c r="I111" i="9" l="1"/>
  <c r="J110" i="9"/>
  <c r="E1513" i="9"/>
  <c r="F1512" i="9"/>
  <c r="C257" i="9"/>
  <c r="D256" i="9"/>
  <c r="I112" i="9" l="1"/>
  <c r="J111" i="9"/>
  <c r="C258" i="9"/>
  <c r="D257" i="9"/>
  <c r="E1514" i="9"/>
  <c r="F1513" i="9"/>
  <c r="J112" i="9" l="1"/>
  <c r="I113" i="9"/>
  <c r="E1515" i="9"/>
  <c r="F1514" i="9"/>
  <c r="C259" i="9"/>
  <c r="D258" i="9"/>
  <c r="I114" i="9" l="1"/>
  <c r="J113" i="9"/>
  <c r="C260" i="9"/>
  <c r="D259" i="9"/>
  <c r="E1516" i="9"/>
  <c r="F1515" i="9"/>
  <c r="I115" i="9" l="1"/>
  <c r="J114" i="9"/>
  <c r="E1517" i="9"/>
  <c r="F1516" i="9"/>
  <c r="C261" i="9"/>
  <c r="D260" i="9"/>
  <c r="I116" i="9" l="1"/>
  <c r="J115" i="9"/>
  <c r="C262" i="9"/>
  <c r="D261" i="9"/>
  <c r="E1518" i="9"/>
  <c r="F1517" i="9"/>
  <c r="J116" i="9" l="1"/>
  <c r="I117" i="9"/>
  <c r="E1519" i="9"/>
  <c r="F1518" i="9"/>
  <c r="C263" i="9"/>
  <c r="D262" i="9"/>
  <c r="I118" i="9" l="1"/>
  <c r="J117" i="9"/>
  <c r="C264" i="9"/>
  <c r="D263" i="9"/>
  <c r="E1520" i="9"/>
  <c r="F1519" i="9"/>
  <c r="I119" i="9" l="1"/>
  <c r="J118" i="9"/>
  <c r="E1521" i="9"/>
  <c r="F1520" i="9"/>
  <c r="C265" i="9"/>
  <c r="D264" i="9"/>
  <c r="I120" i="9" l="1"/>
  <c r="J119" i="9"/>
  <c r="C266" i="9"/>
  <c r="D265" i="9"/>
  <c r="E1522" i="9"/>
  <c r="F1521" i="9"/>
  <c r="J120" i="9" l="1"/>
  <c r="I121" i="9"/>
  <c r="E1523" i="9"/>
  <c r="F1522" i="9"/>
  <c r="C267" i="9"/>
  <c r="D266" i="9"/>
  <c r="I122" i="9" l="1"/>
  <c r="J121" i="9"/>
  <c r="C268" i="9"/>
  <c r="D267" i="9"/>
  <c r="E1524" i="9"/>
  <c r="F1523" i="9"/>
  <c r="I123" i="9" l="1"/>
  <c r="J122" i="9"/>
  <c r="E1525" i="9"/>
  <c r="F1524" i="9"/>
  <c r="C269" i="9"/>
  <c r="D268" i="9"/>
  <c r="I124" i="9" l="1"/>
  <c r="J123" i="9"/>
  <c r="C270" i="9"/>
  <c r="D269" i="9"/>
  <c r="E1526" i="9"/>
  <c r="F1525" i="9"/>
  <c r="J124" i="9" l="1"/>
  <c r="I125" i="9"/>
  <c r="E1527" i="9"/>
  <c r="F1526" i="9"/>
  <c r="C271" i="9"/>
  <c r="D270" i="9"/>
  <c r="I126" i="9" l="1"/>
  <c r="J125" i="9"/>
  <c r="C272" i="9"/>
  <c r="D271" i="9"/>
  <c r="E1528" i="9"/>
  <c r="F1527" i="9"/>
  <c r="I127" i="9" l="1"/>
  <c r="J126" i="9"/>
  <c r="E1529" i="9"/>
  <c r="F1528" i="9"/>
  <c r="C273" i="9"/>
  <c r="D272" i="9"/>
  <c r="I128" i="9" l="1"/>
  <c r="J127" i="9"/>
  <c r="C274" i="9"/>
  <c r="D273" i="9"/>
  <c r="E1530" i="9"/>
  <c r="F1529" i="9"/>
  <c r="J128" i="9" l="1"/>
  <c r="I129" i="9"/>
  <c r="E1531" i="9"/>
  <c r="F1530" i="9"/>
  <c r="C275" i="9"/>
  <c r="D274" i="9"/>
  <c r="I130" i="9" l="1"/>
  <c r="J129" i="9"/>
  <c r="C276" i="9"/>
  <c r="D275" i="9"/>
  <c r="E1532" i="9"/>
  <c r="F1531" i="9"/>
  <c r="I131" i="9" l="1"/>
  <c r="J130" i="9"/>
  <c r="E1533" i="9"/>
  <c r="F1532" i="9"/>
  <c r="C277" i="9"/>
  <c r="D276" i="9"/>
  <c r="I132" i="9" l="1"/>
  <c r="J131" i="9"/>
  <c r="C278" i="9"/>
  <c r="D277" i="9"/>
  <c r="E1534" i="9"/>
  <c r="F1533" i="9"/>
  <c r="J132" i="9" l="1"/>
  <c r="I133" i="9"/>
  <c r="E1535" i="9"/>
  <c r="F1534" i="9"/>
  <c r="C279" i="9"/>
  <c r="D278" i="9"/>
  <c r="I134" i="9" l="1"/>
  <c r="J133" i="9"/>
  <c r="C280" i="9"/>
  <c r="D279" i="9"/>
  <c r="E1536" i="9"/>
  <c r="F1535" i="9"/>
  <c r="I135" i="9" l="1"/>
  <c r="J134" i="9"/>
  <c r="E1537" i="9"/>
  <c r="F1536" i="9"/>
  <c r="C281" i="9"/>
  <c r="D280" i="9"/>
  <c r="I136" i="9" l="1"/>
  <c r="J135" i="9"/>
  <c r="C282" i="9"/>
  <c r="D281" i="9"/>
  <c r="E1538" i="9"/>
  <c r="F1537" i="9"/>
  <c r="J136" i="9" l="1"/>
  <c r="I137" i="9"/>
  <c r="E1539" i="9"/>
  <c r="F1538" i="9"/>
  <c r="C283" i="9"/>
  <c r="D282" i="9"/>
  <c r="I138" i="9" l="1"/>
  <c r="J137" i="9"/>
  <c r="C284" i="9"/>
  <c r="D283" i="9"/>
  <c r="E1540" i="9"/>
  <c r="F1539" i="9"/>
  <c r="I139" i="9" l="1"/>
  <c r="J138" i="9"/>
  <c r="E1541" i="9"/>
  <c r="F1540" i="9"/>
  <c r="C285" i="9"/>
  <c r="D284" i="9"/>
  <c r="I140" i="9" l="1"/>
  <c r="J139" i="9"/>
  <c r="C286" i="9"/>
  <c r="D285" i="9"/>
  <c r="E1542" i="9"/>
  <c r="F1541" i="9"/>
  <c r="J140" i="9" l="1"/>
  <c r="I141" i="9"/>
  <c r="E1543" i="9"/>
  <c r="F1542" i="9"/>
  <c r="C287" i="9"/>
  <c r="D286" i="9"/>
  <c r="I142" i="9" l="1"/>
  <c r="J141" i="9"/>
  <c r="C288" i="9"/>
  <c r="D287" i="9"/>
  <c r="E1544" i="9"/>
  <c r="F1543" i="9"/>
  <c r="I143" i="9" l="1"/>
  <c r="J142" i="9"/>
  <c r="E1545" i="9"/>
  <c r="F1544" i="9"/>
  <c r="C289" i="9"/>
  <c r="D288" i="9"/>
  <c r="I144" i="9" l="1"/>
  <c r="J143" i="9"/>
  <c r="C290" i="9"/>
  <c r="D289" i="9"/>
  <c r="E1546" i="9"/>
  <c r="F1545" i="9"/>
  <c r="J144" i="9" l="1"/>
  <c r="I145" i="9"/>
  <c r="E1547" i="9"/>
  <c r="F1546" i="9"/>
  <c r="C291" i="9"/>
  <c r="D290" i="9"/>
  <c r="I146" i="9" l="1"/>
  <c r="J145" i="9"/>
  <c r="C292" i="9"/>
  <c r="D291" i="9"/>
  <c r="E1548" i="9"/>
  <c r="F1547" i="9"/>
  <c r="I147" i="9" l="1"/>
  <c r="J146" i="9"/>
  <c r="E1549" i="9"/>
  <c r="F1548" i="9"/>
  <c r="C293" i="9"/>
  <c r="D292" i="9"/>
  <c r="I148" i="9" l="1"/>
  <c r="J147" i="9"/>
  <c r="C294" i="9"/>
  <c r="D293" i="9"/>
  <c r="E1550" i="9"/>
  <c r="F1549" i="9"/>
  <c r="J148" i="9" l="1"/>
  <c r="I149" i="9"/>
  <c r="E1551" i="9"/>
  <c r="F1550" i="9"/>
  <c r="C295" i="9"/>
  <c r="D294" i="9"/>
  <c r="I150" i="9" l="1"/>
  <c r="J149" i="9"/>
  <c r="C296" i="9"/>
  <c r="D295" i="9"/>
  <c r="E1552" i="9"/>
  <c r="F1551" i="9"/>
  <c r="I151" i="9" l="1"/>
  <c r="J150" i="9"/>
  <c r="E1553" i="9"/>
  <c r="F1552" i="9"/>
  <c r="C297" i="9"/>
  <c r="D296" i="9"/>
  <c r="I152" i="9" l="1"/>
  <c r="J151" i="9"/>
  <c r="C298" i="9"/>
  <c r="D297" i="9"/>
  <c r="E1554" i="9"/>
  <c r="F1553" i="9"/>
  <c r="J152" i="9" l="1"/>
  <c r="I153" i="9"/>
  <c r="E1555" i="9"/>
  <c r="F1554" i="9"/>
  <c r="C299" i="9"/>
  <c r="D298" i="9"/>
  <c r="I154" i="9" l="1"/>
  <c r="J153" i="9"/>
  <c r="C300" i="9"/>
  <c r="D299" i="9"/>
  <c r="E1556" i="9"/>
  <c r="F1555" i="9"/>
  <c r="I155" i="9" l="1"/>
  <c r="J154" i="9"/>
  <c r="E1557" i="9"/>
  <c r="F1556" i="9"/>
  <c r="C301" i="9"/>
  <c r="D300" i="9"/>
  <c r="I156" i="9" l="1"/>
  <c r="J155" i="9"/>
  <c r="C302" i="9"/>
  <c r="D301" i="9"/>
  <c r="E1558" i="9"/>
  <c r="F1557" i="9"/>
  <c r="J156" i="9" l="1"/>
  <c r="I157" i="9"/>
  <c r="E1559" i="9"/>
  <c r="F1558" i="9"/>
  <c r="C303" i="9"/>
  <c r="D302" i="9"/>
  <c r="I158" i="9" l="1"/>
  <c r="J157" i="9"/>
  <c r="C304" i="9"/>
  <c r="D303" i="9"/>
  <c r="E1560" i="9"/>
  <c r="F1559" i="9"/>
  <c r="I159" i="9" l="1"/>
  <c r="J158" i="9"/>
  <c r="E1561" i="9"/>
  <c r="F1560" i="9"/>
  <c r="C305" i="9"/>
  <c r="D304" i="9"/>
  <c r="I160" i="9" l="1"/>
  <c r="J159" i="9"/>
  <c r="C306" i="9"/>
  <c r="D305" i="9"/>
  <c r="E1562" i="9"/>
  <c r="F1561" i="9"/>
  <c r="J160" i="9" l="1"/>
  <c r="I161" i="9"/>
  <c r="E1563" i="9"/>
  <c r="F1562" i="9"/>
  <c r="C307" i="9"/>
  <c r="D306" i="9"/>
  <c r="I162" i="9" l="1"/>
  <c r="J161" i="9"/>
  <c r="C308" i="9"/>
  <c r="D307" i="9"/>
  <c r="E1564" i="9"/>
  <c r="F1563" i="9"/>
  <c r="I163" i="9" l="1"/>
  <c r="J162" i="9"/>
  <c r="E1565" i="9"/>
  <c r="F1564" i="9"/>
  <c r="C309" i="9"/>
  <c r="D308" i="9"/>
  <c r="I164" i="9" l="1"/>
  <c r="J163" i="9"/>
  <c r="C310" i="9"/>
  <c r="D309" i="9"/>
  <c r="E1566" i="9"/>
  <c r="F1565" i="9"/>
  <c r="J164" i="9" l="1"/>
  <c r="I165" i="9"/>
  <c r="E1567" i="9"/>
  <c r="F1566" i="9"/>
  <c r="C311" i="9"/>
  <c r="D310" i="9"/>
  <c r="I166" i="9" l="1"/>
  <c r="J165" i="9"/>
  <c r="C312" i="9"/>
  <c r="D311" i="9"/>
  <c r="E1568" i="9"/>
  <c r="F1567" i="9"/>
  <c r="I167" i="9" l="1"/>
  <c r="J166" i="9"/>
  <c r="E1569" i="9"/>
  <c r="F1568" i="9"/>
  <c r="C313" i="9"/>
  <c r="D312" i="9"/>
  <c r="I168" i="9" l="1"/>
  <c r="J167" i="9"/>
  <c r="C314" i="9"/>
  <c r="D313" i="9"/>
  <c r="E1570" i="9"/>
  <c r="F1569" i="9"/>
  <c r="J168" i="9" l="1"/>
  <c r="I169" i="9"/>
  <c r="E1571" i="9"/>
  <c r="F1570" i="9"/>
  <c r="C315" i="9"/>
  <c r="D314" i="9"/>
  <c r="I170" i="9" l="1"/>
  <c r="J169" i="9"/>
  <c r="C316" i="9"/>
  <c r="D315" i="9"/>
  <c r="E1572" i="9"/>
  <c r="F1571" i="9"/>
  <c r="I171" i="9" l="1"/>
  <c r="J170" i="9"/>
  <c r="E1573" i="9"/>
  <c r="F1572" i="9"/>
  <c r="C317" i="9"/>
  <c r="D316" i="9"/>
  <c r="I172" i="9" l="1"/>
  <c r="J171" i="9"/>
  <c r="C318" i="9"/>
  <c r="D317" i="9"/>
  <c r="E1574" i="9"/>
  <c r="F1573" i="9"/>
  <c r="J172" i="9" l="1"/>
  <c r="I173" i="9"/>
  <c r="E1575" i="9"/>
  <c r="F1574" i="9"/>
  <c r="C319" i="9"/>
  <c r="D318" i="9"/>
  <c r="I174" i="9" l="1"/>
  <c r="J173" i="9"/>
  <c r="C320" i="9"/>
  <c r="D319" i="9"/>
  <c r="E1576" i="9"/>
  <c r="F1575" i="9"/>
  <c r="I175" i="9" l="1"/>
  <c r="J174" i="9"/>
  <c r="E1577" i="9"/>
  <c r="F1576" i="9"/>
  <c r="C321" i="9"/>
  <c r="D320" i="9"/>
  <c r="I176" i="9" l="1"/>
  <c r="J175" i="9"/>
  <c r="C322" i="9"/>
  <c r="D321" i="9"/>
  <c r="E1578" i="9"/>
  <c r="F1577" i="9"/>
  <c r="J176" i="9" l="1"/>
  <c r="I177" i="9"/>
  <c r="E1579" i="9"/>
  <c r="F1578" i="9"/>
  <c r="C323" i="9"/>
  <c r="D322" i="9"/>
  <c r="I178" i="9" l="1"/>
  <c r="J177" i="9"/>
  <c r="C324" i="9"/>
  <c r="D323" i="9"/>
  <c r="E1580" i="9"/>
  <c r="F1579" i="9"/>
  <c r="I179" i="9" l="1"/>
  <c r="J178" i="9"/>
  <c r="E1581" i="9"/>
  <c r="F1580" i="9"/>
  <c r="C325" i="9"/>
  <c r="D324" i="9"/>
  <c r="I180" i="9" l="1"/>
  <c r="J179" i="9"/>
  <c r="C326" i="9"/>
  <c r="D325" i="9"/>
  <c r="E1582" i="9"/>
  <c r="F1581" i="9"/>
  <c r="J180" i="9" l="1"/>
  <c r="I181" i="9"/>
  <c r="E1583" i="9"/>
  <c r="F1582" i="9"/>
  <c r="C327" i="9"/>
  <c r="D326" i="9"/>
  <c r="I182" i="9" l="1"/>
  <c r="J181" i="9"/>
  <c r="C328" i="9"/>
  <c r="D327" i="9"/>
  <c r="E1584" i="9"/>
  <c r="F1583" i="9"/>
  <c r="I183" i="9" l="1"/>
  <c r="J182" i="9"/>
  <c r="E1585" i="9"/>
  <c r="F1584" i="9"/>
  <c r="C329" i="9"/>
  <c r="D328" i="9"/>
  <c r="I184" i="9" l="1"/>
  <c r="J183" i="9"/>
  <c r="C330" i="9"/>
  <c r="D329" i="9"/>
  <c r="E1586" i="9"/>
  <c r="F1585" i="9"/>
  <c r="J184" i="9" l="1"/>
  <c r="I185" i="9"/>
  <c r="E1587" i="9"/>
  <c r="F1586" i="9"/>
  <c r="C331" i="9"/>
  <c r="D330" i="9"/>
  <c r="I186" i="9" l="1"/>
  <c r="J185" i="9"/>
  <c r="C332" i="9"/>
  <c r="D331" i="9"/>
  <c r="E1588" i="9"/>
  <c r="F1587" i="9"/>
  <c r="I187" i="9" l="1"/>
  <c r="J186" i="9"/>
  <c r="E1589" i="9"/>
  <c r="F1588" i="9"/>
  <c r="C333" i="9"/>
  <c r="D332" i="9"/>
  <c r="I188" i="9" l="1"/>
  <c r="J187" i="9"/>
  <c r="C334" i="9"/>
  <c r="D333" i="9"/>
  <c r="E1590" i="9"/>
  <c r="F1589" i="9"/>
  <c r="J188" i="9" l="1"/>
  <c r="I189" i="9"/>
  <c r="E1591" i="9"/>
  <c r="F1590" i="9"/>
  <c r="C335" i="9"/>
  <c r="D334" i="9"/>
  <c r="I190" i="9" l="1"/>
  <c r="J189" i="9"/>
  <c r="C336" i="9"/>
  <c r="D335" i="9"/>
  <c r="E1592" i="9"/>
  <c r="F1591" i="9"/>
  <c r="I191" i="9" l="1"/>
  <c r="J190" i="9"/>
  <c r="E1593" i="9"/>
  <c r="F1592" i="9"/>
  <c r="C337" i="9"/>
  <c r="D336" i="9"/>
  <c r="I192" i="9" l="1"/>
  <c r="J191" i="9"/>
  <c r="C338" i="9"/>
  <c r="D337" i="9"/>
  <c r="E1594" i="9"/>
  <c r="F1593" i="9"/>
  <c r="J192" i="9" l="1"/>
  <c r="I193" i="9"/>
  <c r="E1595" i="9"/>
  <c r="F1594" i="9"/>
  <c r="C339" i="9"/>
  <c r="D338" i="9"/>
  <c r="I194" i="9" l="1"/>
  <c r="J193" i="9"/>
  <c r="C340" i="9"/>
  <c r="D339" i="9"/>
  <c r="E1596" i="9"/>
  <c r="F1595" i="9"/>
  <c r="I195" i="9" l="1"/>
  <c r="J194" i="9"/>
  <c r="E1597" i="9"/>
  <c r="F1596" i="9"/>
  <c r="C341" i="9"/>
  <c r="D340" i="9"/>
  <c r="I196" i="9" l="1"/>
  <c r="J195" i="9"/>
  <c r="C342" i="9"/>
  <c r="D341" i="9"/>
  <c r="E1598" i="9"/>
  <c r="F1597" i="9"/>
  <c r="J196" i="9" l="1"/>
  <c r="I197" i="9"/>
  <c r="E1599" i="9"/>
  <c r="F1598" i="9"/>
  <c r="C343" i="9"/>
  <c r="D342" i="9"/>
  <c r="I198" i="9" l="1"/>
  <c r="J197" i="9"/>
  <c r="C344" i="9"/>
  <c r="D343" i="9"/>
  <c r="E1600" i="9"/>
  <c r="F1599" i="9"/>
  <c r="I199" i="9" l="1"/>
  <c r="J198" i="9"/>
  <c r="E1601" i="9"/>
  <c r="F1600" i="9"/>
  <c r="C345" i="9"/>
  <c r="D344" i="9"/>
  <c r="I200" i="9" l="1"/>
  <c r="J199" i="9"/>
  <c r="C346" i="9"/>
  <c r="D345" i="9"/>
  <c r="E1602" i="9"/>
  <c r="F1601" i="9"/>
  <c r="J200" i="9" l="1"/>
  <c r="I201" i="9"/>
  <c r="E1603" i="9"/>
  <c r="F1602" i="9"/>
  <c r="C347" i="9"/>
  <c r="D346" i="9"/>
  <c r="I202" i="9" l="1"/>
  <c r="J201" i="9"/>
  <c r="C348" i="9"/>
  <c r="D347" i="9"/>
  <c r="E1604" i="9"/>
  <c r="F1603" i="9"/>
  <c r="I203" i="9" l="1"/>
  <c r="J202" i="9"/>
  <c r="E1605" i="9"/>
  <c r="F1604" i="9"/>
  <c r="C349" i="9"/>
  <c r="D348" i="9"/>
  <c r="I204" i="9" l="1"/>
  <c r="J203" i="9"/>
  <c r="C350" i="9"/>
  <c r="D349" i="9"/>
  <c r="E1606" i="9"/>
  <c r="F1605" i="9"/>
  <c r="J204" i="9" l="1"/>
  <c r="I205" i="9"/>
  <c r="E1607" i="9"/>
  <c r="F1606" i="9"/>
  <c r="C351" i="9"/>
  <c r="D350" i="9"/>
  <c r="I206" i="9" l="1"/>
  <c r="J205" i="9"/>
  <c r="C352" i="9"/>
  <c r="D351" i="9"/>
  <c r="E1608" i="9"/>
  <c r="F1607" i="9"/>
  <c r="I207" i="9" l="1"/>
  <c r="J206" i="9"/>
  <c r="E1609" i="9"/>
  <c r="F1608" i="9"/>
  <c r="C353" i="9"/>
  <c r="D352" i="9"/>
  <c r="I208" i="9" l="1"/>
  <c r="J207" i="9"/>
  <c r="C354" i="9"/>
  <c r="D353" i="9"/>
  <c r="E1610" i="9"/>
  <c r="F1609" i="9"/>
  <c r="J208" i="9" l="1"/>
  <c r="I209" i="9"/>
  <c r="E1611" i="9"/>
  <c r="F1610" i="9"/>
  <c r="C355" i="9"/>
  <c r="D354" i="9"/>
  <c r="I210" i="9" l="1"/>
  <c r="J209" i="9"/>
  <c r="C356" i="9"/>
  <c r="D355" i="9"/>
  <c r="E1612" i="9"/>
  <c r="F1611" i="9"/>
  <c r="I211" i="9" l="1"/>
  <c r="J210" i="9"/>
  <c r="E1613" i="9"/>
  <c r="F1612" i="9"/>
  <c r="C357" i="9"/>
  <c r="D356" i="9"/>
  <c r="I212" i="9" l="1"/>
  <c r="J211" i="9"/>
  <c r="C358" i="9"/>
  <c r="D357" i="9"/>
  <c r="E1614" i="9"/>
  <c r="F1613" i="9"/>
  <c r="J212" i="9" l="1"/>
  <c r="I213" i="9"/>
  <c r="E1615" i="9"/>
  <c r="F1614" i="9"/>
  <c r="C359" i="9"/>
  <c r="D358" i="9"/>
  <c r="I214" i="9" l="1"/>
  <c r="J213" i="9"/>
  <c r="C360" i="9"/>
  <c r="D359" i="9"/>
  <c r="E1616" i="9"/>
  <c r="F1615" i="9"/>
  <c r="I215" i="9" l="1"/>
  <c r="J214" i="9"/>
  <c r="E1617" i="9"/>
  <c r="F1616" i="9"/>
  <c r="C361" i="9"/>
  <c r="D360" i="9"/>
  <c r="I216" i="9" l="1"/>
  <c r="J215" i="9"/>
  <c r="C362" i="9"/>
  <c r="D361" i="9"/>
  <c r="E1618" i="9"/>
  <c r="F1617" i="9"/>
  <c r="J216" i="9" l="1"/>
  <c r="I217" i="9"/>
  <c r="E1619" i="9"/>
  <c r="F1618" i="9"/>
  <c r="C363" i="9"/>
  <c r="D362" i="9"/>
  <c r="I218" i="9" l="1"/>
  <c r="J217" i="9"/>
  <c r="C364" i="9"/>
  <c r="D363" i="9"/>
  <c r="E1620" i="9"/>
  <c r="F1619" i="9"/>
  <c r="I219" i="9" l="1"/>
  <c r="J218" i="9"/>
  <c r="E1621" i="9"/>
  <c r="F1620" i="9"/>
  <c r="C365" i="9"/>
  <c r="D364" i="9"/>
  <c r="I220" i="9" l="1"/>
  <c r="J219" i="9"/>
  <c r="C366" i="9"/>
  <c r="D365" i="9"/>
  <c r="E1622" i="9"/>
  <c r="F1621" i="9"/>
  <c r="J220" i="9" l="1"/>
  <c r="I221" i="9"/>
  <c r="E1623" i="9"/>
  <c r="F1622" i="9"/>
  <c r="C367" i="9"/>
  <c r="D366" i="9"/>
  <c r="I222" i="9" l="1"/>
  <c r="J221" i="9"/>
  <c r="C368" i="9"/>
  <c r="D367" i="9"/>
  <c r="E1624" i="9"/>
  <c r="F1623" i="9"/>
  <c r="I223" i="9" l="1"/>
  <c r="J222" i="9"/>
  <c r="E1625" i="9"/>
  <c r="F1624" i="9"/>
  <c r="C369" i="9"/>
  <c r="D368" i="9"/>
  <c r="I224" i="9" l="1"/>
  <c r="J223" i="9"/>
  <c r="C370" i="9"/>
  <c r="D369" i="9"/>
  <c r="E1626" i="9"/>
  <c r="F1625" i="9"/>
  <c r="J224" i="9" l="1"/>
  <c r="I225" i="9"/>
  <c r="E1627" i="9"/>
  <c r="F1626" i="9"/>
  <c r="C371" i="9"/>
  <c r="D370" i="9"/>
  <c r="I226" i="9" l="1"/>
  <c r="J225" i="9"/>
  <c r="C372" i="9"/>
  <c r="D371" i="9"/>
  <c r="E1628" i="9"/>
  <c r="F1627" i="9"/>
  <c r="I227" i="9" l="1"/>
  <c r="J226" i="9"/>
  <c r="E1629" i="9"/>
  <c r="F1628" i="9"/>
  <c r="C373" i="9"/>
  <c r="D372" i="9"/>
  <c r="I228" i="9" l="1"/>
  <c r="J227" i="9"/>
  <c r="C374" i="9"/>
  <c r="D373" i="9"/>
  <c r="E1630" i="9"/>
  <c r="F1629" i="9"/>
  <c r="J228" i="9" l="1"/>
  <c r="I229" i="9"/>
  <c r="E1631" i="9"/>
  <c r="F1630" i="9"/>
  <c r="C375" i="9"/>
  <c r="D374" i="9"/>
  <c r="I230" i="9" l="1"/>
  <c r="J229" i="9"/>
  <c r="C376" i="9"/>
  <c r="D375" i="9"/>
  <c r="E1632" i="9"/>
  <c r="F1631" i="9"/>
  <c r="I231" i="9" l="1"/>
  <c r="J230" i="9"/>
  <c r="E1633" i="9"/>
  <c r="F1632" i="9"/>
  <c r="C377" i="9"/>
  <c r="D376" i="9"/>
  <c r="I232" i="9" l="1"/>
  <c r="J231" i="9"/>
  <c r="C378" i="9"/>
  <c r="D377" i="9"/>
  <c r="E1634" i="9"/>
  <c r="F1633" i="9"/>
  <c r="J232" i="9" l="1"/>
  <c r="I233" i="9"/>
  <c r="E1635" i="9"/>
  <c r="F1634" i="9"/>
  <c r="C379" i="9"/>
  <c r="D378" i="9"/>
  <c r="I234" i="9" l="1"/>
  <c r="J233" i="9"/>
  <c r="C380" i="9"/>
  <c r="D379" i="9"/>
  <c r="E1636" i="9"/>
  <c r="F1635" i="9"/>
  <c r="I235" i="9" l="1"/>
  <c r="J234" i="9"/>
  <c r="E1637" i="9"/>
  <c r="F1636" i="9"/>
  <c r="C381" i="9"/>
  <c r="D380" i="9"/>
  <c r="I236" i="9" l="1"/>
  <c r="J235" i="9"/>
  <c r="C382" i="9"/>
  <c r="D381" i="9"/>
  <c r="E1638" i="9"/>
  <c r="F1637" i="9"/>
  <c r="J236" i="9" l="1"/>
  <c r="I237" i="9"/>
  <c r="E1639" i="9"/>
  <c r="F1638" i="9"/>
  <c r="C383" i="9"/>
  <c r="D382" i="9"/>
  <c r="I238" i="9" l="1"/>
  <c r="J237" i="9"/>
  <c r="C384" i="9"/>
  <c r="D383" i="9"/>
  <c r="E1640" i="9"/>
  <c r="F1639" i="9"/>
  <c r="I239" i="9" l="1"/>
  <c r="J238" i="9"/>
  <c r="E1641" i="9"/>
  <c r="F1640" i="9"/>
  <c r="C385" i="9"/>
  <c r="D384" i="9"/>
  <c r="I240" i="9" l="1"/>
  <c r="J239" i="9"/>
  <c r="C386" i="9"/>
  <c r="D385" i="9"/>
  <c r="E1642" i="9"/>
  <c r="F1641" i="9"/>
  <c r="J240" i="9" l="1"/>
  <c r="I241" i="9"/>
  <c r="E1643" i="9"/>
  <c r="F1642" i="9"/>
  <c r="C387" i="9"/>
  <c r="D386" i="9"/>
  <c r="I242" i="9" l="1"/>
  <c r="J241" i="9"/>
  <c r="C388" i="9"/>
  <c r="D387" i="9"/>
  <c r="E1644" i="9"/>
  <c r="F1643" i="9"/>
  <c r="I243" i="9" l="1"/>
  <c r="J242" i="9"/>
  <c r="E1645" i="9"/>
  <c r="F1644" i="9"/>
  <c r="C389" i="9"/>
  <c r="D388" i="9"/>
  <c r="I244" i="9" l="1"/>
  <c r="J243" i="9"/>
  <c r="C390" i="9"/>
  <c r="D389" i="9"/>
  <c r="E1646" i="9"/>
  <c r="F1645" i="9"/>
  <c r="J244" i="9" l="1"/>
  <c r="I245" i="9"/>
  <c r="E1647" i="9"/>
  <c r="F1646" i="9"/>
  <c r="C391" i="9"/>
  <c r="D390" i="9"/>
  <c r="I246" i="9" l="1"/>
  <c r="J245" i="9"/>
  <c r="C392" i="9"/>
  <c r="D391" i="9"/>
  <c r="E1648" i="9"/>
  <c r="F1647" i="9"/>
  <c r="I247" i="9" l="1"/>
  <c r="J246" i="9"/>
  <c r="E1649" i="9"/>
  <c r="F1648" i="9"/>
  <c r="C393" i="9"/>
  <c r="D392" i="9"/>
  <c r="I248" i="9" l="1"/>
  <c r="J247" i="9"/>
  <c r="C394" i="9"/>
  <c r="D393" i="9"/>
  <c r="E1650" i="9"/>
  <c r="F1649" i="9"/>
  <c r="J248" i="9" l="1"/>
  <c r="I249" i="9"/>
  <c r="E1651" i="9"/>
  <c r="F1650" i="9"/>
  <c r="C395" i="9"/>
  <c r="D394" i="9"/>
  <c r="I250" i="9" l="1"/>
  <c r="J249" i="9"/>
  <c r="C396" i="9"/>
  <c r="D395" i="9"/>
  <c r="E1652" i="9"/>
  <c r="F1651" i="9"/>
  <c r="I251" i="9" l="1"/>
  <c r="J250" i="9"/>
  <c r="E1653" i="9"/>
  <c r="F1652" i="9"/>
  <c r="C397" i="9"/>
  <c r="D396" i="9"/>
  <c r="I252" i="9" l="1"/>
  <c r="J251" i="9"/>
  <c r="C398" i="9"/>
  <c r="D397" i="9"/>
  <c r="E1654" i="9"/>
  <c r="F1653" i="9"/>
  <c r="J252" i="9" l="1"/>
  <c r="I253" i="9"/>
  <c r="E1655" i="9"/>
  <c r="F1654" i="9"/>
  <c r="C399" i="9"/>
  <c r="D398" i="9"/>
  <c r="I254" i="9" l="1"/>
  <c r="J253" i="9"/>
  <c r="C400" i="9"/>
  <c r="D399" i="9"/>
  <c r="E1656" i="9"/>
  <c r="F1655" i="9"/>
  <c r="I255" i="9" l="1"/>
  <c r="J254" i="9"/>
  <c r="E1657" i="9"/>
  <c r="F1656" i="9"/>
  <c r="C401" i="9"/>
  <c r="D400" i="9"/>
  <c r="I256" i="9" l="1"/>
  <c r="J255" i="9"/>
  <c r="C402" i="9"/>
  <c r="D401" i="9"/>
  <c r="E1658" i="9"/>
  <c r="F1657" i="9"/>
  <c r="J256" i="9" l="1"/>
  <c r="I257" i="9"/>
  <c r="E1659" i="9"/>
  <c r="F1658" i="9"/>
  <c r="C403" i="9"/>
  <c r="D402" i="9"/>
  <c r="I258" i="9" l="1"/>
  <c r="J257" i="9"/>
  <c r="C404" i="9"/>
  <c r="D403" i="9"/>
  <c r="E1660" i="9"/>
  <c r="F1659" i="9"/>
  <c r="I259" i="9" l="1"/>
  <c r="J258" i="9"/>
  <c r="E1661" i="9"/>
  <c r="F1660" i="9"/>
  <c r="C405" i="9"/>
  <c r="D404" i="9"/>
  <c r="I260" i="9" l="1"/>
  <c r="J259" i="9"/>
  <c r="C406" i="9"/>
  <c r="D405" i="9"/>
  <c r="E1662" i="9"/>
  <c r="F1661" i="9"/>
  <c r="J260" i="9" l="1"/>
  <c r="I261" i="9"/>
  <c r="E1663" i="9"/>
  <c r="F1662" i="9"/>
  <c r="C407" i="9"/>
  <c r="D406" i="9"/>
  <c r="I262" i="9" l="1"/>
  <c r="J261" i="9"/>
  <c r="C408" i="9"/>
  <c r="D407" i="9"/>
  <c r="E1664" i="9"/>
  <c r="F1663" i="9"/>
  <c r="I263" i="9" l="1"/>
  <c r="J262" i="9"/>
  <c r="E1665" i="9"/>
  <c r="F1664" i="9"/>
  <c r="C409" i="9"/>
  <c r="D408" i="9"/>
  <c r="I264" i="9" l="1"/>
  <c r="J263" i="9"/>
  <c r="C410" i="9"/>
  <c r="D409" i="9"/>
  <c r="E1666" i="9"/>
  <c r="F1665" i="9"/>
  <c r="J264" i="9" l="1"/>
  <c r="I265" i="9"/>
  <c r="E1667" i="9"/>
  <c r="F1666" i="9"/>
  <c r="C411" i="9"/>
  <c r="D410" i="9"/>
  <c r="I266" i="9" l="1"/>
  <c r="J265" i="9"/>
  <c r="C412" i="9"/>
  <c r="D411" i="9"/>
  <c r="E1668" i="9"/>
  <c r="F1667" i="9"/>
  <c r="I267" i="9" l="1"/>
  <c r="J266" i="9"/>
  <c r="E1669" i="9"/>
  <c r="F1668" i="9"/>
  <c r="C413" i="9"/>
  <c r="D412" i="9"/>
  <c r="I268" i="9" l="1"/>
  <c r="J267" i="9"/>
  <c r="C414" i="9"/>
  <c r="D413" i="9"/>
  <c r="E1670" i="9"/>
  <c r="F1669" i="9"/>
  <c r="J268" i="9" l="1"/>
  <c r="I269" i="9"/>
  <c r="E1671" i="9"/>
  <c r="F1670" i="9"/>
  <c r="C415" i="9"/>
  <c r="D414" i="9"/>
  <c r="I270" i="9" l="1"/>
  <c r="J269" i="9"/>
  <c r="C416" i="9"/>
  <c r="D415" i="9"/>
  <c r="E1672" i="9"/>
  <c r="F1671" i="9"/>
  <c r="I271" i="9" l="1"/>
  <c r="J270" i="9"/>
  <c r="E1673" i="9"/>
  <c r="F1672" i="9"/>
  <c r="C417" i="9"/>
  <c r="D416" i="9"/>
  <c r="I272" i="9" l="1"/>
  <c r="J271" i="9"/>
  <c r="C418" i="9"/>
  <c r="D417" i="9"/>
  <c r="E1674" i="9"/>
  <c r="F1673" i="9"/>
  <c r="J272" i="9" l="1"/>
  <c r="I273" i="9"/>
  <c r="E1675" i="9"/>
  <c r="F1674" i="9"/>
  <c r="C419" i="9"/>
  <c r="D418" i="9"/>
  <c r="I274" i="9" l="1"/>
  <c r="J273" i="9"/>
  <c r="C420" i="9"/>
  <c r="D419" i="9"/>
  <c r="E1676" i="9"/>
  <c r="F1675" i="9"/>
  <c r="I275" i="9" l="1"/>
  <c r="J274" i="9"/>
  <c r="E1677" i="9"/>
  <c r="F1676" i="9"/>
  <c r="C421" i="9"/>
  <c r="D420" i="9"/>
  <c r="I276" i="9" l="1"/>
  <c r="J275" i="9"/>
  <c r="E1678" i="9"/>
  <c r="F1677" i="9"/>
  <c r="C422" i="9"/>
  <c r="D421" i="9"/>
  <c r="J276" i="9" l="1"/>
  <c r="I277" i="9"/>
  <c r="C423" i="9"/>
  <c r="D422" i="9"/>
  <c r="E1679" i="9"/>
  <c r="F1678" i="9"/>
  <c r="I278" i="9" l="1"/>
  <c r="J277" i="9"/>
  <c r="E1680" i="9"/>
  <c r="F1679" i="9"/>
  <c r="C424" i="9"/>
  <c r="D423" i="9"/>
  <c r="I279" i="9" l="1"/>
  <c r="J278" i="9"/>
  <c r="C425" i="9"/>
  <c r="D424" i="9"/>
  <c r="E1681" i="9"/>
  <c r="F1680" i="9"/>
  <c r="I280" i="9" l="1"/>
  <c r="J279" i="9"/>
  <c r="E1682" i="9"/>
  <c r="F1681" i="9"/>
  <c r="C426" i="9"/>
  <c r="D425" i="9"/>
  <c r="J280" i="9" l="1"/>
  <c r="I281" i="9"/>
  <c r="C427" i="9"/>
  <c r="D426" i="9"/>
  <c r="E1683" i="9"/>
  <c r="F1682" i="9"/>
  <c r="I282" i="9" l="1"/>
  <c r="J281" i="9"/>
  <c r="E1684" i="9"/>
  <c r="F1683" i="9"/>
  <c r="C428" i="9"/>
  <c r="D427" i="9"/>
  <c r="I283" i="9" l="1"/>
  <c r="J282" i="9"/>
  <c r="C429" i="9"/>
  <c r="D428" i="9"/>
  <c r="E1685" i="9"/>
  <c r="F1684" i="9"/>
  <c r="I284" i="9" l="1"/>
  <c r="J283" i="9"/>
  <c r="E1686" i="9"/>
  <c r="F1685" i="9"/>
  <c r="C430" i="9"/>
  <c r="D429" i="9"/>
  <c r="J284" i="9" l="1"/>
  <c r="I285" i="9"/>
  <c r="C431" i="9"/>
  <c r="D430" i="9"/>
  <c r="E1687" i="9"/>
  <c r="F1686" i="9"/>
  <c r="I286" i="9" l="1"/>
  <c r="J285" i="9"/>
  <c r="E1688" i="9"/>
  <c r="F1687" i="9"/>
  <c r="C432" i="9"/>
  <c r="D431" i="9"/>
  <c r="I287" i="9" l="1"/>
  <c r="J286" i="9"/>
  <c r="C433" i="9"/>
  <c r="D432" i="9"/>
  <c r="E1689" i="9"/>
  <c r="F1688" i="9"/>
  <c r="I288" i="9" l="1"/>
  <c r="J287" i="9"/>
  <c r="E1690" i="9"/>
  <c r="F1689" i="9"/>
  <c r="C434" i="9"/>
  <c r="D433" i="9"/>
  <c r="J288" i="9" l="1"/>
  <c r="I289" i="9"/>
  <c r="C435" i="9"/>
  <c r="D434" i="9"/>
  <c r="E1691" i="9"/>
  <c r="F1690" i="9"/>
  <c r="I290" i="9" l="1"/>
  <c r="J289" i="9"/>
  <c r="E1692" i="9"/>
  <c r="F1691" i="9"/>
  <c r="C436" i="9"/>
  <c r="D435" i="9"/>
  <c r="I291" i="9" l="1"/>
  <c r="J290" i="9"/>
  <c r="C437" i="9"/>
  <c r="D436" i="9"/>
  <c r="E1693" i="9"/>
  <c r="F1692" i="9"/>
  <c r="I292" i="9" l="1"/>
  <c r="J291" i="9"/>
  <c r="E1694" i="9"/>
  <c r="F1693" i="9"/>
  <c r="C438" i="9"/>
  <c r="D437" i="9"/>
  <c r="J292" i="9" l="1"/>
  <c r="I293" i="9"/>
  <c r="C439" i="9"/>
  <c r="D438" i="9"/>
  <c r="E1695" i="9"/>
  <c r="F1694" i="9"/>
  <c r="I294" i="9" l="1"/>
  <c r="J293" i="9"/>
  <c r="E1696" i="9"/>
  <c r="F1695" i="9"/>
  <c r="C440" i="9"/>
  <c r="D439" i="9"/>
  <c r="I295" i="9" l="1"/>
  <c r="J294" i="9"/>
  <c r="C441" i="9"/>
  <c r="D440" i="9"/>
  <c r="E1697" i="9"/>
  <c r="F1696" i="9"/>
  <c r="I296" i="9" l="1"/>
  <c r="J295" i="9"/>
  <c r="E1698" i="9"/>
  <c r="F1697" i="9"/>
  <c r="C442" i="9"/>
  <c r="D441" i="9"/>
  <c r="J296" i="9" l="1"/>
  <c r="I297" i="9"/>
  <c r="C443" i="9"/>
  <c r="D442" i="9"/>
  <c r="E1699" i="9"/>
  <c r="F1698" i="9"/>
  <c r="I298" i="9" l="1"/>
  <c r="J297" i="9"/>
  <c r="E1700" i="9"/>
  <c r="F1699" i="9"/>
  <c r="C444" i="9"/>
  <c r="D443" i="9"/>
  <c r="I299" i="9" l="1"/>
  <c r="J298" i="9"/>
  <c r="C445" i="9"/>
  <c r="D444" i="9"/>
  <c r="E1701" i="9"/>
  <c r="F1700" i="9"/>
  <c r="I300" i="9" l="1"/>
  <c r="J299" i="9"/>
  <c r="E1702" i="9"/>
  <c r="F1701" i="9"/>
  <c r="C446" i="9"/>
  <c r="D445" i="9"/>
  <c r="J300" i="9" l="1"/>
  <c r="I301" i="9"/>
  <c r="C447" i="9"/>
  <c r="D446" i="9"/>
  <c r="E1703" i="9"/>
  <c r="F1702" i="9"/>
  <c r="I302" i="9" l="1"/>
  <c r="J301" i="9"/>
  <c r="E1704" i="9"/>
  <c r="F1703" i="9"/>
  <c r="C448" i="9"/>
  <c r="D447" i="9"/>
  <c r="I303" i="9" l="1"/>
  <c r="J302" i="9"/>
  <c r="C449" i="9"/>
  <c r="D448" i="9"/>
  <c r="E1705" i="9"/>
  <c r="F1704" i="9"/>
  <c r="I304" i="9" l="1"/>
  <c r="J303" i="9"/>
  <c r="E1706" i="9"/>
  <c r="F1705" i="9"/>
  <c r="C450" i="9"/>
  <c r="D449" i="9"/>
  <c r="J304" i="9" l="1"/>
  <c r="I305" i="9"/>
  <c r="C451" i="9"/>
  <c r="D450" i="9"/>
  <c r="E1707" i="9"/>
  <c r="F1706" i="9"/>
  <c r="I306" i="9" l="1"/>
  <c r="J305" i="9"/>
  <c r="E1708" i="9"/>
  <c r="F1707" i="9"/>
  <c r="C452" i="9"/>
  <c r="D451" i="9"/>
  <c r="I307" i="9" l="1"/>
  <c r="J306" i="9"/>
  <c r="C453" i="9"/>
  <c r="D452" i="9"/>
  <c r="E1709" i="9"/>
  <c r="F1708" i="9"/>
  <c r="I308" i="9" l="1"/>
  <c r="J307" i="9"/>
  <c r="E1710" i="9"/>
  <c r="F1709" i="9"/>
  <c r="C454" i="9"/>
  <c r="D453" i="9"/>
  <c r="J308" i="9" l="1"/>
  <c r="I309" i="9"/>
  <c r="C455" i="9"/>
  <c r="D454" i="9"/>
  <c r="E1711" i="9"/>
  <c r="F1710" i="9"/>
  <c r="I310" i="9" l="1"/>
  <c r="J309" i="9"/>
  <c r="E1712" i="9"/>
  <c r="F1711" i="9"/>
  <c r="C456" i="9"/>
  <c r="D455" i="9"/>
  <c r="I311" i="9" l="1"/>
  <c r="J310" i="9"/>
  <c r="C457" i="9"/>
  <c r="D456" i="9"/>
  <c r="E1713" i="9"/>
  <c r="F1712" i="9"/>
  <c r="I312" i="9" l="1"/>
  <c r="J311" i="9"/>
  <c r="E1714" i="9"/>
  <c r="F1713" i="9"/>
  <c r="C458" i="9"/>
  <c r="D457" i="9"/>
  <c r="J312" i="9" l="1"/>
  <c r="I313" i="9"/>
  <c r="C459" i="9"/>
  <c r="D458" i="9"/>
  <c r="E1715" i="9"/>
  <c r="F1714" i="9"/>
  <c r="I314" i="9" l="1"/>
  <c r="J313" i="9"/>
  <c r="E1716" i="9"/>
  <c r="F1715" i="9"/>
  <c r="C460" i="9"/>
  <c r="D459" i="9"/>
  <c r="I315" i="9" l="1"/>
  <c r="J314" i="9"/>
  <c r="C461" i="9"/>
  <c r="D460" i="9"/>
  <c r="E1717" i="9"/>
  <c r="F1716" i="9"/>
  <c r="I316" i="9" l="1"/>
  <c r="J315" i="9"/>
  <c r="E1718" i="9"/>
  <c r="F1717" i="9"/>
  <c r="C462" i="9"/>
  <c r="D461" i="9"/>
  <c r="J316" i="9" l="1"/>
  <c r="I317" i="9"/>
  <c r="C463" i="9"/>
  <c r="D462" i="9"/>
  <c r="E1719" i="9"/>
  <c r="F1718" i="9"/>
  <c r="I318" i="9" l="1"/>
  <c r="J317" i="9"/>
  <c r="E1720" i="9"/>
  <c r="F1719" i="9"/>
  <c r="C464" i="9"/>
  <c r="D463" i="9"/>
  <c r="I319" i="9" l="1"/>
  <c r="J318" i="9"/>
  <c r="E1721" i="9"/>
  <c r="F1720" i="9"/>
  <c r="C465" i="9"/>
  <c r="D464" i="9"/>
  <c r="I320" i="9" l="1"/>
  <c r="J319" i="9"/>
  <c r="C466" i="9"/>
  <c r="D465" i="9"/>
  <c r="E1722" i="9"/>
  <c r="F1721" i="9"/>
  <c r="J320" i="9" l="1"/>
  <c r="I321" i="9"/>
  <c r="E1723" i="9"/>
  <c r="F1722" i="9"/>
  <c r="C467" i="9"/>
  <c r="D466" i="9"/>
  <c r="I322" i="9" l="1"/>
  <c r="J321" i="9"/>
  <c r="C468" i="9"/>
  <c r="D467" i="9"/>
  <c r="E1724" i="9"/>
  <c r="F1723" i="9"/>
  <c r="I323" i="9" l="1"/>
  <c r="J322" i="9"/>
  <c r="E1725" i="9"/>
  <c r="F1724" i="9"/>
  <c r="C469" i="9"/>
  <c r="D468" i="9"/>
  <c r="I324" i="9" l="1"/>
  <c r="J323" i="9"/>
  <c r="C470" i="9"/>
  <c r="D469" i="9"/>
  <c r="E1726" i="9"/>
  <c r="F1725" i="9"/>
  <c r="J324" i="9" l="1"/>
  <c r="I325" i="9"/>
  <c r="E1727" i="9"/>
  <c r="F1726" i="9"/>
  <c r="C471" i="9"/>
  <c r="D470" i="9"/>
  <c r="I326" i="9" l="1"/>
  <c r="J325" i="9"/>
  <c r="C472" i="9"/>
  <c r="D471" i="9"/>
  <c r="E1728" i="9"/>
  <c r="F1727" i="9"/>
  <c r="I327" i="9" l="1"/>
  <c r="J326" i="9"/>
  <c r="E1729" i="9"/>
  <c r="F1728" i="9"/>
  <c r="C473" i="9"/>
  <c r="D472" i="9"/>
  <c r="I328" i="9" l="1"/>
  <c r="J327" i="9"/>
  <c r="C474" i="9"/>
  <c r="D473" i="9"/>
  <c r="E1730" i="9"/>
  <c r="F1729" i="9"/>
  <c r="J328" i="9" l="1"/>
  <c r="I329" i="9"/>
  <c r="E1731" i="9"/>
  <c r="F1730" i="9"/>
  <c r="C475" i="9"/>
  <c r="D474" i="9"/>
  <c r="I330" i="9" l="1"/>
  <c r="J329" i="9"/>
  <c r="C476" i="9"/>
  <c r="D475" i="9"/>
  <c r="E1732" i="9"/>
  <c r="F1731" i="9"/>
  <c r="I331" i="9" l="1"/>
  <c r="J330" i="9"/>
  <c r="E1733" i="9"/>
  <c r="F1732" i="9"/>
  <c r="C477" i="9"/>
  <c r="D476" i="9"/>
  <c r="I332" i="9" l="1"/>
  <c r="J331" i="9"/>
  <c r="C478" i="9"/>
  <c r="D477" i="9"/>
  <c r="E1734" i="9"/>
  <c r="F1733" i="9"/>
  <c r="J332" i="9" l="1"/>
  <c r="I333" i="9"/>
  <c r="E1735" i="9"/>
  <c r="F1734" i="9"/>
  <c r="C479" i="9"/>
  <c r="D478" i="9"/>
  <c r="I334" i="9" l="1"/>
  <c r="J333" i="9"/>
  <c r="C480" i="9"/>
  <c r="D479" i="9"/>
  <c r="E1736" i="9"/>
  <c r="F1735" i="9"/>
  <c r="I335" i="9" l="1"/>
  <c r="J334" i="9"/>
  <c r="E1737" i="9"/>
  <c r="F1736" i="9"/>
  <c r="C481" i="9"/>
  <c r="D480" i="9"/>
  <c r="I336" i="9" l="1"/>
  <c r="J335" i="9"/>
  <c r="C482" i="9"/>
  <c r="D481" i="9"/>
  <c r="E1738" i="9"/>
  <c r="F1737" i="9"/>
  <c r="J336" i="9" l="1"/>
  <c r="I337" i="9"/>
  <c r="E1739" i="9"/>
  <c r="F1738" i="9"/>
  <c r="C483" i="9"/>
  <c r="D482" i="9"/>
  <c r="I338" i="9" l="1"/>
  <c r="J337" i="9"/>
  <c r="C484" i="9"/>
  <c r="D483" i="9"/>
  <c r="E1740" i="9"/>
  <c r="F1739" i="9"/>
  <c r="I339" i="9" l="1"/>
  <c r="J338" i="9"/>
  <c r="E1741" i="9"/>
  <c r="F1740" i="9"/>
  <c r="C485" i="9"/>
  <c r="D484" i="9"/>
  <c r="I340" i="9" l="1"/>
  <c r="J339" i="9"/>
  <c r="C486" i="9"/>
  <c r="D485" i="9"/>
  <c r="E1742" i="9"/>
  <c r="F1741" i="9"/>
  <c r="J340" i="9" l="1"/>
  <c r="I341" i="9"/>
  <c r="E1743" i="9"/>
  <c r="F1742" i="9"/>
  <c r="C487" i="9"/>
  <c r="D486" i="9"/>
  <c r="I342" i="9" l="1"/>
  <c r="J341" i="9"/>
  <c r="C488" i="9"/>
  <c r="D487" i="9"/>
  <c r="E1744" i="9"/>
  <c r="F1743" i="9"/>
  <c r="I343" i="9" l="1"/>
  <c r="J342" i="9"/>
  <c r="E1745" i="9"/>
  <c r="F1744" i="9"/>
  <c r="C489" i="9"/>
  <c r="D488" i="9"/>
  <c r="I344" i="9" l="1"/>
  <c r="J343" i="9"/>
  <c r="C490" i="9"/>
  <c r="D489" i="9"/>
  <c r="E1746" i="9"/>
  <c r="F1745" i="9"/>
  <c r="J344" i="9" l="1"/>
  <c r="I345" i="9"/>
  <c r="E1747" i="9"/>
  <c r="F1746" i="9"/>
  <c r="C491" i="9"/>
  <c r="D490" i="9"/>
  <c r="I346" i="9" l="1"/>
  <c r="J345" i="9"/>
  <c r="C492" i="9"/>
  <c r="D491" i="9"/>
  <c r="E1748" i="9"/>
  <c r="F1747" i="9"/>
  <c r="I347" i="9" l="1"/>
  <c r="J346" i="9"/>
  <c r="E1749" i="9"/>
  <c r="F1748" i="9"/>
  <c r="C493" i="9"/>
  <c r="D492" i="9"/>
  <c r="I348" i="9" l="1"/>
  <c r="J347" i="9"/>
  <c r="C494" i="9"/>
  <c r="D493" i="9"/>
  <c r="E1750" i="9"/>
  <c r="F1749" i="9"/>
  <c r="J348" i="9" l="1"/>
  <c r="I349" i="9"/>
  <c r="E1751" i="9"/>
  <c r="F1750" i="9"/>
  <c r="C495" i="9"/>
  <c r="D494" i="9"/>
  <c r="I350" i="9" l="1"/>
  <c r="J349" i="9"/>
  <c r="C496" i="9"/>
  <c r="D495" i="9"/>
  <c r="E1752" i="9"/>
  <c r="F1751" i="9"/>
  <c r="I351" i="9" l="1"/>
  <c r="J350" i="9"/>
  <c r="E1753" i="9"/>
  <c r="F1752" i="9"/>
  <c r="C497" i="9"/>
  <c r="D496" i="9"/>
  <c r="I352" i="9" l="1"/>
  <c r="J351" i="9"/>
  <c r="C498" i="9"/>
  <c r="D497" i="9"/>
  <c r="E1754" i="9"/>
  <c r="F1753" i="9"/>
  <c r="J352" i="9" l="1"/>
  <c r="I353" i="9"/>
  <c r="E1755" i="9"/>
  <c r="F1754" i="9"/>
  <c r="C499" i="9"/>
  <c r="D498" i="9"/>
  <c r="I354" i="9" l="1"/>
  <c r="J353" i="9"/>
  <c r="C500" i="9"/>
  <c r="D499" i="9"/>
  <c r="E1756" i="9"/>
  <c r="F1755" i="9"/>
  <c r="I355" i="9" l="1"/>
  <c r="J354" i="9"/>
  <c r="E1757" i="9"/>
  <c r="F1756" i="9"/>
  <c r="C501" i="9"/>
  <c r="D500" i="9"/>
  <c r="I356" i="9" l="1"/>
  <c r="J355" i="9"/>
  <c r="C502" i="9"/>
  <c r="D501" i="9"/>
  <c r="E1758" i="9"/>
  <c r="F1757" i="9"/>
  <c r="J356" i="9" l="1"/>
  <c r="I357" i="9"/>
  <c r="E1759" i="9"/>
  <c r="F1758" i="9"/>
  <c r="C503" i="9"/>
  <c r="D502" i="9"/>
  <c r="I358" i="9" l="1"/>
  <c r="J357" i="9"/>
  <c r="C504" i="9"/>
  <c r="D503" i="9"/>
  <c r="E1760" i="9"/>
  <c r="F1759" i="9"/>
  <c r="I359" i="9" l="1"/>
  <c r="J358" i="9"/>
  <c r="E1761" i="9"/>
  <c r="F1760" i="9"/>
  <c r="C505" i="9"/>
  <c r="D504" i="9"/>
  <c r="I360" i="9" l="1"/>
  <c r="J359" i="9"/>
  <c r="C506" i="9"/>
  <c r="D505" i="9"/>
  <c r="E1762" i="9"/>
  <c r="F1761" i="9"/>
  <c r="J360" i="9" l="1"/>
  <c r="I361" i="9"/>
  <c r="E1763" i="9"/>
  <c r="F1762" i="9"/>
  <c r="C507" i="9"/>
  <c r="D506" i="9"/>
  <c r="I362" i="9" l="1"/>
  <c r="J361" i="9"/>
  <c r="C508" i="9"/>
  <c r="D507" i="9"/>
  <c r="E1764" i="9"/>
  <c r="F1763" i="9"/>
  <c r="I363" i="9" l="1"/>
  <c r="J362" i="9"/>
  <c r="E1765" i="9"/>
  <c r="F1764" i="9"/>
  <c r="C509" i="9"/>
  <c r="D508" i="9"/>
  <c r="I364" i="9" l="1"/>
  <c r="J363" i="9"/>
  <c r="C510" i="9"/>
  <c r="D509" i="9"/>
  <c r="E1766" i="9"/>
  <c r="F1765" i="9"/>
  <c r="J364" i="9" l="1"/>
  <c r="I365" i="9"/>
  <c r="E1767" i="9"/>
  <c r="F1766" i="9"/>
  <c r="C511" i="9"/>
  <c r="D510" i="9"/>
  <c r="I366" i="9" l="1"/>
  <c r="J365" i="9"/>
  <c r="C512" i="9"/>
  <c r="D511" i="9"/>
  <c r="E1768" i="9"/>
  <c r="F1767" i="9"/>
  <c r="I367" i="9" l="1"/>
  <c r="J366" i="9"/>
  <c r="E1769" i="9"/>
  <c r="F1768" i="9"/>
  <c r="C513" i="9"/>
  <c r="D512" i="9"/>
  <c r="I368" i="9" l="1"/>
  <c r="J367" i="9"/>
  <c r="C514" i="9"/>
  <c r="D513" i="9"/>
  <c r="E1770" i="9"/>
  <c r="F1769" i="9"/>
  <c r="J368" i="9" l="1"/>
  <c r="I369" i="9"/>
  <c r="E1771" i="9"/>
  <c r="F1770" i="9"/>
  <c r="C515" i="9"/>
  <c r="D514" i="9"/>
  <c r="I370" i="9" l="1"/>
  <c r="J369" i="9"/>
  <c r="C516" i="9"/>
  <c r="D515" i="9"/>
  <c r="E1772" i="9"/>
  <c r="F1771" i="9"/>
  <c r="I371" i="9" l="1"/>
  <c r="J370" i="9"/>
  <c r="E1773" i="9"/>
  <c r="F1772" i="9"/>
  <c r="C517" i="9"/>
  <c r="D516" i="9"/>
  <c r="I372" i="9" l="1"/>
  <c r="J371" i="9"/>
  <c r="E1774" i="9"/>
  <c r="F1773" i="9"/>
  <c r="C518" i="9"/>
  <c r="D517" i="9"/>
  <c r="J372" i="9" l="1"/>
  <c r="I373" i="9"/>
  <c r="E1775" i="9"/>
  <c r="F1774" i="9"/>
  <c r="C519" i="9"/>
  <c r="D518" i="9"/>
  <c r="I374" i="9" l="1"/>
  <c r="J373" i="9"/>
  <c r="E1776" i="9"/>
  <c r="F1775" i="9"/>
  <c r="C520" i="9"/>
  <c r="D519" i="9"/>
  <c r="I375" i="9" l="1"/>
  <c r="J374" i="9"/>
  <c r="E1777" i="9"/>
  <c r="F1776" i="9"/>
  <c r="C521" i="9"/>
  <c r="D520" i="9"/>
  <c r="I376" i="9" l="1"/>
  <c r="J375" i="9"/>
  <c r="E1778" i="9"/>
  <c r="F1777" i="9"/>
  <c r="C522" i="9"/>
  <c r="D521" i="9"/>
  <c r="J376" i="9" l="1"/>
  <c r="I377" i="9"/>
  <c r="C523" i="9"/>
  <c r="D522" i="9"/>
  <c r="E1779" i="9"/>
  <c r="F1778" i="9"/>
  <c r="I378" i="9" l="1"/>
  <c r="J377" i="9"/>
  <c r="E1780" i="9"/>
  <c r="F1779" i="9"/>
  <c r="C524" i="9"/>
  <c r="D523" i="9"/>
  <c r="I379" i="9" l="1"/>
  <c r="J378" i="9"/>
  <c r="C525" i="9"/>
  <c r="D524" i="9"/>
  <c r="E1781" i="9"/>
  <c r="F1780" i="9"/>
  <c r="I380" i="9" l="1"/>
  <c r="J379" i="9"/>
  <c r="E1782" i="9"/>
  <c r="F1781" i="9"/>
  <c r="C526" i="9"/>
  <c r="D525" i="9"/>
  <c r="J380" i="9" l="1"/>
  <c r="I381" i="9"/>
  <c r="C527" i="9"/>
  <c r="D526" i="9"/>
  <c r="E1783" i="9"/>
  <c r="F1782" i="9"/>
  <c r="I382" i="9" l="1"/>
  <c r="J381" i="9"/>
  <c r="E1784" i="9"/>
  <c r="F1783" i="9"/>
  <c r="C528" i="9"/>
  <c r="D527" i="9"/>
  <c r="I383" i="9" l="1"/>
  <c r="J382" i="9"/>
  <c r="C529" i="9"/>
  <c r="D528" i="9"/>
  <c r="E1785" i="9"/>
  <c r="F1784" i="9"/>
  <c r="I384" i="9" l="1"/>
  <c r="J383" i="9"/>
  <c r="E1786" i="9"/>
  <c r="F1785" i="9"/>
  <c r="C530" i="9"/>
  <c r="D529" i="9"/>
  <c r="J384" i="9" l="1"/>
  <c r="I385" i="9"/>
  <c r="C531" i="9"/>
  <c r="D530" i="9"/>
  <c r="E1787" i="9"/>
  <c r="F1786" i="9"/>
  <c r="I386" i="9" l="1"/>
  <c r="J385" i="9"/>
  <c r="E1788" i="9"/>
  <c r="F1787" i="9"/>
  <c r="C532" i="9"/>
  <c r="D531" i="9"/>
  <c r="I387" i="9" l="1"/>
  <c r="J386" i="9"/>
  <c r="E1789" i="9"/>
  <c r="F1788" i="9"/>
  <c r="C533" i="9"/>
  <c r="D532" i="9"/>
  <c r="I388" i="9" l="1"/>
  <c r="J387" i="9"/>
  <c r="C534" i="9"/>
  <c r="D533" i="9"/>
  <c r="E1790" i="9"/>
  <c r="F1789" i="9"/>
  <c r="J388" i="9" l="1"/>
  <c r="I389" i="9"/>
  <c r="E1791" i="9"/>
  <c r="F1790" i="9"/>
  <c r="C535" i="9"/>
  <c r="D534" i="9"/>
  <c r="I390" i="9" l="1"/>
  <c r="J389" i="9"/>
  <c r="C536" i="9"/>
  <c r="D535" i="9"/>
  <c r="E1792" i="9"/>
  <c r="F1791" i="9"/>
  <c r="I391" i="9" l="1"/>
  <c r="J390" i="9"/>
  <c r="E1793" i="9"/>
  <c r="F1792" i="9"/>
  <c r="C537" i="9"/>
  <c r="D536" i="9"/>
  <c r="I392" i="9" l="1"/>
  <c r="J391" i="9"/>
  <c r="C538" i="9"/>
  <c r="D537" i="9"/>
  <c r="E1794" i="9"/>
  <c r="F1793" i="9"/>
  <c r="J392" i="9" l="1"/>
  <c r="I393" i="9"/>
  <c r="E1795" i="9"/>
  <c r="F1794" i="9"/>
  <c r="C539" i="9"/>
  <c r="D538" i="9"/>
  <c r="I394" i="9" l="1"/>
  <c r="J393" i="9"/>
  <c r="C540" i="9"/>
  <c r="D539" i="9"/>
  <c r="E1796" i="9"/>
  <c r="F1795" i="9"/>
  <c r="I395" i="9" l="1"/>
  <c r="J394" i="9"/>
  <c r="E1797" i="9"/>
  <c r="F1796" i="9"/>
  <c r="C541" i="9"/>
  <c r="D540" i="9"/>
  <c r="I396" i="9" l="1"/>
  <c r="J395" i="9"/>
  <c r="C542" i="9"/>
  <c r="D541" i="9"/>
  <c r="E1798" i="9"/>
  <c r="F1797" i="9"/>
  <c r="J396" i="9" l="1"/>
  <c r="I397" i="9"/>
  <c r="E1799" i="9"/>
  <c r="F1798" i="9"/>
  <c r="C543" i="9"/>
  <c r="D542" i="9"/>
  <c r="I398" i="9" l="1"/>
  <c r="J397" i="9"/>
  <c r="C544" i="9"/>
  <c r="D543" i="9"/>
  <c r="E1800" i="9"/>
  <c r="F1799" i="9"/>
  <c r="I399" i="9" l="1"/>
  <c r="J398" i="9"/>
  <c r="E1801" i="9"/>
  <c r="F1800" i="9"/>
  <c r="C545" i="9"/>
  <c r="D544" i="9"/>
  <c r="I400" i="9" l="1"/>
  <c r="J399" i="9"/>
  <c r="C546" i="9"/>
  <c r="D545" i="9"/>
  <c r="E1802" i="9"/>
  <c r="F1801" i="9"/>
  <c r="J400" i="9" l="1"/>
  <c r="I401" i="9"/>
  <c r="E1803" i="9"/>
  <c r="F1802" i="9"/>
  <c r="C547" i="9"/>
  <c r="D546" i="9"/>
  <c r="I402" i="9" l="1"/>
  <c r="J401" i="9"/>
  <c r="C548" i="9"/>
  <c r="D547" i="9"/>
  <c r="E1804" i="9"/>
  <c r="F1803" i="9"/>
  <c r="I403" i="9" l="1"/>
  <c r="J402" i="9"/>
  <c r="E1805" i="9"/>
  <c r="F1804" i="9"/>
  <c r="C549" i="9"/>
  <c r="D548" i="9"/>
  <c r="I404" i="9" l="1"/>
  <c r="J403" i="9"/>
  <c r="C550" i="9"/>
  <c r="D549" i="9"/>
  <c r="E1806" i="9"/>
  <c r="F1805" i="9"/>
  <c r="J404" i="9" l="1"/>
  <c r="I405" i="9"/>
  <c r="E1807" i="9"/>
  <c r="F1806" i="9"/>
  <c r="C551" i="9"/>
  <c r="D550" i="9"/>
  <c r="I406" i="9" l="1"/>
  <c r="J405" i="9"/>
  <c r="C552" i="9"/>
  <c r="D551" i="9"/>
  <c r="E1808" i="9"/>
  <c r="F1807" i="9"/>
  <c r="I407" i="9" l="1"/>
  <c r="J406" i="9"/>
  <c r="E1809" i="9"/>
  <c r="F1808" i="9"/>
  <c r="C553" i="9"/>
  <c r="D552" i="9"/>
  <c r="I408" i="9" l="1"/>
  <c r="J407" i="9"/>
  <c r="C554" i="9"/>
  <c r="D553" i="9"/>
  <c r="E1810" i="9"/>
  <c r="F1809" i="9"/>
  <c r="J408" i="9" l="1"/>
  <c r="I409" i="9"/>
  <c r="E1811" i="9"/>
  <c r="F1810" i="9"/>
  <c r="C555" i="9"/>
  <c r="D554" i="9"/>
  <c r="I410" i="9" l="1"/>
  <c r="J409" i="9"/>
  <c r="C556" i="9"/>
  <c r="D555" i="9"/>
  <c r="E1812" i="9"/>
  <c r="F1811" i="9"/>
  <c r="I411" i="9" l="1"/>
  <c r="J410" i="9"/>
  <c r="E1813" i="9"/>
  <c r="F1812" i="9"/>
  <c r="C557" i="9"/>
  <c r="D556" i="9"/>
  <c r="I412" i="9" l="1"/>
  <c r="J411" i="9"/>
  <c r="C558" i="9"/>
  <c r="D557" i="9"/>
  <c r="E1814" i="9"/>
  <c r="F1813" i="9"/>
  <c r="J412" i="9" l="1"/>
  <c r="I413" i="9"/>
  <c r="E1815" i="9"/>
  <c r="F1814" i="9"/>
  <c r="C559" i="9"/>
  <c r="D558" i="9"/>
  <c r="I414" i="9" l="1"/>
  <c r="J413" i="9"/>
  <c r="C560" i="9"/>
  <c r="D559" i="9"/>
  <c r="E1816" i="9"/>
  <c r="F1815" i="9"/>
  <c r="I415" i="9" l="1"/>
  <c r="J414" i="9"/>
  <c r="E1817" i="9"/>
  <c r="F1816" i="9"/>
  <c r="C561" i="9"/>
  <c r="D560" i="9"/>
  <c r="I416" i="9" l="1"/>
  <c r="J415" i="9"/>
  <c r="C562" i="9"/>
  <c r="D561" i="9"/>
  <c r="E1818" i="9"/>
  <c r="F1817" i="9"/>
  <c r="J416" i="9" l="1"/>
  <c r="I417" i="9"/>
  <c r="E1819" i="9"/>
  <c r="F1818" i="9"/>
  <c r="C563" i="9"/>
  <c r="D562" i="9"/>
  <c r="I418" i="9" l="1"/>
  <c r="J417" i="9"/>
  <c r="C564" i="9"/>
  <c r="D563" i="9"/>
  <c r="E1820" i="9"/>
  <c r="F1819" i="9"/>
  <c r="I419" i="9" l="1"/>
  <c r="J418" i="9"/>
  <c r="E1821" i="9"/>
  <c r="F1820" i="9"/>
  <c r="C565" i="9"/>
  <c r="D564" i="9"/>
  <c r="I420" i="9" l="1"/>
  <c r="J419" i="9"/>
  <c r="C566" i="9"/>
  <c r="D565" i="9"/>
  <c r="E1822" i="9"/>
  <c r="F1821" i="9"/>
  <c r="J420" i="9" l="1"/>
  <c r="I421" i="9"/>
  <c r="E1823" i="9"/>
  <c r="F1822" i="9"/>
  <c r="C567" i="9"/>
  <c r="D566" i="9"/>
  <c r="I422" i="9" l="1"/>
  <c r="J421" i="9"/>
  <c r="C568" i="9"/>
  <c r="D567" i="9"/>
  <c r="E1824" i="9"/>
  <c r="F1823" i="9"/>
  <c r="I423" i="9" l="1"/>
  <c r="J422" i="9"/>
  <c r="E1825" i="9"/>
  <c r="F1824" i="9"/>
  <c r="C569" i="9"/>
  <c r="D568" i="9"/>
  <c r="I424" i="9" l="1"/>
  <c r="J423" i="9"/>
  <c r="C570" i="9"/>
  <c r="D569" i="9"/>
  <c r="E1826" i="9"/>
  <c r="F1825" i="9"/>
  <c r="J424" i="9" l="1"/>
  <c r="I425" i="9"/>
  <c r="E1827" i="9"/>
  <c r="F1826" i="9"/>
  <c r="C571" i="9"/>
  <c r="D570" i="9"/>
  <c r="I426" i="9" l="1"/>
  <c r="J425" i="9"/>
  <c r="C572" i="9"/>
  <c r="D571" i="9"/>
  <c r="E1828" i="9"/>
  <c r="F1827" i="9"/>
  <c r="I427" i="9" l="1"/>
  <c r="J426" i="9"/>
  <c r="E1829" i="9"/>
  <c r="F1828" i="9"/>
  <c r="C573" i="9"/>
  <c r="D572" i="9"/>
  <c r="I428" i="9" l="1"/>
  <c r="J427" i="9"/>
  <c r="C574" i="9"/>
  <c r="D573" i="9"/>
  <c r="E1830" i="9"/>
  <c r="F1829" i="9"/>
  <c r="J428" i="9" l="1"/>
  <c r="I429" i="9"/>
  <c r="E1831" i="9"/>
  <c r="F1830" i="9"/>
  <c r="C575" i="9"/>
  <c r="D574" i="9"/>
  <c r="I430" i="9" l="1"/>
  <c r="J429" i="9"/>
  <c r="C576" i="9"/>
  <c r="D575" i="9"/>
  <c r="E1832" i="9"/>
  <c r="F1831" i="9"/>
  <c r="I431" i="9" l="1"/>
  <c r="J430" i="9"/>
  <c r="E1833" i="9"/>
  <c r="F1832" i="9"/>
  <c r="C577" i="9"/>
  <c r="D576" i="9"/>
  <c r="I432" i="9" l="1"/>
  <c r="J431" i="9"/>
  <c r="C578" i="9"/>
  <c r="D577" i="9"/>
  <c r="E1834" i="9"/>
  <c r="F1833" i="9"/>
  <c r="J432" i="9" l="1"/>
  <c r="I433" i="9"/>
  <c r="E1835" i="9"/>
  <c r="F1834" i="9"/>
  <c r="C579" i="9"/>
  <c r="D578" i="9"/>
  <c r="I434" i="9" l="1"/>
  <c r="J433" i="9"/>
  <c r="C580" i="9"/>
  <c r="D579" i="9"/>
  <c r="E1836" i="9"/>
  <c r="F1835" i="9"/>
  <c r="I435" i="9" l="1"/>
  <c r="J434" i="9"/>
  <c r="E1837" i="9"/>
  <c r="F1836" i="9"/>
  <c r="C581" i="9"/>
  <c r="D580" i="9"/>
  <c r="I436" i="9" l="1"/>
  <c r="J435" i="9"/>
  <c r="C582" i="9"/>
  <c r="D581" i="9"/>
  <c r="E1838" i="9"/>
  <c r="F1837" i="9"/>
  <c r="J436" i="9" l="1"/>
  <c r="I437" i="9"/>
  <c r="E1839" i="9"/>
  <c r="F1838" i="9"/>
  <c r="C583" i="9"/>
  <c r="D582" i="9"/>
  <c r="I438" i="9" l="1"/>
  <c r="J437" i="9"/>
  <c r="C584" i="9"/>
  <c r="D583" i="9"/>
  <c r="E1840" i="9"/>
  <c r="F1839" i="9"/>
  <c r="I439" i="9" l="1"/>
  <c r="J438" i="9"/>
  <c r="E1841" i="9"/>
  <c r="F1840" i="9"/>
  <c r="C585" i="9"/>
  <c r="D584" i="9"/>
  <c r="I440" i="9" l="1"/>
  <c r="J439" i="9"/>
  <c r="C586" i="9"/>
  <c r="D585" i="9"/>
  <c r="E1842" i="9"/>
  <c r="F1841" i="9"/>
  <c r="J440" i="9" l="1"/>
  <c r="I441" i="9"/>
  <c r="E1843" i="9"/>
  <c r="F1842" i="9"/>
  <c r="C587" i="9"/>
  <c r="D586" i="9"/>
  <c r="I442" i="9" l="1"/>
  <c r="J441" i="9"/>
  <c r="C588" i="9"/>
  <c r="D587" i="9"/>
  <c r="E1844" i="9"/>
  <c r="F1843" i="9"/>
  <c r="I443" i="9" l="1"/>
  <c r="J442" i="9"/>
  <c r="E1845" i="9"/>
  <c r="F1844" i="9"/>
  <c r="C589" i="9"/>
  <c r="D588" i="9"/>
  <c r="I444" i="9" l="1"/>
  <c r="J443" i="9"/>
  <c r="C590" i="9"/>
  <c r="D589" i="9"/>
  <c r="E1846" i="9"/>
  <c r="F1845" i="9"/>
  <c r="J444" i="9" l="1"/>
  <c r="I445" i="9"/>
  <c r="E1847" i="9"/>
  <c r="F1846" i="9"/>
  <c r="C591" i="9"/>
  <c r="D590" i="9"/>
  <c r="I446" i="9" l="1"/>
  <c r="J445" i="9"/>
  <c r="C592" i="9"/>
  <c r="D591" i="9"/>
  <c r="E1848" i="9"/>
  <c r="F1847" i="9"/>
  <c r="I447" i="9" l="1"/>
  <c r="J446" i="9"/>
  <c r="E1849" i="9"/>
  <c r="F1848" i="9"/>
  <c r="C593" i="9"/>
  <c r="D592" i="9"/>
  <c r="I448" i="9" l="1"/>
  <c r="J447" i="9"/>
  <c r="C594" i="9"/>
  <c r="D593" i="9"/>
  <c r="E1850" i="9"/>
  <c r="F1849" i="9"/>
  <c r="J448" i="9" l="1"/>
  <c r="I449" i="9"/>
  <c r="E1851" i="9"/>
  <c r="F1850" i="9"/>
  <c r="C595" i="9"/>
  <c r="D594" i="9"/>
  <c r="I450" i="9" l="1"/>
  <c r="J449" i="9"/>
  <c r="C596" i="9"/>
  <c r="D595" i="9"/>
  <c r="E1852" i="9"/>
  <c r="F1851" i="9"/>
  <c r="I451" i="9" l="1"/>
  <c r="J450" i="9"/>
  <c r="E1853" i="9"/>
  <c r="F1852" i="9"/>
  <c r="C597" i="9"/>
  <c r="D596" i="9"/>
  <c r="I452" i="9" l="1"/>
  <c r="J451" i="9"/>
  <c r="C598" i="9"/>
  <c r="D597" i="9"/>
  <c r="E1854" i="9"/>
  <c r="F1853" i="9"/>
  <c r="J452" i="9" l="1"/>
  <c r="I453" i="9"/>
  <c r="E1855" i="9"/>
  <c r="F1854" i="9"/>
  <c r="C599" i="9"/>
  <c r="D598" i="9"/>
  <c r="I454" i="9" l="1"/>
  <c r="J453" i="9"/>
  <c r="C600" i="9"/>
  <c r="D599" i="9"/>
  <c r="E1856" i="9"/>
  <c r="F1855" i="9"/>
  <c r="I455" i="9" l="1"/>
  <c r="J454" i="9"/>
  <c r="E1857" i="9"/>
  <c r="F1856" i="9"/>
  <c r="C601" i="9"/>
  <c r="D600" i="9"/>
  <c r="I456" i="9" l="1"/>
  <c r="J455" i="9"/>
  <c r="C602" i="9"/>
  <c r="D601" i="9"/>
  <c r="E1858" i="9"/>
  <c r="F1857" i="9"/>
  <c r="J456" i="9" l="1"/>
  <c r="I457" i="9"/>
  <c r="E1859" i="9"/>
  <c r="F1858" i="9"/>
  <c r="C603" i="9"/>
  <c r="D602" i="9"/>
  <c r="I458" i="9" l="1"/>
  <c r="J457" i="9"/>
  <c r="C604" i="9"/>
  <c r="D603" i="9"/>
  <c r="E1860" i="9"/>
  <c r="F1859" i="9"/>
  <c r="I459" i="9" l="1"/>
  <c r="J458" i="9"/>
  <c r="E1861" i="9"/>
  <c r="F1860" i="9"/>
  <c r="C605" i="9"/>
  <c r="D604" i="9"/>
  <c r="I460" i="9" l="1"/>
  <c r="J459" i="9"/>
  <c r="C606" i="9"/>
  <c r="D605" i="9"/>
  <c r="E1862" i="9"/>
  <c r="F1861" i="9"/>
  <c r="J460" i="9" l="1"/>
  <c r="I461" i="9"/>
  <c r="E1863" i="9"/>
  <c r="F1862" i="9"/>
  <c r="C607" i="9"/>
  <c r="D606" i="9"/>
  <c r="I462" i="9" l="1"/>
  <c r="J461" i="9"/>
  <c r="C608" i="9"/>
  <c r="D607" i="9"/>
  <c r="E1864" i="9"/>
  <c r="F1863" i="9"/>
  <c r="I463" i="9" l="1"/>
  <c r="J462" i="9"/>
  <c r="E1865" i="9"/>
  <c r="F1864" i="9"/>
  <c r="C609" i="9"/>
  <c r="D608" i="9"/>
  <c r="I464" i="9" l="1"/>
  <c r="J463" i="9"/>
  <c r="C610" i="9"/>
  <c r="D609" i="9"/>
  <c r="E1866" i="9"/>
  <c r="F1865" i="9"/>
  <c r="J464" i="9" l="1"/>
  <c r="I465" i="9"/>
  <c r="E1867" i="9"/>
  <c r="F1866" i="9"/>
  <c r="C611" i="9"/>
  <c r="D610" i="9"/>
  <c r="I466" i="9" l="1"/>
  <c r="J465" i="9"/>
  <c r="C612" i="9"/>
  <c r="D611" i="9"/>
  <c r="E1868" i="9"/>
  <c r="F1867" i="9"/>
  <c r="I467" i="9" l="1"/>
  <c r="J466" i="9"/>
  <c r="E1869" i="9"/>
  <c r="F1868" i="9"/>
  <c r="C613" i="9"/>
  <c r="D612" i="9"/>
  <c r="I468" i="9" l="1"/>
  <c r="J467" i="9"/>
  <c r="C614" i="9"/>
  <c r="D613" i="9"/>
  <c r="E1870" i="9"/>
  <c r="F1869" i="9"/>
  <c r="J468" i="9" l="1"/>
  <c r="I469" i="9"/>
  <c r="E1871" i="9"/>
  <c r="F1870" i="9"/>
  <c r="C615" i="9"/>
  <c r="D614" i="9"/>
  <c r="I470" i="9" l="1"/>
  <c r="J469" i="9"/>
  <c r="C616" i="9"/>
  <c r="D615" i="9"/>
  <c r="E1872" i="9"/>
  <c r="F1871" i="9"/>
  <c r="I471" i="9" l="1"/>
  <c r="J470" i="9"/>
  <c r="E1873" i="9"/>
  <c r="F1872" i="9"/>
  <c r="C617" i="9"/>
  <c r="D616" i="9"/>
  <c r="I472" i="9" l="1"/>
  <c r="J471" i="9"/>
  <c r="C618" i="9"/>
  <c r="D617" i="9"/>
  <c r="E1874" i="9"/>
  <c r="F1873" i="9"/>
  <c r="J472" i="9" l="1"/>
  <c r="I473" i="9"/>
  <c r="E1875" i="9"/>
  <c r="F1874" i="9"/>
  <c r="C619" i="9"/>
  <c r="D618" i="9"/>
  <c r="I474" i="9" l="1"/>
  <c r="J473" i="9"/>
  <c r="C620" i="9"/>
  <c r="D619" i="9"/>
  <c r="E1876" i="9"/>
  <c r="F1875" i="9"/>
  <c r="I475" i="9" l="1"/>
  <c r="J474" i="9"/>
  <c r="E1877" i="9"/>
  <c r="F1876" i="9"/>
  <c r="C621" i="9"/>
  <c r="D620" i="9"/>
  <c r="I476" i="9" l="1"/>
  <c r="J475" i="9"/>
  <c r="C622" i="9"/>
  <c r="D621" i="9"/>
  <c r="E1878" i="9"/>
  <c r="F1877" i="9"/>
  <c r="J476" i="9" l="1"/>
  <c r="I477" i="9"/>
  <c r="E1879" i="9"/>
  <c r="F1878" i="9"/>
  <c r="C623" i="9"/>
  <c r="D622" i="9"/>
  <c r="I478" i="9" l="1"/>
  <c r="J477" i="9"/>
  <c r="C624" i="9"/>
  <c r="D623" i="9"/>
  <c r="E1880" i="9"/>
  <c r="F1879" i="9"/>
  <c r="I479" i="9" l="1"/>
  <c r="J478" i="9"/>
  <c r="E1881" i="9"/>
  <c r="F1880" i="9"/>
  <c r="C625" i="9"/>
  <c r="D624" i="9"/>
  <c r="I480" i="9" l="1"/>
  <c r="J479" i="9"/>
  <c r="C626" i="9"/>
  <c r="D625" i="9"/>
  <c r="E1882" i="9"/>
  <c r="F1881" i="9"/>
  <c r="J480" i="9" l="1"/>
  <c r="I481" i="9"/>
  <c r="E1883" i="9"/>
  <c r="F1882" i="9"/>
  <c r="C627" i="9"/>
  <c r="D626" i="9"/>
  <c r="I482" i="9" l="1"/>
  <c r="J481" i="9"/>
  <c r="C628" i="9"/>
  <c r="D627" i="9"/>
  <c r="E1884" i="9"/>
  <c r="F1883" i="9"/>
  <c r="I483" i="9" l="1"/>
  <c r="J482" i="9"/>
  <c r="E1885" i="9"/>
  <c r="F1884" i="9"/>
  <c r="C629" i="9"/>
  <c r="D628" i="9"/>
  <c r="I484" i="9" l="1"/>
  <c r="J483" i="9"/>
  <c r="C630" i="9"/>
  <c r="D629" i="9"/>
  <c r="E1886" i="9"/>
  <c r="F1885" i="9"/>
  <c r="J484" i="9" l="1"/>
  <c r="I485" i="9"/>
  <c r="E1887" i="9"/>
  <c r="F1886" i="9"/>
  <c r="C631" i="9"/>
  <c r="D630" i="9"/>
  <c r="I486" i="9" l="1"/>
  <c r="J485" i="9"/>
  <c r="C632" i="9"/>
  <c r="D631" i="9"/>
  <c r="E1888" i="9"/>
  <c r="F1887" i="9"/>
  <c r="I487" i="9" l="1"/>
  <c r="J486" i="9"/>
  <c r="E1889" i="9"/>
  <c r="F1888" i="9"/>
  <c r="C633" i="9"/>
  <c r="D632" i="9"/>
  <c r="I488" i="9" l="1"/>
  <c r="J487" i="9"/>
  <c r="C634" i="9"/>
  <c r="D633" i="9"/>
  <c r="E1890" i="9"/>
  <c r="F1889" i="9"/>
  <c r="J488" i="9" l="1"/>
  <c r="I489" i="9"/>
  <c r="E1891" i="9"/>
  <c r="F1890" i="9"/>
  <c r="C635" i="9"/>
  <c r="D634" i="9"/>
  <c r="I490" i="9" l="1"/>
  <c r="J489" i="9"/>
  <c r="C636" i="9"/>
  <c r="D635" i="9"/>
  <c r="E1892" i="9"/>
  <c r="F1891" i="9"/>
  <c r="I491" i="9" l="1"/>
  <c r="J490" i="9"/>
  <c r="E1893" i="9"/>
  <c r="F1892" i="9"/>
  <c r="C637" i="9"/>
  <c r="D636" i="9"/>
  <c r="I492" i="9" l="1"/>
  <c r="J491" i="9"/>
  <c r="C638" i="9"/>
  <c r="D637" i="9"/>
  <c r="E1894" i="9"/>
  <c r="F1893" i="9"/>
  <c r="J492" i="9" l="1"/>
  <c r="I493" i="9"/>
  <c r="E1895" i="9"/>
  <c r="F1894" i="9"/>
  <c r="C639" i="9"/>
  <c r="D638" i="9"/>
  <c r="I494" i="9" l="1"/>
  <c r="J493" i="9"/>
  <c r="C640" i="9"/>
  <c r="D639" i="9"/>
  <c r="E1896" i="9"/>
  <c r="F1895" i="9"/>
  <c r="I495" i="9" l="1"/>
  <c r="J494" i="9"/>
  <c r="E1897" i="9"/>
  <c r="F1896" i="9"/>
  <c r="C641" i="9"/>
  <c r="D640" i="9"/>
  <c r="I496" i="9" l="1"/>
  <c r="J495" i="9"/>
  <c r="C642" i="9"/>
  <c r="D641" i="9"/>
  <c r="E1898" i="9"/>
  <c r="F1897" i="9"/>
  <c r="J496" i="9" l="1"/>
  <c r="I497" i="9"/>
  <c r="E1899" i="9"/>
  <c r="F1898" i="9"/>
  <c r="C643" i="9"/>
  <c r="D642" i="9"/>
  <c r="I498" i="9" l="1"/>
  <c r="J497" i="9"/>
  <c r="C644" i="9"/>
  <c r="D643" i="9"/>
  <c r="E1900" i="9"/>
  <c r="F1899" i="9"/>
  <c r="I499" i="9" l="1"/>
  <c r="J498" i="9"/>
  <c r="E1901" i="9"/>
  <c r="F1900" i="9"/>
  <c r="C645" i="9"/>
  <c r="D644" i="9"/>
  <c r="I500" i="9" l="1"/>
  <c r="J499" i="9"/>
  <c r="C646" i="9"/>
  <c r="D645" i="9"/>
  <c r="E1902" i="9"/>
  <c r="F1901" i="9"/>
  <c r="J500" i="9" l="1"/>
  <c r="I501" i="9"/>
  <c r="E1903" i="9"/>
  <c r="F1902" i="9"/>
  <c r="C647" i="9"/>
  <c r="D646" i="9"/>
  <c r="I502" i="9" l="1"/>
  <c r="J501" i="9"/>
  <c r="C648" i="9"/>
  <c r="D647" i="9"/>
  <c r="E1904" i="9"/>
  <c r="F1903" i="9"/>
  <c r="I503" i="9" l="1"/>
  <c r="J502" i="9"/>
  <c r="E1905" i="9"/>
  <c r="F1904" i="9"/>
  <c r="C649" i="9"/>
  <c r="D648" i="9"/>
  <c r="I504" i="9" l="1"/>
  <c r="J503" i="9"/>
  <c r="C650" i="9"/>
  <c r="D649" i="9"/>
  <c r="E1906" i="9"/>
  <c r="F1905" i="9"/>
  <c r="AU21" i="14" l="1"/>
  <c r="AU20" i="14"/>
  <c r="AU19" i="14"/>
  <c r="AU22" i="14"/>
  <c r="AU23" i="14"/>
  <c r="AU14" i="14"/>
  <c r="AU17" i="14"/>
  <c r="AU15" i="14"/>
  <c r="AU16" i="14"/>
  <c r="AU18" i="14"/>
  <c r="J504" i="9"/>
  <c r="I505" i="9"/>
  <c r="E1907" i="9"/>
  <c r="F1906" i="9"/>
  <c r="C651" i="9"/>
  <c r="D650" i="9"/>
  <c r="AU44" i="14" l="1"/>
  <c r="AU45" i="14" s="1"/>
  <c r="V51" i="10" s="1"/>
  <c r="I506" i="9"/>
  <c r="J505" i="9"/>
  <c r="C652" i="9"/>
  <c r="D651" i="9"/>
  <c r="E1908" i="9"/>
  <c r="F1907" i="9"/>
  <c r="I507" i="9" l="1"/>
  <c r="J506" i="9"/>
  <c r="E1909" i="9"/>
  <c r="F1908" i="9"/>
  <c r="C653" i="9"/>
  <c r="D652" i="9"/>
  <c r="I508" i="9" l="1"/>
  <c r="J507" i="9"/>
  <c r="C654" i="9"/>
  <c r="D653" i="9"/>
  <c r="E1910" i="9"/>
  <c r="F1909" i="9"/>
  <c r="J508" i="9" l="1"/>
  <c r="I509" i="9"/>
  <c r="E1911" i="9"/>
  <c r="F1910" i="9"/>
  <c r="C655" i="9"/>
  <c r="D654" i="9"/>
  <c r="I510" i="9" l="1"/>
  <c r="J509" i="9"/>
  <c r="C656" i="9"/>
  <c r="D655" i="9"/>
  <c r="E1912" i="9"/>
  <c r="F1911" i="9"/>
  <c r="I511" i="9" l="1"/>
  <c r="J510" i="9"/>
  <c r="E1913" i="9"/>
  <c r="F1912" i="9"/>
  <c r="C657" i="9"/>
  <c r="D656" i="9"/>
  <c r="I512" i="9" l="1"/>
  <c r="J511" i="9"/>
  <c r="C658" i="9"/>
  <c r="D657" i="9"/>
  <c r="E1914" i="9"/>
  <c r="F1913" i="9"/>
  <c r="J512" i="9" l="1"/>
  <c r="I513" i="9"/>
  <c r="E1915" i="9"/>
  <c r="F1914" i="9"/>
  <c r="C659" i="9"/>
  <c r="D658" i="9"/>
  <c r="I514" i="9" l="1"/>
  <c r="J513" i="9"/>
  <c r="C660" i="9"/>
  <c r="D659" i="9"/>
  <c r="E1916" i="9"/>
  <c r="F1915" i="9"/>
  <c r="I515" i="9" l="1"/>
  <c r="J514" i="9"/>
  <c r="E1917" i="9"/>
  <c r="F1916" i="9"/>
  <c r="C661" i="9"/>
  <c r="D660" i="9"/>
  <c r="I516" i="9" l="1"/>
  <c r="J515" i="9"/>
  <c r="C662" i="9"/>
  <c r="D661" i="9"/>
  <c r="E1918" i="9"/>
  <c r="F1917" i="9"/>
  <c r="J516" i="9" l="1"/>
  <c r="I517" i="9"/>
  <c r="E1919" i="9"/>
  <c r="F1918" i="9"/>
  <c r="C663" i="9"/>
  <c r="D662" i="9"/>
  <c r="I518" i="9" l="1"/>
  <c r="J517" i="9"/>
  <c r="C664" i="9"/>
  <c r="D663" i="9"/>
  <c r="E1920" i="9"/>
  <c r="F1919" i="9"/>
  <c r="I519" i="9" l="1"/>
  <c r="J518" i="9"/>
  <c r="E1921" i="9"/>
  <c r="F1920" i="9"/>
  <c r="C665" i="9"/>
  <c r="D664" i="9"/>
  <c r="I520" i="9" l="1"/>
  <c r="J519" i="9"/>
  <c r="C666" i="9"/>
  <c r="D665" i="9"/>
  <c r="E1922" i="9"/>
  <c r="F1921" i="9"/>
  <c r="J520" i="9" l="1"/>
  <c r="I521" i="9"/>
  <c r="E1923" i="9"/>
  <c r="F1922" i="9"/>
  <c r="C667" i="9"/>
  <c r="D666" i="9"/>
  <c r="I522" i="9" l="1"/>
  <c r="J521" i="9"/>
  <c r="C668" i="9"/>
  <c r="D667" i="9"/>
  <c r="E1924" i="9"/>
  <c r="F1923" i="9"/>
  <c r="I523" i="9" l="1"/>
  <c r="J522" i="9"/>
  <c r="E1925" i="9"/>
  <c r="F1924" i="9"/>
  <c r="C669" i="9"/>
  <c r="D668" i="9"/>
  <c r="I524" i="9" l="1"/>
  <c r="J523" i="9"/>
  <c r="C670" i="9"/>
  <c r="D669" i="9"/>
  <c r="E1926" i="9"/>
  <c r="F1925" i="9"/>
  <c r="J524" i="9" l="1"/>
  <c r="I525" i="9"/>
  <c r="E1927" i="9"/>
  <c r="F1926" i="9"/>
  <c r="C671" i="9"/>
  <c r="D670" i="9"/>
  <c r="I526" i="9" l="1"/>
  <c r="J525" i="9"/>
  <c r="C672" i="9"/>
  <c r="D671" i="9"/>
  <c r="E1928" i="9"/>
  <c r="F1927" i="9"/>
  <c r="I527" i="9" l="1"/>
  <c r="J526" i="9"/>
  <c r="E1929" i="9"/>
  <c r="F1928" i="9"/>
  <c r="C673" i="9"/>
  <c r="D672" i="9"/>
  <c r="I528" i="9" l="1"/>
  <c r="J527" i="9"/>
  <c r="C674" i="9"/>
  <c r="D673" i="9"/>
  <c r="E1930" i="9"/>
  <c r="F1929" i="9"/>
  <c r="J528" i="9" l="1"/>
  <c r="I529" i="9"/>
  <c r="E1931" i="9"/>
  <c r="F1930" i="9"/>
  <c r="C675" i="9"/>
  <c r="D674" i="9"/>
  <c r="I530" i="9" l="1"/>
  <c r="J529" i="9"/>
  <c r="C676" i="9"/>
  <c r="D675" i="9"/>
  <c r="E1932" i="9"/>
  <c r="F1931" i="9"/>
  <c r="I531" i="9" l="1"/>
  <c r="J530" i="9"/>
  <c r="E1933" i="9"/>
  <c r="F1932" i="9"/>
  <c r="C677" i="9"/>
  <c r="D676" i="9"/>
  <c r="I532" i="9" l="1"/>
  <c r="J531" i="9"/>
  <c r="C678" i="9"/>
  <c r="D677" i="9"/>
  <c r="E1934" i="9"/>
  <c r="F1933" i="9"/>
  <c r="J532" i="9" l="1"/>
  <c r="I533" i="9"/>
  <c r="E1935" i="9"/>
  <c r="F1934" i="9"/>
  <c r="C679" i="9"/>
  <c r="D678" i="9"/>
  <c r="I534" i="9" l="1"/>
  <c r="J533" i="9"/>
  <c r="C680" i="9"/>
  <c r="D679" i="9"/>
  <c r="E1936" i="9"/>
  <c r="F1935" i="9"/>
  <c r="I535" i="9" l="1"/>
  <c r="J534" i="9"/>
  <c r="E1937" i="9"/>
  <c r="F1936" i="9"/>
  <c r="C681" i="9"/>
  <c r="D680" i="9"/>
  <c r="I536" i="9" l="1"/>
  <c r="J535" i="9"/>
  <c r="C682" i="9"/>
  <c r="D681" i="9"/>
  <c r="E1938" i="9"/>
  <c r="F1937" i="9"/>
  <c r="J536" i="9" l="1"/>
  <c r="I537" i="9"/>
  <c r="E1939" i="9"/>
  <c r="F1938" i="9"/>
  <c r="C683" i="9"/>
  <c r="D682" i="9"/>
  <c r="I538" i="9" l="1"/>
  <c r="J537" i="9"/>
  <c r="C684" i="9"/>
  <c r="D683" i="9"/>
  <c r="E1940" i="9"/>
  <c r="F1939" i="9"/>
  <c r="I539" i="9" l="1"/>
  <c r="J538" i="9"/>
  <c r="E1941" i="9"/>
  <c r="F1940" i="9"/>
  <c r="C685" i="9"/>
  <c r="D684" i="9"/>
  <c r="I540" i="9" l="1"/>
  <c r="J539" i="9"/>
  <c r="C686" i="9"/>
  <c r="D685" i="9"/>
  <c r="E1942" i="9"/>
  <c r="F1941" i="9"/>
  <c r="J540" i="9" l="1"/>
  <c r="I541" i="9"/>
  <c r="E1943" i="9"/>
  <c r="F1942" i="9"/>
  <c r="C687" i="9"/>
  <c r="D686" i="9"/>
  <c r="I542" i="9" l="1"/>
  <c r="J541" i="9"/>
  <c r="C688" i="9"/>
  <c r="D687" i="9"/>
  <c r="E1944" i="9"/>
  <c r="F1943" i="9"/>
  <c r="I543" i="9" l="1"/>
  <c r="J542" i="9"/>
  <c r="E1945" i="9"/>
  <c r="F1944" i="9"/>
  <c r="C689" i="9"/>
  <c r="D688" i="9"/>
  <c r="I544" i="9" l="1"/>
  <c r="J543" i="9"/>
  <c r="C690" i="9"/>
  <c r="D689" i="9"/>
  <c r="E1946" i="9"/>
  <c r="F1945" i="9"/>
  <c r="J544" i="9" l="1"/>
  <c r="I545" i="9"/>
  <c r="E1947" i="9"/>
  <c r="F1946" i="9"/>
  <c r="C691" i="9"/>
  <c r="D690" i="9"/>
  <c r="I546" i="9" l="1"/>
  <c r="J545" i="9"/>
  <c r="C692" i="9"/>
  <c r="D691" i="9"/>
  <c r="E1948" i="9"/>
  <c r="F1947" i="9"/>
  <c r="I547" i="9" l="1"/>
  <c r="J546" i="9"/>
  <c r="E1949" i="9"/>
  <c r="F1948" i="9"/>
  <c r="C693" i="9"/>
  <c r="D692" i="9"/>
  <c r="I548" i="9" l="1"/>
  <c r="J547" i="9"/>
  <c r="C694" i="9"/>
  <c r="D693" i="9"/>
  <c r="E1950" i="9"/>
  <c r="F1949" i="9"/>
  <c r="J548" i="9" l="1"/>
  <c r="I549" i="9"/>
  <c r="E1951" i="9"/>
  <c r="F1950" i="9"/>
  <c r="C695" i="9"/>
  <c r="D694" i="9"/>
  <c r="I550" i="9" l="1"/>
  <c r="J549" i="9"/>
  <c r="C696" i="9"/>
  <c r="D695" i="9"/>
  <c r="E1952" i="9"/>
  <c r="F1951" i="9"/>
  <c r="I551" i="9" l="1"/>
  <c r="J550" i="9"/>
  <c r="E1953" i="9"/>
  <c r="F1952" i="9"/>
  <c r="C697" i="9"/>
  <c r="D696" i="9"/>
  <c r="I552" i="9" l="1"/>
  <c r="J551" i="9"/>
  <c r="C698" i="9"/>
  <c r="D697" i="9"/>
  <c r="E1954" i="9"/>
  <c r="F1953" i="9"/>
  <c r="J552" i="9" l="1"/>
  <c r="I553" i="9"/>
  <c r="E1955" i="9"/>
  <c r="F1954" i="9"/>
  <c r="C699" i="9"/>
  <c r="D698" i="9"/>
  <c r="I554" i="9" l="1"/>
  <c r="J553" i="9"/>
  <c r="C700" i="9"/>
  <c r="D699" i="9"/>
  <c r="E1956" i="9"/>
  <c r="F1955" i="9"/>
  <c r="I555" i="9" l="1"/>
  <c r="J554" i="9"/>
  <c r="E1957" i="9"/>
  <c r="F1956" i="9"/>
  <c r="C701" i="9"/>
  <c r="D700" i="9"/>
  <c r="I556" i="9" l="1"/>
  <c r="J555" i="9"/>
  <c r="C702" i="9"/>
  <c r="D701" i="9"/>
  <c r="E1958" i="9"/>
  <c r="F1957" i="9"/>
  <c r="J556" i="9" l="1"/>
  <c r="I557" i="9"/>
  <c r="E1959" i="9"/>
  <c r="F1958" i="9"/>
  <c r="C703" i="9"/>
  <c r="D702" i="9"/>
  <c r="I558" i="9" l="1"/>
  <c r="J557" i="9"/>
  <c r="C704" i="9"/>
  <c r="D703" i="9"/>
  <c r="E1960" i="9"/>
  <c r="F1959" i="9"/>
  <c r="I559" i="9" l="1"/>
  <c r="J558" i="9"/>
  <c r="E1961" i="9"/>
  <c r="F1960" i="9"/>
  <c r="C705" i="9"/>
  <c r="D704" i="9"/>
  <c r="I560" i="9" l="1"/>
  <c r="J559" i="9"/>
  <c r="C706" i="9"/>
  <c r="D705" i="9"/>
  <c r="E1962" i="9"/>
  <c r="F1961" i="9"/>
  <c r="J560" i="9" l="1"/>
  <c r="I561" i="9"/>
  <c r="E1963" i="9"/>
  <c r="F1962" i="9"/>
  <c r="C707" i="9"/>
  <c r="D706" i="9"/>
  <c r="I562" i="9" l="1"/>
  <c r="J561" i="9"/>
  <c r="C708" i="9"/>
  <c r="D707" i="9"/>
  <c r="E1964" i="9"/>
  <c r="F1963" i="9"/>
  <c r="I563" i="9" l="1"/>
  <c r="J562" i="9"/>
  <c r="E1965" i="9"/>
  <c r="F1964" i="9"/>
  <c r="C709" i="9"/>
  <c r="D708" i="9"/>
  <c r="I564" i="9" l="1"/>
  <c r="J563" i="9"/>
  <c r="C710" i="9"/>
  <c r="D709" i="9"/>
  <c r="E1966" i="9"/>
  <c r="F1965" i="9"/>
  <c r="J564" i="9" l="1"/>
  <c r="I565" i="9"/>
  <c r="E1967" i="9"/>
  <c r="F1966" i="9"/>
  <c r="C711" i="9"/>
  <c r="D710" i="9"/>
  <c r="I566" i="9" l="1"/>
  <c r="J565" i="9"/>
  <c r="C712" i="9"/>
  <c r="D711" i="9"/>
  <c r="E1968" i="9"/>
  <c r="F1967" i="9"/>
  <c r="I567" i="9" l="1"/>
  <c r="J566" i="9"/>
  <c r="E1969" i="9"/>
  <c r="F1968" i="9"/>
  <c r="C713" i="9"/>
  <c r="D712" i="9"/>
  <c r="I568" i="9" l="1"/>
  <c r="J567" i="9"/>
  <c r="C714" i="9"/>
  <c r="D713" i="9"/>
  <c r="E1970" i="9"/>
  <c r="F1969" i="9"/>
  <c r="J568" i="9" l="1"/>
  <c r="I569" i="9"/>
  <c r="E1971" i="9"/>
  <c r="F1970" i="9"/>
  <c r="C715" i="9"/>
  <c r="D714" i="9"/>
  <c r="I570" i="9" l="1"/>
  <c r="J569" i="9"/>
  <c r="C716" i="9"/>
  <c r="D715" i="9"/>
  <c r="E1972" i="9"/>
  <c r="F1971" i="9"/>
  <c r="I571" i="9" l="1"/>
  <c r="J570" i="9"/>
  <c r="E1973" i="9"/>
  <c r="F1972" i="9"/>
  <c r="C717" i="9"/>
  <c r="D716" i="9"/>
  <c r="I572" i="9" l="1"/>
  <c r="J571" i="9"/>
  <c r="C718" i="9"/>
  <c r="D717" i="9"/>
  <c r="E1974" i="9"/>
  <c r="F1973" i="9"/>
  <c r="J572" i="9" l="1"/>
  <c r="I573" i="9"/>
  <c r="E1975" i="9"/>
  <c r="F1974" i="9"/>
  <c r="C719" i="9"/>
  <c r="D718" i="9"/>
  <c r="I574" i="9" l="1"/>
  <c r="J573" i="9"/>
  <c r="C720" i="9"/>
  <c r="D719" i="9"/>
  <c r="E1976" i="9"/>
  <c r="F1975" i="9"/>
  <c r="I575" i="9" l="1"/>
  <c r="J574" i="9"/>
  <c r="E1977" i="9"/>
  <c r="F1976" i="9"/>
  <c r="C721" i="9"/>
  <c r="D720" i="9"/>
  <c r="I576" i="9" l="1"/>
  <c r="J575" i="9"/>
  <c r="C722" i="9"/>
  <c r="D721" i="9"/>
  <c r="E1978" i="9"/>
  <c r="F1977" i="9"/>
  <c r="J576" i="9" l="1"/>
  <c r="I577" i="9"/>
  <c r="E1979" i="9"/>
  <c r="F1978" i="9"/>
  <c r="C723" i="9"/>
  <c r="D722" i="9"/>
  <c r="I578" i="9" l="1"/>
  <c r="J577" i="9"/>
  <c r="C724" i="9"/>
  <c r="D723" i="9"/>
  <c r="E1980" i="9"/>
  <c r="F1979" i="9"/>
  <c r="I579" i="9" l="1"/>
  <c r="J578" i="9"/>
  <c r="E1981" i="9"/>
  <c r="F1980" i="9"/>
  <c r="C725" i="9"/>
  <c r="D724" i="9"/>
  <c r="I580" i="9" l="1"/>
  <c r="J579" i="9"/>
  <c r="C726" i="9"/>
  <c r="D725" i="9"/>
  <c r="E1982" i="9"/>
  <c r="F1981" i="9"/>
  <c r="J580" i="9" l="1"/>
  <c r="I581" i="9"/>
  <c r="E1983" i="9"/>
  <c r="F1982" i="9"/>
  <c r="C727" i="9"/>
  <c r="D726" i="9"/>
  <c r="I582" i="9" l="1"/>
  <c r="J581" i="9"/>
  <c r="C728" i="9"/>
  <c r="D727" i="9"/>
  <c r="E1984" i="9"/>
  <c r="F1983" i="9"/>
  <c r="I583" i="9" l="1"/>
  <c r="J582" i="9"/>
  <c r="E1985" i="9"/>
  <c r="F1984" i="9"/>
  <c r="C729" i="9"/>
  <c r="D728" i="9"/>
  <c r="I584" i="9" l="1"/>
  <c r="J583" i="9"/>
  <c r="C730" i="9"/>
  <c r="D729" i="9"/>
  <c r="E1986" i="9"/>
  <c r="F1985" i="9"/>
  <c r="J584" i="9" l="1"/>
  <c r="I585" i="9"/>
  <c r="E1987" i="9"/>
  <c r="F1986" i="9"/>
  <c r="C731" i="9"/>
  <c r="D730" i="9"/>
  <c r="I586" i="9" l="1"/>
  <c r="J585" i="9"/>
  <c r="C732" i="9"/>
  <c r="D731" i="9"/>
  <c r="E1988" i="9"/>
  <c r="F1987" i="9"/>
  <c r="I587" i="9" l="1"/>
  <c r="J586" i="9"/>
  <c r="E1989" i="9"/>
  <c r="F1988" i="9"/>
  <c r="C733" i="9"/>
  <c r="D732" i="9"/>
  <c r="I588" i="9" l="1"/>
  <c r="J587" i="9"/>
  <c r="C734" i="9"/>
  <c r="D733" i="9"/>
  <c r="E1990" i="9"/>
  <c r="F1989" i="9"/>
  <c r="J588" i="9" l="1"/>
  <c r="I589" i="9"/>
  <c r="E1991" i="9"/>
  <c r="F1990" i="9"/>
  <c r="C735" i="9"/>
  <c r="D734" i="9"/>
  <c r="I590" i="9" l="1"/>
  <c r="J589" i="9"/>
  <c r="C736" i="9"/>
  <c r="D735" i="9"/>
  <c r="E1992" i="9"/>
  <c r="F1991" i="9"/>
  <c r="I591" i="9" l="1"/>
  <c r="J590" i="9"/>
  <c r="E1993" i="9"/>
  <c r="F1992" i="9"/>
  <c r="C737" i="9"/>
  <c r="D736" i="9"/>
  <c r="I592" i="9" l="1"/>
  <c r="J591" i="9"/>
  <c r="C738" i="9"/>
  <c r="D737" i="9"/>
  <c r="E1994" i="9"/>
  <c r="F1993" i="9"/>
  <c r="J592" i="9" l="1"/>
  <c r="I593" i="9"/>
  <c r="E1995" i="9"/>
  <c r="F1994" i="9"/>
  <c r="C739" i="9"/>
  <c r="D738" i="9"/>
  <c r="I594" i="9" l="1"/>
  <c r="J593" i="9"/>
  <c r="C740" i="9"/>
  <c r="D739" i="9"/>
  <c r="E1996" i="9"/>
  <c r="F1995" i="9"/>
  <c r="I595" i="9" l="1"/>
  <c r="J594" i="9"/>
  <c r="E1997" i="9"/>
  <c r="F1996" i="9"/>
  <c r="C741" i="9"/>
  <c r="D740" i="9"/>
  <c r="I596" i="9" l="1"/>
  <c r="J595" i="9"/>
  <c r="C742" i="9"/>
  <c r="D741" i="9"/>
  <c r="E1998" i="9"/>
  <c r="F1997" i="9"/>
  <c r="J596" i="9" l="1"/>
  <c r="I597" i="9"/>
  <c r="E1999" i="9"/>
  <c r="F1998" i="9"/>
  <c r="C743" i="9"/>
  <c r="D742" i="9"/>
  <c r="I598" i="9" l="1"/>
  <c r="J597" i="9"/>
  <c r="C744" i="9"/>
  <c r="D743" i="9"/>
  <c r="E2000" i="9"/>
  <c r="F1999" i="9"/>
  <c r="I599" i="9" l="1"/>
  <c r="J598" i="9"/>
  <c r="E2001" i="9"/>
  <c r="F2000" i="9"/>
  <c r="C745" i="9"/>
  <c r="D744" i="9"/>
  <c r="I600" i="9" l="1"/>
  <c r="J599" i="9"/>
  <c r="C746" i="9"/>
  <c r="D745" i="9"/>
  <c r="E2002" i="9"/>
  <c r="F2001" i="9"/>
  <c r="J600" i="9" l="1"/>
  <c r="I601" i="9"/>
  <c r="E2003" i="9"/>
  <c r="F2002" i="9"/>
  <c r="C747" i="9"/>
  <c r="D746" i="9"/>
  <c r="I602" i="9" l="1"/>
  <c r="J601" i="9"/>
  <c r="C748" i="9"/>
  <c r="D747" i="9"/>
  <c r="E2004" i="9"/>
  <c r="F2003" i="9"/>
  <c r="I603" i="9" l="1"/>
  <c r="J602" i="9"/>
  <c r="E2005" i="9"/>
  <c r="F2004" i="9"/>
  <c r="C749" i="9"/>
  <c r="D748" i="9"/>
  <c r="I604" i="9" l="1"/>
  <c r="J603" i="9"/>
  <c r="C750" i="9"/>
  <c r="D749" i="9"/>
  <c r="E2006" i="9"/>
  <c r="F2005" i="9"/>
  <c r="J604" i="9" l="1"/>
  <c r="I605" i="9"/>
  <c r="E2007" i="9"/>
  <c r="F2006" i="9"/>
  <c r="C751" i="9"/>
  <c r="D750" i="9"/>
  <c r="I606" i="9" l="1"/>
  <c r="J605" i="9"/>
  <c r="C752" i="9"/>
  <c r="D751" i="9"/>
  <c r="E2008" i="9"/>
  <c r="F2007" i="9"/>
  <c r="I607" i="9" l="1"/>
  <c r="J606" i="9"/>
  <c r="E2009" i="9"/>
  <c r="F2008" i="9"/>
  <c r="C753" i="9"/>
  <c r="D752" i="9"/>
  <c r="I608" i="9" l="1"/>
  <c r="J607" i="9"/>
  <c r="C754" i="9"/>
  <c r="D753" i="9"/>
  <c r="E2010" i="9"/>
  <c r="F2009" i="9"/>
  <c r="J608" i="9" l="1"/>
  <c r="I609" i="9"/>
  <c r="E2011" i="9"/>
  <c r="F2010" i="9"/>
  <c r="C755" i="9"/>
  <c r="D754" i="9"/>
  <c r="I610" i="9" l="1"/>
  <c r="J609" i="9"/>
  <c r="C756" i="9"/>
  <c r="D755" i="9"/>
  <c r="E2012" i="9"/>
  <c r="F2011" i="9"/>
  <c r="I611" i="9" l="1"/>
  <c r="J610" i="9"/>
  <c r="E2013" i="9"/>
  <c r="F2012" i="9"/>
  <c r="C757" i="9"/>
  <c r="D756" i="9"/>
  <c r="I612" i="9" l="1"/>
  <c r="J611" i="9"/>
  <c r="C758" i="9"/>
  <c r="D757" i="9"/>
  <c r="E2014" i="9"/>
  <c r="F2013" i="9"/>
  <c r="J612" i="9" l="1"/>
  <c r="I613" i="9"/>
  <c r="E2015" i="9"/>
  <c r="F2014" i="9"/>
  <c r="C759" i="9"/>
  <c r="D758" i="9"/>
  <c r="I614" i="9" l="1"/>
  <c r="J613" i="9"/>
  <c r="C760" i="9"/>
  <c r="D759" i="9"/>
  <c r="E2016" i="9"/>
  <c r="F2015" i="9"/>
  <c r="I615" i="9" l="1"/>
  <c r="J614" i="9"/>
  <c r="E2017" i="9"/>
  <c r="F2016" i="9"/>
  <c r="C761" i="9"/>
  <c r="D760" i="9"/>
  <c r="I616" i="9" l="1"/>
  <c r="J615" i="9"/>
  <c r="C762" i="9"/>
  <c r="D761" i="9"/>
  <c r="E2018" i="9"/>
  <c r="F2017" i="9"/>
  <c r="J616" i="9" l="1"/>
  <c r="I617" i="9"/>
  <c r="E2019" i="9"/>
  <c r="F2018" i="9"/>
  <c r="C763" i="9"/>
  <c r="D762" i="9"/>
  <c r="I618" i="9" l="1"/>
  <c r="J617" i="9"/>
  <c r="C764" i="9"/>
  <c r="D763" i="9"/>
  <c r="E2020" i="9"/>
  <c r="F2019" i="9"/>
  <c r="I619" i="9" l="1"/>
  <c r="J618" i="9"/>
  <c r="E2021" i="9"/>
  <c r="F2020" i="9"/>
  <c r="C765" i="9"/>
  <c r="D764" i="9"/>
  <c r="I620" i="9" l="1"/>
  <c r="J619" i="9"/>
  <c r="C766" i="9"/>
  <c r="D765" i="9"/>
  <c r="E2022" i="9"/>
  <c r="F2021" i="9"/>
  <c r="J620" i="9" l="1"/>
  <c r="I621" i="9"/>
  <c r="E2023" i="9"/>
  <c r="F2022" i="9"/>
  <c r="C767" i="9"/>
  <c r="D766" i="9"/>
  <c r="I622" i="9" l="1"/>
  <c r="J621" i="9"/>
  <c r="C768" i="9"/>
  <c r="D767" i="9"/>
  <c r="E2024" i="9"/>
  <c r="F2023" i="9"/>
  <c r="I623" i="9" l="1"/>
  <c r="J622" i="9"/>
  <c r="E2025" i="9"/>
  <c r="F2024" i="9"/>
  <c r="C769" i="9"/>
  <c r="D768" i="9"/>
  <c r="I624" i="9" l="1"/>
  <c r="J623" i="9"/>
  <c r="C770" i="9"/>
  <c r="D769" i="9"/>
  <c r="E2026" i="9"/>
  <c r="F2025" i="9"/>
  <c r="J624" i="9" l="1"/>
  <c r="I625" i="9"/>
  <c r="E2027" i="9"/>
  <c r="F2026" i="9"/>
  <c r="C771" i="9"/>
  <c r="D770" i="9"/>
  <c r="I626" i="9" l="1"/>
  <c r="J625" i="9"/>
  <c r="C772" i="9"/>
  <c r="D771" i="9"/>
  <c r="E2028" i="9"/>
  <c r="F2027" i="9"/>
  <c r="I627" i="9" l="1"/>
  <c r="J626" i="9"/>
  <c r="E2029" i="9"/>
  <c r="F2028" i="9"/>
  <c r="C773" i="9"/>
  <c r="D772" i="9"/>
  <c r="I628" i="9" l="1"/>
  <c r="J627" i="9"/>
  <c r="C774" i="9"/>
  <c r="D773" i="9"/>
  <c r="E2030" i="9"/>
  <c r="F2029" i="9"/>
  <c r="J628" i="9" l="1"/>
  <c r="I629" i="9"/>
  <c r="E2031" i="9"/>
  <c r="F2030" i="9"/>
  <c r="C775" i="9"/>
  <c r="D774" i="9"/>
  <c r="J629" i="9" l="1"/>
  <c r="I630" i="9"/>
  <c r="C776" i="9"/>
  <c r="D775" i="9"/>
  <c r="E2032" i="9"/>
  <c r="F2031" i="9"/>
  <c r="J630" i="9" l="1"/>
  <c r="I631" i="9"/>
  <c r="E2033" i="9"/>
  <c r="F2032" i="9"/>
  <c r="C777" i="9"/>
  <c r="D776" i="9"/>
  <c r="J631" i="9" l="1"/>
  <c r="I632" i="9"/>
  <c r="C778" i="9"/>
  <c r="D777" i="9"/>
  <c r="E2034" i="9"/>
  <c r="F2033" i="9"/>
  <c r="I633" i="9" l="1"/>
  <c r="J632" i="9"/>
  <c r="E2035" i="9"/>
  <c r="F2034" i="9"/>
  <c r="C779" i="9"/>
  <c r="D778" i="9"/>
  <c r="J633" i="9" l="1"/>
  <c r="I634" i="9"/>
  <c r="C780" i="9"/>
  <c r="D779" i="9"/>
  <c r="E2036" i="9"/>
  <c r="F2035" i="9"/>
  <c r="I635" i="9" l="1"/>
  <c r="J634" i="9"/>
  <c r="E2037" i="9"/>
  <c r="F2036" i="9"/>
  <c r="C781" i="9"/>
  <c r="D780" i="9"/>
  <c r="J635" i="9" l="1"/>
  <c r="I636" i="9"/>
  <c r="C782" i="9"/>
  <c r="D781" i="9"/>
  <c r="E2038" i="9"/>
  <c r="F2037" i="9"/>
  <c r="I637" i="9" l="1"/>
  <c r="J636" i="9"/>
  <c r="E2039" i="9"/>
  <c r="F2038" i="9"/>
  <c r="C783" i="9"/>
  <c r="D782" i="9"/>
  <c r="J637" i="9" l="1"/>
  <c r="I638" i="9"/>
  <c r="C784" i="9"/>
  <c r="D783" i="9"/>
  <c r="E2040" i="9"/>
  <c r="F2039" i="9"/>
  <c r="J638" i="9" l="1"/>
  <c r="I639" i="9"/>
  <c r="E2041" i="9"/>
  <c r="F2040" i="9"/>
  <c r="C785" i="9"/>
  <c r="D784" i="9"/>
  <c r="J639" i="9" l="1"/>
  <c r="I640" i="9"/>
  <c r="C786" i="9"/>
  <c r="D785" i="9"/>
  <c r="E2042" i="9"/>
  <c r="F2041" i="9"/>
  <c r="I641" i="9" l="1"/>
  <c r="J640" i="9"/>
  <c r="E2043" i="9"/>
  <c r="F2042" i="9"/>
  <c r="C787" i="9"/>
  <c r="D786" i="9"/>
  <c r="J641" i="9" l="1"/>
  <c r="I642" i="9"/>
  <c r="C788" i="9"/>
  <c r="D787" i="9"/>
  <c r="E2044" i="9"/>
  <c r="F2043" i="9"/>
  <c r="I643" i="9" l="1"/>
  <c r="J642" i="9"/>
  <c r="E2045" i="9"/>
  <c r="F2044" i="9"/>
  <c r="C789" i="9"/>
  <c r="D788" i="9"/>
  <c r="J643" i="9" l="1"/>
  <c r="I644" i="9"/>
  <c r="C790" i="9"/>
  <c r="D789" i="9"/>
  <c r="E2046" i="9"/>
  <c r="F2045" i="9"/>
  <c r="J644" i="9" l="1"/>
  <c r="I645" i="9"/>
  <c r="E2047" i="9"/>
  <c r="F2046" i="9"/>
  <c r="C791" i="9"/>
  <c r="D790" i="9"/>
  <c r="J645" i="9" l="1"/>
  <c r="I646" i="9"/>
  <c r="C792" i="9"/>
  <c r="D791" i="9"/>
  <c r="E2048" i="9"/>
  <c r="F2047" i="9"/>
  <c r="J646" i="9" l="1"/>
  <c r="I647" i="9"/>
  <c r="E2049" i="9"/>
  <c r="F2048" i="9"/>
  <c r="C793" i="9"/>
  <c r="D792" i="9"/>
  <c r="J647" i="9" l="1"/>
  <c r="I648" i="9"/>
  <c r="C794" i="9"/>
  <c r="D793" i="9"/>
  <c r="E2050" i="9"/>
  <c r="F2049" i="9"/>
  <c r="I649" i="9" l="1"/>
  <c r="J648" i="9"/>
  <c r="E2051" i="9"/>
  <c r="F2050" i="9"/>
  <c r="C795" i="9"/>
  <c r="D794" i="9"/>
  <c r="J649" i="9" l="1"/>
  <c r="I650" i="9"/>
  <c r="C796" i="9"/>
  <c r="D795" i="9"/>
  <c r="E2052" i="9"/>
  <c r="F2051" i="9"/>
  <c r="I651" i="9" l="1"/>
  <c r="J650" i="9"/>
  <c r="E2053" i="9"/>
  <c r="F2052" i="9"/>
  <c r="C797" i="9"/>
  <c r="D796" i="9"/>
  <c r="J651" i="9" l="1"/>
  <c r="I652" i="9"/>
  <c r="C798" i="9"/>
  <c r="D797" i="9"/>
  <c r="E2054" i="9"/>
  <c r="F2053" i="9"/>
  <c r="I653" i="9" l="1"/>
  <c r="J652" i="9"/>
  <c r="E2055" i="9"/>
  <c r="F2054" i="9"/>
  <c r="C799" i="9"/>
  <c r="D798" i="9"/>
  <c r="J653" i="9" l="1"/>
  <c r="I654" i="9"/>
  <c r="C800" i="9"/>
  <c r="D799" i="9"/>
  <c r="E2056" i="9"/>
  <c r="F2055" i="9"/>
  <c r="J654" i="9" l="1"/>
  <c r="I655" i="9"/>
  <c r="E2057" i="9"/>
  <c r="F2056" i="9"/>
  <c r="C801" i="9"/>
  <c r="D800" i="9"/>
  <c r="J655" i="9" l="1"/>
  <c r="I656" i="9"/>
  <c r="C802" i="9"/>
  <c r="D801" i="9"/>
  <c r="E2058" i="9"/>
  <c r="F2057" i="9"/>
  <c r="I657" i="9" l="1"/>
  <c r="J656" i="9"/>
  <c r="E2059" i="9"/>
  <c r="F2058" i="9"/>
  <c r="C803" i="9"/>
  <c r="D802" i="9"/>
  <c r="J657" i="9" l="1"/>
  <c r="I658" i="9"/>
  <c r="C804" i="9"/>
  <c r="D803" i="9"/>
  <c r="E2060" i="9"/>
  <c r="F2059" i="9"/>
  <c r="I659" i="9" l="1"/>
  <c r="J658" i="9"/>
  <c r="E2061" i="9"/>
  <c r="F2060" i="9"/>
  <c r="C805" i="9"/>
  <c r="D804" i="9"/>
  <c r="J659" i="9" l="1"/>
  <c r="I660" i="9"/>
  <c r="C806" i="9"/>
  <c r="D805" i="9"/>
  <c r="E2062" i="9"/>
  <c r="F2061" i="9"/>
  <c r="J660" i="9" l="1"/>
  <c r="I661" i="9"/>
  <c r="E2063" i="9"/>
  <c r="F2062" i="9"/>
  <c r="C807" i="9"/>
  <c r="D806" i="9"/>
  <c r="J661" i="9" l="1"/>
  <c r="I662" i="9"/>
  <c r="C808" i="9"/>
  <c r="D807" i="9"/>
  <c r="E2064" i="9"/>
  <c r="F2063" i="9"/>
  <c r="J662" i="9" l="1"/>
  <c r="I663" i="9"/>
  <c r="E2065" i="9"/>
  <c r="F2064" i="9"/>
  <c r="C809" i="9"/>
  <c r="D808" i="9"/>
  <c r="J663" i="9" l="1"/>
  <c r="I664" i="9"/>
  <c r="C810" i="9"/>
  <c r="D809" i="9"/>
  <c r="E2066" i="9"/>
  <c r="F2065" i="9"/>
  <c r="I665" i="9" l="1"/>
  <c r="J664" i="9"/>
  <c r="E2067" i="9"/>
  <c r="F2066" i="9"/>
  <c r="C811" i="9"/>
  <c r="D810" i="9"/>
  <c r="J665" i="9" l="1"/>
  <c r="I666" i="9"/>
  <c r="C812" i="9"/>
  <c r="D811" i="9"/>
  <c r="E2068" i="9"/>
  <c r="F2067" i="9"/>
  <c r="I667" i="9" l="1"/>
  <c r="J666" i="9"/>
  <c r="E2069" i="9"/>
  <c r="F2068" i="9"/>
  <c r="C813" i="9"/>
  <c r="D812" i="9"/>
  <c r="J667" i="9" l="1"/>
  <c r="I668" i="9"/>
  <c r="C814" i="9"/>
  <c r="D813" i="9"/>
  <c r="E2070" i="9"/>
  <c r="F2069" i="9"/>
  <c r="I669" i="9" l="1"/>
  <c r="J668" i="9"/>
  <c r="E2071" i="9"/>
  <c r="F2070" i="9"/>
  <c r="C815" i="9"/>
  <c r="D814" i="9"/>
  <c r="J669" i="9" l="1"/>
  <c r="I670" i="9"/>
  <c r="C816" i="9"/>
  <c r="D815" i="9"/>
  <c r="E2072" i="9"/>
  <c r="F2071" i="9"/>
  <c r="J670" i="9" l="1"/>
  <c r="I671" i="9"/>
  <c r="E2073" i="9"/>
  <c r="F2072" i="9"/>
  <c r="C817" i="9"/>
  <c r="D816" i="9"/>
  <c r="J671" i="9" l="1"/>
  <c r="I672" i="9"/>
  <c r="C818" i="9"/>
  <c r="D817" i="9"/>
  <c r="E2074" i="9"/>
  <c r="F2073" i="9"/>
  <c r="I673" i="9" l="1"/>
  <c r="J672" i="9"/>
  <c r="E2075" i="9"/>
  <c r="F2074" i="9"/>
  <c r="C819" i="9"/>
  <c r="D818" i="9"/>
  <c r="J673" i="9" l="1"/>
  <c r="I674" i="9"/>
  <c r="C820" i="9"/>
  <c r="D819" i="9"/>
  <c r="E2076" i="9"/>
  <c r="F2075" i="9"/>
  <c r="I675" i="9" l="1"/>
  <c r="J674" i="9"/>
  <c r="E2077" i="9"/>
  <c r="F2076" i="9"/>
  <c r="C821" i="9"/>
  <c r="D820" i="9"/>
  <c r="J675" i="9" l="1"/>
  <c r="I676" i="9"/>
  <c r="C822" i="9"/>
  <c r="D821" i="9"/>
  <c r="E2078" i="9"/>
  <c r="F2077" i="9"/>
  <c r="J676" i="9" l="1"/>
  <c r="I677" i="9"/>
  <c r="E2079" i="9"/>
  <c r="F2078" i="9"/>
  <c r="C823" i="9"/>
  <c r="D822" i="9"/>
  <c r="J677" i="9" l="1"/>
  <c r="I678" i="9"/>
  <c r="C824" i="9"/>
  <c r="D823" i="9"/>
  <c r="E2080" i="9"/>
  <c r="F2079" i="9"/>
  <c r="J678" i="9" l="1"/>
  <c r="I679" i="9"/>
  <c r="E2081" i="9"/>
  <c r="F2080" i="9"/>
  <c r="C825" i="9"/>
  <c r="D824" i="9"/>
  <c r="J679" i="9" l="1"/>
  <c r="I680" i="9"/>
  <c r="C826" i="9"/>
  <c r="D825" i="9"/>
  <c r="E2082" i="9"/>
  <c r="F2081" i="9"/>
  <c r="I681" i="9" l="1"/>
  <c r="J680" i="9"/>
  <c r="E2083" i="9"/>
  <c r="F2082" i="9"/>
  <c r="C827" i="9"/>
  <c r="D826" i="9"/>
  <c r="J681" i="9" l="1"/>
  <c r="I682" i="9"/>
  <c r="C828" i="9"/>
  <c r="D827" i="9"/>
  <c r="E2084" i="9"/>
  <c r="F2083" i="9"/>
  <c r="I683" i="9" l="1"/>
  <c r="J682" i="9"/>
  <c r="E2085" i="9"/>
  <c r="F2084" i="9"/>
  <c r="C829" i="9"/>
  <c r="D828" i="9"/>
  <c r="J683" i="9" l="1"/>
  <c r="I684" i="9"/>
  <c r="C830" i="9"/>
  <c r="D829" i="9"/>
  <c r="E2086" i="9"/>
  <c r="F2085" i="9"/>
  <c r="I685" i="9" l="1"/>
  <c r="J684" i="9"/>
  <c r="E2087" i="9"/>
  <c r="F2086" i="9"/>
  <c r="C831" i="9"/>
  <c r="D830" i="9"/>
  <c r="J685" i="9" l="1"/>
  <c r="I686" i="9"/>
  <c r="C832" i="9"/>
  <c r="D831" i="9"/>
  <c r="E2088" i="9"/>
  <c r="F2087" i="9"/>
  <c r="J686" i="9" l="1"/>
  <c r="I687" i="9"/>
  <c r="E2089" i="9"/>
  <c r="F2088" i="9"/>
  <c r="C833" i="9"/>
  <c r="D832" i="9"/>
  <c r="J687" i="9" l="1"/>
  <c r="I688" i="9"/>
  <c r="C834" i="9"/>
  <c r="D833" i="9"/>
  <c r="E2090" i="9"/>
  <c r="F2089" i="9"/>
  <c r="I689" i="9" l="1"/>
  <c r="J688" i="9"/>
  <c r="E2091" i="9"/>
  <c r="F2090" i="9"/>
  <c r="C835" i="9"/>
  <c r="D834" i="9"/>
  <c r="J689" i="9" l="1"/>
  <c r="I690" i="9"/>
  <c r="C836" i="9"/>
  <c r="D835" i="9"/>
  <c r="E2092" i="9"/>
  <c r="F2091" i="9"/>
  <c r="I691" i="9" l="1"/>
  <c r="J690" i="9"/>
  <c r="E2093" i="9"/>
  <c r="F2092" i="9"/>
  <c r="C837" i="9"/>
  <c r="D836" i="9"/>
  <c r="J691" i="9" l="1"/>
  <c r="I692" i="9"/>
  <c r="C838" i="9"/>
  <c r="D837" i="9"/>
  <c r="E2094" i="9"/>
  <c r="F2093" i="9"/>
  <c r="J692" i="9" l="1"/>
  <c r="I693" i="9"/>
  <c r="E2095" i="9"/>
  <c r="F2094" i="9"/>
  <c r="C839" i="9"/>
  <c r="D838" i="9"/>
  <c r="J693" i="9" l="1"/>
  <c r="I694" i="9"/>
  <c r="C840" i="9"/>
  <c r="D839" i="9"/>
  <c r="E2096" i="9"/>
  <c r="F2095" i="9"/>
  <c r="J694" i="9" l="1"/>
  <c r="I695" i="9"/>
  <c r="E2097" i="9"/>
  <c r="F2096" i="9"/>
  <c r="C841" i="9"/>
  <c r="D840" i="9"/>
  <c r="J695" i="9" l="1"/>
  <c r="I696" i="9"/>
  <c r="C842" i="9"/>
  <c r="D841" i="9"/>
  <c r="E2098" i="9"/>
  <c r="F2097" i="9"/>
  <c r="I697" i="9" l="1"/>
  <c r="J696" i="9"/>
  <c r="E2099" i="9"/>
  <c r="F2098" i="9"/>
  <c r="C843" i="9"/>
  <c r="D842" i="9"/>
  <c r="J697" i="9" l="1"/>
  <c r="I698" i="9"/>
  <c r="C844" i="9"/>
  <c r="D843" i="9"/>
  <c r="E2100" i="9"/>
  <c r="F2099" i="9"/>
  <c r="I699" i="9" l="1"/>
  <c r="J698" i="9"/>
  <c r="E2101" i="9"/>
  <c r="F2100" i="9"/>
  <c r="C845" i="9"/>
  <c r="D844" i="9"/>
  <c r="J699" i="9" l="1"/>
  <c r="I700" i="9"/>
  <c r="E2102" i="9"/>
  <c r="F2101" i="9"/>
  <c r="C846" i="9"/>
  <c r="D845" i="9"/>
  <c r="I701" i="9" l="1"/>
  <c r="J700" i="9"/>
  <c r="C847" i="9"/>
  <c r="D846" i="9"/>
  <c r="E2103" i="9"/>
  <c r="F2102" i="9"/>
  <c r="J701" i="9" l="1"/>
  <c r="I702" i="9"/>
  <c r="E2104" i="9"/>
  <c r="F2103" i="9"/>
  <c r="C848" i="9"/>
  <c r="D847" i="9"/>
  <c r="J702" i="9" l="1"/>
  <c r="I703" i="9"/>
  <c r="C849" i="9"/>
  <c r="D848" i="9"/>
  <c r="E2105" i="9"/>
  <c r="F2104" i="9"/>
  <c r="J703" i="9" l="1"/>
  <c r="I704" i="9"/>
  <c r="C850" i="9"/>
  <c r="D849" i="9"/>
  <c r="E2106" i="9"/>
  <c r="F2105" i="9"/>
  <c r="I705" i="9" l="1"/>
  <c r="J704" i="9"/>
  <c r="E2107" i="9"/>
  <c r="F2106" i="9"/>
  <c r="C851" i="9"/>
  <c r="D850" i="9"/>
  <c r="J705" i="9" l="1"/>
  <c r="I706" i="9"/>
  <c r="C852" i="9"/>
  <c r="D851" i="9"/>
  <c r="E2108" i="9"/>
  <c r="F2107" i="9"/>
  <c r="I707" i="9" l="1"/>
  <c r="J706" i="9"/>
  <c r="E2109" i="9"/>
  <c r="F2108" i="9"/>
  <c r="C853" i="9"/>
  <c r="D852" i="9"/>
  <c r="J707" i="9" l="1"/>
  <c r="I708" i="9"/>
  <c r="C854" i="9"/>
  <c r="D853" i="9"/>
  <c r="E2110" i="9"/>
  <c r="F2109" i="9"/>
  <c r="J708" i="9" l="1"/>
  <c r="I709" i="9"/>
  <c r="E2111" i="9"/>
  <c r="F2110" i="9"/>
  <c r="C855" i="9"/>
  <c r="D854" i="9"/>
  <c r="J709" i="9" l="1"/>
  <c r="I710" i="9"/>
  <c r="C856" i="9"/>
  <c r="D855" i="9"/>
  <c r="E2112" i="9"/>
  <c r="F2111" i="9"/>
  <c r="J710" i="9" l="1"/>
  <c r="I711" i="9"/>
  <c r="E2113" i="9"/>
  <c r="F2112" i="9"/>
  <c r="C857" i="9"/>
  <c r="D856" i="9"/>
  <c r="J711" i="9" l="1"/>
  <c r="I712" i="9"/>
  <c r="C858" i="9"/>
  <c r="D857" i="9"/>
  <c r="E2114" i="9"/>
  <c r="F2113" i="9"/>
  <c r="I713" i="9" l="1"/>
  <c r="J712" i="9"/>
  <c r="E2115" i="9"/>
  <c r="F2114" i="9"/>
  <c r="C859" i="9"/>
  <c r="D858" i="9"/>
  <c r="J713" i="9" l="1"/>
  <c r="I714" i="9"/>
  <c r="C860" i="9"/>
  <c r="D859" i="9"/>
  <c r="E2116" i="9"/>
  <c r="F2115" i="9"/>
  <c r="I715" i="9" l="1"/>
  <c r="J714" i="9"/>
  <c r="E2117" i="9"/>
  <c r="F2116" i="9"/>
  <c r="C861" i="9"/>
  <c r="D860" i="9"/>
  <c r="J715" i="9" l="1"/>
  <c r="I716" i="9"/>
  <c r="C862" i="9"/>
  <c r="D861" i="9"/>
  <c r="E2118" i="9"/>
  <c r="F2117" i="9"/>
  <c r="I717" i="9" l="1"/>
  <c r="J716" i="9"/>
  <c r="E2119" i="9"/>
  <c r="F2118" i="9"/>
  <c r="C863" i="9"/>
  <c r="D862" i="9"/>
  <c r="J717" i="9" l="1"/>
  <c r="I718" i="9"/>
  <c r="C864" i="9"/>
  <c r="D863" i="9"/>
  <c r="E2120" i="9"/>
  <c r="F2119" i="9"/>
  <c r="J718" i="9" l="1"/>
  <c r="I719" i="9"/>
  <c r="E2121" i="9"/>
  <c r="F2120" i="9"/>
  <c r="C865" i="9"/>
  <c r="D864" i="9"/>
  <c r="J719" i="9" l="1"/>
  <c r="I720" i="9"/>
  <c r="C866" i="9"/>
  <c r="D865" i="9"/>
  <c r="E2122" i="9"/>
  <c r="F2121" i="9"/>
  <c r="I721" i="9" l="1"/>
  <c r="J720" i="9"/>
  <c r="E2123" i="9"/>
  <c r="F2122" i="9"/>
  <c r="C867" i="9"/>
  <c r="D866" i="9"/>
  <c r="J721" i="9" l="1"/>
  <c r="I722" i="9"/>
  <c r="C868" i="9"/>
  <c r="D867" i="9"/>
  <c r="E2124" i="9"/>
  <c r="F2123" i="9"/>
  <c r="I723" i="9" l="1"/>
  <c r="J722" i="9"/>
  <c r="E2125" i="9"/>
  <c r="F2124" i="9"/>
  <c r="C869" i="9"/>
  <c r="D868" i="9"/>
  <c r="J723" i="9" l="1"/>
  <c r="I724" i="9"/>
  <c r="C870" i="9"/>
  <c r="D869" i="9"/>
  <c r="E2126" i="9"/>
  <c r="F2125" i="9"/>
  <c r="J724" i="9" l="1"/>
  <c r="I725" i="9"/>
  <c r="E2127" i="9"/>
  <c r="F2126" i="9"/>
  <c r="C871" i="9"/>
  <c r="D870" i="9"/>
  <c r="J725" i="9" l="1"/>
  <c r="I726" i="9"/>
  <c r="C872" i="9"/>
  <c r="D871" i="9"/>
  <c r="E2128" i="9"/>
  <c r="F2127" i="9"/>
  <c r="J726" i="9" l="1"/>
  <c r="I727" i="9"/>
  <c r="E2129" i="9"/>
  <c r="F2128" i="9"/>
  <c r="C873" i="9"/>
  <c r="D872" i="9"/>
  <c r="J727" i="9" l="1"/>
  <c r="I728" i="9"/>
  <c r="C874" i="9"/>
  <c r="D873" i="9"/>
  <c r="E2130" i="9"/>
  <c r="F2129" i="9"/>
  <c r="I729" i="9" l="1"/>
  <c r="J728" i="9"/>
  <c r="E2131" i="9"/>
  <c r="F2130" i="9"/>
  <c r="C875" i="9"/>
  <c r="D874" i="9"/>
  <c r="J729" i="9" l="1"/>
  <c r="I730" i="9"/>
  <c r="C876" i="9"/>
  <c r="D875" i="9"/>
  <c r="E2132" i="9"/>
  <c r="F2131" i="9"/>
  <c r="I731" i="9" l="1"/>
  <c r="J730" i="9"/>
  <c r="E2133" i="9"/>
  <c r="F2132" i="9"/>
  <c r="C877" i="9"/>
  <c r="D876" i="9"/>
  <c r="J731" i="9" l="1"/>
  <c r="I732" i="9"/>
  <c r="C878" i="9"/>
  <c r="D877" i="9"/>
  <c r="E2134" i="9"/>
  <c r="F2133" i="9"/>
  <c r="I733" i="9" l="1"/>
  <c r="J732" i="9"/>
  <c r="E2135" i="9"/>
  <c r="F2134" i="9"/>
  <c r="C879" i="9"/>
  <c r="D878" i="9"/>
  <c r="J733" i="9" l="1"/>
  <c r="I734" i="9"/>
  <c r="C880" i="9"/>
  <c r="D879" i="9"/>
  <c r="E2136" i="9"/>
  <c r="F2135" i="9"/>
  <c r="J734" i="9" l="1"/>
  <c r="I735" i="9"/>
  <c r="E2137" i="9"/>
  <c r="F2136" i="9"/>
  <c r="C881" i="9"/>
  <c r="D880" i="9"/>
  <c r="J735" i="9" l="1"/>
  <c r="I736" i="9"/>
  <c r="C882" i="9"/>
  <c r="D881" i="9"/>
  <c r="E2138" i="9"/>
  <c r="F2137" i="9"/>
  <c r="I737" i="9" l="1"/>
  <c r="J736" i="9"/>
  <c r="E2139" i="9"/>
  <c r="F2138" i="9"/>
  <c r="C883" i="9"/>
  <c r="D882" i="9"/>
  <c r="J737" i="9" l="1"/>
  <c r="I738" i="9"/>
  <c r="C884" i="9"/>
  <c r="D883" i="9"/>
  <c r="E2140" i="9"/>
  <c r="F2139" i="9"/>
  <c r="I739" i="9" l="1"/>
  <c r="J738" i="9"/>
  <c r="E2141" i="9"/>
  <c r="F2140" i="9"/>
  <c r="C885" i="9"/>
  <c r="D884" i="9"/>
  <c r="J739" i="9" l="1"/>
  <c r="I740" i="9"/>
  <c r="C886" i="9"/>
  <c r="D885" i="9"/>
  <c r="E2142" i="9"/>
  <c r="F2141" i="9"/>
  <c r="J740" i="9" l="1"/>
  <c r="I741" i="9"/>
  <c r="E2143" i="9"/>
  <c r="F2142" i="9"/>
  <c r="C887" i="9"/>
  <c r="D886" i="9"/>
  <c r="J741" i="9" l="1"/>
  <c r="I742" i="9"/>
  <c r="C888" i="9"/>
  <c r="D887" i="9"/>
  <c r="E2144" i="9"/>
  <c r="F2143" i="9"/>
  <c r="J742" i="9" l="1"/>
  <c r="I743" i="9"/>
  <c r="E2145" i="9"/>
  <c r="F2144" i="9"/>
  <c r="C889" i="9"/>
  <c r="D888" i="9"/>
  <c r="J743" i="9" l="1"/>
  <c r="I744" i="9"/>
  <c r="C890" i="9"/>
  <c r="D889" i="9"/>
  <c r="E2146" i="9"/>
  <c r="F2145" i="9"/>
  <c r="I745" i="9" l="1"/>
  <c r="J744" i="9"/>
  <c r="E2147" i="9"/>
  <c r="F2146" i="9"/>
  <c r="C891" i="9"/>
  <c r="D890" i="9"/>
  <c r="J745" i="9" l="1"/>
  <c r="I746" i="9"/>
  <c r="C892" i="9"/>
  <c r="D891" i="9"/>
  <c r="E2148" i="9"/>
  <c r="F2147" i="9"/>
  <c r="I747" i="9" l="1"/>
  <c r="J746" i="9"/>
  <c r="E2149" i="9"/>
  <c r="F2148" i="9"/>
  <c r="C893" i="9"/>
  <c r="D892" i="9"/>
  <c r="J747" i="9" l="1"/>
  <c r="I748" i="9"/>
  <c r="C894" i="9"/>
  <c r="D893" i="9"/>
  <c r="E2150" i="9"/>
  <c r="F2149" i="9"/>
  <c r="I749" i="9" l="1"/>
  <c r="J748" i="9"/>
  <c r="E2151" i="9"/>
  <c r="F2150" i="9"/>
  <c r="C895" i="9"/>
  <c r="D894" i="9"/>
  <c r="J749" i="9" l="1"/>
  <c r="I750" i="9"/>
  <c r="C896" i="9"/>
  <c r="D895" i="9"/>
  <c r="E2152" i="9"/>
  <c r="F2151" i="9"/>
  <c r="J750" i="9" l="1"/>
  <c r="I751" i="9"/>
  <c r="E2153" i="9"/>
  <c r="F2152" i="9"/>
  <c r="C897" i="9"/>
  <c r="D896" i="9"/>
  <c r="J751" i="9" l="1"/>
  <c r="I752" i="9"/>
  <c r="C898" i="9"/>
  <c r="D897" i="9"/>
  <c r="E2154" i="9"/>
  <c r="F2153" i="9"/>
  <c r="I753" i="9" l="1"/>
  <c r="J752" i="9"/>
  <c r="E2155" i="9"/>
  <c r="F2154" i="9"/>
  <c r="C899" i="9"/>
  <c r="D898" i="9"/>
  <c r="J753" i="9" l="1"/>
  <c r="I754" i="9"/>
  <c r="C900" i="9"/>
  <c r="D899" i="9"/>
  <c r="E2156" i="9"/>
  <c r="F2155" i="9"/>
  <c r="I755" i="9" l="1"/>
  <c r="J754" i="9"/>
  <c r="E2157" i="9"/>
  <c r="F2156" i="9"/>
  <c r="C901" i="9"/>
  <c r="D900" i="9"/>
  <c r="J755" i="9" l="1"/>
  <c r="I756" i="9"/>
  <c r="C902" i="9"/>
  <c r="D901" i="9"/>
  <c r="E2158" i="9"/>
  <c r="F2157" i="9"/>
  <c r="J756" i="9" l="1"/>
  <c r="I757" i="9"/>
  <c r="E2159" i="9"/>
  <c r="F2158" i="9"/>
  <c r="C903" i="9"/>
  <c r="D902" i="9"/>
  <c r="J757" i="9" l="1"/>
  <c r="I758" i="9"/>
  <c r="C904" i="9"/>
  <c r="D903" i="9"/>
  <c r="E2160" i="9"/>
  <c r="F2159" i="9"/>
  <c r="J758" i="9" l="1"/>
  <c r="I759" i="9"/>
  <c r="E2161" i="9"/>
  <c r="F2160" i="9"/>
  <c r="C905" i="9"/>
  <c r="D904" i="9"/>
  <c r="J759" i="9" l="1"/>
  <c r="I760" i="9"/>
  <c r="C906" i="9"/>
  <c r="D905" i="9"/>
  <c r="E2162" i="9"/>
  <c r="F2161" i="9"/>
  <c r="I761" i="9" l="1"/>
  <c r="J760" i="9"/>
  <c r="E2163" i="9"/>
  <c r="F2162" i="9"/>
  <c r="C907" i="9"/>
  <c r="D906" i="9"/>
  <c r="J761" i="9" l="1"/>
  <c r="I762" i="9"/>
  <c r="C908" i="9"/>
  <c r="D907" i="9"/>
  <c r="E2164" i="9"/>
  <c r="F2163" i="9"/>
  <c r="I763" i="9" l="1"/>
  <c r="J762" i="9"/>
  <c r="E2165" i="9"/>
  <c r="F2164" i="9"/>
  <c r="C909" i="9"/>
  <c r="D908" i="9"/>
  <c r="J763" i="9" l="1"/>
  <c r="I764" i="9"/>
  <c r="C910" i="9"/>
  <c r="D909" i="9"/>
  <c r="E2166" i="9"/>
  <c r="F2165" i="9"/>
  <c r="I765" i="9" l="1"/>
  <c r="J764" i="9"/>
  <c r="E2167" i="9"/>
  <c r="F2166" i="9"/>
  <c r="C911" i="9"/>
  <c r="D910" i="9"/>
  <c r="J765" i="9" l="1"/>
  <c r="I766" i="9"/>
  <c r="C912" i="9"/>
  <c r="D911" i="9"/>
  <c r="E2168" i="9"/>
  <c r="F2167" i="9"/>
  <c r="J766" i="9" l="1"/>
  <c r="I767" i="9"/>
  <c r="E2169" i="9"/>
  <c r="F2168" i="9"/>
  <c r="C913" i="9"/>
  <c r="D912" i="9"/>
  <c r="J767" i="9" l="1"/>
  <c r="I768" i="9"/>
  <c r="C914" i="9"/>
  <c r="D913" i="9"/>
  <c r="E2170" i="9"/>
  <c r="F2169" i="9"/>
  <c r="I769" i="9" l="1"/>
  <c r="J768" i="9"/>
  <c r="E2171" i="9"/>
  <c r="F2170" i="9"/>
  <c r="C915" i="9"/>
  <c r="D914" i="9"/>
  <c r="J769" i="9" l="1"/>
  <c r="I770" i="9"/>
  <c r="C916" i="9"/>
  <c r="D915" i="9"/>
  <c r="E2172" i="9"/>
  <c r="F2171" i="9"/>
  <c r="I771" i="9" l="1"/>
  <c r="J770" i="9"/>
  <c r="E2173" i="9"/>
  <c r="F2172" i="9"/>
  <c r="C917" i="9"/>
  <c r="D916" i="9"/>
  <c r="J771" i="9" l="1"/>
  <c r="I772" i="9"/>
  <c r="C918" i="9"/>
  <c r="D917" i="9"/>
  <c r="E2174" i="9"/>
  <c r="F2173" i="9"/>
  <c r="J772" i="9" l="1"/>
  <c r="I773" i="9"/>
  <c r="E2175" i="9"/>
  <c r="F2174" i="9"/>
  <c r="C919" i="9"/>
  <c r="D918" i="9"/>
  <c r="J773" i="9" l="1"/>
  <c r="I774" i="9"/>
  <c r="C920" i="9"/>
  <c r="D919" i="9"/>
  <c r="E2176" i="9"/>
  <c r="F2175" i="9"/>
  <c r="J774" i="9" l="1"/>
  <c r="I775" i="9"/>
  <c r="E2177" i="9"/>
  <c r="F2176" i="9"/>
  <c r="C921" i="9"/>
  <c r="D920" i="9"/>
  <c r="J775" i="9" l="1"/>
  <c r="I776" i="9"/>
  <c r="C922" i="9"/>
  <c r="D921" i="9"/>
  <c r="E2178" i="9"/>
  <c r="F2177" i="9"/>
  <c r="I777" i="9" l="1"/>
  <c r="J776" i="9"/>
  <c r="E2179" i="9"/>
  <c r="F2178" i="9"/>
  <c r="C923" i="9"/>
  <c r="D922" i="9"/>
  <c r="J777" i="9" l="1"/>
  <c r="I778" i="9"/>
  <c r="C924" i="9"/>
  <c r="D923" i="9"/>
  <c r="E2180" i="9"/>
  <c r="F2179" i="9"/>
  <c r="I779" i="9" l="1"/>
  <c r="J778" i="9"/>
  <c r="E2181" i="9"/>
  <c r="F2180" i="9"/>
  <c r="C925" i="9"/>
  <c r="D924" i="9"/>
  <c r="J779" i="9" l="1"/>
  <c r="I780" i="9"/>
  <c r="C926" i="9"/>
  <c r="D925" i="9"/>
  <c r="E2182" i="9"/>
  <c r="F2181" i="9"/>
  <c r="I781" i="9" l="1"/>
  <c r="J780" i="9"/>
  <c r="C927" i="9"/>
  <c r="D926" i="9"/>
  <c r="E2183" i="9"/>
  <c r="F2182" i="9"/>
  <c r="J781" i="9" l="1"/>
  <c r="I782" i="9"/>
  <c r="E2184" i="9"/>
  <c r="F2183" i="9"/>
  <c r="C928" i="9"/>
  <c r="D927" i="9"/>
  <c r="J782" i="9" l="1"/>
  <c r="I783" i="9"/>
  <c r="C929" i="9"/>
  <c r="D928" i="9"/>
  <c r="E2185" i="9"/>
  <c r="F2184" i="9"/>
  <c r="J783" i="9" l="1"/>
  <c r="I784" i="9"/>
  <c r="E2186" i="9"/>
  <c r="F2185" i="9"/>
  <c r="C930" i="9"/>
  <c r="D929" i="9"/>
  <c r="I785" i="9" l="1"/>
  <c r="J784" i="9"/>
  <c r="C931" i="9"/>
  <c r="D930" i="9"/>
  <c r="E2187" i="9"/>
  <c r="F2186" i="9"/>
  <c r="J785" i="9" l="1"/>
  <c r="I786" i="9"/>
  <c r="E2188" i="9"/>
  <c r="F2187" i="9"/>
  <c r="C932" i="9"/>
  <c r="D931" i="9"/>
  <c r="I787" i="9" l="1"/>
  <c r="J786" i="9"/>
  <c r="C933" i="9"/>
  <c r="D932" i="9"/>
  <c r="E2189" i="9"/>
  <c r="F2188" i="9"/>
  <c r="J787" i="9" l="1"/>
  <c r="I788" i="9"/>
  <c r="E2190" i="9"/>
  <c r="F2189" i="9"/>
  <c r="C934" i="9"/>
  <c r="D933" i="9"/>
  <c r="J788" i="9" l="1"/>
  <c r="I789" i="9"/>
  <c r="C935" i="9"/>
  <c r="D934" i="9"/>
  <c r="E2191" i="9"/>
  <c r="F2190" i="9"/>
  <c r="J789" i="9" l="1"/>
  <c r="I790" i="9"/>
  <c r="E2192" i="9"/>
  <c r="F2191" i="9"/>
  <c r="C936" i="9"/>
  <c r="D935" i="9"/>
  <c r="J790" i="9" l="1"/>
  <c r="I791" i="9"/>
  <c r="C937" i="9"/>
  <c r="D936" i="9"/>
  <c r="E2193" i="9"/>
  <c r="F2192" i="9"/>
  <c r="J791" i="9" l="1"/>
  <c r="I792" i="9"/>
  <c r="E2194" i="9"/>
  <c r="F2193" i="9"/>
  <c r="C938" i="9"/>
  <c r="D937" i="9"/>
  <c r="I793" i="9" l="1"/>
  <c r="J792" i="9"/>
  <c r="C939" i="9"/>
  <c r="D938" i="9"/>
  <c r="E2195" i="9"/>
  <c r="F2194" i="9"/>
  <c r="J793" i="9" l="1"/>
  <c r="I794" i="9"/>
  <c r="E2196" i="9"/>
  <c r="F2195" i="9"/>
  <c r="C940" i="9"/>
  <c r="D939" i="9"/>
  <c r="I795" i="9" l="1"/>
  <c r="J794" i="9"/>
  <c r="C941" i="9"/>
  <c r="D940" i="9"/>
  <c r="E2197" i="9"/>
  <c r="F2196" i="9"/>
  <c r="J795" i="9" l="1"/>
  <c r="I796" i="9"/>
  <c r="E2198" i="9"/>
  <c r="F2197" i="9"/>
  <c r="C942" i="9"/>
  <c r="D941" i="9"/>
  <c r="I797" i="9" l="1"/>
  <c r="J796" i="9"/>
  <c r="C943" i="9"/>
  <c r="D942" i="9"/>
  <c r="E2199" i="9"/>
  <c r="F2198" i="9"/>
  <c r="J797" i="9" l="1"/>
  <c r="I798" i="9"/>
  <c r="E2200" i="9"/>
  <c r="F2199" i="9"/>
  <c r="C944" i="9"/>
  <c r="D943" i="9"/>
  <c r="J798" i="9" l="1"/>
  <c r="I799" i="9"/>
  <c r="C945" i="9"/>
  <c r="D944" i="9"/>
  <c r="E2201" i="9"/>
  <c r="F2200" i="9"/>
  <c r="J799" i="9" l="1"/>
  <c r="I800" i="9"/>
  <c r="E2202" i="9"/>
  <c r="F2201" i="9"/>
  <c r="C946" i="9"/>
  <c r="D945" i="9"/>
  <c r="I801" i="9" l="1"/>
  <c r="J800" i="9"/>
  <c r="C947" i="9"/>
  <c r="D946" i="9"/>
  <c r="E2203" i="9"/>
  <c r="F2202" i="9"/>
  <c r="J801" i="9" l="1"/>
  <c r="I802" i="9"/>
  <c r="E2204" i="9"/>
  <c r="F2203" i="9"/>
  <c r="C948" i="9"/>
  <c r="D947" i="9"/>
  <c r="I803" i="9" l="1"/>
  <c r="J802" i="9"/>
  <c r="C949" i="9"/>
  <c r="D948" i="9"/>
  <c r="E2205" i="9"/>
  <c r="F2204" i="9"/>
  <c r="J803" i="9" l="1"/>
  <c r="I804" i="9"/>
  <c r="E2206" i="9"/>
  <c r="F2205" i="9"/>
  <c r="C950" i="9"/>
  <c r="D949" i="9"/>
  <c r="J804" i="9" l="1"/>
  <c r="I805" i="9"/>
  <c r="C951" i="9"/>
  <c r="D950" i="9"/>
  <c r="E2207" i="9"/>
  <c r="F2206" i="9"/>
  <c r="J805" i="9" l="1"/>
  <c r="I806" i="9"/>
  <c r="E2208" i="9"/>
  <c r="F2207" i="9"/>
  <c r="C952" i="9"/>
  <c r="D951" i="9"/>
  <c r="J806" i="9" l="1"/>
  <c r="I807" i="9"/>
  <c r="C953" i="9"/>
  <c r="D952" i="9"/>
  <c r="E2209" i="9"/>
  <c r="F2208" i="9"/>
  <c r="J807" i="9" l="1"/>
  <c r="I808" i="9"/>
  <c r="E2210" i="9"/>
  <c r="F2209" i="9"/>
  <c r="C954" i="9"/>
  <c r="D953" i="9"/>
  <c r="I809" i="9" l="1"/>
  <c r="J808" i="9"/>
  <c r="C955" i="9"/>
  <c r="D954" i="9"/>
  <c r="E2211" i="9"/>
  <c r="F2210" i="9"/>
  <c r="J809" i="9" l="1"/>
  <c r="I810" i="9"/>
  <c r="E2212" i="9"/>
  <c r="F2211" i="9"/>
  <c r="C956" i="9"/>
  <c r="D955" i="9"/>
  <c r="I811" i="9" l="1"/>
  <c r="J810" i="9"/>
  <c r="C957" i="9"/>
  <c r="D956" i="9"/>
  <c r="E2213" i="9"/>
  <c r="F2212" i="9"/>
  <c r="J811" i="9" l="1"/>
  <c r="I812" i="9"/>
  <c r="E2214" i="9"/>
  <c r="F2213" i="9"/>
  <c r="C958" i="9"/>
  <c r="D957" i="9"/>
  <c r="I813" i="9" l="1"/>
  <c r="J812" i="9"/>
  <c r="C959" i="9"/>
  <c r="D958" i="9"/>
  <c r="E2215" i="9"/>
  <c r="F2214" i="9"/>
  <c r="J813" i="9" l="1"/>
  <c r="I814" i="9"/>
  <c r="E2216" i="9"/>
  <c r="F2215" i="9"/>
  <c r="C960" i="9"/>
  <c r="D959" i="9"/>
  <c r="J814" i="9" l="1"/>
  <c r="I815" i="9"/>
  <c r="C961" i="9"/>
  <c r="D960" i="9"/>
  <c r="E2217" i="9"/>
  <c r="F2216" i="9"/>
  <c r="J815" i="9" l="1"/>
  <c r="I816" i="9"/>
  <c r="E2218" i="9"/>
  <c r="F2217" i="9"/>
  <c r="C962" i="9"/>
  <c r="D961" i="9"/>
  <c r="I817" i="9" l="1"/>
  <c r="J816" i="9"/>
  <c r="C963" i="9"/>
  <c r="D962" i="9"/>
  <c r="E2219" i="9"/>
  <c r="F2218" i="9"/>
  <c r="J817" i="9" l="1"/>
  <c r="I818" i="9"/>
  <c r="E2220" i="9"/>
  <c r="F2219" i="9"/>
  <c r="C964" i="9"/>
  <c r="D963" i="9"/>
  <c r="I819" i="9" l="1"/>
  <c r="J818" i="9"/>
  <c r="C965" i="9"/>
  <c r="D964" i="9"/>
  <c r="E2221" i="9"/>
  <c r="F2220" i="9"/>
  <c r="J819" i="9" l="1"/>
  <c r="I820" i="9"/>
  <c r="E2222" i="9"/>
  <c r="F2221" i="9"/>
  <c r="D965" i="9"/>
  <c r="C966" i="9"/>
  <c r="J820" i="9" l="1"/>
  <c r="I821" i="9"/>
  <c r="C967" i="9"/>
  <c r="D966" i="9"/>
  <c r="E2223" i="9"/>
  <c r="F2222" i="9"/>
  <c r="J821" i="9" l="1"/>
  <c r="I822" i="9"/>
  <c r="E2224" i="9"/>
  <c r="F2223" i="9"/>
  <c r="C968" i="9"/>
  <c r="D967" i="9"/>
  <c r="J822" i="9" l="1"/>
  <c r="I823" i="9"/>
  <c r="C969" i="9"/>
  <c r="D968" i="9"/>
  <c r="E2225" i="9"/>
  <c r="F2224" i="9"/>
  <c r="J823" i="9" l="1"/>
  <c r="I824" i="9"/>
  <c r="E2226" i="9"/>
  <c r="F2225" i="9"/>
  <c r="C970" i="9"/>
  <c r="D969" i="9"/>
  <c r="I825" i="9" l="1"/>
  <c r="J824" i="9"/>
  <c r="C971" i="9"/>
  <c r="D970" i="9"/>
  <c r="E2227" i="9"/>
  <c r="F2226" i="9"/>
  <c r="J825" i="9" l="1"/>
  <c r="I826" i="9"/>
  <c r="E2228" i="9"/>
  <c r="F2227" i="9"/>
  <c r="C972" i="9"/>
  <c r="D971" i="9"/>
  <c r="I827" i="9" l="1"/>
  <c r="J826" i="9"/>
  <c r="C973" i="9"/>
  <c r="D972" i="9"/>
  <c r="E2229" i="9"/>
  <c r="F2228" i="9"/>
  <c r="J827" i="9" l="1"/>
  <c r="I828" i="9"/>
  <c r="E2230" i="9"/>
  <c r="F2229" i="9"/>
  <c r="C974" i="9"/>
  <c r="D973" i="9"/>
  <c r="I829" i="9" l="1"/>
  <c r="J828" i="9"/>
  <c r="C975" i="9"/>
  <c r="D974" i="9"/>
  <c r="E2231" i="9"/>
  <c r="F2230" i="9"/>
  <c r="J829" i="9" l="1"/>
  <c r="I830" i="9"/>
  <c r="E2232" i="9"/>
  <c r="F2231" i="9"/>
  <c r="C976" i="9"/>
  <c r="D975" i="9"/>
  <c r="J830" i="9" l="1"/>
  <c r="I831" i="9"/>
  <c r="C977" i="9"/>
  <c r="D976" i="9"/>
  <c r="E2233" i="9"/>
  <c r="F2232" i="9"/>
  <c r="J831" i="9" l="1"/>
  <c r="I832" i="9"/>
  <c r="E2234" i="9"/>
  <c r="F2233" i="9"/>
  <c r="C978" i="9"/>
  <c r="D977" i="9"/>
  <c r="I833" i="9" l="1"/>
  <c r="J832" i="9"/>
  <c r="C979" i="9"/>
  <c r="D978" i="9"/>
  <c r="E2235" i="9"/>
  <c r="F2234" i="9"/>
  <c r="J833" i="9" l="1"/>
  <c r="I834" i="9"/>
  <c r="E2236" i="9"/>
  <c r="F2235" i="9"/>
  <c r="C980" i="9"/>
  <c r="D979" i="9"/>
  <c r="I835" i="9" l="1"/>
  <c r="J834" i="9"/>
  <c r="C981" i="9"/>
  <c r="D980" i="9"/>
  <c r="E2237" i="9"/>
  <c r="F2236" i="9"/>
  <c r="J835" i="9" l="1"/>
  <c r="I836" i="9"/>
  <c r="E2238" i="9"/>
  <c r="F2237" i="9"/>
  <c r="C982" i="9"/>
  <c r="D981" i="9"/>
  <c r="J836" i="9" l="1"/>
  <c r="I837" i="9"/>
  <c r="C983" i="9"/>
  <c r="D982" i="9"/>
  <c r="E2239" i="9"/>
  <c r="F2238" i="9"/>
  <c r="J837" i="9" l="1"/>
  <c r="I838" i="9"/>
  <c r="E2240" i="9"/>
  <c r="F2239" i="9"/>
  <c r="C984" i="9"/>
  <c r="D983" i="9"/>
  <c r="J838" i="9" l="1"/>
  <c r="I839" i="9"/>
  <c r="C985" i="9"/>
  <c r="D984" i="9"/>
  <c r="E2241" i="9"/>
  <c r="F2240" i="9"/>
  <c r="J839" i="9" l="1"/>
  <c r="I840" i="9"/>
  <c r="E2242" i="9"/>
  <c r="F2241" i="9"/>
  <c r="C986" i="9"/>
  <c r="D985" i="9"/>
  <c r="I841" i="9" l="1"/>
  <c r="J840" i="9"/>
  <c r="C987" i="9"/>
  <c r="D986" i="9"/>
  <c r="E2243" i="9"/>
  <c r="F2242" i="9"/>
  <c r="J841" i="9" l="1"/>
  <c r="I842" i="9"/>
  <c r="E2244" i="9"/>
  <c r="F2243" i="9"/>
  <c r="C988" i="9"/>
  <c r="D987" i="9"/>
  <c r="I843" i="9" l="1"/>
  <c r="J842" i="9"/>
  <c r="C989" i="9"/>
  <c r="D988" i="9"/>
  <c r="E2245" i="9"/>
  <c r="F2244" i="9"/>
  <c r="J843" i="9" l="1"/>
  <c r="I844" i="9"/>
  <c r="E2246" i="9"/>
  <c r="F2245" i="9"/>
  <c r="C990" i="9"/>
  <c r="D989" i="9"/>
  <c r="I845" i="9" l="1"/>
  <c r="J844" i="9"/>
  <c r="C991" i="9"/>
  <c r="D990" i="9"/>
  <c r="E2247" i="9"/>
  <c r="F2246" i="9"/>
  <c r="J845" i="9" l="1"/>
  <c r="I846" i="9"/>
  <c r="E2248" i="9"/>
  <c r="F2247" i="9"/>
  <c r="C992" i="9"/>
  <c r="D991" i="9"/>
  <c r="J846" i="9" l="1"/>
  <c r="I847" i="9"/>
  <c r="C993" i="9"/>
  <c r="D992" i="9"/>
  <c r="E2249" i="9"/>
  <c r="F2248" i="9"/>
  <c r="J847" i="9" l="1"/>
  <c r="I848" i="9"/>
  <c r="E2250" i="9"/>
  <c r="F2249" i="9"/>
  <c r="C994" i="9"/>
  <c r="D993" i="9"/>
  <c r="I849" i="9" l="1"/>
  <c r="J848" i="9"/>
  <c r="C995" i="9"/>
  <c r="D994" i="9"/>
  <c r="E2251" i="9"/>
  <c r="F2250" i="9"/>
  <c r="J849" i="9" l="1"/>
  <c r="I850" i="9"/>
  <c r="E2252" i="9"/>
  <c r="F2251" i="9"/>
  <c r="C996" i="9"/>
  <c r="D995" i="9"/>
  <c r="I851" i="9" l="1"/>
  <c r="J850" i="9"/>
  <c r="C997" i="9"/>
  <c r="D996" i="9"/>
  <c r="E2253" i="9"/>
  <c r="F2252" i="9"/>
  <c r="J851" i="9" l="1"/>
  <c r="I852" i="9"/>
  <c r="E2254" i="9"/>
  <c r="F2253" i="9"/>
  <c r="C998" i="9"/>
  <c r="D997" i="9"/>
  <c r="J852" i="9" l="1"/>
  <c r="I853" i="9"/>
  <c r="C999" i="9"/>
  <c r="D998" i="9"/>
  <c r="E2255" i="9"/>
  <c r="F2254" i="9"/>
  <c r="J853" i="9" l="1"/>
  <c r="I854" i="9"/>
  <c r="E2256" i="9"/>
  <c r="F2255" i="9"/>
  <c r="C1000" i="9"/>
  <c r="D999" i="9"/>
  <c r="J854" i="9" l="1"/>
  <c r="I855" i="9"/>
  <c r="C1001" i="9"/>
  <c r="D1000" i="9"/>
  <c r="E2257" i="9"/>
  <c r="F2256" i="9"/>
  <c r="J855" i="9" l="1"/>
  <c r="I856" i="9"/>
  <c r="E2258" i="9"/>
  <c r="F2257" i="9"/>
  <c r="C1002" i="9"/>
  <c r="D1001" i="9"/>
  <c r="I857" i="9" l="1"/>
  <c r="J856" i="9"/>
  <c r="C1003" i="9"/>
  <c r="D1002" i="9"/>
  <c r="E2259" i="9"/>
  <c r="F2258" i="9"/>
  <c r="J857" i="9" l="1"/>
  <c r="I858" i="9"/>
  <c r="E2260" i="9"/>
  <c r="F2259" i="9"/>
  <c r="C1004" i="9"/>
  <c r="D1003" i="9"/>
  <c r="I859" i="9" l="1"/>
  <c r="J858" i="9"/>
  <c r="C1005" i="9"/>
  <c r="D1004" i="9"/>
  <c r="E2261" i="9"/>
  <c r="F2260" i="9"/>
  <c r="J859" i="9" l="1"/>
  <c r="I860" i="9"/>
  <c r="E2262" i="9"/>
  <c r="F2261" i="9"/>
  <c r="C1006" i="9"/>
  <c r="D1005" i="9"/>
  <c r="I861" i="9" l="1"/>
  <c r="J860" i="9"/>
  <c r="C1007" i="9"/>
  <c r="D1006" i="9"/>
  <c r="E2263" i="9"/>
  <c r="F2262" i="9"/>
  <c r="J861" i="9" l="1"/>
  <c r="I862" i="9"/>
  <c r="E2264" i="9"/>
  <c r="F2263" i="9"/>
  <c r="C1008" i="9"/>
  <c r="D1007" i="9"/>
  <c r="J862" i="9" l="1"/>
  <c r="I863" i="9"/>
  <c r="C1009" i="9"/>
  <c r="D1008" i="9"/>
  <c r="E2265" i="9"/>
  <c r="F2264" i="9"/>
  <c r="J863" i="9" l="1"/>
  <c r="I864" i="9"/>
  <c r="E2266" i="9"/>
  <c r="F2265" i="9"/>
  <c r="C1010" i="9"/>
  <c r="D1009" i="9"/>
  <c r="I865" i="9" l="1"/>
  <c r="J864" i="9"/>
  <c r="C1011" i="9"/>
  <c r="D1010" i="9"/>
  <c r="E2267" i="9"/>
  <c r="F2266" i="9"/>
  <c r="J865" i="9" l="1"/>
  <c r="I866" i="9"/>
  <c r="E2268" i="9"/>
  <c r="F2267" i="9"/>
  <c r="C1012" i="9"/>
  <c r="D1011" i="9"/>
  <c r="I867" i="9" l="1"/>
  <c r="J866" i="9"/>
  <c r="C1013" i="9"/>
  <c r="D1012" i="9"/>
  <c r="E2269" i="9"/>
  <c r="F2268" i="9"/>
  <c r="J867" i="9" l="1"/>
  <c r="I868" i="9"/>
  <c r="E2270" i="9"/>
  <c r="F2269" i="9"/>
  <c r="C1014" i="9"/>
  <c r="D1013" i="9"/>
  <c r="J868" i="9" l="1"/>
  <c r="I869" i="9"/>
  <c r="C1015" i="9"/>
  <c r="D1014" i="9"/>
  <c r="E2271" i="9"/>
  <c r="F2270" i="9"/>
  <c r="J869" i="9" l="1"/>
  <c r="I870" i="9"/>
  <c r="E2272" i="9"/>
  <c r="F2271" i="9"/>
  <c r="C1016" i="9"/>
  <c r="D1015" i="9"/>
  <c r="J870" i="9" l="1"/>
  <c r="I871" i="9"/>
  <c r="C1017" i="9"/>
  <c r="D1016" i="9"/>
  <c r="E2273" i="9"/>
  <c r="F2272" i="9"/>
  <c r="J871" i="9" l="1"/>
  <c r="I872" i="9"/>
  <c r="E2274" i="9"/>
  <c r="F2273" i="9"/>
  <c r="C1018" i="9"/>
  <c r="D1017" i="9"/>
  <c r="I873" i="9" l="1"/>
  <c r="J872" i="9"/>
  <c r="C1019" i="9"/>
  <c r="D1018" i="9"/>
  <c r="E2275" i="9"/>
  <c r="F2274" i="9"/>
  <c r="J873" i="9" l="1"/>
  <c r="I874" i="9"/>
  <c r="E2276" i="9"/>
  <c r="F2275" i="9"/>
  <c r="C1020" i="9"/>
  <c r="D1019" i="9"/>
  <c r="I875" i="9" l="1"/>
  <c r="J874" i="9"/>
  <c r="C1021" i="9"/>
  <c r="D1020" i="9"/>
  <c r="E2277" i="9"/>
  <c r="F2276" i="9"/>
  <c r="J875" i="9" l="1"/>
  <c r="I876" i="9"/>
  <c r="E2278" i="9"/>
  <c r="F2277" i="9"/>
  <c r="C1022" i="9"/>
  <c r="D1021" i="9"/>
  <c r="I877" i="9" l="1"/>
  <c r="J876" i="9"/>
  <c r="C1023" i="9"/>
  <c r="D1022" i="9"/>
  <c r="E2279" i="9"/>
  <c r="F2278" i="9"/>
  <c r="J877" i="9" l="1"/>
  <c r="I878" i="9"/>
  <c r="E2280" i="9"/>
  <c r="F2279" i="9"/>
  <c r="C1024" i="9"/>
  <c r="D1023" i="9"/>
  <c r="J878" i="9" l="1"/>
  <c r="I879" i="9"/>
  <c r="C1025" i="9"/>
  <c r="D1024" i="9"/>
  <c r="E2281" i="9"/>
  <c r="F2280" i="9"/>
  <c r="J879" i="9" l="1"/>
  <c r="I880" i="9"/>
  <c r="E2282" i="9"/>
  <c r="F2281" i="9"/>
  <c r="C1026" i="9"/>
  <c r="D1025" i="9"/>
  <c r="I881" i="9" l="1"/>
  <c r="J880" i="9"/>
  <c r="C1027" i="9"/>
  <c r="D1026" i="9"/>
  <c r="E2283" i="9"/>
  <c r="F2282" i="9"/>
  <c r="J881" i="9" l="1"/>
  <c r="I882" i="9"/>
  <c r="E2284" i="9"/>
  <c r="F2283" i="9"/>
  <c r="C1028" i="9"/>
  <c r="D1027" i="9"/>
  <c r="I883" i="9" l="1"/>
  <c r="J882" i="9"/>
  <c r="C1029" i="9"/>
  <c r="D1028" i="9"/>
  <c r="E2285" i="9"/>
  <c r="F2284" i="9"/>
  <c r="J883" i="9" l="1"/>
  <c r="I884" i="9"/>
  <c r="E2286" i="9"/>
  <c r="F2285" i="9"/>
  <c r="C1030" i="9"/>
  <c r="D1029" i="9"/>
  <c r="J884" i="9" l="1"/>
  <c r="I885" i="9"/>
  <c r="C1031" i="9"/>
  <c r="D1030" i="9"/>
  <c r="E2287" i="9"/>
  <c r="F2286" i="9"/>
  <c r="J885" i="9" l="1"/>
  <c r="I886" i="9"/>
  <c r="E2288" i="9"/>
  <c r="F2287" i="9"/>
  <c r="C1032" i="9"/>
  <c r="D1031" i="9"/>
  <c r="J886" i="9" l="1"/>
  <c r="I887" i="9"/>
  <c r="C1033" i="9"/>
  <c r="D1032" i="9"/>
  <c r="E2289" i="9"/>
  <c r="F2288" i="9"/>
  <c r="J887" i="9" l="1"/>
  <c r="I888" i="9"/>
  <c r="E2290" i="9"/>
  <c r="F2289" i="9"/>
  <c r="C1034" i="9"/>
  <c r="D1033" i="9"/>
  <c r="I889" i="9" l="1"/>
  <c r="J888" i="9"/>
  <c r="C1035" i="9"/>
  <c r="D1034" i="9"/>
  <c r="E2291" i="9"/>
  <c r="F2290" i="9"/>
  <c r="J889" i="9" l="1"/>
  <c r="I890" i="9"/>
  <c r="E2292" i="9"/>
  <c r="F2291" i="9"/>
  <c r="C1036" i="9"/>
  <c r="D1035" i="9"/>
  <c r="I891" i="9" l="1"/>
  <c r="J890" i="9"/>
  <c r="C1037" i="9"/>
  <c r="D1036" i="9"/>
  <c r="E2293" i="9"/>
  <c r="F2292" i="9"/>
  <c r="J891" i="9" l="1"/>
  <c r="I892" i="9"/>
  <c r="E2294" i="9"/>
  <c r="F2293" i="9"/>
  <c r="C1038" i="9"/>
  <c r="D1037" i="9"/>
  <c r="I893" i="9" l="1"/>
  <c r="J892" i="9"/>
  <c r="C1039" i="9"/>
  <c r="D1038" i="9"/>
  <c r="E2295" i="9"/>
  <c r="F2294" i="9"/>
  <c r="J893" i="9" l="1"/>
  <c r="I894" i="9"/>
  <c r="E2296" i="9"/>
  <c r="F2295" i="9"/>
  <c r="C1040" i="9"/>
  <c r="D1039" i="9"/>
  <c r="J894" i="9" l="1"/>
  <c r="I895" i="9"/>
  <c r="C1041" i="9"/>
  <c r="D1040" i="9"/>
  <c r="E2297" i="9"/>
  <c r="F2296" i="9"/>
  <c r="J895" i="9" l="1"/>
  <c r="I896" i="9"/>
  <c r="E2298" i="9"/>
  <c r="F2297" i="9"/>
  <c r="C1042" i="9"/>
  <c r="D1041" i="9"/>
  <c r="I897" i="9" l="1"/>
  <c r="J896" i="9"/>
  <c r="C1043" i="9"/>
  <c r="D1042" i="9"/>
  <c r="E2299" i="9"/>
  <c r="F2298" i="9"/>
  <c r="J897" i="9" l="1"/>
  <c r="I898" i="9"/>
  <c r="E2300" i="9"/>
  <c r="F2299" i="9"/>
  <c r="C1044" i="9"/>
  <c r="D1043" i="9"/>
  <c r="I899" i="9" l="1"/>
  <c r="J898" i="9"/>
  <c r="C1045" i="9"/>
  <c r="D1044" i="9"/>
  <c r="E2301" i="9"/>
  <c r="F2300" i="9"/>
  <c r="J899" i="9" l="1"/>
  <c r="I900" i="9"/>
  <c r="E2302" i="9"/>
  <c r="F2301" i="9"/>
  <c r="C1046" i="9"/>
  <c r="D1045" i="9"/>
  <c r="J900" i="9" l="1"/>
  <c r="I901" i="9"/>
  <c r="C1047" i="9"/>
  <c r="D1046" i="9"/>
  <c r="E2303" i="9"/>
  <c r="F2302" i="9"/>
  <c r="J901" i="9" l="1"/>
  <c r="I902" i="9"/>
  <c r="E2304" i="9"/>
  <c r="F2303" i="9"/>
  <c r="C1048" i="9"/>
  <c r="D1047" i="9"/>
  <c r="J902" i="9" l="1"/>
  <c r="I903" i="9"/>
  <c r="C1049" i="9"/>
  <c r="D1048" i="9"/>
  <c r="E2305" i="9"/>
  <c r="F2304" i="9"/>
  <c r="J903" i="9" l="1"/>
  <c r="I904" i="9"/>
  <c r="E2306" i="9"/>
  <c r="F2305" i="9"/>
  <c r="C1050" i="9"/>
  <c r="D1049" i="9"/>
  <c r="I905" i="9" l="1"/>
  <c r="J904" i="9"/>
  <c r="C1051" i="9"/>
  <c r="D1050" i="9"/>
  <c r="E2307" i="9"/>
  <c r="F2306" i="9"/>
  <c r="J905" i="9" l="1"/>
  <c r="I906" i="9"/>
  <c r="E2308" i="9"/>
  <c r="F2307" i="9"/>
  <c r="C1052" i="9"/>
  <c r="D1051" i="9"/>
  <c r="I907" i="9" l="1"/>
  <c r="J906" i="9"/>
  <c r="C1053" i="9"/>
  <c r="D1052" i="9"/>
  <c r="E2309" i="9"/>
  <c r="F2308" i="9"/>
  <c r="J907" i="9" l="1"/>
  <c r="I908" i="9"/>
  <c r="E2310" i="9"/>
  <c r="F2309" i="9"/>
  <c r="C1054" i="9"/>
  <c r="D1053" i="9"/>
  <c r="I909" i="9" l="1"/>
  <c r="J908" i="9"/>
  <c r="C1055" i="9"/>
  <c r="D1054" i="9"/>
  <c r="E2311" i="9"/>
  <c r="F2310" i="9"/>
  <c r="J909" i="9" l="1"/>
  <c r="I910" i="9"/>
  <c r="E2312" i="9"/>
  <c r="F2311" i="9"/>
  <c r="C1056" i="9"/>
  <c r="D1055" i="9"/>
  <c r="J910" i="9" l="1"/>
  <c r="I911" i="9"/>
  <c r="C1057" i="9"/>
  <c r="D1056" i="9"/>
  <c r="E2313" i="9"/>
  <c r="F2312" i="9"/>
  <c r="J911" i="9" l="1"/>
  <c r="I912" i="9"/>
  <c r="E2314" i="9"/>
  <c r="F2313" i="9"/>
  <c r="C1058" i="9"/>
  <c r="D1057" i="9"/>
  <c r="I913" i="9" l="1"/>
  <c r="J912" i="9"/>
  <c r="C1059" i="9"/>
  <c r="D1058" i="9"/>
  <c r="E2315" i="9"/>
  <c r="F2314" i="9"/>
  <c r="J913" i="9" l="1"/>
  <c r="I914" i="9"/>
  <c r="E2316" i="9"/>
  <c r="F2315" i="9"/>
  <c r="C1060" i="9"/>
  <c r="D1059" i="9"/>
  <c r="I915" i="9" l="1"/>
  <c r="J914" i="9"/>
  <c r="C1061" i="9"/>
  <c r="D1060" i="9"/>
  <c r="E2317" i="9"/>
  <c r="F2316" i="9"/>
  <c r="J915" i="9" l="1"/>
  <c r="I916" i="9"/>
  <c r="E2318" i="9"/>
  <c r="F2317" i="9"/>
  <c r="C1062" i="9"/>
  <c r="D1061" i="9"/>
  <c r="J916" i="9" l="1"/>
  <c r="I917" i="9"/>
  <c r="C1063" i="9"/>
  <c r="D1062" i="9"/>
  <c r="E2319" i="9"/>
  <c r="F2318" i="9"/>
  <c r="J917" i="9" l="1"/>
  <c r="I918" i="9"/>
  <c r="E2320" i="9"/>
  <c r="F2319" i="9"/>
  <c r="C1064" i="9"/>
  <c r="D1063" i="9"/>
  <c r="J918" i="9" l="1"/>
  <c r="I919" i="9"/>
  <c r="C1065" i="9"/>
  <c r="D1064" i="9"/>
  <c r="E2321" i="9"/>
  <c r="F2320" i="9"/>
  <c r="J919" i="9" l="1"/>
  <c r="I920" i="9"/>
  <c r="E2322" i="9"/>
  <c r="F2321" i="9"/>
  <c r="C1066" i="9"/>
  <c r="D1065" i="9"/>
  <c r="I921" i="9" l="1"/>
  <c r="J920" i="9"/>
  <c r="C1067" i="9"/>
  <c r="D1066" i="9"/>
  <c r="E2323" i="9"/>
  <c r="F2322" i="9"/>
  <c r="J921" i="9" l="1"/>
  <c r="I922" i="9"/>
  <c r="E2324" i="9"/>
  <c r="F2323" i="9"/>
  <c r="C1068" i="9"/>
  <c r="D1067" i="9"/>
  <c r="I923" i="9" l="1"/>
  <c r="J922" i="9"/>
  <c r="C1069" i="9"/>
  <c r="D1068" i="9"/>
  <c r="E2325" i="9"/>
  <c r="F2324" i="9"/>
  <c r="J923" i="9" l="1"/>
  <c r="I924" i="9"/>
  <c r="E2326" i="9"/>
  <c r="F2325" i="9"/>
  <c r="C1070" i="9"/>
  <c r="D1069" i="9"/>
  <c r="I925" i="9" l="1"/>
  <c r="J924" i="9"/>
  <c r="C1071" i="9"/>
  <c r="D1070" i="9"/>
  <c r="E2327" i="9"/>
  <c r="F2326" i="9"/>
  <c r="J925" i="9" l="1"/>
  <c r="I926" i="9"/>
  <c r="E2328" i="9"/>
  <c r="F2327" i="9"/>
  <c r="C1072" i="9"/>
  <c r="D1071" i="9"/>
  <c r="J926" i="9" l="1"/>
  <c r="I927" i="9"/>
  <c r="C1073" i="9"/>
  <c r="D1072" i="9"/>
  <c r="E2329" i="9"/>
  <c r="F2328" i="9"/>
  <c r="J927" i="9" l="1"/>
  <c r="I928" i="9"/>
  <c r="E2330" i="9"/>
  <c r="F2329" i="9"/>
  <c r="C1074" i="9"/>
  <c r="D1073" i="9"/>
  <c r="I929" i="9" l="1"/>
  <c r="J928" i="9"/>
  <c r="C1075" i="9"/>
  <c r="D1074" i="9"/>
  <c r="E2331" i="9"/>
  <c r="F2330" i="9"/>
  <c r="J929" i="9" l="1"/>
  <c r="I930" i="9"/>
  <c r="E2332" i="9"/>
  <c r="F2331" i="9"/>
  <c r="C1076" i="9"/>
  <c r="D1075" i="9"/>
  <c r="I931" i="9" l="1"/>
  <c r="J930" i="9"/>
  <c r="C1077" i="9"/>
  <c r="D1076" i="9"/>
  <c r="E2333" i="9"/>
  <c r="F2332" i="9"/>
  <c r="J931" i="9" l="1"/>
  <c r="I932" i="9"/>
  <c r="E2334" i="9"/>
  <c r="F2333" i="9"/>
  <c r="C1078" i="9"/>
  <c r="D1077" i="9"/>
  <c r="J932" i="9" l="1"/>
  <c r="I933" i="9"/>
  <c r="C1079" i="9"/>
  <c r="D1078" i="9"/>
  <c r="E2335" i="9"/>
  <c r="F2334" i="9"/>
  <c r="J933" i="9" l="1"/>
  <c r="I934" i="9"/>
  <c r="E2336" i="9"/>
  <c r="F2335" i="9"/>
  <c r="C1080" i="9"/>
  <c r="D1079" i="9"/>
  <c r="J934" i="9" l="1"/>
  <c r="I935" i="9"/>
  <c r="C1081" i="9"/>
  <c r="D1080" i="9"/>
  <c r="E2337" i="9"/>
  <c r="F2336" i="9"/>
  <c r="J935" i="9" l="1"/>
  <c r="I936" i="9"/>
  <c r="E2338" i="9"/>
  <c r="F2337" i="9"/>
  <c r="C1082" i="9"/>
  <c r="D1081" i="9"/>
  <c r="I937" i="9" l="1"/>
  <c r="J936" i="9"/>
  <c r="C1083" i="9"/>
  <c r="D1082" i="9"/>
  <c r="E2339" i="9"/>
  <c r="F2338" i="9"/>
  <c r="J937" i="9" l="1"/>
  <c r="I938" i="9"/>
  <c r="E2340" i="9"/>
  <c r="F2339" i="9"/>
  <c r="C1084" i="9"/>
  <c r="D1083" i="9"/>
  <c r="I939" i="9" l="1"/>
  <c r="J938" i="9"/>
  <c r="C1085" i="9"/>
  <c r="D1084" i="9"/>
  <c r="E2341" i="9"/>
  <c r="F2340" i="9"/>
  <c r="J939" i="9" l="1"/>
  <c r="I940" i="9"/>
  <c r="E2342" i="9"/>
  <c r="F2341" i="9"/>
  <c r="C1086" i="9"/>
  <c r="D1085" i="9"/>
  <c r="I941" i="9" l="1"/>
  <c r="J940" i="9"/>
  <c r="C1087" i="9"/>
  <c r="D1086" i="9"/>
  <c r="E2343" i="9"/>
  <c r="F2342" i="9"/>
  <c r="J941" i="9" l="1"/>
  <c r="I942" i="9"/>
  <c r="E2344" i="9"/>
  <c r="F2343" i="9"/>
  <c r="C1088" i="9"/>
  <c r="D1087" i="9"/>
  <c r="J942" i="9" l="1"/>
  <c r="I943" i="9"/>
  <c r="C1089" i="9"/>
  <c r="D1088" i="9"/>
  <c r="E2345" i="9"/>
  <c r="F2344" i="9"/>
  <c r="J943" i="9" l="1"/>
  <c r="I944" i="9"/>
  <c r="E2346" i="9"/>
  <c r="F2345" i="9"/>
  <c r="C1090" i="9"/>
  <c r="D1089" i="9"/>
  <c r="I945" i="9" l="1"/>
  <c r="J944" i="9"/>
  <c r="C1091" i="9"/>
  <c r="D1090" i="9"/>
  <c r="E2347" i="9"/>
  <c r="F2346" i="9"/>
  <c r="J945" i="9" l="1"/>
  <c r="I946" i="9"/>
  <c r="E2348" i="9"/>
  <c r="F2347" i="9"/>
  <c r="C1092" i="9"/>
  <c r="D1091" i="9"/>
  <c r="I947" i="9" l="1"/>
  <c r="J946" i="9"/>
  <c r="C1093" i="9"/>
  <c r="D1092" i="9"/>
  <c r="E2349" i="9"/>
  <c r="F2348" i="9"/>
  <c r="J947" i="9" l="1"/>
  <c r="I948" i="9"/>
  <c r="E2350" i="9"/>
  <c r="F2349" i="9"/>
  <c r="C1094" i="9"/>
  <c r="D1093" i="9"/>
  <c r="J948" i="9" l="1"/>
  <c r="I949" i="9"/>
  <c r="C1095" i="9"/>
  <c r="D1094" i="9"/>
  <c r="E2351" i="9"/>
  <c r="F2350" i="9"/>
  <c r="J949" i="9" l="1"/>
  <c r="I950" i="9"/>
  <c r="E2352" i="9"/>
  <c r="F2351" i="9"/>
  <c r="C1096" i="9"/>
  <c r="D1095" i="9"/>
  <c r="J950" i="9" l="1"/>
  <c r="I951" i="9"/>
  <c r="C1097" i="9"/>
  <c r="D1096" i="9"/>
  <c r="E2353" i="9"/>
  <c r="F2352" i="9"/>
  <c r="J951" i="9" l="1"/>
  <c r="I952" i="9"/>
  <c r="E2354" i="9"/>
  <c r="F2353" i="9"/>
  <c r="C1098" i="9"/>
  <c r="D1097" i="9"/>
  <c r="I953" i="9" l="1"/>
  <c r="J952" i="9"/>
  <c r="C1099" i="9"/>
  <c r="D1098" i="9"/>
  <c r="E2355" i="9"/>
  <c r="F2354" i="9"/>
  <c r="J953" i="9" l="1"/>
  <c r="I954" i="9"/>
  <c r="E2356" i="9"/>
  <c r="F2355" i="9"/>
  <c r="C1100" i="9"/>
  <c r="D1099" i="9"/>
  <c r="I955" i="9" l="1"/>
  <c r="J954" i="9"/>
  <c r="C1101" i="9"/>
  <c r="D1100" i="9"/>
  <c r="E2357" i="9"/>
  <c r="F2356" i="9"/>
  <c r="J955" i="9" l="1"/>
  <c r="I956" i="9"/>
  <c r="E2358" i="9"/>
  <c r="F2357" i="9"/>
  <c r="C1102" i="9"/>
  <c r="D1101" i="9"/>
  <c r="I957" i="9" l="1"/>
  <c r="J956" i="9"/>
  <c r="C1103" i="9"/>
  <c r="D1102" i="9"/>
  <c r="E2359" i="9"/>
  <c r="F2358" i="9"/>
  <c r="J957" i="9" l="1"/>
  <c r="I958" i="9"/>
  <c r="E2360" i="9"/>
  <c r="F2359" i="9"/>
  <c r="C1104" i="9"/>
  <c r="D1103" i="9"/>
  <c r="J958" i="9" l="1"/>
  <c r="I959" i="9"/>
  <c r="C1105" i="9"/>
  <c r="D1104" i="9"/>
  <c r="E2361" i="9"/>
  <c r="F2360" i="9"/>
  <c r="J959" i="9" l="1"/>
  <c r="I960" i="9"/>
  <c r="E2362" i="9"/>
  <c r="F2361" i="9"/>
  <c r="C1106" i="9"/>
  <c r="D1105" i="9"/>
  <c r="I961" i="9" l="1"/>
  <c r="J960" i="9"/>
  <c r="C1107" i="9"/>
  <c r="D1106" i="9"/>
  <c r="E2363" i="9"/>
  <c r="F2362" i="9"/>
  <c r="J961" i="9" l="1"/>
  <c r="I962" i="9"/>
  <c r="E2364" i="9"/>
  <c r="F2363" i="9"/>
  <c r="C1108" i="9"/>
  <c r="D1107" i="9"/>
  <c r="I963" i="9" l="1"/>
  <c r="J962" i="9"/>
  <c r="C1109" i="9"/>
  <c r="D1108" i="9"/>
  <c r="E2365" i="9"/>
  <c r="F2364" i="9"/>
  <c r="J963" i="9" l="1"/>
  <c r="I964" i="9"/>
  <c r="E2366" i="9"/>
  <c r="F2365" i="9"/>
  <c r="C1110" i="9"/>
  <c r="D1109" i="9"/>
  <c r="J964" i="9" l="1"/>
  <c r="I965" i="9"/>
  <c r="C1111" i="9"/>
  <c r="D1110" i="9"/>
  <c r="E2367" i="9"/>
  <c r="F2366" i="9"/>
  <c r="J965" i="9" l="1"/>
  <c r="I966" i="9"/>
  <c r="E2368" i="9"/>
  <c r="F2367" i="9"/>
  <c r="C1112" i="9"/>
  <c r="D1111" i="9"/>
  <c r="J966" i="9" l="1"/>
  <c r="I967" i="9"/>
  <c r="C1113" i="9"/>
  <c r="D1112" i="9"/>
  <c r="E2369" i="9"/>
  <c r="F2368" i="9"/>
  <c r="J967" i="9" l="1"/>
  <c r="I968" i="9"/>
  <c r="E2370" i="9"/>
  <c r="F2369" i="9"/>
  <c r="C1114" i="9"/>
  <c r="D1113" i="9"/>
  <c r="I969" i="9" l="1"/>
  <c r="J968" i="9"/>
  <c r="C1115" i="9"/>
  <c r="D1114" i="9"/>
  <c r="E2371" i="9"/>
  <c r="F2370" i="9"/>
  <c r="J969" i="9" l="1"/>
  <c r="I970" i="9"/>
  <c r="E2372" i="9"/>
  <c r="F2371" i="9"/>
  <c r="C1116" i="9"/>
  <c r="D1115" i="9"/>
  <c r="I971" i="9" l="1"/>
  <c r="J970" i="9"/>
  <c r="C1117" i="9"/>
  <c r="D1116" i="9"/>
  <c r="E2373" i="9"/>
  <c r="F2372" i="9"/>
  <c r="J971" i="9" l="1"/>
  <c r="I972" i="9"/>
  <c r="E2374" i="9"/>
  <c r="F2373" i="9"/>
  <c r="C1118" i="9"/>
  <c r="D1117" i="9"/>
  <c r="I973" i="9" l="1"/>
  <c r="J972" i="9"/>
  <c r="C1119" i="9"/>
  <c r="D1118" i="9"/>
  <c r="E2375" i="9"/>
  <c r="F2374" i="9"/>
  <c r="J973" i="9" l="1"/>
  <c r="I974" i="9"/>
  <c r="E2376" i="9"/>
  <c r="F2375" i="9"/>
  <c r="C1120" i="9"/>
  <c r="D1119" i="9"/>
  <c r="J974" i="9" l="1"/>
  <c r="I975" i="9"/>
  <c r="C1121" i="9"/>
  <c r="D1120" i="9"/>
  <c r="E2377" i="9"/>
  <c r="F2376" i="9"/>
  <c r="J975" i="9" l="1"/>
  <c r="I976" i="9"/>
  <c r="E2378" i="9"/>
  <c r="F2377" i="9"/>
  <c r="C1122" i="9"/>
  <c r="D1121" i="9"/>
  <c r="I977" i="9" l="1"/>
  <c r="J976" i="9"/>
  <c r="C1123" i="9"/>
  <c r="D1122" i="9"/>
  <c r="E2379" i="9"/>
  <c r="F2378" i="9"/>
  <c r="J977" i="9" l="1"/>
  <c r="I978" i="9"/>
  <c r="E2380" i="9"/>
  <c r="F2379" i="9"/>
  <c r="C1124" i="9"/>
  <c r="D1123" i="9"/>
  <c r="I979" i="9" l="1"/>
  <c r="J978" i="9"/>
  <c r="C1125" i="9"/>
  <c r="D1124" i="9"/>
  <c r="E2381" i="9"/>
  <c r="F2380" i="9"/>
  <c r="J979" i="9" l="1"/>
  <c r="I980" i="9"/>
  <c r="E2382" i="9"/>
  <c r="F2381" i="9"/>
  <c r="C1126" i="9"/>
  <c r="D1125" i="9"/>
  <c r="J980" i="9" l="1"/>
  <c r="I981" i="9"/>
  <c r="C1127" i="9"/>
  <c r="D1126" i="9"/>
  <c r="E2383" i="9"/>
  <c r="F2382" i="9"/>
  <c r="J981" i="9" l="1"/>
  <c r="I982" i="9"/>
  <c r="E2384" i="9"/>
  <c r="F2383" i="9"/>
  <c r="C1128" i="9"/>
  <c r="D1127" i="9"/>
  <c r="J982" i="9" l="1"/>
  <c r="I983" i="9"/>
  <c r="C1129" i="9"/>
  <c r="D1128" i="9"/>
  <c r="E2385" i="9"/>
  <c r="F2384" i="9"/>
  <c r="J983" i="9" l="1"/>
  <c r="I984" i="9"/>
  <c r="E2386" i="9"/>
  <c r="F2385" i="9"/>
  <c r="C1130" i="9"/>
  <c r="D1129" i="9"/>
  <c r="I985" i="9" l="1"/>
  <c r="J984" i="9"/>
  <c r="C1131" i="9"/>
  <c r="D1130" i="9"/>
  <c r="E2387" i="9"/>
  <c r="F2386" i="9"/>
  <c r="J985" i="9" l="1"/>
  <c r="I986" i="9"/>
  <c r="E2388" i="9"/>
  <c r="F2387" i="9"/>
  <c r="C1132" i="9"/>
  <c r="D1131" i="9"/>
  <c r="I987" i="9" l="1"/>
  <c r="J986" i="9"/>
  <c r="C1133" i="9"/>
  <c r="D1132" i="9"/>
  <c r="E2389" i="9"/>
  <c r="F2388" i="9"/>
  <c r="J987" i="9" l="1"/>
  <c r="I988" i="9"/>
  <c r="E2390" i="9"/>
  <c r="F2389" i="9"/>
  <c r="C1134" i="9"/>
  <c r="D1133" i="9"/>
  <c r="I989" i="9" l="1"/>
  <c r="J988" i="9"/>
  <c r="C1135" i="9"/>
  <c r="D1134" i="9"/>
  <c r="E2391" i="9"/>
  <c r="F2390" i="9"/>
  <c r="J989" i="9" l="1"/>
  <c r="I990" i="9"/>
  <c r="E2392" i="9"/>
  <c r="F2391" i="9"/>
  <c r="C1136" i="9"/>
  <c r="D1135" i="9"/>
  <c r="J990" i="9" l="1"/>
  <c r="I991" i="9"/>
  <c r="C1137" i="9"/>
  <c r="D1136" i="9"/>
  <c r="E2393" i="9"/>
  <c r="F2392" i="9"/>
  <c r="J991" i="9" l="1"/>
  <c r="I992" i="9"/>
  <c r="E2394" i="9"/>
  <c r="F2393" i="9"/>
  <c r="C1138" i="9"/>
  <c r="D1137" i="9"/>
  <c r="I993" i="9" l="1"/>
  <c r="J992" i="9"/>
  <c r="C1139" i="9"/>
  <c r="D1138" i="9"/>
  <c r="E2395" i="9"/>
  <c r="F2394" i="9"/>
  <c r="J993" i="9" l="1"/>
  <c r="I994" i="9"/>
  <c r="E2396" i="9"/>
  <c r="F2395" i="9"/>
  <c r="C1140" i="9"/>
  <c r="D1139" i="9"/>
  <c r="I995" i="9" l="1"/>
  <c r="J994" i="9"/>
  <c r="C1141" i="9"/>
  <c r="D1140" i="9"/>
  <c r="E2397" i="9"/>
  <c r="F2396" i="9"/>
  <c r="J995" i="9" l="1"/>
  <c r="I996" i="9"/>
  <c r="E2398" i="9"/>
  <c r="F2397" i="9"/>
  <c r="C1142" i="9"/>
  <c r="D1141" i="9"/>
  <c r="J996" i="9" l="1"/>
  <c r="I997" i="9"/>
  <c r="C1143" i="9"/>
  <c r="D1142" i="9"/>
  <c r="E2399" i="9"/>
  <c r="F2398" i="9"/>
  <c r="J997" i="9" l="1"/>
  <c r="I998" i="9"/>
  <c r="E2400" i="9"/>
  <c r="F2399" i="9"/>
  <c r="C1144" i="9"/>
  <c r="D1143" i="9"/>
  <c r="J998" i="9" l="1"/>
  <c r="I999" i="9"/>
  <c r="C1145" i="9"/>
  <c r="D1144" i="9"/>
  <c r="E2401" i="9"/>
  <c r="F2400" i="9"/>
  <c r="J999" i="9" l="1"/>
  <c r="I1000" i="9"/>
  <c r="E2402" i="9"/>
  <c r="F2401" i="9"/>
  <c r="C1146" i="9"/>
  <c r="D1145" i="9"/>
  <c r="I1001" i="9" l="1"/>
  <c r="J1000" i="9"/>
  <c r="C1147" i="9"/>
  <c r="D1146" i="9"/>
  <c r="E2403" i="9"/>
  <c r="F2402" i="9"/>
  <c r="J1001" i="9" l="1"/>
  <c r="I1002" i="9"/>
  <c r="E2404" i="9"/>
  <c r="F2403" i="9"/>
  <c r="C1148" i="9"/>
  <c r="D1147" i="9"/>
  <c r="I1003" i="9" l="1"/>
  <c r="J1002" i="9"/>
  <c r="C1149" i="9"/>
  <c r="D1148" i="9"/>
  <c r="E2405" i="9"/>
  <c r="F2404" i="9"/>
  <c r="J1003" i="9" l="1"/>
  <c r="I1004" i="9"/>
  <c r="E2406" i="9"/>
  <c r="F2405" i="9"/>
  <c r="C1150" i="9"/>
  <c r="D1149" i="9"/>
  <c r="I1005" i="9" l="1"/>
  <c r="J1004" i="9"/>
  <c r="C1151" i="9"/>
  <c r="D1150" i="9"/>
  <c r="E2407" i="9"/>
  <c r="F2406" i="9"/>
  <c r="J1005" i="9" l="1"/>
  <c r="I1006" i="9"/>
  <c r="E2408" i="9"/>
  <c r="F2407" i="9"/>
  <c r="C1152" i="9"/>
  <c r="D1151" i="9"/>
  <c r="J1006" i="9" l="1"/>
  <c r="I1007" i="9"/>
  <c r="C1153" i="9"/>
  <c r="D1152" i="9"/>
  <c r="E2409" i="9"/>
  <c r="F2408" i="9"/>
  <c r="J1007" i="9" l="1"/>
  <c r="I1008" i="9"/>
  <c r="E2410" i="9"/>
  <c r="F2409" i="9"/>
  <c r="C1154" i="9"/>
  <c r="D1153" i="9"/>
  <c r="I1009" i="9" l="1"/>
  <c r="J1008" i="9"/>
  <c r="C1155" i="9"/>
  <c r="D1154" i="9"/>
  <c r="E2411" i="9"/>
  <c r="F2410" i="9"/>
  <c r="J1009" i="9" l="1"/>
  <c r="I1010" i="9"/>
  <c r="E2412" i="9"/>
  <c r="F2411" i="9"/>
  <c r="C1156" i="9"/>
  <c r="D1155" i="9"/>
  <c r="I1011" i="9" l="1"/>
  <c r="J1010" i="9"/>
  <c r="C1157" i="9"/>
  <c r="D1156" i="9"/>
  <c r="E2413" i="9"/>
  <c r="F2412" i="9"/>
  <c r="J1011" i="9" l="1"/>
  <c r="I1012" i="9"/>
  <c r="E2414" i="9"/>
  <c r="F2413" i="9"/>
  <c r="C1158" i="9"/>
  <c r="D1157" i="9"/>
  <c r="J1012" i="9" l="1"/>
  <c r="I1013" i="9"/>
  <c r="C1159" i="9"/>
  <c r="D1158" i="9"/>
  <c r="E2415" i="9"/>
  <c r="F2414" i="9"/>
  <c r="J1013" i="9" l="1"/>
  <c r="I1014" i="9"/>
  <c r="E2416" i="9"/>
  <c r="F2415" i="9"/>
  <c r="C1160" i="9"/>
  <c r="D1159" i="9"/>
  <c r="J1014" i="9" l="1"/>
  <c r="I1015" i="9"/>
  <c r="C1161" i="9"/>
  <c r="D1160" i="9"/>
  <c r="E2417" i="9"/>
  <c r="F2416" i="9"/>
  <c r="J1015" i="9" l="1"/>
  <c r="I1016" i="9"/>
  <c r="E2418" i="9"/>
  <c r="F2417" i="9"/>
  <c r="C1162" i="9"/>
  <c r="D1161" i="9"/>
  <c r="I1017" i="9" l="1"/>
  <c r="J1016" i="9"/>
  <c r="C1163" i="9"/>
  <c r="D1162" i="9"/>
  <c r="E2419" i="9"/>
  <c r="F2418" i="9"/>
  <c r="J1017" i="9" l="1"/>
  <c r="I1018" i="9"/>
  <c r="E2420" i="9"/>
  <c r="F2419" i="9"/>
  <c r="C1164" i="9"/>
  <c r="D1163" i="9"/>
  <c r="I1019" i="9" l="1"/>
  <c r="J1018" i="9"/>
  <c r="C1165" i="9"/>
  <c r="D1164" i="9"/>
  <c r="E2421" i="9"/>
  <c r="F2420" i="9"/>
  <c r="J1019" i="9" l="1"/>
  <c r="I1020" i="9"/>
  <c r="E2422" i="9"/>
  <c r="F2421" i="9"/>
  <c r="C1166" i="9"/>
  <c r="D1165" i="9"/>
  <c r="I1021" i="9" l="1"/>
  <c r="J1020" i="9"/>
  <c r="C1167" i="9"/>
  <c r="D1166" i="9"/>
  <c r="E2423" i="9"/>
  <c r="F2422" i="9"/>
  <c r="J1021" i="9" l="1"/>
  <c r="I1022" i="9"/>
  <c r="E2424" i="9"/>
  <c r="F2423" i="9"/>
  <c r="C1168" i="9"/>
  <c r="D1167" i="9"/>
  <c r="J1022" i="9" l="1"/>
  <c r="I1023" i="9"/>
  <c r="C1169" i="9"/>
  <c r="D1168" i="9"/>
  <c r="E2425" i="9"/>
  <c r="F2424" i="9"/>
  <c r="J1023" i="9" l="1"/>
  <c r="I1024" i="9"/>
  <c r="E2426" i="9"/>
  <c r="F2425" i="9"/>
  <c r="C1170" i="9"/>
  <c r="D1169" i="9"/>
  <c r="I1025" i="9" l="1"/>
  <c r="J1024" i="9"/>
  <c r="C1171" i="9"/>
  <c r="D1170" i="9"/>
  <c r="E2427" i="9"/>
  <c r="F2426" i="9"/>
  <c r="J1025" i="9" l="1"/>
  <c r="I1026" i="9"/>
  <c r="E2428" i="9"/>
  <c r="F2427" i="9"/>
  <c r="C1172" i="9"/>
  <c r="D1171" i="9"/>
  <c r="I1027" i="9" l="1"/>
  <c r="J1026" i="9"/>
  <c r="C1173" i="9"/>
  <c r="D1172" i="9"/>
  <c r="E2429" i="9"/>
  <c r="F2428" i="9"/>
  <c r="J1027" i="9" l="1"/>
  <c r="I1028" i="9"/>
  <c r="E2430" i="9"/>
  <c r="F2429" i="9"/>
  <c r="C1174" i="9"/>
  <c r="D1173" i="9"/>
  <c r="J1028" i="9" l="1"/>
  <c r="I1029" i="9"/>
  <c r="C1175" i="9"/>
  <c r="D1174" i="9"/>
  <c r="E2431" i="9"/>
  <c r="F2430" i="9"/>
  <c r="J1029" i="9" l="1"/>
  <c r="I1030" i="9"/>
  <c r="E2432" i="9"/>
  <c r="F2431" i="9"/>
  <c r="C1176" i="9"/>
  <c r="D1175" i="9"/>
  <c r="J1030" i="9" l="1"/>
  <c r="I1031" i="9"/>
  <c r="C1177" i="9"/>
  <c r="D1176" i="9"/>
  <c r="E2433" i="9"/>
  <c r="F2432" i="9"/>
  <c r="J1031" i="9" l="1"/>
  <c r="I1032" i="9"/>
  <c r="E2434" i="9"/>
  <c r="F2433" i="9"/>
  <c r="C1178" i="9"/>
  <c r="D1177" i="9"/>
  <c r="I1033" i="9" l="1"/>
  <c r="J1032" i="9"/>
  <c r="C1179" i="9"/>
  <c r="D1178" i="9"/>
  <c r="E2435" i="9"/>
  <c r="F2434" i="9"/>
  <c r="J1033" i="9" l="1"/>
  <c r="I1034" i="9"/>
  <c r="E2436" i="9"/>
  <c r="F2435" i="9"/>
  <c r="C1180" i="9"/>
  <c r="D1179" i="9"/>
  <c r="I1035" i="9" l="1"/>
  <c r="J1034" i="9"/>
  <c r="C1181" i="9"/>
  <c r="D1180" i="9"/>
  <c r="E2437" i="9"/>
  <c r="F2436" i="9"/>
  <c r="J1035" i="9" l="1"/>
  <c r="I1036" i="9"/>
  <c r="E2438" i="9"/>
  <c r="F2437" i="9"/>
  <c r="C1182" i="9"/>
  <c r="D1181" i="9"/>
  <c r="I1037" i="9" l="1"/>
  <c r="J1036" i="9"/>
  <c r="C1183" i="9"/>
  <c r="D1182" i="9"/>
  <c r="E2439" i="9"/>
  <c r="F2438" i="9"/>
  <c r="J1037" i="9" l="1"/>
  <c r="I1038" i="9"/>
  <c r="E2440" i="9"/>
  <c r="F2439" i="9"/>
  <c r="C1184" i="9"/>
  <c r="D1183" i="9"/>
  <c r="J1038" i="9" l="1"/>
  <c r="I1039" i="9"/>
  <c r="C1185" i="9"/>
  <c r="D1184" i="9"/>
  <c r="E2441" i="9"/>
  <c r="F2440" i="9"/>
  <c r="J1039" i="9" l="1"/>
  <c r="I1040" i="9"/>
  <c r="E2442" i="9"/>
  <c r="F2441" i="9"/>
  <c r="C1186" i="9"/>
  <c r="D1185" i="9"/>
  <c r="I1041" i="9" l="1"/>
  <c r="J1040" i="9"/>
  <c r="C1187" i="9"/>
  <c r="D1186" i="9"/>
  <c r="E2443" i="9"/>
  <c r="F2442" i="9"/>
  <c r="J1041" i="9" l="1"/>
  <c r="I1042" i="9"/>
  <c r="E2444" i="9"/>
  <c r="F2443" i="9"/>
  <c r="C1188" i="9"/>
  <c r="D1187" i="9"/>
  <c r="I1043" i="9" l="1"/>
  <c r="J1042" i="9"/>
  <c r="C1189" i="9"/>
  <c r="D1188" i="9"/>
  <c r="E2445" i="9"/>
  <c r="F2444" i="9"/>
  <c r="J1043" i="9" l="1"/>
  <c r="I1044" i="9"/>
  <c r="E2446" i="9"/>
  <c r="F2445" i="9"/>
  <c r="C1190" i="9"/>
  <c r="D1189" i="9"/>
  <c r="J1044" i="9" l="1"/>
  <c r="I1045" i="9"/>
  <c r="C1191" i="9"/>
  <c r="D1190" i="9"/>
  <c r="E2447" i="9"/>
  <c r="F2446" i="9"/>
  <c r="J1045" i="9" l="1"/>
  <c r="I1046" i="9"/>
  <c r="E2448" i="9"/>
  <c r="F2447" i="9"/>
  <c r="C1192" i="9"/>
  <c r="D1191" i="9"/>
  <c r="J1046" i="9" l="1"/>
  <c r="I1047" i="9"/>
  <c r="C1193" i="9"/>
  <c r="D1192" i="9"/>
  <c r="E2449" i="9"/>
  <c r="F2448" i="9"/>
  <c r="J1047" i="9" l="1"/>
  <c r="I1048" i="9"/>
  <c r="E2450" i="9"/>
  <c r="F2449" i="9"/>
  <c r="C1194" i="9"/>
  <c r="D1193" i="9"/>
  <c r="I1049" i="9" l="1"/>
  <c r="J1048" i="9"/>
  <c r="C1195" i="9"/>
  <c r="D1194" i="9"/>
  <c r="E2451" i="9"/>
  <c r="F2450" i="9"/>
  <c r="J1049" i="9" l="1"/>
  <c r="I1050" i="9"/>
  <c r="E2452" i="9"/>
  <c r="F2451" i="9"/>
  <c r="C1196" i="9"/>
  <c r="D1195" i="9"/>
  <c r="I1051" i="9" l="1"/>
  <c r="J1050" i="9"/>
  <c r="C1197" i="9"/>
  <c r="D1196" i="9"/>
  <c r="E2453" i="9"/>
  <c r="F2452" i="9"/>
  <c r="J1051" i="9" l="1"/>
  <c r="I1052" i="9"/>
  <c r="E2454" i="9"/>
  <c r="F2453" i="9"/>
  <c r="C1198" i="9"/>
  <c r="D1197" i="9"/>
  <c r="I1053" i="9" l="1"/>
  <c r="J1052" i="9"/>
  <c r="C1199" i="9"/>
  <c r="D1198" i="9"/>
  <c r="E2455" i="9"/>
  <c r="F2454" i="9"/>
  <c r="J1053" i="9" l="1"/>
  <c r="I1054" i="9"/>
  <c r="E2456" i="9"/>
  <c r="F2455" i="9"/>
  <c r="C1200" i="9"/>
  <c r="D1199" i="9"/>
  <c r="J1054" i="9" l="1"/>
  <c r="I1055" i="9"/>
  <c r="C1201" i="9"/>
  <c r="D1200" i="9"/>
  <c r="E2457" i="9"/>
  <c r="F2456" i="9"/>
  <c r="J1055" i="9" l="1"/>
  <c r="I1056" i="9"/>
  <c r="E2458" i="9"/>
  <c r="F2457" i="9"/>
  <c r="C1202" i="9"/>
  <c r="D1201" i="9"/>
  <c r="I1057" i="9" l="1"/>
  <c r="J1056" i="9"/>
  <c r="C1203" i="9"/>
  <c r="D1202" i="9"/>
  <c r="E2459" i="9"/>
  <c r="F2458" i="9"/>
  <c r="J1057" i="9" l="1"/>
  <c r="I1058" i="9"/>
  <c r="E2460" i="9"/>
  <c r="F2459" i="9"/>
  <c r="C1204" i="9"/>
  <c r="D1203" i="9"/>
  <c r="I1059" i="9" l="1"/>
  <c r="J1058" i="9"/>
  <c r="C1205" i="9"/>
  <c r="D1204" i="9"/>
  <c r="E2461" i="9"/>
  <c r="F2460" i="9"/>
  <c r="J1059" i="9" l="1"/>
  <c r="I1060" i="9"/>
  <c r="E2462" i="9"/>
  <c r="F2461" i="9"/>
  <c r="C1206" i="9"/>
  <c r="D1205" i="9"/>
  <c r="J1060" i="9" l="1"/>
  <c r="I1061" i="9"/>
  <c r="C1207" i="9"/>
  <c r="D1206" i="9"/>
  <c r="E2463" i="9"/>
  <c r="F2462" i="9"/>
  <c r="J1061" i="9" l="1"/>
  <c r="I1062" i="9"/>
  <c r="E2464" i="9"/>
  <c r="F2463" i="9"/>
  <c r="C1208" i="9"/>
  <c r="D1207" i="9"/>
  <c r="J1062" i="9" l="1"/>
  <c r="I1063" i="9"/>
  <c r="C1209" i="9"/>
  <c r="D1208" i="9"/>
  <c r="E2465" i="9"/>
  <c r="F2464" i="9"/>
  <c r="J1063" i="9" l="1"/>
  <c r="I1064" i="9"/>
  <c r="E2466" i="9"/>
  <c r="F2465" i="9"/>
  <c r="C1210" i="9"/>
  <c r="D1209" i="9"/>
  <c r="I1065" i="9" l="1"/>
  <c r="J1064" i="9"/>
  <c r="C1211" i="9"/>
  <c r="D1210" i="9"/>
  <c r="E2467" i="9"/>
  <c r="F2466" i="9"/>
  <c r="J1065" i="9" l="1"/>
  <c r="I1066" i="9"/>
  <c r="E2468" i="9"/>
  <c r="F2467" i="9"/>
  <c r="C1212" i="9"/>
  <c r="D1211" i="9"/>
  <c r="I1067" i="9" l="1"/>
  <c r="J1066" i="9"/>
  <c r="C1213" i="9"/>
  <c r="D1212" i="9"/>
  <c r="E2469" i="9"/>
  <c r="F2468" i="9"/>
  <c r="J1067" i="9" l="1"/>
  <c r="I1068" i="9"/>
  <c r="E2470" i="9"/>
  <c r="F2469" i="9"/>
  <c r="C1214" i="9"/>
  <c r="D1213" i="9"/>
  <c r="I1069" i="9" l="1"/>
  <c r="J1068" i="9"/>
  <c r="C1215" i="9"/>
  <c r="D1214" i="9"/>
  <c r="E2471" i="9"/>
  <c r="F2470" i="9"/>
  <c r="J1069" i="9" l="1"/>
  <c r="I1070" i="9"/>
  <c r="E2472" i="9"/>
  <c r="F2471" i="9"/>
  <c r="C1216" i="9"/>
  <c r="D1215" i="9"/>
  <c r="J1070" i="9" l="1"/>
  <c r="I1071" i="9"/>
  <c r="C1217" i="9"/>
  <c r="D1216" i="9"/>
  <c r="E2473" i="9"/>
  <c r="F2472" i="9"/>
  <c r="J1071" i="9" l="1"/>
  <c r="I1072" i="9"/>
  <c r="E2474" i="9"/>
  <c r="F2473" i="9"/>
  <c r="C1218" i="9"/>
  <c r="D1217" i="9"/>
  <c r="I1073" i="9" l="1"/>
  <c r="J1072" i="9"/>
  <c r="C1219" i="9"/>
  <c r="D1218" i="9"/>
  <c r="E2475" i="9"/>
  <c r="F2474" i="9"/>
  <c r="J1073" i="9" l="1"/>
  <c r="I1074" i="9"/>
  <c r="E2476" i="9"/>
  <c r="F2475" i="9"/>
  <c r="C1220" i="9"/>
  <c r="D1219" i="9"/>
  <c r="I1075" i="9" l="1"/>
  <c r="J1074" i="9"/>
  <c r="C1221" i="9"/>
  <c r="D1220" i="9"/>
  <c r="E2477" i="9"/>
  <c r="F2476" i="9"/>
  <c r="J1075" i="9" l="1"/>
  <c r="I1076" i="9"/>
  <c r="E2478" i="9"/>
  <c r="F2477" i="9"/>
  <c r="C1222" i="9"/>
  <c r="D1221" i="9"/>
  <c r="J1076" i="9" l="1"/>
  <c r="I1077" i="9"/>
  <c r="C1223" i="9"/>
  <c r="D1222" i="9"/>
  <c r="E2479" i="9"/>
  <c r="F2478" i="9"/>
  <c r="J1077" i="9" l="1"/>
  <c r="I1078" i="9"/>
  <c r="E2480" i="9"/>
  <c r="F2479" i="9"/>
  <c r="C1224" i="9"/>
  <c r="D1223" i="9"/>
  <c r="J1078" i="9" l="1"/>
  <c r="I1079" i="9"/>
  <c r="C1225" i="9"/>
  <c r="D1224" i="9"/>
  <c r="E2481" i="9"/>
  <c r="F2480" i="9"/>
  <c r="J1079" i="9" l="1"/>
  <c r="I1080" i="9"/>
  <c r="E2482" i="9"/>
  <c r="F2481" i="9"/>
  <c r="C1226" i="9"/>
  <c r="D1225" i="9"/>
  <c r="I1081" i="9" l="1"/>
  <c r="J1080" i="9"/>
  <c r="C1227" i="9"/>
  <c r="D1226" i="9"/>
  <c r="E2483" i="9"/>
  <c r="F2482" i="9"/>
  <c r="J1081" i="9" l="1"/>
  <c r="I1082" i="9"/>
  <c r="E2484" i="9"/>
  <c r="F2483" i="9"/>
  <c r="C1228" i="9"/>
  <c r="D1227" i="9"/>
  <c r="I1083" i="9" l="1"/>
  <c r="J1082" i="9"/>
  <c r="C1229" i="9"/>
  <c r="D1228" i="9"/>
  <c r="E2485" i="9"/>
  <c r="F2484" i="9"/>
  <c r="J1083" i="9" l="1"/>
  <c r="I1084" i="9"/>
  <c r="E2486" i="9"/>
  <c r="F2485" i="9"/>
  <c r="C1230" i="9"/>
  <c r="D1229" i="9"/>
  <c r="I1085" i="9" l="1"/>
  <c r="J1084" i="9"/>
  <c r="C1231" i="9"/>
  <c r="D1230" i="9"/>
  <c r="E2487" i="9"/>
  <c r="F2486" i="9"/>
  <c r="J1085" i="9" l="1"/>
  <c r="I1086" i="9"/>
  <c r="E2488" i="9"/>
  <c r="F2487" i="9"/>
  <c r="C1232" i="9"/>
  <c r="D1231" i="9"/>
  <c r="J1086" i="9" l="1"/>
  <c r="I1087" i="9"/>
  <c r="C1233" i="9"/>
  <c r="D1232" i="9"/>
  <c r="E2489" i="9"/>
  <c r="F2488" i="9"/>
  <c r="J1087" i="9" l="1"/>
  <c r="I1088" i="9"/>
  <c r="E2490" i="9"/>
  <c r="F2489" i="9"/>
  <c r="C1234" i="9"/>
  <c r="D1233" i="9"/>
  <c r="I1089" i="9" l="1"/>
  <c r="J1088" i="9"/>
  <c r="C1235" i="9"/>
  <c r="D1234" i="9"/>
  <c r="E2491" i="9"/>
  <c r="F2490" i="9"/>
  <c r="J1089" i="9" l="1"/>
  <c r="I1090" i="9"/>
  <c r="E2492" i="9"/>
  <c r="F2491" i="9"/>
  <c r="C1236" i="9"/>
  <c r="D1235" i="9"/>
  <c r="I1091" i="9" l="1"/>
  <c r="J1090" i="9"/>
  <c r="C1237" i="9"/>
  <c r="D1236" i="9"/>
  <c r="E2493" i="9"/>
  <c r="F2492" i="9"/>
  <c r="J1091" i="9" l="1"/>
  <c r="I1092" i="9"/>
  <c r="E2494" i="9"/>
  <c r="F2493" i="9"/>
  <c r="C1238" i="9"/>
  <c r="D1237" i="9"/>
  <c r="J1092" i="9" l="1"/>
  <c r="I1093" i="9"/>
  <c r="C1239" i="9"/>
  <c r="D1238" i="9"/>
  <c r="E2495" i="9"/>
  <c r="F2494" i="9"/>
  <c r="J1093" i="9" l="1"/>
  <c r="I1094" i="9"/>
  <c r="E2496" i="9"/>
  <c r="F2495" i="9"/>
  <c r="C1240" i="9"/>
  <c r="D1239" i="9"/>
  <c r="J1094" i="9" l="1"/>
  <c r="I1095" i="9"/>
  <c r="C1241" i="9"/>
  <c r="D1240" i="9"/>
  <c r="E2497" i="9"/>
  <c r="F2496" i="9"/>
  <c r="J1095" i="9" l="1"/>
  <c r="I1096" i="9"/>
  <c r="E2498" i="9"/>
  <c r="F2497" i="9"/>
  <c r="C1242" i="9"/>
  <c r="D1241" i="9"/>
  <c r="I1097" i="9" l="1"/>
  <c r="J1096" i="9"/>
  <c r="C1243" i="9"/>
  <c r="D1242" i="9"/>
  <c r="E2499" i="9"/>
  <c r="F2498" i="9"/>
  <c r="J1097" i="9" l="1"/>
  <c r="I1098" i="9"/>
  <c r="E2500" i="9"/>
  <c r="F2499" i="9"/>
  <c r="C1244" i="9"/>
  <c r="D1243" i="9"/>
  <c r="I1099" i="9" l="1"/>
  <c r="J1098" i="9"/>
  <c r="C1245" i="9"/>
  <c r="D1244" i="9"/>
  <c r="E2501" i="9"/>
  <c r="F2500" i="9"/>
  <c r="J1099" i="9" l="1"/>
  <c r="I1100" i="9"/>
  <c r="E2502" i="9"/>
  <c r="F2501" i="9"/>
  <c r="C1246" i="9"/>
  <c r="D1245" i="9"/>
  <c r="I1101" i="9" l="1"/>
  <c r="J1100" i="9"/>
  <c r="C1247" i="9"/>
  <c r="D1246" i="9"/>
  <c r="E2503" i="9"/>
  <c r="F2502" i="9"/>
  <c r="J1101" i="9" l="1"/>
  <c r="I1102" i="9"/>
  <c r="E2504" i="9"/>
  <c r="F2503" i="9"/>
  <c r="C1248" i="9"/>
  <c r="D1247" i="9"/>
  <c r="J1102" i="9" l="1"/>
  <c r="I1103" i="9"/>
  <c r="C1249" i="9"/>
  <c r="D1248" i="9"/>
  <c r="E2505" i="9"/>
  <c r="F2504" i="9"/>
  <c r="J1103" i="9" l="1"/>
  <c r="I1104" i="9"/>
  <c r="E2506" i="9"/>
  <c r="F2505" i="9"/>
  <c r="C1250" i="9"/>
  <c r="D1249" i="9"/>
  <c r="I1105" i="9" l="1"/>
  <c r="J1104" i="9"/>
  <c r="C1251" i="9"/>
  <c r="D1250" i="9"/>
  <c r="E2507" i="9"/>
  <c r="F2506" i="9"/>
  <c r="J1105" i="9" l="1"/>
  <c r="I1106" i="9"/>
  <c r="E2508" i="9"/>
  <c r="F2507" i="9"/>
  <c r="C1252" i="9"/>
  <c r="D1251" i="9"/>
  <c r="I1107" i="9" l="1"/>
  <c r="J1106" i="9"/>
  <c r="C1253" i="9"/>
  <c r="D1252" i="9"/>
  <c r="E2509" i="9"/>
  <c r="F2508" i="9"/>
  <c r="J1107" i="9" l="1"/>
  <c r="I1108" i="9"/>
  <c r="E2510" i="9"/>
  <c r="F2509" i="9"/>
  <c r="C1254" i="9"/>
  <c r="D1253" i="9"/>
  <c r="J1108" i="9" l="1"/>
  <c r="I1109" i="9"/>
  <c r="C1255" i="9"/>
  <c r="D1254" i="9"/>
  <c r="E2511" i="9"/>
  <c r="F2510" i="9"/>
  <c r="J1109" i="9" l="1"/>
  <c r="I1110" i="9"/>
  <c r="E2512" i="9"/>
  <c r="F2511" i="9"/>
  <c r="C1256" i="9"/>
  <c r="D1255" i="9"/>
  <c r="J1110" i="9" l="1"/>
  <c r="I1111" i="9"/>
  <c r="C1257" i="9"/>
  <c r="D1256" i="9"/>
  <c r="E2513" i="9"/>
  <c r="F2512" i="9"/>
  <c r="J1111" i="9" l="1"/>
  <c r="I1112" i="9"/>
  <c r="E2514" i="9"/>
  <c r="F2513" i="9"/>
  <c r="C1258" i="9"/>
  <c r="D1257" i="9"/>
  <c r="I1113" i="9" l="1"/>
  <c r="J1112" i="9"/>
  <c r="C1259" i="9"/>
  <c r="D1258" i="9"/>
  <c r="E2515" i="9"/>
  <c r="F2514" i="9"/>
  <c r="J1113" i="9" l="1"/>
  <c r="I1114" i="9"/>
  <c r="E2516" i="9"/>
  <c r="F2515" i="9"/>
  <c r="C1260" i="9"/>
  <c r="D1259" i="9"/>
  <c r="I1115" i="9" l="1"/>
  <c r="J1114" i="9"/>
  <c r="C1261" i="9"/>
  <c r="D1260" i="9"/>
  <c r="E2517" i="9"/>
  <c r="F2516" i="9"/>
  <c r="J1115" i="9" l="1"/>
  <c r="I1116" i="9"/>
  <c r="E2518" i="9"/>
  <c r="F2517" i="9"/>
  <c r="C1262" i="9"/>
  <c r="D1261" i="9"/>
  <c r="I1117" i="9" l="1"/>
  <c r="J1116" i="9"/>
  <c r="C1263" i="9"/>
  <c r="D1262" i="9"/>
  <c r="E2519" i="9"/>
  <c r="F2518" i="9"/>
  <c r="J1117" i="9" l="1"/>
  <c r="I1118" i="9"/>
  <c r="E2520" i="9"/>
  <c r="F2519" i="9"/>
  <c r="C1264" i="9"/>
  <c r="D1263" i="9"/>
  <c r="J1118" i="9" l="1"/>
  <c r="I1119" i="9"/>
  <c r="C1265" i="9"/>
  <c r="D1264" i="9"/>
  <c r="E2521" i="9"/>
  <c r="F2520" i="9"/>
  <c r="J1119" i="9" l="1"/>
  <c r="I1120" i="9"/>
  <c r="E2522" i="9"/>
  <c r="F2521" i="9"/>
  <c r="C1266" i="9"/>
  <c r="D1265" i="9"/>
  <c r="I1121" i="9" l="1"/>
  <c r="J1120" i="9"/>
  <c r="C1267" i="9"/>
  <c r="D1266" i="9"/>
  <c r="E2523" i="9"/>
  <c r="F2522" i="9"/>
  <c r="J1121" i="9" l="1"/>
  <c r="I1122" i="9"/>
  <c r="E2524" i="9"/>
  <c r="F2523" i="9"/>
  <c r="C1268" i="9"/>
  <c r="D1267" i="9"/>
  <c r="I1123" i="9" l="1"/>
  <c r="J1122" i="9"/>
  <c r="C1269" i="9"/>
  <c r="D1268" i="9"/>
  <c r="E2525" i="9"/>
  <c r="F2524" i="9"/>
  <c r="J1123" i="9" l="1"/>
  <c r="I1124" i="9"/>
  <c r="E2526" i="9"/>
  <c r="F2525" i="9"/>
  <c r="C1270" i="9"/>
  <c r="D1269" i="9"/>
  <c r="J1124" i="9" l="1"/>
  <c r="I1125" i="9"/>
  <c r="C1271" i="9"/>
  <c r="D1270" i="9"/>
  <c r="E2527" i="9"/>
  <c r="F2526" i="9"/>
  <c r="J1125" i="9" l="1"/>
  <c r="I1126" i="9"/>
  <c r="E2528" i="9"/>
  <c r="F2527" i="9"/>
  <c r="C1272" i="9"/>
  <c r="D1271" i="9"/>
  <c r="J1126" i="9" l="1"/>
  <c r="I1127" i="9"/>
  <c r="C1273" i="9"/>
  <c r="D1272" i="9"/>
  <c r="E2529" i="9"/>
  <c r="F2528" i="9"/>
  <c r="J1127" i="9" l="1"/>
  <c r="I1128" i="9"/>
  <c r="E2530" i="9"/>
  <c r="F2529" i="9"/>
  <c r="C1274" i="9"/>
  <c r="D1273" i="9"/>
  <c r="I1129" i="9" l="1"/>
  <c r="J1128" i="9"/>
  <c r="C1275" i="9"/>
  <c r="D1274" i="9"/>
  <c r="E2531" i="9"/>
  <c r="F2530" i="9"/>
  <c r="J1129" i="9" l="1"/>
  <c r="I1130" i="9"/>
  <c r="E2532" i="9"/>
  <c r="F2531" i="9"/>
  <c r="C1276" i="9"/>
  <c r="D1275" i="9"/>
  <c r="I1131" i="9" l="1"/>
  <c r="J1130" i="9"/>
  <c r="C1277" i="9"/>
  <c r="D1276" i="9"/>
  <c r="E2533" i="9"/>
  <c r="F2532" i="9"/>
  <c r="J1131" i="9" l="1"/>
  <c r="I1132" i="9"/>
  <c r="E2534" i="9"/>
  <c r="F2533" i="9"/>
  <c r="C1278" i="9"/>
  <c r="D1277" i="9"/>
  <c r="I1133" i="9" l="1"/>
  <c r="J1132" i="9"/>
  <c r="C1279" i="9"/>
  <c r="D1278" i="9"/>
  <c r="E2535" i="9"/>
  <c r="F2534" i="9"/>
  <c r="J1133" i="9" l="1"/>
  <c r="I1134" i="9"/>
  <c r="E2536" i="9"/>
  <c r="F2535" i="9"/>
  <c r="C1280" i="9"/>
  <c r="D1279" i="9"/>
  <c r="J1134" i="9" l="1"/>
  <c r="I1135" i="9"/>
  <c r="C1281" i="9"/>
  <c r="D1280" i="9"/>
  <c r="E2537" i="9"/>
  <c r="F2536" i="9"/>
  <c r="J1135" i="9" l="1"/>
  <c r="I1136" i="9"/>
  <c r="E2538" i="9"/>
  <c r="F2537" i="9"/>
  <c r="C1282" i="9"/>
  <c r="D1281" i="9"/>
  <c r="I1137" i="9" l="1"/>
  <c r="J1136" i="9"/>
  <c r="C1283" i="9"/>
  <c r="D1282" i="9"/>
  <c r="E2539" i="9"/>
  <c r="F2538" i="9"/>
  <c r="J1137" i="9" l="1"/>
  <c r="I1138" i="9"/>
  <c r="E2540" i="9"/>
  <c r="F2539" i="9"/>
  <c r="C1284" i="9"/>
  <c r="D1283" i="9"/>
  <c r="I1139" i="9" l="1"/>
  <c r="J1138" i="9"/>
  <c r="C1285" i="9"/>
  <c r="D1284" i="9"/>
  <c r="E2541" i="9"/>
  <c r="F2540" i="9"/>
  <c r="J1139" i="9" l="1"/>
  <c r="I1140" i="9"/>
  <c r="E2542" i="9"/>
  <c r="F2541" i="9"/>
  <c r="C1286" i="9"/>
  <c r="D1285" i="9"/>
  <c r="J1140" i="9" l="1"/>
  <c r="I1141" i="9"/>
  <c r="C1287" i="9"/>
  <c r="D1286" i="9"/>
  <c r="E2543" i="9"/>
  <c r="F2542" i="9"/>
  <c r="J1141" i="9" l="1"/>
  <c r="I1142" i="9"/>
  <c r="E2544" i="9"/>
  <c r="F2543" i="9"/>
  <c r="C1288" i="9"/>
  <c r="D1287" i="9"/>
  <c r="J1142" i="9" l="1"/>
  <c r="I1143" i="9"/>
  <c r="C1289" i="9"/>
  <c r="D1288" i="9"/>
  <c r="E2545" i="9"/>
  <c r="F2544" i="9"/>
  <c r="J1143" i="9" l="1"/>
  <c r="I1144" i="9"/>
  <c r="E2546" i="9"/>
  <c r="F2545" i="9"/>
  <c r="D1289" i="9"/>
  <c r="C1290" i="9"/>
  <c r="I1145" i="9" l="1"/>
  <c r="J1144" i="9"/>
  <c r="C1291" i="9"/>
  <c r="D1290" i="9"/>
  <c r="E2547" i="9"/>
  <c r="F2546" i="9"/>
  <c r="J1145" i="9" l="1"/>
  <c r="I1146" i="9"/>
  <c r="E2548" i="9"/>
  <c r="F2547" i="9"/>
  <c r="C1292" i="9"/>
  <c r="D1291" i="9"/>
  <c r="I1147" i="9" l="1"/>
  <c r="J1146" i="9"/>
  <c r="C1293" i="9"/>
  <c r="D1292" i="9"/>
  <c r="E2549" i="9"/>
  <c r="F2548" i="9"/>
  <c r="J1147" i="9" l="1"/>
  <c r="I1148" i="9"/>
  <c r="E2550" i="9"/>
  <c r="F2549" i="9"/>
  <c r="C1294" i="9"/>
  <c r="D1293" i="9"/>
  <c r="I1149" i="9" l="1"/>
  <c r="J1148" i="9"/>
  <c r="C1295" i="9"/>
  <c r="D1294" i="9"/>
  <c r="E2551" i="9"/>
  <c r="F2550" i="9"/>
  <c r="J1149" i="9" l="1"/>
  <c r="I1150" i="9"/>
  <c r="E2552" i="9"/>
  <c r="F2551" i="9"/>
  <c r="C1296" i="9"/>
  <c r="D1295" i="9"/>
  <c r="J1150" i="9" l="1"/>
  <c r="I1151" i="9"/>
  <c r="C1297" i="9"/>
  <c r="D1296" i="9"/>
  <c r="E2553" i="9"/>
  <c r="F2552" i="9"/>
  <c r="J1151" i="9" l="1"/>
  <c r="I1152" i="9"/>
  <c r="E2554" i="9"/>
  <c r="F2553" i="9"/>
  <c r="C1298" i="9"/>
  <c r="D1297" i="9"/>
  <c r="I1153" i="9" l="1"/>
  <c r="J1152" i="9"/>
  <c r="C1299" i="9"/>
  <c r="D1298" i="9"/>
  <c r="E2555" i="9"/>
  <c r="F2554" i="9"/>
  <c r="J1153" i="9" l="1"/>
  <c r="I1154" i="9"/>
  <c r="E2556" i="9"/>
  <c r="F2555" i="9"/>
  <c r="C1300" i="9"/>
  <c r="D1299" i="9"/>
  <c r="I1155" i="9" l="1"/>
  <c r="J1154" i="9"/>
  <c r="C1301" i="9"/>
  <c r="D1300" i="9"/>
  <c r="E2557" i="9"/>
  <c r="F2556" i="9"/>
  <c r="J1155" i="9" l="1"/>
  <c r="I1156" i="9"/>
  <c r="E2558" i="9"/>
  <c r="F2557" i="9"/>
  <c r="C1302" i="9"/>
  <c r="D1301" i="9"/>
  <c r="J1156" i="9" l="1"/>
  <c r="I1157" i="9"/>
  <c r="C1303" i="9"/>
  <c r="D1302" i="9"/>
  <c r="E2559" i="9"/>
  <c r="F2558" i="9"/>
  <c r="J1157" i="9" l="1"/>
  <c r="I1158" i="9"/>
  <c r="E2560" i="9"/>
  <c r="F2559" i="9"/>
  <c r="C1304" i="9"/>
  <c r="D1303" i="9"/>
  <c r="J1158" i="9" l="1"/>
  <c r="I1159" i="9"/>
  <c r="C1305" i="9"/>
  <c r="D1304" i="9"/>
  <c r="E2561" i="9"/>
  <c r="F2560" i="9"/>
  <c r="J1159" i="9" l="1"/>
  <c r="I1160" i="9"/>
  <c r="E2562" i="9"/>
  <c r="F2561" i="9"/>
  <c r="C1306" i="9"/>
  <c r="D1305" i="9"/>
  <c r="I1161" i="9" l="1"/>
  <c r="J1160" i="9"/>
  <c r="C1307" i="9"/>
  <c r="D1306" i="9"/>
  <c r="E2563" i="9"/>
  <c r="F2562" i="9"/>
  <c r="J1161" i="9" l="1"/>
  <c r="I1162" i="9"/>
  <c r="E2564" i="9"/>
  <c r="F2563" i="9"/>
  <c r="C1308" i="9"/>
  <c r="D1307" i="9"/>
  <c r="I1163" i="9" l="1"/>
  <c r="J1162" i="9"/>
  <c r="C1309" i="9"/>
  <c r="D1308" i="9"/>
  <c r="E2565" i="9"/>
  <c r="F2564" i="9"/>
  <c r="J1163" i="9" l="1"/>
  <c r="I1164" i="9"/>
  <c r="E2566" i="9"/>
  <c r="F2565" i="9"/>
  <c r="C1310" i="9"/>
  <c r="D1309" i="9"/>
  <c r="I1165" i="9" l="1"/>
  <c r="J1164" i="9"/>
  <c r="C1311" i="9"/>
  <c r="D1310" i="9"/>
  <c r="E2567" i="9"/>
  <c r="F2566" i="9"/>
  <c r="J1165" i="9" l="1"/>
  <c r="I1166" i="9"/>
  <c r="E2568" i="9"/>
  <c r="F2567" i="9"/>
  <c r="C1312" i="9"/>
  <c r="D1311" i="9"/>
  <c r="J1166" i="9" l="1"/>
  <c r="I1167" i="9"/>
  <c r="C1313" i="9"/>
  <c r="D1312" i="9"/>
  <c r="E2569" i="9"/>
  <c r="F2568" i="9"/>
  <c r="J1167" i="9" l="1"/>
  <c r="I1168" i="9"/>
  <c r="E2570" i="9"/>
  <c r="F2569" i="9"/>
  <c r="C1314" i="9"/>
  <c r="D1313" i="9"/>
  <c r="I1169" i="9" l="1"/>
  <c r="J1168" i="9"/>
  <c r="C1315" i="9"/>
  <c r="D1314" i="9"/>
  <c r="E2571" i="9"/>
  <c r="F2570" i="9"/>
  <c r="J1169" i="9" l="1"/>
  <c r="I1170" i="9"/>
  <c r="E2572" i="9"/>
  <c r="F2571" i="9"/>
  <c r="C1316" i="9"/>
  <c r="D1315" i="9"/>
  <c r="I1171" i="9" l="1"/>
  <c r="J1170" i="9"/>
  <c r="C1317" i="9"/>
  <c r="D1316" i="9"/>
  <c r="E2573" i="9"/>
  <c r="F2572" i="9"/>
  <c r="J1171" i="9" l="1"/>
  <c r="I1172" i="9"/>
  <c r="E2574" i="9"/>
  <c r="F2573" i="9"/>
  <c r="C1318" i="9"/>
  <c r="D1317" i="9"/>
  <c r="J1172" i="9" l="1"/>
  <c r="I1173" i="9"/>
  <c r="C1319" i="9"/>
  <c r="D1318" i="9"/>
  <c r="E2575" i="9"/>
  <c r="F2574" i="9"/>
  <c r="J1173" i="9" l="1"/>
  <c r="I1174" i="9"/>
  <c r="E2576" i="9"/>
  <c r="F2575" i="9"/>
  <c r="C1320" i="9"/>
  <c r="D1319" i="9"/>
  <c r="J1174" i="9" l="1"/>
  <c r="I1175" i="9"/>
  <c r="C1321" i="9"/>
  <c r="D1320" i="9"/>
  <c r="E2577" i="9"/>
  <c r="F2576" i="9"/>
  <c r="J1175" i="9" l="1"/>
  <c r="I1176" i="9"/>
  <c r="E2578" i="9"/>
  <c r="F2577" i="9"/>
  <c r="C1322" i="9"/>
  <c r="D1321" i="9"/>
  <c r="I1177" i="9" l="1"/>
  <c r="J1176" i="9"/>
  <c r="C1323" i="9"/>
  <c r="D1322" i="9"/>
  <c r="E2579" i="9"/>
  <c r="F2578" i="9"/>
  <c r="J1177" i="9" l="1"/>
  <c r="I1178" i="9"/>
  <c r="E2580" i="9"/>
  <c r="F2579" i="9"/>
  <c r="C1324" i="9"/>
  <c r="D1323" i="9"/>
  <c r="I1179" i="9" l="1"/>
  <c r="J1178" i="9"/>
  <c r="C1325" i="9"/>
  <c r="D1324" i="9"/>
  <c r="E2581" i="9"/>
  <c r="F2580" i="9"/>
  <c r="J1179" i="9" l="1"/>
  <c r="I1180" i="9"/>
  <c r="E2582" i="9"/>
  <c r="F2581" i="9"/>
  <c r="C1326" i="9"/>
  <c r="D1325" i="9"/>
  <c r="I1181" i="9" l="1"/>
  <c r="J1180" i="9"/>
  <c r="C1327" i="9"/>
  <c r="D1326" i="9"/>
  <c r="E2583" i="9"/>
  <c r="F2582" i="9"/>
  <c r="J1181" i="9" l="1"/>
  <c r="I1182" i="9"/>
  <c r="E2584" i="9"/>
  <c r="F2583" i="9"/>
  <c r="C1328" i="9"/>
  <c r="D1327" i="9"/>
  <c r="J1182" i="9" l="1"/>
  <c r="I1183" i="9"/>
  <c r="C1329" i="9"/>
  <c r="D1328" i="9"/>
  <c r="E2585" i="9"/>
  <c r="F2584" i="9"/>
  <c r="J1183" i="9" l="1"/>
  <c r="I1184" i="9"/>
  <c r="E2586" i="9"/>
  <c r="F2585" i="9"/>
  <c r="C1330" i="9"/>
  <c r="D1329" i="9"/>
  <c r="I1185" i="9" l="1"/>
  <c r="J1184" i="9"/>
  <c r="C1331" i="9"/>
  <c r="D1330" i="9"/>
  <c r="E2587" i="9"/>
  <c r="F2586" i="9"/>
  <c r="J1185" i="9" l="1"/>
  <c r="I1186" i="9"/>
  <c r="E2588" i="9"/>
  <c r="F2587" i="9"/>
  <c r="C1332" i="9"/>
  <c r="D1331" i="9"/>
  <c r="I1187" i="9" l="1"/>
  <c r="J1186" i="9"/>
  <c r="C1333" i="9"/>
  <c r="D1332" i="9"/>
  <c r="E2589" i="9"/>
  <c r="F2588" i="9"/>
  <c r="J1187" i="9" l="1"/>
  <c r="I1188" i="9"/>
  <c r="E2590" i="9"/>
  <c r="F2589" i="9"/>
  <c r="C1334" i="9"/>
  <c r="D1333" i="9"/>
  <c r="J1188" i="9" l="1"/>
  <c r="I1189" i="9"/>
  <c r="C1335" i="9"/>
  <c r="D1334" i="9"/>
  <c r="E2591" i="9"/>
  <c r="F2590" i="9"/>
  <c r="J1189" i="9" l="1"/>
  <c r="I1190" i="9"/>
  <c r="E2592" i="9"/>
  <c r="F2591" i="9"/>
  <c r="C1336" i="9"/>
  <c r="D1335" i="9"/>
  <c r="J1190" i="9" l="1"/>
  <c r="I1191" i="9"/>
  <c r="C1337" i="9"/>
  <c r="D1336" i="9"/>
  <c r="E2593" i="9"/>
  <c r="F2592" i="9"/>
  <c r="J1191" i="9" l="1"/>
  <c r="I1192" i="9"/>
  <c r="E2594" i="9"/>
  <c r="F2593" i="9"/>
  <c r="C1338" i="9"/>
  <c r="D1337" i="9"/>
  <c r="I1193" i="9" l="1"/>
  <c r="J1192" i="9"/>
  <c r="C1339" i="9"/>
  <c r="D1338" i="9"/>
  <c r="E2595" i="9"/>
  <c r="F2594" i="9"/>
  <c r="J1193" i="9" l="1"/>
  <c r="I1194" i="9"/>
  <c r="E2596" i="9"/>
  <c r="F2595" i="9"/>
  <c r="C1340" i="9"/>
  <c r="D1339" i="9"/>
  <c r="I1195" i="9" l="1"/>
  <c r="J1194" i="9"/>
  <c r="C1341" i="9"/>
  <c r="D1340" i="9"/>
  <c r="E2597" i="9"/>
  <c r="F2596" i="9"/>
  <c r="J1195" i="9" l="1"/>
  <c r="I1196" i="9"/>
  <c r="E2598" i="9"/>
  <c r="F2597" i="9"/>
  <c r="C1342" i="9"/>
  <c r="D1341" i="9"/>
  <c r="I1197" i="9" l="1"/>
  <c r="J1196" i="9"/>
  <c r="C1343" i="9"/>
  <c r="D1342" i="9"/>
  <c r="E2599" i="9"/>
  <c r="F2598" i="9"/>
  <c r="J1197" i="9" l="1"/>
  <c r="I1198" i="9"/>
  <c r="E2600" i="9"/>
  <c r="F2599" i="9"/>
  <c r="C1344" i="9"/>
  <c r="D1343" i="9"/>
  <c r="J1198" i="9" l="1"/>
  <c r="I1199" i="9"/>
  <c r="C1345" i="9"/>
  <c r="D1344" i="9"/>
  <c r="E2601" i="9"/>
  <c r="F2600" i="9"/>
  <c r="J1199" i="9" l="1"/>
  <c r="I1200" i="9"/>
  <c r="E2602" i="9"/>
  <c r="F2601" i="9"/>
  <c r="C1346" i="9"/>
  <c r="D1345" i="9"/>
  <c r="I1201" i="9" l="1"/>
  <c r="J1200" i="9"/>
  <c r="C1347" i="9"/>
  <c r="D1346" i="9"/>
  <c r="E2603" i="9"/>
  <c r="F2602" i="9"/>
  <c r="J1201" i="9" l="1"/>
  <c r="I1202" i="9"/>
  <c r="E2604" i="9"/>
  <c r="F2603" i="9"/>
  <c r="C1348" i="9"/>
  <c r="D1347" i="9"/>
  <c r="I1203" i="9" l="1"/>
  <c r="J1202" i="9"/>
  <c r="C1349" i="9"/>
  <c r="D1348" i="9"/>
  <c r="E2605" i="9"/>
  <c r="F2604" i="9"/>
  <c r="J1203" i="9" l="1"/>
  <c r="I1204" i="9"/>
  <c r="E2606" i="9"/>
  <c r="F2605" i="9"/>
  <c r="C1350" i="9"/>
  <c r="D1349" i="9"/>
  <c r="J1204" i="9" l="1"/>
  <c r="I1205" i="9"/>
  <c r="C1351" i="9"/>
  <c r="D1350" i="9"/>
  <c r="E2607" i="9"/>
  <c r="F2606" i="9"/>
  <c r="J1205" i="9" l="1"/>
  <c r="I1206" i="9"/>
  <c r="E2608" i="9"/>
  <c r="F2607" i="9"/>
  <c r="C1352" i="9"/>
  <c r="D1351" i="9"/>
  <c r="J1206" i="9" l="1"/>
  <c r="I1207" i="9"/>
  <c r="C1353" i="9"/>
  <c r="D1352" i="9"/>
  <c r="E2609" i="9"/>
  <c r="F2608" i="9"/>
  <c r="J1207" i="9" l="1"/>
  <c r="I1208" i="9"/>
  <c r="E2610" i="9"/>
  <c r="F2609" i="9"/>
  <c r="C1354" i="9"/>
  <c r="D1353" i="9"/>
  <c r="I1209" i="9" l="1"/>
  <c r="J1208" i="9"/>
  <c r="C1355" i="9"/>
  <c r="D1354" i="9"/>
  <c r="E2611" i="9"/>
  <c r="F2610" i="9"/>
  <c r="J1209" i="9" l="1"/>
  <c r="I1210" i="9"/>
  <c r="E2612" i="9"/>
  <c r="F2611" i="9"/>
  <c r="C1356" i="9"/>
  <c r="D1355" i="9"/>
  <c r="I1211" i="9" l="1"/>
  <c r="J1210" i="9"/>
  <c r="C1357" i="9"/>
  <c r="D1356" i="9"/>
  <c r="E2613" i="9"/>
  <c r="F2612" i="9"/>
  <c r="J1211" i="9" l="1"/>
  <c r="I1212" i="9"/>
  <c r="E2614" i="9"/>
  <c r="F2613" i="9"/>
  <c r="C1358" i="9"/>
  <c r="D1357" i="9"/>
  <c r="I1213" i="9" l="1"/>
  <c r="J1212" i="9"/>
  <c r="C1359" i="9"/>
  <c r="D1358" i="9"/>
  <c r="E2615" i="9"/>
  <c r="F2614" i="9"/>
  <c r="J1213" i="9" l="1"/>
  <c r="I1214" i="9"/>
  <c r="E2616" i="9"/>
  <c r="F2615" i="9"/>
  <c r="C1360" i="9"/>
  <c r="D1359" i="9"/>
  <c r="J1214" i="9" l="1"/>
  <c r="I1215" i="9"/>
  <c r="C1361" i="9"/>
  <c r="D1360" i="9"/>
  <c r="E2617" i="9"/>
  <c r="F2616" i="9"/>
  <c r="J1215" i="9" l="1"/>
  <c r="I1216" i="9"/>
  <c r="E2618" i="9"/>
  <c r="F2617" i="9"/>
  <c r="C1362" i="9"/>
  <c r="D1361" i="9"/>
  <c r="I1217" i="9" l="1"/>
  <c r="J1216" i="9"/>
  <c r="C1363" i="9"/>
  <c r="D1362" i="9"/>
  <c r="E2619" i="9"/>
  <c r="F2618" i="9"/>
  <c r="J1217" i="9" l="1"/>
  <c r="I1218" i="9"/>
  <c r="E2620" i="9"/>
  <c r="F2619" i="9"/>
  <c r="C1364" i="9"/>
  <c r="D1363" i="9"/>
  <c r="I1219" i="9" l="1"/>
  <c r="J1218" i="9"/>
  <c r="C1365" i="9"/>
  <c r="D1364" i="9"/>
  <c r="E2621" i="9"/>
  <c r="F2620" i="9"/>
  <c r="J1219" i="9" l="1"/>
  <c r="I1220" i="9"/>
  <c r="E2622" i="9"/>
  <c r="F2621" i="9"/>
  <c r="C1366" i="9"/>
  <c r="D1365" i="9"/>
  <c r="J1220" i="9" l="1"/>
  <c r="I1221" i="9"/>
  <c r="C1367" i="9"/>
  <c r="D1366" i="9"/>
  <c r="E2623" i="9"/>
  <c r="F2622" i="9"/>
  <c r="J1221" i="9" l="1"/>
  <c r="I1222" i="9"/>
  <c r="E2624" i="9"/>
  <c r="F2623" i="9"/>
  <c r="C1368" i="9"/>
  <c r="D1367" i="9"/>
  <c r="J1222" i="9" l="1"/>
  <c r="I1223" i="9"/>
  <c r="C1369" i="9"/>
  <c r="D1368" i="9"/>
  <c r="E2625" i="9"/>
  <c r="F2624" i="9"/>
  <c r="J1223" i="9" l="1"/>
  <c r="I1224" i="9"/>
  <c r="E2626" i="9"/>
  <c r="F2625" i="9"/>
  <c r="C1370" i="9"/>
  <c r="D1369" i="9"/>
  <c r="I1225" i="9" l="1"/>
  <c r="J1224" i="9"/>
  <c r="C1371" i="9"/>
  <c r="D1370" i="9"/>
  <c r="E2627" i="9"/>
  <c r="F2626" i="9"/>
  <c r="J1225" i="9" l="1"/>
  <c r="I1226" i="9"/>
  <c r="E2628" i="9"/>
  <c r="F2627" i="9"/>
  <c r="C1372" i="9"/>
  <c r="D1371" i="9"/>
  <c r="I1227" i="9" l="1"/>
  <c r="J1226" i="9"/>
  <c r="C1373" i="9"/>
  <c r="D1372" i="9"/>
  <c r="E2629" i="9"/>
  <c r="F2628" i="9"/>
  <c r="J1227" i="9" l="1"/>
  <c r="I1228" i="9"/>
  <c r="E2630" i="9"/>
  <c r="F2629" i="9"/>
  <c r="C1374" i="9"/>
  <c r="D1373" i="9"/>
  <c r="I1229" i="9" l="1"/>
  <c r="J1228" i="9"/>
  <c r="C1375" i="9"/>
  <c r="D1374" i="9"/>
  <c r="E2631" i="9"/>
  <c r="F2630" i="9"/>
  <c r="J1229" i="9" l="1"/>
  <c r="I1230" i="9"/>
  <c r="E2632" i="9"/>
  <c r="F2631" i="9"/>
  <c r="C1376" i="9"/>
  <c r="D1375" i="9"/>
  <c r="J1230" i="9" l="1"/>
  <c r="I1231" i="9"/>
  <c r="C1377" i="9"/>
  <c r="D1376" i="9"/>
  <c r="E2633" i="9"/>
  <c r="F2632" i="9"/>
  <c r="J1231" i="9" l="1"/>
  <c r="I1232" i="9"/>
  <c r="E2634" i="9"/>
  <c r="F2633" i="9"/>
  <c r="C1378" i="9"/>
  <c r="D1377" i="9"/>
  <c r="I1233" i="9" l="1"/>
  <c r="J1232" i="9"/>
  <c r="C1379" i="9"/>
  <c r="D1378" i="9"/>
  <c r="E2635" i="9"/>
  <c r="F2634" i="9"/>
  <c r="J1233" i="9" l="1"/>
  <c r="I1234" i="9"/>
  <c r="E2636" i="9"/>
  <c r="F2635" i="9"/>
  <c r="C1380" i="9"/>
  <c r="D1379" i="9"/>
  <c r="I1235" i="9" l="1"/>
  <c r="J1234" i="9"/>
  <c r="C1381" i="9"/>
  <c r="D1380" i="9"/>
  <c r="E2637" i="9"/>
  <c r="F2636" i="9"/>
  <c r="J1235" i="9" l="1"/>
  <c r="I1236" i="9"/>
  <c r="E2638" i="9"/>
  <c r="F2637" i="9"/>
  <c r="C1382" i="9"/>
  <c r="D1381" i="9"/>
  <c r="J1236" i="9" l="1"/>
  <c r="I1237" i="9"/>
  <c r="C1383" i="9"/>
  <c r="D1382" i="9"/>
  <c r="E2639" i="9"/>
  <c r="F2638" i="9"/>
  <c r="J1237" i="9" l="1"/>
  <c r="I1238" i="9"/>
  <c r="E2640" i="9"/>
  <c r="F2639" i="9"/>
  <c r="C1384" i="9"/>
  <c r="D1383" i="9"/>
  <c r="J1238" i="9" l="1"/>
  <c r="I1239" i="9"/>
  <c r="C1385" i="9"/>
  <c r="D1384" i="9"/>
  <c r="E2641" i="9"/>
  <c r="F2640" i="9"/>
  <c r="J1239" i="9" l="1"/>
  <c r="I1240" i="9"/>
  <c r="E2642" i="9"/>
  <c r="F2641" i="9"/>
  <c r="C1386" i="9"/>
  <c r="D1385" i="9"/>
  <c r="I1241" i="9" l="1"/>
  <c r="J1240" i="9"/>
  <c r="C1387" i="9"/>
  <c r="D1386" i="9"/>
  <c r="E2643" i="9"/>
  <c r="F2642" i="9"/>
  <c r="J1241" i="9" l="1"/>
  <c r="I1242" i="9"/>
  <c r="E2644" i="9"/>
  <c r="F2643" i="9"/>
  <c r="C1388" i="9"/>
  <c r="D1387" i="9"/>
  <c r="I1243" i="9" l="1"/>
  <c r="J1242" i="9"/>
  <c r="C1389" i="9"/>
  <c r="D1388" i="9"/>
  <c r="E2645" i="9"/>
  <c r="F2644" i="9"/>
  <c r="J1243" i="9" l="1"/>
  <c r="I1244" i="9"/>
  <c r="E2646" i="9"/>
  <c r="F2645" i="9"/>
  <c r="C1390" i="9"/>
  <c r="D1389" i="9"/>
  <c r="I1245" i="9" l="1"/>
  <c r="J1244" i="9"/>
  <c r="C1391" i="9"/>
  <c r="D1390" i="9"/>
  <c r="E2647" i="9"/>
  <c r="F2646" i="9"/>
  <c r="J1245" i="9" l="1"/>
  <c r="I1246" i="9"/>
  <c r="E2648" i="9"/>
  <c r="F2647" i="9"/>
  <c r="C1392" i="9"/>
  <c r="D1391" i="9"/>
  <c r="J1246" i="9" l="1"/>
  <c r="I1247" i="9"/>
  <c r="C1393" i="9"/>
  <c r="D1392" i="9"/>
  <c r="E2649" i="9"/>
  <c r="F2648" i="9"/>
  <c r="J1247" i="9" l="1"/>
  <c r="I1248" i="9"/>
  <c r="E2650" i="9"/>
  <c r="F2649" i="9"/>
  <c r="C1394" i="9"/>
  <c r="D1393" i="9"/>
  <c r="I1249" i="9" l="1"/>
  <c r="J1248" i="9"/>
  <c r="C1395" i="9"/>
  <c r="D1394" i="9"/>
  <c r="E2651" i="9"/>
  <c r="F2650" i="9"/>
  <c r="J1249" i="9" l="1"/>
  <c r="I1250" i="9"/>
  <c r="E2652" i="9"/>
  <c r="F2651" i="9"/>
  <c r="C1396" i="9"/>
  <c r="D1395" i="9"/>
  <c r="I1251" i="9" l="1"/>
  <c r="J1250" i="9"/>
  <c r="C1397" i="9"/>
  <c r="D1396" i="9"/>
  <c r="E2653" i="9"/>
  <c r="F2652" i="9"/>
  <c r="J1251" i="9" l="1"/>
  <c r="I1252" i="9"/>
  <c r="E2654" i="9"/>
  <c r="F2653" i="9"/>
  <c r="C1398" i="9"/>
  <c r="D1397" i="9"/>
  <c r="J1252" i="9" l="1"/>
  <c r="I1253" i="9"/>
  <c r="C1399" i="9"/>
  <c r="D1398" i="9"/>
  <c r="E2655" i="9"/>
  <c r="F2654" i="9"/>
  <c r="J1253" i="9" l="1"/>
  <c r="I1254" i="9"/>
  <c r="E2656" i="9"/>
  <c r="F2655" i="9"/>
  <c r="C1400" i="9"/>
  <c r="D1399" i="9"/>
  <c r="J1254" i="9" l="1"/>
  <c r="I1255" i="9"/>
  <c r="C1401" i="9"/>
  <c r="D1400" i="9"/>
  <c r="E2657" i="9"/>
  <c r="F2656" i="9"/>
  <c r="J1255" i="9" l="1"/>
  <c r="I1256" i="9"/>
  <c r="E2658" i="9"/>
  <c r="F2657" i="9"/>
  <c r="C1402" i="9"/>
  <c r="D1401" i="9"/>
  <c r="I1257" i="9" l="1"/>
  <c r="J1256" i="9"/>
  <c r="C1403" i="9"/>
  <c r="D1402" i="9"/>
  <c r="E2659" i="9"/>
  <c r="F2658" i="9"/>
  <c r="J1257" i="9" l="1"/>
  <c r="I1258" i="9"/>
  <c r="E2660" i="9"/>
  <c r="F2659" i="9"/>
  <c r="C1404" i="9"/>
  <c r="D1403" i="9"/>
  <c r="I1259" i="9" l="1"/>
  <c r="J1258" i="9"/>
  <c r="C1405" i="9"/>
  <c r="D1404" i="9"/>
  <c r="E2661" i="9"/>
  <c r="F2660" i="9"/>
  <c r="J1259" i="9" l="1"/>
  <c r="I1260" i="9"/>
  <c r="E2662" i="9"/>
  <c r="F2661" i="9"/>
  <c r="C1406" i="9"/>
  <c r="D1405" i="9"/>
  <c r="I1261" i="9" l="1"/>
  <c r="J1260" i="9"/>
  <c r="C1407" i="9"/>
  <c r="D1406" i="9"/>
  <c r="E2663" i="9"/>
  <c r="F2662" i="9"/>
  <c r="J1261" i="9" l="1"/>
  <c r="I1262" i="9"/>
  <c r="E2664" i="9"/>
  <c r="F2663" i="9"/>
  <c r="C1408" i="9"/>
  <c r="D1407" i="9"/>
  <c r="J1262" i="9" l="1"/>
  <c r="I1263" i="9"/>
  <c r="C1409" i="9"/>
  <c r="D1408" i="9"/>
  <c r="E2665" i="9"/>
  <c r="F2664" i="9"/>
  <c r="J1263" i="9" l="1"/>
  <c r="I1264" i="9"/>
  <c r="E2666" i="9"/>
  <c r="F2665" i="9"/>
  <c r="C1410" i="9"/>
  <c r="D1409" i="9"/>
  <c r="I1265" i="9" l="1"/>
  <c r="J1264" i="9"/>
  <c r="C1411" i="9"/>
  <c r="D1410" i="9"/>
  <c r="E2667" i="9"/>
  <c r="F2666" i="9"/>
  <c r="J1265" i="9" l="1"/>
  <c r="I1266" i="9"/>
  <c r="E2668" i="9"/>
  <c r="F2667" i="9"/>
  <c r="C1412" i="9"/>
  <c r="D1411" i="9"/>
  <c r="I1267" i="9" l="1"/>
  <c r="J1266" i="9"/>
  <c r="C1413" i="9"/>
  <c r="D1412" i="9"/>
  <c r="E2669" i="9"/>
  <c r="F2668" i="9"/>
  <c r="J1267" i="9" l="1"/>
  <c r="I1268" i="9"/>
  <c r="E2670" i="9"/>
  <c r="F2669" i="9"/>
  <c r="C1414" i="9"/>
  <c r="D1413" i="9"/>
  <c r="J1268" i="9" l="1"/>
  <c r="I1269" i="9"/>
  <c r="C1415" i="9"/>
  <c r="D1414" i="9"/>
  <c r="E2671" i="9"/>
  <c r="F2670" i="9"/>
  <c r="J1269" i="9" l="1"/>
  <c r="I1270" i="9"/>
  <c r="E2672" i="9"/>
  <c r="F2671" i="9"/>
  <c r="C1416" i="9"/>
  <c r="D1415" i="9"/>
  <c r="J1270" i="9" l="1"/>
  <c r="I1271" i="9"/>
  <c r="C1417" i="9"/>
  <c r="D1416" i="9"/>
  <c r="E2673" i="9"/>
  <c r="F2672" i="9"/>
  <c r="J1271" i="9" l="1"/>
  <c r="I1272" i="9"/>
  <c r="E2674" i="9"/>
  <c r="F2673" i="9"/>
  <c r="D1417" i="9"/>
  <c r="C1418" i="9"/>
  <c r="I1273" i="9" l="1"/>
  <c r="J1272" i="9"/>
  <c r="C1419" i="9"/>
  <c r="D1418" i="9"/>
  <c r="E2675" i="9"/>
  <c r="F2674" i="9"/>
  <c r="J1273" i="9" l="1"/>
  <c r="I1274" i="9"/>
  <c r="E2676" i="9"/>
  <c r="F2675" i="9"/>
  <c r="C1420" i="9"/>
  <c r="D1419" i="9"/>
  <c r="I1275" i="9" l="1"/>
  <c r="J1274" i="9"/>
  <c r="C1421" i="9"/>
  <c r="D1420" i="9"/>
  <c r="E2677" i="9"/>
  <c r="F2676" i="9"/>
  <c r="J1275" i="9" l="1"/>
  <c r="I1276" i="9"/>
  <c r="E2678" i="9"/>
  <c r="F2677" i="9"/>
  <c r="C1422" i="9"/>
  <c r="D1421" i="9"/>
  <c r="I1277" i="9" l="1"/>
  <c r="J1276" i="9"/>
  <c r="C1423" i="9"/>
  <c r="D1422" i="9"/>
  <c r="E2679" i="9"/>
  <c r="F2678" i="9"/>
  <c r="J1277" i="9" l="1"/>
  <c r="I1278" i="9"/>
  <c r="E2680" i="9"/>
  <c r="F2679" i="9"/>
  <c r="C1424" i="9"/>
  <c r="D1423" i="9"/>
  <c r="J1278" i="9" l="1"/>
  <c r="I1279" i="9"/>
  <c r="C1425" i="9"/>
  <c r="D1424" i="9"/>
  <c r="E2681" i="9"/>
  <c r="F2680" i="9"/>
  <c r="J1279" i="9" l="1"/>
  <c r="I1280" i="9"/>
  <c r="E2682" i="9"/>
  <c r="F2681" i="9"/>
  <c r="C1426" i="9"/>
  <c r="D1425" i="9"/>
  <c r="I1281" i="9" l="1"/>
  <c r="J1280" i="9"/>
  <c r="C1427" i="9"/>
  <c r="D1426" i="9"/>
  <c r="E2683" i="9"/>
  <c r="F2682" i="9"/>
  <c r="J1281" i="9" l="1"/>
  <c r="I1282" i="9"/>
  <c r="E2684" i="9"/>
  <c r="F2683" i="9"/>
  <c r="C1428" i="9"/>
  <c r="D1427" i="9"/>
  <c r="I1283" i="9" l="1"/>
  <c r="J1282" i="9"/>
  <c r="C1429" i="9"/>
  <c r="D1428" i="9"/>
  <c r="E2685" i="9"/>
  <c r="F2684" i="9"/>
  <c r="J1283" i="9" l="1"/>
  <c r="I1284" i="9"/>
  <c r="E2686" i="9"/>
  <c r="F2685" i="9"/>
  <c r="C1430" i="9"/>
  <c r="D1429" i="9"/>
  <c r="J1284" i="9" l="1"/>
  <c r="I1285" i="9"/>
  <c r="C1431" i="9"/>
  <c r="D1430" i="9"/>
  <c r="E2687" i="9"/>
  <c r="F2686" i="9"/>
  <c r="J1285" i="9" l="1"/>
  <c r="I1286" i="9"/>
  <c r="E2688" i="9"/>
  <c r="F2687" i="9"/>
  <c r="C1432" i="9"/>
  <c r="D1431" i="9"/>
  <c r="J1286" i="9" l="1"/>
  <c r="I1287" i="9"/>
  <c r="C1433" i="9"/>
  <c r="D1432" i="9"/>
  <c r="E2689" i="9"/>
  <c r="F2688" i="9"/>
  <c r="J1287" i="9" l="1"/>
  <c r="I1288" i="9"/>
  <c r="E2690" i="9"/>
  <c r="F2689" i="9"/>
  <c r="C1434" i="9"/>
  <c r="D1433" i="9"/>
  <c r="I1289" i="9" l="1"/>
  <c r="J1288" i="9"/>
  <c r="C1435" i="9"/>
  <c r="D1434" i="9"/>
  <c r="E2691" i="9"/>
  <c r="F2690" i="9"/>
  <c r="J1289" i="9" l="1"/>
  <c r="I1290" i="9"/>
  <c r="E2692" i="9"/>
  <c r="F2691" i="9"/>
  <c r="C1436" i="9"/>
  <c r="D1435" i="9"/>
  <c r="I1291" i="9" l="1"/>
  <c r="J1290" i="9"/>
  <c r="C1437" i="9"/>
  <c r="D1436" i="9"/>
  <c r="E2693" i="9"/>
  <c r="F2692" i="9"/>
  <c r="J1291" i="9" l="1"/>
  <c r="I1292" i="9"/>
  <c r="E2694" i="9"/>
  <c r="F2693" i="9"/>
  <c r="C1438" i="9"/>
  <c r="D1437" i="9"/>
  <c r="I1293" i="9" l="1"/>
  <c r="J1292" i="9"/>
  <c r="C1439" i="9"/>
  <c r="D1438" i="9"/>
  <c r="E2695" i="9"/>
  <c r="F2694" i="9"/>
  <c r="J1293" i="9" l="1"/>
  <c r="I1294" i="9"/>
  <c r="E2696" i="9"/>
  <c r="F2695" i="9"/>
  <c r="C1440" i="9"/>
  <c r="D1439" i="9"/>
  <c r="J1294" i="9" l="1"/>
  <c r="I1295" i="9"/>
  <c r="C1441" i="9"/>
  <c r="D1440" i="9"/>
  <c r="E2697" i="9"/>
  <c r="F2696" i="9"/>
  <c r="J1295" i="9" l="1"/>
  <c r="I1296" i="9"/>
  <c r="E2698" i="9"/>
  <c r="F2697" i="9"/>
  <c r="C1442" i="9"/>
  <c r="D1441" i="9"/>
  <c r="I1297" i="9" l="1"/>
  <c r="J1296" i="9"/>
  <c r="C1443" i="9"/>
  <c r="D1442" i="9"/>
  <c r="E2699" i="9"/>
  <c r="F2698" i="9"/>
  <c r="J1297" i="9" l="1"/>
  <c r="I1298" i="9"/>
  <c r="E2700" i="9"/>
  <c r="F2699" i="9"/>
  <c r="C1444" i="9"/>
  <c r="D1443" i="9"/>
  <c r="I1299" i="9" l="1"/>
  <c r="J1298" i="9"/>
  <c r="C1445" i="9"/>
  <c r="D1444" i="9"/>
  <c r="E2701" i="9"/>
  <c r="F2700" i="9"/>
  <c r="J1299" i="9" l="1"/>
  <c r="I1300" i="9"/>
  <c r="E2702" i="9"/>
  <c r="F2701" i="9"/>
  <c r="C1446" i="9"/>
  <c r="D1445" i="9"/>
  <c r="J1300" i="9" l="1"/>
  <c r="I1301" i="9"/>
  <c r="C1447" i="9"/>
  <c r="D1446" i="9"/>
  <c r="E2703" i="9"/>
  <c r="F2702" i="9"/>
  <c r="J1301" i="9" l="1"/>
  <c r="I1302" i="9"/>
  <c r="E2704" i="9"/>
  <c r="F2703" i="9"/>
  <c r="C1448" i="9"/>
  <c r="D1447" i="9"/>
  <c r="J1302" i="9" l="1"/>
  <c r="I1303" i="9"/>
  <c r="C1449" i="9"/>
  <c r="D1448" i="9"/>
  <c r="E2705" i="9"/>
  <c r="F2704" i="9"/>
  <c r="J1303" i="9" l="1"/>
  <c r="I1304" i="9"/>
  <c r="E2706" i="9"/>
  <c r="F2705" i="9"/>
  <c r="C1450" i="9"/>
  <c r="D1449" i="9"/>
  <c r="I1305" i="9" l="1"/>
  <c r="J1304" i="9"/>
  <c r="C1451" i="9"/>
  <c r="D1450" i="9"/>
  <c r="E2707" i="9"/>
  <c r="F2706" i="9"/>
  <c r="J1305" i="9" l="1"/>
  <c r="I1306" i="9"/>
  <c r="E2708" i="9"/>
  <c r="F2707" i="9"/>
  <c r="C1452" i="9"/>
  <c r="D1451" i="9"/>
  <c r="I1307" i="9" l="1"/>
  <c r="J1306" i="9"/>
  <c r="C1453" i="9"/>
  <c r="D1452" i="9"/>
  <c r="E2709" i="9"/>
  <c r="F2708" i="9"/>
  <c r="J1307" i="9" l="1"/>
  <c r="I1308" i="9"/>
  <c r="E2710" i="9"/>
  <c r="F2709" i="9"/>
  <c r="C1454" i="9"/>
  <c r="D1453" i="9"/>
  <c r="I1309" i="9" l="1"/>
  <c r="J1308" i="9"/>
  <c r="C1455" i="9"/>
  <c r="D1454" i="9"/>
  <c r="E2711" i="9"/>
  <c r="F2710" i="9"/>
  <c r="J1309" i="9" l="1"/>
  <c r="I1310" i="9"/>
  <c r="E2712" i="9"/>
  <c r="F2711" i="9"/>
  <c r="C1456" i="9"/>
  <c r="D1455" i="9"/>
  <c r="J1310" i="9" l="1"/>
  <c r="I1311" i="9"/>
  <c r="C1457" i="9"/>
  <c r="D1456" i="9"/>
  <c r="E2713" i="9"/>
  <c r="F2712" i="9"/>
  <c r="J1311" i="9" l="1"/>
  <c r="I1312" i="9"/>
  <c r="E2714" i="9"/>
  <c r="F2713" i="9"/>
  <c r="C1458" i="9"/>
  <c r="D1457" i="9"/>
  <c r="I1313" i="9" l="1"/>
  <c r="J1312" i="9"/>
  <c r="C1459" i="9"/>
  <c r="D1458" i="9"/>
  <c r="E2715" i="9"/>
  <c r="F2714" i="9"/>
  <c r="J1313" i="9" l="1"/>
  <c r="I1314" i="9"/>
  <c r="E2716" i="9"/>
  <c r="F2715" i="9"/>
  <c r="C1460" i="9"/>
  <c r="D1459" i="9"/>
  <c r="I1315" i="9" l="1"/>
  <c r="J1314" i="9"/>
  <c r="C1461" i="9"/>
  <c r="D1460" i="9"/>
  <c r="E2717" i="9"/>
  <c r="F2716" i="9"/>
  <c r="J1315" i="9" l="1"/>
  <c r="I1316" i="9"/>
  <c r="E2718" i="9"/>
  <c r="F2717" i="9"/>
  <c r="C1462" i="9"/>
  <c r="D1461" i="9"/>
  <c r="J1316" i="9" l="1"/>
  <c r="I1317" i="9"/>
  <c r="C1463" i="9"/>
  <c r="D1462" i="9"/>
  <c r="E2719" i="9"/>
  <c r="F2718" i="9"/>
  <c r="J1317" i="9" l="1"/>
  <c r="I1318" i="9"/>
  <c r="E2720" i="9"/>
  <c r="F2719" i="9"/>
  <c r="C1464" i="9"/>
  <c r="D1463" i="9"/>
  <c r="J1318" i="9" l="1"/>
  <c r="I1319" i="9"/>
  <c r="C1465" i="9"/>
  <c r="D1464" i="9"/>
  <c r="E2721" i="9"/>
  <c r="F2720" i="9"/>
  <c r="J1319" i="9" l="1"/>
  <c r="I1320" i="9"/>
  <c r="E2722" i="9"/>
  <c r="F2721" i="9"/>
  <c r="C1466" i="9"/>
  <c r="D1465" i="9"/>
  <c r="I1321" i="9" l="1"/>
  <c r="J1320" i="9"/>
  <c r="C1467" i="9"/>
  <c r="D1466" i="9"/>
  <c r="E2723" i="9"/>
  <c r="F2722" i="9"/>
  <c r="J1321" i="9" l="1"/>
  <c r="I1322" i="9"/>
  <c r="E2724" i="9"/>
  <c r="F2723" i="9"/>
  <c r="C1468" i="9"/>
  <c r="D1467" i="9"/>
  <c r="I1323" i="9" l="1"/>
  <c r="J1322" i="9"/>
  <c r="C1469" i="9"/>
  <c r="D1468" i="9"/>
  <c r="E2725" i="9"/>
  <c r="F2724" i="9"/>
  <c r="J1323" i="9" l="1"/>
  <c r="I1324" i="9"/>
  <c r="E2726" i="9"/>
  <c r="F2725" i="9"/>
  <c r="C1470" i="9"/>
  <c r="D1469" i="9"/>
  <c r="I1325" i="9" l="1"/>
  <c r="J1324" i="9"/>
  <c r="C1471" i="9"/>
  <c r="D1470" i="9"/>
  <c r="E2727" i="9"/>
  <c r="F2726" i="9"/>
  <c r="J1325" i="9" l="1"/>
  <c r="I1326" i="9"/>
  <c r="E2728" i="9"/>
  <c r="F2727" i="9"/>
  <c r="C1472" i="9"/>
  <c r="D1471" i="9"/>
  <c r="J1326" i="9" l="1"/>
  <c r="I1327" i="9"/>
  <c r="C1473" i="9"/>
  <c r="D1472" i="9"/>
  <c r="E2729" i="9"/>
  <c r="F2728" i="9"/>
  <c r="J1327" i="9" l="1"/>
  <c r="I1328" i="9"/>
  <c r="E2730" i="9"/>
  <c r="F2729" i="9"/>
  <c r="C1474" i="9"/>
  <c r="D1473" i="9"/>
  <c r="I1329" i="9" l="1"/>
  <c r="J1328" i="9"/>
  <c r="C1475" i="9"/>
  <c r="D1474" i="9"/>
  <c r="E2731" i="9"/>
  <c r="F2730" i="9"/>
  <c r="J1329" i="9" l="1"/>
  <c r="I1330" i="9"/>
  <c r="E2732" i="9"/>
  <c r="F2731" i="9"/>
  <c r="C1476" i="9"/>
  <c r="D1475" i="9"/>
  <c r="I1331" i="9" l="1"/>
  <c r="J1330" i="9"/>
  <c r="C1477" i="9"/>
  <c r="D1476" i="9"/>
  <c r="E2733" i="9"/>
  <c r="F2732" i="9"/>
  <c r="J1331" i="9" l="1"/>
  <c r="I1332" i="9"/>
  <c r="E2734" i="9"/>
  <c r="F2733" i="9"/>
  <c r="C1478" i="9"/>
  <c r="D1477" i="9"/>
  <c r="J1332" i="9" l="1"/>
  <c r="I1333" i="9"/>
  <c r="C1479" i="9"/>
  <c r="D1478" i="9"/>
  <c r="E2735" i="9"/>
  <c r="F2734" i="9"/>
  <c r="J1333" i="9" l="1"/>
  <c r="I1334" i="9"/>
  <c r="E2736" i="9"/>
  <c r="F2735" i="9"/>
  <c r="C1480" i="9"/>
  <c r="D1479" i="9"/>
  <c r="J1334" i="9" l="1"/>
  <c r="I1335" i="9"/>
  <c r="C1481" i="9"/>
  <c r="D1480" i="9"/>
  <c r="E2737" i="9"/>
  <c r="F2736" i="9"/>
  <c r="J1335" i="9" l="1"/>
  <c r="I1336" i="9"/>
  <c r="E2738" i="9"/>
  <c r="F2737" i="9"/>
  <c r="C1482" i="9"/>
  <c r="D1481" i="9"/>
  <c r="I1337" i="9" l="1"/>
  <c r="J1336" i="9"/>
  <c r="C1483" i="9"/>
  <c r="D1482" i="9"/>
  <c r="E2739" i="9"/>
  <c r="F2738" i="9"/>
  <c r="J1337" i="9" l="1"/>
  <c r="I1338" i="9"/>
  <c r="E2740" i="9"/>
  <c r="F2739" i="9"/>
  <c r="C1484" i="9"/>
  <c r="D1483" i="9"/>
  <c r="I1339" i="9" l="1"/>
  <c r="J1338" i="9"/>
  <c r="C1485" i="9"/>
  <c r="D1484" i="9"/>
  <c r="E2741" i="9"/>
  <c r="F2740" i="9"/>
  <c r="J1339" i="9" l="1"/>
  <c r="I1340" i="9"/>
  <c r="E2742" i="9"/>
  <c r="F2741" i="9"/>
  <c r="C1486" i="9"/>
  <c r="D1485" i="9"/>
  <c r="I1341" i="9" l="1"/>
  <c r="J1340" i="9"/>
  <c r="C1487" i="9"/>
  <c r="D1486" i="9"/>
  <c r="E2743" i="9"/>
  <c r="F2742" i="9"/>
  <c r="J1341" i="9" l="1"/>
  <c r="I1342" i="9"/>
  <c r="E2744" i="9"/>
  <c r="F2743" i="9"/>
  <c r="C1488" i="9"/>
  <c r="D1487" i="9"/>
  <c r="J1342" i="9" l="1"/>
  <c r="I1343" i="9"/>
  <c r="C1489" i="9"/>
  <c r="D1488" i="9"/>
  <c r="E2745" i="9"/>
  <c r="F2744" i="9"/>
  <c r="J1343" i="9" l="1"/>
  <c r="I1344" i="9"/>
  <c r="E2746" i="9"/>
  <c r="F2745" i="9"/>
  <c r="C1490" i="9"/>
  <c r="D1489" i="9"/>
  <c r="I1345" i="9" l="1"/>
  <c r="J1344" i="9"/>
  <c r="C1491" i="9"/>
  <c r="D1490" i="9"/>
  <c r="E2747" i="9"/>
  <c r="F2746" i="9"/>
  <c r="J1345" i="9" l="1"/>
  <c r="I1346" i="9"/>
  <c r="E2748" i="9"/>
  <c r="F2747" i="9"/>
  <c r="C1492" i="9"/>
  <c r="D1491" i="9"/>
  <c r="I1347" i="9" l="1"/>
  <c r="J1346" i="9"/>
  <c r="C1493" i="9"/>
  <c r="D1492" i="9"/>
  <c r="E2749" i="9"/>
  <c r="F2748" i="9"/>
  <c r="J1347" i="9" l="1"/>
  <c r="I1348" i="9"/>
  <c r="E2750" i="9"/>
  <c r="F2749" i="9"/>
  <c r="C1494" i="9"/>
  <c r="D1493" i="9"/>
  <c r="J1348" i="9" l="1"/>
  <c r="I1349" i="9"/>
  <c r="C1495" i="9"/>
  <c r="D1494" i="9"/>
  <c r="E2751" i="9"/>
  <c r="F2750" i="9"/>
  <c r="J1349" i="9" l="1"/>
  <c r="I1350" i="9"/>
  <c r="E2752" i="9"/>
  <c r="F2751" i="9"/>
  <c r="C1496" i="9"/>
  <c r="D1495" i="9"/>
  <c r="J1350" i="9" l="1"/>
  <c r="I1351" i="9"/>
  <c r="C1497" i="9"/>
  <c r="D1496" i="9"/>
  <c r="E2753" i="9"/>
  <c r="F2752" i="9"/>
  <c r="J1351" i="9" l="1"/>
  <c r="I1352" i="9"/>
  <c r="E2754" i="9"/>
  <c r="F2753" i="9"/>
  <c r="C1498" i="9"/>
  <c r="D1497" i="9"/>
  <c r="I1353" i="9" l="1"/>
  <c r="J1352" i="9"/>
  <c r="C1499" i="9"/>
  <c r="D1498" i="9"/>
  <c r="E2755" i="9"/>
  <c r="F2754" i="9"/>
  <c r="J1353" i="9" l="1"/>
  <c r="I1354" i="9"/>
  <c r="E2756" i="9"/>
  <c r="F2755" i="9"/>
  <c r="C1500" i="9"/>
  <c r="D1499" i="9"/>
  <c r="I1355" i="9" l="1"/>
  <c r="J1354" i="9"/>
  <c r="C1501" i="9"/>
  <c r="D1500" i="9"/>
  <c r="E2757" i="9"/>
  <c r="F2756" i="9"/>
  <c r="J1355" i="9" l="1"/>
  <c r="I1356" i="9"/>
  <c r="E2758" i="9"/>
  <c r="F2757" i="9"/>
  <c r="C1502" i="9"/>
  <c r="D1501" i="9"/>
  <c r="I1357" i="9" l="1"/>
  <c r="J1356" i="9"/>
  <c r="C1503" i="9"/>
  <c r="D1502" i="9"/>
  <c r="E2759" i="9"/>
  <c r="F2758" i="9"/>
  <c r="J1357" i="9" l="1"/>
  <c r="I1358" i="9"/>
  <c r="E2760" i="9"/>
  <c r="F2759" i="9"/>
  <c r="C1504" i="9"/>
  <c r="D1503" i="9"/>
  <c r="J1358" i="9" l="1"/>
  <c r="I1359" i="9"/>
  <c r="C1505" i="9"/>
  <c r="D1504" i="9"/>
  <c r="E2761" i="9"/>
  <c r="F2760" i="9"/>
  <c r="J1359" i="9" l="1"/>
  <c r="I1360" i="9"/>
  <c r="E2762" i="9"/>
  <c r="F2761" i="9"/>
  <c r="C1506" i="9"/>
  <c r="D1505" i="9"/>
  <c r="I1361" i="9" l="1"/>
  <c r="J1360" i="9"/>
  <c r="C1507" i="9"/>
  <c r="D1506" i="9"/>
  <c r="E2763" i="9"/>
  <c r="F2762" i="9"/>
  <c r="J1361" i="9" l="1"/>
  <c r="I1362" i="9"/>
  <c r="E2764" i="9"/>
  <c r="F2763" i="9"/>
  <c r="C1508" i="9"/>
  <c r="D1507" i="9"/>
  <c r="I1363" i="9" l="1"/>
  <c r="J1362" i="9"/>
  <c r="C1509" i="9"/>
  <c r="D1508" i="9"/>
  <c r="E2765" i="9"/>
  <c r="F2764" i="9"/>
  <c r="J1363" i="9" l="1"/>
  <c r="I1364" i="9"/>
  <c r="E2766" i="9"/>
  <c r="F2765" i="9"/>
  <c r="C1510" i="9"/>
  <c r="D1509" i="9"/>
  <c r="J1364" i="9" l="1"/>
  <c r="I1365" i="9"/>
  <c r="C1511" i="9"/>
  <c r="D1510" i="9"/>
  <c r="E2767" i="9"/>
  <c r="F2766" i="9"/>
  <c r="J1365" i="9" l="1"/>
  <c r="I1366" i="9"/>
  <c r="E2768" i="9"/>
  <c r="F2767" i="9"/>
  <c r="C1512" i="9"/>
  <c r="D1511" i="9"/>
  <c r="J1366" i="9" l="1"/>
  <c r="I1367" i="9"/>
  <c r="C1513" i="9"/>
  <c r="D1512" i="9"/>
  <c r="E2769" i="9"/>
  <c r="F2768" i="9"/>
  <c r="J1367" i="9" l="1"/>
  <c r="I1368" i="9"/>
  <c r="E2770" i="9"/>
  <c r="F2769" i="9"/>
  <c r="C1514" i="9"/>
  <c r="D1513" i="9"/>
  <c r="I1369" i="9" l="1"/>
  <c r="J1368" i="9"/>
  <c r="C1515" i="9"/>
  <c r="D1514" i="9"/>
  <c r="E2771" i="9"/>
  <c r="F2770" i="9"/>
  <c r="J1369" i="9" l="1"/>
  <c r="I1370" i="9"/>
  <c r="E2772" i="9"/>
  <c r="F2771" i="9"/>
  <c r="C1516" i="9"/>
  <c r="D1515" i="9"/>
  <c r="I1371" i="9" l="1"/>
  <c r="J1370" i="9"/>
  <c r="C1517" i="9"/>
  <c r="D1516" i="9"/>
  <c r="E2773" i="9"/>
  <c r="F2772" i="9"/>
  <c r="J1371" i="9" l="1"/>
  <c r="I1372" i="9"/>
  <c r="E2774" i="9"/>
  <c r="F2773" i="9"/>
  <c r="C1518" i="9"/>
  <c r="D1517" i="9"/>
  <c r="I1373" i="9" l="1"/>
  <c r="J1372" i="9"/>
  <c r="C1519" i="9"/>
  <c r="D1518" i="9"/>
  <c r="E2775" i="9"/>
  <c r="F2774" i="9"/>
  <c r="J1373" i="9" l="1"/>
  <c r="I1374" i="9"/>
  <c r="E2776" i="9"/>
  <c r="F2775" i="9"/>
  <c r="C1520" i="9"/>
  <c r="D1519" i="9"/>
  <c r="J1374" i="9" l="1"/>
  <c r="I1375" i="9"/>
  <c r="C1521" i="9"/>
  <c r="D1520" i="9"/>
  <c r="E2777" i="9"/>
  <c r="F2776" i="9"/>
  <c r="J1375" i="9" l="1"/>
  <c r="I1376" i="9"/>
  <c r="E2778" i="9"/>
  <c r="F2777" i="9"/>
  <c r="C1522" i="9"/>
  <c r="D1521" i="9"/>
  <c r="I1377" i="9" l="1"/>
  <c r="J1376" i="9"/>
  <c r="C1523" i="9"/>
  <c r="D1522" i="9"/>
  <c r="E2779" i="9"/>
  <c r="F2778" i="9"/>
  <c r="J1377" i="9" l="1"/>
  <c r="I1378" i="9"/>
  <c r="E2780" i="9"/>
  <c r="F2779" i="9"/>
  <c r="C1524" i="9"/>
  <c r="D1523" i="9"/>
  <c r="I1379" i="9" l="1"/>
  <c r="J1378" i="9"/>
  <c r="C1525" i="9"/>
  <c r="D1524" i="9"/>
  <c r="E2781" i="9"/>
  <c r="F2780" i="9"/>
  <c r="J1379" i="9" l="1"/>
  <c r="I1380" i="9"/>
  <c r="E2782" i="9"/>
  <c r="F2781" i="9"/>
  <c r="C1526" i="9"/>
  <c r="D1525" i="9"/>
  <c r="J1380" i="9" l="1"/>
  <c r="I1381" i="9"/>
  <c r="C1527" i="9"/>
  <c r="D1526" i="9"/>
  <c r="E2783" i="9"/>
  <c r="F2782" i="9"/>
  <c r="J1381" i="9" l="1"/>
  <c r="I1382" i="9"/>
  <c r="E2784" i="9"/>
  <c r="F2783" i="9"/>
  <c r="C1528" i="9"/>
  <c r="D1527" i="9"/>
  <c r="J1382" i="9" l="1"/>
  <c r="I1383" i="9"/>
  <c r="C1529" i="9"/>
  <c r="D1528" i="9"/>
  <c r="E2785" i="9"/>
  <c r="F2784" i="9"/>
  <c r="J1383" i="9" l="1"/>
  <c r="I1384" i="9"/>
  <c r="E2786" i="9"/>
  <c r="F2785" i="9"/>
  <c r="C1530" i="9"/>
  <c r="D1529" i="9"/>
  <c r="I1385" i="9" l="1"/>
  <c r="J1384" i="9"/>
  <c r="C1531" i="9"/>
  <c r="D1530" i="9"/>
  <c r="E2787" i="9"/>
  <c r="F2786" i="9"/>
  <c r="J1385" i="9" l="1"/>
  <c r="I1386" i="9"/>
  <c r="E2788" i="9"/>
  <c r="F2787" i="9"/>
  <c r="C1532" i="9"/>
  <c r="D1531" i="9"/>
  <c r="I1387" i="9" l="1"/>
  <c r="J1386" i="9"/>
  <c r="C1533" i="9"/>
  <c r="D1532" i="9"/>
  <c r="E2789" i="9"/>
  <c r="F2788" i="9"/>
  <c r="J1387" i="9" l="1"/>
  <c r="I1388" i="9"/>
  <c r="E2790" i="9"/>
  <c r="F2789" i="9"/>
  <c r="C1534" i="9"/>
  <c r="D1533" i="9"/>
  <c r="I1389" i="9" l="1"/>
  <c r="J1388" i="9"/>
  <c r="C1535" i="9"/>
  <c r="D1534" i="9"/>
  <c r="E2791" i="9"/>
  <c r="F2790" i="9"/>
  <c r="J1389" i="9" l="1"/>
  <c r="I1390" i="9"/>
  <c r="E2792" i="9"/>
  <c r="F2791" i="9"/>
  <c r="C1536" i="9"/>
  <c r="D1535" i="9"/>
  <c r="J1390" i="9" l="1"/>
  <c r="I1391" i="9"/>
  <c r="C1537" i="9"/>
  <c r="D1536" i="9"/>
  <c r="E2793" i="9"/>
  <c r="F2792" i="9"/>
  <c r="J1391" i="9" l="1"/>
  <c r="I1392" i="9"/>
  <c r="E2794" i="9"/>
  <c r="F2793" i="9"/>
  <c r="C1538" i="9"/>
  <c r="D1537" i="9"/>
  <c r="I1393" i="9" l="1"/>
  <c r="J1392" i="9"/>
  <c r="C1539" i="9"/>
  <c r="D1538" i="9"/>
  <c r="E2795" i="9"/>
  <c r="F2794" i="9"/>
  <c r="J1393" i="9" l="1"/>
  <c r="I1394" i="9"/>
  <c r="E2796" i="9"/>
  <c r="F2795" i="9"/>
  <c r="C1540" i="9"/>
  <c r="D1539" i="9"/>
  <c r="I1395" i="9" l="1"/>
  <c r="J1394" i="9"/>
  <c r="C1541" i="9"/>
  <c r="D1540" i="9"/>
  <c r="E2797" i="9"/>
  <c r="F2796" i="9"/>
  <c r="J1395" i="9" l="1"/>
  <c r="I1396" i="9"/>
  <c r="E2798" i="9"/>
  <c r="F2797" i="9"/>
  <c r="C1542" i="9"/>
  <c r="D1541" i="9"/>
  <c r="J1396" i="9" l="1"/>
  <c r="I1397" i="9"/>
  <c r="C1543" i="9"/>
  <c r="D1542" i="9"/>
  <c r="E2799" i="9"/>
  <c r="F2798" i="9"/>
  <c r="J1397" i="9" l="1"/>
  <c r="I1398" i="9"/>
  <c r="E2800" i="9"/>
  <c r="F2799" i="9"/>
  <c r="C1544" i="9"/>
  <c r="D1543" i="9"/>
  <c r="J1398" i="9" l="1"/>
  <c r="I1399" i="9"/>
  <c r="C1545" i="9"/>
  <c r="D1544" i="9"/>
  <c r="E2801" i="9"/>
  <c r="F2800" i="9"/>
  <c r="J1399" i="9" l="1"/>
  <c r="I1400" i="9"/>
  <c r="E2802" i="9"/>
  <c r="F2801" i="9"/>
  <c r="C1546" i="9"/>
  <c r="D1545" i="9"/>
  <c r="I1401" i="9" l="1"/>
  <c r="J1400" i="9"/>
  <c r="C1547" i="9"/>
  <c r="D1546" i="9"/>
  <c r="E2803" i="9"/>
  <c r="F2802" i="9"/>
  <c r="J1401" i="9" l="1"/>
  <c r="I1402" i="9"/>
  <c r="E2804" i="9"/>
  <c r="F2803" i="9"/>
  <c r="C1548" i="9"/>
  <c r="D1547" i="9"/>
  <c r="I1403" i="9" l="1"/>
  <c r="J1402" i="9"/>
  <c r="C1549" i="9"/>
  <c r="D1548" i="9"/>
  <c r="E2805" i="9"/>
  <c r="F2804" i="9"/>
  <c r="J1403" i="9" l="1"/>
  <c r="I1404" i="9"/>
  <c r="E2806" i="9"/>
  <c r="F2805" i="9"/>
  <c r="C1550" i="9"/>
  <c r="D1549" i="9"/>
  <c r="I1405" i="9" l="1"/>
  <c r="J1404" i="9"/>
  <c r="C1551" i="9"/>
  <c r="D1550" i="9"/>
  <c r="E2807" i="9"/>
  <c r="F2806" i="9"/>
  <c r="J1405" i="9" l="1"/>
  <c r="I1406" i="9"/>
  <c r="E2808" i="9"/>
  <c r="F2807" i="9"/>
  <c r="C1552" i="9"/>
  <c r="D1551" i="9"/>
  <c r="J1406" i="9" l="1"/>
  <c r="I1407" i="9"/>
  <c r="C1553" i="9"/>
  <c r="D1552" i="9"/>
  <c r="E2809" i="9"/>
  <c r="F2808" i="9"/>
  <c r="J1407" i="9" l="1"/>
  <c r="I1408" i="9"/>
  <c r="E2810" i="9"/>
  <c r="F2809" i="9"/>
  <c r="C1554" i="9"/>
  <c r="D1553" i="9"/>
  <c r="I1409" i="9" l="1"/>
  <c r="J1408" i="9"/>
  <c r="C1555" i="9"/>
  <c r="D1554" i="9"/>
  <c r="E2811" i="9"/>
  <c r="F2810" i="9"/>
  <c r="J1409" i="9" l="1"/>
  <c r="I1410" i="9"/>
  <c r="E2812" i="9"/>
  <c r="F2811" i="9"/>
  <c r="C1556" i="9"/>
  <c r="D1555" i="9"/>
  <c r="I1411" i="9" l="1"/>
  <c r="J1410" i="9"/>
  <c r="C1557" i="9"/>
  <c r="D1556" i="9"/>
  <c r="E2813" i="9"/>
  <c r="F2812" i="9"/>
  <c r="J1411" i="9" l="1"/>
  <c r="I1412" i="9"/>
  <c r="E2814" i="9"/>
  <c r="F2813" i="9"/>
  <c r="C1558" i="9"/>
  <c r="D1557" i="9"/>
  <c r="J1412" i="9" l="1"/>
  <c r="I1413" i="9"/>
  <c r="C1559" i="9"/>
  <c r="D1558" i="9"/>
  <c r="E2815" i="9"/>
  <c r="F2814" i="9"/>
  <c r="J1413" i="9" l="1"/>
  <c r="I1414" i="9"/>
  <c r="E2816" i="9"/>
  <c r="F2815" i="9"/>
  <c r="C1560" i="9"/>
  <c r="D1559" i="9"/>
  <c r="J1414" i="9" l="1"/>
  <c r="I1415" i="9"/>
  <c r="C1561" i="9"/>
  <c r="D1560" i="9"/>
  <c r="E2817" i="9"/>
  <c r="F2816" i="9"/>
  <c r="J1415" i="9" l="1"/>
  <c r="I1416" i="9"/>
  <c r="E2818" i="9"/>
  <c r="F2817" i="9"/>
  <c r="C1562" i="9"/>
  <c r="D1561" i="9"/>
  <c r="I1417" i="9" l="1"/>
  <c r="J1416" i="9"/>
  <c r="C1563" i="9"/>
  <c r="D1562" i="9"/>
  <c r="E2819" i="9"/>
  <c r="F2818" i="9"/>
  <c r="J1417" i="9" l="1"/>
  <c r="I1418" i="9"/>
  <c r="E2820" i="9"/>
  <c r="F2819" i="9"/>
  <c r="C1564" i="9"/>
  <c r="D1563" i="9"/>
  <c r="I1419" i="9" l="1"/>
  <c r="J1418" i="9"/>
  <c r="C1565" i="9"/>
  <c r="D1564" i="9"/>
  <c r="E2821" i="9"/>
  <c r="F2820" i="9"/>
  <c r="J1419" i="9" l="1"/>
  <c r="I1420" i="9"/>
  <c r="E2822" i="9"/>
  <c r="F2821" i="9"/>
  <c r="C1566" i="9"/>
  <c r="D1565" i="9"/>
  <c r="I1421" i="9" l="1"/>
  <c r="J1420" i="9"/>
  <c r="C1567" i="9"/>
  <c r="D1566" i="9"/>
  <c r="E2823" i="9"/>
  <c r="F2822" i="9"/>
  <c r="J1421" i="9" l="1"/>
  <c r="I1422" i="9"/>
  <c r="E2824" i="9"/>
  <c r="F2823" i="9"/>
  <c r="C1568" i="9"/>
  <c r="D1567" i="9"/>
  <c r="J1422" i="9" l="1"/>
  <c r="I1423" i="9"/>
  <c r="C1569" i="9"/>
  <c r="D1568" i="9"/>
  <c r="E2825" i="9"/>
  <c r="F2824" i="9"/>
  <c r="J1423" i="9" l="1"/>
  <c r="I1424" i="9"/>
  <c r="E2826" i="9"/>
  <c r="F2825" i="9"/>
  <c r="C1570" i="9"/>
  <c r="D1569" i="9"/>
  <c r="I1425" i="9" l="1"/>
  <c r="J1424" i="9"/>
  <c r="C1571" i="9"/>
  <c r="D1570" i="9"/>
  <c r="E2827" i="9"/>
  <c r="F2826" i="9"/>
  <c r="J1425" i="9" l="1"/>
  <c r="I1426" i="9"/>
  <c r="E2828" i="9"/>
  <c r="F2827" i="9"/>
  <c r="C1572" i="9"/>
  <c r="D1571" i="9"/>
  <c r="I1427" i="9" l="1"/>
  <c r="J1426" i="9"/>
  <c r="C1573" i="9"/>
  <c r="D1572" i="9"/>
  <c r="E2829" i="9"/>
  <c r="F2828" i="9"/>
  <c r="J1427" i="9" l="1"/>
  <c r="I1428" i="9"/>
  <c r="E2830" i="9"/>
  <c r="F2829" i="9"/>
  <c r="C1574" i="9"/>
  <c r="D1573" i="9"/>
  <c r="J1428" i="9" l="1"/>
  <c r="I1429" i="9"/>
  <c r="C1575" i="9"/>
  <c r="D1574" i="9"/>
  <c r="E2831" i="9"/>
  <c r="F2830" i="9"/>
  <c r="J1429" i="9" l="1"/>
  <c r="I1430" i="9"/>
  <c r="E2832" i="9"/>
  <c r="F2831" i="9"/>
  <c r="C1576" i="9"/>
  <c r="D1575" i="9"/>
  <c r="J1430" i="9" l="1"/>
  <c r="I1431" i="9"/>
  <c r="C1577" i="9"/>
  <c r="D1576" i="9"/>
  <c r="E2833" i="9"/>
  <c r="F2832" i="9"/>
  <c r="J1431" i="9" l="1"/>
  <c r="I1432" i="9"/>
  <c r="E2834" i="9"/>
  <c r="F2833" i="9"/>
  <c r="C1578" i="9"/>
  <c r="D1577" i="9"/>
  <c r="I1433" i="9" l="1"/>
  <c r="J1432" i="9"/>
  <c r="C1579" i="9"/>
  <c r="D1578" i="9"/>
  <c r="E2835" i="9"/>
  <c r="F2834" i="9"/>
  <c r="J1433" i="9" l="1"/>
  <c r="I1434" i="9"/>
  <c r="E2836" i="9"/>
  <c r="F2835" i="9"/>
  <c r="C1580" i="9"/>
  <c r="D1579" i="9"/>
  <c r="I1435" i="9" l="1"/>
  <c r="J1434" i="9"/>
  <c r="C1581" i="9"/>
  <c r="D1580" i="9"/>
  <c r="E2837" i="9"/>
  <c r="F2836" i="9"/>
  <c r="J1435" i="9" l="1"/>
  <c r="I1436" i="9"/>
  <c r="E2838" i="9"/>
  <c r="F2837" i="9"/>
  <c r="C1582" i="9"/>
  <c r="D1581" i="9"/>
  <c r="I1437" i="9" l="1"/>
  <c r="J1436" i="9"/>
  <c r="C1583" i="9"/>
  <c r="D1582" i="9"/>
  <c r="E2839" i="9"/>
  <c r="F2838" i="9"/>
  <c r="J1437" i="9" l="1"/>
  <c r="I1438" i="9"/>
  <c r="E2840" i="9"/>
  <c r="F2839" i="9"/>
  <c r="C1584" i="9"/>
  <c r="D1583" i="9"/>
  <c r="J1438" i="9" l="1"/>
  <c r="I1439" i="9"/>
  <c r="C1585" i="9"/>
  <c r="D1584" i="9"/>
  <c r="E2841" i="9"/>
  <c r="F2840" i="9"/>
  <c r="J1439" i="9" l="1"/>
  <c r="I1440" i="9"/>
  <c r="E2842" i="9"/>
  <c r="F2841" i="9"/>
  <c r="C1586" i="9"/>
  <c r="D1585" i="9"/>
  <c r="I1441" i="9" l="1"/>
  <c r="J1440" i="9"/>
  <c r="C1587" i="9"/>
  <c r="D1586" i="9"/>
  <c r="E2843" i="9"/>
  <c r="F2842" i="9"/>
  <c r="J1441" i="9" l="1"/>
  <c r="I1442" i="9"/>
  <c r="E2844" i="9"/>
  <c r="F2843" i="9"/>
  <c r="C1588" i="9"/>
  <c r="D1587" i="9"/>
  <c r="I1443" i="9" l="1"/>
  <c r="J1442" i="9"/>
  <c r="C1589" i="9"/>
  <c r="D1588" i="9"/>
  <c r="E2845" i="9"/>
  <c r="F2844" i="9"/>
  <c r="J1443" i="9" l="1"/>
  <c r="I1444" i="9"/>
  <c r="E2846" i="9"/>
  <c r="F2845" i="9"/>
  <c r="C1590" i="9"/>
  <c r="D1589" i="9"/>
  <c r="J1444" i="9" l="1"/>
  <c r="I1445" i="9"/>
  <c r="C1591" i="9"/>
  <c r="D1590" i="9"/>
  <c r="E2847" i="9"/>
  <c r="F2846" i="9"/>
  <c r="J1445" i="9" l="1"/>
  <c r="I1446" i="9"/>
  <c r="E2848" i="9"/>
  <c r="F2847" i="9"/>
  <c r="C1592" i="9"/>
  <c r="D1591" i="9"/>
  <c r="J1446" i="9" l="1"/>
  <c r="I1447" i="9"/>
  <c r="C1593" i="9"/>
  <c r="D1592" i="9"/>
  <c r="E2849" i="9"/>
  <c r="F2848" i="9"/>
  <c r="J1447" i="9" l="1"/>
  <c r="I1448" i="9"/>
  <c r="E2850" i="9"/>
  <c r="F2849" i="9"/>
  <c r="C1594" i="9"/>
  <c r="D1593" i="9"/>
  <c r="I1449" i="9" l="1"/>
  <c r="J1448" i="9"/>
  <c r="C1595" i="9"/>
  <c r="D1594" i="9"/>
  <c r="E2851" i="9"/>
  <c r="F2850" i="9"/>
  <c r="J1449" i="9" l="1"/>
  <c r="I1450" i="9"/>
  <c r="E2852" i="9"/>
  <c r="F2851" i="9"/>
  <c r="C1596" i="9"/>
  <c r="D1595" i="9"/>
  <c r="I1451" i="9" l="1"/>
  <c r="J1450" i="9"/>
  <c r="C1597" i="9"/>
  <c r="D1596" i="9"/>
  <c r="E2853" i="9"/>
  <c r="F2852" i="9"/>
  <c r="J1451" i="9" l="1"/>
  <c r="I1452" i="9"/>
  <c r="E2854" i="9"/>
  <c r="F2853" i="9"/>
  <c r="C1598" i="9"/>
  <c r="D1597" i="9"/>
  <c r="I1453" i="9" l="1"/>
  <c r="J1452" i="9"/>
  <c r="C1599" i="9"/>
  <c r="D1598" i="9"/>
  <c r="E2855" i="9"/>
  <c r="F2854" i="9"/>
  <c r="J1453" i="9" l="1"/>
  <c r="I1454" i="9"/>
  <c r="E2856" i="9"/>
  <c r="F2855" i="9"/>
  <c r="C1600" i="9"/>
  <c r="D1599" i="9"/>
  <c r="J1454" i="9" l="1"/>
  <c r="I1455" i="9"/>
  <c r="C1601" i="9"/>
  <c r="D1600" i="9"/>
  <c r="E2857" i="9"/>
  <c r="F2856" i="9"/>
  <c r="J1455" i="9" l="1"/>
  <c r="I1456" i="9"/>
  <c r="E2858" i="9"/>
  <c r="F2857" i="9"/>
  <c r="C1602" i="9"/>
  <c r="D1601" i="9"/>
  <c r="I1457" i="9" l="1"/>
  <c r="J1456" i="9"/>
  <c r="C1603" i="9"/>
  <c r="D1602" i="9"/>
  <c r="E2859" i="9"/>
  <c r="F2858" i="9"/>
  <c r="J1457" i="9" l="1"/>
  <c r="I1458" i="9"/>
  <c r="E2860" i="9"/>
  <c r="F2859" i="9"/>
  <c r="C1604" i="9"/>
  <c r="D1603" i="9"/>
  <c r="I1459" i="9" l="1"/>
  <c r="J1458" i="9"/>
  <c r="C1605" i="9"/>
  <c r="D1604" i="9"/>
  <c r="E2861" i="9"/>
  <c r="F2860" i="9"/>
  <c r="J1459" i="9" l="1"/>
  <c r="I1460" i="9"/>
  <c r="E2862" i="9"/>
  <c r="F2861" i="9"/>
  <c r="C1606" i="9"/>
  <c r="D1605" i="9"/>
  <c r="J1460" i="9" l="1"/>
  <c r="I1461" i="9"/>
  <c r="C1607" i="9"/>
  <c r="D1606" i="9"/>
  <c r="E2863" i="9"/>
  <c r="F2862" i="9"/>
  <c r="J1461" i="9" l="1"/>
  <c r="I1462" i="9"/>
  <c r="E2864" i="9"/>
  <c r="F2863" i="9"/>
  <c r="C1608" i="9"/>
  <c r="D1607" i="9"/>
  <c r="J1462" i="9" l="1"/>
  <c r="I1463" i="9"/>
  <c r="C1609" i="9"/>
  <c r="D1608" i="9"/>
  <c r="E2865" i="9"/>
  <c r="F2864" i="9"/>
  <c r="J1463" i="9" l="1"/>
  <c r="I1464" i="9"/>
  <c r="E2866" i="9"/>
  <c r="F2865" i="9"/>
  <c r="D1609" i="9"/>
  <c r="C1610" i="9"/>
  <c r="I1465" i="9" l="1"/>
  <c r="J1464" i="9"/>
  <c r="C1611" i="9"/>
  <c r="D1610" i="9"/>
  <c r="E2867" i="9"/>
  <c r="F2866" i="9"/>
  <c r="J1465" i="9" l="1"/>
  <c r="I1466" i="9"/>
  <c r="E2868" i="9"/>
  <c r="F2867" i="9"/>
  <c r="C1612" i="9"/>
  <c r="D1611" i="9"/>
  <c r="I1467" i="9" l="1"/>
  <c r="J1466" i="9"/>
  <c r="C1613" i="9"/>
  <c r="D1612" i="9"/>
  <c r="E2869" i="9"/>
  <c r="F2868" i="9"/>
  <c r="J1467" i="9" l="1"/>
  <c r="I1468" i="9"/>
  <c r="E2870" i="9"/>
  <c r="F2869" i="9"/>
  <c r="C1614" i="9"/>
  <c r="D1613" i="9"/>
  <c r="I1469" i="9" l="1"/>
  <c r="J1468" i="9"/>
  <c r="C1615" i="9"/>
  <c r="D1614" i="9"/>
  <c r="E2871" i="9"/>
  <c r="F2870" i="9"/>
  <c r="J1469" i="9" l="1"/>
  <c r="I1470" i="9"/>
  <c r="E2872" i="9"/>
  <c r="F2871" i="9"/>
  <c r="C1616" i="9"/>
  <c r="D1615" i="9"/>
  <c r="J1470" i="9" l="1"/>
  <c r="I1471" i="9"/>
  <c r="C1617" i="9"/>
  <c r="D1616" i="9"/>
  <c r="E2873" i="9"/>
  <c r="F2872" i="9"/>
  <c r="J1471" i="9" l="1"/>
  <c r="I1472" i="9"/>
  <c r="E2874" i="9"/>
  <c r="F2873" i="9"/>
  <c r="C1618" i="9"/>
  <c r="D1617" i="9"/>
  <c r="I1473" i="9" l="1"/>
  <c r="J1472" i="9"/>
  <c r="C1619" i="9"/>
  <c r="D1618" i="9"/>
  <c r="E2875" i="9"/>
  <c r="F2874" i="9"/>
  <c r="J1473" i="9" l="1"/>
  <c r="I1474" i="9"/>
  <c r="E2876" i="9"/>
  <c r="F2875" i="9"/>
  <c r="C1620" i="9"/>
  <c r="D1619" i="9"/>
  <c r="I1475" i="9" l="1"/>
  <c r="J1474" i="9"/>
  <c r="C1621" i="9"/>
  <c r="D1620" i="9"/>
  <c r="E2877" i="9"/>
  <c r="F2876" i="9"/>
  <c r="J1475" i="9" l="1"/>
  <c r="I1476" i="9"/>
  <c r="E2878" i="9"/>
  <c r="F2877" i="9"/>
  <c r="C1622" i="9"/>
  <c r="D1621" i="9"/>
  <c r="J1476" i="9" l="1"/>
  <c r="I1477" i="9"/>
  <c r="C1623" i="9"/>
  <c r="D1622" i="9"/>
  <c r="E2879" i="9"/>
  <c r="F2878" i="9"/>
  <c r="J1477" i="9" l="1"/>
  <c r="I1478" i="9"/>
  <c r="E2880" i="9"/>
  <c r="F2879" i="9"/>
  <c r="C1624" i="9"/>
  <c r="D1623" i="9"/>
  <c r="J1478" i="9" l="1"/>
  <c r="I1479" i="9"/>
  <c r="C1625" i="9"/>
  <c r="D1624" i="9"/>
  <c r="E2881" i="9"/>
  <c r="F2880" i="9"/>
  <c r="J1479" i="9" l="1"/>
  <c r="I1480" i="9"/>
  <c r="E2882" i="9"/>
  <c r="F2881" i="9"/>
  <c r="C1626" i="9"/>
  <c r="D1625" i="9"/>
  <c r="I1481" i="9" l="1"/>
  <c r="J1480" i="9"/>
  <c r="C1627" i="9"/>
  <c r="D1626" i="9"/>
  <c r="E2883" i="9"/>
  <c r="F2882" i="9"/>
  <c r="J1481" i="9" l="1"/>
  <c r="I1482" i="9"/>
  <c r="E2884" i="9"/>
  <c r="F2883" i="9"/>
  <c r="C1628" i="9"/>
  <c r="D1627" i="9"/>
  <c r="I1483" i="9" l="1"/>
  <c r="J1482" i="9"/>
  <c r="C1629" i="9"/>
  <c r="D1628" i="9"/>
  <c r="E2885" i="9"/>
  <c r="F2884" i="9"/>
  <c r="J1483" i="9" l="1"/>
  <c r="I1484" i="9"/>
  <c r="E2886" i="9"/>
  <c r="F2885" i="9"/>
  <c r="C1630" i="9"/>
  <c r="D1629" i="9"/>
  <c r="I1485" i="9" l="1"/>
  <c r="J1484" i="9"/>
  <c r="C1631" i="9"/>
  <c r="D1630" i="9"/>
  <c r="E2887" i="9"/>
  <c r="F2886" i="9"/>
  <c r="J1485" i="9" l="1"/>
  <c r="I1486" i="9"/>
  <c r="E2888" i="9"/>
  <c r="F2887" i="9"/>
  <c r="C1632" i="9"/>
  <c r="D1631" i="9"/>
  <c r="J1486" i="9" l="1"/>
  <c r="I1487" i="9"/>
  <c r="C1633" i="9"/>
  <c r="D1632" i="9"/>
  <c r="E2889" i="9"/>
  <c r="F2888" i="9"/>
  <c r="J1487" i="9" l="1"/>
  <c r="I1488" i="9"/>
  <c r="E2890" i="9"/>
  <c r="F2889" i="9"/>
  <c r="C1634" i="9"/>
  <c r="D1633" i="9"/>
  <c r="I1489" i="9" l="1"/>
  <c r="J1488" i="9"/>
  <c r="C1635" i="9"/>
  <c r="D1634" i="9"/>
  <c r="E2891" i="9"/>
  <c r="F2890" i="9"/>
  <c r="J1489" i="9" l="1"/>
  <c r="I1490" i="9"/>
  <c r="E2892" i="9"/>
  <c r="F2891" i="9"/>
  <c r="C1636" i="9"/>
  <c r="D1635" i="9"/>
  <c r="I1491" i="9" l="1"/>
  <c r="J1490" i="9"/>
  <c r="C1637" i="9"/>
  <c r="D1636" i="9"/>
  <c r="E2893" i="9"/>
  <c r="F2892" i="9"/>
  <c r="J1491" i="9" l="1"/>
  <c r="I1492" i="9"/>
  <c r="E2894" i="9"/>
  <c r="F2893" i="9"/>
  <c r="C1638" i="9"/>
  <c r="D1637" i="9"/>
  <c r="J1492" i="9" l="1"/>
  <c r="I1493" i="9"/>
  <c r="C1639" i="9"/>
  <c r="D1638" i="9"/>
  <c r="E2895" i="9"/>
  <c r="F2894" i="9"/>
  <c r="J1493" i="9" l="1"/>
  <c r="I1494" i="9"/>
  <c r="E2896" i="9"/>
  <c r="F2895" i="9"/>
  <c r="C1640" i="9"/>
  <c r="D1639" i="9"/>
  <c r="J1494" i="9" l="1"/>
  <c r="I1495" i="9"/>
  <c r="C1641" i="9"/>
  <c r="D1640" i="9"/>
  <c r="E2897" i="9"/>
  <c r="F2896" i="9"/>
  <c r="J1495" i="9" l="1"/>
  <c r="I1496" i="9"/>
  <c r="E2898" i="9"/>
  <c r="F2897" i="9"/>
  <c r="C1642" i="9"/>
  <c r="D1641" i="9"/>
  <c r="I1497" i="9" l="1"/>
  <c r="J1496" i="9"/>
  <c r="C1643" i="9"/>
  <c r="D1642" i="9"/>
  <c r="E2899" i="9"/>
  <c r="F2898" i="9"/>
  <c r="J1497" i="9" l="1"/>
  <c r="I1498" i="9"/>
  <c r="E2900" i="9"/>
  <c r="F2899" i="9"/>
  <c r="C1644" i="9"/>
  <c r="D1643" i="9"/>
  <c r="I1499" i="9" l="1"/>
  <c r="J1498" i="9"/>
  <c r="C1645" i="9"/>
  <c r="D1644" i="9"/>
  <c r="E2901" i="9"/>
  <c r="F2900" i="9"/>
  <c r="J1499" i="9" l="1"/>
  <c r="I1500" i="9"/>
  <c r="E2902" i="9"/>
  <c r="F2901" i="9"/>
  <c r="C1646" i="9"/>
  <c r="D1645" i="9"/>
  <c r="I1501" i="9" l="1"/>
  <c r="J1500" i="9"/>
  <c r="C1647" i="9"/>
  <c r="D1646" i="9"/>
  <c r="E2903" i="9"/>
  <c r="F2902" i="9"/>
  <c r="J1501" i="9" l="1"/>
  <c r="I1502" i="9"/>
  <c r="E2904" i="9"/>
  <c r="F2903" i="9"/>
  <c r="C1648" i="9"/>
  <c r="D1647" i="9"/>
  <c r="J1502" i="9" l="1"/>
  <c r="I1503" i="9"/>
  <c r="C1649" i="9"/>
  <c r="D1648" i="9"/>
  <c r="E2905" i="9"/>
  <c r="F2904" i="9"/>
  <c r="J1503" i="9" l="1"/>
  <c r="I1504" i="9"/>
  <c r="E2906" i="9"/>
  <c r="F2905" i="9"/>
  <c r="C1650" i="9"/>
  <c r="D1649" i="9"/>
  <c r="I1505" i="9" l="1"/>
  <c r="J1504" i="9"/>
  <c r="C1651" i="9"/>
  <c r="D1650" i="9"/>
  <c r="E2907" i="9"/>
  <c r="F2906" i="9"/>
  <c r="J1505" i="9" l="1"/>
  <c r="I1506" i="9"/>
  <c r="E2908" i="9"/>
  <c r="F2907" i="9"/>
  <c r="C1652" i="9"/>
  <c r="D1651" i="9"/>
  <c r="I1507" i="9" l="1"/>
  <c r="J1506" i="9"/>
  <c r="C1653" i="9"/>
  <c r="D1652" i="9"/>
  <c r="E2909" i="9"/>
  <c r="F2908" i="9"/>
  <c r="J1507" i="9" l="1"/>
  <c r="I1508" i="9"/>
  <c r="E2910" i="9"/>
  <c r="F2909" i="9"/>
  <c r="C1654" i="9"/>
  <c r="D1653" i="9"/>
  <c r="J1508" i="9" l="1"/>
  <c r="I1509" i="9"/>
  <c r="C1655" i="9"/>
  <c r="D1654" i="9"/>
  <c r="E2911" i="9"/>
  <c r="F2910" i="9"/>
  <c r="J1509" i="9" l="1"/>
  <c r="I1510" i="9"/>
  <c r="E2912" i="9"/>
  <c r="F2911" i="9"/>
  <c r="C1656" i="9"/>
  <c r="D1655" i="9"/>
  <c r="J1510" i="9" l="1"/>
  <c r="I1511" i="9"/>
  <c r="C1657" i="9"/>
  <c r="D1656" i="9"/>
  <c r="E2913" i="9"/>
  <c r="F2912" i="9"/>
  <c r="J1511" i="9" l="1"/>
  <c r="I1512" i="9"/>
  <c r="E2914" i="9"/>
  <c r="F2913" i="9"/>
  <c r="C1658" i="9"/>
  <c r="D1657" i="9"/>
  <c r="I1513" i="9" l="1"/>
  <c r="J1512" i="9"/>
  <c r="C1659" i="9"/>
  <c r="D1658" i="9"/>
  <c r="E2915" i="9"/>
  <c r="F2914" i="9"/>
  <c r="J1513" i="9" l="1"/>
  <c r="I1514" i="9"/>
  <c r="E2916" i="9"/>
  <c r="F2915" i="9"/>
  <c r="C1660" i="9"/>
  <c r="D1659" i="9"/>
  <c r="I1515" i="9" l="1"/>
  <c r="J1514" i="9"/>
  <c r="C1661" i="9"/>
  <c r="D1660" i="9"/>
  <c r="E2917" i="9"/>
  <c r="F2916" i="9"/>
  <c r="J1515" i="9" l="1"/>
  <c r="I1516" i="9"/>
  <c r="E2918" i="9"/>
  <c r="F2917" i="9"/>
  <c r="C1662" i="9"/>
  <c r="D1661" i="9"/>
  <c r="I1517" i="9" l="1"/>
  <c r="J1516" i="9"/>
  <c r="C1663" i="9"/>
  <c r="D1662" i="9"/>
  <c r="E2919" i="9"/>
  <c r="F2918" i="9"/>
  <c r="J1517" i="9" l="1"/>
  <c r="I1518" i="9"/>
  <c r="E2920" i="9"/>
  <c r="F2919" i="9"/>
  <c r="C1664" i="9"/>
  <c r="D1663" i="9"/>
  <c r="J1518" i="9" l="1"/>
  <c r="I1519" i="9"/>
  <c r="C1665" i="9"/>
  <c r="D1664" i="9"/>
  <c r="E2921" i="9"/>
  <c r="F2920" i="9"/>
  <c r="J1519" i="9" l="1"/>
  <c r="I1520" i="9"/>
  <c r="E2922" i="9"/>
  <c r="F2921" i="9"/>
  <c r="C1666" i="9"/>
  <c r="D1665" i="9"/>
  <c r="I1521" i="9" l="1"/>
  <c r="J1520" i="9"/>
  <c r="C1667" i="9"/>
  <c r="D1666" i="9"/>
  <c r="E2923" i="9"/>
  <c r="F2922" i="9"/>
  <c r="J1521" i="9" l="1"/>
  <c r="I1522" i="9"/>
  <c r="E2924" i="9"/>
  <c r="F2923" i="9"/>
  <c r="C1668" i="9"/>
  <c r="D1667" i="9"/>
  <c r="I1523" i="9" l="1"/>
  <c r="J1522" i="9"/>
  <c r="C1669" i="9"/>
  <c r="D1668" i="9"/>
  <c r="E2925" i="9"/>
  <c r="F2924" i="9"/>
  <c r="J1523" i="9" l="1"/>
  <c r="I1524" i="9"/>
  <c r="E2926" i="9"/>
  <c r="F2925" i="9"/>
  <c r="C1670" i="9"/>
  <c r="D1669" i="9"/>
  <c r="J1524" i="9" l="1"/>
  <c r="I1525" i="9"/>
  <c r="C1671" i="9"/>
  <c r="D1670" i="9"/>
  <c r="E2927" i="9"/>
  <c r="F2926" i="9"/>
  <c r="J1525" i="9" l="1"/>
  <c r="I1526" i="9"/>
  <c r="E2928" i="9"/>
  <c r="F2927" i="9"/>
  <c r="C1672" i="9"/>
  <c r="D1671" i="9"/>
  <c r="J1526" i="9" l="1"/>
  <c r="I1527" i="9"/>
  <c r="C1673" i="9"/>
  <c r="D1672" i="9"/>
  <c r="E2929" i="9"/>
  <c r="F2928" i="9"/>
  <c r="J1527" i="9" l="1"/>
  <c r="I1528" i="9"/>
  <c r="E2930" i="9"/>
  <c r="F2929" i="9"/>
  <c r="C1674" i="9"/>
  <c r="D1673" i="9"/>
  <c r="I1529" i="9" l="1"/>
  <c r="J1528" i="9"/>
  <c r="C1675" i="9"/>
  <c r="D1674" i="9"/>
  <c r="E2931" i="9"/>
  <c r="F2930" i="9"/>
  <c r="J1529" i="9" l="1"/>
  <c r="I1530" i="9"/>
  <c r="E2932" i="9"/>
  <c r="F2931" i="9"/>
  <c r="C1676" i="9"/>
  <c r="D1675" i="9"/>
  <c r="I1531" i="9" l="1"/>
  <c r="J1530" i="9"/>
  <c r="C1677" i="9"/>
  <c r="D1676" i="9"/>
  <c r="E2933" i="9"/>
  <c r="F2932" i="9"/>
  <c r="J1531" i="9" l="1"/>
  <c r="I1532" i="9"/>
  <c r="E2934" i="9"/>
  <c r="F2933" i="9"/>
  <c r="C1678" i="9"/>
  <c r="D1677" i="9"/>
  <c r="I1533" i="9" l="1"/>
  <c r="J1532" i="9"/>
  <c r="C1679" i="9"/>
  <c r="D1678" i="9"/>
  <c r="E2935" i="9"/>
  <c r="F2934" i="9"/>
  <c r="J1533" i="9" l="1"/>
  <c r="I1534" i="9"/>
  <c r="E2936" i="9"/>
  <c r="F2935" i="9"/>
  <c r="C1680" i="9"/>
  <c r="D1679" i="9"/>
  <c r="J1534" i="9" l="1"/>
  <c r="I1535" i="9"/>
  <c r="C1681" i="9"/>
  <c r="D1680" i="9"/>
  <c r="E2937" i="9"/>
  <c r="F2936" i="9"/>
  <c r="J1535" i="9" l="1"/>
  <c r="I1536" i="9"/>
  <c r="E2938" i="9"/>
  <c r="F2937" i="9"/>
  <c r="C1682" i="9"/>
  <c r="D1681" i="9"/>
  <c r="I1537" i="9" l="1"/>
  <c r="J1536" i="9"/>
  <c r="C1683" i="9"/>
  <c r="D1682" i="9"/>
  <c r="E2939" i="9"/>
  <c r="F2938" i="9"/>
  <c r="J1537" i="9" l="1"/>
  <c r="I1538" i="9"/>
  <c r="E2940" i="9"/>
  <c r="F2939" i="9"/>
  <c r="C1684" i="9"/>
  <c r="D1683" i="9"/>
  <c r="I1539" i="9" l="1"/>
  <c r="J1538" i="9"/>
  <c r="C1685" i="9"/>
  <c r="D1684" i="9"/>
  <c r="E2941" i="9"/>
  <c r="F2940" i="9"/>
  <c r="J1539" i="9" l="1"/>
  <c r="I1540" i="9"/>
  <c r="E2942" i="9"/>
  <c r="F2941" i="9"/>
  <c r="C1686" i="9"/>
  <c r="D1685" i="9"/>
  <c r="J1540" i="9" l="1"/>
  <c r="I1541" i="9"/>
  <c r="C1687" i="9"/>
  <c r="D1686" i="9"/>
  <c r="E2943" i="9"/>
  <c r="F2942" i="9"/>
  <c r="J1541" i="9" l="1"/>
  <c r="I1542" i="9"/>
  <c r="E2944" i="9"/>
  <c r="F2943" i="9"/>
  <c r="C1688" i="9"/>
  <c r="D1687" i="9"/>
  <c r="J1542" i="9" l="1"/>
  <c r="I1543" i="9"/>
  <c r="C1689" i="9"/>
  <c r="D1688" i="9"/>
  <c r="E2945" i="9"/>
  <c r="F2944" i="9"/>
  <c r="J1543" i="9" l="1"/>
  <c r="I1544" i="9"/>
  <c r="E2946" i="9"/>
  <c r="F2945" i="9"/>
  <c r="C1690" i="9"/>
  <c r="D1689" i="9"/>
  <c r="I1545" i="9" l="1"/>
  <c r="J1544" i="9"/>
  <c r="C1691" i="9"/>
  <c r="D1690" i="9"/>
  <c r="E2947" i="9"/>
  <c r="F2946" i="9"/>
  <c r="J1545" i="9" l="1"/>
  <c r="I1546" i="9"/>
  <c r="E2948" i="9"/>
  <c r="F2947" i="9"/>
  <c r="C1692" i="9"/>
  <c r="D1691" i="9"/>
  <c r="I1547" i="9" l="1"/>
  <c r="J1546" i="9"/>
  <c r="C1693" i="9"/>
  <c r="D1692" i="9"/>
  <c r="E2949" i="9"/>
  <c r="F2948" i="9"/>
  <c r="J1547" i="9" l="1"/>
  <c r="I1548" i="9"/>
  <c r="E2950" i="9"/>
  <c r="F2949" i="9"/>
  <c r="C1694" i="9"/>
  <c r="D1693" i="9"/>
  <c r="I1549" i="9" l="1"/>
  <c r="J1548" i="9"/>
  <c r="C1695" i="9"/>
  <c r="D1694" i="9"/>
  <c r="E2951" i="9"/>
  <c r="F2950" i="9"/>
  <c r="J1549" i="9" l="1"/>
  <c r="I1550" i="9"/>
  <c r="E2952" i="9"/>
  <c r="F2951" i="9"/>
  <c r="C1696" i="9"/>
  <c r="D1695" i="9"/>
  <c r="J1550" i="9" l="1"/>
  <c r="I1551" i="9"/>
  <c r="C1697" i="9"/>
  <c r="D1696" i="9"/>
  <c r="E2953" i="9"/>
  <c r="F2952" i="9"/>
  <c r="J1551" i="9" l="1"/>
  <c r="I1552" i="9"/>
  <c r="E2954" i="9"/>
  <c r="F2953" i="9"/>
  <c r="C1698" i="9"/>
  <c r="D1697" i="9"/>
  <c r="I1553" i="9" l="1"/>
  <c r="J1552" i="9"/>
  <c r="C1699" i="9"/>
  <c r="D1698" i="9"/>
  <c r="E2955" i="9"/>
  <c r="F2954" i="9"/>
  <c r="J1553" i="9" l="1"/>
  <c r="I1554" i="9"/>
  <c r="E2956" i="9"/>
  <c r="F2955" i="9"/>
  <c r="C1700" i="9"/>
  <c r="D1699" i="9"/>
  <c r="I1555" i="9" l="1"/>
  <c r="J1554" i="9"/>
  <c r="C1701" i="9"/>
  <c r="D1700" i="9"/>
  <c r="E2957" i="9"/>
  <c r="F2956" i="9"/>
  <c r="J1555" i="9" l="1"/>
  <c r="I1556" i="9"/>
  <c r="E2958" i="9"/>
  <c r="F2957" i="9"/>
  <c r="C1702" i="9"/>
  <c r="D1701" i="9"/>
  <c r="J1556" i="9" l="1"/>
  <c r="I1557" i="9"/>
  <c r="C1703" i="9"/>
  <c r="D1702" i="9"/>
  <c r="E2959" i="9"/>
  <c r="F2958" i="9"/>
  <c r="J1557" i="9" l="1"/>
  <c r="I1558" i="9"/>
  <c r="E2960" i="9"/>
  <c r="F2959" i="9"/>
  <c r="C1704" i="9"/>
  <c r="D1703" i="9"/>
  <c r="J1558" i="9" l="1"/>
  <c r="I1559" i="9"/>
  <c r="C1705" i="9"/>
  <c r="D1704" i="9"/>
  <c r="E2961" i="9"/>
  <c r="F2960" i="9"/>
  <c r="J1559" i="9" l="1"/>
  <c r="I1560" i="9"/>
  <c r="E2962" i="9"/>
  <c r="F2961" i="9"/>
  <c r="C1706" i="9"/>
  <c r="D1705" i="9"/>
  <c r="I1561" i="9" l="1"/>
  <c r="J1560" i="9"/>
  <c r="C1707" i="9"/>
  <c r="D1706" i="9"/>
  <c r="E2963" i="9"/>
  <c r="F2962" i="9"/>
  <c r="J1561" i="9" l="1"/>
  <c r="I1562" i="9"/>
  <c r="E2964" i="9"/>
  <c r="F2963" i="9"/>
  <c r="C1708" i="9"/>
  <c r="D1707" i="9"/>
  <c r="I1563" i="9" l="1"/>
  <c r="J1562" i="9"/>
  <c r="C1709" i="9"/>
  <c r="D1708" i="9"/>
  <c r="E2965" i="9"/>
  <c r="F2964" i="9"/>
  <c r="J1563" i="9" l="1"/>
  <c r="I1564" i="9"/>
  <c r="E2966" i="9"/>
  <c r="F2965" i="9"/>
  <c r="C1710" i="9"/>
  <c r="D1709" i="9"/>
  <c r="I1565" i="9" l="1"/>
  <c r="J1564" i="9"/>
  <c r="C1711" i="9"/>
  <c r="D1710" i="9"/>
  <c r="E2967" i="9"/>
  <c r="F2966" i="9"/>
  <c r="J1565" i="9" l="1"/>
  <c r="I1566" i="9"/>
  <c r="E2968" i="9"/>
  <c r="F2967" i="9"/>
  <c r="C1712" i="9"/>
  <c r="D1711" i="9"/>
  <c r="J1566" i="9" l="1"/>
  <c r="I1567" i="9"/>
  <c r="C1713" i="9"/>
  <c r="D1712" i="9"/>
  <c r="E2969" i="9"/>
  <c r="F2968" i="9"/>
  <c r="J1567" i="9" l="1"/>
  <c r="I1568" i="9"/>
  <c r="E2970" i="9"/>
  <c r="F2969" i="9"/>
  <c r="C1714" i="9"/>
  <c r="D1713" i="9"/>
  <c r="I1569" i="9" l="1"/>
  <c r="J1568" i="9"/>
  <c r="C1715" i="9"/>
  <c r="D1714" i="9"/>
  <c r="E2971" i="9"/>
  <c r="F2970" i="9"/>
  <c r="J1569" i="9" l="1"/>
  <c r="I1570" i="9"/>
  <c r="E2972" i="9"/>
  <c r="F2971" i="9"/>
  <c r="C1716" i="9"/>
  <c r="D1715" i="9"/>
  <c r="I1571" i="9" l="1"/>
  <c r="J1570" i="9"/>
  <c r="C1717" i="9"/>
  <c r="D1716" i="9"/>
  <c r="E2973" i="9"/>
  <c r="F2972" i="9"/>
  <c r="J1571" i="9" l="1"/>
  <c r="I1572" i="9"/>
  <c r="E2974" i="9"/>
  <c r="F2973" i="9"/>
  <c r="C1718" i="9"/>
  <c r="D1717" i="9"/>
  <c r="J1572" i="9" l="1"/>
  <c r="I1573" i="9"/>
  <c r="C1719" i="9"/>
  <c r="D1718" i="9"/>
  <c r="E2975" i="9"/>
  <c r="F2974" i="9"/>
  <c r="J1573" i="9" l="1"/>
  <c r="I1574" i="9"/>
  <c r="E2976" i="9"/>
  <c r="F2975" i="9"/>
  <c r="C1720" i="9"/>
  <c r="D1719" i="9"/>
  <c r="J1574" i="9" l="1"/>
  <c r="I1575" i="9"/>
  <c r="C1721" i="9"/>
  <c r="D1720" i="9"/>
  <c r="E2977" i="9"/>
  <c r="F2976" i="9"/>
  <c r="J1575" i="9" l="1"/>
  <c r="I1576" i="9"/>
  <c r="E2978" i="9"/>
  <c r="F2977" i="9"/>
  <c r="C1722" i="9"/>
  <c r="D1721" i="9"/>
  <c r="I1577" i="9" l="1"/>
  <c r="J1576" i="9"/>
  <c r="C1723" i="9"/>
  <c r="D1722" i="9"/>
  <c r="E2979" i="9"/>
  <c r="F2978" i="9"/>
  <c r="J1577" i="9" l="1"/>
  <c r="I1578" i="9"/>
  <c r="E2980" i="9"/>
  <c r="F2979" i="9"/>
  <c r="C1724" i="9"/>
  <c r="D1723" i="9"/>
  <c r="I1579" i="9" l="1"/>
  <c r="J1578" i="9"/>
  <c r="C1725" i="9"/>
  <c r="D1724" i="9"/>
  <c r="E2981" i="9"/>
  <c r="F2980" i="9"/>
  <c r="J1579" i="9" l="1"/>
  <c r="I1580" i="9"/>
  <c r="E2982" i="9"/>
  <c r="F2981" i="9"/>
  <c r="C1726" i="9"/>
  <c r="D1725" i="9"/>
  <c r="I1581" i="9" l="1"/>
  <c r="J1580" i="9"/>
  <c r="C1727" i="9"/>
  <c r="D1726" i="9"/>
  <c r="E2983" i="9"/>
  <c r="F2982" i="9"/>
  <c r="J1581" i="9" l="1"/>
  <c r="I1582" i="9"/>
  <c r="E2984" i="9"/>
  <c r="F2983" i="9"/>
  <c r="C1728" i="9"/>
  <c r="D1727" i="9"/>
  <c r="J1582" i="9" l="1"/>
  <c r="I1583" i="9"/>
  <c r="C1729" i="9"/>
  <c r="D1728" i="9"/>
  <c r="E2985" i="9"/>
  <c r="F2984" i="9"/>
  <c r="J1583" i="9" l="1"/>
  <c r="I1584" i="9"/>
  <c r="E2986" i="9"/>
  <c r="F2985" i="9"/>
  <c r="C1730" i="9"/>
  <c r="D1729" i="9"/>
  <c r="I1585" i="9" l="1"/>
  <c r="J1584" i="9"/>
  <c r="C1731" i="9"/>
  <c r="D1730" i="9"/>
  <c r="E2987" i="9"/>
  <c r="F2986" i="9"/>
  <c r="J1585" i="9" l="1"/>
  <c r="I1586" i="9"/>
  <c r="E2988" i="9"/>
  <c r="F2987" i="9"/>
  <c r="C1732" i="9"/>
  <c r="D1731" i="9"/>
  <c r="I1587" i="9" l="1"/>
  <c r="J1586" i="9"/>
  <c r="C1733" i="9"/>
  <c r="D1732" i="9"/>
  <c r="E2989" i="9"/>
  <c r="F2988" i="9"/>
  <c r="J1587" i="9" l="1"/>
  <c r="I1588" i="9"/>
  <c r="E2990" i="9"/>
  <c r="F2989" i="9"/>
  <c r="C1734" i="9"/>
  <c r="D1733" i="9"/>
  <c r="J1588" i="9" l="1"/>
  <c r="I1589" i="9"/>
  <c r="C1735" i="9"/>
  <c r="D1734" i="9"/>
  <c r="E2991" i="9"/>
  <c r="F2990" i="9"/>
  <c r="J1589" i="9" l="1"/>
  <c r="I1590" i="9"/>
  <c r="E2992" i="9"/>
  <c r="F2991" i="9"/>
  <c r="C1736" i="9"/>
  <c r="D1735" i="9"/>
  <c r="J1590" i="9" l="1"/>
  <c r="I1591" i="9"/>
  <c r="C1737" i="9"/>
  <c r="D1736" i="9"/>
  <c r="E2993" i="9"/>
  <c r="F2992" i="9"/>
  <c r="J1591" i="9" l="1"/>
  <c r="I1592" i="9"/>
  <c r="E2994" i="9"/>
  <c r="F2993" i="9"/>
  <c r="C1738" i="9"/>
  <c r="D1737" i="9"/>
  <c r="I1593" i="9" l="1"/>
  <c r="J1592" i="9"/>
  <c r="C1739" i="9"/>
  <c r="D1738" i="9"/>
  <c r="E2995" i="9"/>
  <c r="F2994" i="9"/>
  <c r="J1593" i="9" l="1"/>
  <c r="I1594" i="9"/>
  <c r="E2996" i="9"/>
  <c r="F2995" i="9"/>
  <c r="C1740" i="9"/>
  <c r="D1739" i="9"/>
  <c r="I1595" i="9" l="1"/>
  <c r="J1594" i="9"/>
  <c r="C1741" i="9"/>
  <c r="D1740" i="9"/>
  <c r="E2997" i="9"/>
  <c r="F2996" i="9"/>
  <c r="J1595" i="9" l="1"/>
  <c r="I1596" i="9"/>
  <c r="E2998" i="9"/>
  <c r="F2997" i="9"/>
  <c r="C1742" i="9"/>
  <c r="D1741" i="9"/>
  <c r="I1597" i="9" l="1"/>
  <c r="J1596" i="9"/>
  <c r="C1743" i="9"/>
  <c r="D1742" i="9"/>
  <c r="E2999" i="9"/>
  <c r="F2998" i="9"/>
  <c r="J1597" i="9" l="1"/>
  <c r="I1598" i="9"/>
  <c r="E3000" i="9"/>
  <c r="F2999" i="9"/>
  <c r="C1744" i="9"/>
  <c r="D1743" i="9"/>
  <c r="J1598" i="9" l="1"/>
  <c r="I1599" i="9"/>
  <c r="C1745" i="9"/>
  <c r="D1744" i="9"/>
  <c r="E3001" i="9"/>
  <c r="F3000" i="9"/>
  <c r="J1599" i="9" l="1"/>
  <c r="I1600" i="9"/>
  <c r="E3002" i="9"/>
  <c r="F3001" i="9"/>
  <c r="C1746" i="9"/>
  <c r="D1745" i="9"/>
  <c r="I1601" i="9" l="1"/>
  <c r="J1600" i="9"/>
  <c r="C1747" i="9"/>
  <c r="D1746" i="9"/>
  <c r="E3003" i="9"/>
  <c r="F3002" i="9"/>
  <c r="J1601" i="9" l="1"/>
  <c r="I1602" i="9"/>
  <c r="E3004" i="9"/>
  <c r="F3003" i="9"/>
  <c r="C1748" i="9"/>
  <c r="D1747" i="9"/>
  <c r="I1603" i="9" l="1"/>
  <c r="J1602" i="9"/>
  <c r="C1749" i="9"/>
  <c r="D1748" i="9"/>
  <c r="E3005" i="9"/>
  <c r="F3004" i="9"/>
  <c r="J1603" i="9" l="1"/>
  <c r="I1604" i="9"/>
  <c r="E3006" i="9"/>
  <c r="F3005" i="9"/>
  <c r="C1750" i="9"/>
  <c r="D1749" i="9"/>
  <c r="J1604" i="9" l="1"/>
  <c r="I1605" i="9"/>
  <c r="C1751" i="9"/>
  <c r="D1750" i="9"/>
  <c r="E3007" i="9"/>
  <c r="F3006" i="9"/>
  <c r="J1605" i="9" l="1"/>
  <c r="I1606" i="9"/>
  <c r="E3008" i="9"/>
  <c r="F3007" i="9"/>
  <c r="C1752" i="9"/>
  <c r="D1751" i="9"/>
  <c r="J1606" i="9" l="1"/>
  <c r="I1607" i="9"/>
  <c r="C1753" i="9"/>
  <c r="D1752" i="9"/>
  <c r="E3009" i="9"/>
  <c r="F3008" i="9"/>
  <c r="J1607" i="9" l="1"/>
  <c r="I1608" i="9"/>
  <c r="E3010" i="9"/>
  <c r="F3009" i="9"/>
  <c r="C1754" i="9"/>
  <c r="D1753" i="9"/>
  <c r="I1609" i="9" l="1"/>
  <c r="J1608" i="9"/>
  <c r="C1755" i="9"/>
  <c r="D1754" i="9"/>
  <c r="E3011" i="9"/>
  <c r="F3010" i="9"/>
  <c r="J1609" i="9" l="1"/>
  <c r="I1610" i="9"/>
  <c r="E3012" i="9"/>
  <c r="F3011" i="9"/>
  <c r="C1756" i="9"/>
  <c r="D1755" i="9"/>
  <c r="I1611" i="9" l="1"/>
  <c r="J1610" i="9"/>
  <c r="C1757" i="9"/>
  <c r="D1756" i="9"/>
  <c r="E3013" i="9"/>
  <c r="F3012" i="9"/>
  <c r="J1611" i="9" l="1"/>
  <c r="I1612" i="9"/>
  <c r="E3014" i="9"/>
  <c r="F3013" i="9"/>
  <c r="C1758" i="9"/>
  <c r="D1757" i="9"/>
  <c r="I1613" i="9" l="1"/>
  <c r="J1612" i="9"/>
  <c r="C1759" i="9"/>
  <c r="D1758" i="9"/>
  <c r="E3015" i="9"/>
  <c r="F3014" i="9"/>
  <c r="J1613" i="9" l="1"/>
  <c r="I1614" i="9"/>
  <c r="E3016" i="9"/>
  <c r="F3015" i="9"/>
  <c r="C1760" i="9"/>
  <c r="D1759" i="9"/>
  <c r="J1614" i="9" l="1"/>
  <c r="I1615" i="9"/>
  <c r="C1761" i="9"/>
  <c r="D1760" i="9"/>
  <c r="E3017" i="9"/>
  <c r="F3016" i="9"/>
  <c r="J1615" i="9" l="1"/>
  <c r="I1616" i="9"/>
  <c r="E3018" i="9"/>
  <c r="F3017" i="9"/>
  <c r="C1762" i="9"/>
  <c r="D1761" i="9"/>
  <c r="I1617" i="9" l="1"/>
  <c r="J1616" i="9"/>
  <c r="C1763" i="9"/>
  <c r="D1762" i="9"/>
  <c r="E3019" i="9"/>
  <c r="F3018" i="9"/>
  <c r="J1617" i="9" l="1"/>
  <c r="I1618" i="9"/>
  <c r="E3020" i="9"/>
  <c r="F3019" i="9"/>
  <c r="C1764" i="9"/>
  <c r="D1763" i="9"/>
  <c r="I1619" i="9" l="1"/>
  <c r="J1618" i="9"/>
  <c r="C1765" i="9"/>
  <c r="D1764" i="9"/>
  <c r="E3021" i="9"/>
  <c r="F3020" i="9"/>
  <c r="J1619" i="9" l="1"/>
  <c r="I1620" i="9"/>
  <c r="E3022" i="9"/>
  <c r="F3021" i="9"/>
  <c r="C1766" i="9"/>
  <c r="D1765" i="9"/>
  <c r="J1620" i="9" l="1"/>
  <c r="I1621" i="9"/>
  <c r="C1767" i="9"/>
  <c r="D1766" i="9"/>
  <c r="E3023" i="9"/>
  <c r="F3022" i="9"/>
  <c r="J1621" i="9" l="1"/>
  <c r="I1622" i="9"/>
  <c r="E3024" i="9"/>
  <c r="F3023" i="9"/>
  <c r="C1768" i="9"/>
  <c r="D1767" i="9"/>
  <c r="J1622" i="9" l="1"/>
  <c r="I1623" i="9"/>
  <c r="C1769" i="9"/>
  <c r="D1768" i="9"/>
  <c r="E3025" i="9"/>
  <c r="F3024" i="9"/>
  <c r="J1623" i="9" l="1"/>
  <c r="I1624" i="9"/>
  <c r="E3026" i="9"/>
  <c r="F3025" i="9"/>
  <c r="C1770" i="9"/>
  <c r="D1769" i="9"/>
  <c r="I1625" i="9" l="1"/>
  <c r="J1624" i="9"/>
  <c r="C1771" i="9"/>
  <c r="D1770" i="9"/>
  <c r="E3027" i="9"/>
  <c r="F3026" i="9"/>
  <c r="J1625" i="9" l="1"/>
  <c r="I1626" i="9"/>
  <c r="E3028" i="9"/>
  <c r="F3027" i="9"/>
  <c r="C1772" i="9"/>
  <c r="D1771" i="9"/>
  <c r="I1627" i="9" l="1"/>
  <c r="J1626" i="9"/>
  <c r="C1773" i="9"/>
  <c r="D1772" i="9"/>
  <c r="E3029" i="9"/>
  <c r="F3028" i="9"/>
  <c r="J1627" i="9" l="1"/>
  <c r="I1628" i="9"/>
  <c r="E3030" i="9"/>
  <c r="F3029" i="9"/>
  <c r="C1774" i="9"/>
  <c r="D1773" i="9"/>
  <c r="I1629" i="9" l="1"/>
  <c r="J1628" i="9"/>
  <c r="C1775" i="9"/>
  <c r="D1774" i="9"/>
  <c r="E3031" i="9"/>
  <c r="F3030" i="9"/>
  <c r="J1629" i="9" l="1"/>
  <c r="I1630" i="9"/>
  <c r="E3032" i="9"/>
  <c r="F3031" i="9"/>
  <c r="C1776" i="9"/>
  <c r="D1775" i="9"/>
  <c r="J1630" i="9" l="1"/>
  <c r="I1631" i="9"/>
  <c r="C1777" i="9"/>
  <c r="D1776" i="9"/>
  <c r="E3033" i="9"/>
  <c r="F3032" i="9"/>
  <c r="J1631" i="9" l="1"/>
  <c r="I1632" i="9"/>
  <c r="E3034" i="9"/>
  <c r="F3033" i="9"/>
  <c r="C1778" i="9"/>
  <c r="D1777" i="9"/>
  <c r="I1633" i="9" l="1"/>
  <c r="J1632" i="9"/>
  <c r="C1779" i="9"/>
  <c r="D1778" i="9"/>
  <c r="E3035" i="9"/>
  <c r="F3034" i="9"/>
  <c r="J1633" i="9" l="1"/>
  <c r="I1634" i="9"/>
  <c r="E3036" i="9"/>
  <c r="F3035" i="9"/>
  <c r="C1780" i="9"/>
  <c r="D1779" i="9"/>
  <c r="I1635" i="9" l="1"/>
  <c r="J1634" i="9"/>
  <c r="C1781" i="9"/>
  <c r="D1780" i="9"/>
  <c r="E3037" i="9"/>
  <c r="F3036" i="9"/>
  <c r="J1635" i="9" l="1"/>
  <c r="I1636" i="9"/>
  <c r="E3038" i="9"/>
  <c r="F3037" i="9"/>
  <c r="C1782" i="9"/>
  <c r="D1781" i="9"/>
  <c r="J1636" i="9" l="1"/>
  <c r="I1637" i="9"/>
  <c r="C1783" i="9"/>
  <c r="D1782" i="9"/>
  <c r="E3039" i="9"/>
  <c r="F3038" i="9"/>
  <c r="J1637" i="9" l="1"/>
  <c r="I1638" i="9"/>
  <c r="E3040" i="9"/>
  <c r="F3039" i="9"/>
  <c r="C1784" i="9"/>
  <c r="D1783" i="9"/>
  <c r="J1638" i="9" l="1"/>
  <c r="I1639" i="9"/>
  <c r="C1785" i="9"/>
  <c r="D1784" i="9"/>
  <c r="E3041" i="9"/>
  <c r="F3040" i="9"/>
  <c r="J1639" i="9" l="1"/>
  <c r="I1640" i="9"/>
  <c r="E3042" i="9"/>
  <c r="F3041" i="9"/>
  <c r="C1786" i="9"/>
  <c r="D1785" i="9"/>
  <c r="I1641" i="9" l="1"/>
  <c r="J1640" i="9"/>
  <c r="C1787" i="9"/>
  <c r="D1786" i="9"/>
  <c r="E3043" i="9"/>
  <c r="F3042" i="9"/>
  <c r="J1641" i="9" l="1"/>
  <c r="I1642" i="9"/>
  <c r="E3044" i="9"/>
  <c r="F3043" i="9"/>
  <c r="C1788" i="9"/>
  <c r="D1787" i="9"/>
  <c r="I1643" i="9" l="1"/>
  <c r="J1642" i="9"/>
  <c r="C1789" i="9"/>
  <c r="D1788" i="9"/>
  <c r="E3045" i="9"/>
  <c r="F3044" i="9"/>
  <c r="J1643" i="9" l="1"/>
  <c r="I1644" i="9"/>
  <c r="E3046" i="9"/>
  <c r="F3045" i="9"/>
  <c r="C1790" i="9"/>
  <c r="D1789" i="9"/>
  <c r="I1645" i="9" l="1"/>
  <c r="J1644" i="9"/>
  <c r="C1791" i="9"/>
  <c r="D1790" i="9"/>
  <c r="E3047" i="9"/>
  <c r="F3046" i="9"/>
  <c r="J1645" i="9" l="1"/>
  <c r="I1646" i="9"/>
  <c r="E3048" i="9"/>
  <c r="F3047" i="9"/>
  <c r="C1792" i="9"/>
  <c r="D1791" i="9"/>
  <c r="J1646" i="9" l="1"/>
  <c r="I1647" i="9"/>
  <c r="C1793" i="9"/>
  <c r="D1792" i="9"/>
  <c r="E3049" i="9"/>
  <c r="F3048" i="9"/>
  <c r="J1647" i="9" l="1"/>
  <c r="I1648" i="9"/>
  <c r="E3050" i="9"/>
  <c r="F3049" i="9"/>
  <c r="C1794" i="9"/>
  <c r="D1793" i="9"/>
  <c r="I1649" i="9" l="1"/>
  <c r="J1648" i="9"/>
  <c r="C1795" i="9"/>
  <c r="D1794" i="9"/>
  <c r="E3051" i="9"/>
  <c r="F3050" i="9"/>
  <c r="J1649" i="9" l="1"/>
  <c r="I1650" i="9"/>
  <c r="E3052" i="9"/>
  <c r="F3051" i="9"/>
  <c r="C1796" i="9"/>
  <c r="D1795" i="9"/>
  <c r="I1651" i="9" l="1"/>
  <c r="J1650" i="9"/>
  <c r="C1797" i="9"/>
  <c r="D1796" i="9"/>
  <c r="E3053" i="9"/>
  <c r="F3052" i="9"/>
  <c r="J1651" i="9" l="1"/>
  <c r="I1652" i="9"/>
  <c r="E3054" i="9"/>
  <c r="F3053" i="9"/>
  <c r="C1798" i="9"/>
  <c r="D1797" i="9"/>
  <c r="J1652" i="9" l="1"/>
  <c r="I1653" i="9"/>
  <c r="C1799" i="9"/>
  <c r="D1798" i="9"/>
  <c r="E3055" i="9"/>
  <c r="F3054" i="9"/>
  <c r="J1653" i="9" l="1"/>
  <c r="I1654" i="9"/>
  <c r="E3056" i="9"/>
  <c r="F3055" i="9"/>
  <c r="C1800" i="9"/>
  <c r="D1799" i="9"/>
  <c r="J1654" i="9" l="1"/>
  <c r="I1655" i="9"/>
  <c r="C1801" i="9"/>
  <c r="D1800" i="9"/>
  <c r="E3057" i="9"/>
  <c r="F3056" i="9"/>
  <c r="J1655" i="9" l="1"/>
  <c r="I1656" i="9"/>
  <c r="E3058" i="9"/>
  <c r="F3057" i="9"/>
  <c r="C1802" i="9"/>
  <c r="D1801" i="9"/>
  <c r="I1657" i="9" l="1"/>
  <c r="J1656" i="9"/>
  <c r="C1803" i="9"/>
  <c r="D1802" i="9"/>
  <c r="E3059" i="9"/>
  <c r="F3058" i="9"/>
  <c r="J1657" i="9" l="1"/>
  <c r="I1658" i="9"/>
  <c r="E3060" i="9"/>
  <c r="F3059" i="9"/>
  <c r="C1804" i="9"/>
  <c r="D1803" i="9"/>
  <c r="I1659" i="9" l="1"/>
  <c r="J1658" i="9"/>
  <c r="C1805" i="9"/>
  <c r="D1804" i="9"/>
  <c r="E3061" i="9"/>
  <c r="F3060" i="9"/>
  <c r="J1659" i="9" l="1"/>
  <c r="I1660" i="9"/>
  <c r="E3062" i="9"/>
  <c r="F3061" i="9"/>
  <c r="C1806" i="9"/>
  <c r="D1805" i="9"/>
  <c r="I1661" i="9" l="1"/>
  <c r="J1660" i="9"/>
  <c r="C1807" i="9"/>
  <c r="D1806" i="9"/>
  <c r="E3063" i="9"/>
  <c r="F3062" i="9"/>
  <c r="J1661" i="9" l="1"/>
  <c r="I1662" i="9"/>
  <c r="E3064" i="9"/>
  <c r="F3063" i="9"/>
  <c r="C1808" i="9"/>
  <c r="D1807" i="9"/>
  <c r="J1662" i="9" l="1"/>
  <c r="I1663" i="9"/>
  <c r="C1809" i="9"/>
  <c r="D1808" i="9"/>
  <c r="E3065" i="9"/>
  <c r="F3064" i="9"/>
  <c r="J1663" i="9" l="1"/>
  <c r="I1664" i="9"/>
  <c r="E3066" i="9"/>
  <c r="F3065" i="9"/>
  <c r="C1810" i="9"/>
  <c r="D1809" i="9"/>
  <c r="I1665" i="9" l="1"/>
  <c r="J1664" i="9"/>
  <c r="C1811" i="9"/>
  <c r="D1810" i="9"/>
  <c r="E3067" i="9"/>
  <c r="F3066" i="9"/>
  <c r="J1665" i="9" l="1"/>
  <c r="I1666" i="9"/>
  <c r="E3068" i="9"/>
  <c r="F3067" i="9"/>
  <c r="C1812" i="9"/>
  <c r="D1811" i="9"/>
  <c r="I1667" i="9" l="1"/>
  <c r="J1666" i="9"/>
  <c r="C1813" i="9"/>
  <c r="D1812" i="9"/>
  <c r="E3069" i="9"/>
  <c r="F3068" i="9"/>
  <c r="J1667" i="9" l="1"/>
  <c r="I1668" i="9"/>
  <c r="E3070" i="9"/>
  <c r="F3069" i="9"/>
  <c r="C1814" i="9"/>
  <c r="D1813" i="9"/>
  <c r="J1668" i="9" l="1"/>
  <c r="I1669" i="9"/>
  <c r="C1815" i="9"/>
  <c r="D1814" i="9"/>
  <c r="E3071" i="9"/>
  <c r="F3070" i="9"/>
  <c r="J1669" i="9" l="1"/>
  <c r="I1670" i="9"/>
  <c r="E3072" i="9"/>
  <c r="F3071" i="9"/>
  <c r="C1816" i="9"/>
  <c r="D1815" i="9"/>
  <c r="J1670" i="9" l="1"/>
  <c r="I1671" i="9"/>
  <c r="C1817" i="9"/>
  <c r="D1816" i="9"/>
  <c r="E3073" i="9"/>
  <c r="F3072" i="9"/>
  <c r="J1671" i="9" l="1"/>
  <c r="I1672" i="9"/>
  <c r="E3074" i="9"/>
  <c r="F3073" i="9"/>
  <c r="C1818" i="9"/>
  <c r="D1817" i="9"/>
  <c r="I1673" i="9" l="1"/>
  <c r="J1672" i="9"/>
  <c r="C1819" i="9"/>
  <c r="D1818" i="9"/>
  <c r="E3075" i="9"/>
  <c r="F3074" i="9"/>
  <c r="J1673" i="9" l="1"/>
  <c r="I1674" i="9"/>
  <c r="E3076" i="9"/>
  <c r="F3075" i="9"/>
  <c r="C1820" i="9"/>
  <c r="D1819" i="9"/>
  <c r="I1675" i="9" l="1"/>
  <c r="J1674" i="9"/>
  <c r="C1821" i="9"/>
  <c r="D1820" i="9"/>
  <c r="E3077" i="9"/>
  <c r="F3076" i="9"/>
  <c r="J1675" i="9" l="1"/>
  <c r="I1676" i="9"/>
  <c r="E3078" i="9"/>
  <c r="F3077" i="9"/>
  <c r="C1822" i="9"/>
  <c r="D1821" i="9"/>
  <c r="I1677" i="9" l="1"/>
  <c r="J1676" i="9"/>
  <c r="C1823" i="9"/>
  <c r="D1822" i="9"/>
  <c r="E3079" i="9"/>
  <c r="F3078" i="9"/>
  <c r="J1677" i="9" l="1"/>
  <c r="I1678" i="9"/>
  <c r="E3080" i="9"/>
  <c r="F3079" i="9"/>
  <c r="C1824" i="9"/>
  <c r="D1823" i="9"/>
  <c r="J1678" i="9" l="1"/>
  <c r="I1679" i="9"/>
  <c r="C1825" i="9"/>
  <c r="D1824" i="9"/>
  <c r="E3081" i="9"/>
  <c r="F3080" i="9"/>
  <c r="J1679" i="9" l="1"/>
  <c r="I1680" i="9"/>
  <c r="E3082" i="9"/>
  <c r="F3081" i="9"/>
  <c r="C1826" i="9"/>
  <c r="D1825" i="9"/>
  <c r="I1681" i="9" l="1"/>
  <c r="J1680" i="9"/>
  <c r="C1827" i="9"/>
  <c r="D1826" i="9"/>
  <c r="E3083" i="9"/>
  <c r="F3082" i="9"/>
  <c r="J1681" i="9" l="1"/>
  <c r="I1682" i="9"/>
  <c r="E3084" i="9"/>
  <c r="F3083" i="9"/>
  <c r="C1828" i="9"/>
  <c r="D1827" i="9"/>
  <c r="I1683" i="9" l="1"/>
  <c r="J1682" i="9"/>
  <c r="C1829" i="9"/>
  <c r="D1828" i="9"/>
  <c r="E3085" i="9"/>
  <c r="F3084" i="9"/>
  <c r="J1683" i="9" l="1"/>
  <c r="I1684" i="9"/>
  <c r="E3086" i="9"/>
  <c r="F3085" i="9"/>
  <c r="C1830" i="9"/>
  <c r="D1829" i="9"/>
  <c r="J1684" i="9" l="1"/>
  <c r="I1685" i="9"/>
  <c r="C1831" i="9"/>
  <c r="D1830" i="9"/>
  <c r="E3087" i="9"/>
  <c r="F3086" i="9"/>
  <c r="J1685" i="9" l="1"/>
  <c r="I1686" i="9"/>
  <c r="E3088" i="9"/>
  <c r="F3087" i="9"/>
  <c r="C1832" i="9"/>
  <c r="D1831" i="9"/>
  <c r="J1686" i="9" l="1"/>
  <c r="I1687" i="9"/>
  <c r="C1833" i="9"/>
  <c r="D1832" i="9"/>
  <c r="E3089" i="9"/>
  <c r="F3088" i="9"/>
  <c r="J1687" i="9" l="1"/>
  <c r="I1688" i="9"/>
  <c r="E3090" i="9"/>
  <c r="F3089" i="9"/>
  <c r="C1834" i="9"/>
  <c r="D1833" i="9"/>
  <c r="I1689" i="9" l="1"/>
  <c r="J1688" i="9"/>
  <c r="C1835" i="9"/>
  <c r="D1834" i="9"/>
  <c r="E3091" i="9"/>
  <c r="F3090" i="9"/>
  <c r="J1689" i="9" l="1"/>
  <c r="I1690" i="9"/>
  <c r="E3092" i="9"/>
  <c r="F3091" i="9"/>
  <c r="C1836" i="9"/>
  <c r="D1835" i="9"/>
  <c r="I1691" i="9" l="1"/>
  <c r="J1690" i="9"/>
  <c r="C1837" i="9"/>
  <c r="D1836" i="9"/>
  <c r="E3093" i="9"/>
  <c r="F3092" i="9"/>
  <c r="J1691" i="9" l="1"/>
  <c r="I1692" i="9"/>
  <c r="E3094" i="9"/>
  <c r="F3093" i="9"/>
  <c r="C1838" i="9"/>
  <c r="D1837" i="9"/>
  <c r="I1693" i="9" l="1"/>
  <c r="J1692" i="9"/>
  <c r="C1839" i="9"/>
  <c r="D1838" i="9"/>
  <c r="E3095" i="9"/>
  <c r="F3094" i="9"/>
  <c r="J1693" i="9" l="1"/>
  <c r="I1694" i="9"/>
  <c r="E3096" i="9"/>
  <c r="F3095" i="9"/>
  <c r="C1840" i="9"/>
  <c r="D1839" i="9"/>
  <c r="J1694" i="9" l="1"/>
  <c r="I1695" i="9"/>
  <c r="C1841" i="9"/>
  <c r="D1840" i="9"/>
  <c r="E3097" i="9"/>
  <c r="F3096" i="9"/>
  <c r="J1695" i="9" l="1"/>
  <c r="I1696" i="9"/>
  <c r="E3098" i="9"/>
  <c r="F3097" i="9"/>
  <c r="C1842" i="9"/>
  <c r="D1841" i="9"/>
  <c r="I1697" i="9" l="1"/>
  <c r="J1696" i="9"/>
  <c r="C1843" i="9"/>
  <c r="D1842" i="9"/>
  <c r="E3099" i="9"/>
  <c r="F3098" i="9"/>
  <c r="J1697" i="9" l="1"/>
  <c r="I1698" i="9"/>
  <c r="E3100" i="9"/>
  <c r="F3099" i="9"/>
  <c r="C1844" i="9"/>
  <c r="D1843" i="9"/>
  <c r="I1699" i="9" l="1"/>
  <c r="J1698" i="9"/>
  <c r="C1845" i="9"/>
  <c r="D1844" i="9"/>
  <c r="E3101" i="9"/>
  <c r="F3100" i="9"/>
  <c r="J1699" i="9" l="1"/>
  <c r="I1700" i="9"/>
  <c r="E3102" i="9"/>
  <c r="F3101" i="9"/>
  <c r="C1846" i="9"/>
  <c r="D1845" i="9"/>
  <c r="J1700" i="9" l="1"/>
  <c r="I1701" i="9"/>
  <c r="C1847" i="9"/>
  <c r="D1846" i="9"/>
  <c r="E3103" i="9"/>
  <c r="F3102" i="9"/>
  <c r="J1701" i="9" l="1"/>
  <c r="I1702" i="9"/>
  <c r="E3104" i="9"/>
  <c r="F3103" i="9"/>
  <c r="C1848" i="9"/>
  <c r="D1847" i="9"/>
  <c r="J1702" i="9" l="1"/>
  <c r="I1703" i="9"/>
  <c r="C1849" i="9"/>
  <c r="D1848" i="9"/>
  <c r="E3105" i="9"/>
  <c r="F3104" i="9"/>
  <c r="J1703" i="9" l="1"/>
  <c r="I1704" i="9"/>
  <c r="E3106" i="9"/>
  <c r="F3105" i="9"/>
  <c r="C1850" i="9"/>
  <c r="D1849" i="9"/>
  <c r="I1705" i="9" l="1"/>
  <c r="J1704" i="9"/>
  <c r="C1851" i="9"/>
  <c r="D1850" i="9"/>
  <c r="E3107" i="9"/>
  <c r="F3106" i="9"/>
  <c r="J1705" i="9" l="1"/>
  <c r="I1706" i="9"/>
  <c r="E3108" i="9"/>
  <c r="F3107" i="9"/>
  <c r="C1852" i="9"/>
  <c r="D1851" i="9"/>
  <c r="I1707" i="9" l="1"/>
  <c r="J1706" i="9"/>
  <c r="C1853" i="9"/>
  <c r="D1852" i="9"/>
  <c r="E3109" i="9"/>
  <c r="F3108" i="9"/>
  <c r="J1707" i="9" l="1"/>
  <c r="I1708" i="9"/>
  <c r="E3110" i="9"/>
  <c r="F3109" i="9"/>
  <c r="C1854" i="9"/>
  <c r="D1853" i="9"/>
  <c r="I1709" i="9" l="1"/>
  <c r="J1708" i="9"/>
  <c r="C1855" i="9"/>
  <c r="D1854" i="9"/>
  <c r="E3111" i="9"/>
  <c r="F3110" i="9"/>
  <c r="J1709" i="9" l="1"/>
  <c r="I1710" i="9"/>
  <c r="E3112" i="9"/>
  <c r="F3111" i="9"/>
  <c r="C1856" i="9"/>
  <c r="D1855" i="9"/>
  <c r="J1710" i="9" l="1"/>
  <c r="I1711" i="9"/>
  <c r="C1857" i="9"/>
  <c r="D1856" i="9"/>
  <c r="E3113" i="9"/>
  <c r="F3112" i="9"/>
  <c r="J1711" i="9" l="1"/>
  <c r="I1712" i="9"/>
  <c r="E3114" i="9"/>
  <c r="F3113" i="9"/>
  <c r="C1858" i="9"/>
  <c r="D1857" i="9"/>
  <c r="I1713" i="9" l="1"/>
  <c r="J1712" i="9"/>
  <c r="C1859" i="9"/>
  <c r="D1858" i="9"/>
  <c r="E3115" i="9"/>
  <c r="F3114" i="9"/>
  <c r="J1713" i="9" l="1"/>
  <c r="I1714" i="9"/>
  <c r="E3116" i="9"/>
  <c r="F3115" i="9"/>
  <c r="C1860" i="9"/>
  <c r="D1859" i="9"/>
  <c r="I1715" i="9" l="1"/>
  <c r="J1714" i="9"/>
  <c r="C1861" i="9"/>
  <c r="D1860" i="9"/>
  <c r="E3117" i="9"/>
  <c r="F3116" i="9"/>
  <c r="J1715" i="9" l="1"/>
  <c r="I1716" i="9"/>
  <c r="E3118" i="9"/>
  <c r="F3117" i="9"/>
  <c r="C1862" i="9"/>
  <c r="D1861" i="9"/>
  <c r="J1716" i="9" l="1"/>
  <c r="I1717" i="9"/>
  <c r="C1863" i="9"/>
  <c r="D1862" i="9"/>
  <c r="E3119" i="9"/>
  <c r="F3118" i="9"/>
  <c r="J1717" i="9" l="1"/>
  <c r="I1718" i="9"/>
  <c r="E3120" i="9"/>
  <c r="F3119" i="9"/>
  <c r="C1864" i="9"/>
  <c r="D1863" i="9"/>
  <c r="J1718" i="9" l="1"/>
  <c r="I1719" i="9"/>
  <c r="C1865" i="9"/>
  <c r="D1864" i="9"/>
  <c r="E3121" i="9"/>
  <c r="F3120" i="9"/>
  <c r="J1719" i="9" l="1"/>
  <c r="I1720" i="9"/>
  <c r="E3122" i="9"/>
  <c r="F3121" i="9"/>
  <c r="D1865" i="9"/>
  <c r="C1866" i="9"/>
  <c r="I1721" i="9" l="1"/>
  <c r="J1720" i="9"/>
  <c r="C1867" i="9"/>
  <c r="D1866" i="9"/>
  <c r="E3123" i="9"/>
  <c r="F3122" i="9"/>
  <c r="J1721" i="9" l="1"/>
  <c r="I1722" i="9"/>
  <c r="E3124" i="9"/>
  <c r="F3123" i="9"/>
  <c r="C1868" i="9"/>
  <c r="D1867" i="9"/>
  <c r="I1723" i="9" l="1"/>
  <c r="J1722" i="9"/>
  <c r="C1869" i="9"/>
  <c r="D1868" i="9"/>
  <c r="E3125" i="9"/>
  <c r="F3124" i="9"/>
  <c r="J1723" i="9" l="1"/>
  <c r="I1724" i="9"/>
  <c r="E3126" i="9"/>
  <c r="F3125" i="9"/>
  <c r="C1870" i="9"/>
  <c r="D1869" i="9"/>
  <c r="I1725" i="9" l="1"/>
  <c r="J1724" i="9"/>
  <c r="C1871" i="9"/>
  <c r="D1870" i="9"/>
  <c r="E3127" i="9"/>
  <c r="F3126" i="9"/>
  <c r="J1725" i="9" l="1"/>
  <c r="I1726" i="9"/>
  <c r="E3128" i="9"/>
  <c r="F3127" i="9"/>
  <c r="C1872" i="9"/>
  <c r="D1871" i="9"/>
  <c r="J1726" i="9" l="1"/>
  <c r="I1727" i="9"/>
  <c r="C1873" i="9"/>
  <c r="D1872" i="9"/>
  <c r="E3129" i="9"/>
  <c r="F3128" i="9"/>
  <c r="J1727" i="9" l="1"/>
  <c r="I1728" i="9"/>
  <c r="E3130" i="9"/>
  <c r="F3129" i="9"/>
  <c r="C1874" i="9"/>
  <c r="D1873" i="9"/>
  <c r="I1729" i="9" l="1"/>
  <c r="J1728" i="9"/>
  <c r="C1875" i="9"/>
  <c r="D1874" i="9"/>
  <c r="E3131" i="9"/>
  <c r="F3130" i="9"/>
  <c r="J1729" i="9" l="1"/>
  <c r="I1730" i="9"/>
  <c r="E3132" i="9"/>
  <c r="F3131" i="9"/>
  <c r="C1876" i="9"/>
  <c r="D1875" i="9"/>
  <c r="I1731" i="9" l="1"/>
  <c r="J1730" i="9"/>
  <c r="C1877" i="9"/>
  <c r="D1876" i="9"/>
  <c r="E3133" i="9"/>
  <c r="F3132" i="9"/>
  <c r="J1731" i="9" l="1"/>
  <c r="I1732" i="9"/>
  <c r="E3134" i="9"/>
  <c r="F3133" i="9"/>
  <c r="C1878" i="9"/>
  <c r="D1877" i="9"/>
  <c r="J1732" i="9" l="1"/>
  <c r="I1733" i="9"/>
  <c r="C1879" i="9"/>
  <c r="D1878" i="9"/>
  <c r="E3135" i="9"/>
  <c r="F3134" i="9"/>
  <c r="J1733" i="9" l="1"/>
  <c r="I1734" i="9"/>
  <c r="E3136" i="9"/>
  <c r="F3135" i="9"/>
  <c r="C1880" i="9"/>
  <c r="D1879" i="9"/>
  <c r="J1734" i="9" l="1"/>
  <c r="I1735" i="9"/>
  <c r="C1881" i="9"/>
  <c r="D1880" i="9"/>
  <c r="E3137" i="9"/>
  <c r="F3136" i="9"/>
  <c r="J1735" i="9" l="1"/>
  <c r="I1736" i="9"/>
  <c r="E3138" i="9"/>
  <c r="F3137" i="9"/>
  <c r="C1882" i="9"/>
  <c r="D1881" i="9"/>
  <c r="I1737" i="9" l="1"/>
  <c r="J1736" i="9"/>
  <c r="C1883" i="9"/>
  <c r="D1882" i="9"/>
  <c r="E3139" i="9"/>
  <c r="F3138" i="9"/>
  <c r="J1737" i="9" l="1"/>
  <c r="I1738" i="9"/>
  <c r="E3140" i="9"/>
  <c r="F3139" i="9"/>
  <c r="C1884" i="9"/>
  <c r="D1883" i="9"/>
  <c r="I1739" i="9" l="1"/>
  <c r="J1738" i="9"/>
  <c r="E3141" i="9"/>
  <c r="F3140" i="9"/>
  <c r="C1885" i="9"/>
  <c r="D1884" i="9"/>
  <c r="J1739" i="9" l="1"/>
  <c r="I1740" i="9"/>
  <c r="C1886" i="9"/>
  <c r="D1885" i="9"/>
  <c r="E3142" i="9"/>
  <c r="F3141" i="9"/>
  <c r="I1741" i="9" l="1"/>
  <c r="J1740" i="9"/>
  <c r="E3143" i="9"/>
  <c r="F3142" i="9"/>
  <c r="C1887" i="9"/>
  <c r="D1886" i="9"/>
  <c r="J1741" i="9" l="1"/>
  <c r="I1742" i="9"/>
  <c r="C1888" i="9"/>
  <c r="D1887" i="9"/>
  <c r="E3144" i="9"/>
  <c r="F3143" i="9"/>
  <c r="J1742" i="9" l="1"/>
  <c r="I1743" i="9"/>
  <c r="E3145" i="9"/>
  <c r="F3144" i="9"/>
  <c r="C1889" i="9"/>
  <c r="D1888" i="9"/>
  <c r="J1743" i="9" l="1"/>
  <c r="I1744" i="9"/>
  <c r="E3146" i="9"/>
  <c r="F3145" i="9"/>
  <c r="C1890" i="9"/>
  <c r="D1889" i="9"/>
  <c r="I1745" i="9" l="1"/>
  <c r="J1744" i="9"/>
  <c r="C1891" i="9"/>
  <c r="D1890" i="9"/>
  <c r="E3147" i="9"/>
  <c r="F3146" i="9"/>
  <c r="J1745" i="9" l="1"/>
  <c r="I1746" i="9"/>
  <c r="E3148" i="9"/>
  <c r="F3147" i="9"/>
  <c r="C1892" i="9"/>
  <c r="D1891" i="9"/>
  <c r="I1747" i="9" l="1"/>
  <c r="J1746" i="9"/>
  <c r="E3149" i="9"/>
  <c r="F3148" i="9"/>
  <c r="C1893" i="9"/>
  <c r="D1892" i="9"/>
  <c r="J1747" i="9" l="1"/>
  <c r="I1748" i="9"/>
  <c r="C1894" i="9"/>
  <c r="D1893" i="9"/>
  <c r="E3150" i="9"/>
  <c r="F3149" i="9"/>
  <c r="J1748" i="9" l="1"/>
  <c r="I1749" i="9"/>
  <c r="E3151" i="9"/>
  <c r="F3150" i="9"/>
  <c r="C1895" i="9"/>
  <c r="D1894" i="9"/>
  <c r="J1749" i="9" l="1"/>
  <c r="I1750" i="9"/>
  <c r="C1896" i="9"/>
  <c r="D1895" i="9"/>
  <c r="E3152" i="9"/>
  <c r="F3151" i="9"/>
  <c r="J1750" i="9" l="1"/>
  <c r="I1751" i="9"/>
  <c r="E3153" i="9"/>
  <c r="F3152" i="9"/>
  <c r="C1897" i="9"/>
  <c r="D1896" i="9"/>
  <c r="J1751" i="9" l="1"/>
  <c r="I1752" i="9"/>
  <c r="C1898" i="9"/>
  <c r="D1897" i="9"/>
  <c r="E3154" i="9"/>
  <c r="F3153" i="9"/>
  <c r="I1753" i="9" l="1"/>
  <c r="J1752" i="9"/>
  <c r="E3155" i="9"/>
  <c r="F3154" i="9"/>
  <c r="C1899" i="9"/>
  <c r="D1898" i="9"/>
  <c r="J1753" i="9" l="1"/>
  <c r="I1754" i="9"/>
  <c r="C1900" i="9"/>
  <c r="D1899" i="9"/>
  <c r="E3156" i="9"/>
  <c r="F3155" i="9"/>
  <c r="I1755" i="9" l="1"/>
  <c r="J1754" i="9"/>
  <c r="E3157" i="9"/>
  <c r="F3156" i="9"/>
  <c r="C1901" i="9"/>
  <c r="D1900" i="9"/>
  <c r="J1755" i="9" l="1"/>
  <c r="I1756" i="9"/>
  <c r="C1902" i="9"/>
  <c r="D1901" i="9"/>
  <c r="E3158" i="9"/>
  <c r="F3157" i="9"/>
  <c r="I1757" i="9" l="1"/>
  <c r="J1756" i="9"/>
  <c r="E3159" i="9"/>
  <c r="F3158" i="9"/>
  <c r="C1903" i="9"/>
  <c r="D1902" i="9"/>
  <c r="J1757" i="9" l="1"/>
  <c r="I1758" i="9"/>
  <c r="C1904" i="9"/>
  <c r="D1903" i="9"/>
  <c r="E3160" i="9"/>
  <c r="F3159" i="9"/>
  <c r="J1758" i="9" l="1"/>
  <c r="I1759" i="9"/>
  <c r="E3161" i="9"/>
  <c r="F3160" i="9"/>
  <c r="C1905" i="9"/>
  <c r="D1904" i="9"/>
  <c r="J1759" i="9" l="1"/>
  <c r="I1760" i="9"/>
  <c r="C1906" i="9"/>
  <c r="D1905" i="9"/>
  <c r="E3162" i="9"/>
  <c r="F3161" i="9"/>
  <c r="I1761" i="9" l="1"/>
  <c r="J1760" i="9"/>
  <c r="E3163" i="9"/>
  <c r="F3162" i="9"/>
  <c r="C1907" i="9"/>
  <c r="D1906" i="9"/>
  <c r="J1761" i="9" l="1"/>
  <c r="I1762" i="9"/>
  <c r="C1908" i="9"/>
  <c r="D1907" i="9"/>
  <c r="E3164" i="9"/>
  <c r="F3163" i="9"/>
  <c r="I1763" i="9" l="1"/>
  <c r="J1762" i="9"/>
  <c r="E3165" i="9"/>
  <c r="F3164" i="9"/>
  <c r="C1909" i="9"/>
  <c r="D1908" i="9"/>
  <c r="J1763" i="9" l="1"/>
  <c r="I1764" i="9"/>
  <c r="C1910" i="9"/>
  <c r="D1909" i="9"/>
  <c r="E3166" i="9"/>
  <c r="F3165" i="9"/>
  <c r="J1764" i="9" l="1"/>
  <c r="I1765" i="9"/>
  <c r="E3167" i="9"/>
  <c r="F3166" i="9"/>
  <c r="C1911" i="9"/>
  <c r="D1910" i="9"/>
  <c r="J1765" i="9" l="1"/>
  <c r="I1766" i="9"/>
  <c r="C1912" i="9"/>
  <c r="D1911" i="9"/>
  <c r="E3168" i="9"/>
  <c r="F3167" i="9"/>
  <c r="J1766" i="9" l="1"/>
  <c r="I1767" i="9"/>
  <c r="E3169" i="9"/>
  <c r="F3168" i="9"/>
  <c r="C1913" i="9"/>
  <c r="D1912" i="9"/>
  <c r="J1767" i="9" l="1"/>
  <c r="I1768" i="9"/>
  <c r="C1914" i="9"/>
  <c r="D1913" i="9"/>
  <c r="E3170" i="9"/>
  <c r="F3169" i="9"/>
  <c r="I1769" i="9" l="1"/>
  <c r="J1768" i="9"/>
  <c r="E3171" i="9"/>
  <c r="F3170" i="9"/>
  <c r="C1915" i="9"/>
  <c r="D1914" i="9"/>
  <c r="J1769" i="9" l="1"/>
  <c r="I1770" i="9"/>
  <c r="C1916" i="9"/>
  <c r="D1915" i="9"/>
  <c r="E3172" i="9"/>
  <c r="F3171" i="9"/>
  <c r="I1771" i="9" l="1"/>
  <c r="J1770" i="9"/>
  <c r="E3173" i="9"/>
  <c r="F3172" i="9"/>
  <c r="C1917" i="9"/>
  <c r="D1916" i="9"/>
  <c r="J1771" i="9" l="1"/>
  <c r="I1772" i="9"/>
  <c r="C1918" i="9"/>
  <c r="D1917" i="9"/>
  <c r="E3174" i="9"/>
  <c r="F3173" i="9"/>
  <c r="I1773" i="9" l="1"/>
  <c r="J1772" i="9"/>
  <c r="E3175" i="9"/>
  <c r="F3174" i="9"/>
  <c r="C1919" i="9"/>
  <c r="D1918" i="9"/>
  <c r="J1773" i="9" l="1"/>
  <c r="I1774" i="9"/>
  <c r="C1920" i="9"/>
  <c r="D1919" i="9"/>
  <c r="E3176" i="9"/>
  <c r="F3175" i="9"/>
  <c r="J1774" i="9" l="1"/>
  <c r="I1775" i="9"/>
  <c r="E3177" i="9"/>
  <c r="F3176" i="9"/>
  <c r="C1921" i="9"/>
  <c r="D1920" i="9"/>
  <c r="J1775" i="9" l="1"/>
  <c r="I1776" i="9"/>
  <c r="C1922" i="9"/>
  <c r="D1921" i="9"/>
  <c r="E3178" i="9"/>
  <c r="F3177" i="9"/>
  <c r="I1777" i="9" l="1"/>
  <c r="J1776" i="9"/>
  <c r="E3179" i="9"/>
  <c r="F3178" i="9"/>
  <c r="C1923" i="9"/>
  <c r="D1922" i="9"/>
  <c r="J1777" i="9" l="1"/>
  <c r="I1778" i="9"/>
  <c r="C1924" i="9"/>
  <c r="D1923" i="9"/>
  <c r="E3180" i="9"/>
  <c r="F3179" i="9"/>
  <c r="I1779" i="9" l="1"/>
  <c r="J1778" i="9"/>
  <c r="E3181" i="9"/>
  <c r="F3180" i="9"/>
  <c r="C1925" i="9"/>
  <c r="D1924" i="9"/>
  <c r="J1779" i="9" l="1"/>
  <c r="I1780" i="9"/>
  <c r="C1926" i="9"/>
  <c r="D1925" i="9"/>
  <c r="E3182" i="9"/>
  <c r="F3181" i="9"/>
  <c r="J1780" i="9" l="1"/>
  <c r="I1781" i="9"/>
  <c r="E3183" i="9"/>
  <c r="F3182" i="9"/>
  <c r="C1927" i="9"/>
  <c r="D1926" i="9"/>
  <c r="J1781" i="9" l="1"/>
  <c r="I1782" i="9"/>
  <c r="C1928" i="9"/>
  <c r="D1927" i="9"/>
  <c r="E3184" i="9"/>
  <c r="F3183" i="9"/>
  <c r="J1782" i="9" l="1"/>
  <c r="I1783" i="9"/>
  <c r="E3185" i="9"/>
  <c r="F3184" i="9"/>
  <c r="C1929" i="9"/>
  <c r="D1928" i="9"/>
  <c r="J1783" i="9" l="1"/>
  <c r="I1784" i="9"/>
  <c r="C1930" i="9"/>
  <c r="D1929" i="9"/>
  <c r="E3186" i="9"/>
  <c r="F3185" i="9"/>
  <c r="I1785" i="9" l="1"/>
  <c r="J1784" i="9"/>
  <c r="E3187" i="9"/>
  <c r="F3186" i="9"/>
  <c r="C1931" i="9"/>
  <c r="D1930" i="9"/>
  <c r="J1785" i="9" l="1"/>
  <c r="I1786" i="9"/>
  <c r="C1932" i="9"/>
  <c r="D1931" i="9"/>
  <c r="E3188" i="9"/>
  <c r="F3187" i="9"/>
  <c r="I1787" i="9" l="1"/>
  <c r="J1786" i="9"/>
  <c r="E3189" i="9"/>
  <c r="F3188" i="9"/>
  <c r="C1933" i="9"/>
  <c r="D1932" i="9"/>
  <c r="J1787" i="9" l="1"/>
  <c r="I1788" i="9"/>
  <c r="C1934" i="9"/>
  <c r="D1933" i="9"/>
  <c r="E3190" i="9"/>
  <c r="F3189" i="9"/>
  <c r="I1789" i="9" l="1"/>
  <c r="J1788" i="9"/>
  <c r="E3191" i="9"/>
  <c r="F3190" i="9"/>
  <c r="C1935" i="9"/>
  <c r="D1934" i="9"/>
  <c r="J1789" i="9" l="1"/>
  <c r="I1790" i="9"/>
  <c r="C1936" i="9"/>
  <c r="D1935" i="9"/>
  <c r="E3192" i="9"/>
  <c r="F3191" i="9"/>
  <c r="J1790" i="9" l="1"/>
  <c r="I1791" i="9"/>
  <c r="E3193" i="9"/>
  <c r="F3192" i="9"/>
  <c r="C1937" i="9"/>
  <c r="D1936" i="9"/>
  <c r="J1791" i="9" l="1"/>
  <c r="I1792" i="9"/>
  <c r="C1938" i="9"/>
  <c r="D1937" i="9"/>
  <c r="E3194" i="9"/>
  <c r="F3193" i="9"/>
  <c r="I1793" i="9" l="1"/>
  <c r="J1792" i="9"/>
  <c r="E3195" i="9"/>
  <c r="F3194" i="9"/>
  <c r="C1939" i="9"/>
  <c r="D1938" i="9"/>
  <c r="J1793" i="9" l="1"/>
  <c r="I1794" i="9"/>
  <c r="C1940" i="9"/>
  <c r="D1939" i="9"/>
  <c r="E3196" i="9"/>
  <c r="F3195" i="9"/>
  <c r="I1795" i="9" l="1"/>
  <c r="J1794" i="9"/>
  <c r="E3197" i="9"/>
  <c r="F3196" i="9"/>
  <c r="C1941" i="9"/>
  <c r="D1940" i="9"/>
  <c r="J1795" i="9" l="1"/>
  <c r="I1796" i="9"/>
  <c r="C1942" i="9"/>
  <c r="D1941" i="9"/>
  <c r="E3198" i="9"/>
  <c r="F3197" i="9"/>
  <c r="J1796" i="9" l="1"/>
  <c r="I1797" i="9"/>
  <c r="E3199" i="9"/>
  <c r="F3198" i="9"/>
  <c r="C1943" i="9"/>
  <c r="D1942" i="9"/>
  <c r="J1797" i="9" l="1"/>
  <c r="I1798" i="9"/>
  <c r="C1944" i="9"/>
  <c r="D1943" i="9"/>
  <c r="E3200" i="9"/>
  <c r="F3199" i="9"/>
  <c r="J1798" i="9" l="1"/>
  <c r="I1799" i="9"/>
  <c r="E3201" i="9"/>
  <c r="F3200" i="9"/>
  <c r="C1945" i="9"/>
  <c r="D1944" i="9"/>
  <c r="J1799" i="9" l="1"/>
  <c r="I1800" i="9"/>
  <c r="C1946" i="9"/>
  <c r="D1945" i="9"/>
  <c r="E3202" i="9"/>
  <c r="F3201" i="9"/>
  <c r="I1801" i="9" l="1"/>
  <c r="J1800" i="9"/>
  <c r="E3203" i="9"/>
  <c r="F3202" i="9"/>
  <c r="C1947" i="9"/>
  <c r="D1946" i="9"/>
  <c r="J1801" i="9" l="1"/>
  <c r="I1802" i="9"/>
  <c r="C1948" i="9"/>
  <c r="D1947" i="9"/>
  <c r="E3204" i="9"/>
  <c r="F3203" i="9"/>
  <c r="I1803" i="9" l="1"/>
  <c r="J1802" i="9"/>
  <c r="E3205" i="9"/>
  <c r="F3204" i="9"/>
  <c r="C1949" i="9"/>
  <c r="D1948" i="9"/>
  <c r="J1803" i="9" l="1"/>
  <c r="I1804" i="9"/>
  <c r="C1950" i="9"/>
  <c r="D1949" i="9"/>
  <c r="E3206" i="9"/>
  <c r="F3205" i="9"/>
  <c r="I1805" i="9" l="1"/>
  <c r="J1804" i="9"/>
  <c r="E3207" i="9"/>
  <c r="F3206" i="9"/>
  <c r="C1951" i="9"/>
  <c r="D1950" i="9"/>
  <c r="J1805" i="9" l="1"/>
  <c r="I1806" i="9"/>
  <c r="C1952" i="9"/>
  <c r="D1951" i="9"/>
  <c r="E3208" i="9"/>
  <c r="F3207" i="9"/>
  <c r="J1806" i="9" l="1"/>
  <c r="I1807" i="9"/>
  <c r="E3209" i="9"/>
  <c r="F3208" i="9"/>
  <c r="C1953" i="9"/>
  <c r="D1952" i="9"/>
  <c r="J1807" i="9" l="1"/>
  <c r="I1808" i="9"/>
  <c r="C1954" i="9"/>
  <c r="D1953" i="9"/>
  <c r="E3210" i="9"/>
  <c r="F3209" i="9"/>
  <c r="I1809" i="9" l="1"/>
  <c r="J1808" i="9"/>
  <c r="E3211" i="9"/>
  <c r="F3210" i="9"/>
  <c r="C1955" i="9"/>
  <c r="D1954" i="9"/>
  <c r="J1809" i="9" l="1"/>
  <c r="I1810" i="9"/>
  <c r="C1956" i="9"/>
  <c r="D1955" i="9"/>
  <c r="E3212" i="9"/>
  <c r="F3211" i="9"/>
  <c r="I1811" i="9" l="1"/>
  <c r="J1810" i="9"/>
  <c r="E3213" i="9"/>
  <c r="F3212" i="9"/>
  <c r="C1957" i="9"/>
  <c r="D1956" i="9"/>
  <c r="J1811" i="9" l="1"/>
  <c r="I1812" i="9"/>
  <c r="C1958" i="9"/>
  <c r="D1957" i="9"/>
  <c r="E3214" i="9"/>
  <c r="F3213" i="9"/>
  <c r="J1812" i="9" l="1"/>
  <c r="I1813" i="9"/>
  <c r="E3215" i="9"/>
  <c r="F3214" i="9"/>
  <c r="C1959" i="9"/>
  <c r="D1958" i="9"/>
  <c r="J1813" i="9" l="1"/>
  <c r="I1814" i="9"/>
  <c r="C1960" i="9"/>
  <c r="D1959" i="9"/>
  <c r="E3216" i="9"/>
  <c r="F3215" i="9"/>
  <c r="J1814" i="9" l="1"/>
  <c r="I1815" i="9"/>
  <c r="E3217" i="9"/>
  <c r="F3216" i="9"/>
  <c r="C1961" i="9"/>
  <c r="D1960" i="9"/>
  <c r="J1815" i="9" l="1"/>
  <c r="I1816" i="9"/>
  <c r="C1962" i="9"/>
  <c r="D1961" i="9"/>
  <c r="E3218" i="9"/>
  <c r="F3217" i="9"/>
  <c r="I1817" i="9" l="1"/>
  <c r="J1816" i="9"/>
  <c r="E3219" i="9"/>
  <c r="F3218" i="9"/>
  <c r="C1963" i="9"/>
  <c r="D1962" i="9"/>
  <c r="J1817" i="9" l="1"/>
  <c r="I1818" i="9"/>
  <c r="C1964" i="9"/>
  <c r="D1963" i="9"/>
  <c r="E3220" i="9"/>
  <c r="F3219" i="9"/>
  <c r="I1819" i="9" l="1"/>
  <c r="J1818" i="9"/>
  <c r="E3221" i="9"/>
  <c r="F3220" i="9"/>
  <c r="C1965" i="9"/>
  <c r="D1964" i="9"/>
  <c r="J1819" i="9" l="1"/>
  <c r="I1820" i="9"/>
  <c r="C1966" i="9"/>
  <c r="D1965" i="9"/>
  <c r="E3222" i="9"/>
  <c r="F3221" i="9"/>
  <c r="I1821" i="9" l="1"/>
  <c r="J1820" i="9"/>
  <c r="E3223" i="9"/>
  <c r="F3222" i="9"/>
  <c r="C1967" i="9"/>
  <c r="D1966" i="9"/>
  <c r="J1821" i="9" l="1"/>
  <c r="I1822" i="9"/>
  <c r="C1968" i="9"/>
  <c r="D1967" i="9"/>
  <c r="E3224" i="9"/>
  <c r="F3223" i="9"/>
  <c r="J1822" i="9" l="1"/>
  <c r="I1823" i="9"/>
  <c r="E3225" i="9"/>
  <c r="F3224" i="9"/>
  <c r="C1969" i="9"/>
  <c r="D1968" i="9"/>
  <c r="J1823" i="9" l="1"/>
  <c r="I1824" i="9"/>
  <c r="C1970" i="9"/>
  <c r="D1969" i="9"/>
  <c r="E3226" i="9"/>
  <c r="F3225" i="9"/>
  <c r="I1825" i="9" l="1"/>
  <c r="J1824" i="9"/>
  <c r="E3227" i="9"/>
  <c r="F3226" i="9"/>
  <c r="C1971" i="9"/>
  <c r="D1970" i="9"/>
  <c r="J1825" i="9" l="1"/>
  <c r="I1826" i="9"/>
  <c r="C1972" i="9"/>
  <c r="D1971" i="9"/>
  <c r="E3228" i="9"/>
  <c r="F3227" i="9"/>
  <c r="I1827" i="9" l="1"/>
  <c r="J1826" i="9"/>
  <c r="E3229" i="9"/>
  <c r="F3228" i="9"/>
  <c r="C1973" i="9"/>
  <c r="D1972" i="9"/>
  <c r="J1827" i="9" l="1"/>
  <c r="I1828" i="9"/>
  <c r="C1974" i="9"/>
  <c r="D1973" i="9"/>
  <c r="E3230" i="9"/>
  <c r="F3229" i="9"/>
  <c r="J1828" i="9" l="1"/>
  <c r="I1829" i="9"/>
  <c r="E3231" i="9"/>
  <c r="F3230" i="9"/>
  <c r="C1975" i="9"/>
  <c r="D1974" i="9"/>
  <c r="J1829" i="9" l="1"/>
  <c r="I1830" i="9"/>
  <c r="C1976" i="9"/>
  <c r="D1975" i="9"/>
  <c r="E3232" i="9"/>
  <c r="F3231" i="9"/>
  <c r="J1830" i="9" l="1"/>
  <c r="I1831" i="9"/>
  <c r="E3233" i="9"/>
  <c r="F3232" i="9"/>
  <c r="C1977" i="9"/>
  <c r="D1976" i="9"/>
  <c r="J1831" i="9" l="1"/>
  <c r="I1832" i="9"/>
  <c r="C1978" i="9"/>
  <c r="D1977" i="9"/>
  <c r="E3234" i="9"/>
  <c r="F3233" i="9"/>
  <c r="I1833" i="9" l="1"/>
  <c r="J1832" i="9"/>
  <c r="E3235" i="9"/>
  <c r="F3234" i="9"/>
  <c r="C1979" i="9"/>
  <c r="D1978" i="9"/>
  <c r="J1833" i="9" l="1"/>
  <c r="I1834" i="9"/>
  <c r="C1980" i="9"/>
  <c r="D1979" i="9"/>
  <c r="E3236" i="9"/>
  <c r="F3235" i="9"/>
  <c r="I1835" i="9" l="1"/>
  <c r="J1834" i="9"/>
  <c r="E3237" i="9"/>
  <c r="F3236" i="9"/>
  <c r="C1981" i="9"/>
  <c r="D1980" i="9"/>
  <c r="J1835" i="9" l="1"/>
  <c r="I1836" i="9"/>
  <c r="C1982" i="9"/>
  <c r="D1981" i="9"/>
  <c r="E3238" i="9"/>
  <c r="F3237" i="9"/>
  <c r="I1837" i="9" l="1"/>
  <c r="J1836" i="9"/>
  <c r="E3239" i="9"/>
  <c r="F3238" i="9"/>
  <c r="C1983" i="9"/>
  <c r="D1982" i="9"/>
  <c r="J1837" i="9" l="1"/>
  <c r="I1838" i="9"/>
  <c r="C1984" i="9"/>
  <c r="D1983" i="9"/>
  <c r="E3240" i="9"/>
  <c r="F3239" i="9"/>
  <c r="J1838" i="9" l="1"/>
  <c r="I1839" i="9"/>
  <c r="E3241" i="9"/>
  <c r="F3240" i="9"/>
  <c r="C1985" i="9"/>
  <c r="D1984" i="9"/>
  <c r="J1839" i="9" l="1"/>
  <c r="I1840" i="9"/>
  <c r="C1986" i="9"/>
  <c r="D1985" i="9"/>
  <c r="E3242" i="9"/>
  <c r="F3241" i="9"/>
  <c r="I1841" i="9" l="1"/>
  <c r="J1840" i="9"/>
  <c r="E3243" i="9"/>
  <c r="F3242" i="9"/>
  <c r="C1987" i="9"/>
  <c r="D1986" i="9"/>
  <c r="J1841" i="9" l="1"/>
  <c r="I1842" i="9"/>
  <c r="C1988" i="9"/>
  <c r="D1987" i="9"/>
  <c r="E3244" i="9"/>
  <c r="F3243" i="9"/>
  <c r="I1843" i="9" l="1"/>
  <c r="J1842" i="9"/>
  <c r="E3245" i="9"/>
  <c r="F3244" i="9"/>
  <c r="C1989" i="9"/>
  <c r="D1988" i="9"/>
  <c r="J1843" i="9" l="1"/>
  <c r="I1844" i="9"/>
  <c r="C1990" i="9"/>
  <c r="D1989" i="9"/>
  <c r="E3246" i="9"/>
  <c r="F3245" i="9"/>
  <c r="J1844" i="9" l="1"/>
  <c r="I1845" i="9"/>
  <c r="E3247" i="9"/>
  <c r="F3246" i="9"/>
  <c r="C1991" i="9"/>
  <c r="D1990" i="9"/>
  <c r="J1845" i="9" l="1"/>
  <c r="I1846" i="9"/>
  <c r="C1992" i="9"/>
  <c r="D1991" i="9"/>
  <c r="E3248" i="9"/>
  <c r="F3247" i="9"/>
  <c r="J1846" i="9" l="1"/>
  <c r="I1847" i="9"/>
  <c r="E3249" i="9"/>
  <c r="F3248" i="9"/>
  <c r="C1993" i="9"/>
  <c r="D1992" i="9"/>
  <c r="J1847" i="9" l="1"/>
  <c r="I1848" i="9"/>
  <c r="C1994" i="9"/>
  <c r="D1993" i="9"/>
  <c r="E3250" i="9"/>
  <c r="F3249" i="9"/>
  <c r="I1849" i="9" l="1"/>
  <c r="J1848" i="9"/>
  <c r="E3251" i="9"/>
  <c r="F3250" i="9"/>
  <c r="C1995" i="9"/>
  <c r="D1994" i="9"/>
  <c r="J1849" i="9" l="1"/>
  <c r="I1850" i="9"/>
  <c r="C1996" i="9"/>
  <c r="D1995" i="9"/>
  <c r="E3252" i="9"/>
  <c r="F3251" i="9"/>
  <c r="I1851" i="9" l="1"/>
  <c r="J1850" i="9"/>
  <c r="E3253" i="9"/>
  <c r="F3252" i="9"/>
  <c r="C1997" i="9"/>
  <c r="D1996" i="9"/>
  <c r="J1851" i="9" l="1"/>
  <c r="I1852" i="9"/>
  <c r="C1998" i="9"/>
  <c r="D1997" i="9"/>
  <c r="E3254" i="9"/>
  <c r="F3253" i="9"/>
  <c r="I1853" i="9" l="1"/>
  <c r="J1852" i="9"/>
  <c r="E3255" i="9"/>
  <c r="F3254" i="9"/>
  <c r="C1999" i="9"/>
  <c r="D1998" i="9"/>
  <c r="J1853" i="9" l="1"/>
  <c r="I1854" i="9"/>
  <c r="C2000" i="9"/>
  <c r="D1999" i="9"/>
  <c r="E3256" i="9"/>
  <c r="F3255" i="9"/>
  <c r="J1854" i="9" l="1"/>
  <c r="I1855" i="9"/>
  <c r="E3257" i="9"/>
  <c r="F3256" i="9"/>
  <c r="C2001" i="9"/>
  <c r="D2000" i="9"/>
  <c r="J1855" i="9" l="1"/>
  <c r="I1856" i="9"/>
  <c r="C2002" i="9"/>
  <c r="D2001" i="9"/>
  <c r="E3258" i="9"/>
  <c r="F3257" i="9"/>
  <c r="I1857" i="9" l="1"/>
  <c r="J1856" i="9"/>
  <c r="E3259" i="9"/>
  <c r="F3258" i="9"/>
  <c r="C2003" i="9"/>
  <c r="D2002" i="9"/>
  <c r="J1857" i="9" l="1"/>
  <c r="I1858" i="9"/>
  <c r="C2004" i="9"/>
  <c r="D2003" i="9"/>
  <c r="E3260" i="9"/>
  <c r="F3259" i="9"/>
  <c r="I1859" i="9" l="1"/>
  <c r="J1858" i="9"/>
  <c r="E3261" i="9"/>
  <c r="F3260" i="9"/>
  <c r="C2005" i="9"/>
  <c r="D2004" i="9"/>
  <c r="J1859" i="9" l="1"/>
  <c r="I1860" i="9"/>
  <c r="C2006" i="9"/>
  <c r="D2005" i="9"/>
  <c r="E3262" i="9"/>
  <c r="F3261" i="9"/>
  <c r="J1860" i="9" l="1"/>
  <c r="I1861" i="9"/>
  <c r="E3263" i="9"/>
  <c r="F3262" i="9"/>
  <c r="C2007" i="9"/>
  <c r="D2006" i="9"/>
  <c r="J1861" i="9" l="1"/>
  <c r="I1862" i="9"/>
  <c r="C2008" i="9"/>
  <c r="D2007" i="9"/>
  <c r="E3264" i="9"/>
  <c r="F3263" i="9"/>
  <c r="J1862" i="9" l="1"/>
  <c r="I1863" i="9"/>
  <c r="E3265" i="9"/>
  <c r="F3264" i="9"/>
  <c r="C2009" i="9"/>
  <c r="D2008" i="9"/>
  <c r="J1863" i="9" l="1"/>
  <c r="I1864" i="9"/>
  <c r="C2010" i="9"/>
  <c r="D2009" i="9"/>
  <c r="E3266" i="9"/>
  <c r="F3265" i="9"/>
  <c r="I1865" i="9" l="1"/>
  <c r="J1864" i="9"/>
  <c r="E3267" i="9"/>
  <c r="F3266" i="9"/>
  <c r="C2011" i="9"/>
  <c r="D2010" i="9"/>
  <c r="J1865" i="9" l="1"/>
  <c r="I1866" i="9"/>
  <c r="C2012" i="9"/>
  <c r="D2011" i="9"/>
  <c r="E3268" i="9"/>
  <c r="F3267" i="9"/>
  <c r="I1867" i="9" l="1"/>
  <c r="J1866" i="9"/>
  <c r="E3269" i="9"/>
  <c r="F3268" i="9"/>
  <c r="C2013" i="9"/>
  <c r="D2012" i="9"/>
  <c r="J1867" i="9" l="1"/>
  <c r="I1868" i="9"/>
  <c r="C2014" i="9"/>
  <c r="D2013" i="9"/>
  <c r="E3270" i="9"/>
  <c r="F3269" i="9"/>
  <c r="I1869" i="9" l="1"/>
  <c r="J1868" i="9"/>
  <c r="E3271" i="9"/>
  <c r="F3270" i="9"/>
  <c r="C2015" i="9"/>
  <c r="D2014" i="9"/>
  <c r="J1869" i="9" l="1"/>
  <c r="I1870" i="9"/>
  <c r="C2016" i="9"/>
  <c r="D2015" i="9"/>
  <c r="E3272" i="9"/>
  <c r="F3271" i="9"/>
  <c r="J1870" i="9" l="1"/>
  <c r="I1871" i="9"/>
  <c r="E3273" i="9"/>
  <c r="F3272" i="9"/>
  <c r="C2017" i="9"/>
  <c r="D2016" i="9"/>
  <c r="J1871" i="9" l="1"/>
  <c r="I1872" i="9"/>
  <c r="C2018" i="9"/>
  <c r="D2017" i="9"/>
  <c r="E3274" i="9"/>
  <c r="F3273" i="9"/>
  <c r="I1873" i="9" l="1"/>
  <c r="J1872" i="9"/>
  <c r="E3275" i="9"/>
  <c r="F3274" i="9"/>
  <c r="C2019" i="9"/>
  <c r="D2018" i="9"/>
  <c r="J1873" i="9" l="1"/>
  <c r="I1874" i="9"/>
  <c r="C2020" i="9"/>
  <c r="D2019" i="9"/>
  <c r="E3276" i="9"/>
  <c r="F3275" i="9"/>
  <c r="I1875" i="9" l="1"/>
  <c r="J1874" i="9"/>
  <c r="E3277" i="9"/>
  <c r="F3276" i="9"/>
  <c r="C2021" i="9"/>
  <c r="D2020" i="9"/>
  <c r="J1875" i="9" l="1"/>
  <c r="I1876" i="9"/>
  <c r="C2022" i="9"/>
  <c r="D2021" i="9"/>
  <c r="E3278" i="9"/>
  <c r="F3277" i="9"/>
  <c r="J1876" i="9" l="1"/>
  <c r="I1877" i="9"/>
  <c r="E3279" i="9"/>
  <c r="F3278" i="9"/>
  <c r="C2023" i="9"/>
  <c r="D2022" i="9"/>
  <c r="J1877" i="9" l="1"/>
  <c r="I1878" i="9"/>
  <c r="C2024" i="9"/>
  <c r="D2023" i="9"/>
  <c r="E3280" i="9"/>
  <c r="F3279" i="9"/>
  <c r="J1878" i="9" l="1"/>
  <c r="I1879" i="9"/>
  <c r="E3281" i="9"/>
  <c r="F3280" i="9"/>
  <c r="C2025" i="9"/>
  <c r="D2024" i="9"/>
  <c r="J1879" i="9" l="1"/>
  <c r="I1880" i="9"/>
  <c r="C2026" i="9"/>
  <c r="D2025" i="9"/>
  <c r="E3282" i="9"/>
  <c r="F3281" i="9"/>
  <c r="I1881" i="9" l="1"/>
  <c r="J1880" i="9"/>
  <c r="E3283" i="9"/>
  <c r="F3282" i="9"/>
  <c r="C2027" i="9"/>
  <c r="D2026" i="9"/>
  <c r="J1881" i="9" l="1"/>
  <c r="I1882" i="9"/>
  <c r="C2028" i="9"/>
  <c r="D2027" i="9"/>
  <c r="E3284" i="9"/>
  <c r="F3283" i="9"/>
  <c r="I1883" i="9" l="1"/>
  <c r="J1882" i="9"/>
  <c r="E3285" i="9"/>
  <c r="F3284" i="9"/>
  <c r="C2029" i="9"/>
  <c r="D2028" i="9"/>
  <c r="J1883" i="9" l="1"/>
  <c r="I1884" i="9"/>
  <c r="C2030" i="9"/>
  <c r="D2029" i="9"/>
  <c r="E3286" i="9"/>
  <c r="F3285" i="9"/>
  <c r="I1885" i="9" l="1"/>
  <c r="J1884" i="9"/>
  <c r="E3287" i="9"/>
  <c r="F3286" i="9"/>
  <c r="C2031" i="9"/>
  <c r="D2030" i="9"/>
  <c r="J1885" i="9" l="1"/>
  <c r="I1886" i="9"/>
  <c r="C2032" i="9"/>
  <c r="D2031" i="9"/>
  <c r="E3288" i="9"/>
  <c r="F3287" i="9"/>
  <c r="J1886" i="9" l="1"/>
  <c r="I1887" i="9"/>
  <c r="E3289" i="9"/>
  <c r="F3288" i="9"/>
  <c r="C2033" i="9"/>
  <c r="D2032" i="9"/>
  <c r="J1887" i="9" l="1"/>
  <c r="I1888" i="9"/>
  <c r="C2034" i="9"/>
  <c r="D2033" i="9"/>
  <c r="E3290" i="9"/>
  <c r="F3289" i="9"/>
  <c r="I1889" i="9" l="1"/>
  <c r="J1888" i="9"/>
  <c r="E3291" i="9"/>
  <c r="F3290" i="9"/>
  <c r="C2035" i="9"/>
  <c r="D2034" i="9"/>
  <c r="J1889" i="9" l="1"/>
  <c r="I1890" i="9"/>
  <c r="C2036" i="9"/>
  <c r="D2035" i="9"/>
  <c r="E3292" i="9"/>
  <c r="F3291" i="9"/>
  <c r="I1891" i="9" l="1"/>
  <c r="J1890" i="9"/>
  <c r="E3293" i="9"/>
  <c r="F3292" i="9"/>
  <c r="C2037" i="9"/>
  <c r="D2036" i="9"/>
  <c r="J1891" i="9" l="1"/>
  <c r="I1892" i="9"/>
  <c r="C2038" i="9"/>
  <c r="D2037" i="9"/>
  <c r="E3294" i="9"/>
  <c r="F3293" i="9"/>
  <c r="J1892" i="9" l="1"/>
  <c r="I1893" i="9"/>
  <c r="E3295" i="9"/>
  <c r="F3294" i="9"/>
  <c r="C2039" i="9"/>
  <c r="D2038" i="9"/>
  <c r="J1893" i="9" l="1"/>
  <c r="I1894" i="9"/>
  <c r="C2040" i="9"/>
  <c r="D2039" i="9"/>
  <c r="E3296" i="9"/>
  <c r="F3295" i="9"/>
  <c r="J1894" i="9" l="1"/>
  <c r="I1895" i="9"/>
  <c r="E3297" i="9"/>
  <c r="F3296" i="9"/>
  <c r="C2041" i="9"/>
  <c r="D2040" i="9"/>
  <c r="J1895" i="9" l="1"/>
  <c r="I1896" i="9"/>
  <c r="C2042" i="9"/>
  <c r="D2041" i="9"/>
  <c r="E3298" i="9"/>
  <c r="F3297" i="9"/>
  <c r="I1897" i="9" l="1"/>
  <c r="J1896" i="9"/>
  <c r="E3299" i="9"/>
  <c r="F3298" i="9"/>
  <c r="C2043" i="9"/>
  <c r="D2042" i="9"/>
  <c r="J1897" i="9" l="1"/>
  <c r="I1898" i="9"/>
  <c r="C2044" i="9"/>
  <c r="D2043" i="9"/>
  <c r="E3300" i="9"/>
  <c r="F3299" i="9"/>
  <c r="I1899" i="9" l="1"/>
  <c r="J1898" i="9"/>
  <c r="E3301" i="9"/>
  <c r="F3300" i="9"/>
  <c r="C2045" i="9"/>
  <c r="D2044" i="9"/>
  <c r="J1899" i="9" l="1"/>
  <c r="I1900" i="9"/>
  <c r="C2046" i="9"/>
  <c r="D2045" i="9"/>
  <c r="E3302" i="9"/>
  <c r="F3301" i="9"/>
  <c r="I1901" i="9" l="1"/>
  <c r="J1900" i="9"/>
  <c r="E3303" i="9"/>
  <c r="F3302" i="9"/>
  <c r="C2047" i="9"/>
  <c r="D2046" i="9"/>
  <c r="J1901" i="9" l="1"/>
  <c r="I1902" i="9"/>
  <c r="C2048" i="9"/>
  <c r="D2047" i="9"/>
  <c r="E3304" i="9"/>
  <c r="F3303" i="9"/>
  <c r="J1902" i="9" l="1"/>
  <c r="I1903" i="9"/>
  <c r="E3305" i="9"/>
  <c r="F3304" i="9"/>
  <c r="C2049" i="9"/>
  <c r="D2048" i="9"/>
  <c r="J1903" i="9" l="1"/>
  <c r="I1904" i="9"/>
  <c r="C2050" i="9"/>
  <c r="D2049" i="9"/>
  <c r="E3306" i="9"/>
  <c r="F3305" i="9"/>
  <c r="I1905" i="9" l="1"/>
  <c r="J1904" i="9"/>
  <c r="E3307" i="9"/>
  <c r="F3306" i="9"/>
  <c r="C2051" i="9"/>
  <c r="D2050" i="9"/>
  <c r="J1905" i="9" l="1"/>
  <c r="I1906" i="9"/>
  <c r="C2052" i="9"/>
  <c r="D2051" i="9"/>
  <c r="E3308" i="9"/>
  <c r="F3307" i="9"/>
  <c r="I1907" i="9" l="1"/>
  <c r="J1906" i="9"/>
  <c r="E3309" i="9"/>
  <c r="F3308" i="9"/>
  <c r="C2053" i="9"/>
  <c r="D2052" i="9"/>
  <c r="J1907" i="9" l="1"/>
  <c r="I1908" i="9"/>
  <c r="C2054" i="9"/>
  <c r="D2053" i="9"/>
  <c r="E3310" i="9"/>
  <c r="F3309" i="9"/>
  <c r="J1908" i="9" l="1"/>
  <c r="I1909" i="9"/>
  <c r="E3311" i="9"/>
  <c r="F3310" i="9"/>
  <c r="C2055" i="9"/>
  <c r="D2054" i="9"/>
  <c r="J1909" i="9" l="1"/>
  <c r="I1910" i="9"/>
  <c r="C2056" i="9"/>
  <c r="D2055" i="9"/>
  <c r="E3312" i="9"/>
  <c r="F3311" i="9"/>
  <c r="J1910" i="9" l="1"/>
  <c r="I1911" i="9"/>
  <c r="E3313" i="9"/>
  <c r="F3312" i="9"/>
  <c r="C2057" i="9"/>
  <c r="D2056" i="9"/>
  <c r="J1911" i="9" l="1"/>
  <c r="I1912" i="9"/>
  <c r="C2058" i="9"/>
  <c r="D2057" i="9"/>
  <c r="E3314" i="9"/>
  <c r="F3313" i="9"/>
  <c r="I1913" i="9" l="1"/>
  <c r="J1912" i="9"/>
  <c r="E3315" i="9"/>
  <c r="F3314" i="9"/>
  <c r="C2059" i="9"/>
  <c r="D2058" i="9"/>
  <c r="J1913" i="9" l="1"/>
  <c r="I1914" i="9"/>
  <c r="C2060" i="9"/>
  <c r="D2059" i="9"/>
  <c r="E3316" i="9"/>
  <c r="F3315" i="9"/>
  <c r="I1915" i="9" l="1"/>
  <c r="J1914" i="9"/>
  <c r="E3317" i="9"/>
  <c r="F3316" i="9"/>
  <c r="C2061" i="9"/>
  <c r="D2060" i="9"/>
  <c r="J1915" i="9" l="1"/>
  <c r="I1916" i="9"/>
  <c r="C2062" i="9"/>
  <c r="D2061" i="9"/>
  <c r="E3318" i="9"/>
  <c r="F3317" i="9"/>
  <c r="I1917" i="9" l="1"/>
  <c r="J1916" i="9"/>
  <c r="E3319" i="9"/>
  <c r="F3318" i="9"/>
  <c r="C2063" i="9"/>
  <c r="D2062" i="9"/>
  <c r="J1917" i="9" l="1"/>
  <c r="I1918" i="9"/>
  <c r="C2064" i="9"/>
  <c r="D2063" i="9"/>
  <c r="E3320" i="9"/>
  <c r="F3319" i="9"/>
  <c r="J1918" i="9" l="1"/>
  <c r="I1919" i="9"/>
  <c r="E3321" i="9"/>
  <c r="F3320" i="9"/>
  <c r="C2065" i="9"/>
  <c r="D2064" i="9"/>
  <c r="J1919" i="9" l="1"/>
  <c r="I1920" i="9"/>
  <c r="C2066" i="9"/>
  <c r="D2065" i="9"/>
  <c r="E3322" i="9"/>
  <c r="F3321" i="9"/>
  <c r="I1921" i="9" l="1"/>
  <c r="J1920" i="9"/>
  <c r="E3323" i="9"/>
  <c r="F3322" i="9"/>
  <c r="C2067" i="9"/>
  <c r="D2066" i="9"/>
  <c r="J1921" i="9" l="1"/>
  <c r="I1922" i="9"/>
  <c r="C2068" i="9"/>
  <c r="D2067" i="9"/>
  <c r="E3324" i="9"/>
  <c r="F3323" i="9"/>
  <c r="I1923" i="9" l="1"/>
  <c r="J1922" i="9"/>
  <c r="E3325" i="9"/>
  <c r="F3324" i="9"/>
  <c r="C2069" i="9"/>
  <c r="D2068" i="9"/>
  <c r="J1923" i="9" l="1"/>
  <c r="I1924" i="9"/>
  <c r="C2070" i="9"/>
  <c r="D2069" i="9"/>
  <c r="E3326" i="9"/>
  <c r="F3325" i="9"/>
  <c r="J1924" i="9" l="1"/>
  <c r="I1925" i="9"/>
  <c r="E3327" i="9"/>
  <c r="F3326" i="9"/>
  <c r="C2071" i="9"/>
  <c r="D2070" i="9"/>
  <c r="J1925" i="9" l="1"/>
  <c r="I1926" i="9"/>
  <c r="C2072" i="9"/>
  <c r="D2071" i="9"/>
  <c r="E3328" i="9"/>
  <c r="F3327" i="9"/>
  <c r="J1926" i="9" l="1"/>
  <c r="I1927" i="9"/>
  <c r="E3329" i="9"/>
  <c r="F3328" i="9"/>
  <c r="C2073" i="9"/>
  <c r="D2072" i="9"/>
  <c r="J1927" i="9" l="1"/>
  <c r="I1928" i="9"/>
  <c r="C2074" i="9"/>
  <c r="D2073" i="9"/>
  <c r="E3330" i="9"/>
  <c r="F3329" i="9"/>
  <c r="I1929" i="9" l="1"/>
  <c r="J1928" i="9"/>
  <c r="E3331" i="9"/>
  <c r="F3330" i="9"/>
  <c r="C2075" i="9"/>
  <c r="D2074" i="9"/>
  <c r="J1929" i="9" l="1"/>
  <c r="I1930" i="9"/>
  <c r="C2076" i="9"/>
  <c r="D2075" i="9"/>
  <c r="E3332" i="9"/>
  <c r="F3331" i="9"/>
  <c r="I1931" i="9" l="1"/>
  <c r="J1930" i="9"/>
  <c r="E3333" i="9"/>
  <c r="F3332" i="9"/>
  <c r="C2077" i="9"/>
  <c r="D2076" i="9"/>
  <c r="J1931" i="9" l="1"/>
  <c r="I1932" i="9"/>
  <c r="C2078" i="9"/>
  <c r="D2077" i="9"/>
  <c r="E3334" i="9"/>
  <c r="F3333" i="9"/>
  <c r="I1933" i="9" l="1"/>
  <c r="J1932" i="9"/>
  <c r="E3335" i="9"/>
  <c r="F3334" i="9"/>
  <c r="C2079" i="9"/>
  <c r="D2078" i="9"/>
  <c r="J1933" i="9" l="1"/>
  <c r="I1934" i="9"/>
  <c r="C2080" i="9"/>
  <c r="D2079" i="9"/>
  <c r="E3336" i="9"/>
  <c r="F3335" i="9"/>
  <c r="J1934" i="9" l="1"/>
  <c r="I1935" i="9"/>
  <c r="E3337" i="9"/>
  <c r="F3336" i="9"/>
  <c r="C2081" i="9"/>
  <c r="D2080" i="9"/>
  <c r="J1935" i="9" l="1"/>
  <c r="I1936" i="9"/>
  <c r="C2082" i="9"/>
  <c r="D2081" i="9"/>
  <c r="E3338" i="9"/>
  <c r="F3337" i="9"/>
  <c r="I1937" i="9" l="1"/>
  <c r="J1936" i="9"/>
  <c r="E3339" i="9"/>
  <c r="F3338" i="9"/>
  <c r="C2083" i="9"/>
  <c r="D2082" i="9"/>
  <c r="J1937" i="9" l="1"/>
  <c r="I1938" i="9"/>
  <c r="C2084" i="9"/>
  <c r="D2083" i="9"/>
  <c r="E3340" i="9"/>
  <c r="F3339" i="9"/>
  <c r="I1939" i="9" l="1"/>
  <c r="J1938" i="9"/>
  <c r="E3341" i="9"/>
  <c r="F3340" i="9"/>
  <c r="C2085" i="9"/>
  <c r="D2084" i="9"/>
  <c r="J1939" i="9" l="1"/>
  <c r="I1940" i="9"/>
  <c r="C2086" i="9"/>
  <c r="D2085" i="9"/>
  <c r="E3342" i="9"/>
  <c r="F3341" i="9"/>
  <c r="J1940" i="9" l="1"/>
  <c r="I1941" i="9"/>
  <c r="E3343" i="9"/>
  <c r="F3342" i="9"/>
  <c r="C2087" i="9"/>
  <c r="D2086" i="9"/>
  <c r="J1941" i="9" l="1"/>
  <c r="I1942" i="9"/>
  <c r="C2088" i="9"/>
  <c r="D2087" i="9"/>
  <c r="E3344" i="9"/>
  <c r="F3343" i="9"/>
  <c r="J1942" i="9" l="1"/>
  <c r="I1943" i="9"/>
  <c r="E3345" i="9"/>
  <c r="F3344" i="9"/>
  <c r="C2089" i="9"/>
  <c r="D2088" i="9"/>
  <c r="J1943" i="9" l="1"/>
  <c r="I1944" i="9"/>
  <c r="C2090" i="9"/>
  <c r="D2089" i="9"/>
  <c r="E3346" i="9"/>
  <c r="F3345" i="9"/>
  <c r="I1945" i="9" l="1"/>
  <c r="J1944" i="9"/>
  <c r="E3347" i="9"/>
  <c r="F3346" i="9"/>
  <c r="C2091" i="9"/>
  <c r="D2090" i="9"/>
  <c r="J1945" i="9" l="1"/>
  <c r="I1946" i="9"/>
  <c r="C2092" i="9"/>
  <c r="D2091" i="9"/>
  <c r="E3348" i="9"/>
  <c r="F3347" i="9"/>
  <c r="I1947" i="9" l="1"/>
  <c r="J1946" i="9"/>
  <c r="E3349" i="9"/>
  <c r="F3348" i="9"/>
  <c r="C2093" i="9"/>
  <c r="D2092" i="9"/>
  <c r="J1947" i="9" l="1"/>
  <c r="I1948" i="9"/>
  <c r="C2094" i="9"/>
  <c r="D2093" i="9"/>
  <c r="E3350" i="9"/>
  <c r="F3349" i="9"/>
  <c r="I1949" i="9" l="1"/>
  <c r="J1948" i="9"/>
  <c r="E3351" i="9"/>
  <c r="F3350" i="9"/>
  <c r="C2095" i="9"/>
  <c r="D2094" i="9"/>
  <c r="J1949" i="9" l="1"/>
  <c r="I1950" i="9"/>
  <c r="C2096" i="9"/>
  <c r="D2095" i="9"/>
  <c r="E3352" i="9"/>
  <c r="F3351" i="9"/>
  <c r="J1950" i="9" l="1"/>
  <c r="I1951" i="9"/>
  <c r="E3353" i="9"/>
  <c r="F3352" i="9"/>
  <c r="C2097" i="9"/>
  <c r="D2096" i="9"/>
  <c r="J1951" i="9" l="1"/>
  <c r="I1952" i="9"/>
  <c r="C2098" i="9"/>
  <c r="D2097" i="9"/>
  <c r="E3354" i="9"/>
  <c r="F3353" i="9"/>
  <c r="I1953" i="9" l="1"/>
  <c r="J1952" i="9"/>
  <c r="E3355" i="9"/>
  <c r="F3354" i="9"/>
  <c r="C2099" i="9"/>
  <c r="D2098" i="9"/>
  <c r="J1953" i="9" l="1"/>
  <c r="I1954" i="9"/>
  <c r="C2100" i="9"/>
  <c r="D2099" i="9"/>
  <c r="E3356" i="9"/>
  <c r="F3355" i="9"/>
  <c r="I1955" i="9" l="1"/>
  <c r="J1954" i="9"/>
  <c r="E3357" i="9"/>
  <c r="F3356" i="9"/>
  <c r="C2101" i="9"/>
  <c r="D2100" i="9"/>
  <c r="J1955" i="9" l="1"/>
  <c r="I1956" i="9"/>
  <c r="C2102" i="9"/>
  <c r="D2101" i="9"/>
  <c r="E3358" i="9"/>
  <c r="F3357" i="9"/>
  <c r="J1956" i="9" l="1"/>
  <c r="I1957" i="9"/>
  <c r="E3359" i="9"/>
  <c r="F3358" i="9"/>
  <c r="C2103" i="9"/>
  <c r="D2102" i="9"/>
  <c r="J1957" i="9" l="1"/>
  <c r="I1958" i="9"/>
  <c r="C2104" i="9"/>
  <c r="D2103" i="9"/>
  <c r="E3360" i="9"/>
  <c r="F3359" i="9"/>
  <c r="J1958" i="9" l="1"/>
  <c r="I1959" i="9"/>
  <c r="E3361" i="9"/>
  <c r="F3360" i="9"/>
  <c r="C2105" i="9"/>
  <c r="D2104" i="9"/>
  <c r="J1959" i="9" l="1"/>
  <c r="I1960" i="9"/>
  <c r="C2106" i="9"/>
  <c r="D2105" i="9"/>
  <c r="E3362" i="9"/>
  <c r="F3361" i="9"/>
  <c r="I1961" i="9" l="1"/>
  <c r="J1960" i="9"/>
  <c r="E3363" i="9"/>
  <c r="F3362" i="9"/>
  <c r="C2107" i="9"/>
  <c r="D2106" i="9"/>
  <c r="J1961" i="9" l="1"/>
  <c r="I1962" i="9"/>
  <c r="C2108" i="9"/>
  <c r="D2107" i="9"/>
  <c r="E3364" i="9"/>
  <c r="F3363" i="9"/>
  <c r="I1963" i="9" l="1"/>
  <c r="J1962" i="9"/>
  <c r="E3365" i="9"/>
  <c r="F3364" i="9"/>
  <c r="C2109" i="9"/>
  <c r="D2108" i="9"/>
  <c r="J1963" i="9" l="1"/>
  <c r="I1964" i="9"/>
  <c r="C2110" i="9"/>
  <c r="D2109" i="9"/>
  <c r="E3366" i="9"/>
  <c r="F3365" i="9"/>
  <c r="I1965" i="9" l="1"/>
  <c r="J1964" i="9"/>
  <c r="E3367" i="9"/>
  <c r="F3366" i="9"/>
  <c r="C2111" i="9"/>
  <c r="D2110" i="9"/>
  <c r="J1965" i="9" l="1"/>
  <c r="I1966" i="9"/>
  <c r="C2112" i="9"/>
  <c r="D2111" i="9"/>
  <c r="E3368" i="9"/>
  <c r="F3367" i="9"/>
  <c r="J1966" i="9" l="1"/>
  <c r="I1967" i="9"/>
  <c r="E3369" i="9"/>
  <c r="F3368" i="9"/>
  <c r="C2113" i="9"/>
  <c r="D2112" i="9"/>
  <c r="J1967" i="9" l="1"/>
  <c r="I1968" i="9"/>
  <c r="C2114" i="9"/>
  <c r="D2113" i="9"/>
  <c r="E3370" i="9"/>
  <c r="F3369" i="9"/>
  <c r="I1969" i="9" l="1"/>
  <c r="J1968" i="9"/>
  <c r="E3371" i="9"/>
  <c r="F3370" i="9"/>
  <c r="C2115" i="9"/>
  <c r="D2114" i="9"/>
  <c r="J1969" i="9" l="1"/>
  <c r="I1970" i="9"/>
  <c r="C2116" i="9"/>
  <c r="D2115" i="9"/>
  <c r="E3372" i="9"/>
  <c r="F3371" i="9"/>
  <c r="I1971" i="9" l="1"/>
  <c r="J1970" i="9"/>
  <c r="E3373" i="9"/>
  <c r="F3372" i="9"/>
  <c r="C2117" i="9"/>
  <c r="D2116" i="9"/>
  <c r="J1971" i="9" l="1"/>
  <c r="I1972" i="9"/>
  <c r="C2118" i="9"/>
  <c r="D2117" i="9"/>
  <c r="E3374" i="9"/>
  <c r="F3373" i="9"/>
  <c r="J1972" i="9" l="1"/>
  <c r="I1973" i="9"/>
  <c r="E3375" i="9"/>
  <c r="F3374" i="9"/>
  <c r="C2119" i="9"/>
  <c r="D2118" i="9"/>
  <c r="J1973" i="9" l="1"/>
  <c r="I1974" i="9"/>
  <c r="C2120" i="9"/>
  <c r="D2119" i="9"/>
  <c r="E3376" i="9"/>
  <c r="F3375" i="9"/>
  <c r="J1974" i="9" l="1"/>
  <c r="I1975" i="9"/>
  <c r="E3377" i="9"/>
  <c r="F3376" i="9"/>
  <c r="C2121" i="9"/>
  <c r="D2120" i="9"/>
  <c r="J1975" i="9" l="1"/>
  <c r="I1976" i="9"/>
  <c r="E3378" i="9"/>
  <c r="F3377" i="9"/>
  <c r="D2121" i="9"/>
  <c r="C2122" i="9"/>
  <c r="I1977" i="9" l="1"/>
  <c r="J1976" i="9"/>
  <c r="C2123" i="9"/>
  <c r="D2122" i="9"/>
  <c r="E3379" i="9"/>
  <c r="F3378" i="9"/>
  <c r="J1977" i="9" l="1"/>
  <c r="I1978" i="9"/>
  <c r="E3380" i="9"/>
  <c r="F3379" i="9"/>
  <c r="C2124" i="9"/>
  <c r="D2123" i="9"/>
  <c r="I1979" i="9" l="1"/>
  <c r="J1978" i="9"/>
  <c r="C2125" i="9"/>
  <c r="D2124" i="9"/>
  <c r="E3381" i="9"/>
  <c r="F3380" i="9"/>
  <c r="J1979" i="9" l="1"/>
  <c r="I1980" i="9"/>
  <c r="E3382" i="9"/>
  <c r="F3381" i="9"/>
  <c r="C2126" i="9"/>
  <c r="D2125" i="9"/>
  <c r="I1981" i="9" l="1"/>
  <c r="J1980" i="9"/>
  <c r="C2127" i="9"/>
  <c r="D2126" i="9"/>
  <c r="E3383" i="9"/>
  <c r="F3382" i="9"/>
  <c r="J1981" i="9" l="1"/>
  <c r="I1982" i="9"/>
  <c r="E3384" i="9"/>
  <c r="F3383" i="9"/>
  <c r="C2128" i="9"/>
  <c r="D2127" i="9"/>
  <c r="J1982" i="9" l="1"/>
  <c r="I1983" i="9"/>
  <c r="C2129" i="9"/>
  <c r="D2128" i="9"/>
  <c r="E3385" i="9"/>
  <c r="F3384" i="9"/>
  <c r="J1983" i="9" l="1"/>
  <c r="I1984" i="9"/>
  <c r="E3386" i="9"/>
  <c r="F3385" i="9"/>
  <c r="C2130" i="9"/>
  <c r="D2129" i="9"/>
  <c r="I1985" i="9" l="1"/>
  <c r="J1984" i="9"/>
  <c r="C2131" i="9"/>
  <c r="D2130" i="9"/>
  <c r="E3387" i="9"/>
  <c r="F3386" i="9"/>
  <c r="J1985" i="9" l="1"/>
  <c r="I1986" i="9"/>
  <c r="E3388" i="9"/>
  <c r="F3387" i="9"/>
  <c r="C2132" i="9"/>
  <c r="D2131" i="9"/>
  <c r="I1987" i="9" l="1"/>
  <c r="J1986" i="9"/>
  <c r="C2133" i="9"/>
  <c r="D2132" i="9"/>
  <c r="E3389" i="9"/>
  <c r="F3388" i="9"/>
  <c r="J1987" i="9" l="1"/>
  <c r="I1988" i="9"/>
  <c r="E3390" i="9"/>
  <c r="F3389" i="9"/>
  <c r="C2134" i="9"/>
  <c r="D2133" i="9"/>
  <c r="J1988" i="9" l="1"/>
  <c r="I1989" i="9"/>
  <c r="C2135" i="9"/>
  <c r="D2134" i="9"/>
  <c r="E3391" i="9"/>
  <c r="F3390" i="9"/>
  <c r="J1989" i="9" l="1"/>
  <c r="I1990" i="9"/>
  <c r="E3392" i="9"/>
  <c r="F3391" i="9"/>
  <c r="C2136" i="9"/>
  <c r="D2135" i="9"/>
  <c r="I1991" i="9" l="1"/>
  <c r="J1990" i="9"/>
  <c r="C2137" i="9"/>
  <c r="D2136" i="9"/>
  <c r="E3393" i="9"/>
  <c r="F3392" i="9"/>
  <c r="J1991" i="9" l="1"/>
  <c r="I1992" i="9"/>
  <c r="E3394" i="9"/>
  <c r="F3393" i="9"/>
  <c r="C2138" i="9"/>
  <c r="D2137" i="9"/>
  <c r="I1993" i="9" l="1"/>
  <c r="J1992" i="9"/>
  <c r="E3395" i="9"/>
  <c r="F3394" i="9"/>
  <c r="C2139" i="9"/>
  <c r="D2138" i="9"/>
  <c r="J1993" i="9" l="1"/>
  <c r="I1994" i="9"/>
  <c r="C2140" i="9"/>
  <c r="D2139" i="9"/>
  <c r="E3396" i="9"/>
  <c r="F3395" i="9"/>
  <c r="I1995" i="9" l="1"/>
  <c r="J1994" i="9"/>
  <c r="C2141" i="9"/>
  <c r="D2140" i="9"/>
  <c r="E3397" i="9"/>
  <c r="F3396" i="9"/>
  <c r="J1995" i="9" l="1"/>
  <c r="I1996" i="9"/>
  <c r="C2142" i="9"/>
  <c r="D2141" i="9"/>
  <c r="E3398" i="9"/>
  <c r="F3397" i="9"/>
  <c r="J1996" i="9" l="1"/>
  <c r="I1997" i="9"/>
  <c r="C2143" i="9"/>
  <c r="D2142" i="9"/>
  <c r="E3399" i="9"/>
  <c r="F3398" i="9"/>
  <c r="J1997" i="9" l="1"/>
  <c r="I1998" i="9"/>
  <c r="C2144" i="9"/>
  <c r="D2143" i="9"/>
  <c r="E3400" i="9"/>
  <c r="F3399" i="9"/>
  <c r="I1999" i="9" l="1"/>
  <c r="J1998" i="9"/>
  <c r="C2145" i="9"/>
  <c r="D2144" i="9"/>
  <c r="E3401" i="9"/>
  <c r="F3400" i="9"/>
  <c r="J1999" i="9" l="1"/>
  <c r="I2000" i="9"/>
  <c r="C2146" i="9"/>
  <c r="D2145" i="9"/>
  <c r="E3402" i="9"/>
  <c r="F3401" i="9"/>
  <c r="I2001" i="9" l="1"/>
  <c r="J2000" i="9"/>
  <c r="C2147" i="9"/>
  <c r="D2146" i="9"/>
  <c r="E3403" i="9"/>
  <c r="F3402" i="9"/>
  <c r="J2001" i="9" l="1"/>
  <c r="I2002" i="9"/>
  <c r="C2148" i="9"/>
  <c r="D2147" i="9"/>
  <c r="E3404" i="9"/>
  <c r="F3403" i="9"/>
  <c r="I2003" i="9" l="1"/>
  <c r="J2002" i="9"/>
  <c r="C2149" i="9"/>
  <c r="D2148" i="9"/>
  <c r="E3405" i="9"/>
  <c r="F3404" i="9"/>
  <c r="J2003" i="9" l="1"/>
  <c r="I2004" i="9"/>
  <c r="E3406" i="9"/>
  <c r="F3405" i="9"/>
  <c r="C2150" i="9"/>
  <c r="D2149" i="9"/>
  <c r="J2004" i="9" l="1"/>
  <c r="I2005" i="9"/>
  <c r="C2151" i="9"/>
  <c r="D2150" i="9"/>
  <c r="E3407" i="9"/>
  <c r="F3406" i="9"/>
  <c r="J2005" i="9" l="1"/>
  <c r="I2006" i="9"/>
  <c r="E3408" i="9"/>
  <c r="F3407" i="9"/>
  <c r="C2152" i="9"/>
  <c r="D2151" i="9"/>
  <c r="I2007" i="9" l="1"/>
  <c r="J2006" i="9"/>
  <c r="C2153" i="9"/>
  <c r="D2152" i="9"/>
  <c r="E3409" i="9"/>
  <c r="F3408" i="9"/>
  <c r="J2007" i="9" l="1"/>
  <c r="I2008" i="9"/>
  <c r="E3410" i="9"/>
  <c r="F3409" i="9"/>
  <c r="C2154" i="9"/>
  <c r="D2153" i="9"/>
  <c r="I2009" i="9" l="1"/>
  <c r="J2008" i="9"/>
  <c r="C2155" i="9"/>
  <c r="D2154" i="9"/>
  <c r="E3411" i="9"/>
  <c r="F3410" i="9"/>
  <c r="J2009" i="9" l="1"/>
  <c r="I2010" i="9"/>
  <c r="E3412" i="9"/>
  <c r="F3411" i="9"/>
  <c r="C2156" i="9"/>
  <c r="D2155" i="9"/>
  <c r="I2011" i="9" l="1"/>
  <c r="J2010" i="9"/>
  <c r="C2157" i="9"/>
  <c r="D2156" i="9"/>
  <c r="E3413" i="9"/>
  <c r="F3412" i="9"/>
  <c r="J2011" i="9" l="1"/>
  <c r="I2012" i="9"/>
  <c r="E3414" i="9"/>
  <c r="F3413" i="9"/>
  <c r="C2158" i="9"/>
  <c r="D2157" i="9"/>
  <c r="J2012" i="9" l="1"/>
  <c r="I2013" i="9"/>
  <c r="C2159" i="9"/>
  <c r="D2158" i="9"/>
  <c r="E3415" i="9"/>
  <c r="F3414" i="9"/>
  <c r="J2013" i="9" l="1"/>
  <c r="I2014" i="9"/>
  <c r="E3416" i="9"/>
  <c r="F3415" i="9"/>
  <c r="C2160" i="9"/>
  <c r="D2159" i="9"/>
  <c r="I2015" i="9" l="1"/>
  <c r="J2014" i="9"/>
  <c r="C2161" i="9"/>
  <c r="D2160" i="9"/>
  <c r="E3417" i="9"/>
  <c r="F3416" i="9"/>
  <c r="J2015" i="9" l="1"/>
  <c r="I2016" i="9"/>
  <c r="E3418" i="9"/>
  <c r="F3417" i="9"/>
  <c r="C2162" i="9"/>
  <c r="D2161" i="9"/>
  <c r="I2017" i="9" l="1"/>
  <c r="J2016" i="9"/>
  <c r="C2163" i="9"/>
  <c r="D2162" i="9"/>
  <c r="E3419" i="9"/>
  <c r="F3418" i="9"/>
  <c r="J2017" i="9" l="1"/>
  <c r="I2018" i="9"/>
  <c r="E3420" i="9"/>
  <c r="F3419" i="9"/>
  <c r="C2164" i="9"/>
  <c r="D2163" i="9"/>
  <c r="I2019" i="9" l="1"/>
  <c r="J2018" i="9"/>
  <c r="C2165" i="9"/>
  <c r="D2164" i="9"/>
  <c r="E3421" i="9"/>
  <c r="F3420" i="9"/>
  <c r="J2019" i="9" l="1"/>
  <c r="I2020" i="9"/>
  <c r="E3422" i="9"/>
  <c r="F3421" i="9"/>
  <c r="C2166" i="9"/>
  <c r="D2165" i="9"/>
  <c r="J2020" i="9" l="1"/>
  <c r="I2021" i="9"/>
  <c r="C2167" i="9"/>
  <c r="D2166" i="9"/>
  <c r="E3423" i="9"/>
  <c r="F3422" i="9"/>
  <c r="J2021" i="9" l="1"/>
  <c r="I2022" i="9"/>
  <c r="E3424" i="9"/>
  <c r="F3423" i="9"/>
  <c r="C2168" i="9"/>
  <c r="D2167" i="9"/>
  <c r="I2023" i="9" l="1"/>
  <c r="J2022" i="9"/>
  <c r="C2169" i="9"/>
  <c r="D2168" i="9"/>
  <c r="E3425" i="9"/>
  <c r="F3424" i="9"/>
  <c r="J2023" i="9" l="1"/>
  <c r="I2024" i="9"/>
  <c r="E3426" i="9"/>
  <c r="F3425" i="9"/>
  <c r="C2170" i="9"/>
  <c r="D2169" i="9"/>
  <c r="I2025" i="9" l="1"/>
  <c r="J2024" i="9"/>
  <c r="C2171" i="9"/>
  <c r="D2170" i="9"/>
  <c r="E3427" i="9"/>
  <c r="F3426" i="9"/>
  <c r="J2025" i="9" l="1"/>
  <c r="I2026" i="9"/>
  <c r="E3428" i="9"/>
  <c r="F3427" i="9"/>
  <c r="C2172" i="9"/>
  <c r="D2171" i="9"/>
  <c r="I2027" i="9" l="1"/>
  <c r="J2026" i="9"/>
  <c r="C2173" i="9"/>
  <c r="D2172" i="9"/>
  <c r="E3429" i="9"/>
  <c r="F3428" i="9"/>
  <c r="J2027" i="9" l="1"/>
  <c r="I2028" i="9"/>
  <c r="E3430" i="9"/>
  <c r="F3429" i="9"/>
  <c r="C2174" i="9"/>
  <c r="D2173" i="9"/>
  <c r="J2028" i="9" l="1"/>
  <c r="I2029" i="9"/>
  <c r="C2175" i="9"/>
  <c r="D2174" i="9"/>
  <c r="E3431" i="9"/>
  <c r="F3430" i="9"/>
  <c r="J2029" i="9" l="1"/>
  <c r="I2030" i="9"/>
  <c r="E3432" i="9"/>
  <c r="F3431" i="9"/>
  <c r="C2176" i="9"/>
  <c r="D2175" i="9"/>
  <c r="I2031" i="9" l="1"/>
  <c r="J2030" i="9"/>
  <c r="C2177" i="9"/>
  <c r="D2176" i="9"/>
  <c r="E3433" i="9"/>
  <c r="F3432" i="9"/>
  <c r="J2031" i="9" l="1"/>
  <c r="I2032" i="9"/>
  <c r="E3434" i="9"/>
  <c r="F3433" i="9"/>
  <c r="C2178" i="9"/>
  <c r="D2177" i="9"/>
  <c r="I2033" i="9" l="1"/>
  <c r="J2032" i="9"/>
  <c r="C2179" i="9"/>
  <c r="D2178" i="9"/>
  <c r="E3435" i="9"/>
  <c r="F3434" i="9"/>
  <c r="J2033" i="9" l="1"/>
  <c r="I2034" i="9"/>
  <c r="E3436" i="9"/>
  <c r="F3435" i="9"/>
  <c r="C2180" i="9"/>
  <c r="D2179" i="9"/>
  <c r="I2035" i="9" l="1"/>
  <c r="J2034" i="9"/>
  <c r="C2181" i="9"/>
  <c r="D2180" i="9"/>
  <c r="E3437" i="9"/>
  <c r="F3436" i="9"/>
  <c r="J2035" i="9" l="1"/>
  <c r="I2036" i="9"/>
  <c r="E3438" i="9"/>
  <c r="F3437" i="9"/>
  <c r="C2182" i="9"/>
  <c r="D2181" i="9"/>
  <c r="J2036" i="9" l="1"/>
  <c r="I2037" i="9"/>
  <c r="C2183" i="9"/>
  <c r="D2182" i="9"/>
  <c r="E3439" i="9"/>
  <c r="F3438" i="9"/>
  <c r="J2037" i="9" l="1"/>
  <c r="I2038" i="9"/>
  <c r="E3440" i="9"/>
  <c r="F3439" i="9"/>
  <c r="C2184" i="9"/>
  <c r="D2183" i="9"/>
  <c r="I2039" i="9" l="1"/>
  <c r="J2038" i="9"/>
  <c r="E3441" i="9"/>
  <c r="F3440" i="9"/>
  <c r="C2185" i="9"/>
  <c r="D2184" i="9"/>
  <c r="J2039" i="9" l="1"/>
  <c r="I2040" i="9"/>
  <c r="C2186" i="9"/>
  <c r="D2185" i="9"/>
  <c r="E3442" i="9"/>
  <c r="F3441" i="9"/>
  <c r="I2041" i="9" l="1"/>
  <c r="J2040" i="9"/>
  <c r="E3443" i="9"/>
  <c r="F3442" i="9"/>
  <c r="C2187" i="9"/>
  <c r="D2186" i="9"/>
  <c r="J2041" i="9" l="1"/>
  <c r="I2042" i="9"/>
  <c r="C2188" i="9"/>
  <c r="D2187" i="9"/>
  <c r="E3444" i="9"/>
  <c r="F3443" i="9"/>
  <c r="I2043" i="9" l="1"/>
  <c r="J2042" i="9"/>
  <c r="E3445" i="9"/>
  <c r="F3444" i="9"/>
  <c r="C2189" i="9"/>
  <c r="D2188" i="9"/>
  <c r="J2043" i="9" l="1"/>
  <c r="I2044" i="9"/>
  <c r="C2190" i="9"/>
  <c r="D2189" i="9"/>
  <c r="E3446" i="9"/>
  <c r="F3445" i="9"/>
  <c r="J2044" i="9" l="1"/>
  <c r="I2045" i="9"/>
  <c r="E3447" i="9"/>
  <c r="F3446" i="9"/>
  <c r="C2191" i="9"/>
  <c r="D2190" i="9"/>
  <c r="J2045" i="9" l="1"/>
  <c r="I2046" i="9"/>
  <c r="C2192" i="9"/>
  <c r="D2191" i="9"/>
  <c r="E3448" i="9"/>
  <c r="F3447" i="9"/>
  <c r="I2047" i="9" l="1"/>
  <c r="J2046" i="9"/>
  <c r="E3449" i="9"/>
  <c r="F3448" i="9"/>
  <c r="C2193" i="9"/>
  <c r="D2192" i="9"/>
  <c r="J2047" i="9" l="1"/>
  <c r="I2048" i="9"/>
  <c r="C2194" i="9"/>
  <c r="D2193" i="9"/>
  <c r="E3450" i="9"/>
  <c r="F3449" i="9"/>
  <c r="I2049" i="9" l="1"/>
  <c r="J2048" i="9"/>
  <c r="E3451" i="9"/>
  <c r="F3450" i="9"/>
  <c r="C2195" i="9"/>
  <c r="D2194" i="9"/>
  <c r="J2049" i="9" l="1"/>
  <c r="I2050" i="9"/>
  <c r="C2196" i="9"/>
  <c r="D2195" i="9"/>
  <c r="E3452" i="9"/>
  <c r="F3451" i="9"/>
  <c r="I2051" i="9" l="1"/>
  <c r="J2050" i="9"/>
  <c r="E3453" i="9"/>
  <c r="F3452" i="9"/>
  <c r="C2197" i="9"/>
  <c r="D2196" i="9"/>
  <c r="J2051" i="9" l="1"/>
  <c r="I2052" i="9"/>
  <c r="C2198" i="9"/>
  <c r="D2197" i="9"/>
  <c r="E3454" i="9"/>
  <c r="F3453" i="9"/>
  <c r="J2052" i="9" l="1"/>
  <c r="I2053" i="9"/>
  <c r="E3455" i="9"/>
  <c r="F3454" i="9"/>
  <c r="C2199" i="9"/>
  <c r="D2198" i="9"/>
  <c r="J2053" i="9" l="1"/>
  <c r="I2054" i="9"/>
  <c r="C2200" i="9"/>
  <c r="D2199" i="9"/>
  <c r="E3456" i="9"/>
  <c r="F3455" i="9"/>
  <c r="I2055" i="9" l="1"/>
  <c r="J2054" i="9"/>
  <c r="E3457" i="9"/>
  <c r="F3456" i="9"/>
  <c r="C2201" i="9"/>
  <c r="D2200" i="9"/>
  <c r="J2055" i="9" l="1"/>
  <c r="I2056" i="9"/>
  <c r="C2202" i="9"/>
  <c r="D2201" i="9"/>
  <c r="E3458" i="9"/>
  <c r="F3457" i="9"/>
  <c r="I2057" i="9" l="1"/>
  <c r="J2056" i="9"/>
  <c r="E3459" i="9"/>
  <c r="F3458" i="9"/>
  <c r="C2203" i="9"/>
  <c r="D2202" i="9"/>
  <c r="J2057" i="9" l="1"/>
  <c r="I2058" i="9"/>
  <c r="C2204" i="9"/>
  <c r="D2203" i="9"/>
  <c r="E3460" i="9"/>
  <c r="F3459" i="9"/>
  <c r="I2059" i="9" l="1"/>
  <c r="J2058" i="9"/>
  <c r="E3461" i="9"/>
  <c r="F3460" i="9"/>
  <c r="C2205" i="9"/>
  <c r="D2204" i="9"/>
  <c r="J2059" i="9" l="1"/>
  <c r="I2060" i="9"/>
  <c r="C2206" i="9"/>
  <c r="D2205" i="9"/>
  <c r="E3462" i="9"/>
  <c r="F3461" i="9"/>
  <c r="J2060" i="9" l="1"/>
  <c r="I2061" i="9"/>
  <c r="E3463" i="9"/>
  <c r="F3462" i="9"/>
  <c r="C2207" i="9"/>
  <c r="D2206" i="9"/>
  <c r="J2061" i="9" l="1"/>
  <c r="I2062" i="9"/>
  <c r="C2208" i="9"/>
  <c r="D2207" i="9"/>
  <c r="E3464" i="9"/>
  <c r="F3463" i="9"/>
  <c r="I2063" i="9" l="1"/>
  <c r="J2062" i="9"/>
  <c r="E3465" i="9"/>
  <c r="F3464" i="9"/>
  <c r="C2209" i="9"/>
  <c r="D2208" i="9"/>
  <c r="J2063" i="9" l="1"/>
  <c r="I2064" i="9"/>
  <c r="C2210" i="9"/>
  <c r="D2209" i="9"/>
  <c r="E3466" i="9"/>
  <c r="F3465" i="9"/>
  <c r="I2065" i="9" l="1"/>
  <c r="J2064" i="9"/>
  <c r="E3467" i="9"/>
  <c r="F3466" i="9"/>
  <c r="C2211" i="9"/>
  <c r="D2210" i="9"/>
  <c r="J2065" i="9" l="1"/>
  <c r="I2066" i="9"/>
  <c r="C2212" i="9"/>
  <c r="D2211" i="9"/>
  <c r="E3468" i="9"/>
  <c r="F3467" i="9"/>
  <c r="I2067" i="9" l="1"/>
  <c r="J2066" i="9"/>
  <c r="E3469" i="9"/>
  <c r="F3468" i="9"/>
  <c r="C2213" i="9"/>
  <c r="D2212" i="9"/>
  <c r="J2067" i="9" l="1"/>
  <c r="I2068" i="9"/>
  <c r="C2214" i="9"/>
  <c r="D2213" i="9"/>
  <c r="E3470" i="9"/>
  <c r="F3469" i="9"/>
  <c r="J2068" i="9" l="1"/>
  <c r="I2069" i="9"/>
  <c r="E3471" i="9"/>
  <c r="F3470" i="9"/>
  <c r="C2215" i="9"/>
  <c r="D2214" i="9"/>
  <c r="J2069" i="9" l="1"/>
  <c r="I2070" i="9"/>
  <c r="C2216" i="9"/>
  <c r="D2215" i="9"/>
  <c r="E3472" i="9"/>
  <c r="F3471" i="9"/>
  <c r="I2071" i="9" l="1"/>
  <c r="J2070" i="9"/>
  <c r="E3473" i="9"/>
  <c r="F3472" i="9"/>
  <c r="C2217" i="9"/>
  <c r="D2216" i="9"/>
  <c r="J2071" i="9" l="1"/>
  <c r="I2072" i="9"/>
  <c r="C2218" i="9"/>
  <c r="D2217" i="9"/>
  <c r="E3474" i="9"/>
  <c r="F3473" i="9"/>
  <c r="I2073" i="9" l="1"/>
  <c r="J2072" i="9"/>
  <c r="E3475" i="9"/>
  <c r="F3474" i="9"/>
  <c r="C2219" i="9"/>
  <c r="D2218" i="9"/>
  <c r="J2073" i="9" l="1"/>
  <c r="I2074" i="9"/>
  <c r="C2220" i="9"/>
  <c r="D2219" i="9"/>
  <c r="E3476" i="9"/>
  <c r="F3475" i="9"/>
  <c r="I2075" i="9" l="1"/>
  <c r="J2074" i="9"/>
  <c r="E3477" i="9"/>
  <c r="F3476" i="9"/>
  <c r="C2221" i="9"/>
  <c r="D2220" i="9"/>
  <c r="J2075" i="9" l="1"/>
  <c r="I2076" i="9"/>
  <c r="C2222" i="9"/>
  <c r="D2221" i="9"/>
  <c r="E3478" i="9"/>
  <c r="F3477" i="9"/>
  <c r="J2076" i="9" l="1"/>
  <c r="I2077" i="9"/>
  <c r="E3479" i="9"/>
  <c r="F3478" i="9"/>
  <c r="C2223" i="9"/>
  <c r="D2222" i="9"/>
  <c r="J2077" i="9" l="1"/>
  <c r="I2078" i="9"/>
  <c r="C2224" i="9"/>
  <c r="D2223" i="9"/>
  <c r="E3480" i="9"/>
  <c r="F3479" i="9"/>
  <c r="I2079" i="9" l="1"/>
  <c r="J2078" i="9"/>
  <c r="E3481" i="9"/>
  <c r="F3480" i="9"/>
  <c r="C2225" i="9"/>
  <c r="D2224" i="9"/>
  <c r="J2079" i="9" l="1"/>
  <c r="I2080" i="9"/>
  <c r="C2226" i="9"/>
  <c r="D2225" i="9"/>
  <c r="E3482" i="9"/>
  <c r="F3481" i="9"/>
  <c r="I2081" i="9" l="1"/>
  <c r="J2080" i="9"/>
  <c r="E3483" i="9"/>
  <c r="F3482" i="9"/>
  <c r="C2227" i="9"/>
  <c r="D2226" i="9"/>
  <c r="J2081" i="9" l="1"/>
  <c r="I2082" i="9"/>
  <c r="C2228" i="9"/>
  <c r="D2227" i="9"/>
  <c r="E3484" i="9"/>
  <c r="F3483" i="9"/>
  <c r="I2083" i="9" l="1"/>
  <c r="J2082" i="9"/>
  <c r="E3485" i="9"/>
  <c r="F3484" i="9"/>
  <c r="C2229" i="9"/>
  <c r="D2228" i="9"/>
  <c r="J2083" i="9" l="1"/>
  <c r="I2084" i="9"/>
  <c r="C2230" i="9"/>
  <c r="D2229" i="9"/>
  <c r="E3486" i="9"/>
  <c r="F3485" i="9"/>
  <c r="J2084" i="9" l="1"/>
  <c r="I2085" i="9"/>
  <c r="E3487" i="9"/>
  <c r="F3486" i="9"/>
  <c r="C2231" i="9"/>
  <c r="D2230" i="9"/>
  <c r="J2085" i="9" l="1"/>
  <c r="I2086" i="9"/>
  <c r="C2232" i="9"/>
  <c r="D2231" i="9"/>
  <c r="E3488" i="9"/>
  <c r="F3487" i="9"/>
  <c r="I2087" i="9" l="1"/>
  <c r="J2086" i="9"/>
  <c r="E3489" i="9"/>
  <c r="F3488" i="9"/>
  <c r="C2233" i="9"/>
  <c r="D2232" i="9"/>
  <c r="J2087" i="9" l="1"/>
  <c r="I2088" i="9"/>
  <c r="C2234" i="9"/>
  <c r="D2233" i="9"/>
  <c r="E3490" i="9"/>
  <c r="F3489" i="9"/>
  <c r="I2089" i="9" l="1"/>
  <c r="J2088" i="9"/>
  <c r="E3491" i="9"/>
  <c r="F3490" i="9"/>
  <c r="C2235" i="9"/>
  <c r="D2234" i="9"/>
  <c r="J2089" i="9" l="1"/>
  <c r="I2090" i="9"/>
  <c r="C2236" i="9"/>
  <c r="D2235" i="9"/>
  <c r="E3492" i="9"/>
  <c r="F3491" i="9"/>
  <c r="I2091" i="9" l="1"/>
  <c r="J2090" i="9"/>
  <c r="E3493" i="9"/>
  <c r="F3492" i="9"/>
  <c r="C2237" i="9"/>
  <c r="D2236" i="9"/>
  <c r="J2091" i="9" l="1"/>
  <c r="I2092" i="9"/>
  <c r="C2238" i="9"/>
  <c r="D2237" i="9"/>
  <c r="E3494" i="9"/>
  <c r="F3493" i="9"/>
  <c r="J2092" i="9" l="1"/>
  <c r="I2093" i="9"/>
  <c r="E3495" i="9"/>
  <c r="F3494" i="9"/>
  <c r="C2239" i="9"/>
  <c r="D2238" i="9"/>
  <c r="J2093" i="9" l="1"/>
  <c r="I2094" i="9"/>
  <c r="C2240" i="9"/>
  <c r="D2239" i="9"/>
  <c r="E3496" i="9"/>
  <c r="F3495" i="9"/>
  <c r="I2095" i="9" l="1"/>
  <c r="J2094" i="9"/>
  <c r="E3497" i="9"/>
  <c r="F3496" i="9"/>
  <c r="C2241" i="9"/>
  <c r="D2240" i="9"/>
  <c r="J2095" i="9" l="1"/>
  <c r="I2096" i="9"/>
  <c r="C2242" i="9"/>
  <c r="D2241" i="9"/>
  <c r="E3498" i="9"/>
  <c r="F3497" i="9"/>
  <c r="I2097" i="9" l="1"/>
  <c r="J2096" i="9"/>
  <c r="E3499" i="9"/>
  <c r="F3498" i="9"/>
  <c r="C2243" i="9"/>
  <c r="D2242" i="9"/>
  <c r="J2097" i="9" l="1"/>
  <c r="I2098" i="9"/>
  <c r="C2244" i="9"/>
  <c r="D2243" i="9"/>
  <c r="E3500" i="9"/>
  <c r="F3499" i="9"/>
  <c r="I2099" i="9" l="1"/>
  <c r="J2098" i="9"/>
  <c r="E3501" i="9"/>
  <c r="F3500" i="9"/>
  <c r="C2245" i="9"/>
  <c r="D2244" i="9"/>
  <c r="J2099" i="9" l="1"/>
  <c r="I2100" i="9"/>
  <c r="C2246" i="9"/>
  <c r="D2245" i="9"/>
  <c r="E3502" i="9"/>
  <c r="F3501" i="9"/>
  <c r="J2100" i="9" l="1"/>
  <c r="I2101" i="9"/>
  <c r="E3503" i="9"/>
  <c r="F3502" i="9"/>
  <c r="C2247" i="9"/>
  <c r="D2246" i="9"/>
  <c r="J2101" i="9" l="1"/>
  <c r="I2102" i="9"/>
  <c r="C2248" i="9"/>
  <c r="D2247" i="9"/>
  <c r="E3504" i="9"/>
  <c r="F3503" i="9"/>
  <c r="I2103" i="9" l="1"/>
  <c r="J2102" i="9"/>
  <c r="E3505" i="9"/>
  <c r="F3504" i="9"/>
  <c r="C2249" i="9"/>
  <c r="D2248" i="9"/>
  <c r="J2103" i="9" l="1"/>
  <c r="I2104" i="9"/>
  <c r="C2250" i="9"/>
  <c r="D2249" i="9"/>
  <c r="E3506" i="9"/>
  <c r="F3505" i="9"/>
  <c r="I2105" i="9" l="1"/>
  <c r="J2104" i="9"/>
  <c r="E3507" i="9"/>
  <c r="F3506" i="9"/>
  <c r="C2251" i="9"/>
  <c r="D2250" i="9"/>
  <c r="J2105" i="9" l="1"/>
  <c r="I2106" i="9"/>
  <c r="C2252" i="9"/>
  <c r="D2251" i="9"/>
  <c r="E3508" i="9"/>
  <c r="F3507" i="9"/>
  <c r="I2107" i="9" l="1"/>
  <c r="J2106" i="9"/>
  <c r="E3509" i="9"/>
  <c r="F3508" i="9"/>
  <c r="C2253" i="9"/>
  <c r="D2252" i="9"/>
  <c r="J2107" i="9" l="1"/>
  <c r="I2108" i="9"/>
  <c r="C2254" i="9"/>
  <c r="D2253" i="9"/>
  <c r="E3510" i="9"/>
  <c r="F3509" i="9"/>
  <c r="J2108" i="9" l="1"/>
  <c r="I2109" i="9"/>
  <c r="E3511" i="9"/>
  <c r="F3510" i="9"/>
  <c r="C2255" i="9"/>
  <c r="D2254" i="9"/>
  <c r="J2109" i="9" l="1"/>
  <c r="I2110" i="9"/>
  <c r="C2256" i="9"/>
  <c r="D2255" i="9"/>
  <c r="E3512" i="9"/>
  <c r="F3511" i="9"/>
  <c r="I2111" i="9" l="1"/>
  <c r="J2110" i="9"/>
  <c r="E3513" i="9"/>
  <c r="F3512" i="9"/>
  <c r="C2257" i="9"/>
  <c r="D2256" i="9"/>
  <c r="J2111" i="9" l="1"/>
  <c r="I2112" i="9"/>
  <c r="C2258" i="9"/>
  <c r="D2257" i="9"/>
  <c r="E3514" i="9"/>
  <c r="F3513" i="9"/>
  <c r="I2113" i="9" l="1"/>
  <c r="J2112" i="9"/>
  <c r="E3515" i="9"/>
  <c r="F3514" i="9"/>
  <c r="C2259" i="9"/>
  <c r="D2258" i="9"/>
  <c r="J2113" i="9" l="1"/>
  <c r="I2114" i="9"/>
  <c r="C2260" i="9"/>
  <c r="D2259" i="9"/>
  <c r="E3516" i="9"/>
  <c r="F3515" i="9"/>
  <c r="I2115" i="9" l="1"/>
  <c r="J2114" i="9"/>
  <c r="E3517" i="9"/>
  <c r="F3516" i="9"/>
  <c r="C2261" i="9"/>
  <c r="D2260" i="9"/>
  <c r="J2115" i="9" l="1"/>
  <c r="I2116" i="9"/>
  <c r="C2262" i="9"/>
  <c r="D2261" i="9"/>
  <c r="E3518" i="9"/>
  <c r="F3517" i="9"/>
  <c r="J2116" i="9" l="1"/>
  <c r="I2117" i="9"/>
  <c r="E3519" i="9"/>
  <c r="F3518" i="9"/>
  <c r="C2263" i="9"/>
  <c r="D2262" i="9"/>
  <c r="J2117" i="9" l="1"/>
  <c r="I2118" i="9"/>
  <c r="C2264" i="9"/>
  <c r="D2263" i="9"/>
  <c r="E3520" i="9"/>
  <c r="F3519" i="9"/>
  <c r="I2119" i="9" l="1"/>
  <c r="J2118" i="9"/>
  <c r="E3521" i="9"/>
  <c r="F3520" i="9"/>
  <c r="C2265" i="9"/>
  <c r="D2264" i="9"/>
  <c r="J2119" i="9" l="1"/>
  <c r="I2120" i="9"/>
  <c r="C2266" i="9"/>
  <c r="D2265" i="9"/>
  <c r="E3522" i="9"/>
  <c r="F3521" i="9"/>
  <c r="I2121" i="9" l="1"/>
  <c r="J2120" i="9"/>
  <c r="E3523" i="9"/>
  <c r="F3522" i="9"/>
  <c r="C2267" i="9"/>
  <c r="D2266" i="9"/>
  <c r="J2121" i="9" l="1"/>
  <c r="I2122" i="9"/>
  <c r="C2268" i="9"/>
  <c r="D2267" i="9"/>
  <c r="E3524" i="9"/>
  <c r="F3523" i="9"/>
  <c r="I2123" i="9" l="1"/>
  <c r="J2122" i="9"/>
  <c r="E3525" i="9"/>
  <c r="F3524" i="9"/>
  <c r="C2269" i="9"/>
  <c r="D2268" i="9"/>
  <c r="J2123" i="9" l="1"/>
  <c r="I2124" i="9"/>
  <c r="C2270" i="9"/>
  <c r="D2269" i="9"/>
  <c r="E3526" i="9"/>
  <c r="F3525" i="9"/>
  <c r="J2124" i="9" l="1"/>
  <c r="I2125" i="9"/>
  <c r="E3527" i="9"/>
  <c r="F3526" i="9"/>
  <c r="C2271" i="9"/>
  <c r="D2270" i="9"/>
  <c r="J2125" i="9" l="1"/>
  <c r="I2126" i="9"/>
  <c r="C2272" i="9"/>
  <c r="D2271" i="9"/>
  <c r="E3528" i="9"/>
  <c r="F3527" i="9"/>
  <c r="I2127" i="9" l="1"/>
  <c r="J2126" i="9"/>
  <c r="E3529" i="9"/>
  <c r="F3528" i="9"/>
  <c r="C2273" i="9"/>
  <c r="D2272" i="9"/>
  <c r="J2127" i="9" l="1"/>
  <c r="I2128" i="9"/>
  <c r="C2274" i="9"/>
  <c r="D2273" i="9"/>
  <c r="E3530" i="9"/>
  <c r="F3529" i="9"/>
  <c r="I2129" i="9" l="1"/>
  <c r="J2128" i="9"/>
  <c r="E3531" i="9"/>
  <c r="F3530" i="9"/>
  <c r="C2275" i="9"/>
  <c r="D2274" i="9"/>
  <c r="J2129" i="9" l="1"/>
  <c r="I2130" i="9"/>
  <c r="C2276" i="9"/>
  <c r="D2275" i="9"/>
  <c r="E3532" i="9"/>
  <c r="F3531" i="9"/>
  <c r="I2131" i="9" l="1"/>
  <c r="J2130" i="9"/>
  <c r="E3533" i="9"/>
  <c r="F3532" i="9"/>
  <c r="C2277" i="9"/>
  <c r="D2276" i="9"/>
  <c r="J2131" i="9" l="1"/>
  <c r="I2132" i="9"/>
  <c r="C2278" i="9"/>
  <c r="D2277" i="9"/>
  <c r="E3534" i="9"/>
  <c r="F3533" i="9"/>
  <c r="J2132" i="9" l="1"/>
  <c r="I2133" i="9"/>
  <c r="E3535" i="9"/>
  <c r="F3534" i="9"/>
  <c r="C2279" i="9"/>
  <c r="D2278" i="9"/>
  <c r="J2133" i="9" l="1"/>
  <c r="I2134" i="9"/>
  <c r="C2280" i="9"/>
  <c r="D2279" i="9"/>
  <c r="E3536" i="9"/>
  <c r="F3535" i="9"/>
  <c r="I2135" i="9" l="1"/>
  <c r="J2134" i="9"/>
  <c r="E3537" i="9"/>
  <c r="F3536" i="9"/>
  <c r="C2281" i="9"/>
  <c r="D2280" i="9"/>
  <c r="J2135" i="9" l="1"/>
  <c r="I2136" i="9"/>
  <c r="C2282" i="9"/>
  <c r="D2281" i="9"/>
  <c r="E3538" i="9"/>
  <c r="F3537" i="9"/>
  <c r="I2137" i="9" l="1"/>
  <c r="J2136" i="9"/>
  <c r="E3539" i="9"/>
  <c r="F3538" i="9"/>
  <c r="C2283" i="9"/>
  <c r="D2282" i="9"/>
  <c r="J2137" i="9" l="1"/>
  <c r="I2138" i="9"/>
  <c r="C2284" i="9"/>
  <c r="D2283" i="9"/>
  <c r="E3540" i="9"/>
  <c r="F3539" i="9"/>
  <c r="I2139" i="9" l="1"/>
  <c r="J2138" i="9"/>
  <c r="E3541" i="9"/>
  <c r="F3540" i="9"/>
  <c r="C2285" i="9"/>
  <c r="D2284" i="9"/>
  <c r="J2139" i="9" l="1"/>
  <c r="I2140" i="9"/>
  <c r="C2286" i="9"/>
  <c r="D2285" i="9"/>
  <c r="E3542" i="9"/>
  <c r="F3541" i="9"/>
  <c r="J2140" i="9" l="1"/>
  <c r="I2141" i="9"/>
  <c r="E3543" i="9"/>
  <c r="F3542" i="9"/>
  <c r="C2287" i="9"/>
  <c r="D2286" i="9"/>
  <c r="J2141" i="9" l="1"/>
  <c r="I2142" i="9"/>
  <c r="C2288" i="9"/>
  <c r="D2287" i="9"/>
  <c r="E3544" i="9"/>
  <c r="F3543" i="9"/>
  <c r="I2143" i="9" l="1"/>
  <c r="J2142" i="9"/>
  <c r="E3545" i="9"/>
  <c r="F3544" i="9"/>
  <c r="C2289" i="9"/>
  <c r="D2288" i="9"/>
  <c r="J2143" i="9" l="1"/>
  <c r="I2144" i="9"/>
  <c r="C2290" i="9"/>
  <c r="D2289" i="9"/>
  <c r="E3546" i="9"/>
  <c r="F3545" i="9"/>
  <c r="I2145" i="9" l="1"/>
  <c r="J2144" i="9"/>
  <c r="E3547" i="9"/>
  <c r="F3546" i="9"/>
  <c r="C2291" i="9"/>
  <c r="D2290" i="9"/>
  <c r="J2145" i="9" l="1"/>
  <c r="I2146" i="9"/>
  <c r="C2292" i="9"/>
  <c r="D2291" i="9"/>
  <c r="E3548" i="9"/>
  <c r="F3547" i="9"/>
  <c r="I2147" i="9" l="1"/>
  <c r="J2146" i="9"/>
  <c r="E3549" i="9"/>
  <c r="F3548" i="9"/>
  <c r="C2293" i="9"/>
  <c r="D2292" i="9"/>
  <c r="J2147" i="9" l="1"/>
  <c r="I2148" i="9"/>
  <c r="E3550" i="9"/>
  <c r="F3549" i="9"/>
  <c r="C2294" i="9"/>
  <c r="D2293" i="9"/>
  <c r="J2148" i="9" l="1"/>
  <c r="I2149" i="9"/>
  <c r="C2295" i="9"/>
  <c r="D2294" i="9"/>
  <c r="E3551" i="9"/>
  <c r="F3550" i="9"/>
  <c r="J2149" i="9" l="1"/>
  <c r="I2150" i="9"/>
  <c r="E3552" i="9"/>
  <c r="F3551" i="9"/>
  <c r="C2296" i="9"/>
  <c r="D2295" i="9"/>
  <c r="I2151" i="9" l="1"/>
  <c r="J2150" i="9"/>
  <c r="C2297" i="9"/>
  <c r="D2296" i="9"/>
  <c r="E3553" i="9"/>
  <c r="F3552" i="9"/>
  <c r="J2151" i="9" l="1"/>
  <c r="I2152" i="9"/>
  <c r="E3554" i="9"/>
  <c r="F3553" i="9"/>
  <c r="C2298" i="9"/>
  <c r="D2297" i="9"/>
  <c r="I2153" i="9" l="1"/>
  <c r="J2152" i="9"/>
  <c r="C2299" i="9"/>
  <c r="D2298" i="9"/>
  <c r="E3555" i="9"/>
  <c r="F3554" i="9"/>
  <c r="J2153" i="9" l="1"/>
  <c r="I2154" i="9"/>
  <c r="E3556" i="9"/>
  <c r="F3555" i="9"/>
  <c r="C2300" i="9"/>
  <c r="D2299" i="9"/>
  <c r="I2155" i="9" l="1"/>
  <c r="J2154" i="9"/>
  <c r="C2301" i="9"/>
  <c r="D2300" i="9"/>
  <c r="E3557" i="9"/>
  <c r="F3556" i="9"/>
  <c r="J2155" i="9" l="1"/>
  <c r="I2156" i="9"/>
  <c r="E3558" i="9"/>
  <c r="F3557" i="9"/>
  <c r="C2302" i="9"/>
  <c r="D2301" i="9"/>
  <c r="J2156" i="9" l="1"/>
  <c r="I2157" i="9"/>
  <c r="C2303" i="9"/>
  <c r="D2302" i="9"/>
  <c r="E3559" i="9"/>
  <c r="F3558" i="9"/>
  <c r="J2157" i="9" l="1"/>
  <c r="I2158" i="9"/>
  <c r="E3560" i="9"/>
  <c r="F3559" i="9"/>
  <c r="C2304" i="9"/>
  <c r="D2303" i="9"/>
  <c r="I2159" i="9" l="1"/>
  <c r="J2158" i="9"/>
  <c r="C2305" i="9"/>
  <c r="D2304" i="9"/>
  <c r="E3561" i="9"/>
  <c r="F3560" i="9"/>
  <c r="J2159" i="9" l="1"/>
  <c r="I2160" i="9"/>
  <c r="E3562" i="9"/>
  <c r="F3561" i="9"/>
  <c r="C2306" i="9"/>
  <c r="D2305" i="9"/>
  <c r="I2161" i="9" l="1"/>
  <c r="J2160" i="9"/>
  <c r="C2307" i="9"/>
  <c r="D2306" i="9"/>
  <c r="E3563" i="9"/>
  <c r="F3562" i="9"/>
  <c r="J2161" i="9" l="1"/>
  <c r="I2162" i="9"/>
  <c r="E3564" i="9"/>
  <c r="F3563" i="9"/>
  <c r="C2308" i="9"/>
  <c r="D2307" i="9"/>
  <c r="I2163" i="9" l="1"/>
  <c r="J2162" i="9"/>
  <c r="C2309" i="9"/>
  <c r="D2308" i="9"/>
  <c r="E3565" i="9"/>
  <c r="F3564" i="9"/>
  <c r="J2163" i="9" l="1"/>
  <c r="I2164" i="9"/>
  <c r="E3566" i="9"/>
  <c r="F3565" i="9"/>
  <c r="C2310" i="9"/>
  <c r="D2309" i="9"/>
  <c r="J2164" i="9" l="1"/>
  <c r="I2165" i="9"/>
  <c r="C2311" i="9"/>
  <c r="D2310" i="9"/>
  <c r="E3567" i="9"/>
  <c r="F3566" i="9"/>
  <c r="J2165" i="9" l="1"/>
  <c r="I2166" i="9"/>
  <c r="E3568" i="9"/>
  <c r="F3567" i="9"/>
  <c r="C2312" i="9"/>
  <c r="D2311" i="9"/>
  <c r="I2167" i="9" l="1"/>
  <c r="J2166" i="9"/>
  <c r="C2313" i="9"/>
  <c r="D2312" i="9"/>
  <c r="E3569" i="9"/>
  <c r="F3568" i="9"/>
  <c r="J2167" i="9" l="1"/>
  <c r="I2168" i="9"/>
  <c r="E3570" i="9"/>
  <c r="F3569" i="9"/>
  <c r="C2314" i="9"/>
  <c r="D2313" i="9"/>
  <c r="I2169" i="9" l="1"/>
  <c r="J2168" i="9"/>
  <c r="C2315" i="9"/>
  <c r="D2314" i="9"/>
  <c r="E3571" i="9"/>
  <c r="F3570" i="9"/>
  <c r="J2169" i="9" l="1"/>
  <c r="I2170" i="9"/>
  <c r="E3572" i="9"/>
  <c r="F3571" i="9"/>
  <c r="C2316" i="9"/>
  <c r="D2315" i="9"/>
  <c r="I2171" i="9" l="1"/>
  <c r="J2170" i="9"/>
  <c r="C2317" i="9"/>
  <c r="D2316" i="9"/>
  <c r="E3573" i="9"/>
  <c r="F3572" i="9"/>
  <c r="J2171" i="9" l="1"/>
  <c r="I2172" i="9"/>
  <c r="E3574" i="9"/>
  <c r="F3573" i="9"/>
  <c r="C2318" i="9"/>
  <c r="D2317" i="9"/>
  <c r="J2172" i="9" l="1"/>
  <c r="I2173" i="9"/>
  <c r="C2319" i="9"/>
  <c r="D2318" i="9"/>
  <c r="E3575" i="9"/>
  <c r="F3574" i="9"/>
  <c r="J2173" i="9" l="1"/>
  <c r="I2174" i="9"/>
  <c r="E3576" i="9"/>
  <c r="F3575" i="9"/>
  <c r="C2320" i="9"/>
  <c r="D2319" i="9"/>
  <c r="I2175" i="9" l="1"/>
  <c r="J2174" i="9"/>
  <c r="C2321" i="9"/>
  <c r="D2320" i="9"/>
  <c r="E3577" i="9"/>
  <c r="F3576" i="9"/>
  <c r="J2175" i="9" l="1"/>
  <c r="I2176" i="9"/>
  <c r="E3578" i="9"/>
  <c r="F3577" i="9"/>
  <c r="C2322" i="9"/>
  <c r="D2321" i="9"/>
  <c r="I2177" i="9" l="1"/>
  <c r="J2176" i="9"/>
  <c r="C2323" i="9"/>
  <c r="D2322" i="9"/>
  <c r="E3579" i="9"/>
  <c r="F3578" i="9"/>
  <c r="J2177" i="9" l="1"/>
  <c r="I2178" i="9"/>
  <c r="E3580" i="9"/>
  <c r="F3579" i="9"/>
  <c r="C2324" i="9"/>
  <c r="D2323" i="9"/>
  <c r="I2179" i="9" l="1"/>
  <c r="J2178" i="9"/>
  <c r="C2325" i="9"/>
  <c r="D2324" i="9"/>
  <c r="E3581" i="9"/>
  <c r="F3580" i="9"/>
  <c r="J2179" i="9" l="1"/>
  <c r="I2180" i="9"/>
  <c r="E3582" i="9"/>
  <c r="F3581" i="9"/>
  <c r="C2326" i="9"/>
  <c r="D2325" i="9"/>
  <c r="J2180" i="9" l="1"/>
  <c r="I2181" i="9"/>
  <c r="C2327" i="9"/>
  <c r="D2326" i="9"/>
  <c r="E3583" i="9"/>
  <c r="F3582" i="9"/>
  <c r="J2181" i="9" l="1"/>
  <c r="I2182" i="9"/>
  <c r="E3584" i="9"/>
  <c r="F3583" i="9"/>
  <c r="C2328" i="9"/>
  <c r="D2327" i="9"/>
  <c r="I2183" i="9" l="1"/>
  <c r="J2182" i="9"/>
  <c r="C2329" i="9"/>
  <c r="D2328" i="9"/>
  <c r="E3585" i="9"/>
  <c r="F3584" i="9"/>
  <c r="J2183" i="9" l="1"/>
  <c r="I2184" i="9"/>
  <c r="E3586" i="9"/>
  <c r="F3585" i="9"/>
  <c r="C2330" i="9"/>
  <c r="D2329" i="9"/>
  <c r="I2185" i="9" l="1"/>
  <c r="J2184" i="9"/>
  <c r="C2331" i="9"/>
  <c r="D2330" i="9"/>
  <c r="E3587" i="9"/>
  <c r="F3586" i="9"/>
  <c r="J2185" i="9" l="1"/>
  <c r="I2186" i="9"/>
  <c r="E3588" i="9"/>
  <c r="F3587" i="9"/>
  <c r="C2332" i="9"/>
  <c r="D2331" i="9"/>
  <c r="I2187" i="9" l="1"/>
  <c r="J2186" i="9"/>
  <c r="C2333" i="9"/>
  <c r="D2332" i="9"/>
  <c r="E3589" i="9"/>
  <c r="F3588" i="9"/>
  <c r="J2187" i="9" l="1"/>
  <c r="I2188" i="9"/>
  <c r="E3590" i="9"/>
  <c r="F3589" i="9"/>
  <c r="C2334" i="9"/>
  <c r="D2333" i="9"/>
  <c r="J2188" i="9" l="1"/>
  <c r="I2189" i="9"/>
  <c r="C2335" i="9"/>
  <c r="D2334" i="9"/>
  <c r="E3591" i="9"/>
  <c r="F3590" i="9"/>
  <c r="J2189" i="9" l="1"/>
  <c r="I2190" i="9"/>
  <c r="E3592" i="9"/>
  <c r="F3591" i="9"/>
  <c r="C2336" i="9"/>
  <c r="D2335" i="9"/>
  <c r="I2191" i="9" l="1"/>
  <c r="J2190" i="9"/>
  <c r="C2337" i="9"/>
  <c r="D2336" i="9"/>
  <c r="E3593" i="9"/>
  <c r="F3592" i="9"/>
  <c r="J2191" i="9" l="1"/>
  <c r="I2192" i="9"/>
  <c r="E3594" i="9"/>
  <c r="F3593" i="9"/>
  <c r="C2338" i="9"/>
  <c r="D2337" i="9"/>
  <c r="I2193" i="9" l="1"/>
  <c r="J2192" i="9"/>
  <c r="C2339" i="9"/>
  <c r="D2338" i="9"/>
  <c r="E3595" i="9"/>
  <c r="F3594" i="9"/>
  <c r="J2193" i="9" l="1"/>
  <c r="I2194" i="9"/>
  <c r="E3596" i="9"/>
  <c r="F3595" i="9"/>
  <c r="C2340" i="9"/>
  <c r="D2339" i="9"/>
  <c r="I2195" i="9" l="1"/>
  <c r="J2194" i="9"/>
  <c r="C2341" i="9"/>
  <c r="D2340" i="9"/>
  <c r="E3597" i="9"/>
  <c r="F3596" i="9"/>
  <c r="J2195" i="9" l="1"/>
  <c r="I2196" i="9"/>
  <c r="E3598" i="9"/>
  <c r="F3597" i="9"/>
  <c r="C2342" i="9"/>
  <c r="D2341" i="9"/>
  <c r="J2196" i="9" l="1"/>
  <c r="I2197" i="9"/>
  <c r="C2343" i="9"/>
  <c r="D2342" i="9"/>
  <c r="E3599" i="9"/>
  <c r="F3598" i="9"/>
  <c r="J2197" i="9" l="1"/>
  <c r="I2198" i="9"/>
  <c r="E3600" i="9"/>
  <c r="F3599" i="9"/>
  <c r="C2344" i="9"/>
  <c r="D2343" i="9"/>
  <c r="I2199" i="9" l="1"/>
  <c r="J2198" i="9"/>
  <c r="C2345" i="9"/>
  <c r="D2344" i="9"/>
  <c r="E3601" i="9"/>
  <c r="F3600" i="9"/>
  <c r="J2199" i="9" l="1"/>
  <c r="I2200" i="9"/>
  <c r="E3602" i="9"/>
  <c r="F3601" i="9"/>
  <c r="C2346" i="9"/>
  <c r="D2345" i="9"/>
  <c r="I2201" i="9" l="1"/>
  <c r="J2200" i="9"/>
  <c r="C2347" i="9"/>
  <c r="D2346" i="9"/>
  <c r="E3603" i="9"/>
  <c r="F3602" i="9"/>
  <c r="J2201" i="9" l="1"/>
  <c r="I2202" i="9"/>
  <c r="E3604" i="9"/>
  <c r="F3603" i="9"/>
  <c r="C2348" i="9"/>
  <c r="D2347" i="9"/>
  <c r="I2203" i="9" l="1"/>
  <c r="J2202" i="9"/>
  <c r="C2349" i="9"/>
  <c r="D2348" i="9"/>
  <c r="E3605" i="9"/>
  <c r="F3604" i="9"/>
  <c r="J2203" i="9" l="1"/>
  <c r="I2204" i="9"/>
  <c r="E3606" i="9"/>
  <c r="F3605" i="9"/>
  <c r="C2350" i="9"/>
  <c r="D2349" i="9"/>
  <c r="J2204" i="9" l="1"/>
  <c r="I2205" i="9"/>
  <c r="C2351" i="9"/>
  <c r="D2350" i="9"/>
  <c r="E3607" i="9"/>
  <c r="F3606" i="9"/>
  <c r="J2205" i="9" l="1"/>
  <c r="I2206" i="9"/>
  <c r="E3608" i="9"/>
  <c r="F3607" i="9"/>
  <c r="C2352" i="9"/>
  <c r="D2351" i="9"/>
  <c r="I2207" i="9" l="1"/>
  <c r="J2206" i="9"/>
  <c r="C2353" i="9"/>
  <c r="D2352" i="9"/>
  <c r="E3609" i="9"/>
  <c r="F3608" i="9"/>
  <c r="J2207" i="9" l="1"/>
  <c r="I2208" i="9"/>
  <c r="E3610" i="9"/>
  <c r="F3609" i="9"/>
  <c r="C2354" i="9"/>
  <c r="D2353" i="9"/>
  <c r="I2209" i="9" l="1"/>
  <c r="J2208" i="9"/>
  <c r="C2355" i="9"/>
  <c r="D2354" i="9"/>
  <c r="E3611" i="9"/>
  <c r="F3610" i="9"/>
  <c r="J2209" i="9" l="1"/>
  <c r="I2210" i="9"/>
  <c r="E3612" i="9"/>
  <c r="F3611" i="9"/>
  <c r="C2356" i="9"/>
  <c r="D2355" i="9"/>
  <c r="I2211" i="9" l="1"/>
  <c r="J2210" i="9"/>
  <c r="C2357" i="9"/>
  <c r="D2356" i="9"/>
  <c r="E3613" i="9"/>
  <c r="F3612" i="9"/>
  <c r="J2211" i="9" l="1"/>
  <c r="I2212" i="9"/>
  <c r="E3614" i="9"/>
  <c r="F3613" i="9"/>
  <c r="C2358" i="9"/>
  <c r="D2357" i="9"/>
  <c r="J2212" i="9" l="1"/>
  <c r="I2213" i="9"/>
  <c r="C2359" i="9"/>
  <c r="D2358" i="9"/>
  <c r="E3615" i="9"/>
  <c r="F3614" i="9"/>
  <c r="J2213" i="9" l="1"/>
  <c r="I2214" i="9"/>
  <c r="E3616" i="9"/>
  <c r="F3615" i="9"/>
  <c r="C2360" i="9"/>
  <c r="D2359" i="9"/>
  <c r="I2215" i="9" l="1"/>
  <c r="J2214" i="9"/>
  <c r="C2361" i="9"/>
  <c r="D2360" i="9"/>
  <c r="E3617" i="9"/>
  <c r="F3616" i="9"/>
  <c r="J2215" i="9" l="1"/>
  <c r="I2216" i="9"/>
  <c r="E3618" i="9"/>
  <c r="F3617" i="9"/>
  <c r="C2362" i="9"/>
  <c r="D2361" i="9"/>
  <c r="I2217" i="9" l="1"/>
  <c r="J2216" i="9"/>
  <c r="C2363" i="9"/>
  <c r="D2362" i="9"/>
  <c r="E3619" i="9"/>
  <c r="F3618" i="9"/>
  <c r="J2217" i="9" l="1"/>
  <c r="I2218" i="9"/>
  <c r="E3620" i="9"/>
  <c r="F3619" i="9"/>
  <c r="C2364" i="9"/>
  <c r="D2363" i="9"/>
  <c r="I2219" i="9" l="1"/>
  <c r="J2218" i="9"/>
  <c r="C2365" i="9"/>
  <c r="D2364" i="9"/>
  <c r="E3621" i="9"/>
  <c r="F3620" i="9"/>
  <c r="J2219" i="9" l="1"/>
  <c r="I2220" i="9"/>
  <c r="E3622" i="9"/>
  <c r="F3621" i="9"/>
  <c r="C2366" i="9"/>
  <c r="D2365" i="9"/>
  <c r="J2220" i="9" l="1"/>
  <c r="I2221" i="9"/>
  <c r="C2367" i="9"/>
  <c r="D2366" i="9"/>
  <c r="E3623" i="9"/>
  <c r="F3622" i="9"/>
  <c r="J2221" i="9" l="1"/>
  <c r="I2222" i="9"/>
  <c r="E3624" i="9"/>
  <c r="F3623" i="9"/>
  <c r="C2368" i="9"/>
  <c r="D2367" i="9"/>
  <c r="I2223" i="9" l="1"/>
  <c r="J2222" i="9"/>
  <c r="C2369" i="9"/>
  <c r="D2368" i="9"/>
  <c r="E3625" i="9"/>
  <c r="F3624" i="9"/>
  <c r="J2223" i="9" l="1"/>
  <c r="I2224" i="9"/>
  <c r="E3626" i="9"/>
  <c r="F3625" i="9"/>
  <c r="C2370" i="9"/>
  <c r="D2369" i="9"/>
  <c r="I2225" i="9" l="1"/>
  <c r="J2224" i="9"/>
  <c r="C2371" i="9"/>
  <c r="D2370" i="9"/>
  <c r="E3627" i="9"/>
  <c r="F3626" i="9"/>
  <c r="J2225" i="9" l="1"/>
  <c r="I2226" i="9"/>
  <c r="E3628" i="9"/>
  <c r="F3627" i="9"/>
  <c r="C2372" i="9"/>
  <c r="D2371" i="9"/>
  <c r="I2227" i="9" l="1"/>
  <c r="J2226" i="9"/>
  <c r="C2373" i="9"/>
  <c r="D2372" i="9"/>
  <c r="E3629" i="9"/>
  <c r="F3628" i="9"/>
  <c r="J2227" i="9" l="1"/>
  <c r="I2228" i="9"/>
  <c r="E3630" i="9"/>
  <c r="F3629" i="9"/>
  <c r="C2374" i="9"/>
  <c r="D2373" i="9"/>
  <c r="J2228" i="9" l="1"/>
  <c r="I2229" i="9"/>
  <c r="C2375" i="9"/>
  <c r="D2374" i="9"/>
  <c r="E3631" i="9"/>
  <c r="F3630" i="9"/>
  <c r="J2229" i="9" l="1"/>
  <c r="I2230" i="9"/>
  <c r="E3632" i="9"/>
  <c r="F3631" i="9"/>
  <c r="C2376" i="9"/>
  <c r="D2375" i="9"/>
  <c r="I2231" i="9" l="1"/>
  <c r="J2230" i="9"/>
  <c r="C2377" i="9"/>
  <c r="D2376" i="9"/>
  <c r="E3633" i="9"/>
  <c r="F3632" i="9"/>
  <c r="J2231" i="9" l="1"/>
  <c r="I2232" i="9"/>
  <c r="E3634" i="9"/>
  <c r="F3633" i="9"/>
  <c r="C2378" i="9"/>
  <c r="D2377" i="9"/>
  <c r="I2233" i="9" l="1"/>
  <c r="J2232" i="9"/>
  <c r="C2379" i="9"/>
  <c r="D2378" i="9"/>
  <c r="E3635" i="9"/>
  <c r="F3634" i="9"/>
  <c r="J2233" i="9" l="1"/>
  <c r="I2234" i="9"/>
  <c r="E3636" i="9"/>
  <c r="F3635" i="9"/>
  <c r="C2380" i="9"/>
  <c r="D2379" i="9"/>
  <c r="I2235" i="9" l="1"/>
  <c r="J2234" i="9"/>
  <c r="C2381" i="9"/>
  <c r="D2380" i="9"/>
  <c r="E3637" i="9"/>
  <c r="F3636" i="9"/>
  <c r="J2235" i="9" l="1"/>
  <c r="I2236" i="9"/>
  <c r="E3638" i="9"/>
  <c r="F3637" i="9"/>
  <c r="C2382" i="9"/>
  <c r="D2381" i="9"/>
  <c r="J2236" i="9" l="1"/>
  <c r="I2237" i="9"/>
  <c r="C2383" i="9"/>
  <c r="D2382" i="9"/>
  <c r="E3639" i="9"/>
  <c r="F3638" i="9"/>
  <c r="J2237" i="9" l="1"/>
  <c r="I2238" i="9"/>
  <c r="E3640" i="9"/>
  <c r="F3639" i="9"/>
  <c r="C2384" i="9"/>
  <c r="D2383" i="9"/>
  <c r="I2239" i="9" l="1"/>
  <c r="J2238" i="9"/>
  <c r="C2385" i="9"/>
  <c r="D2384" i="9"/>
  <c r="E3641" i="9"/>
  <c r="F3640" i="9"/>
  <c r="J2239" i="9" l="1"/>
  <c r="I2240" i="9"/>
  <c r="E3642" i="9"/>
  <c r="F3641" i="9"/>
  <c r="C2386" i="9"/>
  <c r="D2385" i="9"/>
  <c r="I2241" i="9" l="1"/>
  <c r="J2240" i="9"/>
  <c r="C2387" i="9"/>
  <c r="D2386" i="9"/>
  <c r="E3643" i="9"/>
  <c r="F3642" i="9"/>
  <c r="J2241" i="9" l="1"/>
  <c r="I2242" i="9"/>
  <c r="E3644" i="9"/>
  <c r="F3643" i="9"/>
  <c r="C2388" i="9"/>
  <c r="D2387" i="9"/>
  <c r="I2243" i="9" l="1"/>
  <c r="J2242" i="9"/>
  <c r="C2389" i="9"/>
  <c r="D2388" i="9"/>
  <c r="E3645" i="9"/>
  <c r="F3644" i="9"/>
  <c r="J2243" i="9" l="1"/>
  <c r="I2244" i="9"/>
  <c r="E3646" i="9"/>
  <c r="F3645" i="9"/>
  <c r="C2390" i="9"/>
  <c r="D2389" i="9"/>
  <c r="J2244" i="9" l="1"/>
  <c r="I2245" i="9"/>
  <c r="C2391" i="9"/>
  <c r="D2390" i="9"/>
  <c r="E3647" i="9"/>
  <c r="F3646" i="9"/>
  <c r="J2245" i="9" l="1"/>
  <c r="I2246" i="9"/>
  <c r="E3648" i="9"/>
  <c r="F3647" i="9"/>
  <c r="C2392" i="9"/>
  <c r="D2391" i="9"/>
  <c r="I2247" i="9" l="1"/>
  <c r="J2246" i="9"/>
  <c r="C2393" i="9"/>
  <c r="D2392" i="9"/>
  <c r="E3649" i="9"/>
  <c r="F3648" i="9"/>
  <c r="J2247" i="9" l="1"/>
  <c r="I2248" i="9"/>
  <c r="E3650" i="9"/>
  <c r="F3649" i="9"/>
  <c r="C2394" i="9"/>
  <c r="D2393" i="9"/>
  <c r="I2249" i="9" l="1"/>
  <c r="J2248" i="9"/>
  <c r="C2395" i="9"/>
  <c r="D2394" i="9"/>
  <c r="E3651" i="9"/>
  <c r="F3650" i="9"/>
  <c r="J2249" i="9" l="1"/>
  <c r="I2250" i="9"/>
  <c r="E3652" i="9"/>
  <c r="F3651" i="9"/>
  <c r="C2396" i="9"/>
  <c r="D2395" i="9"/>
  <c r="I2251" i="9" l="1"/>
  <c r="J2250" i="9"/>
  <c r="C2397" i="9"/>
  <c r="D2396" i="9"/>
  <c r="E3653" i="9"/>
  <c r="F3652" i="9"/>
  <c r="J2251" i="9" l="1"/>
  <c r="I2252" i="9"/>
  <c r="E3654" i="9"/>
  <c r="F3653" i="9"/>
  <c r="C2398" i="9"/>
  <c r="D2397" i="9"/>
  <c r="J2252" i="9" l="1"/>
  <c r="I2253" i="9"/>
  <c r="C2399" i="9"/>
  <c r="D2398" i="9"/>
  <c r="E3655" i="9"/>
  <c r="F3654" i="9"/>
  <c r="J2253" i="9" l="1"/>
  <c r="I2254" i="9"/>
  <c r="E3656" i="9"/>
  <c r="F3655" i="9"/>
  <c r="C2400" i="9"/>
  <c r="D2399" i="9"/>
  <c r="I2255" i="9" l="1"/>
  <c r="J2254" i="9"/>
  <c r="C2401" i="9"/>
  <c r="D2400" i="9"/>
  <c r="E3657" i="9"/>
  <c r="F3656" i="9"/>
  <c r="J2255" i="9" l="1"/>
  <c r="I2256" i="9"/>
  <c r="E3658" i="9"/>
  <c r="F3657" i="9"/>
  <c r="C2402" i="9"/>
  <c r="D2401" i="9"/>
  <c r="I2257" i="9" l="1"/>
  <c r="J2256" i="9"/>
  <c r="C2403" i="9"/>
  <c r="D2402" i="9"/>
  <c r="E3659" i="9"/>
  <c r="F3658" i="9"/>
  <c r="J2257" i="9" l="1"/>
  <c r="I2258" i="9"/>
  <c r="E3660" i="9"/>
  <c r="F3659" i="9"/>
  <c r="C2404" i="9"/>
  <c r="D2403" i="9"/>
  <c r="I2259" i="9" l="1"/>
  <c r="J2258" i="9"/>
  <c r="C2405" i="9"/>
  <c r="D2404" i="9"/>
  <c r="E3661" i="9"/>
  <c r="F3660" i="9"/>
  <c r="J2259" i="9" l="1"/>
  <c r="I2260" i="9"/>
  <c r="E3662" i="9"/>
  <c r="F3661" i="9"/>
  <c r="C2406" i="9"/>
  <c r="D2405" i="9"/>
  <c r="J2260" i="9" l="1"/>
  <c r="I2261" i="9"/>
  <c r="C2407" i="9"/>
  <c r="D2406" i="9"/>
  <c r="E3663" i="9"/>
  <c r="F3662" i="9"/>
  <c r="J2261" i="9" l="1"/>
  <c r="I2262" i="9"/>
  <c r="E3664" i="9"/>
  <c r="F3663" i="9"/>
  <c r="C2408" i="9"/>
  <c r="D2407" i="9"/>
  <c r="I2263" i="9" l="1"/>
  <c r="J2262" i="9"/>
  <c r="C2409" i="9"/>
  <c r="D2408" i="9"/>
  <c r="E3665" i="9"/>
  <c r="F3664" i="9"/>
  <c r="J2263" i="9" l="1"/>
  <c r="I2264" i="9"/>
  <c r="E3666" i="9"/>
  <c r="F3665" i="9"/>
  <c r="C2410" i="9"/>
  <c r="D2409" i="9"/>
  <c r="I2265" i="9" l="1"/>
  <c r="J2264" i="9"/>
  <c r="C2411" i="9"/>
  <c r="D2410" i="9"/>
  <c r="E3667" i="9"/>
  <c r="F3666" i="9"/>
  <c r="J2265" i="9" l="1"/>
  <c r="I2266" i="9"/>
  <c r="E3668" i="9"/>
  <c r="F3667" i="9"/>
  <c r="C2412" i="9"/>
  <c r="D2411" i="9"/>
  <c r="I2267" i="9" l="1"/>
  <c r="J2266" i="9"/>
  <c r="C2413" i="9"/>
  <c r="D2412" i="9"/>
  <c r="E3669" i="9"/>
  <c r="F3668" i="9"/>
  <c r="J2267" i="9" l="1"/>
  <c r="I2268" i="9"/>
  <c r="E3670" i="9"/>
  <c r="F3669" i="9"/>
  <c r="C2414" i="9"/>
  <c r="D2413" i="9"/>
  <c r="J2268" i="9" l="1"/>
  <c r="I2269" i="9"/>
  <c r="C2415" i="9"/>
  <c r="D2414" i="9"/>
  <c r="E3671" i="9"/>
  <c r="F3670" i="9"/>
  <c r="J2269" i="9" l="1"/>
  <c r="I2270" i="9"/>
  <c r="E3672" i="9"/>
  <c r="F3671" i="9"/>
  <c r="C2416" i="9"/>
  <c r="D2415" i="9"/>
  <c r="I2271" i="9" l="1"/>
  <c r="J2270" i="9"/>
  <c r="C2417" i="9"/>
  <c r="D2416" i="9"/>
  <c r="E3673" i="9"/>
  <c r="F3672" i="9"/>
  <c r="J2271" i="9" l="1"/>
  <c r="I2272" i="9"/>
  <c r="E3674" i="9"/>
  <c r="F3673" i="9"/>
  <c r="C2418" i="9"/>
  <c r="D2417" i="9"/>
  <c r="I2273" i="9" l="1"/>
  <c r="J2272" i="9"/>
  <c r="C2419" i="9"/>
  <c r="D2418" i="9"/>
  <c r="E3675" i="9"/>
  <c r="F3674" i="9"/>
  <c r="J2273" i="9" l="1"/>
  <c r="I2274" i="9"/>
  <c r="E3676" i="9"/>
  <c r="F3675" i="9"/>
  <c r="C2420" i="9"/>
  <c r="D2419" i="9"/>
  <c r="I2275" i="9" l="1"/>
  <c r="J2274" i="9"/>
  <c r="C2421" i="9"/>
  <c r="D2420" i="9"/>
  <c r="E3677" i="9"/>
  <c r="F3676" i="9"/>
  <c r="J2275" i="9" l="1"/>
  <c r="I2276" i="9"/>
  <c r="E3678" i="9"/>
  <c r="F3677" i="9"/>
  <c r="C2422" i="9"/>
  <c r="D2421" i="9"/>
  <c r="J2276" i="9" l="1"/>
  <c r="I2277" i="9"/>
  <c r="C2423" i="9"/>
  <c r="D2422" i="9"/>
  <c r="E3679" i="9"/>
  <c r="F3678" i="9"/>
  <c r="J2277" i="9" l="1"/>
  <c r="I2278" i="9"/>
  <c r="E3680" i="9"/>
  <c r="F3679" i="9"/>
  <c r="C2424" i="9"/>
  <c r="D2423" i="9"/>
  <c r="I2279" i="9" l="1"/>
  <c r="J2278" i="9"/>
  <c r="C2425" i="9"/>
  <c r="D2424" i="9"/>
  <c r="E3681" i="9"/>
  <c r="F3680" i="9"/>
  <c r="J2279" i="9" l="1"/>
  <c r="I2280" i="9"/>
  <c r="E3682" i="9"/>
  <c r="F3681" i="9"/>
  <c r="C2426" i="9"/>
  <c r="D2425" i="9"/>
  <c r="I2281" i="9" l="1"/>
  <c r="J2280" i="9"/>
  <c r="C2427" i="9"/>
  <c r="D2426" i="9"/>
  <c r="E3683" i="9"/>
  <c r="F3682" i="9"/>
  <c r="J2281" i="9" l="1"/>
  <c r="I2282" i="9"/>
  <c r="E3684" i="9"/>
  <c r="F3683" i="9"/>
  <c r="C2428" i="9"/>
  <c r="D2427" i="9"/>
  <c r="I2283" i="9" l="1"/>
  <c r="J2282" i="9"/>
  <c r="C2429" i="9"/>
  <c r="D2428" i="9"/>
  <c r="E3685" i="9"/>
  <c r="F3684" i="9"/>
  <c r="J2283" i="9" l="1"/>
  <c r="I2284" i="9"/>
  <c r="E3686" i="9"/>
  <c r="F3685" i="9"/>
  <c r="C2430" i="9"/>
  <c r="D2429" i="9"/>
  <c r="J2284" i="9" l="1"/>
  <c r="I2285" i="9"/>
  <c r="C2431" i="9"/>
  <c r="D2430" i="9"/>
  <c r="E3687" i="9"/>
  <c r="F3686" i="9"/>
  <c r="J2285" i="9" l="1"/>
  <c r="I2286" i="9"/>
  <c r="E3688" i="9"/>
  <c r="F3687" i="9"/>
  <c r="C2432" i="9"/>
  <c r="D2431" i="9"/>
  <c r="I2287" i="9" l="1"/>
  <c r="J2286" i="9"/>
  <c r="C2433" i="9"/>
  <c r="D2432" i="9"/>
  <c r="E3689" i="9"/>
  <c r="F3688" i="9"/>
  <c r="J2287" i="9" l="1"/>
  <c r="I2288" i="9"/>
  <c r="E3690" i="9"/>
  <c r="F3689" i="9"/>
  <c r="C2434" i="9"/>
  <c r="D2433" i="9"/>
  <c r="I2289" i="9" l="1"/>
  <c r="J2288" i="9"/>
  <c r="C2435" i="9"/>
  <c r="D2434" i="9"/>
  <c r="E3691" i="9"/>
  <c r="F3690" i="9"/>
  <c r="J2289" i="9" l="1"/>
  <c r="I2290" i="9"/>
  <c r="E3692" i="9"/>
  <c r="F3691" i="9"/>
  <c r="C2436" i="9"/>
  <c r="D2435" i="9"/>
  <c r="I2291" i="9" l="1"/>
  <c r="J2290" i="9"/>
  <c r="C2437" i="9"/>
  <c r="D2436" i="9"/>
  <c r="E3693" i="9"/>
  <c r="F3692" i="9"/>
  <c r="J2291" i="9" l="1"/>
  <c r="I2292" i="9"/>
  <c r="E3694" i="9"/>
  <c r="F3693" i="9"/>
  <c r="C2438" i="9"/>
  <c r="D2437" i="9"/>
  <c r="J2292" i="9" l="1"/>
  <c r="I2293" i="9"/>
  <c r="C2439" i="9"/>
  <c r="D2438" i="9"/>
  <c r="E3695" i="9"/>
  <c r="F3694" i="9"/>
  <c r="J2293" i="9" l="1"/>
  <c r="I2294" i="9"/>
  <c r="E3696" i="9"/>
  <c r="F3695" i="9"/>
  <c r="C2440" i="9"/>
  <c r="D2439" i="9"/>
  <c r="I2295" i="9" l="1"/>
  <c r="J2294" i="9"/>
  <c r="C2441" i="9"/>
  <c r="D2440" i="9"/>
  <c r="E3697" i="9"/>
  <c r="F3696" i="9"/>
  <c r="J2295" i="9" l="1"/>
  <c r="I2296" i="9"/>
  <c r="E3698" i="9"/>
  <c r="F3697" i="9"/>
  <c r="D2441" i="9"/>
  <c r="C2442" i="9"/>
  <c r="I2297" i="9" l="1"/>
  <c r="J2296" i="9"/>
  <c r="C2443" i="9"/>
  <c r="D2442" i="9"/>
  <c r="E3699" i="9"/>
  <c r="F3698" i="9"/>
  <c r="J2297" i="9" l="1"/>
  <c r="I2298" i="9"/>
  <c r="E3700" i="9"/>
  <c r="F3699" i="9"/>
  <c r="C2444" i="9"/>
  <c r="D2443" i="9"/>
  <c r="I2299" i="9" l="1"/>
  <c r="J2298" i="9"/>
  <c r="C2445" i="9"/>
  <c r="D2444" i="9"/>
  <c r="E3701" i="9"/>
  <c r="F3700" i="9"/>
  <c r="J2299" i="9" l="1"/>
  <c r="I2300" i="9"/>
  <c r="E3702" i="9"/>
  <c r="F3701" i="9"/>
  <c r="C2446" i="9"/>
  <c r="D2445" i="9"/>
  <c r="J2300" i="9" l="1"/>
  <c r="I2301" i="9"/>
  <c r="C2447" i="9"/>
  <c r="D2446" i="9"/>
  <c r="E3703" i="9"/>
  <c r="F3702" i="9"/>
  <c r="J2301" i="9" l="1"/>
  <c r="I2302" i="9"/>
  <c r="E3704" i="9"/>
  <c r="F3703" i="9"/>
  <c r="C2448" i="9"/>
  <c r="D2447" i="9"/>
  <c r="I2303" i="9" l="1"/>
  <c r="J2302" i="9"/>
  <c r="C2449" i="9"/>
  <c r="D2448" i="9"/>
  <c r="E3705" i="9"/>
  <c r="F3704" i="9"/>
  <c r="J2303" i="9" l="1"/>
  <c r="I2304" i="9"/>
  <c r="E3706" i="9"/>
  <c r="F3705" i="9"/>
  <c r="C2450" i="9"/>
  <c r="D2449" i="9"/>
  <c r="I2305" i="9" l="1"/>
  <c r="J2304" i="9"/>
  <c r="C2451" i="9"/>
  <c r="D2450" i="9"/>
  <c r="E3707" i="9"/>
  <c r="F3706" i="9"/>
  <c r="J2305" i="9" l="1"/>
  <c r="I2306" i="9"/>
  <c r="E3708" i="9"/>
  <c r="F3707" i="9"/>
  <c r="C2452" i="9"/>
  <c r="D2451" i="9"/>
  <c r="I2307" i="9" l="1"/>
  <c r="J2306" i="9"/>
  <c r="C2453" i="9"/>
  <c r="D2452" i="9"/>
  <c r="E3709" i="9"/>
  <c r="F3708" i="9"/>
  <c r="J2307" i="9" l="1"/>
  <c r="I2308" i="9"/>
  <c r="E3710" i="9"/>
  <c r="F3709" i="9"/>
  <c r="C2454" i="9"/>
  <c r="D2453" i="9"/>
  <c r="J2308" i="9" l="1"/>
  <c r="I2309" i="9"/>
  <c r="C2455" i="9"/>
  <c r="D2454" i="9"/>
  <c r="E3711" i="9"/>
  <c r="F3710" i="9"/>
  <c r="J2309" i="9" l="1"/>
  <c r="I2310" i="9"/>
  <c r="E3712" i="9"/>
  <c r="F3711" i="9"/>
  <c r="C2456" i="9"/>
  <c r="D2455" i="9"/>
  <c r="I2311" i="9" l="1"/>
  <c r="J2310" i="9"/>
  <c r="C2457" i="9"/>
  <c r="D2456" i="9"/>
  <c r="E3713" i="9"/>
  <c r="F3712" i="9"/>
  <c r="J2311" i="9" l="1"/>
  <c r="I2312" i="9"/>
  <c r="E3714" i="9"/>
  <c r="F3713" i="9"/>
  <c r="C2458" i="9"/>
  <c r="D2457" i="9"/>
  <c r="I2313" i="9" l="1"/>
  <c r="J2312" i="9"/>
  <c r="C2459" i="9"/>
  <c r="D2458" i="9"/>
  <c r="E3715" i="9"/>
  <c r="F3714" i="9"/>
  <c r="J2313" i="9" l="1"/>
  <c r="I2314" i="9"/>
  <c r="E3716" i="9"/>
  <c r="F3715" i="9"/>
  <c r="C2460" i="9"/>
  <c r="D2459" i="9"/>
  <c r="I2315" i="9" l="1"/>
  <c r="J2314" i="9"/>
  <c r="C2461" i="9"/>
  <c r="D2460" i="9"/>
  <c r="E3717" i="9"/>
  <c r="F3716" i="9"/>
  <c r="J2315" i="9" l="1"/>
  <c r="I2316" i="9"/>
  <c r="E3718" i="9"/>
  <c r="F3717" i="9"/>
  <c r="C2462" i="9"/>
  <c r="D2461" i="9"/>
  <c r="J2316" i="9" l="1"/>
  <c r="I2317" i="9"/>
  <c r="C2463" i="9"/>
  <c r="D2462" i="9"/>
  <c r="E3719" i="9"/>
  <c r="F3718" i="9"/>
  <c r="J2317" i="9" l="1"/>
  <c r="I2318" i="9"/>
  <c r="E3720" i="9"/>
  <c r="F3719" i="9"/>
  <c r="C2464" i="9"/>
  <c r="D2463" i="9"/>
  <c r="I2319" i="9" l="1"/>
  <c r="J2318" i="9"/>
  <c r="C2465" i="9"/>
  <c r="D2464" i="9"/>
  <c r="E3721" i="9"/>
  <c r="F3720" i="9"/>
  <c r="J2319" i="9" l="1"/>
  <c r="I2320" i="9"/>
  <c r="E3722" i="9"/>
  <c r="F3721" i="9"/>
  <c r="C2466" i="9"/>
  <c r="D2465" i="9"/>
  <c r="I2321" i="9" l="1"/>
  <c r="J2320" i="9"/>
  <c r="C2467" i="9"/>
  <c r="D2466" i="9"/>
  <c r="E3723" i="9"/>
  <c r="F3722" i="9"/>
  <c r="J2321" i="9" l="1"/>
  <c r="I2322" i="9"/>
  <c r="E3724" i="9"/>
  <c r="F3723" i="9"/>
  <c r="C2468" i="9"/>
  <c r="D2467" i="9"/>
  <c r="I2323" i="9" l="1"/>
  <c r="J2322" i="9"/>
  <c r="C2469" i="9"/>
  <c r="D2468" i="9"/>
  <c r="E3725" i="9"/>
  <c r="F3724" i="9"/>
  <c r="J2323" i="9" l="1"/>
  <c r="I2324" i="9"/>
  <c r="E3726" i="9"/>
  <c r="F3725" i="9"/>
  <c r="C2470" i="9"/>
  <c r="D2469" i="9"/>
  <c r="J2324" i="9" l="1"/>
  <c r="I2325" i="9"/>
  <c r="E3727" i="9"/>
  <c r="F3726" i="9"/>
  <c r="C2471" i="9"/>
  <c r="D2470" i="9"/>
  <c r="J2325" i="9" l="1"/>
  <c r="I2326" i="9"/>
  <c r="C2472" i="9"/>
  <c r="D2471" i="9"/>
  <c r="E3728" i="9"/>
  <c r="F3727" i="9"/>
  <c r="I2327" i="9" l="1"/>
  <c r="J2326" i="9"/>
  <c r="E3729" i="9"/>
  <c r="F3728" i="9"/>
  <c r="C2473" i="9"/>
  <c r="D2472" i="9"/>
  <c r="J2327" i="9" l="1"/>
  <c r="I2328" i="9"/>
  <c r="C2474" i="9"/>
  <c r="D2473" i="9"/>
  <c r="E3730" i="9"/>
  <c r="F3729" i="9"/>
  <c r="I2329" i="9" l="1"/>
  <c r="J2328" i="9"/>
  <c r="E3731" i="9"/>
  <c r="F3730" i="9"/>
  <c r="C2475" i="9"/>
  <c r="D2474" i="9"/>
  <c r="J2329" i="9" l="1"/>
  <c r="I2330" i="9"/>
  <c r="C2476" i="9"/>
  <c r="D2475" i="9"/>
  <c r="E3732" i="9"/>
  <c r="F3731" i="9"/>
  <c r="I2331" i="9" l="1"/>
  <c r="J2330" i="9"/>
  <c r="E3733" i="9"/>
  <c r="F3732" i="9"/>
  <c r="C2477" i="9"/>
  <c r="D2476" i="9"/>
  <c r="J2331" i="9" l="1"/>
  <c r="I2332" i="9"/>
  <c r="C2478" i="9"/>
  <c r="D2477" i="9"/>
  <c r="E3734" i="9"/>
  <c r="F3733" i="9"/>
  <c r="J2332" i="9" l="1"/>
  <c r="I2333" i="9"/>
  <c r="C2479" i="9"/>
  <c r="D2478" i="9"/>
  <c r="E3735" i="9"/>
  <c r="F3734" i="9"/>
  <c r="J2333" i="9" l="1"/>
  <c r="I2334" i="9"/>
  <c r="E3736" i="9"/>
  <c r="F3735" i="9"/>
  <c r="C2480" i="9"/>
  <c r="D2479" i="9"/>
  <c r="I2335" i="9" l="1"/>
  <c r="J2334" i="9"/>
  <c r="C2481" i="9"/>
  <c r="D2480" i="9"/>
  <c r="E3737" i="9"/>
  <c r="F3736" i="9"/>
  <c r="J2335" i="9" l="1"/>
  <c r="I2336" i="9"/>
  <c r="E3738" i="9"/>
  <c r="F3737" i="9"/>
  <c r="C2482" i="9"/>
  <c r="D2481" i="9"/>
  <c r="I2337" i="9" l="1"/>
  <c r="J2336" i="9"/>
  <c r="C2483" i="9"/>
  <c r="D2482" i="9"/>
  <c r="E3739" i="9"/>
  <c r="F3738" i="9"/>
  <c r="J2337" i="9" l="1"/>
  <c r="I2338" i="9"/>
  <c r="E3740" i="9"/>
  <c r="F3739" i="9"/>
  <c r="C2484" i="9"/>
  <c r="D2483" i="9"/>
  <c r="I2339" i="9" l="1"/>
  <c r="J2338" i="9"/>
  <c r="C2485" i="9"/>
  <c r="D2484" i="9"/>
  <c r="E3741" i="9"/>
  <c r="F3740" i="9"/>
  <c r="J2339" i="9" l="1"/>
  <c r="I2340" i="9"/>
  <c r="E3742" i="9"/>
  <c r="F3741" i="9"/>
  <c r="C2486" i="9"/>
  <c r="D2485" i="9"/>
  <c r="J2340" i="9" l="1"/>
  <c r="I2341" i="9"/>
  <c r="C2487" i="9"/>
  <c r="D2486" i="9"/>
  <c r="E3743" i="9"/>
  <c r="F3742" i="9"/>
  <c r="J2341" i="9" l="1"/>
  <c r="I2342" i="9"/>
  <c r="E3744" i="9"/>
  <c r="F3743" i="9"/>
  <c r="C2488" i="9"/>
  <c r="D2487" i="9"/>
  <c r="I2343" i="9" l="1"/>
  <c r="J2342" i="9"/>
  <c r="C2489" i="9"/>
  <c r="D2488" i="9"/>
  <c r="E3745" i="9"/>
  <c r="F3744" i="9"/>
  <c r="J2343" i="9" l="1"/>
  <c r="I2344" i="9"/>
  <c r="E3746" i="9"/>
  <c r="F3745" i="9"/>
  <c r="C2490" i="9"/>
  <c r="D2489" i="9"/>
  <c r="I2345" i="9" l="1"/>
  <c r="J2344" i="9"/>
  <c r="C2491" i="9"/>
  <c r="D2490" i="9"/>
  <c r="E3747" i="9"/>
  <c r="F3746" i="9"/>
  <c r="J2345" i="9" l="1"/>
  <c r="I2346" i="9"/>
  <c r="E3748" i="9"/>
  <c r="F3747" i="9"/>
  <c r="C2492" i="9"/>
  <c r="D2491" i="9"/>
  <c r="I2347" i="9" l="1"/>
  <c r="J2346" i="9"/>
  <c r="C2493" i="9"/>
  <c r="D2492" i="9"/>
  <c r="E3749" i="9"/>
  <c r="F3748" i="9"/>
  <c r="J2347" i="9" l="1"/>
  <c r="I2348" i="9"/>
  <c r="E3750" i="9"/>
  <c r="F3749" i="9"/>
  <c r="C2494" i="9"/>
  <c r="D2493" i="9"/>
  <c r="J2348" i="9" l="1"/>
  <c r="I2349" i="9"/>
  <c r="C2495" i="9"/>
  <c r="D2494" i="9"/>
  <c r="E3751" i="9"/>
  <c r="F3750" i="9"/>
  <c r="J2349" i="9" l="1"/>
  <c r="I2350" i="9"/>
  <c r="E3752" i="9"/>
  <c r="F3751" i="9"/>
  <c r="C2496" i="9"/>
  <c r="D2495" i="9"/>
  <c r="I2351" i="9" l="1"/>
  <c r="J2350" i="9"/>
  <c r="C2497" i="9"/>
  <c r="D2496" i="9"/>
  <c r="E3753" i="9"/>
  <c r="F3752" i="9"/>
  <c r="J2351" i="9" l="1"/>
  <c r="I2352" i="9"/>
  <c r="E3754" i="9"/>
  <c r="F3753" i="9"/>
  <c r="C2498" i="9"/>
  <c r="D2497" i="9"/>
  <c r="I2353" i="9" l="1"/>
  <c r="J2352" i="9"/>
  <c r="C2499" i="9"/>
  <c r="D2498" i="9"/>
  <c r="E3755" i="9"/>
  <c r="F3754" i="9"/>
  <c r="J2353" i="9" l="1"/>
  <c r="I2354" i="9"/>
  <c r="E3756" i="9"/>
  <c r="F3755" i="9"/>
  <c r="C2500" i="9"/>
  <c r="D2499" i="9"/>
  <c r="I2355" i="9" l="1"/>
  <c r="J2354" i="9"/>
  <c r="C2501" i="9"/>
  <c r="D2500" i="9"/>
  <c r="E3757" i="9"/>
  <c r="F3756" i="9"/>
  <c r="J2355" i="9" l="1"/>
  <c r="I2356" i="9"/>
  <c r="E3758" i="9"/>
  <c r="F3757" i="9"/>
  <c r="C2502" i="9"/>
  <c r="D2501" i="9"/>
  <c r="J2356" i="9" l="1"/>
  <c r="I2357" i="9"/>
  <c r="C2503" i="9"/>
  <c r="D2502" i="9"/>
  <c r="E3759" i="9"/>
  <c r="F3758" i="9"/>
  <c r="J2357" i="9" l="1"/>
  <c r="I2358" i="9"/>
  <c r="E3760" i="9"/>
  <c r="F3759" i="9"/>
  <c r="C2504" i="9"/>
  <c r="D2503" i="9"/>
  <c r="I2359" i="9" l="1"/>
  <c r="J2358" i="9"/>
  <c r="C2505" i="9"/>
  <c r="D2504" i="9"/>
  <c r="E3761" i="9"/>
  <c r="F3760" i="9"/>
  <c r="J2359" i="9" l="1"/>
  <c r="I2360" i="9"/>
  <c r="E3762" i="9"/>
  <c r="F3761" i="9"/>
  <c r="C2506" i="9"/>
  <c r="D2505" i="9"/>
  <c r="I2361" i="9" l="1"/>
  <c r="J2360" i="9"/>
  <c r="C2507" i="9"/>
  <c r="D2506" i="9"/>
  <c r="E3763" i="9"/>
  <c r="F3762" i="9"/>
  <c r="J2361" i="9" l="1"/>
  <c r="I2362" i="9"/>
  <c r="E3764" i="9"/>
  <c r="F3763" i="9"/>
  <c r="C2508" i="9"/>
  <c r="D2507" i="9"/>
  <c r="I2363" i="9" l="1"/>
  <c r="J2362" i="9"/>
  <c r="C2509" i="9"/>
  <c r="D2508" i="9"/>
  <c r="E3765" i="9"/>
  <c r="F3764" i="9"/>
  <c r="J2363" i="9" l="1"/>
  <c r="I2364" i="9"/>
  <c r="E3766" i="9"/>
  <c r="F3765" i="9"/>
  <c r="C2510" i="9"/>
  <c r="D2509" i="9"/>
  <c r="J2364" i="9" l="1"/>
  <c r="I2365" i="9"/>
  <c r="C2511" i="9"/>
  <c r="D2510" i="9"/>
  <c r="E3767" i="9"/>
  <c r="F3766" i="9"/>
  <c r="J2365" i="9" l="1"/>
  <c r="I2366" i="9"/>
  <c r="E3768" i="9"/>
  <c r="F3767" i="9"/>
  <c r="C2512" i="9"/>
  <c r="D2511" i="9"/>
  <c r="I2367" i="9" l="1"/>
  <c r="J2366" i="9"/>
  <c r="C2513" i="9"/>
  <c r="D2512" i="9"/>
  <c r="E3769" i="9"/>
  <c r="F3768" i="9"/>
  <c r="J2367" i="9" l="1"/>
  <c r="I2368" i="9"/>
  <c r="E3770" i="9"/>
  <c r="F3769" i="9"/>
  <c r="C2514" i="9"/>
  <c r="D2513" i="9"/>
  <c r="I2369" i="9" l="1"/>
  <c r="J2368" i="9"/>
  <c r="C2515" i="9"/>
  <c r="D2514" i="9"/>
  <c r="E3771" i="9"/>
  <c r="F3770" i="9"/>
  <c r="J2369" i="9" l="1"/>
  <c r="I2370" i="9"/>
  <c r="E3772" i="9"/>
  <c r="F3771" i="9"/>
  <c r="C2516" i="9"/>
  <c r="D2515" i="9"/>
  <c r="I2371" i="9" l="1"/>
  <c r="J2370" i="9"/>
  <c r="C2517" i="9"/>
  <c r="D2516" i="9"/>
  <c r="E3773" i="9"/>
  <c r="F3772" i="9"/>
  <c r="J2371" i="9" l="1"/>
  <c r="I2372" i="9"/>
  <c r="E3774" i="9"/>
  <c r="F3773" i="9"/>
  <c r="C2518" i="9"/>
  <c r="D2517" i="9"/>
  <c r="J2372" i="9" l="1"/>
  <c r="I2373" i="9"/>
  <c r="C2519" i="9"/>
  <c r="D2518" i="9"/>
  <c r="E3775" i="9"/>
  <c r="F3774" i="9"/>
  <c r="J2373" i="9" l="1"/>
  <c r="I2374" i="9"/>
  <c r="E3776" i="9"/>
  <c r="F3775" i="9"/>
  <c r="C2520" i="9"/>
  <c r="D2519" i="9"/>
  <c r="I2375" i="9" l="1"/>
  <c r="J2374" i="9"/>
  <c r="C2521" i="9"/>
  <c r="D2520" i="9"/>
  <c r="E3777" i="9"/>
  <c r="F3776" i="9"/>
  <c r="J2375" i="9" l="1"/>
  <c r="I2376" i="9"/>
  <c r="E3778" i="9"/>
  <c r="F3777" i="9"/>
  <c r="C2522" i="9"/>
  <c r="D2521" i="9"/>
  <c r="I2377" i="9" l="1"/>
  <c r="J2376" i="9"/>
  <c r="C2523" i="9"/>
  <c r="D2522" i="9"/>
  <c r="E3779" i="9"/>
  <c r="F3778" i="9"/>
  <c r="J2377" i="9" l="1"/>
  <c r="I2378" i="9"/>
  <c r="E3780" i="9"/>
  <c r="F3779" i="9"/>
  <c r="C2524" i="9"/>
  <c r="D2523" i="9"/>
  <c r="I2379" i="9" l="1"/>
  <c r="J2378" i="9"/>
  <c r="C2525" i="9"/>
  <c r="D2524" i="9"/>
  <c r="E3781" i="9"/>
  <c r="F3780" i="9"/>
  <c r="J2379" i="9" l="1"/>
  <c r="I2380" i="9"/>
  <c r="E3782" i="9"/>
  <c r="F3781" i="9"/>
  <c r="C2526" i="9"/>
  <c r="D2525" i="9"/>
  <c r="J2380" i="9" l="1"/>
  <c r="I2381" i="9"/>
  <c r="C2527" i="9"/>
  <c r="D2526" i="9"/>
  <c r="E3783" i="9"/>
  <c r="F3782" i="9"/>
  <c r="J2381" i="9" l="1"/>
  <c r="I2382" i="9"/>
  <c r="E3784" i="9"/>
  <c r="F3783" i="9"/>
  <c r="C2528" i="9"/>
  <c r="D2527" i="9"/>
  <c r="I2383" i="9" l="1"/>
  <c r="J2382" i="9"/>
  <c r="C2529" i="9"/>
  <c r="D2528" i="9"/>
  <c r="E3785" i="9"/>
  <c r="F3784" i="9"/>
  <c r="J2383" i="9" l="1"/>
  <c r="I2384" i="9"/>
  <c r="E3786" i="9"/>
  <c r="F3785" i="9"/>
  <c r="C2530" i="9"/>
  <c r="D2529" i="9"/>
  <c r="I2385" i="9" l="1"/>
  <c r="J2384" i="9"/>
  <c r="C2531" i="9"/>
  <c r="D2530" i="9"/>
  <c r="E3787" i="9"/>
  <c r="F3786" i="9"/>
  <c r="J2385" i="9" l="1"/>
  <c r="I2386" i="9"/>
  <c r="E3788" i="9"/>
  <c r="F3787" i="9"/>
  <c r="C2532" i="9"/>
  <c r="D2531" i="9"/>
  <c r="I2387" i="9" l="1"/>
  <c r="J2386" i="9"/>
  <c r="C2533" i="9"/>
  <c r="D2532" i="9"/>
  <c r="E3789" i="9"/>
  <c r="F3788" i="9"/>
  <c r="J2387" i="9" l="1"/>
  <c r="I2388" i="9"/>
  <c r="E3790" i="9"/>
  <c r="F3789" i="9"/>
  <c r="C2534" i="9"/>
  <c r="D2533" i="9"/>
  <c r="J2388" i="9" l="1"/>
  <c r="I2389" i="9"/>
  <c r="C2535" i="9"/>
  <c r="D2534" i="9"/>
  <c r="E3791" i="9"/>
  <c r="F3790" i="9"/>
  <c r="J2389" i="9" l="1"/>
  <c r="I2390" i="9"/>
  <c r="E3792" i="9"/>
  <c r="F3791" i="9"/>
  <c r="C2536" i="9"/>
  <c r="D2535" i="9"/>
  <c r="I2391" i="9" l="1"/>
  <c r="J2390" i="9"/>
  <c r="C2537" i="9"/>
  <c r="D2536" i="9"/>
  <c r="E3793" i="9"/>
  <c r="F3792" i="9"/>
  <c r="J2391" i="9" l="1"/>
  <c r="I2392" i="9"/>
  <c r="E3794" i="9"/>
  <c r="F3793" i="9"/>
  <c r="C2538" i="9"/>
  <c r="D2537" i="9"/>
  <c r="I2393" i="9" l="1"/>
  <c r="J2392" i="9"/>
  <c r="C2539" i="9"/>
  <c r="D2538" i="9"/>
  <c r="E3795" i="9"/>
  <c r="F3794" i="9"/>
  <c r="J2393" i="9" l="1"/>
  <c r="I2394" i="9"/>
  <c r="E3796" i="9"/>
  <c r="F3795" i="9"/>
  <c r="C2540" i="9"/>
  <c r="D2539" i="9"/>
  <c r="I2395" i="9" l="1"/>
  <c r="J2394" i="9"/>
  <c r="C2541" i="9"/>
  <c r="D2540" i="9"/>
  <c r="E3797" i="9"/>
  <c r="F3796" i="9"/>
  <c r="J2395" i="9" l="1"/>
  <c r="I2396" i="9"/>
  <c r="E3798" i="9"/>
  <c r="F3797" i="9"/>
  <c r="C2542" i="9"/>
  <c r="D2541" i="9"/>
  <c r="J2396" i="9" l="1"/>
  <c r="I2397" i="9"/>
  <c r="C2543" i="9"/>
  <c r="D2542" i="9"/>
  <c r="E3799" i="9"/>
  <c r="F3798" i="9"/>
  <c r="J2397" i="9" l="1"/>
  <c r="I2398" i="9"/>
  <c r="E3800" i="9"/>
  <c r="F3799" i="9"/>
  <c r="C2544" i="9"/>
  <c r="D2543" i="9"/>
  <c r="I2399" i="9" l="1"/>
  <c r="J2398" i="9"/>
  <c r="C2545" i="9"/>
  <c r="D2544" i="9"/>
  <c r="E3801" i="9"/>
  <c r="F3800" i="9"/>
  <c r="J2399" i="9" l="1"/>
  <c r="I2400" i="9"/>
  <c r="E3802" i="9"/>
  <c r="F3801" i="9"/>
  <c r="C2546" i="9"/>
  <c r="D2545" i="9"/>
  <c r="I2401" i="9" l="1"/>
  <c r="J2400" i="9"/>
  <c r="C2547" i="9"/>
  <c r="D2546" i="9"/>
  <c r="E3803" i="9"/>
  <c r="F3802" i="9"/>
  <c r="J2401" i="9" l="1"/>
  <c r="I2402" i="9"/>
  <c r="E3804" i="9"/>
  <c r="F3803" i="9"/>
  <c r="C2548" i="9"/>
  <c r="D2547" i="9"/>
  <c r="I2403" i="9" l="1"/>
  <c r="J2402" i="9"/>
  <c r="C2549" i="9"/>
  <c r="D2548" i="9"/>
  <c r="E3805" i="9"/>
  <c r="F3804" i="9"/>
  <c r="J2403" i="9" l="1"/>
  <c r="I2404" i="9"/>
  <c r="E3806" i="9"/>
  <c r="F3805" i="9"/>
  <c r="C2550" i="9"/>
  <c r="D2549" i="9"/>
  <c r="J2404" i="9" l="1"/>
  <c r="I2405" i="9"/>
  <c r="C2551" i="9"/>
  <c r="D2550" i="9"/>
  <c r="E3807" i="9"/>
  <c r="F3806" i="9"/>
  <c r="J2405" i="9" l="1"/>
  <c r="I2406" i="9"/>
  <c r="E3808" i="9"/>
  <c r="F3807" i="9"/>
  <c r="C2552" i="9"/>
  <c r="D2551" i="9"/>
  <c r="I2407" i="9" l="1"/>
  <c r="J2406" i="9"/>
  <c r="C2553" i="9"/>
  <c r="D2552" i="9"/>
  <c r="E3809" i="9"/>
  <c r="F3808" i="9"/>
  <c r="J2407" i="9" l="1"/>
  <c r="I2408" i="9"/>
  <c r="E3810" i="9"/>
  <c r="F3809" i="9"/>
  <c r="C2554" i="9"/>
  <c r="D2553" i="9"/>
  <c r="I2409" i="9" l="1"/>
  <c r="J2408" i="9"/>
  <c r="C2555" i="9"/>
  <c r="D2554" i="9"/>
  <c r="E3811" i="9"/>
  <c r="F3810" i="9"/>
  <c r="J2409" i="9" l="1"/>
  <c r="I2410" i="9"/>
  <c r="E3812" i="9"/>
  <c r="F3811" i="9"/>
  <c r="C2556" i="9"/>
  <c r="D2555" i="9"/>
  <c r="I2411" i="9" l="1"/>
  <c r="J2410" i="9"/>
  <c r="C2557" i="9"/>
  <c r="D2556" i="9"/>
  <c r="E3813" i="9"/>
  <c r="F3812" i="9"/>
  <c r="J2411" i="9" l="1"/>
  <c r="I2412" i="9"/>
  <c r="E3814" i="9"/>
  <c r="F3813" i="9"/>
  <c r="C2558" i="9"/>
  <c r="D2557" i="9"/>
  <c r="J2412" i="9" l="1"/>
  <c r="I2413" i="9"/>
  <c r="C2559" i="9"/>
  <c r="D2558" i="9"/>
  <c r="E3815" i="9"/>
  <c r="F3814" i="9"/>
  <c r="J2413" i="9" l="1"/>
  <c r="I2414" i="9"/>
  <c r="E3816" i="9"/>
  <c r="F3815" i="9"/>
  <c r="C2560" i="9"/>
  <c r="D2559" i="9"/>
  <c r="I2415" i="9" l="1"/>
  <c r="J2414" i="9"/>
  <c r="C2561" i="9"/>
  <c r="D2560" i="9"/>
  <c r="E3817" i="9"/>
  <c r="F3816" i="9"/>
  <c r="J2415" i="9" l="1"/>
  <c r="I2416" i="9"/>
  <c r="E3818" i="9"/>
  <c r="F3817" i="9"/>
  <c r="C2562" i="9"/>
  <c r="D2561" i="9"/>
  <c r="I2417" i="9" l="1"/>
  <c r="J2416" i="9"/>
  <c r="C2563" i="9"/>
  <c r="D2562" i="9"/>
  <c r="E3819" i="9"/>
  <c r="F3818" i="9"/>
  <c r="J2417" i="9" l="1"/>
  <c r="I2418" i="9"/>
  <c r="E3820" i="9"/>
  <c r="F3819" i="9"/>
  <c r="C2564" i="9"/>
  <c r="D2563" i="9"/>
  <c r="I2419" i="9" l="1"/>
  <c r="J2418" i="9"/>
  <c r="C2565" i="9"/>
  <c r="D2564" i="9"/>
  <c r="E3821" i="9"/>
  <c r="F3820" i="9"/>
  <c r="J2419" i="9" l="1"/>
  <c r="I2420" i="9"/>
  <c r="E3822" i="9"/>
  <c r="F3821" i="9"/>
  <c r="C2566" i="9"/>
  <c r="D2565" i="9"/>
  <c r="J2420" i="9" l="1"/>
  <c r="I2421" i="9"/>
  <c r="C2567" i="9"/>
  <c r="D2566" i="9"/>
  <c r="E3823" i="9"/>
  <c r="F3822" i="9"/>
  <c r="J2421" i="9" l="1"/>
  <c r="I2422" i="9"/>
  <c r="E3824" i="9"/>
  <c r="F3823" i="9"/>
  <c r="C2568" i="9"/>
  <c r="D2567" i="9"/>
  <c r="I2423" i="9" l="1"/>
  <c r="J2422" i="9"/>
  <c r="C2569" i="9"/>
  <c r="D2568" i="9"/>
  <c r="E3825" i="9"/>
  <c r="F3824" i="9"/>
  <c r="J2423" i="9" l="1"/>
  <c r="I2424" i="9"/>
  <c r="E3826" i="9"/>
  <c r="F3825" i="9"/>
  <c r="C2570" i="9"/>
  <c r="D2569" i="9"/>
  <c r="I2425" i="9" l="1"/>
  <c r="J2424" i="9"/>
  <c r="C2571" i="9"/>
  <c r="D2570" i="9"/>
  <c r="E3827" i="9"/>
  <c r="F3826" i="9"/>
  <c r="J2425" i="9" l="1"/>
  <c r="I2426" i="9"/>
  <c r="E3828" i="9"/>
  <c r="F3827" i="9"/>
  <c r="C2572" i="9"/>
  <c r="D2571" i="9"/>
  <c r="I2427" i="9" l="1"/>
  <c r="J2426" i="9"/>
  <c r="C2573" i="9"/>
  <c r="D2572" i="9"/>
  <c r="E3829" i="9"/>
  <c r="F3828" i="9"/>
  <c r="J2427" i="9" l="1"/>
  <c r="I2428" i="9"/>
  <c r="E3830" i="9"/>
  <c r="F3829" i="9"/>
  <c r="C2574" i="9"/>
  <c r="D2573" i="9"/>
  <c r="J2428" i="9" l="1"/>
  <c r="I2429" i="9"/>
  <c r="C2575" i="9"/>
  <c r="D2574" i="9"/>
  <c r="E3831" i="9"/>
  <c r="F3830" i="9"/>
  <c r="J2429" i="9" l="1"/>
  <c r="I2430" i="9"/>
  <c r="E3832" i="9"/>
  <c r="F3831" i="9"/>
  <c r="C2576" i="9"/>
  <c r="D2575" i="9"/>
  <c r="I2431" i="9" l="1"/>
  <c r="J2430" i="9"/>
  <c r="C2577" i="9"/>
  <c r="D2576" i="9"/>
  <c r="E3833" i="9"/>
  <c r="F3832" i="9"/>
  <c r="J2431" i="9" l="1"/>
  <c r="I2432" i="9"/>
  <c r="E3834" i="9"/>
  <c r="F3833" i="9"/>
  <c r="C2578" i="9"/>
  <c r="D2577" i="9"/>
  <c r="I2433" i="9" l="1"/>
  <c r="J2432" i="9"/>
  <c r="C2579" i="9"/>
  <c r="D2578" i="9"/>
  <c r="E3835" i="9"/>
  <c r="F3834" i="9"/>
  <c r="J2433" i="9" l="1"/>
  <c r="I2434" i="9"/>
  <c r="E3836" i="9"/>
  <c r="F3835" i="9"/>
  <c r="C2580" i="9"/>
  <c r="D2579" i="9"/>
  <c r="I2435" i="9" l="1"/>
  <c r="J2434" i="9"/>
  <c r="C2581" i="9"/>
  <c r="D2580" i="9"/>
  <c r="E3837" i="9"/>
  <c r="F3836" i="9"/>
  <c r="J2435" i="9" l="1"/>
  <c r="I2436" i="9"/>
  <c r="E3838" i="9"/>
  <c r="F3837" i="9"/>
  <c r="C2582" i="9"/>
  <c r="D2581" i="9"/>
  <c r="J2436" i="9" l="1"/>
  <c r="I2437" i="9"/>
  <c r="C2583" i="9"/>
  <c r="D2582" i="9"/>
  <c r="E3839" i="9"/>
  <c r="F3838" i="9"/>
  <c r="J2437" i="9" l="1"/>
  <c r="I2438" i="9"/>
  <c r="E3840" i="9"/>
  <c r="F3839" i="9"/>
  <c r="C2584" i="9"/>
  <c r="D2583" i="9"/>
  <c r="I2439" i="9" l="1"/>
  <c r="J2438" i="9"/>
  <c r="C2585" i="9"/>
  <c r="D2584" i="9"/>
  <c r="E3841" i="9"/>
  <c r="F3840" i="9"/>
  <c r="J2439" i="9" l="1"/>
  <c r="I2440" i="9"/>
  <c r="E3842" i="9"/>
  <c r="F3841" i="9"/>
  <c r="C2586" i="9"/>
  <c r="D2585" i="9"/>
  <c r="I2441" i="9" l="1"/>
  <c r="J2440" i="9"/>
  <c r="C2587" i="9"/>
  <c r="D2586" i="9"/>
  <c r="E3843" i="9"/>
  <c r="F3842" i="9"/>
  <c r="J2441" i="9" l="1"/>
  <c r="I2442" i="9"/>
  <c r="E3844" i="9"/>
  <c r="F3843" i="9"/>
  <c r="C2588" i="9"/>
  <c r="D2587" i="9"/>
  <c r="I2443" i="9" l="1"/>
  <c r="J2442" i="9"/>
  <c r="C2589" i="9"/>
  <c r="D2588" i="9"/>
  <c r="E3845" i="9"/>
  <c r="F3844" i="9"/>
  <c r="J2443" i="9" l="1"/>
  <c r="I2444" i="9"/>
  <c r="E3846" i="9"/>
  <c r="F3845" i="9"/>
  <c r="C2590" i="9"/>
  <c r="D2589" i="9"/>
  <c r="J2444" i="9" l="1"/>
  <c r="I2445" i="9"/>
  <c r="C2591" i="9"/>
  <c r="D2590" i="9"/>
  <c r="E3847" i="9"/>
  <c r="F3846" i="9"/>
  <c r="J2445" i="9" l="1"/>
  <c r="I2446" i="9"/>
  <c r="E3848" i="9"/>
  <c r="F3847" i="9"/>
  <c r="C2592" i="9"/>
  <c r="D2591" i="9"/>
  <c r="I2447" i="9" l="1"/>
  <c r="J2446" i="9"/>
  <c r="C2593" i="9"/>
  <c r="D2592" i="9"/>
  <c r="E3849" i="9"/>
  <c r="F3848" i="9"/>
  <c r="J2447" i="9" l="1"/>
  <c r="I2448" i="9"/>
  <c r="E3850" i="9"/>
  <c r="F3849" i="9"/>
  <c r="C2594" i="9"/>
  <c r="D2593" i="9"/>
  <c r="I2449" i="9" l="1"/>
  <c r="J2448" i="9"/>
  <c r="C2595" i="9"/>
  <c r="D2594" i="9"/>
  <c r="E3851" i="9"/>
  <c r="F3850" i="9"/>
  <c r="J2449" i="9" l="1"/>
  <c r="I2450" i="9"/>
  <c r="E3852" i="9"/>
  <c r="F3851" i="9"/>
  <c r="C2596" i="9"/>
  <c r="D2595" i="9"/>
  <c r="I2451" i="9" l="1"/>
  <c r="J2450" i="9"/>
  <c r="C2597" i="9"/>
  <c r="D2596" i="9"/>
  <c r="E3853" i="9"/>
  <c r="F3852" i="9"/>
  <c r="J2451" i="9" l="1"/>
  <c r="I2452" i="9"/>
  <c r="E3854" i="9"/>
  <c r="F3853" i="9"/>
  <c r="C2598" i="9"/>
  <c r="D2597" i="9"/>
  <c r="J2452" i="9" l="1"/>
  <c r="I2453" i="9"/>
  <c r="C2599" i="9"/>
  <c r="D2598" i="9"/>
  <c r="E3855" i="9"/>
  <c r="F3854" i="9"/>
  <c r="J2453" i="9" l="1"/>
  <c r="I2454" i="9"/>
  <c r="E3856" i="9"/>
  <c r="F3855" i="9"/>
  <c r="C2600" i="9"/>
  <c r="D2599" i="9"/>
  <c r="I2455" i="9" l="1"/>
  <c r="J2454" i="9"/>
  <c r="C2601" i="9"/>
  <c r="D2600" i="9"/>
  <c r="E3857" i="9"/>
  <c r="F3856" i="9"/>
  <c r="J2455" i="9" l="1"/>
  <c r="I2456" i="9"/>
  <c r="E3858" i="9"/>
  <c r="F3857" i="9"/>
  <c r="C2602" i="9"/>
  <c r="D2601" i="9"/>
  <c r="I2457" i="9" l="1"/>
  <c r="J2456" i="9"/>
  <c r="C2603" i="9"/>
  <c r="D2602" i="9"/>
  <c r="E3859" i="9"/>
  <c r="F3858" i="9"/>
  <c r="J2457" i="9" l="1"/>
  <c r="I2458" i="9"/>
  <c r="E3860" i="9"/>
  <c r="F3859" i="9"/>
  <c r="C2604" i="9"/>
  <c r="D2603" i="9"/>
  <c r="I2459" i="9" l="1"/>
  <c r="J2458" i="9"/>
  <c r="C2605" i="9"/>
  <c r="D2604" i="9"/>
  <c r="E3861" i="9"/>
  <c r="F3860" i="9"/>
  <c r="J2459" i="9" l="1"/>
  <c r="I2460" i="9"/>
  <c r="E3862" i="9"/>
  <c r="F3861" i="9"/>
  <c r="C2606" i="9"/>
  <c r="D2605" i="9"/>
  <c r="J2460" i="9" l="1"/>
  <c r="I2461" i="9"/>
  <c r="C2607" i="9"/>
  <c r="D2606" i="9"/>
  <c r="E3863" i="9"/>
  <c r="F3862" i="9"/>
  <c r="J2461" i="9" l="1"/>
  <c r="I2462" i="9"/>
  <c r="E3864" i="9"/>
  <c r="F3863" i="9"/>
  <c r="C2608" i="9"/>
  <c r="D2607" i="9"/>
  <c r="I2463" i="9" l="1"/>
  <c r="J2462" i="9"/>
  <c r="C2609" i="9"/>
  <c r="D2608" i="9"/>
  <c r="E3865" i="9"/>
  <c r="F3864" i="9"/>
  <c r="J2463" i="9" l="1"/>
  <c r="I2464" i="9"/>
  <c r="E3866" i="9"/>
  <c r="F3865" i="9"/>
  <c r="C2610" i="9"/>
  <c r="D2609" i="9"/>
  <c r="I2465" i="9" l="1"/>
  <c r="J2464" i="9"/>
  <c r="C2611" i="9"/>
  <c r="D2610" i="9"/>
  <c r="E3867" i="9"/>
  <c r="F3866" i="9"/>
  <c r="J2465" i="9" l="1"/>
  <c r="I2466" i="9"/>
  <c r="E3868" i="9"/>
  <c r="F3867" i="9"/>
  <c r="C2612" i="9"/>
  <c r="D2611" i="9"/>
  <c r="I2467" i="9" l="1"/>
  <c r="J2466" i="9"/>
  <c r="C2613" i="9"/>
  <c r="D2612" i="9"/>
  <c r="E3869" i="9"/>
  <c r="F3868" i="9"/>
  <c r="J2467" i="9" l="1"/>
  <c r="I2468" i="9"/>
  <c r="E3870" i="9"/>
  <c r="F3869" i="9"/>
  <c r="C2614" i="9"/>
  <c r="D2613" i="9"/>
  <c r="J2468" i="9" l="1"/>
  <c r="I2469" i="9"/>
  <c r="C2615" i="9"/>
  <c r="D2614" i="9"/>
  <c r="E3871" i="9"/>
  <c r="F3870" i="9"/>
  <c r="J2469" i="9" l="1"/>
  <c r="I2470" i="9"/>
  <c r="E3872" i="9"/>
  <c r="F3871" i="9"/>
  <c r="C2616" i="9"/>
  <c r="D2615" i="9"/>
  <c r="I2471" i="9" l="1"/>
  <c r="J2470" i="9"/>
  <c r="C2617" i="9"/>
  <c r="D2616" i="9"/>
  <c r="E3873" i="9"/>
  <c r="F3872" i="9"/>
  <c r="J2471" i="9" l="1"/>
  <c r="I2472" i="9"/>
  <c r="E3874" i="9"/>
  <c r="F3873" i="9"/>
  <c r="C2618" i="9"/>
  <c r="D2617" i="9"/>
  <c r="I2473" i="9" l="1"/>
  <c r="J2472" i="9"/>
  <c r="C2619" i="9"/>
  <c r="D2618" i="9"/>
  <c r="E3875" i="9"/>
  <c r="F3874" i="9"/>
  <c r="J2473" i="9" l="1"/>
  <c r="I2474" i="9"/>
  <c r="E3876" i="9"/>
  <c r="F3875" i="9"/>
  <c r="C2620" i="9"/>
  <c r="D2619" i="9"/>
  <c r="I2475" i="9" l="1"/>
  <c r="J2474" i="9"/>
  <c r="C2621" i="9"/>
  <c r="D2620" i="9"/>
  <c r="E3877" i="9"/>
  <c r="F3876" i="9"/>
  <c r="J2475" i="9" l="1"/>
  <c r="I2476" i="9"/>
  <c r="E3878" i="9"/>
  <c r="F3877" i="9"/>
  <c r="C2622" i="9"/>
  <c r="D2621" i="9"/>
  <c r="J2476" i="9" l="1"/>
  <c r="I2477" i="9"/>
  <c r="C2623" i="9"/>
  <c r="D2622" i="9"/>
  <c r="E3879" i="9"/>
  <c r="F3878" i="9"/>
  <c r="J2477" i="9" l="1"/>
  <c r="I2478" i="9"/>
  <c r="E3880" i="9"/>
  <c r="F3879" i="9"/>
  <c r="C2624" i="9"/>
  <c r="D2623" i="9"/>
  <c r="I2479" i="9" l="1"/>
  <c r="J2478" i="9"/>
  <c r="C2625" i="9"/>
  <c r="D2624" i="9"/>
  <c r="E3881" i="9"/>
  <c r="F3880" i="9"/>
  <c r="J2479" i="9" l="1"/>
  <c r="I2480" i="9"/>
  <c r="E3882" i="9"/>
  <c r="F3881" i="9"/>
  <c r="C2626" i="9"/>
  <c r="D2625" i="9"/>
  <c r="I2481" i="9" l="1"/>
  <c r="J2480" i="9"/>
  <c r="C2627" i="9"/>
  <c r="D2626" i="9"/>
  <c r="E3883" i="9"/>
  <c r="F3882" i="9"/>
  <c r="J2481" i="9" l="1"/>
  <c r="I2482" i="9"/>
  <c r="E3884" i="9"/>
  <c r="F3883" i="9"/>
  <c r="C2628" i="9"/>
  <c r="D2627" i="9"/>
  <c r="I2483" i="9" l="1"/>
  <c r="J2482" i="9"/>
  <c r="C2629" i="9"/>
  <c r="D2628" i="9"/>
  <c r="E3885" i="9"/>
  <c r="F3884" i="9"/>
  <c r="J2483" i="9" l="1"/>
  <c r="I2484" i="9"/>
  <c r="E3886" i="9"/>
  <c r="F3885" i="9"/>
  <c r="C2630" i="9"/>
  <c r="D2629" i="9"/>
  <c r="J2484" i="9" l="1"/>
  <c r="I2485" i="9"/>
  <c r="C2631" i="9"/>
  <c r="D2630" i="9"/>
  <c r="E3887" i="9"/>
  <c r="F3886" i="9"/>
  <c r="J2485" i="9" l="1"/>
  <c r="I2486" i="9"/>
  <c r="E3888" i="9"/>
  <c r="F3887" i="9"/>
  <c r="C2632" i="9"/>
  <c r="D2631" i="9"/>
  <c r="I2487" i="9" l="1"/>
  <c r="J2486" i="9"/>
  <c r="C2633" i="9"/>
  <c r="D2632" i="9"/>
  <c r="E3889" i="9"/>
  <c r="F3888" i="9"/>
  <c r="J2487" i="9" l="1"/>
  <c r="I2488" i="9"/>
  <c r="E3890" i="9"/>
  <c r="F3889" i="9"/>
  <c r="D2633" i="9"/>
  <c r="C2634" i="9"/>
  <c r="I2489" i="9" l="1"/>
  <c r="J2488" i="9"/>
  <c r="C2635" i="9"/>
  <c r="D2634" i="9"/>
  <c r="E3891" i="9"/>
  <c r="F3890" i="9"/>
  <c r="J2489" i="9" l="1"/>
  <c r="I2490" i="9"/>
  <c r="E3892" i="9"/>
  <c r="F3891" i="9"/>
  <c r="C2636" i="9"/>
  <c r="D2635" i="9"/>
  <c r="I2491" i="9" l="1"/>
  <c r="J2490" i="9"/>
  <c r="C2637" i="9"/>
  <c r="D2636" i="9"/>
  <c r="E3893" i="9"/>
  <c r="F3892" i="9"/>
  <c r="J2491" i="9" l="1"/>
  <c r="I2492" i="9"/>
  <c r="E3894" i="9"/>
  <c r="F3893" i="9"/>
  <c r="C2638" i="9"/>
  <c r="D2637" i="9"/>
  <c r="J2492" i="9" l="1"/>
  <c r="I2493" i="9"/>
  <c r="C2639" i="9"/>
  <c r="D2638" i="9"/>
  <c r="E3895" i="9"/>
  <c r="F3894" i="9"/>
  <c r="J2493" i="9" l="1"/>
  <c r="I2494" i="9"/>
  <c r="E3896" i="9"/>
  <c r="F3895" i="9"/>
  <c r="C2640" i="9"/>
  <c r="D2639" i="9"/>
  <c r="I2495" i="9" l="1"/>
  <c r="J2494" i="9"/>
  <c r="C2641" i="9"/>
  <c r="D2640" i="9"/>
  <c r="E3897" i="9"/>
  <c r="F3896" i="9"/>
  <c r="J2495" i="9" l="1"/>
  <c r="I2496" i="9"/>
  <c r="E3898" i="9"/>
  <c r="F3897" i="9"/>
  <c r="C2642" i="9"/>
  <c r="D2641" i="9"/>
  <c r="I2497" i="9" l="1"/>
  <c r="J2496" i="9"/>
  <c r="C2643" i="9"/>
  <c r="D2642" i="9"/>
  <c r="E3899" i="9"/>
  <c r="F3898" i="9"/>
  <c r="J2497" i="9" l="1"/>
  <c r="I2498" i="9"/>
  <c r="E3900" i="9"/>
  <c r="F3899" i="9"/>
  <c r="C2644" i="9"/>
  <c r="D2643" i="9"/>
  <c r="I2499" i="9" l="1"/>
  <c r="J2498" i="9"/>
  <c r="C2645" i="9"/>
  <c r="D2644" i="9"/>
  <c r="E3901" i="9"/>
  <c r="F3900" i="9"/>
  <c r="J2499" i="9" l="1"/>
  <c r="I2500" i="9"/>
  <c r="E3902" i="9"/>
  <c r="F3901" i="9"/>
  <c r="C2646" i="9"/>
  <c r="D2645" i="9"/>
  <c r="J2500" i="9" l="1"/>
  <c r="I2501" i="9"/>
  <c r="C2647" i="9"/>
  <c r="D2646" i="9"/>
  <c r="E3903" i="9"/>
  <c r="F3902" i="9"/>
  <c r="J2501" i="9" l="1"/>
  <c r="I2502" i="9"/>
  <c r="E3904" i="9"/>
  <c r="F3903" i="9"/>
  <c r="C2648" i="9"/>
  <c r="D2647" i="9"/>
  <c r="I2503" i="9" l="1"/>
  <c r="J2502" i="9"/>
  <c r="C2649" i="9"/>
  <c r="D2648" i="9"/>
  <c r="E3905" i="9"/>
  <c r="F3904" i="9"/>
  <c r="J2503" i="9" l="1"/>
  <c r="I2504" i="9"/>
  <c r="E3906" i="9"/>
  <c r="F3905" i="9"/>
  <c r="C2650" i="9"/>
  <c r="D2649" i="9"/>
  <c r="I2505" i="9" l="1"/>
  <c r="J2504" i="9"/>
  <c r="C2651" i="9"/>
  <c r="D2650" i="9"/>
  <c r="E3907" i="9"/>
  <c r="F3906" i="9"/>
  <c r="J2505" i="9" l="1"/>
  <c r="I2506" i="9"/>
  <c r="E3908" i="9"/>
  <c r="F3907" i="9"/>
  <c r="C2652" i="9"/>
  <c r="D2651" i="9"/>
  <c r="I2507" i="9" l="1"/>
  <c r="J2506" i="9"/>
  <c r="C2653" i="9"/>
  <c r="D2652" i="9"/>
  <c r="E3909" i="9"/>
  <c r="F3908" i="9"/>
  <c r="J2507" i="9" l="1"/>
  <c r="I2508" i="9"/>
  <c r="E3910" i="9"/>
  <c r="F3909" i="9"/>
  <c r="C2654" i="9"/>
  <c r="D2653" i="9"/>
  <c r="J2508" i="9" l="1"/>
  <c r="I2509" i="9"/>
  <c r="C2655" i="9"/>
  <c r="D2654" i="9"/>
  <c r="E3911" i="9"/>
  <c r="F3910" i="9"/>
  <c r="J2509" i="9" l="1"/>
  <c r="I2510" i="9"/>
  <c r="E3912" i="9"/>
  <c r="F3911" i="9"/>
  <c r="C2656" i="9"/>
  <c r="D2655" i="9"/>
  <c r="I2511" i="9" l="1"/>
  <c r="J2510" i="9"/>
  <c r="C2657" i="9"/>
  <c r="D2656" i="9"/>
  <c r="E3913" i="9"/>
  <c r="F3912" i="9"/>
  <c r="J2511" i="9" l="1"/>
  <c r="I2512" i="9"/>
  <c r="E3914" i="9"/>
  <c r="F3913" i="9"/>
  <c r="C2658" i="9"/>
  <c r="D2657" i="9"/>
  <c r="I2513" i="9" l="1"/>
  <c r="J2512" i="9"/>
  <c r="C2659" i="9"/>
  <c r="D2658" i="9"/>
  <c r="E3915" i="9"/>
  <c r="F3914" i="9"/>
  <c r="J2513" i="9" l="1"/>
  <c r="I2514" i="9"/>
  <c r="E3916" i="9"/>
  <c r="F3915" i="9"/>
  <c r="C2660" i="9"/>
  <c r="D2659" i="9"/>
  <c r="I2515" i="9" l="1"/>
  <c r="J2514" i="9"/>
  <c r="C2661" i="9"/>
  <c r="D2660" i="9"/>
  <c r="E3917" i="9"/>
  <c r="F3916" i="9"/>
  <c r="J2515" i="9" l="1"/>
  <c r="I2516" i="9"/>
  <c r="E3918" i="9"/>
  <c r="F3917" i="9"/>
  <c r="C2662" i="9"/>
  <c r="D2661" i="9"/>
  <c r="J2516" i="9" l="1"/>
  <c r="I2517" i="9"/>
  <c r="C2663" i="9"/>
  <c r="D2662" i="9"/>
  <c r="E3919" i="9"/>
  <c r="F3918" i="9"/>
  <c r="J2517" i="9" l="1"/>
  <c r="I2518" i="9"/>
  <c r="E3920" i="9"/>
  <c r="F3919" i="9"/>
  <c r="C2664" i="9"/>
  <c r="D2663" i="9"/>
  <c r="I2519" i="9" l="1"/>
  <c r="J2518" i="9"/>
  <c r="C2665" i="9"/>
  <c r="D2664" i="9"/>
  <c r="E3921" i="9"/>
  <c r="F3920" i="9"/>
  <c r="J2519" i="9" l="1"/>
  <c r="I2520" i="9"/>
  <c r="E3922" i="9"/>
  <c r="F3921" i="9"/>
  <c r="C2666" i="9"/>
  <c r="D2665" i="9"/>
  <c r="I2521" i="9" l="1"/>
  <c r="J2520" i="9"/>
  <c r="C2667" i="9"/>
  <c r="D2666" i="9"/>
  <c r="E3923" i="9"/>
  <c r="F3922" i="9"/>
  <c r="J2521" i="9" l="1"/>
  <c r="I2522" i="9"/>
  <c r="E3924" i="9"/>
  <c r="F3923" i="9"/>
  <c r="C2668" i="9"/>
  <c r="D2667" i="9"/>
  <c r="I2523" i="9" l="1"/>
  <c r="J2522" i="9"/>
  <c r="C2669" i="9"/>
  <c r="D2668" i="9"/>
  <c r="E3925" i="9"/>
  <c r="F3924" i="9"/>
  <c r="J2523" i="9" l="1"/>
  <c r="I2524" i="9"/>
  <c r="E3926" i="9"/>
  <c r="F3925" i="9"/>
  <c r="C2670" i="9"/>
  <c r="D2669" i="9"/>
  <c r="J2524" i="9" l="1"/>
  <c r="I2525" i="9"/>
  <c r="C2671" i="9"/>
  <c r="D2670" i="9"/>
  <c r="E3927" i="9"/>
  <c r="F3926" i="9"/>
  <c r="J2525" i="9" l="1"/>
  <c r="I2526" i="9"/>
  <c r="E3928" i="9"/>
  <c r="F3927" i="9"/>
  <c r="C2672" i="9"/>
  <c r="D2671" i="9"/>
  <c r="I2527" i="9" l="1"/>
  <c r="J2526" i="9"/>
  <c r="C2673" i="9"/>
  <c r="D2672" i="9"/>
  <c r="E3929" i="9"/>
  <c r="F3928" i="9"/>
  <c r="J2527" i="9" l="1"/>
  <c r="I2528" i="9"/>
  <c r="E3930" i="9"/>
  <c r="F3929" i="9"/>
  <c r="C2674" i="9"/>
  <c r="D2673" i="9"/>
  <c r="I2529" i="9" l="1"/>
  <c r="J2528" i="9"/>
  <c r="C2675" i="9"/>
  <c r="D2674" i="9"/>
  <c r="E3931" i="9"/>
  <c r="F3930" i="9"/>
  <c r="J2529" i="9" l="1"/>
  <c r="I2530" i="9"/>
  <c r="E3932" i="9"/>
  <c r="F3931" i="9"/>
  <c r="C2676" i="9"/>
  <c r="D2675" i="9"/>
  <c r="I2531" i="9" l="1"/>
  <c r="J2530" i="9"/>
  <c r="C2677" i="9"/>
  <c r="D2676" i="9"/>
  <c r="E3933" i="9"/>
  <c r="F3932" i="9"/>
  <c r="J2531" i="9" l="1"/>
  <c r="I2532" i="9"/>
  <c r="E3934" i="9"/>
  <c r="F3933" i="9"/>
  <c r="C2678" i="9"/>
  <c r="D2677" i="9"/>
  <c r="J2532" i="9" l="1"/>
  <c r="I2533" i="9"/>
  <c r="C2679" i="9"/>
  <c r="D2678" i="9"/>
  <c r="E3935" i="9"/>
  <c r="F3934" i="9"/>
  <c r="J2533" i="9" l="1"/>
  <c r="I2534" i="9"/>
  <c r="E3936" i="9"/>
  <c r="F3935" i="9"/>
  <c r="C2680" i="9"/>
  <c r="D2679" i="9"/>
  <c r="I2535" i="9" l="1"/>
  <c r="J2534" i="9"/>
  <c r="C2681" i="9"/>
  <c r="D2680" i="9"/>
  <c r="E3937" i="9"/>
  <c r="F3936" i="9"/>
  <c r="J2535" i="9" l="1"/>
  <c r="I2536" i="9"/>
  <c r="E3938" i="9"/>
  <c r="F3937" i="9"/>
  <c r="C2682" i="9"/>
  <c r="D2681" i="9"/>
  <c r="I2537" i="9" l="1"/>
  <c r="J2536" i="9"/>
  <c r="C2683" i="9"/>
  <c r="D2682" i="9"/>
  <c r="E3939" i="9"/>
  <c r="F3938" i="9"/>
  <c r="J2537" i="9" l="1"/>
  <c r="I2538" i="9"/>
  <c r="E3940" i="9"/>
  <c r="F3939" i="9"/>
  <c r="C2684" i="9"/>
  <c r="D2683" i="9"/>
  <c r="I2539" i="9" l="1"/>
  <c r="J2538" i="9"/>
  <c r="C2685" i="9"/>
  <c r="D2684" i="9"/>
  <c r="E3941" i="9"/>
  <c r="F3940" i="9"/>
  <c r="J2539" i="9" l="1"/>
  <c r="I2540" i="9"/>
  <c r="E3942" i="9"/>
  <c r="F3941" i="9"/>
  <c r="C2686" i="9"/>
  <c r="D2685" i="9"/>
  <c r="J2540" i="9" l="1"/>
  <c r="I2541" i="9"/>
  <c r="C2687" i="9"/>
  <c r="D2686" i="9"/>
  <c r="E3943" i="9"/>
  <c r="F3942" i="9"/>
  <c r="J2541" i="9" l="1"/>
  <c r="I2542" i="9"/>
  <c r="E3944" i="9"/>
  <c r="F3943" i="9"/>
  <c r="C2688" i="9"/>
  <c r="D2687" i="9"/>
  <c r="I2543" i="9" l="1"/>
  <c r="J2542" i="9"/>
  <c r="C2689" i="9"/>
  <c r="D2688" i="9"/>
  <c r="E3945" i="9"/>
  <c r="F3944" i="9"/>
  <c r="J2543" i="9" l="1"/>
  <c r="I2544" i="9"/>
  <c r="E3946" i="9"/>
  <c r="F3945" i="9"/>
  <c r="C2690" i="9"/>
  <c r="D2689" i="9"/>
  <c r="I2545" i="9" l="1"/>
  <c r="J2544" i="9"/>
  <c r="C2691" i="9"/>
  <c r="D2690" i="9"/>
  <c r="E3947" i="9"/>
  <c r="F3946" i="9"/>
  <c r="J2545" i="9" l="1"/>
  <c r="I2546" i="9"/>
  <c r="E3948" i="9"/>
  <c r="F3947" i="9"/>
  <c r="C2692" i="9"/>
  <c r="D2691" i="9"/>
  <c r="I2547" i="9" l="1"/>
  <c r="J2546" i="9"/>
  <c r="C2693" i="9"/>
  <c r="D2692" i="9"/>
  <c r="E3949" i="9"/>
  <c r="F3948" i="9"/>
  <c r="J2547" i="9" l="1"/>
  <c r="I2548" i="9"/>
  <c r="E3950" i="9"/>
  <c r="F3949" i="9"/>
  <c r="C2694" i="9"/>
  <c r="D2693" i="9"/>
  <c r="J2548" i="9" l="1"/>
  <c r="I2549" i="9"/>
  <c r="C2695" i="9"/>
  <c r="D2694" i="9"/>
  <c r="E3951" i="9"/>
  <c r="F3950" i="9"/>
  <c r="J2549" i="9" l="1"/>
  <c r="I2550" i="9"/>
  <c r="E3952" i="9"/>
  <c r="F3951" i="9"/>
  <c r="C2696" i="9"/>
  <c r="D2695" i="9"/>
  <c r="I2551" i="9" l="1"/>
  <c r="J2550" i="9"/>
  <c r="C2697" i="9"/>
  <c r="D2696" i="9"/>
  <c r="E3953" i="9"/>
  <c r="F3952" i="9"/>
  <c r="J2551" i="9" l="1"/>
  <c r="I2552" i="9"/>
  <c r="E3954" i="9"/>
  <c r="F3953" i="9"/>
  <c r="D2697" i="9"/>
  <c r="C2698" i="9"/>
  <c r="I2553" i="9" l="1"/>
  <c r="J2552" i="9"/>
  <c r="C2699" i="9"/>
  <c r="D2698" i="9"/>
  <c r="E3955" i="9"/>
  <c r="F3954" i="9"/>
  <c r="J2553" i="9" l="1"/>
  <c r="I2554" i="9"/>
  <c r="E3956" i="9"/>
  <c r="F3955" i="9"/>
  <c r="C2700" i="9"/>
  <c r="D2699" i="9"/>
  <c r="I2555" i="9" l="1"/>
  <c r="J2554" i="9"/>
  <c r="C2701" i="9"/>
  <c r="D2700" i="9"/>
  <c r="E3957" i="9"/>
  <c r="F3956" i="9"/>
  <c r="J2555" i="9" l="1"/>
  <c r="I2556" i="9"/>
  <c r="E3958" i="9"/>
  <c r="F3957" i="9"/>
  <c r="C2702" i="9"/>
  <c r="D2701" i="9"/>
  <c r="J2556" i="9" l="1"/>
  <c r="I2557" i="9"/>
  <c r="C2703" i="9"/>
  <c r="D2702" i="9"/>
  <c r="E3959" i="9"/>
  <c r="F3958" i="9"/>
  <c r="J2557" i="9" l="1"/>
  <c r="I2558" i="9"/>
  <c r="E3960" i="9"/>
  <c r="F3959" i="9"/>
  <c r="C2704" i="9"/>
  <c r="D2703" i="9"/>
  <c r="I2559" i="9" l="1"/>
  <c r="J2558" i="9"/>
  <c r="C2705" i="9"/>
  <c r="D2704" i="9"/>
  <c r="E3961" i="9"/>
  <c r="F3960" i="9"/>
  <c r="J2559" i="9" l="1"/>
  <c r="I2560" i="9"/>
  <c r="E3962" i="9"/>
  <c r="F3961" i="9"/>
  <c r="C2706" i="9"/>
  <c r="D2705" i="9"/>
  <c r="I2561" i="9" l="1"/>
  <c r="J2560" i="9"/>
  <c r="C2707" i="9"/>
  <c r="D2706" i="9"/>
  <c r="E3963" i="9"/>
  <c r="F3962" i="9"/>
  <c r="J2561" i="9" l="1"/>
  <c r="I2562" i="9"/>
  <c r="E3964" i="9"/>
  <c r="F3963" i="9"/>
  <c r="C2708" i="9"/>
  <c r="D2707" i="9"/>
  <c r="I2563" i="9" l="1"/>
  <c r="J2562" i="9"/>
  <c r="C2709" i="9"/>
  <c r="D2708" i="9"/>
  <c r="E3965" i="9"/>
  <c r="F3964" i="9"/>
  <c r="J2563" i="9" l="1"/>
  <c r="I2564" i="9"/>
  <c r="E3966" i="9"/>
  <c r="F3965" i="9"/>
  <c r="C2710" i="9"/>
  <c r="D2709" i="9"/>
  <c r="J2564" i="9" l="1"/>
  <c r="I2565" i="9"/>
  <c r="C2711" i="9"/>
  <c r="D2710" i="9"/>
  <c r="E3967" i="9"/>
  <c r="F3966" i="9"/>
  <c r="J2565" i="9" l="1"/>
  <c r="I2566" i="9"/>
  <c r="E3968" i="9"/>
  <c r="F3967" i="9"/>
  <c r="C2712" i="9"/>
  <c r="D2711" i="9"/>
  <c r="I2567" i="9" l="1"/>
  <c r="J2566" i="9"/>
  <c r="C2713" i="9"/>
  <c r="D2712" i="9"/>
  <c r="E3969" i="9"/>
  <c r="F3968" i="9"/>
  <c r="J2567" i="9" l="1"/>
  <c r="I2568" i="9"/>
  <c r="E3970" i="9"/>
  <c r="F3969" i="9"/>
  <c r="C2714" i="9"/>
  <c r="D2713" i="9"/>
  <c r="I2569" i="9" l="1"/>
  <c r="J2568" i="9"/>
  <c r="C2715" i="9"/>
  <c r="D2714" i="9"/>
  <c r="E3971" i="9"/>
  <c r="F3970" i="9"/>
  <c r="J2569" i="9" l="1"/>
  <c r="I2570" i="9"/>
  <c r="E3972" i="9"/>
  <c r="F3971" i="9"/>
  <c r="C2716" i="9"/>
  <c r="D2715" i="9"/>
  <c r="I2571" i="9" l="1"/>
  <c r="J2570" i="9"/>
  <c r="C2717" i="9"/>
  <c r="D2716" i="9"/>
  <c r="E3973" i="9"/>
  <c r="F3972" i="9"/>
  <c r="J2571" i="9" l="1"/>
  <c r="I2572" i="9"/>
  <c r="E3974" i="9"/>
  <c r="F3973" i="9"/>
  <c r="C2718" i="9"/>
  <c r="D2717" i="9"/>
  <c r="J2572" i="9" l="1"/>
  <c r="I2573" i="9"/>
  <c r="C2719" i="9"/>
  <c r="D2718" i="9"/>
  <c r="E3975" i="9"/>
  <c r="F3974" i="9"/>
  <c r="J2573" i="9" l="1"/>
  <c r="I2574" i="9"/>
  <c r="E3976" i="9"/>
  <c r="F3975" i="9"/>
  <c r="C2720" i="9"/>
  <c r="D2719" i="9"/>
  <c r="I2575" i="9" l="1"/>
  <c r="J2574" i="9"/>
  <c r="C2721" i="9"/>
  <c r="D2720" i="9"/>
  <c r="E3977" i="9"/>
  <c r="F3976" i="9"/>
  <c r="J2575" i="9" l="1"/>
  <c r="I2576" i="9"/>
  <c r="E3978" i="9"/>
  <c r="F3977" i="9"/>
  <c r="C2722" i="9"/>
  <c r="D2721" i="9"/>
  <c r="I2577" i="9" l="1"/>
  <c r="J2576" i="9"/>
  <c r="C2723" i="9"/>
  <c r="D2722" i="9"/>
  <c r="E3979" i="9"/>
  <c r="F3978" i="9"/>
  <c r="J2577" i="9" l="1"/>
  <c r="I2578" i="9"/>
  <c r="E3980" i="9"/>
  <c r="F3979" i="9"/>
  <c r="C2724" i="9"/>
  <c r="D2723" i="9"/>
  <c r="I2579" i="9" l="1"/>
  <c r="J2578" i="9"/>
  <c r="C2725" i="9"/>
  <c r="D2724" i="9"/>
  <c r="E3981" i="9"/>
  <c r="F3980" i="9"/>
  <c r="J2579" i="9" l="1"/>
  <c r="I2580" i="9"/>
  <c r="E3982" i="9"/>
  <c r="F3981" i="9"/>
  <c r="C2726" i="9"/>
  <c r="D2725" i="9"/>
  <c r="J2580" i="9" l="1"/>
  <c r="I2581" i="9"/>
  <c r="C2727" i="9"/>
  <c r="D2726" i="9"/>
  <c r="E3983" i="9"/>
  <c r="F3982" i="9"/>
  <c r="J2581" i="9" l="1"/>
  <c r="I2582" i="9"/>
  <c r="E3984" i="9"/>
  <c r="F3983" i="9"/>
  <c r="C2728" i="9"/>
  <c r="D2727" i="9"/>
  <c r="I2583" i="9" l="1"/>
  <c r="J2582" i="9"/>
  <c r="C2729" i="9"/>
  <c r="D2728" i="9"/>
  <c r="E3985" i="9"/>
  <c r="F3984" i="9"/>
  <c r="J2583" i="9" l="1"/>
  <c r="I2584" i="9"/>
  <c r="E3986" i="9"/>
  <c r="F3985" i="9"/>
  <c r="C2730" i="9"/>
  <c r="D2729" i="9"/>
  <c r="I2585" i="9" l="1"/>
  <c r="J2584" i="9"/>
  <c r="C2731" i="9"/>
  <c r="D2730" i="9"/>
  <c r="E3987" i="9"/>
  <c r="F3986" i="9"/>
  <c r="J2585" i="9" l="1"/>
  <c r="I2586" i="9"/>
  <c r="E3988" i="9"/>
  <c r="F3987" i="9"/>
  <c r="C2732" i="9"/>
  <c r="D2731" i="9"/>
  <c r="I2587" i="9" l="1"/>
  <c r="J2586" i="9"/>
  <c r="C2733" i="9"/>
  <c r="D2732" i="9"/>
  <c r="E3989" i="9"/>
  <c r="F3988" i="9"/>
  <c r="J2587" i="9" l="1"/>
  <c r="I2588" i="9"/>
  <c r="E3990" i="9"/>
  <c r="F3989" i="9"/>
  <c r="C2734" i="9"/>
  <c r="D2733" i="9"/>
  <c r="J2588" i="9" l="1"/>
  <c r="I2589" i="9"/>
  <c r="C2735" i="9"/>
  <c r="D2734" i="9"/>
  <c r="E3991" i="9"/>
  <c r="F3990" i="9"/>
  <c r="J2589" i="9" l="1"/>
  <c r="I2590" i="9"/>
  <c r="E3992" i="9"/>
  <c r="F3991" i="9"/>
  <c r="C2736" i="9"/>
  <c r="D2735" i="9"/>
  <c r="I2591" i="9" l="1"/>
  <c r="J2590" i="9"/>
  <c r="C2737" i="9"/>
  <c r="D2736" i="9"/>
  <c r="E3993" i="9"/>
  <c r="F3992" i="9"/>
  <c r="J2591" i="9" l="1"/>
  <c r="I2592" i="9"/>
  <c r="E3994" i="9"/>
  <c r="F3993" i="9"/>
  <c r="C2738" i="9"/>
  <c r="D2737" i="9"/>
  <c r="I2593" i="9" l="1"/>
  <c r="J2592" i="9"/>
  <c r="C2739" i="9"/>
  <c r="D2738" i="9"/>
  <c r="E3995" i="9"/>
  <c r="F3994" i="9"/>
  <c r="J2593" i="9" l="1"/>
  <c r="I2594" i="9"/>
  <c r="E3996" i="9"/>
  <c r="F3995" i="9"/>
  <c r="C2740" i="9"/>
  <c r="D2739" i="9"/>
  <c r="I2595" i="9" l="1"/>
  <c r="J2594" i="9"/>
  <c r="C2741" i="9"/>
  <c r="D2740" i="9"/>
  <c r="E3997" i="9"/>
  <c r="F3996" i="9"/>
  <c r="J2595" i="9" l="1"/>
  <c r="I2596" i="9"/>
  <c r="E3998" i="9"/>
  <c r="F3997" i="9"/>
  <c r="C2742" i="9"/>
  <c r="D2741" i="9"/>
  <c r="J2596" i="9" l="1"/>
  <c r="I2597" i="9"/>
  <c r="C2743" i="9"/>
  <c r="D2742" i="9"/>
  <c r="E3999" i="9"/>
  <c r="F3998" i="9"/>
  <c r="J2597" i="9" l="1"/>
  <c r="I2598" i="9"/>
  <c r="E4000" i="9"/>
  <c r="F3999" i="9"/>
  <c r="C2744" i="9"/>
  <c r="D2743" i="9"/>
  <c r="I2599" i="9" l="1"/>
  <c r="J2598" i="9"/>
  <c r="C2745" i="9"/>
  <c r="D2744" i="9"/>
  <c r="E4001" i="9"/>
  <c r="F4000" i="9"/>
  <c r="J2599" i="9" l="1"/>
  <c r="I2600" i="9"/>
  <c r="E4002" i="9"/>
  <c r="F4001" i="9"/>
  <c r="C2746" i="9"/>
  <c r="D2745" i="9"/>
  <c r="I2601" i="9" l="1"/>
  <c r="J2600" i="9"/>
  <c r="C2747" i="9"/>
  <c r="D2746" i="9"/>
  <c r="E4003" i="9"/>
  <c r="F4002" i="9"/>
  <c r="J2601" i="9" l="1"/>
  <c r="I2602" i="9"/>
  <c r="E4004" i="9"/>
  <c r="F4003" i="9"/>
  <c r="C2748" i="9"/>
  <c r="D2747" i="9"/>
  <c r="I2603" i="9" l="1"/>
  <c r="J2602" i="9"/>
  <c r="C2749" i="9"/>
  <c r="D2748" i="9"/>
  <c r="E4005" i="9"/>
  <c r="F4004" i="9"/>
  <c r="J2603" i="9" l="1"/>
  <c r="I2604" i="9"/>
  <c r="E4006" i="9"/>
  <c r="F4005" i="9"/>
  <c r="C2750" i="9"/>
  <c r="D2749" i="9"/>
  <c r="J2604" i="9" l="1"/>
  <c r="I2605" i="9"/>
  <c r="C2751" i="9"/>
  <c r="D2750" i="9"/>
  <c r="E4007" i="9"/>
  <c r="F4006" i="9"/>
  <c r="J2605" i="9" l="1"/>
  <c r="I2606" i="9"/>
  <c r="E4008" i="9"/>
  <c r="F4007" i="9"/>
  <c r="C2752" i="9"/>
  <c r="D2751" i="9"/>
  <c r="I2607" i="9" l="1"/>
  <c r="J2606" i="9"/>
  <c r="C2753" i="9"/>
  <c r="D2752" i="9"/>
  <c r="E4009" i="9"/>
  <c r="F4008" i="9"/>
  <c r="J2607" i="9" l="1"/>
  <c r="I2608" i="9"/>
  <c r="E4010" i="9"/>
  <c r="F4009" i="9"/>
  <c r="C2754" i="9"/>
  <c r="D2753" i="9"/>
  <c r="I2609" i="9" l="1"/>
  <c r="J2608" i="9"/>
  <c r="C2755" i="9"/>
  <c r="D2754" i="9"/>
  <c r="E4011" i="9"/>
  <c r="F4010" i="9"/>
  <c r="J2609" i="9" l="1"/>
  <c r="I2610" i="9"/>
  <c r="E4012" i="9"/>
  <c r="F4011" i="9"/>
  <c r="C2756" i="9"/>
  <c r="D2755" i="9"/>
  <c r="I2611" i="9" l="1"/>
  <c r="J2610" i="9"/>
  <c r="C2757" i="9"/>
  <c r="D2756" i="9"/>
  <c r="E4013" i="9"/>
  <c r="F4012" i="9"/>
  <c r="J2611" i="9" l="1"/>
  <c r="I2612" i="9"/>
  <c r="E4014" i="9"/>
  <c r="F4013" i="9"/>
  <c r="C2758" i="9"/>
  <c r="D2757" i="9"/>
  <c r="J2612" i="9" l="1"/>
  <c r="I2613" i="9"/>
  <c r="C2759" i="9"/>
  <c r="D2758" i="9"/>
  <c r="E4015" i="9"/>
  <c r="F4014" i="9"/>
  <c r="J2613" i="9" l="1"/>
  <c r="I2614" i="9"/>
  <c r="E4016" i="9"/>
  <c r="F4015" i="9"/>
  <c r="C2760" i="9"/>
  <c r="D2759" i="9"/>
  <c r="I2615" i="9" l="1"/>
  <c r="J2614" i="9"/>
  <c r="C2761" i="9"/>
  <c r="D2760" i="9"/>
  <c r="E4017" i="9"/>
  <c r="F4016" i="9"/>
  <c r="J2615" i="9" l="1"/>
  <c r="I2616" i="9"/>
  <c r="E4018" i="9"/>
  <c r="F4017" i="9"/>
  <c r="C2762" i="9"/>
  <c r="D2761" i="9"/>
  <c r="I2617" i="9" l="1"/>
  <c r="J2616" i="9"/>
  <c r="C2763" i="9"/>
  <c r="D2762" i="9"/>
  <c r="E4019" i="9"/>
  <c r="F4018" i="9"/>
  <c r="J2617" i="9" l="1"/>
  <c r="I2618" i="9"/>
  <c r="E4020" i="9"/>
  <c r="F4019" i="9"/>
  <c r="C2764" i="9"/>
  <c r="D2763" i="9"/>
  <c r="I2619" i="9" l="1"/>
  <c r="J2618" i="9"/>
  <c r="C2765" i="9"/>
  <c r="D2764" i="9"/>
  <c r="E4021" i="9"/>
  <c r="F4020" i="9"/>
  <c r="J2619" i="9" l="1"/>
  <c r="I2620" i="9"/>
  <c r="E4022" i="9"/>
  <c r="F4021" i="9"/>
  <c r="C2766" i="9"/>
  <c r="D2765" i="9"/>
  <c r="J2620" i="9" l="1"/>
  <c r="I2621" i="9"/>
  <c r="C2767" i="9"/>
  <c r="D2766" i="9"/>
  <c r="E4023" i="9"/>
  <c r="F4022" i="9"/>
  <c r="J2621" i="9" l="1"/>
  <c r="I2622" i="9"/>
  <c r="E4024" i="9"/>
  <c r="F4023" i="9"/>
  <c r="C2768" i="9"/>
  <c r="D2767" i="9"/>
  <c r="I2623" i="9" l="1"/>
  <c r="J2622" i="9"/>
  <c r="C2769" i="9"/>
  <c r="D2768" i="9"/>
  <c r="E4025" i="9"/>
  <c r="F4024" i="9"/>
  <c r="J2623" i="9" l="1"/>
  <c r="I2624" i="9"/>
  <c r="E4026" i="9"/>
  <c r="F4025" i="9"/>
  <c r="C2770" i="9"/>
  <c r="D2769" i="9"/>
  <c r="I2625" i="9" l="1"/>
  <c r="J2624" i="9"/>
  <c r="C2771" i="9"/>
  <c r="D2770" i="9"/>
  <c r="E4027" i="9"/>
  <c r="F4026" i="9"/>
  <c r="J2625" i="9" l="1"/>
  <c r="I2626" i="9"/>
  <c r="E4028" i="9"/>
  <c r="F4027" i="9"/>
  <c r="C2772" i="9"/>
  <c r="D2771" i="9"/>
  <c r="I2627" i="9" l="1"/>
  <c r="J2626" i="9"/>
  <c r="C2773" i="9"/>
  <c r="D2772" i="9"/>
  <c r="E4029" i="9"/>
  <c r="F4028" i="9"/>
  <c r="J2627" i="9" l="1"/>
  <c r="I2628" i="9"/>
  <c r="E4030" i="9"/>
  <c r="F4029" i="9"/>
  <c r="C2774" i="9"/>
  <c r="D2773" i="9"/>
  <c r="J2628" i="9" l="1"/>
  <c r="I2629" i="9"/>
  <c r="C2775" i="9"/>
  <c r="D2774" i="9"/>
  <c r="E4031" i="9"/>
  <c r="F4030" i="9"/>
  <c r="J2629" i="9" l="1"/>
  <c r="I2630" i="9"/>
  <c r="E4032" i="9"/>
  <c r="F4031" i="9"/>
  <c r="C2776" i="9"/>
  <c r="D2775" i="9"/>
  <c r="I2631" i="9" l="1"/>
  <c r="J2630" i="9"/>
  <c r="C2777" i="9"/>
  <c r="D2776" i="9"/>
  <c r="E4033" i="9"/>
  <c r="F4032" i="9"/>
  <c r="J2631" i="9" l="1"/>
  <c r="I2632" i="9"/>
  <c r="E4034" i="9"/>
  <c r="F4033" i="9"/>
  <c r="C2778" i="9"/>
  <c r="D2777" i="9"/>
  <c r="I2633" i="9" l="1"/>
  <c r="J2632" i="9"/>
  <c r="C2779" i="9"/>
  <c r="D2778" i="9"/>
  <c r="E4035" i="9"/>
  <c r="F4034" i="9"/>
  <c r="J2633" i="9" l="1"/>
  <c r="I2634" i="9"/>
  <c r="E4036" i="9"/>
  <c r="F4035" i="9"/>
  <c r="C2780" i="9"/>
  <c r="D2779" i="9"/>
  <c r="I2635" i="9" l="1"/>
  <c r="J2634" i="9"/>
  <c r="C2781" i="9"/>
  <c r="D2780" i="9"/>
  <c r="E4037" i="9"/>
  <c r="F4036" i="9"/>
  <c r="J2635" i="9" l="1"/>
  <c r="I2636" i="9"/>
  <c r="E4038" i="9"/>
  <c r="F4037" i="9"/>
  <c r="C2782" i="9"/>
  <c r="D2781" i="9"/>
  <c r="J2636" i="9" l="1"/>
  <c r="I2637" i="9"/>
  <c r="C2783" i="9"/>
  <c r="D2782" i="9"/>
  <c r="E4039" i="9"/>
  <c r="F4038" i="9"/>
  <c r="J2637" i="9" l="1"/>
  <c r="I2638" i="9"/>
  <c r="E4040" i="9"/>
  <c r="F4039" i="9"/>
  <c r="C2784" i="9"/>
  <c r="D2783" i="9"/>
  <c r="I2639" i="9" l="1"/>
  <c r="J2638" i="9"/>
  <c r="C2785" i="9"/>
  <c r="D2784" i="9"/>
  <c r="E4041" i="9"/>
  <c r="F4040" i="9"/>
  <c r="J2639" i="9" l="1"/>
  <c r="I2640" i="9"/>
  <c r="E4042" i="9"/>
  <c r="F4041" i="9"/>
  <c r="C2786" i="9"/>
  <c r="D2785" i="9"/>
  <c r="I2641" i="9" l="1"/>
  <c r="J2640" i="9"/>
  <c r="C2787" i="9"/>
  <c r="D2786" i="9"/>
  <c r="E4043" i="9"/>
  <c r="F4042" i="9"/>
  <c r="J2641" i="9" l="1"/>
  <c r="I2642" i="9"/>
  <c r="E4044" i="9"/>
  <c r="F4043" i="9"/>
  <c r="C2788" i="9"/>
  <c r="D2787" i="9"/>
  <c r="I2643" i="9" l="1"/>
  <c r="J2642" i="9"/>
  <c r="C2789" i="9"/>
  <c r="D2788" i="9"/>
  <c r="E4045" i="9"/>
  <c r="F4044" i="9"/>
  <c r="J2643" i="9" l="1"/>
  <c r="I2644" i="9"/>
  <c r="E4046" i="9"/>
  <c r="F4045" i="9"/>
  <c r="C2790" i="9"/>
  <c r="D2789" i="9"/>
  <c r="J2644" i="9" l="1"/>
  <c r="I2645" i="9"/>
  <c r="C2791" i="9"/>
  <c r="D2790" i="9"/>
  <c r="E4047" i="9"/>
  <c r="F4046" i="9"/>
  <c r="J2645" i="9" l="1"/>
  <c r="I2646" i="9"/>
  <c r="E4048" i="9"/>
  <c r="F4047" i="9"/>
  <c r="C2792" i="9"/>
  <c r="D2791" i="9"/>
  <c r="I2647" i="9" l="1"/>
  <c r="J2646" i="9"/>
  <c r="C2793" i="9"/>
  <c r="D2792" i="9"/>
  <c r="E4049" i="9"/>
  <c r="F4048" i="9"/>
  <c r="J2647" i="9" l="1"/>
  <c r="I2648" i="9"/>
  <c r="E4050" i="9"/>
  <c r="F4049" i="9"/>
  <c r="C2794" i="9"/>
  <c r="D2793" i="9"/>
  <c r="I2649" i="9" l="1"/>
  <c r="J2648" i="9"/>
  <c r="C2795" i="9"/>
  <c r="D2794" i="9"/>
  <c r="E4051" i="9"/>
  <c r="F4050" i="9"/>
  <c r="J2649" i="9" l="1"/>
  <c r="I2650" i="9"/>
  <c r="E4052" i="9"/>
  <c r="F4051" i="9"/>
  <c r="C2796" i="9"/>
  <c r="D2795" i="9"/>
  <c r="I2651" i="9" l="1"/>
  <c r="J2650" i="9"/>
  <c r="C2797" i="9"/>
  <c r="D2796" i="9"/>
  <c r="E4053" i="9"/>
  <c r="F4052" i="9"/>
  <c r="J2651" i="9" l="1"/>
  <c r="I2652" i="9"/>
  <c r="E4054" i="9"/>
  <c r="F4053" i="9"/>
  <c r="C2798" i="9"/>
  <c r="D2797" i="9"/>
  <c r="J2652" i="9" l="1"/>
  <c r="I2653" i="9"/>
  <c r="C2799" i="9"/>
  <c r="D2798" i="9"/>
  <c r="E4055" i="9"/>
  <c r="F4054" i="9"/>
  <c r="J2653" i="9" l="1"/>
  <c r="I2654" i="9"/>
  <c r="E4056" i="9"/>
  <c r="F4055" i="9"/>
  <c r="C2800" i="9"/>
  <c r="D2799" i="9"/>
  <c r="I2655" i="9" l="1"/>
  <c r="J2654" i="9"/>
  <c r="C2801" i="9"/>
  <c r="D2800" i="9"/>
  <c r="E4057" i="9"/>
  <c r="F4056" i="9"/>
  <c r="J2655" i="9" l="1"/>
  <c r="I2656" i="9"/>
  <c r="E4058" i="9"/>
  <c r="F4057" i="9"/>
  <c r="C2802" i="9"/>
  <c r="D2801" i="9"/>
  <c r="I2657" i="9" l="1"/>
  <c r="J2656" i="9"/>
  <c r="C2803" i="9"/>
  <c r="D2802" i="9"/>
  <c r="E4059" i="9"/>
  <c r="F4058" i="9"/>
  <c r="J2657" i="9" l="1"/>
  <c r="I2658" i="9"/>
  <c r="E4060" i="9"/>
  <c r="F4059" i="9"/>
  <c r="C2804" i="9"/>
  <c r="D2803" i="9"/>
  <c r="I2659" i="9" l="1"/>
  <c r="J2658" i="9"/>
  <c r="C2805" i="9"/>
  <c r="D2804" i="9"/>
  <c r="E4061" i="9"/>
  <c r="F4060" i="9"/>
  <c r="J2659" i="9" l="1"/>
  <c r="I2660" i="9"/>
  <c r="E4062" i="9"/>
  <c r="F4061" i="9"/>
  <c r="C2806" i="9"/>
  <c r="D2805" i="9"/>
  <c r="J2660" i="9" l="1"/>
  <c r="I2661" i="9"/>
  <c r="C2807" i="9"/>
  <c r="D2806" i="9"/>
  <c r="E4063" i="9"/>
  <c r="F4062" i="9"/>
  <c r="J2661" i="9" l="1"/>
  <c r="I2662" i="9"/>
  <c r="E4064" i="9"/>
  <c r="F4063" i="9"/>
  <c r="C2808" i="9"/>
  <c r="D2807" i="9"/>
  <c r="I2663" i="9" l="1"/>
  <c r="J2662" i="9"/>
  <c r="C2809" i="9"/>
  <c r="D2808" i="9"/>
  <c r="E4065" i="9"/>
  <c r="F4064" i="9"/>
  <c r="J2663" i="9" l="1"/>
  <c r="I2664" i="9"/>
  <c r="E4066" i="9"/>
  <c r="F4065" i="9"/>
  <c r="C2810" i="9"/>
  <c r="D2809" i="9"/>
  <c r="I2665" i="9" l="1"/>
  <c r="J2664" i="9"/>
  <c r="C2811" i="9"/>
  <c r="D2810" i="9"/>
  <c r="E4067" i="9"/>
  <c r="F4066" i="9"/>
  <c r="J2665" i="9" l="1"/>
  <c r="I2666" i="9"/>
  <c r="E4068" i="9"/>
  <c r="F4067" i="9"/>
  <c r="C2812" i="9"/>
  <c r="D2811" i="9"/>
  <c r="I2667" i="9" l="1"/>
  <c r="J2666" i="9"/>
  <c r="C2813" i="9"/>
  <c r="D2812" i="9"/>
  <c r="E4069" i="9"/>
  <c r="F4068" i="9"/>
  <c r="J2667" i="9" l="1"/>
  <c r="I2668" i="9"/>
  <c r="E4070" i="9"/>
  <c r="F4069" i="9"/>
  <c r="C2814" i="9"/>
  <c r="D2813" i="9"/>
  <c r="J2668" i="9" l="1"/>
  <c r="I2669" i="9"/>
  <c r="C2815" i="9"/>
  <c r="D2814" i="9"/>
  <c r="E4071" i="9"/>
  <c r="F4070" i="9"/>
  <c r="J2669" i="9" l="1"/>
  <c r="I2670" i="9"/>
  <c r="E4072" i="9"/>
  <c r="F4071" i="9"/>
  <c r="C2816" i="9"/>
  <c r="D2815" i="9"/>
  <c r="I2671" i="9" l="1"/>
  <c r="J2670" i="9"/>
  <c r="C2817" i="9"/>
  <c r="D2816" i="9"/>
  <c r="E4073" i="9"/>
  <c r="F4072" i="9"/>
  <c r="J2671" i="9" l="1"/>
  <c r="I2672" i="9"/>
  <c r="E4074" i="9"/>
  <c r="F4073" i="9"/>
  <c r="C2818" i="9"/>
  <c r="D2817" i="9"/>
  <c r="I2673" i="9" l="1"/>
  <c r="J2672" i="9"/>
  <c r="C2819" i="9"/>
  <c r="D2818" i="9"/>
  <c r="E4075" i="9"/>
  <c r="F4074" i="9"/>
  <c r="J2673" i="9" l="1"/>
  <c r="I2674" i="9"/>
  <c r="E4076" i="9"/>
  <c r="F4075" i="9"/>
  <c r="C2820" i="9"/>
  <c r="D2819" i="9"/>
  <c r="I2675" i="9" l="1"/>
  <c r="J2674" i="9"/>
  <c r="C2821" i="9"/>
  <c r="D2820" i="9"/>
  <c r="E4077" i="9"/>
  <c r="F4076" i="9"/>
  <c r="J2675" i="9" l="1"/>
  <c r="I2676" i="9"/>
  <c r="E4078" i="9"/>
  <c r="F4077" i="9"/>
  <c r="C2822" i="9"/>
  <c r="D2821" i="9"/>
  <c r="J2676" i="9" l="1"/>
  <c r="I2677" i="9"/>
  <c r="C2823" i="9"/>
  <c r="D2822" i="9"/>
  <c r="E4079" i="9"/>
  <c r="F4078" i="9"/>
  <c r="J2677" i="9" l="1"/>
  <c r="I2678" i="9"/>
  <c r="E4080" i="9"/>
  <c r="F4079" i="9"/>
  <c r="C2824" i="9"/>
  <c r="D2823" i="9"/>
  <c r="I2679" i="9" l="1"/>
  <c r="J2678" i="9"/>
  <c r="C2825" i="9"/>
  <c r="D2824" i="9"/>
  <c r="E4081" i="9"/>
  <c r="F4080" i="9"/>
  <c r="J2679" i="9" l="1"/>
  <c r="I2680" i="9"/>
  <c r="E4082" i="9"/>
  <c r="F4081" i="9"/>
  <c r="D2825" i="9"/>
  <c r="C2826" i="9"/>
  <c r="I2681" i="9" l="1"/>
  <c r="J2680" i="9"/>
  <c r="C2827" i="9"/>
  <c r="D2826" i="9"/>
  <c r="E4083" i="9"/>
  <c r="F4082" i="9"/>
  <c r="J2681" i="9" l="1"/>
  <c r="I2682" i="9"/>
  <c r="E4084" i="9"/>
  <c r="F4083" i="9"/>
  <c r="C2828" i="9"/>
  <c r="D2827" i="9"/>
  <c r="I2683" i="9" l="1"/>
  <c r="J2682" i="9"/>
  <c r="C2829" i="9"/>
  <c r="D2828" i="9"/>
  <c r="E4085" i="9"/>
  <c r="F4084" i="9"/>
  <c r="J2683" i="9" l="1"/>
  <c r="I2684" i="9"/>
  <c r="E4086" i="9"/>
  <c r="F4085" i="9"/>
  <c r="C2830" i="9"/>
  <c r="D2829" i="9"/>
  <c r="J2684" i="9" l="1"/>
  <c r="I2685" i="9"/>
  <c r="C2831" i="9"/>
  <c r="D2830" i="9"/>
  <c r="E4087" i="9"/>
  <c r="F4086" i="9"/>
  <c r="J2685" i="9" l="1"/>
  <c r="I2686" i="9"/>
  <c r="E4088" i="9"/>
  <c r="F4087" i="9"/>
  <c r="C2832" i="9"/>
  <c r="D2831" i="9"/>
  <c r="I2687" i="9" l="1"/>
  <c r="J2686" i="9"/>
  <c r="C2833" i="9"/>
  <c r="D2832" i="9"/>
  <c r="E4089" i="9"/>
  <c r="F4088" i="9"/>
  <c r="J2687" i="9" l="1"/>
  <c r="I2688" i="9"/>
  <c r="E4090" i="9"/>
  <c r="F4089" i="9"/>
  <c r="C2834" i="9"/>
  <c r="D2833" i="9"/>
  <c r="I2689" i="9" l="1"/>
  <c r="J2688" i="9"/>
  <c r="C2835" i="9"/>
  <c r="D2834" i="9"/>
  <c r="E4091" i="9"/>
  <c r="F4090" i="9"/>
  <c r="J2689" i="9" l="1"/>
  <c r="I2690" i="9"/>
  <c r="E4092" i="9"/>
  <c r="F4091" i="9"/>
  <c r="C2836" i="9"/>
  <c r="D2835" i="9"/>
  <c r="I2691" i="9" l="1"/>
  <c r="J2690" i="9"/>
  <c r="C2837" i="9"/>
  <c r="D2836" i="9"/>
  <c r="E4093" i="9"/>
  <c r="F4092" i="9"/>
  <c r="J2691" i="9" l="1"/>
  <c r="I2692" i="9"/>
  <c r="E4094" i="9"/>
  <c r="F4093" i="9"/>
  <c r="C2838" i="9"/>
  <c r="D2837" i="9"/>
  <c r="J2692" i="9" l="1"/>
  <c r="I2693" i="9"/>
  <c r="C2839" i="9"/>
  <c r="D2838" i="9"/>
  <c r="E4095" i="9"/>
  <c r="F4094" i="9"/>
  <c r="J2693" i="9" l="1"/>
  <c r="I2694" i="9"/>
  <c r="E4096" i="9"/>
  <c r="F4095" i="9"/>
  <c r="C2840" i="9"/>
  <c r="D2839" i="9"/>
  <c r="I2695" i="9" l="1"/>
  <c r="J2694" i="9"/>
  <c r="C2841" i="9"/>
  <c r="D2840" i="9"/>
  <c r="E4097" i="9"/>
  <c r="F4096" i="9"/>
  <c r="J2695" i="9" l="1"/>
  <c r="I2696" i="9"/>
  <c r="E4098" i="9"/>
  <c r="F4097" i="9"/>
  <c r="C2842" i="9"/>
  <c r="D2841" i="9"/>
  <c r="I2697" i="9" l="1"/>
  <c r="J2696" i="9"/>
  <c r="C2843" i="9"/>
  <c r="D2842" i="9"/>
  <c r="E4099" i="9"/>
  <c r="F4098" i="9"/>
  <c r="J2697" i="9" l="1"/>
  <c r="I2698" i="9"/>
  <c r="E4100" i="9"/>
  <c r="F4099" i="9"/>
  <c r="C2844" i="9"/>
  <c r="D2843" i="9"/>
  <c r="I2699" i="9" l="1"/>
  <c r="J2698" i="9"/>
  <c r="C2845" i="9"/>
  <c r="D2844" i="9"/>
  <c r="E4101" i="9"/>
  <c r="F4100" i="9"/>
  <c r="J2699" i="9" l="1"/>
  <c r="I2700" i="9"/>
  <c r="E4102" i="9"/>
  <c r="F4101" i="9"/>
  <c r="C2846" i="9"/>
  <c r="D2845" i="9"/>
  <c r="J2700" i="9" l="1"/>
  <c r="I2701" i="9"/>
  <c r="C2847" i="9"/>
  <c r="D2846" i="9"/>
  <c r="E4103" i="9"/>
  <c r="F4102" i="9"/>
  <c r="J2701" i="9" l="1"/>
  <c r="I2702" i="9"/>
  <c r="E4104" i="9"/>
  <c r="F4103" i="9"/>
  <c r="C2848" i="9"/>
  <c r="D2847" i="9"/>
  <c r="I2703" i="9" l="1"/>
  <c r="J2702" i="9"/>
  <c r="C2849" i="9"/>
  <c r="D2848" i="9"/>
  <c r="E4105" i="9"/>
  <c r="F4104" i="9"/>
  <c r="J2703" i="9" l="1"/>
  <c r="I2704" i="9"/>
  <c r="E4106" i="9"/>
  <c r="F4105" i="9"/>
  <c r="C2850" i="9"/>
  <c r="D2849" i="9"/>
  <c r="I2705" i="9" l="1"/>
  <c r="J2704" i="9"/>
  <c r="C2851" i="9"/>
  <c r="D2850" i="9"/>
  <c r="E4107" i="9"/>
  <c r="F4106" i="9"/>
  <c r="J2705" i="9" l="1"/>
  <c r="I2706" i="9"/>
  <c r="E4108" i="9"/>
  <c r="F4107" i="9"/>
  <c r="C2852" i="9"/>
  <c r="D2851" i="9"/>
  <c r="I2707" i="9" l="1"/>
  <c r="J2706" i="9"/>
  <c r="C2853" i="9"/>
  <c r="D2852" i="9"/>
  <c r="E4109" i="9"/>
  <c r="F4108" i="9"/>
  <c r="J2707" i="9" l="1"/>
  <c r="I2708" i="9"/>
  <c r="E4110" i="9"/>
  <c r="F4109" i="9"/>
  <c r="C2854" i="9"/>
  <c r="D2853" i="9"/>
  <c r="J2708" i="9" l="1"/>
  <c r="I2709" i="9"/>
  <c r="C2855" i="9"/>
  <c r="D2854" i="9"/>
  <c r="E4111" i="9"/>
  <c r="F4110" i="9"/>
  <c r="J2709" i="9" l="1"/>
  <c r="I2710" i="9"/>
  <c r="E4112" i="9"/>
  <c r="F4111" i="9"/>
  <c r="C2856" i="9"/>
  <c r="D2855" i="9"/>
  <c r="I2711" i="9" l="1"/>
  <c r="J2710" i="9"/>
  <c r="C2857" i="9"/>
  <c r="D2856" i="9"/>
  <c r="E4113" i="9"/>
  <c r="F4112" i="9"/>
  <c r="J2711" i="9" l="1"/>
  <c r="I2712" i="9"/>
  <c r="E4114" i="9"/>
  <c r="F4113" i="9"/>
  <c r="C2858" i="9"/>
  <c r="D2857" i="9"/>
  <c r="I2713" i="9" l="1"/>
  <c r="J2712" i="9"/>
  <c r="C2859" i="9"/>
  <c r="D2858" i="9"/>
  <c r="E4115" i="9"/>
  <c r="F4114" i="9"/>
  <c r="J2713" i="9" l="1"/>
  <c r="I2714" i="9"/>
  <c r="E4116" i="9"/>
  <c r="F4115" i="9"/>
  <c r="C2860" i="9"/>
  <c r="D2859" i="9"/>
  <c r="I2715" i="9" l="1"/>
  <c r="J2714" i="9"/>
  <c r="C2861" i="9"/>
  <c r="D2860" i="9"/>
  <c r="E4117" i="9"/>
  <c r="F4116" i="9"/>
  <c r="J2715" i="9" l="1"/>
  <c r="I2716" i="9"/>
  <c r="E4118" i="9"/>
  <c r="F4117" i="9"/>
  <c r="C2862" i="9"/>
  <c r="D2861" i="9"/>
  <c r="J2716" i="9" l="1"/>
  <c r="I2717" i="9"/>
  <c r="C2863" i="9"/>
  <c r="D2862" i="9"/>
  <c r="E4119" i="9"/>
  <c r="F4118" i="9"/>
  <c r="J2717" i="9" l="1"/>
  <c r="I2718" i="9"/>
  <c r="E4120" i="9"/>
  <c r="F4119" i="9"/>
  <c r="C2864" i="9"/>
  <c r="D2863" i="9"/>
  <c r="I2719" i="9" l="1"/>
  <c r="J2718" i="9"/>
  <c r="C2865" i="9"/>
  <c r="D2864" i="9"/>
  <c r="E4121" i="9"/>
  <c r="F4120" i="9"/>
  <c r="J2719" i="9" l="1"/>
  <c r="I2720" i="9"/>
  <c r="E4122" i="9"/>
  <c r="F4121" i="9"/>
  <c r="C2866" i="9"/>
  <c r="D2865" i="9"/>
  <c r="I2721" i="9" l="1"/>
  <c r="J2720" i="9"/>
  <c r="C2867" i="9"/>
  <c r="D2866" i="9"/>
  <c r="E4123" i="9"/>
  <c r="F4122" i="9"/>
  <c r="J2721" i="9" l="1"/>
  <c r="I2722" i="9"/>
  <c r="E4124" i="9"/>
  <c r="F4123" i="9"/>
  <c r="C2868" i="9"/>
  <c r="D2867" i="9"/>
  <c r="I2723" i="9" l="1"/>
  <c r="J2722" i="9"/>
  <c r="C2869" i="9"/>
  <c r="D2868" i="9"/>
  <c r="E4125" i="9"/>
  <c r="F4124" i="9"/>
  <c r="J2723" i="9" l="1"/>
  <c r="I2724" i="9"/>
  <c r="E4126" i="9"/>
  <c r="F4125" i="9"/>
  <c r="C2870" i="9"/>
  <c r="D2869" i="9"/>
  <c r="J2724" i="9" l="1"/>
  <c r="I2725" i="9"/>
  <c r="C2871" i="9"/>
  <c r="D2870" i="9"/>
  <c r="E4127" i="9"/>
  <c r="F4126" i="9"/>
  <c r="J2725" i="9" l="1"/>
  <c r="I2726" i="9"/>
  <c r="E4128" i="9"/>
  <c r="F4127" i="9"/>
  <c r="C2872" i="9"/>
  <c r="D2871" i="9"/>
  <c r="I2727" i="9" l="1"/>
  <c r="J2726" i="9"/>
  <c r="C2873" i="9"/>
  <c r="D2872" i="9"/>
  <c r="E4129" i="9"/>
  <c r="F4128" i="9"/>
  <c r="J2727" i="9" l="1"/>
  <c r="I2728" i="9"/>
  <c r="E4130" i="9"/>
  <c r="F4129" i="9"/>
  <c r="C2874" i="9"/>
  <c r="D2873" i="9"/>
  <c r="I2729" i="9" l="1"/>
  <c r="J2728" i="9"/>
  <c r="C2875" i="9"/>
  <c r="D2874" i="9"/>
  <c r="E4131" i="9"/>
  <c r="F4130" i="9"/>
  <c r="J2729" i="9" l="1"/>
  <c r="I2730" i="9"/>
  <c r="E4132" i="9"/>
  <c r="F4131" i="9"/>
  <c r="C2876" i="9"/>
  <c r="D2875" i="9"/>
  <c r="I2731" i="9" l="1"/>
  <c r="J2730" i="9"/>
  <c r="C2877" i="9"/>
  <c r="D2876" i="9"/>
  <c r="E4133" i="9"/>
  <c r="F4132" i="9"/>
  <c r="J2731" i="9" l="1"/>
  <c r="I2732" i="9"/>
  <c r="E4134" i="9"/>
  <c r="F4133" i="9"/>
  <c r="C2878" i="9"/>
  <c r="D2877" i="9"/>
  <c r="J2732" i="9" l="1"/>
  <c r="I2733" i="9"/>
  <c r="C2879" i="9"/>
  <c r="D2878" i="9"/>
  <c r="E4135" i="9"/>
  <c r="F4134" i="9"/>
  <c r="J2733" i="9" l="1"/>
  <c r="I2734" i="9"/>
  <c r="E4136" i="9"/>
  <c r="F4135" i="9"/>
  <c r="C2880" i="9"/>
  <c r="D2879" i="9"/>
  <c r="I2735" i="9" l="1"/>
  <c r="J2734" i="9"/>
  <c r="C2881" i="9"/>
  <c r="D2880" i="9"/>
  <c r="E4137" i="9"/>
  <c r="F4136" i="9"/>
  <c r="J2735" i="9" l="1"/>
  <c r="I2736" i="9"/>
  <c r="E4138" i="9"/>
  <c r="F4137" i="9"/>
  <c r="C2882" i="9"/>
  <c r="D2881" i="9"/>
  <c r="I2737" i="9" l="1"/>
  <c r="J2736" i="9"/>
  <c r="C2883" i="9"/>
  <c r="D2882" i="9"/>
  <c r="E4139" i="9"/>
  <c r="F4138" i="9"/>
  <c r="J2737" i="9" l="1"/>
  <c r="I2738" i="9"/>
  <c r="E4140" i="9"/>
  <c r="F4139" i="9"/>
  <c r="C2884" i="9"/>
  <c r="D2883" i="9"/>
  <c r="I2739" i="9" l="1"/>
  <c r="J2738" i="9"/>
  <c r="C2885" i="9"/>
  <c r="D2884" i="9"/>
  <c r="E4141" i="9"/>
  <c r="F4140" i="9"/>
  <c r="J2739" i="9" l="1"/>
  <c r="I2740" i="9"/>
  <c r="E4142" i="9"/>
  <c r="F4141" i="9"/>
  <c r="C2886" i="9"/>
  <c r="D2885" i="9"/>
  <c r="J2740" i="9" l="1"/>
  <c r="I2741" i="9"/>
  <c r="C2887" i="9"/>
  <c r="D2886" i="9"/>
  <c r="E4143" i="9"/>
  <c r="F4142" i="9"/>
  <c r="J2741" i="9" l="1"/>
  <c r="I2742" i="9"/>
  <c r="E4144" i="9"/>
  <c r="F4143" i="9"/>
  <c r="C2888" i="9"/>
  <c r="D2887" i="9"/>
  <c r="I2743" i="9" l="1"/>
  <c r="J2742" i="9"/>
  <c r="C2889" i="9"/>
  <c r="D2888" i="9"/>
  <c r="E4145" i="9"/>
  <c r="F4144" i="9"/>
  <c r="J2743" i="9" l="1"/>
  <c r="I2744" i="9"/>
  <c r="E4146" i="9"/>
  <c r="F4145" i="9"/>
  <c r="D2889" i="9"/>
  <c r="C2890" i="9"/>
  <c r="I2745" i="9" l="1"/>
  <c r="J2744" i="9"/>
  <c r="C2891" i="9"/>
  <c r="D2890" i="9"/>
  <c r="E4147" i="9"/>
  <c r="F4146" i="9"/>
  <c r="J2745" i="9" l="1"/>
  <c r="I2746" i="9"/>
  <c r="E4148" i="9"/>
  <c r="F4147" i="9"/>
  <c r="C2892" i="9"/>
  <c r="D2891" i="9"/>
  <c r="I2747" i="9" l="1"/>
  <c r="J2746" i="9"/>
  <c r="C2893" i="9"/>
  <c r="D2892" i="9"/>
  <c r="E4149" i="9"/>
  <c r="F4148" i="9"/>
  <c r="J2747" i="9" l="1"/>
  <c r="I2748" i="9"/>
  <c r="E4150" i="9"/>
  <c r="F4149" i="9"/>
  <c r="C2894" i="9"/>
  <c r="D2893" i="9"/>
  <c r="J2748" i="9" l="1"/>
  <c r="I2749" i="9"/>
  <c r="C2895" i="9"/>
  <c r="D2894" i="9"/>
  <c r="E4151" i="9"/>
  <c r="F4150" i="9"/>
  <c r="J2749" i="9" l="1"/>
  <c r="I2750" i="9"/>
  <c r="E4152" i="9"/>
  <c r="F4151" i="9"/>
  <c r="C2896" i="9"/>
  <c r="D2895" i="9"/>
  <c r="I2751" i="9" l="1"/>
  <c r="J2750" i="9"/>
  <c r="C2897" i="9"/>
  <c r="D2896" i="9"/>
  <c r="E4153" i="9"/>
  <c r="F4152" i="9"/>
  <c r="J2751" i="9" l="1"/>
  <c r="I2752" i="9"/>
  <c r="E4154" i="9"/>
  <c r="F4153" i="9"/>
  <c r="C2898" i="9"/>
  <c r="D2897" i="9"/>
  <c r="I2753" i="9" l="1"/>
  <c r="J2752" i="9"/>
  <c r="C2899" i="9"/>
  <c r="D2898" i="9"/>
  <c r="E4155" i="9"/>
  <c r="F4154" i="9"/>
  <c r="J2753" i="9" l="1"/>
  <c r="I2754" i="9"/>
  <c r="E4156" i="9"/>
  <c r="F4155" i="9"/>
  <c r="C2900" i="9"/>
  <c r="D2899" i="9"/>
  <c r="I2755" i="9" l="1"/>
  <c r="J2754" i="9"/>
  <c r="C2901" i="9"/>
  <c r="D2900" i="9"/>
  <c r="E4157" i="9"/>
  <c r="F4156" i="9"/>
  <c r="J2755" i="9" l="1"/>
  <c r="I2756" i="9"/>
  <c r="E4158" i="9"/>
  <c r="F4157" i="9"/>
  <c r="C2902" i="9"/>
  <c r="D2901" i="9"/>
  <c r="J2756" i="9" l="1"/>
  <c r="I2757" i="9"/>
  <c r="C2903" i="9"/>
  <c r="D2902" i="9"/>
  <c r="E4159" i="9"/>
  <c r="F4158" i="9"/>
  <c r="J2757" i="9" l="1"/>
  <c r="I2758" i="9"/>
  <c r="E4160" i="9"/>
  <c r="F4159" i="9"/>
  <c r="C2904" i="9"/>
  <c r="D2903" i="9"/>
  <c r="I2759" i="9" l="1"/>
  <c r="J2758" i="9"/>
  <c r="C2905" i="9"/>
  <c r="D2904" i="9"/>
  <c r="E4161" i="9"/>
  <c r="F4160" i="9"/>
  <c r="J2759" i="9" l="1"/>
  <c r="I2760" i="9"/>
  <c r="E4162" i="9"/>
  <c r="F4161" i="9"/>
  <c r="C2906" i="9"/>
  <c r="D2905" i="9"/>
  <c r="I2761" i="9" l="1"/>
  <c r="J2760" i="9"/>
  <c r="C2907" i="9"/>
  <c r="D2906" i="9"/>
  <c r="E4163" i="9"/>
  <c r="F4162" i="9"/>
  <c r="J2761" i="9" l="1"/>
  <c r="I2762" i="9"/>
  <c r="E4164" i="9"/>
  <c r="F4163" i="9"/>
  <c r="C2908" i="9"/>
  <c r="D2907" i="9"/>
  <c r="I2763" i="9" l="1"/>
  <c r="J2762" i="9"/>
  <c r="C2909" i="9"/>
  <c r="D2908" i="9"/>
  <c r="E4165" i="9"/>
  <c r="F4164" i="9"/>
  <c r="J2763" i="9" l="1"/>
  <c r="I2764" i="9"/>
  <c r="E4166" i="9"/>
  <c r="F4165" i="9"/>
  <c r="C2910" i="9"/>
  <c r="D2909" i="9"/>
  <c r="J2764" i="9" l="1"/>
  <c r="I2765" i="9"/>
  <c r="C2911" i="9"/>
  <c r="D2910" i="9"/>
  <c r="E4167" i="9"/>
  <c r="F4166" i="9"/>
  <c r="J2765" i="9" l="1"/>
  <c r="I2766" i="9"/>
  <c r="E4168" i="9"/>
  <c r="F4167" i="9"/>
  <c r="C2912" i="9"/>
  <c r="D2911" i="9"/>
  <c r="I2767" i="9" l="1"/>
  <c r="J2766" i="9"/>
  <c r="C2913" i="9"/>
  <c r="D2912" i="9"/>
  <c r="E4169" i="9"/>
  <c r="F4168" i="9"/>
  <c r="J2767" i="9" l="1"/>
  <c r="I2768" i="9"/>
  <c r="E4170" i="9"/>
  <c r="F4169" i="9"/>
  <c r="C2914" i="9"/>
  <c r="D2913" i="9"/>
  <c r="I2769" i="9" l="1"/>
  <c r="J2768" i="9"/>
  <c r="C2915" i="9"/>
  <c r="D2914" i="9"/>
  <c r="E4171" i="9"/>
  <c r="F4170" i="9"/>
  <c r="J2769" i="9" l="1"/>
  <c r="I2770" i="9"/>
  <c r="E4172" i="9"/>
  <c r="F4171" i="9"/>
  <c r="C2916" i="9"/>
  <c r="D2915" i="9"/>
  <c r="I2771" i="9" l="1"/>
  <c r="J2770" i="9"/>
  <c r="C2917" i="9"/>
  <c r="D2916" i="9"/>
  <c r="E4173" i="9"/>
  <c r="F4172" i="9"/>
  <c r="J2771" i="9" l="1"/>
  <c r="I2772" i="9"/>
  <c r="E4174" i="9"/>
  <c r="F4173" i="9"/>
  <c r="C2918" i="9"/>
  <c r="D2917" i="9"/>
  <c r="J2772" i="9" l="1"/>
  <c r="I2773" i="9"/>
  <c r="C2919" i="9"/>
  <c r="D2918" i="9"/>
  <c r="E4175" i="9"/>
  <c r="F4174" i="9"/>
  <c r="J2773" i="9" l="1"/>
  <c r="I2774" i="9"/>
  <c r="E4176" i="9"/>
  <c r="F4175" i="9"/>
  <c r="C2920" i="9"/>
  <c r="D2919" i="9"/>
  <c r="I2775" i="9" l="1"/>
  <c r="J2774" i="9"/>
  <c r="C2921" i="9"/>
  <c r="D2920" i="9"/>
  <c r="E4177" i="9"/>
  <c r="F4176" i="9"/>
  <c r="J2775" i="9" l="1"/>
  <c r="I2776" i="9"/>
  <c r="E4178" i="9"/>
  <c r="F4177" i="9"/>
  <c r="C2922" i="9"/>
  <c r="D2921" i="9"/>
  <c r="I2777" i="9" l="1"/>
  <c r="J2776" i="9"/>
  <c r="C2923" i="9"/>
  <c r="D2922" i="9"/>
  <c r="E4179" i="9"/>
  <c r="F4178" i="9"/>
  <c r="J2777" i="9" l="1"/>
  <c r="I2778" i="9"/>
  <c r="E4180" i="9"/>
  <c r="F4179" i="9"/>
  <c r="C2924" i="9"/>
  <c r="D2923" i="9"/>
  <c r="I2779" i="9" l="1"/>
  <c r="J2778" i="9"/>
  <c r="C2925" i="9"/>
  <c r="D2924" i="9"/>
  <c r="E4181" i="9"/>
  <c r="F4180" i="9"/>
  <c r="J2779" i="9" l="1"/>
  <c r="I2780" i="9"/>
  <c r="E4182" i="9"/>
  <c r="F4181" i="9"/>
  <c r="C2926" i="9"/>
  <c r="D2925" i="9"/>
  <c r="J2780" i="9" l="1"/>
  <c r="I2781" i="9"/>
  <c r="C2927" i="9"/>
  <c r="D2926" i="9"/>
  <c r="E4183" i="9"/>
  <c r="F4182" i="9"/>
  <c r="J2781" i="9" l="1"/>
  <c r="I2782" i="9"/>
  <c r="E4184" i="9"/>
  <c r="F4183" i="9"/>
  <c r="C2928" i="9"/>
  <c r="D2927" i="9"/>
  <c r="I2783" i="9" l="1"/>
  <c r="J2782" i="9"/>
  <c r="C2929" i="9"/>
  <c r="D2928" i="9"/>
  <c r="E4185" i="9"/>
  <c r="F4184" i="9"/>
  <c r="J2783" i="9" l="1"/>
  <c r="I2784" i="9"/>
  <c r="E4186" i="9"/>
  <c r="F4185" i="9"/>
  <c r="C2930" i="9"/>
  <c r="D2929" i="9"/>
  <c r="I2785" i="9" l="1"/>
  <c r="J2784" i="9"/>
  <c r="C2931" i="9"/>
  <c r="D2930" i="9"/>
  <c r="E4187" i="9"/>
  <c r="F4186" i="9"/>
  <c r="J2785" i="9" l="1"/>
  <c r="I2786" i="9"/>
  <c r="E4188" i="9"/>
  <c r="F4187" i="9"/>
  <c r="C2932" i="9"/>
  <c r="D2931" i="9"/>
  <c r="I2787" i="9" l="1"/>
  <c r="J2786" i="9"/>
  <c r="C2933" i="9"/>
  <c r="D2932" i="9"/>
  <c r="E4189" i="9"/>
  <c r="F4188" i="9"/>
  <c r="J2787" i="9" l="1"/>
  <c r="I2788" i="9"/>
  <c r="E4190" i="9"/>
  <c r="F4189" i="9"/>
  <c r="C2934" i="9"/>
  <c r="D2933" i="9"/>
  <c r="J2788" i="9" l="1"/>
  <c r="I2789" i="9"/>
  <c r="C2935" i="9"/>
  <c r="D2934" i="9"/>
  <c r="E4191" i="9"/>
  <c r="F4190" i="9"/>
  <c r="J2789" i="9" l="1"/>
  <c r="I2790" i="9"/>
  <c r="E4192" i="9"/>
  <c r="F4191" i="9"/>
  <c r="C2936" i="9"/>
  <c r="D2935" i="9"/>
  <c r="I2791" i="9" l="1"/>
  <c r="J2790" i="9"/>
  <c r="C2937" i="9"/>
  <c r="D2936" i="9"/>
  <c r="E4193" i="9"/>
  <c r="F4192" i="9"/>
  <c r="J2791" i="9" l="1"/>
  <c r="I2792" i="9"/>
  <c r="E4194" i="9"/>
  <c r="F4193" i="9"/>
  <c r="C2938" i="9"/>
  <c r="D2937" i="9"/>
  <c r="I2793" i="9" l="1"/>
  <c r="J2792" i="9"/>
  <c r="C2939" i="9"/>
  <c r="D2938" i="9"/>
  <c r="E4195" i="9"/>
  <c r="F4194" i="9"/>
  <c r="J2793" i="9" l="1"/>
  <c r="I2794" i="9"/>
  <c r="E4196" i="9"/>
  <c r="F4195" i="9"/>
  <c r="C2940" i="9"/>
  <c r="D2939" i="9"/>
  <c r="I2795" i="9" l="1"/>
  <c r="J2794" i="9"/>
  <c r="C2941" i="9"/>
  <c r="D2940" i="9"/>
  <c r="E4197" i="9"/>
  <c r="F4196" i="9"/>
  <c r="J2795" i="9" l="1"/>
  <c r="I2796" i="9"/>
  <c r="E4198" i="9"/>
  <c r="F4197" i="9"/>
  <c r="C2942" i="9"/>
  <c r="D2941" i="9"/>
  <c r="J2796" i="9" l="1"/>
  <c r="I2797" i="9"/>
  <c r="C2943" i="9"/>
  <c r="D2942" i="9"/>
  <c r="E4199" i="9"/>
  <c r="F4198" i="9"/>
  <c r="J2797" i="9" l="1"/>
  <c r="I2798" i="9"/>
  <c r="E4200" i="9"/>
  <c r="F4199" i="9"/>
  <c r="C2944" i="9"/>
  <c r="D2943" i="9"/>
  <c r="I2799" i="9" l="1"/>
  <c r="J2798" i="9"/>
  <c r="C2945" i="9"/>
  <c r="D2944" i="9"/>
  <c r="E4201" i="9"/>
  <c r="F4200" i="9"/>
  <c r="J2799" i="9" l="1"/>
  <c r="I2800" i="9"/>
  <c r="E4202" i="9"/>
  <c r="F4201" i="9"/>
  <c r="C2946" i="9"/>
  <c r="D2945" i="9"/>
  <c r="I2801" i="9" l="1"/>
  <c r="J2800" i="9"/>
  <c r="C2947" i="9"/>
  <c r="D2946" i="9"/>
  <c r="E4203" i="9"/>
  <c r="F4202" i="9"/>
  <c r="J2801" i="9" l="1"/>
  <c r="I2802" i="9"/>
  <c r="E4204" i="9"/>
  <c r="F4203" i="9"/>
  <c r="C2948" i="9"/>
  <c r="D2947" i="9"/>
  <c r="I2803" i="9" l="1"/>
  <c r="J2802" i="9"/>
  <c r="C2949" i="9"/>
  <c r="D2948" i="9"/>
  <c r="E4205" i="9"/>
  <c r="F4204" i="9"/>
  <c r="J2803" i="9" l="1"/>
  <c r="I2804" i="9"/>
  <c r="E4206" i="9"/>
  <c r="F4205" i="9"/>
  <c r="C2950" i="9"/>
  <c r="D2949" i="9"/>
  <c r="J2804" i="9" l="1"/>
  <c r="I2805" i="9"/>
  <c r="C2951" i="9"/>
  <c r="D2950" i="9"/>
  <c r="E4207" i="9"/>
  <c r="F4206" i="9"/>
  <c r="J2805" i="9" l="1"/>
  <c r="I2806" i="9"/>
  <c r="E4208" i="9"/>
  <c r="F4207" i="9"/>
  <c r="C2952" i="9"/>
  <c r="D2951" i="9"/>
  <c r="I2807" i="9" l="1"/>
  <c r="J2806" i="9"/>
  <c r="C2953" i="9"/>
  <c r="D2952" i="9"/>
  <c r="E4209" i="9"/>
  <c r="F4208" i="9"/>
  <c r="J2807" i="9" l="1"/>
  <c r="I2808" i="9"/>
  <c r="E4210" i="9"/>
  <c r="F4209" i="9"/>
  <c r="C2954" i="9"/>
  <c r="D2953" i="9"/>
  <c r="I2809" i="9" l="1"/>
  <c r="J2808" i="9"/>
  <c r="C2955" i="9"/>
  <c r="D2954" i="9"/>
  <c r="E4211" i="9"/>
  <c r="F4210" i="9"/>
  <c r="J2809" i="9" l="1"/>
  <c r="I2810" i="9"/>
  <c r="E4212" i="9"/>
  <c r="F4211" i="9"/>
  <c r="C2956" i="9"/>
  <c r="D2955" i="9"/>
  <c r="I2811" i="9" l="1"/>
  <c r="J2810" i="9"/>
  <c r="C2957" i="9"/>
  <c r="D2956" i="9"/>
  <c r="E4213" i="9"/>
  <c r="F4212" i="9"/>
  <c r="J2811" i="9" l="1"/>
  <c r="I2812" i="9"/>
  <c r="E4214" i="9"/>
  <c r="F4213" i="9"/>
  <c r="C2958" i="9"/>
  <c r="D2957" i="9"/>
  <c r="J2812" i="9" l="1"/>
  <c r="I2813" i="9"/>
  <c r="C2959" i="9"/>
  <c r="D2958" i="9"/>
  <c r="E4215" i="9"/>
  <c r="F4214" i="9"/>
  <c r="J2813" i="9" l="1"/>
  <c r="I2814" i="9"/>
  <c r="E4216" i="9"/>
  <c r="F4215" i="9"/>
  <c r="C2960" i="9"/>
  <c r="D2959" i="9"/>
  <c r="I2815" i="9" l="1"/>
  <c r="J2814" i="9"/>
  <c r="C2961" i="9"/>
  <c r="D2960" i="9"/>
  <c r="E4217" i="9"/>
  <c r="F4216" i="9"/>
  <c r="J2815" i="9" l="1"/>
  <c r="I2816" i="9"/>
  <c r="E4218" i="9"/>
  <c r="F4217" i="9"/>
  <c r="C2962" i="9"/>
  <c r="D2961" i="9"/>
  <c r="I2817" i="9" l="1"/>
  <c r="J2816" i="9"/>
  <c r="C2963" i="9"/>
  <c r="D2962" i="9"/>
  <c r="E4219" i="9"/>
  <c r="F4218" i="9"/>
  <c r="J2817" i="9" l="1"/>
  <c r="I2818" i="9"/>
  <c r="E4220" i="9"/>
  <c r="F4219" i="9"/>
  <c r="C2964" i="9"/>
  <c r="D2963" i="9"/>
  <c r="I2819" i="9" l="1"/>
  <c r="J2818" i="9"/>
  <c r="C2965" i="9"/>
  <c r="D2964" i="9"/>
  <c r="E4221" i="9"/>
  <c r="F4220" i="9"/>
  <c r="J2819" i="9" l="1"/>
  <c r="I2820" i="9"/>
  <c r="E4222" i="9"/>
  <c r="F4221" i="9"/>
  <c r="C2966" i="9"/>
  <c r="D2965" i="9"/>
  <c r="J2820" i="9" l="1"/>
  <c r="I2821" i="9"/>
  <c r="C2967" i="9"/>
  <c r="D2966" i="9"/>
  <c r="E4223" i="9"/>
  <c r="F4222" i="9"/>
  <c r="J2821" i="9" l="1"/>
  <c r="I2822" i="9"/>
  <c r="E4224" i="9"/>
  <c r="F4223" i="9"/>
  <c r="C2968" i="9"/>
  <c r="D2967" i="9"/>
  <c r="I2823" i="9" l="1"/>
  <c r="J2822" i="9"/>
  <c r="C2969" i="9"/>
  <c r="D2968" i="9"/>
  <c r="E4225" i="9"/>
  <c r="F4224" i="9"/>
  <c r="J2823" i="9" l="1"/>
  <c r="I2824" i="9"/>
  <c r="E4226" i="9"/>
  <c r="F4225" i="9"/>
  <c r="C2970" i="9"/>
  <c r="D2969" i="9"/>
  <c r="I2825" i="9" l="1"/>
  <c r="J2824" i="9"/>
  <c r="C2971" i="9"/>
  <c r="D2970" i="9"/>
  <c r="E4227" i="9"/>
  <c r="F4226" i="9"/>
  <c r="J2825" i="9" l="1"/>
  <c r="I2826" i="9"/>
  <c r="E4228" i="9"/>
  <c r="F4227" i="9"/>
  <c r="C2972" i="9"/>
  <c r="D2971" i="9"/>
  <c r="I2827" i="9" l="1"/>
  <c r="J2826" i="9"/>
  <c r="C2973" i="9"/>
  <c r="D2972" i="9"/>
  <c r="E4229" i="9"/>
  <c r="F4228" i="9"/>
  <c r="J2827" i="9" l="1"/>
  <c r="I2828" i="9"/>
  <c r="E4230" i="9"/>
  <c r="F4229" i="9"/>
  <c r="C2974" i="9"/>
  <c r="D2973" i="9"/>
  <c r="J2828" i="9" l="1"/>
  <c r="I2829" i="9"/>
  <c r="C2975" i="9"/>
  <c r="D2974" i="9"/>
  <c r="E4231" i="9"/>
  <c r="F4230" i="9"/>
  <c r="J2829" i="9" l="1"/>
  <c r="I2830" i="9"/>
  <c r="E4232" i="9"/>
  <c r="F4231" i="9"/>
  <c r="C2976" i="9"/>
  <c r="D2975" i="9"/>
  <c r="I2831" i="9" l="1"/>
  <c r="J2830" i="9"/>
  <c r="C2977" i="9"/>
  <c r="D2976" i="9"/>
  <c r="E4233" i="9"/>
  <c r="F4232" i="9"/>
  <c r="J2831" i="9" l="1"/>
  <c r="I2832" i="9"/>
  <c r="E4234" i="9"/>
  <c r="F4233" i="9"/>
  <c r="C2978" i="9"/>
  <c r="D2977" i="9"/>
  <c r="I2833" i="9" l="1"/>
  <c r="J2832" i="9"/>
  <c r="C2979" i="9"/>
  <c r="D2978" i="9"/>
  <c r="E4235" i="9"/>
  <c r="F4234" i="9"/>
  <c r="J2833" i="9" l="1"/>
  <c r="I2834" i="9"/>
  <c r="E4236" i="9"/>
  <c r="F4235" i="9"/>
  <c r="C2980" i="9"/>
  <c r="D2979" i="9"/>
  <c r="I2835" i="9" l="1"/>
  <c r="J2834" i="9"/>
  <c r="C2981" i="9"/>
  <c r="D2980" i="9"/>
  <c r="E4237" i="9"/>
  <c r="F4236" i="9"/>
  <c r="J2835" i="9" l="1"/>
  <c r="I2836" i="9"/>
  <c r="E4238" i="9"/>
  <c r="F4237" i="9"/>
  <c r="C2982" i="9"/>
  <c r="D2981" i="9"/>
  <c r="J2836" i="9" l="1"/>
  <c r="I2837" i="9"/>
  <c r="C2983" i="9"/>
  <c r="D2982" i="9"/>
  <c r="E4239" i="9"/>
  <c r="F4238" i="9"/>
  <c r="J2837" i="9" l="1"/>
  <c r="I2838" i="9"/>
  <c r="E4240" i="9"/>
  <c r="F4239" i="9"/>
  <c r="C2984" i="9"/>
  <c r="D2983" i="9"/>
  <c r="I2839" i="9" l="1"/>
  <c r="J2838" i="9"/>
  <c r="C2985" i="9"/>
  <c r="D2984" i="9"/>
  <c r="E4241" i="9"/>
  <c r="F4240" i="9"/>
  <c r="J2839" i="9" l="1"/>
  <c r="I2840" i="9"/>
  <c r="E4242" i="9"/>
  <c r="F4241" i="9"/>
  <c r="C2986" i="9"/>
  <c r="D2985" i="9"/>
  <c r="I2841" i="9" l="1"/>
  <c r="J2840" i="9"/>
  <c r="C2987" i="9"/>
  <c r="D2986" i="9"/>
  <c r="E4243" i="9"/>
  <c r="F4242" i="9"/>
  <c r="J2841" i="9" l="1"/>
  <c r="I2842" i="9"/>
  <c r="E4244" i="9"/>
  <c r="F4243" i="9"/>
  <c r="C2988" i="9"/>
  <c r="D2987" i="9"/>
  <c r="I2843" i="9" l="1"/>
  <c r="J2842" i="9"/>
  <c r="C2989" i="9"/>
  <c r="D2988" i="9"/>
  <c r="E4245" i="9"/>
  <c r="F4244" i="9"/>
  <c r="J2843" i="9" l="1"/>
  <c r="I2844" i="9"/>
  <c r="E4246" i="9"/>
  <c r="F4245" i="9"/>
  <c r="C2990" i="9"/>
  <c r="D2989" i="9"/>
  <c r="J2844" i="9" l="1"/>
  <c r="I2845" i="9"/>
  <c r="C2991" i="9"/>
  <c r="D2990" i="9"/>
  <c r="E4247" i="9"/>
  <c r="F4246" i="9"/>
  <c r="J2845" i="9" l="1"/>
  <c r="I2846" i="9"/>
  <c r="E4248" i="9"/>
  <c r="F4247" i="9"/>
  <c r="C2992" i="9"/>
  <c r="D2991" i="9"/>
  <c r="I2847" i="9" l="1"/>
  <c r="J2846" i="9"/>
  <c r="C2993" i="9"/>
  <c r="D2992" i="9"/>
  <c r="E4249" i="9"/>
  <c r="F4248" i="9"/>
  <c r="J2847" i="9" l="1"/>
  <c r="I2848" i="9"/>
  <c r="E4250" i="9"/>
  <c r="F4249" i="9"/>
  <c r="C2994" i="9"/>
  <c r="D2993" i="9"/>
  <c r="I2849" i="9" l="1"/>
  <c r="J2848" i="9"/>
  <c r="C2995" i="9"/>
  <c r="D2994" i="9"/>
  <c r="E4251" i="9"/>
  <c r="F4250" i="9"/>
  <c r="J2849" i="9" l="1"/>
  <c r="I2850" i="9"/>
  <c r="E4252" i="9"/>
  <c r="F4251" i="9"/>
  <c r="C2996" i="9"/>
  <c r="D2995" i="9"/>
  <c r="I2851" i="9" l="1"/>
  <c r="J2850" i="9"/>
  <c r="C2997" i="9"/>
  <c r="D2996" i="9"/>
  <c r="E4253" i="9"/>
  <c r="F4252" i="9"/>
  <c r="J2851" i="9" l="1"/>
  <c r="I2852" i="9"/>
  <c r="E4254" i="9"/>
  <c r="F4253" i="9"/>
  <c r="C2998" i="9"/>
  <c r="D2997" i="9"/>
  <c r="J2852" i="9" l="1"/>
  <c r="I2853" i="9"/>
  <c r="C2999" i="9"/>
  <c r="D2998" i="9"/>
  <c r="E4255" i="9"/>
  <c r="F4254" i="9"/>
  <c r="J2853" i="9" l="1"/>
  <c r="I2854" i="9"/>
  <c r="E4256" i="9"/>
  <c r="F4255" i="9"/>
  <c r="C3000" i="9"/>
  <c r="D2999" i="9"/>
  <c r="I2855" i="9" l="1"/>
  <c r="J2854" i="9"/>
  <c r="C3001" i="9"/>
  <c r="D3000" i="9"/>
  <c r="E4257" i="9"/>
  <c r="F4256" i="9"/>
  <c r="I2856" i="9" l="1"/>
  <c r="J2855" i="9"/>
  <c r="E4258" i="9"/>
  <c r="F4257" i="9"/>
  <c r="C3002" i="9"/>
  <c r="D3001" i="9"/>
  <c r="I2857" i="9" l="1"/>
  <c r="J2856" i="9"/>
  <c r="C3003" i="9"/>
  <c r="D3002" i="9"/>
  <c r="E4259" i="9"/>
  <c r="F4258" i="9"/>
  <c r="I2858" i="9" l="1"/>
  <c r="J2857" i="9"/>
  <c r="E4260" i="9"/>
  <c r="F4259" i="9"/>
  <c r="C3004" i="9"/>
  <c r="D3003" i="9"/>
  <c r="J2858" i="9" l="1"/>
  <c r="I2859" i="9"/>
  <c r="C3005" i="9"/>
  <c r="D3004" i="9"/>
  <c r="E4261" i="9"/>
  <c r="F4260" i="9"/>
  <c r="I2860" i="9" l="1"/>
  <c r="J2859" i="9"/>
  <c r="E4262" i="9"/>
  <c r="F4261" i="9"/>
  <c r="C3006" i="9"/>
  <c r="D3005" i="9"/>
  <c r="I2861" i="9" l="1"/>
  <c r="J2860" i="9"/>
  <c r="C3007" i="9"/>
  <c r="D3006" i="9"/>
  <c r="E4263" i="9"/>
  <c r="F4262" i="9"/>
  <c r="I2862" i="9" l="1"/>
  <c r="J2861" i="9"/>
  <c r="E4264" i="9"/>
  <c r="F4263" i="9"/>
  <c r="C3008" i="9"/>
  <c r="D3007" i="9"/>
  <c r="J2862" i="9" l="1"/>
  <c r="I2863" i="9"/>
  <c r="C3009" i="9"/>
  <c r="D3008" i="9"/>
  <c r="E4265" i="9"/>
  <c r="F4264" i="9"/>
  <c r="I2864" i="9" l="1"/>
  <c r="J2863" i="9"/>
  <c r="E4266" i="9"/>
  <c r="F4265" i="9"/>
  <c r="C3010" i="9"/>
  <c r="D3009" i="9"/>
  <c r="I2865" i="9" l="1"/>
  <c r="J2864" i="9"/>
  <c r="C3011" i="9"/>
  <c r="D3010" i="9"/>
  <c r="E4267" i="9"/>
  <c r="F4266" i="9"/>
  <c r="I2866" i="9" l="1"/>
  <c r="J2865" i="9"/>
  <c r="E4268" i="9"/>
  <c r="F4267" i="9"/>
  <c r="C3012" i="9"/>
  <c r="D3011" i="9"/>
  <c r="J2866" i="9" l="1"/>
  <c r="I2867" i="9"/>
  <c r="C3013" i="9"/>
  <c r="D3012" i="9"/>
  <c r="E4269" i="9"/>
  <c r="F4268" i="9"/>
  <c r="I2868" i="9" l="1"/>
  <c r="J2867" i="9"/>
  <c r="E4270" i="9"/>
  <c r="F4269" i="9"/>
  <c r="C3014" i="9"/>
  <c r="D3013" i="9"/>
  <c r="I2869" i="9" l="1"/>
  <c r="J2868" i="9"/>
  <c r="C3015" i="9"/>
  <c r="D3014" i="9"/>
  <c r="E4271" i="9"/>
  <c r="F4270" i="9"/>
  <c r="I2870" i="9" l="1"/>
  <c r="J2869" i="9"/>
  <c r="E4272" i="9"/>
  <c r="F4271" i="9"/>
  <c r="C3016" i="9"/>
  <c r="D3015" i="9"/>
  <c r="I2871" i="9" l="1"/>
  <c r="J2870" i="9"/>
  <c r="C3017" i="9"/>
  <c r="D3016" i="9"/>
  <c r="E4273" i="9"/>
  <c r="F4272" i="9"/>
  <c r="I2872" i="9" l="1"/>
  <c r="J2871" i="9"/>
  <c r="E4274" i="9"/>
  <c r="F4273" i="9"/>
  <c r="C3018" i="9"/>
  <c r="D3017" i="9"/>
  <c r="I2873" i="9" l="1"/>
  <c r="J2872" i="9"/>
  <c r="C3019" i="9"/>
  <c r="D3018" i="9"/>
  <c r="E4275" i="9"/>
  <c r="F4274" i="9"/>
  <c r="I2874" i="9" l="1"/>
  <c r="J2873" i="9"/>
  <c r="E4276" i="9"/>
  <c r="F4275" i="9"/>
  <c r="C3020" i="9"/>
  <c r="D3019" i="9"/>
  <c r="J2874" i="9" l="1"/>
  <c r="I2875" i="9"/>
  <c r="C3021" i="9"/>
  <c r="D3020" i="9"/>
  <c r="E4277" i="9"/>
  <c r="F4276" i="9"/>
  <c r="I2876" i="9" l="1"/>
  <c r="J2875" i="9"/>
  <c r="E4278" i="9"/>
  <c r="F4277" i="9"/>
  <c r="C3022" i="9"/>
  <c r="D3021" i="9"/>
  <c r="I2877" i="9" l="1"/>
  <c r="J2876" i="9"/>
  <c r="C3023" i="9"/>
  <c r="D3022" i="9"/>
  <c r="E4279" i="9"/>
  <c r="F4278" i="9"/>
  <c r="I2878" i="9" l="1"/>
  <c r="J2877" i="9"/>
  <c r="E4280" i="9"/>
  <c r="F4279" i="9"/>
  <c r="C3024" i="9"/>
  <c r="D3023" i="9"/>
  <c r="I2879" i="9" l="1"/>
  <c r="J2878" i="9"/>
  <c r="C3025" i="9"/>
  <c r="D3024" i="9"/>
  <c r="E4281" i="9"/>
  <c r="F4280" i="9"/>
  <c r="I2880" i="9" l="1"/>
  <c r="J2879" i="9"/>
  <c r="E4282" i="9"/>
  <c r="F4281" i="9"/>
  <c r="C3026" i="9"/>
  <c r="D3025" i="9"/>
  <c r="J2880" i="9" l="1"/>
  <c r="I2881" i="9"/>
  <c r="C3027" i="9"/>
  <c r="D3026" i="9"/>
  <c r="E4283" i="9"/>
  <c r="F4282" i="9"/>
  <c r="I2882" i="9" l="1"/>
  <c r="J2881" i="9"/>
  <c r="E4284" i="9"/>
  <c r="F4283" i="9"/>
  <c r="C3028" i="9"/>
  <c r="D3027" i="9"/>
  <c r="J2882" i="9" l="1"/>
  <c r="I2883" i="9"/>
  <c r="C3029" i="9"/>
  <c r="D3028" i="9"/>
  <c r="E4285" i="9"/>
  <c r="F4284" i="9"/>
  <c r="I2884" i="9" l="1"/>
  <c r="J2883" i="9"/>
  <c r="E4286" i="9"/>
  <c r="F4285" i="9"/>
  <c r="C3030" i="9"/>
  <c r="D3029" i="9"/>
  <c r="I2885" i="9" l="1"/>
  <c r="J2884" i="9"/>
  <c r="C3031" i="9"/>
  <c r="D3030" i="9"/>
  <c r="E4287" i="9"/>
  <c r="F4286" i="9"/>
  <c r="I2886" i="9" l="1"/>
  <c r="J2885" i="9"/>
  <c r="E4288" i="9"/>
  <c r="F4287" i="9"/>
  <c r="C3032" i="9"/>
  <c r="D3031" i="9"/>
  <c r="I2887" i="9" l="1"/>
  <c r="J2886" i="9"/>
  <c r="C3033" i="9"/>
  <c r="D3032" i="9"/>
  <c r="E4289" i="9"/>
  <c r="F4288" i="9"/>
  <c r="I2888" i="9" l="1"/>
  <c r="J2887" i="9"/>
  <c r="E4290" i="9"/>
  <c r="F4289" i="9"/>
  <c r="C3034" i="9"/>
  <c r="D3033" i="9"/>
  <c r="I2889" i="9" l="1"/>
  <c r="J2888" i="9"/>
  <c r="C3035" i="9"/>
  <c r="D3034" i="9"/>
  <c r="E4291" i="9"/>
  <c r="F4290" i="9"/>
  <c r="I2890" i="9" l="1"/>
  <c r="J2889" i="9"/>
  <c r="E4292" i="9"/>
  <c r="F4291" i="9"/>
  <c r="C3036" i="9"/>
  <c r="D3035" i="9"/>
  <c r="J2890" i="9" l="1"/>
  <c r="I2891" i="9"/>
  <c r="C3037" i="9"/>
  <c r="D3036" i="9"/>
  <c r="E4293" i="9"/>
  <c r="F4292" i="9"/>
  <c r="I2892" i="9" l="1"/>
  <c r="J2891" i="9"/>
  <c r="E4294" i="9"/>
  <c r="F4293" i="9"/>
  <c r="C3038" i="9"/>
  <c r="D3037" i="9"/>
  <c r="I2893" i="9" l="1"/>
  <c r="J2892" i="9"/>
  <c r="C3039" i="9"/>
  <c r="D3038" i="9"/>
  <c r="E4295" i="9"/>
  <c r="F4294" i="9"/>
  <c r="I2894" i="9" l="1"/>
  <c r="J2893" i="9"/>
  <c r="E4296" i="9"/>
  <c r="F4295" i="9"/>
  <c r="C3040" i="9"/>
  <c r="D3039" i="9"/>
  <c r="J2894" i="9" l="1"/>
  <c r="I2895" i="9"/>
  <c r="C3041" i="9"/>
  <c r="D3040" i="9"/>
  <c r="E4297" i="9"/>
  <c r="F4296" i="9"/>
  <c r="I2896" i="9" l="1"/>
  <c r="J2895" i="9"/>
  <c r="E4298" i="9"/>
  <c r="F4297" i="9"/>
  <c r="C3042" i="9"/>
  <c r="D3041" i="9"/>
  <c r="I2897" i="9" l="1"/>
  <c r="J2896" i="9"/>
  <c r="C3043" i="9"/>
  <c r="D3042" i="9"/>
  <c r="E4299" i="9"/>
  <c r="F4298" i="9"/>
  <c r="I2898" i="9" l="1"/>
  <c r="J2897" i="9"/>
  <c r="E4300" i="9"/>
  <c r="F4299" i="9"/>
  <c r="C3044" i="9"/>
  <c r="D3043" i="9"/>
  <c r="J2898" i="9" l="1"/>
  <c r="I2899" i="9"/>
  <c r="C3045" i="9"/>
  <c r="D3044" i="9"/>
  <c r="E4301" i="9"/>
  <c r="F4300" i="9"/>
  <c r="I2900" i="9" l="1"/>
  <c r="J2899" i="9"/>
  <c r="E4302" i="9"/>
  <c r="F4301" i="9"/>
  <c r="C3046" i="9"/>
  <c r="D3045" i="9"/>
  <c r="I2901" i="9" l="1"/>
  <c r="J2900" i="9"/>
  <c r="C3047" i="9"/>
  <c r="D3046" i="9"/>
  <c r="E4303" i="9"/>
  <c r="F4302" i="9"/>
  <c r="I2902" i="9" l="1"/>
  <c r="J2901" i="9"/>
  <c r="E4304" i="9"/>
  <c r="F4303" i="9"/>
  <c r="C3048" i="9"/>
  <c r="D3047" i="9"/>
  <c r="I2903" i="9" l="1"/>
  <c r="J2902" i="9"/>
  <c r="C3049" i="9"/>
  <c r="D3048" i="9"/>
  <c r="E4305" i="9"/>
  <c r="F4304" i="9"/>
  <c r="I2904" i="9" l="1"/>
  <c r="J2903" i="9"/>
  <c r="E4306" i="9"/>
  <c r="F4305" i="9"/>
  <c r="C3050" i="9"/>
  <c r="D3049" i="9"/>
  <c r="I2905" i="9" l="1"/>
  <c r="J2904" i="9"/>
  <c r="C3051" i="9"/>
  <c r="D3050" i="9"/>
  <c r="E4307" i="9"/>
  <c r="F4306" i="9"/>
  <c r="I2906" i="9" l="1"/>
  <c r="J2905" i="9"/>
  <c r="E4308" i="9"/>
  <c r="F4307" i="9"/>
  <c r="C3052" i="9"/>
  <c r="D3051" i="9"/>
  <c r="J2906" i="9" l="1"/>
  <c r="I2907" i="9"/>
  <c r="C3053" i="9"/>
  <c r="D3052" i="9"/>
  <c r="E4309" i="9"/>
  <c r="F4308" i="9"/>
  <c r="I2908" i="9" l="1"/>
  <c r="J2907" i="9"/>
  <c r="E4310" i="9"/>
  <c r="F4309" i="9"/>
  <c r="C3054" i="9"/>
  <c r="D3053" i="9"/>
  <c r="I2909" i="9" l="1"/>
  <c r="J2908" i="9"/>
  <c r="C3055" i="9"/>
  <c r="D3054" i="9"/>
  <c r="E4311" i="9"/>
  <c r="F4310" i="9"/>
  <c r="I2910" i="9" l="1"/>
  <c r="J2909" i="9"/>
  <c r="E4312" i="9"/>
  <c r="F4311" i="9"/>
  <c r="C3056" i="9"/>
  <c r="D3055" i="9"/>
  <c r="I2911" i="9" l="1"/>
  <c r="J2910" i="9"/>
  <c r="C3057" i="9"/>
  <c r="D3056" i="9"/>
  <c r="E4313" i="9"/>
  <c r="F4312" i="9"/>
  <c r="I2912" i="9" l="1"/>
  <c r="J2911" i="9"/>
  <c r="E4314" i="9"/>
  <c r="F4313" i="9"/>
  <c r="C3058" i="9"/>
  <c r="D3057" i="9"/>
  <c r="J2912" i="9" l="1"/>
  <c r="I2913" i="9"/>
  <c r="C3059" i="9"/>
  <c r="D3058" i="9"/>
  <c r="E4315" i="9"/>
  <c r="F4314" i="9"/>
  <c r="I2914" i="9" l="1"/>
  <c r="J2913" i="9"/>
  <c r="E4316" i="9"/>
  <c r="F4315" i="9"/>
  <c r="C3060" i="9"/>
  <c r="D3059" i="9"/>
  <c r="J2914" i="9" l="1"/>
  <c r="I2915" i="9"/>
  <c r="C3061" i="9"/>
  <c r="D3060" i="9"/>
  <c r="E4317" i="9"/>
  <c r="F4316" i="9"/>
  <c r="I2916" i="9" l="1"/>
  <c r="J2915" i="9"/>
  <c r="E4318" i="9"/>
  <c r="F4317" i="9"/>
  <c r="C3062" i="9"/>
  <c r="D3061" i="9"/>
  <c r="I2917" i="9" l="1"/>
  <c r="J2916" i="9"/>
  <c r="C3063" i="9"/>
  <c r="D3062" i="9"/>
  <c r="E4319" i="9"/>
  <c r="F4318" i="9"/>
  <c r="I2918" i="9" l="1"/>
  <c r="J2917" i="9"/>
  <c r="E4320" i="9"/>
  <c r="F4319" i="9"/>
  <c r="C3064" i="9"/>
  <c r="D3063" i="9"/>
  <c r="I2919" i="9" l="1"/>
  <c r="J2918" i="9"/>
  <c r="C3065" i="9"/>
  <c r="D3064" i="9"/>
  <c r="E4321" i="9"/>
  <c r="F4320" i="9"/>
  <c r="I2920" i="9" l="1"/>
  <c r="J2919" i="9"/>
  <c r="E4322" i="9"/>
  <c r="F4321" i="9"/>
  <c r="C3066" i="9"/>
  <c r="D3065" i="9"/>
  <c r="I2921" i="9" l="1"/>
  <c r="J2920" i="9"/>
  <c r="C3067" i="9"/>
  <c r="D3066" i="9"/>
  <c r="E4323" i="9"/>
  <c r="F4322" i="9"/>
  <c r="I2922" i="9" l="1"/>
  <c r="J2921" i="9"/>
  <c r="E4324" i="9"/>
  <c r="F4323" i="9"/>
  <c r="C3068" i="9"/>
  <c r="D3067" i="9"/>
  <c r="J2922" i="9" l="1"/>
  <c r="I2923" i="9"/>
  <c r="C3069" i="9"/>
  <c r="D3068" i="9"/>
  <c r="E4325" i="9"/>
  <c r="F4324" i="9"/>
  <c r="I2924" i="9" l="1"/>
  <c r="J2923" i="9"/>
  <c r="E4326" i="9"/>
  <c r="F4325" i="9"/>
  <c r="C3070" i="9"/>
  <c r="D3069" i="9"/>
  <c r="I2925" i="9" l="1"/>
  <c r="J2924" i="9"/>
  <c r="C3071" i="9"/>
  <c r="D3070" i="9"/>
  <c r="E4327" i="9"/>
  <c r="F4326" i="9"/>
  <c r="I2926" i="9" l="1"/>
  <c r="J2925" i="9"/>
  <c r="E4328" i="9"/>
  <c r="F4327" i="9"/>
  <c r="C3072" i="9"/>
  <c r="D3071" i="9"/>
  <c r="J2926" i="9" l="1"/>
  <c r="I2927" i="9"/>
  <c r="C3073" i="9"/>
  <c r="D3072" i="9"/>
  <c r="E4329" i="9"/>
  <c r="F4328" i="9"/>
  <c r="I2928" i="9" l="1"/>
  <c r="J2927" i="9"/>
  <c r="E4330" i="9"/>
  <c r="F4329" i="9"/>
  <c r="C3074" i="9"/>
  <c r="D3073" i="9"/>
  <c r="I2929" i="9" l="1"/>
  <c r="J2928" i="9"/>
  <c r="C3075" i="9"/>
  <c r="D3074" i="9"/>
  <c r="E4331" i="9"/>
  <c r="F4330" i="9"/>
  <c r="I2930" i="9" l="1"/>
  <c r="J2929" i="9"/>
  <c r="E4332" i="9"/>
  <c r="F4331" i="9"/>
  <c r="C3076" i="9"/>
  <c r="D3075" i="9"/>
  <c r="J2930" i="9" l="1"/>
  <c r="I2931" i="9"/>
  <c r="C3077" i="9"/>
  <c r="D3076" i="9"/>
  <c r="E4333" i="9"/>
  <c r="F4332" i="9"/>
  <c r="I2932" i="9" l="1"/>
  <c r="J2931" i="9"/>
  <c r="E4334" i="9"/>
  <c r="F4333" i="9"/>
  <c r="C3078" i="9"/>
  <c r="D3077" i="9"/>
  <c r="I2933" i="9" l="1"/>
  <c r="J2932" i="9"/>
  <c r="C3079" i="9"/>
  <c r="D3078" i="9"/>
  <c r="E4335" i="9"/>
  <c r="F4334" i="9"/>
  <c r="I2934" i="9" l="1"/>
  <c r="J2933" i="9"/>
  <c r="E4336" i="9"/>
  <c r="F4335" i="9"/>
  <c r="C3080" i="9"/>
  <c r="D3079" i="9"/>
  <c r="I2935" i="9" l="1"/>
  <c r="J2934" i="9"/>
  <c r="C3081" i="9"/>
  <c r="D3080" i="9"/>
  <c r="E4337" i="9"/>
  <c r="F4336" i="9"/>
  <c r="I2936" i="9" l="1"/>
  <c r="J2935" i="9"/>
  <c r="E4338" i="9"/>
  <c r="F4337" i="9"/>
  <c r="C3082" i="9"/>
  <c r="D3081" i="9"/>
  <c r="I2937" i="9" l="1"/>
  <c r="J2936" i="9"/>
  <c r="C3083" i="9"/>
  <c r="D3082" i="9"/>
  <c r="E4339" i="9"/>
  <c r="F4338" i="9"/>
  <c r="I2938" i="9" l="1"/>
  <c r="J2937" i="9"/>
  <c r="E4340" i="9"/>
  <c r="F4339" i="9"/>
  <c r="C3084" i="9"/>
  <c r="D3083" i="9"/>
  <c r="J2938" i="9" l="1"/>
  <c r="I2939" i="9"/>
  <c r="C3085" i="9"/>
  <c r="D3084" i="9"/>
  <c r="E4341" i="9"/>
  <c r="F4340" i="9"/>
  <c r="I2940" i="9" l="1"/>
  <c r="J2939" i="9"/>
  <c r="E4342" i="9"/>
  <c r="F4341" i="9"/>
  <c r="C3086" i="9"/>
  <c r="D3085" i="9"/>
  <c r="I2941" i="9" l="1"/>
  <c r="J2940" i="9"/>
  <c r="C3087" i="9"/>
  <c r="D3086" i="9"/>
  <c r="E4343" i="9"/>
  <c r="F4342" i="9"/>
  <c r="I2942" i="9" l="1"/>
  <c r="J2941" i="9"/>
  <c r="E4344" i="9"/>
  <c r="F4343" i="9"/>
  <c r="C3088" i="9"/>
  <c r="D3087" i="9"/>
  <c r="I2943" i="9" l="1"/>
  <c r="J2942" i="9"/>
  <c r="C3089" i="9"/>
  <c r="D3088" i="9"/>
  <c r="E4345" i="9"/>
  <c r="F4344" i="9"/>
  <c r="I2944" i="9" l="1"/>
  <c r="J2943" i="9"/>
  <c r="E4346" i="9"/>
  <c r="F4345" i="9"/>
  <c r="C3090" i="9"/>
  <c r="D3089" i="9"/>
  <c r="J2944" i="9" l="1"/>
  <c r="I2945" i="9"/>
  <c r="C3091" i="9"/>
  <c r="D3090" i="9"/>
  <c r="E4347" i="9"/>
  <c r="F4346" i="9"/>
  <c r="I2946" i="9" l="1"/>
  <c r="J2945" i="9"/>
  <c r="E4348" i="9"/>
  <c r="F4347" i="9"/>
  <c r="C3092" i="9"/>
  <c r="D3091" i="9"/>
  <c r="J2946" i="9" l="1"/>
  <c r="I2947" i="9"/>
  <c r="C3093" i="9"/>
  <c r="D3092" i="9"/>
  <c r="E4349" i="9"/>
  <c r="F4348" i="9"/>
  <c r="I2948" i="9" l="1"/>
  <c r="J2947" i="9"/>
  <c r="E4350" i="9"/>
  <c r="F4349" i="9"/>
  <c r="C3094" i="9"/>
  <c r="D3093" i="9"/>
  <c r="I2949" i="9" l="1"/>
  <c r="J2948" i="9"/>
  <c r="C3095" i="9"/>
  <c r="D3094" i="9"/>
  <c r="E4351" i="9"/>
  <c r="F4350" i="9"/>
  <c r="I2950" i="9" l="1"/>
  <c r="J2949" i="9"/>
  <c r="E4352" i="9"/>
  <c r="F4351" i="9"/>
  <c r="C3096" i="9"/>
  <c r="D3095" i="9"/>
  <c r="I2951" i="9" l="1"/>
  <c r="J2950" i="9"/>
  <c r="C3097" i="9"/>
  <c r="D3096" i="9"/>
  <c r="E4353" i="9"/>
  <c r="F4352" i="9"/>
  <c r="I2952" i="9" l="1"/>
  <c r="J2951" i="9"/>
  <c r="E4354" i="9"/>
  <c r="F4353" i="9"/>
  <c r="C3098" i="9"/>
  <c r="D3097" i="9"/>
  <c r="I2953" i="9" l="1"/>
  <c r="J2952" i="9"/>
  <c r="C3099" i="9"/>
  <c r="D3098" i="9"/>
  <c r="E4355" i="9"/>
  <c r="F4354" i="9"/>
  <c r="I2954" i="9" l="1"/>
  <c r="J2953" i="9"/>
  <c r="E4356" i="9"/>
  <c r="F4355" i="9"/>
  <c r="C3100" i="9"/>
  <c r="D3099" i="9"/>
  <c r="J2954" i="9" l="1"/>
  <c r="I2955" i="9"/>
  <c r="C3101" i="9"/>
  <c r="D3100" i="9"/>
  <c r="E4357" i="9"/>
  <c r="F4356" i="9"/>
  <c r="I2956" i="9" l="1"/>
  <c r="J2955" i="9"/>
  <c r="E4358" i="9"/>
  <c r="F4357" i="9"/>
  <c r="C3102" i="9"/>
  <c r="D3101" i="9"/>
  <c r="I2957" i="9" l="1"/>
  <c r="J2956" i="9"/>
  <c r="C3103" i="9"/>
  <c r="D3102" i="9"/>
  <c r="E4359" i="9"/>
  <c r="F4358" i="9"/>
  <c r="I2958" i="9" l="1"/>
  <c r="J2957" i="9"/>
  <c r="E4360" i="9"/>
  <c r="F4359" i="9"/>
  <c r="C3104" i="9"/>
  <c r="D3103" i="9"/>
  <c r="J2958" i="9" l="1"/>
  <c r="I2959" i="9"/>
  <c r="C3105" i="9"/>
  <c r="D3104" i="9"/>
  <c r="E4361" i="9"/>
  <c r="F4360" i="9"/>
  <c r="I2960" i="9" l="1"/>
  <c r="J2959" i="9"/>
  <c r="E4362" i="9"/>
  <c r="F4361" i="9"/>
  <c r="C3106" i="9"/>
  <c r="D3105" i="9"/>
  <c r="I2961" i="9" l="1"/>
  <c r="J2960" i="9"/>
  <c r="C3107" i="9"/>
  <c r="D3106" i="9"/>
  <c r="E4363" i="9"/>
  <c r="F4362" i="9"/>
  <c r="I2962" i="9" l="1"/>
  <c r="J2961" i="9"/>
  <c r="E4364" i="9"/>
  <c r="F4363" i="9"/>
  <c r="C3108" i="9"/>
  <c r="D3107" i="9"/>
  <c r="J2962" i="9" l="1"/>
  <c r="I2963" i="9"/>
  <c r="C3109" i="9"/>
  <c r="D3108" i="9"/>
  <c r="E4365" i="9"/>
  <c r="F4364" i="9"/>
  <c r="I2964" i="9" l="1"/>
  <c r="J2963" i="9"/>
  <c r="E4366" i="9"/>
  <c r="F4365" i="9"/>
  <c r="C3110" i="9"/>
  <c r="D3109" i="9"/>
  <c r="I2965" i="9" l="1"/>
  <c r="J2964" i="9"/>
  <c r="C3111" i="9"/>
  <c r="D3110" i="9"/>
  <c r="E4367" i="9"/>
  <c r="F4366" i="9"/>
  <c r="I2966" i="9" l="1"/>
  <c r="J2965" i="9"/>
  <c r="E4368" i="9"/>
  <c r="F4367" i="9"/>
  <c r="C3112" i="9"/>
  <c r="D3111" i="9"/>
  <c r="I2967" i="9" l="1"/>
  <c r="J2966" i="9"/>
  <c r="C3113" i="9"/>
  <c r="D3112" i="9"/>
  <c r="E4369" i="9"/>
  <c r="F4368" i="9"/>
  <c r="I2968" i="9" l="1"/>
  <c r="J2967" i="9"/>
  <c r="E4370" i="9"/>
  <c r="F4369" i="9"/>
  <c r="C3114" i="9"/>
  <c r="D3113" i="9"/>
  <c r="I2969" i="9" l="1"/>
  <c r="J2968" i="9"/>
  <c r="C3115" i="9"/>
  <c r="D3114" i="9"/>
  <c r="E4371" i="9"/>
  <c r="F4370" i="9"/>
  <c r="I2970" i="9" l="1"/>
  <c r="J2969" i="9"/>
  <c r="E4372" i="9"/>
  <c r="F4371" i="9"/>
  <c r="C3116" i="9"/>
  <c r="D3115" i="9"/>
  <c r="J2970" i="9" l="1"/>
  <c r="I2971" i="9"/>
  <c r="C3117" i="9"/>
  <c r="D3116" i="9"/>
  <c r="E4373" i="9"/>
  <c r="F4372" i="9"/>
  <c r="I2972" i="9" l="1"/>
  <c r="J2971" i="9"/>
  <c r="E4374" i="9"/>
  <c r="F4373" i="9"/>
  <c r="C3118" i="9"/>
  <c r="D3117" i="9"/>
  <c r="I2973" i="9" l="1"/>
  <c r="J2972" i="9"/>
  <c r="C3119" i="9"/>
  <c r="D3118" i="9"/>
  <c r="E4375" i="9"/>
  <c r="F4374" i="9"/>
  <c r="I2974" i="9" l="1"/>
  <c r="J2973" i="9"/>
  <c r="E4376" i="9"/>
  <c r="F4375" i="9"/>
  <c r="C3120" i="9"/>
  <c r="D3119" i="9"/>
  <c r="I2975" i="9" l="1"/>
  <c r="J2974" i="9"/>
  <c r="C3121" i="9"/>
  <c r="D3120" i="9"/>
  <c r="E4377" i="9"/>
  <c r="F4376" i="9"/>
  <c r="I2976" i="9" l="1"/>
  <c r="J2975" i="9"/>
  <c r="E4378" i="9"/>
  <c r="F4377" i="9"/>
  <c r="C3122" i="9"/>
  <c r="D3121" i="9"/>
  <c r="J2976" i="9" l="1"/>
  <c r="I2977" i="9"/>
  <c r="C3123" i="9"/>
  <c r="D3122" i="9"/>
  <c r="E4379" i="9"/>
  <c r="F4378" i="9"/>
  <c r="I2978" i="9" l="1"/>
  <c r="J2977" i="9"/>
  <c r="E4380" i="9"/>
  <c r="F4379" i="9"/>
  <c r="C3124" i="9"/>
  <c r="D3123" i="9"/>
  <c r="J2978" i="9" l="1"/>
  <c r="I2979" i="9"/>
  <c r="C3125" i="9"/>
  <c r="D3124" i="9"/>
  <c r="E4381" i="9"/>
  <c r="F4380" i="9"/>
  <c r="I2980" i="9" l="1"/>
  <c r="J2979" i="9"/>
  <c r="E4382" i="9"/>
  <c r="F4381" i="9"/>
  <c r="C3126" i="9"/>
  <c r="D3125" i="9"/>
  <c r="I2981" i="9" l="1"/>
  <c r="J2980" i="9"/>
  <c r="C3127" i="9"/>
  <c r="D3126" i="9"/>
  <c r="E4383" i="9"/>
  <c r="F4382" i="9"/>
  <c r="I2982" i="9" l="1"/>
  <c r="J2981" i="9"/>
  <c r="E4384" i="9"/>
  <c r="F4383" i="9"/>
  <c r="C3128" i="9"/>
  <c r="D3127" i="9"/>
  <c r="I2983" i="9" l="1"/>
  <c r="J2982" i="9"/>
  <c r="C3129" i="9"/>
  <c r="D3128" i="9"/>
  <c r="E4385" i="9"/>
  <c r="F4384" i="9"/>
  <c r="I2984" i="9" l="1"/>
  <c r="J2983" i="9"/>
  <c r="E4386" i="9"/>
  <c r="F4385" i="9"/>
  <c r="C3130" i="9"/>
  <c r="D3129" i="9"/>
  <c r="I2985" i="9" l="1"/>
  <c r="J2984" i="9"/>
  <c r="C3131" i="9"/>
  <c r="D3130" i="9"/>
  <c r="E4387" i="9"/>
  <c r="F4386" i="9"/>
  <c r="I2986" i="9" l="1"/>
  <c r="J2985" i="9"/>
  <c r="E4388" i="9"/>
  <c r="F4387" i="9"/>
  <c r="C3132" i="9"/>
  <c r="D3131" i="9"/>
  <c r="J2986" i="9" l="1"/>
  <c r="I2987" i="9"/>
  <c r="C3133" i="9"/>
  <c r="D3132" i="9"/>
  <c r="E4389" i="9"/>
  <c r="F4388" i="9"/>
  <c r="I2988" i="9" l="1"/>
  <c r="J2987" i="9"/>
  <c r="E4390" i="9"/>
  <c r="F4389" i="9"/>
  <c r="C3134" i="9"/>
  <c r="D3133" i="9"/>
  <c r="I2989" i="9" l="1"/>
  <c r="J2988" i="9"/>
  <c r="C3135" i="9"/>
  <c r="D3134" i="9"/>
  <c r="E4391" i="9"/>
  <c r="F4390" i="9"/>
  <c r="I2990" i="9" l="1"/>
  <c r="J2989" i="9"/>
  <c r="E4392" i="9"/>
  <c r="F4391" i="9"/>
  <c r="C3136" i="9"/>
  <c r="D3135" i="9"/>
  <c r="J2990" i="9" l="1"/>
  <c r="I2991" i="9"/>
  <c r="C3137" i="9"/>
  <c r="D3136" i="9"/>
  <c r="E4393" i="9"/>
  <c r="F4392" i="9"/>
  <c r="I2992" i="9" l="1"/>
  <c r="J2991" i="9"/>
  <c r="E4394" i="9"/>
  <c r="F4393" i="9"/>
  <c r="C3138" i="9"/>
  <c r="D3137" i="9"/>
  <c r="I2993" i="9" l="1"/>
  <c r="J2992" i="9"/>
  <c r="C3139" i="9"/>
  <c r="D3138" i="9"/>
  <c r="E4395" i="9"/>
  <c r="F4394" i="9"/>
  <c r="I2994" i="9" l="1"/>
  <c r="J2993" i="9"/>
  <c r="E4396" i="9"/>
  <c r="F4395" i="9"/>
  <c r="C3140" i="9"/>
  <c r="D3139" i="9"/>
  <c r="J2994" i="9" l="1"/>
  <c r="I2995" i="9"/>
  <c r="C3141" i="9"/>
  <c r="D3140" i="9"/>
  <c r="E4397" i="9"/>
  <c r="F4396" i="9"/>
  <c r="I2996" i="9" l="1"/>
  <c r="J2995" i="9"/>
  <c r="E4398" i="9"/>
  <c r="F4397" i="9"/>
  <c r="C3142" i="9"/>
  <c r="D3141" i="9"/>
  <c r="I2997" i="9" l="1"/>
  <c r="J2996" i="9"/>
  <c r="C3143" i="9"/>
  <c r="D3142" i="9"/>
  <c r="E4399" i="9"/>
  <c r="F4398" i="9"/>
  <c r="I2998" i="9" l="1"/>
  <c r="J2997" i="9"/>
  <c r="E4400" i="9"/>
  <c r="F4399" i="9"/>
  <c r="C3144" i="9"/>
  <c r="D3143" i="9"/>
  <c r="I2999" i="9" l="1"/>
  <c r="J2998" i="9"/>
  <c r="C3145" i="9"/>
  <c r="D3144" i="9"/>
  <c r="E4401" i="9"/>
  <c r="F4400" i="9"/>
  <c r="I3000" i="9" l="1"/>
  <c r="J2999" i="9"/>
  <c r="E4402" i="9"/>
  <c r="F4401" i="9"/>
  <c r="D3145" i="9"/>
  <c r="C3146" i="9"/>
  <c r="I3001" i="9" l="1"/>
  <c r="J3000" i="9"/>
  <c r="C3147" i="9"/>
  <c r="D3146" i="9"/>
  <c r="E4403" i="9"/>
  <c r="F4402" i="9"/>
  <c r="I3002" i="9" l="1"/>
  <c r="J3001" i="9"/>
  <c r="E4404" i="9"/>
  <c r="F4403" i="9"/>
  <c r="C3148" i="9"/>
  <c r="D3147" i="9"/>
  <c r="J3002" i="9" l="1"/>
  <c r="I3003" i="9"/>
  <c r="C3149" i="9"/>
  <c r="D3148" i="9"/>
  <c r="E4405" i="9"/>
  <c r="F4404" i="9"/>
  <c r="I3004" i="9" l="1"/>
  <c r="J3003" i="9"/>
  <c r="E4406" i="9"/>
  <c r="F4405" i="9"/>
  <c r="C3150" i="9"/>
  <c r="D3149" i="9"/>
  <c r="I3005" i="9" l="1"/>
  <c r="J3004" i="9"/>
  <c r="C3151" i="9"/>
  <c r="D3150" i="9"/>
  <c r="E4407" i="9"/>
  <c r="F4406" i="9"/>
  <c r="I3006" i="9" l="1"/>
  <c r="J3005" i="9"/>
  <c r="E4408" i="9"/>
  <c r="F4407" i="9"/>
  <c r="C3152" i="9"/>
  <c r="D3151" i="9"/>
  <c r="I3007" i="9" l="1"/>
  <c r="J3006" i="9"/>
  <c r="C3153" i="9"/>
  <c r="D3152" i="9"/>
  <c r="E4409" i="9"/>
  <c r="F4408" i="9"/>
  <c r="I3008" i="9" l="1"/>
  <c r="J3007" i="9"/>
  <c r="E4410" i="9"/>
  <c r="F4409" i="9"/>
  <c r="C3154" i="9"/>
  <c r="D3153" i="9"/>
  <c r="J3008" i="9" l="1"/>
  <c r="I3009" i="9"/>
  <c r="C3155" i="9"/>
  <c r="D3154" i="9"/>
  <c r="E4411" i="9"/>
  <c r="F4410" i="9"/>
  <c r="I3010" i="9" l="1"/>
  <c r="J3009" i="9"/>
  <c r="E4412" i="9"/>
  <c r="F4411" i="9"/>
  <c r="C3156" i="9"/>
  <c r="D3155" i="9"/>
  <c r="J3010" i="9" l="1"/>
  <c r="I3011" i="9"/>
  <c r="C3157" i="9"/>
  <c r="D3156" i="9"/>
  <c r="E4413" i="9"/>
  <c r="F4412" i="9"/>
  <c r="I3012" i="9" l="1"/>
  <c r="J3011" i="9"/>
  <c r="E4414" i="9"/>
  <c r="F4413" i="9"/>
  <c r="C3158" i="9"/>
  <c r="D3157" i="9"/>
  <c r="I3013" i="9" l="1"/>
  <c r="J3012" i="9"/>
  <c r="C3159" i="9"/>
  <c r="D3158" i="9"/>
  <c r="E4415" i="9"/>
  <c r="F4414" i="9"/>
  <c r="I3014" i="9" l="1"/>
  <c r="J3013" i="9"/>
  <c r="E4416" i="9"/>
  <c r="F4415" i="9"/>
  <c r="C3160" i="9"/>
  <c r="D3159" i="9"/>
  <c r="I3015" i="9" l="1"/>
  <c r="J3014" i="9"/>
  <c r="C3161" i="9"/>
  <c r="D3160" i="9"/>
  <c r="E4417" i="9"/>
  <c r="F4416" i="9"/>
  <c r="I3016" i="9" l="1"/>
  <c r="J3015" i="9"/>
  <c r="E4418" i="9"/>
  <c r="F4417" i="9"/>
  <c r="C3162" i="9"/>
  <c r="D3161" i="9"/>
  <c r="I3017" i="9" l="1"/>
  <c r="J3016" i="9"/>
  <c r="C3163" i="9"/>
  <c r="D3162" i="9"/>
  <c r="E4419" i="9"/>
  <c r="F4418" i="9"/>
  <c r="I3018" i="9" l="1"/>
  <c r="J3017" i="9"/>
  <c r="E4420" i="9"/>
  <c r="F4419" i="9"/>
  <c r="C3164" i="9"/>
  <c r="D3163" i="9"/>
  <c r="J3018" i="9" l="1"/>
  <c r="I3019" i="9"/>
  <c r="C3165" i="9"/>
  <c r="D3164" i="9"/>
  <c r="E4421" i="9"/>
  <c r="F4420" i="9"/>
  <c r="I3020" i="9" l="1"/>
  <c r="J3019" i="9"/>
  <c r="E4422" i="9"/>
  <c r="F4421" i="9"/>
  <c r="C3166" i="9"/>
  <c r="D3165" i="9"/>
  <c r="I3021" i="9" l="1"/>
  <c r="J3020" i="9"/>
  <c r="C3167" i="9"/>
  <c r="D3166" i="9"/>
  <c r="E4423" i="9"/>
  <c r="F4422" i="9"/>
  <c r="I3022" i="9" l="1"/>
  <c r="J3021" i="9"/>
  <c r="E4424" i="9"/>
  <c r="F4423" i="9"/>
  <c r="C3168" i="9"/>
  <c r="D3167" i="9"/>
  <c r="J3022" i="9" l="1"/>
  <c r="I3023" i="9"/>
  <c r="C3169" i="9"/>
  <c r="D3168" i="9"/>
  <c r="E4425" i="9"/>
  <c r="F4424" i="9"/>
  <c r="I3024" i="9" l="1"/>
  <c r="J3023" i="9"/>
  <c r="E4426" i="9"/>
  <c r="F4425" i="9"/>
  <c r="C3170" i="9"/>
  <c r="D3169" i="9"/>
  <c r="I3025" i="9" l="1"/>
  <c r="J3024" i="9"/>
  <c r="C3171" i="9"/>
  <c r="D3170" i="9"/>
  <c r="E4427" i="9"/>
  <c r="F4426" i="9"/>
  <c r="I3026" i="9" l="1"/>
  <c r="J3025" i="9"/>
  <c r="E4428" i="9"/>
  <c r="F4427" i="9"/>
  <c r="C3172" i="9"/>
  <c r="D3171" i="9"/>
  <c r="J3026" i="9" l="1"/>
  <c r="I3027" i="9"/>
  <c r="C3173" i="9"/>
  <c r="D3172" i="9"/>
  <c r="E4429" i="9"/>
  <c r="F4428" i="9"/>
  <c r="I3028" i="9" l="1"/>
  <c r="J3027" i="9"/>
  <c r="E4430" i="9"/>
  <c r="F4429" i="9"/>
  <c r="C3174" i="9"/>
  <c r="D3173" i="9"/>
  <c r="I3029" i="9" l="1"/>
  <c r="J3028" i="9"/>
  <c r="C3175" i="9"/>
  <c r="D3174" i="9"/>
  <c r="E4431" i="9"/>
  <c r="F4430" i="9"/>
  <c r="I3030" i="9" l="1"/>
  <c r="J3029" i="9"/>
  <c r="E4432" i="9"/>
  <c r="F4431" i="9"/>
  <c r="C3176" i="9"/>
  <c r="D3175" i="9"/>
  <c r="I3031" i="9" l="1"/>
  <c r="J3030" i="9"/>
  <c r="C3177" i="9"/>
  <c r="D3176" i="9"/>
  <c r="E4433" i="9"/>
  <c r="F4432" i="9"/>
  <c r="I3032" i="9" l="1"/>
  <c r="J3031" i="9"/>
  <c r="E4434" i="9"/>
  <c r="F4433" i="9"/>
  <c r="C3178" i="9"/>
  <c r="D3177" i="9"/>
  <c r="I3033" i="9" l="1"/>
  <c r="J3032" i="9"/>
  <c r="C3179" i="9"/>
  <c r="D3178" i="9"/>
  <c r="E4435" i="9"/>
  <c r="F4434" i="9"/>
  <c r="I3034" i="9" l="1"/>
  <c r="J3033" i="9"/>
  <c r="E4436" i="9"/>
  <c r="F4435" i="9"/>
  <c r="C3180" i="9"/>
  <c r="D3179" i="9"/>
  <c r="J3034" i="9" l="1"/>
  <c r="I3035" i="9"/>
  <c r="C3181" i="9"/>
  <c r="D3180" i="9"/>
  <c r="E4437" i="9"/>
  <c r="F4436" i="9"/>
  <c r="I3036" i="9" l="1"/>
  <c r="J3035" i="9"/>
  <c r="E4438" i="9"/>
  <c r="F4437" i="9"/>
  <c r="C3182" i="9"/>
  <c r="D3181" i="9"/>
  <c r="I3037" i="9" l="1"/>
  <c r="J3036" i="9"/>
  <c r="C3183" i="9"/>
  <c r="D3182" i="9"/>
  <c r="E4439" i="9"/>
  <c r="F4438" i="9"/>
  <c r="I3038" i="9" l="1"/>
  <c r="J3037" i="9"/>
  <c r="E4440" i="9"/>
  <c r="F4439" i="9"/>
  <c r="C3184" i="9"/>
  <c r="D3183" i="9"/>
  <c r="I3039" i="9" l="1"/>
  <c r="J3038" i="9"/>
  <c r="C3185" i="9"/>
  <c r="D3184" i="9"/>
  <c r="E4441" i="9"/>
  <c r="F4440" i="9"/>
  <c r="I3040" i="9" l="1"/>
  <c r="J3039" i="9"/>
  <c r="E4442" i="9"/>
  <c r="F4441" i="9"/>
  <c r="C3186" i="9"/>
  <c r="D3185" i="9"/>
  <c r="J3040" i="9" l="1"/>
  <c r="I3041" i="9"/>
  <c r="C3187" i="9"/>
  <c r="D3186" i="9"/>
  <c r="E4443" i="9"/>
  <c r="F4442" i="9"/>
  <c r="I3042" i="9" l="1"/>
  <c r="J3041" i="9"/>
  <c r="E4444" i="9"/>
  <c r="F4443" i="9"/>
  <c r="C3188" i="9"/>
  <c r="D3187" i="9"/>
  <c r="J3042" i="9" l="1"/>
  <c r="I3043" i="9"/>
  <c r="C3189" i="9"/>
  <c r="D3188" i="9"/>
  <c r="E4445" i="9"/>
  <c r="F4444" i="9"/>
  <c r="I3044" i="9" l="1"/>
  <c r="J3043" i="9"/>
  <c r="E4446" i="9"/>
  <c r="F4445" i="9"/>
  <c r="C3190" i="9"/>
  <c r="D3189" i="9"/>
  <c r="I3045" i="9" l="1"/>
  <c r="J3044" i="9"/>
  <c r="C3191" i="9"/>
  <c r="D3190" i="9"/>
  <c r="E4447" i="9"/>
  <c r="F4446" i="9"/>
  <c r="I3046" i="9" l="1"/>
  <c r="J3045" i="9"/>
  <c r="E4448" i="9"/>
  <c r="F4447" i="9"/>
  <c r="C3192" i="9"/>
  <c r="D3191" i="9"/>
  <c r="I3047" i="9" l="1"/>
  <c r="J3046" i="9"/>
  <c r="C3193" i="9"/>
  <c r="D3192" i="9"/>
  <c r="E4449" i="9"/>
  <c r="F4448" i="9"/>
  <c r="I3048" i="9" l="1"/>
  <c r="J3047" i="9"/>
  <c r="E4450" i="9"/>
  <c r="F4449" i="9"/>
  <c r="C3194" i="9"/>
  <c r="D3193" i="9"/>
  <c r="I3049" i="9" l="1"/>
  <c r="J3048" i="9"/>
  <c r="C3195" i="9"/>
  <c r="D3194" i="9"/>
  <c r="E4451" i="9"/>
  <c r="F4450" i="9"/>
  <c r="I3050" i="9" l="1"/>
  <c r="J3049" i="9"/>
  <c r="E4452" i="9"/>
  <c r="F4451" i="9"/>
  <c r="C3196" i="9"/>
  <c r="D3195" i="9"/>
  <c r="J3050" i="9" l="1"/>
  <c r="I3051" i="9"/>
  <c r="C3197" i="9"/>
  <c r="D3196" i="9"/>
  <c r="E4453" i="9"/>
  <c r="F4452" i="9"/>
  <c r="I3052" i="9" l="1"/>
  <c r="J3051" i="9"/>
  <c r="E4454" i="9"/>
  <c r="F4453" i="9"/>
  <c r="C3198" i="9"/>
  <c r="D3197" i="9"/>
  <c r="I3053" i="9" l="1"/>
  <c r="J3052" i="9"/>
  <c r="C3199" i="9"/>
  <c r="D3198" i="9"/>
  <c r="E4455" i="9"/>
  <c r="F4454" i="9"/>
  <c r="I3054" i="9" l="1"/>
  <c r="J3053" i="9"/>
  <c r="E4456" i="9"/>
  <c r="F4455" i="9"/>
  <c r="C3200" i="9"/>
  <c r="D3199" i="9"/>
  <c r="J3054" i="9" l="1"/>
  <c r="I3055" i="9"/>
  <c r="C3201" i="9"/>
  <c r="D3200" i="9"/>
  <c r="E4457" i="9"/>
  <c r="F4456" i="9"/>
  <c r="I3056" i="9" l="1"/>
  <c r="J3055" i="9"/>
  <c r="E4458" i="9"/>
  <c r="F4457" i="9"/>
  <c r="C3202" i="9"/>
  <c r="D3201" i="9"/>
  <c r="I3057" i="9" l="1"/>
  <c r="J3056" i="9"/>
  <c r="C3203" i="9"/>
  <c r="D3202" i="9"/>
  <c r="E4459" i="9"/>
  <c r="F4458" i="9"/>
  <c r="I3058" i="9" l="1"/>
  <c r="J3057" i="9"/>
  <c r="E4460" i="9"/>
  <c r="F4459" i="9"/>
  <c r="C3204" i="9"/>
  <c r="D3203" i="9"/>
  <c r="J3058" i="9" l="1"/>
  <c r="I3059" i="9"/>
  <c r="C3205" i="9"/>
  <c r="D3204" i="9"/>
  <c r="E4461" i="9"/>
  <c r="F4460" i="9"/>
  <c r="I3060" i="9" l="1"/>
  <c r="J3059" i="9"/>
  <c r="E4462" i="9"/>
  <c r="F4461" i="9"/>
  <c r="C3206" i="9"/>
  <c r="D3205" i="9"/>
  <c r="I3061" i="9" l="1"/>
  <c r="J3060" i="9"/>
  <c r="C3207" i="9"/>
  <c r="D3206" i="9"/>
  <c r="E4463" i="9"/>
  <c r="F4462" i="9"/>
  <c r="I3062" i="9" l="1"/>
  <c r="J3061" i="9"/>
  <c r="E4464" i="9"/>
  <c r="F4463" i="9"/>
  <c r="C3208" i="9"/>
  <c r="D3207" i="9"/>
  <c r="I3063" i="9" l="1"/>
  <c r="J3062" i="9"/>
  <c r="C3209" i="9"/>
  <c r="D3208" i="9"/>
  <c r="E4465" i="9"/>
  <c r="F4464" i="9"/>
  <c r="I3064" i="9" l="1"/>
  <c r="J3063" i="9"/>
  <c r="E4466" i="9"/>
  <c r="F4465" i="9"/>
  <c r="D3209" i="9"/>
  <c r="C3210" i="9"/>
  <c r="I3065" i="9" l="1"/>
  <c r="J3064" i="9"/>
  <c r="C3211" i="9"/>
  <c r="D3210" i="9"/>
  <c r="E4467" i="9"/>
  <c r="F4466" i="9"/>
  <c r="I3066" i="9" l="1"/>
  <c r="J3065" i="9"/>
  <c r="E4468" i="9"/>
  <c r="F4467" i="9"/>
  <c r="C3212" i="9"/>
  <c r="D3211" i="9"/>
  <c r="J3066" i="9" l="1"/>
  <c r="I3067" i="9"/>
  <c r="C3213" i="9"/>
  <c r="D3212" i="9"/>
  <c r="E4469" i="9"/>
  <c r="F4468" i="9"/>
  <c r="I3068" i="9" l="1"/>
  <c r="J3067" i="9"/>
  <c r="E4470" i="9"/>
  <c r="F4469" i="9"/>
  <c r="C3214" i="9"/>
  <c r="D3213" i="9"/>
  <c r="I3069" i="9" l="1"/>
  <c r="J3068" i="9"/>
  <c r="C3215" i="9"/>
  <c r="D3214" i="9"/>
  <c r="E4471" i="9"/>
  <c r="F4470" i="9"/>
  <c r="I3070" i="9" l="1"/>
  <c r="J3069" i="9"/>
  <c r="E4472" i="9"/>
  <c r="F4471" i="9"/>
  <c r="C3216" i="9"/>
  <c r="D3215" i="9"/>
  <c r="I3071" i="9" l="1"/>
  <c r="J3070" i="9"/>
  <c r="C3217" i="9"/>
  <c r="D3216" i="9"/>
  <c r="E4473" i="9"/>
  <c r="F4472" i="9"/>
  <c r="I3072" i="9" l="1"/>
  <c r="J3071" i="9"/>
  <c r="E4474" i="9"/>
  <c r="F4473" i="9"/>
  <c r="C3218" i="9"/>
  <c r="D3217" i="9"/>
  <c r="J3072" i="9" l="1"/>
  <c r="I3073" i="9"/>
  <c r="C3219" i="9"/>
  <c r="D3218" i="9"/>
  <c r="E4475" i="9"/>
  <c r="F4474" i="9"/>
  <c r="I3074" i="9" l="1"/>
  <c r="J3073" i="9"/>
  <c r="E4476" i="9"/>
  <c r="F4475" i="9"/>
  <c r="C3220" i="9"/>
  <c r="D3219" i="9"/>
  <c r="J3074" i="9" l="1"/>
  <c r="I3075" i="9"/>
  <c r="C3221" i="9"/>
  <c r="D3220" i="9"/>
  <c r="E4477" i="9"/>
  <c r="F4476" i="9"/>
  <c r="I3076" i="9" l="1"/>
  <c r="J3075" i="9"/>
  <c r="E4478" i="9"/>
  <c r="F4477" i="9"/>
  <c r="C3222" i="9"/>
  <c r="D3221" i="9"/>
  <c r="I3077" i="9" l="1"/>
  <c r="J3076" i="9"/>
  <c r="C3223" i="9"/>
  <c r="D3222" i="9"/>
  <c r="E4479" i="9"/>
  <c r="F4478" i="9"/>
  <c r="I3078" i="9" l="1"/>
  <c r="J3077" i="9"/>
  <c r="E4480" i="9"/>
  <c r="F4479" i="9"/>
  <c r="C3224" i="9"/>
  <c r="D3223" i="9"/>
  <c r="I3079" i="9" l="1"/>
  <c r="J3078" i="9"/>
  <c r="C3225" i="9"/>
  <c r="D3224" i="9"/>
  <c r="E4481" i="9"/>
  <c r="F4480" i="9"/>
  <c r="I3080" i="9" l="1"/>
  <c r="J3079" i="9"/>
  <c r="E4482" i="9"/>
  <c r="F4481" i="9"/>
  <c r="C3226" i="9"/>
  <c r="D3225" i="9"/>
  <c r="I3081" i="9" l="1"/>
  <c r="J3080" i="9"/>
  <c r="C3227" i="9"/>
  <c r="D3226" i="9"/>
  <c r="E4483" i="9"/>
  <c r="F4482" i="9"/>
  <c r="I3082" i="9" l="1"/>
  <c r="J3081" i="9"/>
  <c r="E4484" i="9"/>
  <c r="F4483" i="9"/>
  <c r="C3228" i="9"/>
  <c r="D3227" i="9"/>
  <c r="J3082" i="9" l="1"/>
  <c r="I3083" i="9"/>
  <c r="C3229" i="9"/>
  <c r="D3228" i="9"/>
  <c r="E4485" i="9"/>
  <c r="F4484" i="9"/>
  <c r="I3084" i="9" l="1"/>
  <c r="J3083" i="9"/>
  <c r="E4486" i="9"/>
  <c r="F4485" i="9"/>
  <c r="C3230" i="9"/>
  <c r="D3229" i="9"/>
  <c r="I3085" i="9" l="1"/>
  <c r="J3084" i="9"/>
  <c r="C3231" i="9"/>
  <c r="D3230" i="9"/>
  <c r="E4487" i="9"/>
  <c r="F4486" i="9"/>
  <c r="I3086" i="9" l="1"/>
  <c r="J3085" i="9"/>
  <c r="E4488" i="9"/>
  <c r="F4487" i="9"/>
  <c r="C3232" i="9"/>
  <c r="D3231" i="9"/>
  <c r="J3086" i="9" l="1"/>
  <c r="I3087" i="9"/>
  <c r="C3233" i="9"/>
  <c r="D3232" i="9"/>
  <c r="E4489" i="9"/>
  <c r="F4488" i="9"/>
  <c r="I3088" i="9" l="1"/>
  <c r="J3087" i="9"/>
  <c r="E4490" i="9"/>
  <c r="F4489" i="9"/>
  <c r="C3234" i="9"/>
  <c r="D3233" i="9"/>
  <c r="I3089" i="9" l="1"/>
  <c r="J3088" i="9"/>
  <c r="C3235" i="9"/>
  <c r="D3234" i="9"/>
  <c r="E4491" i="9"/>
  <c r="F4490" i="9"/>
  <c r="I3090" i="9" l="1"/>
  <c r="J3089" i="9"/>
  <c r="E4492" i="9"/>
  <c r="F4491" i="9"/>
  <c r="C3236" i="9"/>
  <c r="D3235" i="9"/>
  <c r="J3090" i="9" l="1"/>
  <c r="I3091" i="9"/>
  <c r="C3237" i="9"/>
  <c r="D3236" i="9"/>
  <c r="E4493" i="9"/>
  <c r="F4492" i="9"/>
  <c r="I3092" i="9" l="1"/>
  <c r="J3091" i="9"/>
  <c r="E4494" i="9"/>
  <c r="F4493" i="9"/>
  <c r="C3238" i="9"/>
  <c r="D3237" i="9"/>
  <c r="I3093" i="9" l="1"/>
  <c r="J3092" i="9"/>
  <c r="C3239" i="9"/>
  <c r="D3238" i="9"/>
  <c r="E4495" i="9"/>
  <c r="F4494" i="9"/>
  <c r="I3094" i="9" l="1"/>
  <c r="J3093" i="9"/>
  <c r="E4496" i="9"/>
  <c r="F4495" i="9"/>
  <c r="C3240" i="9"/>
  <c r="D3239" i="9"/>
  <c r="I3095" i="9" l="1"/>
  <c r="J3094" i="9"/>
  <c r="C3241" i="9"/>
  <c r="D3240" i="9"/>
  <c r="E4497" i="9"/>
  <c r="F4496" i="9"/>
  <c r="I3096" i="9" l="1"/>
  <c r="J3095" i="9"/>
  <c r="E4498" i="9"/>
  <c r="F4497" i="9"/>
  <c r="C3242" i="9"/>
  <c r="D3241" i="9"/>
  <c r="I3097" i="9" l="1"/>
  <c r="J3096" i="9"/>
  <c r="C3243" i="9"/>
  <c r="D3242" i="9"/>
  <c r="E4499" i="9"/>
  <c r="F4498" i="9"/>
  <c r="I3098" i="9" l="1"/>
  <c r="J3097" i="9"/>
  <c r="E4500" i="9"/>
  <c r="F4499" i="9"/>
  <c r="C3244" i="9"/>
  <c r="D3243" i="9"/>
  <c r="J3098" i="9" l="1"/>
  <c r="I3099" i="9"/>
  <c r="C3245" i="9"/>
  <c r="D3244" i="9"/>
  <c r="E4501" i="9"/>
  <c r="F4500" i="9"/>
  <c r="I3100" i="9" l="1"/>
  <c r="J3099" i="9"/>
  <c r="E4502" i="9"/>
  <c r="F4501" i="9"/>
  <c r="C3246" i="9"/>
  <c r="D3245" i="9"/>
  <c r="I3101" i="9" l="1"/>
  <c r="J3100" i="9"/>
  <c r="C3247" i="9"/>
  <c r="D3246" i="9"/>
  <c r="E4503" i="9"/>
  <c r="F4502" i="9"/>
  <c r="I3102" i="9" l="1"/>
  <c r="J3101" i="9"/>
  <c r="E4504" i="9"/>
  <c r="F4503" i="9"/>
  <c r="C3248" i="9"/>
  <c r="D3247" i="9"/>
  <c r="I3103" i="9" l="1"/>
  <c r="J3102" i="9"/>
  <c r="C3249" i="9"/>
  <c r="D3248" i="9"/>
  <c r="E4505" i="9"/>
  <c r="F4504" i="9"/>
  <c r="I3104" i="9" l="1"/>
  <c r="J3103" i="9"/>
  <c r="E4506" i="9"/>
  <c r="F4505" i="9"/>
  <c r="C3250" i="9"/>
  <c r="D3249" i="9"/>
  <c r="J3104" i="9" l="1"/>
  <c r="I3105" i="9"/>
  <c r="C3251" i="9"/>
  <c r="D3250" i="9"/>
  <c r="E4507" i="9"/>
  <c r="F4506" i="9"/>
  <c r="I3106" i="9" l="1"/>
  <c r="J3105" i="9"/>
  <c r="E4508" i="9"/>
  <c r="F4507" i="9"/>
  <c r="C3252" i="9"/>
  <c r="D3251" i="9"/>
  <c r="J3106" i="9" l="1"/>
  <c r="I3107" i="9"/>
  <c r="C3253" i="9"/>
  <c r="D3252" i="9"/>
  <c r="E4509" i="9"/>
  <c r="F4508" i="9"/>
  <c r="I3108" i="9" l="1"/>
  <c r="J3107" i="9"/>
  <c r="E4510" i="9"/>
  <c r="F4509" i="9"/>
  <c r="C3254" i="9"/>
  <c r="D3253" i="9"/>
  <c r="I3109" i="9" l="1"/>
  <c r="J3108" i="9"/>
  <c r="C3255" i="9"/>
  <c r="D3254" i="9"/>
  <c r="E4511" i="9"/>
  <c r="F4510" i="9"/>
  <c r="I3110" i="9" l="1"/>
  <c r="J3109" i="9"/>
  <c r="E4512" i="9"/>
  <c r="F4511" i="9"/>
  <c r="C3256" i="9"/>
  <c r="D3255" i="9"/>
  <c r="I3111" i="9" l="1"/>
  <c r="J3110" i="9"/>
  <c r="C3257" i="9"/>
  <c r="D3256" i="9"/>
  <c r="E4513" i="9"/>
  <c r="F4512" i="9"/>
  <c r="I3112" i="9" l="1"/>
  <c r="J3111" i="9"/>
  <c r="E4514" i="9"/>
  <c r="F4513" i="9"/>
  <c r="C3258" i="9"/>
  <c r="D3257" i="9"/>
  <c r="I3113" i="9" l="1"/>
  <c r="J3112" i="9"/>
  <c r="C3259" i="9"/>
  <c r="D3258" i="9"/>
  <c r="E4515" i="9"/>
  <c r="F4514" i="9"/>
  <c r="I3114" i="9" l="1"/>
  <c r="J3113" i="9"/>
  <c r="E4516" i="9"/>
  <c r="F4515" i="9"/>
  <c r="C3260" i="9"/>
  <c r="D3259" i="9"/>
  <c r="J3114" i="9" l="1"/>
  <c r="I3115" i="9"/>
  <c r="C3261" i="9"/>
  <c r="D3260" i="9"/>
  <c r="E4517" i="9"/>
  <c r="F4516" i="9"/>
  <c r="I3116" i="9" l="1"/>
  <c r="J3115" i="9"/>
  <c r="E4518" i="9"/>
  <c r="F4517" i="9"/>
  <c r="C3262" i="9"/>
  <c r="D3261" i="9"/>
  <c r="I3117" i="9" l="1"/>
  <c r="J3116" i="9"/>
  <c r="C3263" i="9"/>
  <c r="D3262" i="9"/>
  <c r="E4519" i="9"/>
  <c r="F4518" i="9"/>
  <c r="I3118" i="9" l="1"/>
  <c r="J3117" i="9"/>
  <c r="E4520" i="9"/>
  <c r="F4519" i="9"/>
  <c r="C3264" i="9"/>
  <c r="D3263" i="9"/>
  <c r="J3118" i="9" l="1"/>
  <c r="I3119" i="9"/>
  <c r="C3265" i="9"/>
  <c r="D3264" i="9"/>
  <c r="E4521" i="9"/>
  <c r="F4520" i="9"/>
  <c r="I3120" i="9" l="1"/>
  <c r="J3119" i="9"/>
  <c r="E4522" i="9"/>
  <c r="F4521" i="9"/>
  <c r="C3266" i="9"/>
  <c r="D3265" i="9"/>
  <c r="I3121" i="9" l="1"/>
  <c r="J3120" i="9"/>
  <c r="C3267" i="9"/>
  <c r="D3266" i="9"/>
  <c r="E4523" i="9"/>
  <c r="F4522" i="9"/>
  <c r="I3122" i="9" l="1"/>
  <c r="J3121" i="9"/>
  <c r="E4524" i="9"/>
  <c r="F4523" i="9"/>
  <c r="C3268" i="9"/>
  <c r="D3267" i="9"/>
  <c r="J3122" i="9" l="1"/>
  <c r="I3123" i="9"/>
  <c r="C3269" i="9"/>
  <c r="D3268" i="9"/>
  <c r="E4525" i="9"/>
  <c r="F4524" i="9"/>
  <c r="I3124" i="9" l="1"/>
  <c r="J3123" i="9"/>
  <c r="E4526" i="9"/>
  <c r="F4525" i="9"/>
  <c r="C3270" i="9"/>
  <c r="D3269" i="9"/>
  <c r="I3125" i="9" l="1"/>
  <c r="J3124" i="9"/>
  <c r="C3271" i="9"/>
  <c r="D3270" i="9"/>
  <c r="E4527" i="9"/>
  <c r="F4526" i="9"/>
  <c r="I3126" i="9" l="1"/>
  <c r="J3125" i="9"/>
  <c r="E4528" i="9"/>
  <c r="F4527" i="9"/>
  <c r="C3272" i="9"/>
  <c r="D3271" i="9"/>
  <c r="I3127" i="9" l="1"/>
  <c r="J3126" i="9"/>
  <c r="C3273" i="9"/>
  <c r="D3272" i="9"/>
  <c r="E4529" i="9"/>
  <c r="F4528" i="9"/>
  <c r="I3128" i="9" l="1"/>
  <c r="J3127" i="9"/>
  <c r="E4530" i="9"/>
  <c r="F4529" i="9"/>
  <c r="C3274" i="9"/>
  <c r="D3273" i="9"/>
  <c r="I3129" i="9" l="1"/>
  <c r="J3128" i="9"/>
  <c r="C3275" i="9"/>
  <c r="D3274" i="9"/>
  <c r="E4531" i="9"/>
  <c r="F4530" i="9"/>
  <c r="I3130" i="9" l="1"/>
  <c r="J3129" i="9"/>
  <c r="E4532" i="9"/>
  <c r="F4531" i="9"/>
  <c r="C3276" i="9"/>
  <c r="D3275" i="9"/>
  <c r="J3130" i="9" l="1"/>
  <c r="I3131" i="9"/>
  <c r="C3277" i="9"/>
  <c r="D3276" i="9"/>
  <c r="E4533" i="9"/>
  <c r="F4532" i="9"/>
  <c r="I3132" i="9" l="1"/>
  <c r="J3131" i="9"/>
  <c r="E4534" i="9"/>
  <c r="F4533" i="9"/>
  <c r="C3278" i="9"/>
  <c r="D3277" i="9"/>
  <c r="I3133" i="9" l="1"/>
  <c r="J3132" i="9"/>
  <c r="C3279" i="9"/>
  <c r="D3278" i="9"/>
  <c r="E4535" i="9"/>
  <c r="F4534" i="9"/>
  <c r="I3134" i="9" l="1"/>
  <c r="J3133" i="9"/>
  <c r="E4536" i="9"/>
  <c r="F4535" i="9"/>
  <c r="C3280" i="9"/>
  <c r="D3279" i="9"/>
  <c r="I3135" i="9" l="1"/>
  <c r="J3134" i="9"/>
  <c r="C3281" i="9"/>
  <c r="D3280" i="9"/>
  <c r="E4537" i="9"/>
  <c r="F4536" i="9"/>
  <c r="I3136" i="9" l="1"/>
  <c r="J3135" i="9"/>
  <c r="E4538" i="9"/>
  <c r="F4537" i="9"/>
  <c r="C3282" i="9"/>
  <c r="D3281" i="9"/>
  <c r="J3136" i="9" l="1"/>
  <c r="I3137" i="9"/>
  <c r="C3283" i="9"/>
  <c r="D3282" i="9"/>
  <c r="E4539" i="9"/>
  <c r="F4538" i="9"/>
  <c r="I3138" i="9" l="1"/>
  <c r="J3137" i="9"/>
  <c r="E4540" i="9"/>
  <c r="F4539" i="9"/>
  <c r="C3284" i="9"/>
  <c r="D3283" i="9"/>
  <c r="J3138" i="9" l="1"/>
  <c r="I3139" i="9"/>
  <c r="C3285" i="9"/>
  <c r="D3284" i="9"/>
  <c r="E4541" i="9"/>
  <c r="F4540" i="9"/>
  <c r="I3140" i="9" l="1"/>
  <c r="J3139" i="9"/>
  <c r="E4542" i="9"/>
  <c r="F4541" i="9"/>
  <c r="C3286" i="9"/>
  <c r="D3285" i="9"/>
  <c r="I3141" i="9" l="1"/>
  <c r="J3140" i="9"/>
  <c r="C3287" i="9"/>
  <c r="D3286" i="9"/>
  <c r="E4543" i="9"/>
  <c r="F4542" i="9"/>
  <c r="I3142" i="9" l="1"/>
  <c r="J3141" i="9"/>
  <c r="E4544" i="9"/>
  <c r="F4543" i="9"/>
  <c r="C3288" i="9"/>
  <c r="D3287" i="9"/>
  <c r="I3143" i="9" l="1"/>
  <c r="J3142" i="9"/>
  <c r="C3289" i="9"/>
  <c r="D3288" i="9"/>
  <c r="E4545" i="9"/>
  <c r="F4544" i="9"/>
  <c r="I3144" i="9" l="1"/>
  <c r="J3143" i="9"/>
  <c r="E4546" i="9"/>
  <c r="F4545" i="9"/>
  <c r="C3290" i="9"/>
  <c r="D3289" i="9"/>
  <c r="I3145" i="9" l="1"/>
  <c r="J3144" i="9"/>
  <c r="C3291" i="9"/>
  <c r="D3290" i="9"/>
  <c r="E4547" i="9"/>
  <c r="F4546" i="9"/>
  <c r="I3146" i="9" l="1"/>
  <c r="J3145" i="9"/>
  <c r="E4548" i="9"/>
  <c r="F4547" i="9"/>
  <c r="C3292" i="9"/>
  <c r="D3291" i="9"/>
  <c r="J3146" i="9" l="1"/>
  <c r="I3147" i="9"/>
  <c r="C3293" i="9"/>
  <c r="D3292" i="9"/>
  <c r="E4549" i="9"/>
  <c r="F4548" i="9"/>
  <c r="I3148" i="9" l="1"/>
  <c r="J3147" i="9"/>
  <c r="E4550" i="9"/>
  <c r="F4549" i="9"/>
  <c r="C3294" i="9"/>
  <c r="D3293" i="9"/>
  <c r="I3149" i="9" l="1"/>
  <c r="J3148" i="9"/>
  <c r="C3295" i="9"/>
  <c r="D3294" i="9"/>
  <c r="E4551" i="9"/>
  <c r="F4550" i="9"/>
  <c r="I3150" i="9" l="1"/>
  <c r="J3149" i="9"/>
  <c r="E4552" i="9"/>
  <c r="F4551" i="9"/>
  <c r="C3296" i="9"/>
  <c r="D3295" i="9"/>
  <c r="J3150" i="9" l="1"/>
  <c r="I3151" i="9"/>
  <c r="C3297" i="9"/>
  <c r="D3296" i="9"/>
  <c r="E4553" i="9"/>
  <c r="F4552" i="9"/>
  <c r="I3152" i="9" l="1"/>
  <c r="J3151" i="9"/>
  <c r="E4554" i="9"/>
  <c r="F4553" i="9"/>
  <c r="C3298" i="9"/>
  <c r="D3297" i="9"/>
  <c r="I3153" i="9" l="1"/>
  <c r="J3152" i="9"/>
  <c r="C3299" i="9"/>
  <c r="D3298" i="9"/>
  <c r="E4555" i="9"/>
  <c r="F4554" i="9"/>
  <c r="I3154" i="9" l="1"/>
  <c r="J3153" i="9"/>
  <c r="E4556" i="9"/>
  <c r="F4555" i="9"/>
  <c r="C3300" i="9"/>
  <c r="D3299" i="9"/>
  <c r="J3154" i="9" l="1"/>
  <c r="I3155" i="9"/>
  <c r="C3301" i="9"/>
  <c r="D3300" i="9"/>
  <c r="E4557" i="9"/>
  <c r="F4556" i="9"/>
  <c r="I3156" i="9" l="1"/>
  <c r="J3155" i="9"/>
  <c r="E4558" i="9"/>
  <c r="F4557" i="9"/>
  <c r="C3302" i="9"/>
  <c r="D3301" i="9"/>
  <c r="I3157" i="9" l="1"/>
  <c r="J3156" i="9"/>
  <c r="C3303" i="9"/>
  <c r="D3302" i="9"/>
  <c r="E4559" i="9"/>
  <c r="F4558" i="9"/>
  <c r="I3158" i="9" l="1"/>
  <c r="J3157" i="9"/>
  <c r="E4560" i="9"/>
  <c r="F4559" i="9"/>
  <c r="C3304" i="9"/>
  <c r="D3303" i="9"/>
  <c r="I3159" i="9" l="1"/>
  <c r="J3158" i="9"/>
  <c r="C3305" i="9"/>
  <c r="D3304" i="9"/>
  <c r="E4561" i="9"/>
  <c r="F4560" i="9"/>
  <c r="I3160" i="9" l="1"/>
  <c r="J3159" i="9"/>
  <c r="E4562" i="9"/>
  <c r="F4561" i="9"/>
  <c r="C3306" i="9"/>
  <c r="D3305" i="9"/>
  <c r="I3161" i="9" l="1"/>
  <c r="J3160" i="9"/>
  <c r="C3307" i="9"/>
  <c r="D3306" i="9"/>
  <c r="E4563" i="9"/>
  <c r="F4562" i="9"/>
  <c r="I3162" i="9" l="1"/>
  <c r="J3161" i="9"/>
  <c r="E4564" i="9"/>
  <c r="F4563" i="9"/>
  <c r="C3308" i="9"/>
  <c r="D3307" i="9"/>
  <c r="J3162" i="9" l="1"/>
  <c r="I3163" i="9"/>
  <c r="C3309" i="9"/>
  <c r="D3308" i="9"/>
  <c r="E4565" i="9"/>
  <c r="F4564" i="9"/>
  <c r="I3164" i="9" l="1"/>
  <c r="J3163" i="9"/>
  <c r="E4566" i="9"/>
  <c r="F4565" i="9"/>
  <c r="C3310" i="9"/>
  <c r="D3309" i="9"/>
  <c r="I3165" i="9" l="1"/>
  <c r="J3164" i="9"/>
  <c r="C3311" i="9"/>
  <c r="D3310" i="9"/>
  <c r="E4567" i="9"/>
  <c r="F4566" i="9"/>
  <c r="I3166" i="9" l="1"/>
  <c r="J3165" i="9"/>
  <c r="E4568" i="9"/>
  <c r="F4567" i="9"/>
  <c r="C3312" i="9"/>
  <c r="D3311" i="9"/>
  <c r="I3167" i="9" l="1"/>
  <c r="J3166" i="9"/>
  <c r="C3313" i="9"/>
  <c r="D3312" i="9"/>
  <c r="E4569" i="9"/>
  <c r="F4568" i="9"/>
  <c r="I3168" i="9" l="1"/>
  <c r="J3167" i="9"/>
  <c r="E4570" i="9"/>
  <c r="F4569" i="9"/>
  <c r="C3314" i="9"/>
  <c r="D3313" i="9"/>
  <c r="J3168" i="9" l="1"/>
  <c r="I3169" i="9"/>
  <c r="C3315" i="9"/>
  <c r="D3314" i="9"/>
  <c r="E4571" i="9"/>
  <c r="F4570" i="9"/>
  <c r="I3170" i="9" l="1"/>
  <c r="J3169" i="9"/>
  <c r="E4572" i="9"/>
  <c r="F4571" i="9"/>
  <c r="C3316" i="9"/>
  <c r="D3315" i="9"/>
  <c r="J3170" i="9" l="1"/>
  <c r="I3171" i="9"/>
  <c r="C3317" i="9"/>
  <c r="D3316" i="9"/>
  <c r="E4573" i="9"/>
  <c r="F4572" i="9"/>
  <c r="I3172" i="9" l="1"/>
  <c r="J3171" i="9"/>
  <c r="E4574" i="9"/>
  <c r="F4573" i="9"/>
  <c r="C3318" i="9"/>
  <c r="D3317" i="9"/>
  <c r="I3173" i="9" l="1"/>
  <c r="J3172" i="9"/>
  <c r="C3319" i="9"/>
  <c r="D3318" i="9"/>
  <c r="E4575" i="9"/>
  <c r="F4574" i="9"/>
  <c r="I3174" i="9" l="1"/>
  <c r="J3173" i="9"/>
  <c r="E4576" i="9"/>
  <c r="F4575" i="9"/>
  <c r="C3320" i="9"/>
  <c r="D3319" i="9"/>
  <c r="I3175" i="9" l="1"/>
  <c r="J3174" i="9"/>
  <c r="C3321" i="9"/>
  <c r="D3320" i="9"/>
  <c r="E4577" i="9"/>
  <c r="F4576" i="9"/>
  <c r="I3176" i="9" l="1"/>
  <c r="J3175" i="9"/>
  <c r="E4578" i="9"/>
  <c r="F4577" i="9"/>
  <c r="C3322" i="9"/>
  <c r="D3321" i="9"/>
  <c r="I3177" i="9" l="1"/>
  <c r="J3176" i="9"/>
  <c r="C3323" i="9"/>
  <c r="D3322" i="9"/>
  <c r="E4579" i="9"/>
  <c r="F4578" i="9"/>
  <c r="I3178" i="9" l="1"/>
  <c r="J3177" i="9"/>
  <c r="E4580" i="9"/>
  <c r="F4579" i="9"/>
  <c r="C3324" i="9"/>
  <c r="D3323" i="9"/>
  <c r="J3178" i="9" l="1"/>
  <c r="I3179" i="9"/>
  <c r="C3325" i="9"/>
  <c r="D3324" i="9"/>
  <c r="E4581" i="9"/>
  <c r="F4580" i="9"/>
  <c r="I3180" i="9" l="1"/>
  <c r="J3179" i="9"/>
  <c r="E4582" i="9"/>
  <c r="F4581" i="9"/>
  <c r="C3326" i="9"/>
  <c r="D3325" i="9"/>
  <c r="I3181" i="9" l="1"/>
  <c r="J3180" i="9"/>
  <c r="C3327" i="9"/>
  <c r="D3326" i="9"/>
  <c r="E4583" i="9"/>
  <c r="F4582" i="9"/>
  <c r="I3182" i="9" l="1"/>
  <c r="J3181" i="9"/>
  <c r="E4584" i="9"/>
  <c r="F4583" i="9"/>
  <c r="C3328" i="9"/>
  <c r="D3327" i="9"/>
  <c r="J3182" i="9" l="1"/>
  <c r="I3183" i="9"/>
  <c r="C3329" i="9"/>
  <c r="D3328" i="9"/>
  <c r="E4585" i="9"/>
  <c r="F4584" i="9"/>
  <c r="I3184" i="9" l="1"/>
  <c r="J3183" i="9"/>
  <c r="E4586" i="9"/>
  <c r="F4585" i="9"/>
  <c r="C3330" i="9"/>
  <c r="D3329" i="9"/>
  <c r="I3185" i="9" l="1"/>
  <c r="J3184" i="9"/>
  <c r="C3331" i="9"/>
  <c r="D3330" i="9"/>
  <c r="E4587" i="9"/>
  <c r="F4586" i="9"/>
  <c r="I3186" i="9" l="1"/>
  <c r="J3185" i="9"/>
  <c r="E4588" i="9"/>
  <c r="F4587" i="9"/>
  <c r="C3332" i="9"/>
  <c r="D3331" i="9"/>
  <c r="J3186" i="9" l="1"/>
  <c r="I3187" i="9"/>
  <c r="C3333" i="9"/>
  <c r="D3332" i="9"/>
  <c r="E4589" i="9"/>
  <c r="F4588" i="9"/>
  <c r="I3188" i="9" l="1"/>
  <c r="J3187" i="9"/>
  <c r="E4590" i="9"/>
  <c r="F4589" i="9"/>
  <c r="C3334" i="9"/>
  <c r="D3333" i="9"/>
  <c r="I3189" i="9" l="1"/>
  <c r="J3188" i="9"/>
  <c r="C3335" i="9"/>
  <c r="D3334" i="9"/>
  <c r="E4591" i="9"/>
  <c r="F4590" i="9"/>
  <c r="I3190" i="9" l="1"/>
  <c r="J3189" i="9"/>
  <c r="E4592" i="9"/>
  <c r="F4591" i="9"/>
  <c r="C3336" i="9"/>
  <c r="D3335" i="9"/>
  <c r="I3191" i="9" l="1"/>
  <c r="J3190" i="9"/>
  <c r="C3337" i="9"/>
  <c r="D3336" i="9"/>
  <c r="E4593" i="9"/>
  <c r="F4592" i="9"/>
  <c r="I3192" i="9" l="1"/>
  <c r="J3191" i="9"/>
  <c r="E4594" i="9"/>
  <c r="F4593" i="9"/>
  <c r="C3338" i="9"/>
  <c r="D3337" i="9"/>
  <c r="I3193" i="9" l="1"/>
  <c r="J3192" i="9"/>
  <c r="C3339" i="9"/>
  <c r="D3338" i="9"/>
  <c r="E4595" i="9"/>
  <c r="F4594" i="9"/>
  <c r="I3194" i="9" l="1"/>
  <c r="J3193" i="9"/>
  <c r="E4596" i="9"/>
  <c r="F4595" i="9"/>
  <c r="C3340" i="9"/>
  <c r="D3339" i="9"/>
  <c r="J3194" i="9" l="1"/>
  <c r="I3195" i="9"/>
  <c r="C3341" i="9"/>
  <c r="D3340" i="9"/>
  <c r="E4597" i="9"/>
  <c r="F4596" i="9"/>
  <c r="I3196" i="9" l="1"/>
  <c r="J3195" i="9"/>
  <c r="E4598" i="9"/>
  <c r="F4597" i="9"/>
  <c r="C3342" i="9"/>
  <c r="D3341" i="9"/>
  <c r="I3197" i="9" l="1"/>
  <c r="J3196" i="9"/>
  <c r="C3343" i="9"/>
  <c r="D3342" i="9"/>
  <c r="E4599" i="9"/>
  <c r="F4598" i="9"/>
  <c r="I3198" i="9" l="1"/>
  <c r="J3197" i="9"/>
  <c r="E4600" i="9"/>
  <c r="F4599" i="9"/>
  <c r="C3344" i="9"/>
  <c r="D3343" i="9"/>
  <c r="I3199" i="9" l="1"/>
  <c r="J3198" i="9"/>
  <c r="C3345" i="9"/>
  <c r="D3344" i="9"/>
  <c r="E4601" i="9"/>
  <c r="F4600" i="9"/>
  <c r="I3200" i="9" l="1"/>
  <c r="J3199" i="9"/>
  <c r="E4602" i="9"/>
  <c r="F4601" i="9"/>
  <c r="C3346" i="9"/>
  <c r="D3345" i="9"/>
  <c r="J3200" i="9" l="1"/>
  <c r="I3201" i="9"/>
  <c r="C3347" i="9"/>
  <c r="D3346" i="9"/>
  <c r="E4603" i="9"/>
  <c r="F4602" i="9"/>
  <c r="I3202" i="9" l="1"/>
  <c r="J3201" i="9"/>
  <c r="E4604" i="9"/>
  <c r="F4603" i="9"/>
  <c r="C3348" i="9"/>
  <c r="D3347" i="9"/>
  <c r="J3202" i="9" l="1"/>
  <c r="I3203" i="9"/>
  <c r="C3349" i="9"/>
  <c r="D3348" i="9"/>
  <c r="E4605" i="9"/>
  <c r="F4604" i="9"/>
  <c r="I3204" i="9" l="1"/>
  <c r="J3203" i="9"/>
  <c r="E4606" i="9"/>
  <c r="F4605" i="9"/>
  <c r="C3350" i="9"/>
  <c r="D3349" i="9"/>
  <c r="I3205" i="9" l="1"/>
  <c r="J3204" i="9"/>
  <c r="C3351" i="9"/>
  <c r="D3350" i="9"/>
  <c r="E4607" i="9"/>
  <c r="F4606" i="9"/>
  <c r="I3206" i="9" l="1"/>
  <c r="J3205" i="9"/>
  <c r="E4608" i="9"/>
  <c r="F4607" i="9"/>
  <c r="C3352" i="9"/>
  <c r="D3351" i="9"/>
  <c r="I3207" i="9" l="1"/>
  <c r="J3206" i="9"/>
  <c r="C3353" i="9"/>
  <c r="D3352" i="9"/>
  <c r="E4609" i="9"/>
  <c r="F4608" i="9"/>
  <c r="I3208" i="9" l="1"/>
  <c r="J3207" i="9"/>
  <c r="E4610" i="9"/>
  <c r="F4609" i="9"/>
  <c r="C3354" i="9"/>
  <c r="D3353" i="9"/>
  <c r="I3209" i="9" l="1"/>
  <c r="J3208" i="9"/>
  <c r="C3355" i="9"/>
  <c r="D3354" i="9"/>
  <c r="E4611" i="9"/>
  <c r="F4610" i="9"/>
  <c r="I3210" i="9" l="1"/>
  <c r="J3209" i="9"/>
  <c r="E4612" i="9"/>
  <c r="F4611" i="9"/>
  <c r="C3356" i="9"/>
  <c r="D3355" i="9"/>
  <c r="J3210" i="9" l="1"/>
  <c r="I3211" i="9"/>
  <c r="C3357" i="9"/>
  <c r="D3356" i="9"/>
  <c r="E4613" i="9"/>
  <c r="F4612" i="9"/>
  <c r="I3212" i="9" l="1"/>
  <c r="J3211" i="9"/>
  <c r="E4614" i="9"/>
  <c r="F4613" i="9"/>
  <c r="C3358" i="9"/>
  <c r="D3357" i="9"/>
  <c r="I3213" i="9" l="1"/>
  <c r="J3212" i="9"/>
  <c r="C3359" i="9"/>
  <c r="D3358" i="9"/>
  <c r="E4615" i="9"/>
  <c r="F4614" i="9"/>
  <c r="I3214" i="9" l="1"/>
  <c r="J3213" i="9"/>
  <c r="E4616" i="9"/>
  <c r="F4615" i="9"/>
  <c r="C3360" i="9"/>
  <c r="D3359" i="9"/>
  <c r="J3214" i="9" l="1"/>
  <c r="I3215" i="9"/>
  <c r="C3361" i="9"/>
  <c r="D3360" i="9"/>
  <c r="E4617" i="9"/>
  <c r="F4616" i="9"/>
  <c r="I3216" i="9" l="1"/>
  <c r="J3215" i="9"/>
  <c r="E4618" i="9"/>
  <c r="F4617" i="9"/>
  <c r="C3362" i="9"/>
  <c r="D3361" i="9"/>
  <c r="I3217" i="9" l="1"/>
  <c r="J3216" i="9"/>
  <c r="C3363" i="9"/>
  <c r="D3362" i="9"/>
  <c r="E4619" i="9"/>
  <c r="F4618" i="9"/>
  <c r="I3218" i="9" l="1"/>
  <c r="J3217" i="9"/>
  <c r="E4620" i="9"/>
  <c r="F4619" i="9"/>
  <c r="C3364" i="9"/>
  <c r="D3363" i="9"/>
  <c r="J3218" i="9" l="1"/>
  <c r="I3219" i="9"/>
  <c r="C3365" i="9"/>
  <c r="D3364" i="9"/>
  <c r="E4621" i="9"/>
  <c r="F4620" i="9"/>
  <c r="I3220" i="9" l="1"/>
  <c r="J3219" i="9"/>
  <c r="E4622" i="9"/>
  <c r="F4621" i="9"/>
  <c r="C3366" i="9"/>
  <c r="D3365" i="9"/>
  <c r="I3221" i="9" l="1"/>
  <c r="J3220" i="9"/>
  <c r="C3367" i="9"/>
  <c r="D3366" i="9"/>
  <c r="E4623" i="9"/>
  <c r="F4622" i="9"/>
  <c r="I3222" i="9" l="1"/>
  <c r="J3221" i="9"/>
  <c r="E4624" i="9"/>
  <c r="F4623" i="9"/>
  <c r="C3368" i="9"/>
  <c r="D3367" i="9"/>
  <c r="I3223" i="9" l="1"/>
  <c r="J3222" i="9"/>
  <c r="C3369" i="9"/>
  <c r="D3368" i="9"/>
  <c r="E4625" i="9"/>
  <c r="F4624" i="9"/>
  <c r="I3224" i="9" l="1"/>
  <c r="J3223" i="9"/>
  <c r="E4626" i="9"/>
  <c r="F4625" i="9"/>
  <c r="C3370" i="9"/>
  <c r="D3369" i="9"/>
  <c r="I3225" i="9" l="1"/>
  <c r="J3224" i="9"/>
  <c r="C3371" i="9"/>
  <c r="D3370" i="9"/>
  <c r="E4627" i="9"/>
  <c r="F4626" i="9"/>
  <c r="I3226" i="9" l="1"/>
  <c r="J3225" i="9"/>
  <c r="E4628" i="9"/>
  <c r="F4627" i="9"/>
  <c r="C3372" i="9"/>
  <c r="D3371" i="9"/>
  <c r="J3226" i="9" l="1"/>
  <c r="I3227" i="9"/>
  <c r="C3373" i="9"/>
  <c r="D3372" i="9"/>
  <c r="E4629" i="9"/>
  <c r="F4628" i="9"/>
  <c r="I3228" i="9" l="1"/>
  <c r="J3227" i="9"/>
  <c r="E4630" i="9"/>
  <c r="F4629" i="9"/>
  <c r="C3374" i="9"/>
  <c r="D3373" i="9"/>
  <c r="I3229" i="9" l="1"/>
  <c r="J3228" i="9"/>
  <c r="C3375" i="9"/>
  <c r="D3374" i="9"/>
  <c r="E4631" i="9"/>
  <c r="F4630" i="9"/>
  <c r="I3230" i="9" l="1"/>
  <c r="J3229" i="9"/>
  <c r="E4632" i="9"/>
  <c r="F4631" i="9"/>
  <c r="C3376" i="9"/>
  <c r="D3375" i="9"/>
  <c r="I3231" i="9" l="1"/>
  <c r="J3230" i="9"/>
  <c r="C3377" i="9"/>
  <c r="D3376" i="9"/>
  <c r="E4633" i="9"/>
  <c r="F4632" i="9"/>
  <c r="I3232" i="9" l="1"/>
  <c r="J3231" i="9"/>
  <c r="E4634" i="9"/>
  <c r="F4633" i="9"/>
  <c r="C3378" i="9"/>
  <c r="D3377" i="9"/>
  <c r="J3232" i="9" l="1"/>
  <c r="I3233" i="9"/>
  <c r="C3379" i="9"/>
  <c r="D3378" i="9"/>
  <c r="E4635" i="9"/>
  <c r="F4634" i="9"/>
  <c r="I3234" i="9" l="1"/>
  <c r="J3233" i="9"/>
  <c r="E4636" i="9"/>
  <c r="F4635" i="9"/>
  <c r="C3380" i="9"/>
  <c r="D3379" i="9"/>
  <c r="J3234" i="9" l="1"/>
  <c r="I3235" i="9"/>
  <c r="C3381" i="9"/>
  <c r="D3380" i="9"/>
  <c r="E4637" i="9"/>
  <c r="F4636" i="9"/>
  <c r="I3236" i="9" l="1"/>
  <c r="J3235" i="9"/>
  <c r="E4638" i="9"/>
  <c r="F4637" i="9"/>
  <c r="C3382" i="9"/>
  <c r="D3381" i="9"/>
  <c r="I3237" i="9" l="1"/>
  <c r="J3236" i="9"/>
  <c r="C3383" i="9"/>
  <c r="D3382" i="9"/>
  <c r="E4639" i="9"/>
  <c r="F4638" i="9"/>
  <c r="I3238" i="9" l="1"/>
  <c r="J3237" i="9"/>
  <c r="E4640" i="9"/>
  <c r="F4639" i="9"/>
  <c r="C3384" i="9"/>
  <c r="D3383" i="9"/>
  <c r="I3239" i="9" l="1"/>
  <c r="J3238" i="9"/>
  <c r="C3385" i="9"/>
  <c r="D3384" i="9"/>
  <c r="E4641" i="9"/>
  <c r="F4640" i="9"/>
  <c r="I3240" i="9" l="1"/>
  <c r="J3239" i="9"/>
  <c r="E4642" i="9"/>
  <c r="F4641" i="9"/>
  <c r="C3386" i="9"/>
  <c r="D3385" i="9"/>
  <c r="I3241" i="9" l="1"/>
  <c r="J3240" i="9"/>
  <c r="C3387" i="9"/>
  <c r="D3386" i="9"/>
  <c r="E4643" i="9"/>
  <c r="F4642" i="9"/>
  <c r="I3242" i="9" l="1"/>
  <c r="J3241" i="9"/>
  <c r="E4644" i="9"/>
  <c r="F4643" i="9"/>
  <c r="C3388" i="9"/>
  <c r="D3387" i="9"/>
  <c r="J3242" i="9" l="1"/>
  <c r="I3243" i="9"/>
  <c r="C3389" i="9"/>
  <c r="D3388" i="9"/>
  <c r="E4645" i="9"/>
  <c r="F4644" i="9"/>
  <c r="I3244" i="9" l="1"/>
  <c r="J3243" i="9"/>
  <c r="E4646" i="9"/>
  <c r="F4645" i="9"/>
  <c r="C3390" i="9"/>
  <c r="D3389" i="9"/>
  <c r="I3245" i="9" l="1"/>
  <c r="J3244" i="9"/>
  <c r="C3391" i="9"/>
  <c r="D3390" i="9"/>
  <c r="E4647" i="9"/>
  <c r="F4646" i="9"/>
  <c r="I3246" i="9" l="1"/>
  <c r="J3245" i="9"/>
  <c r="E4648" i="9"/>
  <c r="F4647" i="9"/>
  <c r="C3392" i="9"/>
  <c r="D3391" i="9"/>
  <c r="J3246" i="9" l="1"/>
  <c r="I3247" i="9"/>
  <c r="C3393" i="9"/>
  <c r="D3392" i="9"/>
  <c r="E4649" i="9"/>
  <c r="F4648" i="9"/>
  <c r="I3248" i="9" l="1"/>
  <c r="J3247" i="9"/>
  <c r="E4650" i="9"/>
  <c r="F4649" i="9"/>
  <c r="C3394" i="9"/>
  <c r="D3393" i="9"/>
  <c r="I3249" i="9" l="1"/>
  <c r="J3248" i="9"/>
  <c r="C3395" i="9"/>
  <c r="D3394" i="9"/>
  <c r="E4651" i="9"/>
  <c r="F4650" i="9"/>
  <c r="I3250" i="9" l="1"/>
  <c r="J3249" i="9"/>
  <c r="E4652" i="9"/>
  <c r="F4651" i="9"/>
  <c r="C3396" i="9"/>
  <c r="D3395" i="9"/>
  <c r="J3250" i="9" l="1"/>
  <c r="I3251" i="9"/>
  <c r="C3397" i="9"/>
  <c r="D3396" i="9"/>
  <c r="E4653" i="9"/>
  <c r="F4652" i="9"/>
  <c r="I3252" i="9" l="1"/>
  <c r="J3251" i="9"/>
  <c r="E4654" i="9"/>
  <c r="F4653" i="9"/>
  <c r="C3398" i="9"/>
  <c r="D3397" i="9"/>
  <c r="I3253" i="9" l="1"/>
  <c r="J3252" i="9"/>
  <c r="C3399" i="9"/>
  <c r="D3398" i="9"/>
  <c r="E4655" i="9"/>
  <c r="F4654" i="9"/>
  <c r="I3254" i="9" l="1"/>
  <c r="J3253" i="9"/>
  <c r="E4656" i="9"/>
  <c r="F4655" i="9"/>
  <c r="C3400" i="9"/>
  <c r="D3399" i="9"/>
  <c r="I3255" i="9" l="1"/>
  <c r="J3254" i="9"/>
  <c r="C3401" i="9"/>
  <c r="D3400" i="9"/>
  <c r="E4657" i="9"/>
  <c r="F4656" i="9"/>
  <c r="I3256" i="9" l="1"/>
  <c r="J3255" i="9"/>
  <c r="E4658" i="9"/>
  <c r="F4657" i="9"/>
  <c r="D3401" i="9"/>
  <c r="C3402" i="9"/>
  <c r="I3257" i="9" l="1"/>
  <c r="J3256" i="9"/>
  <c r="C3403" i="9"/>
  <c r="D3402" i="9"/>
  <c r="E4659" i="9"/>
  <c r="F4658" i="9"/>
  <c r="I3258" i="9" l="1"/>
  <c r="J3257" i="9"/>
  <c r="E4660" i="9"/>
  <c r="F4659" i="9"/>
  <c r="C3404" i="9"/>
  <c r="D3403" i="9"/>
  <c r="J3258" i="9" l="1"/>
  <c r="I3259" i="9"/>
  <c r="C3405" i="9"/>
  <c r="D3404" i="9"/>
  <c r="E4661" i="9"/>
  <c r="F4660" i="9"/>
  <c r="I3260" i="9" l="1"/>
  <c r="J3259" i="9"/>
  <c r="E4662" i="9"/>
  <c r="F4661" i="9"/>
  <c r="C3406" i="9"/>
  <c r="D3405" i="9"/>
  <c r="I3261" i="9" l="1"/>
  <c r="J3260" i="9"/>
  <c r="C3407" i="9"/>
  <c r="D3406" i="9"/>
  <c r="E4663" i="9"/>
  <c r="F4662" i="9"/>
  <c r="I3262" i="9" l="1"/>
  <c r="J3261" i="9"/>
  <c r="E4664" i="9"/>
  <c r="F4663" i="9"/>
  <c r="C3408" i="9"/>
  <c r="D3407" i="9"/>
  <c r="I3263" i="9" l="1"/>
  <c r="J3262" i="9"/>
  <c r="C3409" i="9"/>
  <c r="D3408" i="9"/>
  <c r="E4665" i="9"/>
  <c r="F4664" i="9"/>
  <c r="I3264" i="9" l="1"/>
  <c r="J3263" i="9"/>
  <c r="E4666" i="9"/>
  <c r="F4665" i="9"/>
  <c r="C3410" i="9"/>
  <c r="D3409" i="9"/>
  <c r="J3264" i="9" l="1"/>
  <c r="I3265" i="9"/>
  <c r="C3411" i="9"/>
  <c r="D3410" i="9"/>
  <c r="E4667" i="9"/>
  <c r="F4666" i="9"/>
  <c r="I3266" i="9" l="1"/>
  <c r="J3265" i="9"/>
  <c r="E4668" i="9"/>
  <c r="F4667" i="9"/>
  <c r="C3412" i="9"/>
  <c r="D3411" i="9"/>
  <c r="J3266" i="9" l="1"/>
  <c r="I3267" i="9"/>
  <c r="C3413" i="9"/>
  <c r="D3412" i="9"/>
  <c r="E4669" i="9"/>
  <c r="F4668" i="9"/>
  <c r="I3268" i="9" l="1"/>
  <c r="J3267" i="9"/>
  <c r="E4670" i="9"/>
  <c r="F4669" i="9"/>
  <c r="C3414" i="9"/>
  <c r="D3413" i="9"/>
  <c r="I3269" i="9" l="1"/>
  <c r="J3268" i="9"/>
  <c r="C3415" i="9"/>
  <c r="D3414" i="9"/>
  <c r="E4671" i="9"/>
  <c r="F4670" i="9"/>
  <c r="I3270" i="9" l="1"/>
  <c r="J3269" i="9"/>
  <c r="E4672" i="9"/>
  <c r="F4671" i="9"/>
  <c r="C3416" i="9"/>
  <c r="D3415" i="9"/>
  <c r="I3271" i="9" l="1"/>
  <c r="J3270" i="9"/>
  <c r="C3417" i="9"/>
  <c r="D3416" i="9"/>
  <c r="E4673" i="9"/>
  <c r="F4672" i="9"/>
  <c r="I3272" i="9" l="1"/>
  <c r="J3271" i="9"/>
  <c r="E4674" i="9"/>
  <c r="F4673" i="9"/>
  <c r="C3418" i="9"/>
  <c r="D3417" i="9"/>
  <c r="I3273" i="9" l="1"/>
  <c r="J3272" i="9"/>
  <c r="C3419" i="9"/>
  <c r="D3418" i="9"/>
  <c r="E4675" i="9"/>
  <c r="F4674" i="9"/>
  <c r="I3274" i="9" l="1"/>
  <c r="J3273" i="9"/>
  <c r="E4676" i="9"/>
  <c r="F4675" i="9"/>
  <c r="C3420" i="9"/>
  <c r="D3419" i="9"/>
  <c r="J3274" i="9" l="1"/>
  <c r="I3275" i="9"/>
  <c r="C3421" i="9"/>
  <c r="D3420" i="9"/>
  <c r="E4677" i="9"/>
  <c r="F4676" i="9"/>
  <c r="I3276" i="9" l="1"/>
  <c r="J3275" i="9"/>
  <c r="E4678" i="9"/>
  <c r="F4677" i="9"/>
  <c r="C3422" i="9"/>
  <c r="D3421" i="9"/>
  <c r="I3277" i="9" l="1"/>
  <c r="J3276" i="9"/>
  <c r="C3423" i="9"/>
  <c r="D3422" i="9"/>
  <c r="E4679" i="9"/>
  <c r="F4678" i="9"/>
  <c r="I3278" i="9" l="1"/>
  <c r="J3277" i="9"/>
  <c r="E4680" i="9"/>
  <c r="F4679" i="9"/>
  <c r="C3424" i="9"/>
  <c r="D3423" i="9"/>
  <c r="J3278" i="9" l="1"/>
  <c r="I3279" i="9"/>
  <c r="C3425" i="9"/>
  <c r="D3424" i="9"/>
  <c r="E4681" i="9"/>
  <c r="F4680" i="9"/>
  <c r="I3280" i="9" l="1"/>
  <c r="J3279" i="9"/>
  <c r="E4682" i="9"/>
  <c r="F4681" i="9"/>
  <c r="C3426" i="9"/>
  <c r="D3425" i="9"/>
  <c r="I3281" i="9" l="1"/>
  <c r="J3280" i="9"/>
  <c r="C3427" i="9"/>
  <c r="D3426" i="9"/>
  <c r="E4683" i="9"/>
  <c r="F4682" i="9"/>
  <c r="I3282" i="9" l="1"/>
  <c r="J3281" i="9"/>
  <c r="E4684" i="9"/>
  <c r="F4683" i="9"/>
  <c r="C3428" i="9"/>
  <c r="D3427" i="9"/>
  <c r="J3282" i="9" l="1"/>
  <c r="I3283" i="9"/>
  <c r="C3429" i="9"/>
  <c r="D3428" i="9"/>
  <c r="E4685" i="9"/>
  <c r="F4684" i="9"/>
  <c r="I3284" i="9" l="1"/>
  <c r="J3283" i="9"/>
  <c r="E4686" i="9"/>
  <c r="F4685" i="9"/>
  <c r="C3430" i="9"/>
  <c r="D3429" i="9"/>
  <c r="I3285" i="9" l="1"/>
  <c r="J3284" i="9"/>
  <c r="C3431" i="9"/>
  <c r="D3430" i="9"/>
  <c r="E4687" i="9"/>
  <c r="F4686" i="9"/>
  <c r="I3286" i="9" l="1"/>
  <c r="J3285" i="9"/>
  <c r="E4688" i="9"/>
  <c r="F4687" i="9"/>
  <c r="C3432" i="9"/>
  <c r="D3431" i="9"/>
  <c r="I3287" i="9" l="1"/>
  <c r="J3286" i="9"/>
  <c r="C3433" i="9"/>
  <c r="D3432" i="9"/>
  <c r="E4689" i="9"/>
  <c r="F4688" i="9"/>
  <c r="I3288" i="9" l="1"/>
  <c r="J3287" i="9"/>
  <c r="E4690" i="9"/>
  <c r="F4689" i="9"/>
  <c r="C3434" i="9"/>
  <c r="D3433" i="9"/>
  <c r="I3289" i="9" l="1"/>
  <c r="J3288" i="9"/>
  <c r="C3435" i="9"/>
  <c r="D3434" i="9"/>
  <c r="E4691" i="9"/>
  <c r="F4690" i="9"/>
  <c r="I3290" i="9" l="1"/>
  <c r="J3289" i="9"/>
  <c r="E4692" i="9"/>
  <c r="F4691" i="9"/>
  <c r="C3436" i="9"/>
  <c r="D3435" i="9"/>
  <c r="J3290" i="9" l="1"/>
  <c r="I3291" i="9"/>
  <c r="C3437" i="9"/>
  <c r="D3436" i="9"/>
  <c r="E4693" i="9"/>
  <c r="F4692" i="9"/>
  <c r="I3292" i="9" l="1"/>
  <c r="J3291" i="9"/>
  <c r="E4694" i="9"/>
  <c r="F4693" i="9"/>
  <c r="C3438" i="9"/>
  <c r="D3437" i="9"/>
  <c r="I3293" i="9" l="1"/>
  <c r="J3292" i="9"/>
  <c r="C3439" i="9"/>
  <c r="D3438" i="9"/>
  <c r="E4695" i="9"/>
  <c r="F4694" i="9"/>
  <c r="I3294" i="9" l="1"/>
  <c r="J3293" i="9"/>
  <c r="E4696" i="9"/>
  <c r="F4695" i="9"/>
  <c r="C3440" i="9"/>
  <c r="D3439" i="9"/>
  <c r="I3295" i="9" l="1"/>
  <c r="J3294" i="9"/>
  <c r="C3441" i="9"/>
  <c r="D3440" i="9"/>
  <c r="E4697" i="9"/>
  <c r="F4696" i="9"/>
  <c r="I3296" i="9" l="1"/>
  <c r="J3295" i="9"/>
  <c r="E4698" i="9"/>
  <c r="F4697" i="9"/>
  <c r="C3442" i="9"/>
  <c r="D3441" i="9"/>
  <c r="J3296" i="9" l="1"/>
  <c r="I3297" i="9"/>
  <c r="C3443" i="9"/>
  <c r="D3442" i="9"/>
  <c r="E4699" i="9"/>
  <c r="F4698" i="9"/>
  <c r="I3298" i="9" l="1"/>
  <c r="J3297" i="9"/>
  <c r="E4700" i="9"/>
  <c r="F4699" i="9"/>
  <c r="C3444" i="9"/>
  <c r="D3443" i="9"/>
  <c r="J3298" i="9" l="1"/>
  <c r="I3299" i="9"/>
  <c r="C3445" i="9"/>
  <c r="D3444" i="9"/>
  <c r="E4701" i="9"/>
  <c r="F4700" i="9"/>
  <c r="I3300" i="9" l="1"/>
  <c r="J3299" i="9"/>
  <c r="E4702" i="9"/>
  <c r="F4701" i="9"/>
  <c r="C3446" i="9"/>
  <c r="D3445" i="9"/>
  <c r="I3301" i="9" l="1"/>
  <c r="J3300" i="9"/>
  <c r="C3447" i="9"/>
  <c r="D3446" i="9"/>
  <c r="E4703" i="9"/>
  <c r="F4702" i="9"/>
  <c r="I3302" i="9" l="1"/>
  <c r="J3301" i="9"/>
  <c r="E4704" i="9"/>
  <c r="F4703" i="9"/>
  <c r="C3448" i="9"/>
  <c r="D3447" i="9"/>
  <c r="I3303" i="9" l="1"/>
  <c r="J3302" i="9"/>
  <c r="C3449" i="9"/>
  <c r="D3448" i="9"/>
  <c r="E4705" i="9"/>
  <c r="F4704" i="9"/>
  <c r="I3304" i="9" l="1"/>
  <c r="J3303" i="9"/>
  <c r="E4706" i="9"/>
  <c r="F4705" i="9"/>
  <c r="C3450" i="9"/>
  <c r="D3449" i="9"/>
  <c r="I3305" i="9" l="1"/>
  <c r="J3304" i="9"/>
  <c r="C3451" i="9"/>
  <c r="D3450" i="9"/>
  <c r="E4707" i="9"/>
  <c r="F4706" i="9"/>
  <c r="I3306" i="9" l="1"/>
  <c r="J3305" i="9"/>
  <c r="E4708" i="9"/>
  <c r="F4707" i="9"/>
  <c r="C3452" i="9"/>
  <c r="D3451" i="9"/>
  <c r="J3306" i="9" l="1"/>
  <c r="I3307" i="9"/>
  <c r="C3453" i="9"/>
  <c r="D3452" i="9"/>
  <c r="E4709" i="9"/>
  <c r="F4708" i="9"/>
  <c r="I3308" i="9" l="1"/>
  <c r="J3307" i="9"/>
  <c r="E4710" i="9"/>
  <c r="F4709" i="9"/>
  <c r="C3454" i="9"/>
  <c r="D3453" i="9"/>
  <c r="I3309" i="9" l="1"/>
  <c r="J3308" i="9"/>
  <c r="C3455" i="9"/>
  <c r="D3454" i="9"/>
  <c r="E4711" i="9"/>
  <c r="F4710" i="9"/>
  <c r="I3310" i="9" l="1"/>
  <c r="J3309" i="9"/>
  <c r="E4712" i="9"/>
  <c r="F4711" i="9"/>
  <c r="C3456" i="9"/>
  <c r="D3455" i="9"/>
  <c r="J3310" i="9" l="1"/>
  <c r="I3311" i="9"/>
  <c r="C3457" i="9"/>
  <c r="D3456" i="9"/>
  <c r="E4713" i="9"/>
  <c r="F4712" i="9"/>
  <c r="I3312" i="9" l="1"/>
  <c r="J3311" i="9"/>
  <c r="E4714" i="9"/>
  <c r="F4713" i="9"/>
  <c r="C3458" i="9"/>
  <c r="D3457" i="9"/>
  <c r="I3313" i="9" l="1"/>
  <c r="J3312" i="9"/>
  <c r="C3459" i="9"/>
  <c r="D3458" i="9"/>
  <c r="E4715" i="9"/>
  <c r="F4714" i="9"/>
  <c r="I3314" i="9" l="1"/>
  <c r="J3313" i="9"/>
  <c r="E4716" i="9"/>
  <c r="F4715" i="9"/>
  <c r="C3460" i="9"/>
  <c r="D3459" i="9"/>
  <c r="J3314" i="9" l="1"/>
  <c r="I3315" i="9"/>
  <c r="C3461" i="9"/>
  <c r="D3460" i="9"/>
  <c r="E4717" i="9"/>
  <c r="F4716" i="9"/>
  <c r="I3316" i="9" l="1"/>
  <c r="J3315" i="9"/>
  <c r="C3462" i="9"/>
  <c r="D3461" i="9"/>
  <c r="E4718" i="9"/>
  <c r="F4717" i="9"/>
  <c r="I3317" i="9" l="1"/>
  <c r="J3316" i="9"/>
  <c r="E4719" i="9"/>
  <c r="F4718" i="9"/>
  <c r="C3463" i="9"/>
  <c r="D3462" i="9"/>
  <c r="I3318" i="9" l="1"/>
  <c r="J3317" i="9"/>
  <c r="C3464" i="9"/>
  <c r="D3463" i="9"/>
  <c r="E4720" i="9"/>
  <c r="F4719" i="9"/>
  <c r="I3319" i="9" l="1"/>
  <c r="J3318" i="9"/>
  <c r="E4721" i="9"/>
  <c r="F4720" i="9"/>
  <c r="C3465" i="9"/>
  <c r="D3464" i="9"/>
  <c r="I3320" i="9" l="1"/>
  <c r="J3319" i="9"/>
  <c r="D3465" i="9"/>
  <c r="C3466" i="9"/>
  <c r="E4722" i="9"/>
  <c r="F4721" i="9"/>
  <c r="I3321" i="9" l="1"/>
  <c r="J3320" i="9"/>
  <c r="E4723" i="9"/>
  <c r="F4722" i="9"/>
  <c r="C3467" i="9"/>
  <c r="D3466" i="9"/>
  <c r="I3322" i="9" l="1"/>
  <c r="J3321" i="9"/>
  <c r="C3468" i="9"/>
  <c r="D3467" i="9"/>
  <c r="E4724" i="9"/>
  <c r="F4723" i="9"/>
  <c r="J3322" i="9" l="1"/>
  <c r="I3323" i="9"/>
  <c r="E4725" i="9"/>
  <c r="F4724" i="9"/>
  <c r="C3469" i="9"/>
  <c r="D3468" i="9"/>
  <c r="I3324" i="9" l="1"/>
  <c r="J3323" i="9"/>
  <c r="C3470" i="9"/>
  <c r="D3469" i="9"/>
  <c r="E4726" i="9"/>
  <c r="F4725" i="9"/>
  <c r="I3325" i="9" l="1"/>
  <c r="J3324" i="9"/>
  <c r="E4727" i="9"/>
  <c r="F4726" i="9"/>
  <c r="C3471" i="9"/>
  <c r="D3470" i="9"/>
  <c r="I3326" i="9" l="1"/>
  <c r="J3325" i="9"/>
  <c r="C3472" i="9"/>
  <c r="D3471" i="9"/>
  <c r="E4728" i="9"/>
  <c r="F4727" i="9"/>
  <c r="I3327" i="9" l="1"/>
  <c r="J3326" i="9"/>
  <c r="E4729" i="9"/>
  <c r="F4728" i="9"/>
  <c r="C3473" i="9"/>
  <c r="D3472" i="9"/>
  <c r="I3328" i="9" l="1"/>
  <c r="J3327" i="9"/>
  <c r="C3474" i="9"/>
  <c r="D3473" i="9"/>
  <c r="E4730" i="9"/>
  <c r="F4729" i="9"/>
  <c r="J3328" i="9" l="1"/>
  <c r="I3329" i="9"/>
  <c r="E4731" i="9"/>
  <c r="F4730" i="9"/>
  <c r="C3475" i="9"/>
  <c r="D3474" i="9"/>
  <c r="I3330" i="9" l="1"/>
  <c r="J3329" i="9"/>
  <c r="C3476" i="9"/>
  <c r="D3475" i="9"/>
  <c r="E4732" i="9"/>
  <c r="F4731" i="9"/>
  <c r="J3330" i="9" l="1"/>
  <c r="I3331" i="9"/>
  <c r="E4733" i="9"/>
  <c r="F4732" i="9"/>
  <c r="C3477" i="9"/>
  <c r="D3476" i="9"/>
  <c r="I3332" i="9" l="1"/>
  <c r="J3331" i="9"/>
  <c r="C3478" i="9"/>
  <c r="D3477" i="9"/>
  <c r="E4734" i="9"/>
  <c r="F4733" i="9"/>
  <c r="I3333" i="9" l="1"/>
  <c r="J3332" i="9"/>
  <c r="E4735" i="9"/>
  <c r="F4734" i="9"/>
  <c r="C3479" i="9"/>
  <c r="D3478" i="9"/>
  <c r="I3334" i="9" l="1"/>
  <c r="J3333" i="9"/>
  <c r="C3480" i="9"/>
  <c r="D3479" i="9"/>
  <c r="E4736" i="9"/>
  <c r="F4735" i="9"/>
  <c r="I3335" i="9" l="1"/>
  <c r="J3334" i="9"/>
  <c r="E4737" i="9"/>
  <c r="F4736" i="9"/>
  <c r="C3481" i="9"/>
  <c r="D3480" i="9"/>
  <c r="I3336" i="9" l="1"/>
  <c r="J3335" i="9"/>
  <c r="C3482" i="9"/>
  <c r="D3481" i="9"/>
  <c r="E4738" i="9"/>
  <c r="F4737" i="9"/>
  <c r="I3337" i="9" l="1"/>
  <c r="J3336" i="9"/>
  <c r="E4739" i="9"/>
  <c r="F4738" i="9"/>
  <c r="C3483" i="9"/>
  <c r="D3482" i="9"/>
  <c r="I3338" i="9" l="1"/>
  <c r="J3337" i="9"/>
  <c r="C3484" i="9"/>
  <c r="D3483" i="9"/>
  <c r="E4740" i="9"/>
  <c r="F4739" i="9"/>
  <c r="J3338" i="9" l="1"/>
  <c r="I3339" i="9"/>
  <c r="E4741" i="9"/>
  <c r="F4740" i="9"/>
  <c r="C3485" i="9"/>
  <c r="D3484" i="9"/>
  <c r="I3340" i="9" l="1"/>
  <c r="J3339" i="9"/>
  <c r="C3486" i="9"/>
  <c r="D3485" i="9"/>
  <c r="E4742" i="9"/>
  <c r="F4741" i="9"/>
  <c r="I3341" i="9" l="1"/>
  <c r="J3340" i="9"/>
  <c r="E4743" i="9"/>
  <c r="F4742" i="9"/>
  <c r="C3487" i="9"/>
  <c r="D3486" i="9"/>
  <c r="I3342" i="9" l="1"/>
  <c r="J3341" i="9"/>
  <c r="C3488" i="9"/>
  <c r="D3487" i="9"/>
  <c r="E4744" i="9"/>
  <c r="F4743" i="9"/>
  <c r="J3342" i="9" l="1"/>
  <c r="I3343" i="9"/>
  <c r="E4745" i="9"/>
  <c r="F4744" i="9"/>
  <c r="C3489" i="9"/>
  <c r="D3488" i="9"/>
  <c r="I3344" i="9" l="1"/>
  <c r="J3343" i="9"/>
  <c r="C3490" i="9"/>
  <c r="D3489" i="9"/>
  <c r="E4746" i="9"/>
  <c r="F4745" i="9"/>
  <c r="I3345" i="9" l="1"/>
  <c r="J3344" i="9"/>
  <c r="E4747" i="9"/>
  <c r="F4746" i="9"/>
  <c r="C3491" i="9"/>
  <c r="D3490" i="9"/>
  <c r="I3346" i="9" l="1"/>
  <c r="J3345" i="9"/>
  <c r="C3492" i="9"/>
  <c r="D3491" i="9"/>
  <c r="E4748" i="9"/>
  <c r="F4747" i="9"/>
  <c r="J3346" i="9" l="1"/>
  <c r="I3347" i="9"/>
  <c r="E4749" i="9"/>
  <c r="F4748" i="9"/>
  <c r="C3493" i="9"/>
  <c r="D3492" i="9"/>
  <c r="I3348" i="9" l="1"/>
  <c r="J3347" i="9"/>
  <c r="C3494" i="9"/>
  <c r="D3493" i="9"/>
  <c r="E4750" i="9"/>
  <c r="F4749" i="9"/>
  <c r="I3349" i="9" l="1"/>
  <c r="J3348" i="9"/>
  <c r="E4751" i="9"/>
  <c r="F4750" i="9"/>
  <c r="C3495" i="9"/>
  <c r="D3494" i="9"/>
  <c r="I3350" i="9" l="1"/>
  <c r="J3349" i="9"/>
  <c r="E4752" i="9"/>
  <c r="F4751" i="9"/>
  <c r="C3496" i="9"/>
  <c r="D3495" i="9"/>
  <c r="I3351" i="9" l="1"/>
  <c r="J3350" i="9"/>
  <c r="C3497" i="9"/>
  <c r="D3496" i="9"/>
  <c r="E4753" i="9"/>
  <c r="F4752" i="9"/>
  <c r="I3352" i="9" l="1"/>
  <c r="J3351" i="9"/>
  <c r="E4754" i="9"/>
  <c r="F4753" i="9"/>
  <c r="C3498" i="9"/>
  <c r="D3497" i="9"/>
  <c r="I3353" i="9" l="1"/>
  <c r="J3352" i="9"/>
  <c r="C3499" i="9"/>
  <c r="D3498" i="9"/>
  <c r="E4755" i="9"/>
  <c r="F4754" i="9"/>
  <c r="I3354" i="9" l="1"/>
  <c r="J3353" i="9"/>
  <c r="E4756" i="9"/>
  <c r="F4755" i="9"/>
  <c r="C3500" i="9"/>
  <c r="D3499" i="9"/>
  <c r="J3354" i="9" l="1"/>
  <c r="I3355" i="9"/>
  <c r="C3501" i="9"/>
  <c r="D3500" i="9"/>
  <c r="E4757" i="9"/>
  <c r="F4756" i="9"/>
  <c r="I3356" i="9" l="1"/>
  <c r="J3355" i="9"/>
  <c r="E4758" i="9"/>
  <c r="F4757" i="9"/>
  <c r="C3502" i="9"/>
  <c r="D3501" i="9"/>
  <c r="I3357" i="9" l="1"/>
  <c r="J3356" i="9"/>
  <c r="E4759" i="9"/>
  <c r="F4758" i="9"/>
  <c r="C3503" i="9"/>
  <c r="D3502" i="9"/>
  <c r="I3358" i="9" l="1"/>
  <c r="J3357" i="9"/>
  <c r="C3504" i="9"/>
  <c r="D3503" i="9"/>
  <c r="E4760" i="9"/>
  <c r="F4759" i="9"/>
  <c r="I3359" i="9" l="1"/>
  <c r="J3358" i="9"/>
  <c r="E4761" i="9"/>
  <c r="F4760" i="9"/>
  <c r="C3505" i="9"/>
  <c r="D3504" i="9"/>
  <c r="I3360" i="9" l="1"/>
  <c r="J3359" i="9"/>
  <c r="C3506" i="9"/>
  <c r="D3505" i="9"/>
  <c r="E4762" i="9"/>
  <c r="F4761" i="9"/>
  <c r="J3360" i="9" l="1"/>
  <c r="I3361" i="9"/>
  <c r="E4763" i="9"/>
  <c r="F4762" i="9"/>
  <c r="C3507" i="9"/>
  <c r="D3506" i="9"/>
  <c r="I3362" i="9" l="1"/>
  <c r="J3361" i="9"/>
  <c r="C3508" i="9"/>
  <c r="D3507" i="9"/>
  <c r="E4764" i="9"/>
  <c r="F4763" i="9"/>
  <c r="J3362" i="9" l="1"/>
  <c r="I3363" i="9"/>
  <c r="E4765" i="9"/>
  <c r="F4764" i="9"/>
  <c r="C3509" i="9"/>
  <c r="D3508" i="9"/>
  <c r="I3364" i="9" l="1"/>
  <c r="J3363" i="9"/>
  <c r="C3510" i="9"/>
  <c r="D3509" i="9"/>
  <c r="E4766" i="9"/>
  <c r="F4765" i="9"/>
  <c r="I3365" i="9" l="1"/>
  <c r="J3364" i="9"/>
  <c r="E4767" i="9"/>
  <c r="F4766" i="9"/>
  <c r="C3511" i="9"/>
  <c r="D3510" i="9"/>
  <c r="I3366" i="9" l="1"/>
  <c r="J3365" i="9"/>
  <c r="C3512" i="9"/>
  <c r="D3511" i="9"/>
  <c r="E4768" i="9"/>
  <c r="F4767" i="9"/>
  <c r="I3367" i="9" l="1"/>
  <c r="J3366" i="9"/>
  <c r="E4769" i="9"/>
  <c r="F4768" i="9"/>
  <c r="C3513" i="9"/>
  <c r="D3512" i="9"/>
  <c r="I3368" i="9" l="1"/>
  <c r="J3367" i="9"/>
  <c r="C3514" i="9"/>
  <c r="D3513" i="9"/>
  <c r="E4770" i="9"/>
  <c r="F4769" i="9"/>
  <c r="I3369" i="9" l="1"/>
  <c r="J3368" i="9"/>
  <c r="E4771" i="9"/>
  <c r="F4770" i="9"/>
  <c r="C3515" i="9"/>
  <c r="D3514" i="9"/>
  <c r="I3370" i="9" l="1"/>
  <c r="J3369" i="9"/>
  <c r="C3516" i="9"/>
  <c r="D3515" i="9"/>
  <c r="E4772" i="9"/>
  <c r="F4771" i="9"/>
  <c r="J3370" i="9" l="1"/>
  <c r="I3371" i="9"/>
  <c r="E4773" i="9"/>
  <c r="F4772" i="9"/>
  <c r="C3517" i="9"/>
  <c r="D3516" i="9"/>
  <c r="I3372" i="9" l="1"/>
  <c r="J3371" i="9"/>
  <c r="C3518" i="9"/>
  <c r="D3517" i="9"/>
  <c r="E4774" i="9"/>
  <c r="F4773" i="9"/>
  <c r="I3373" i="9" l="1"/>
  <c r="J3372" i="9"/>
  <c r="E4775" i="9"/>
  <c r="F4774" i="9"/>
  <c r="C3519" i="9"/>
  <c r="D3518" i="9"/>
  <c r="I3374" i="9" l="1"/>
  <c r="J3373" i="9"/>
  <c r="C3520" i="9"/>
  <c r="D3519" i="9"/>
  <c r="E4776" i="9"/>
  <c r="F4775" i="9"/>
  <c r="J3374" i="9" l="1"/>
  <c r="I3375" i="9"/>
  <c r="E4777" i="9"/>
  <c r="F4776" i="9"/>
  <c r="C3521" i="9"/>
  <c r="D3520" i="9"/>
  <c r="I3376" i="9" l="1"/>
  <c r="J3375" i="9"/>
  <c r="C3522" i="9"/>
  <c r="D3521" i="9"/>
  <c r="E4778" i="9"/>
  <c r="F4777" i="9"/>
  <c r="I3377" i="9" l="1"/>
  <c r="J3376" i="9"/>
  <c r="E4779" i="9"/>
  <c r="F4778" i="9"/>
  <c r="C3523" i="9"/>
  <c r="D3522" i="9"/>
  <c r="I3378" i="9" l="1"/>
  <c r="J3377" i="9"/>
  <c r="C3524" i="9"/>
  <c r="D3523" i="9"/>
  <c r="E4780" i="9"/>
  <c r="F4779" i="9"/>
  <c r="J3378" i="9" l="1"/>
  <c r="I3379" i="9"/>
  <c r="E4781" i="9"/>
  <c r="F4780" i="9"/>
  <c r="C3525" i="9"/>
  <c r="D3524" i="9"/>
  <c r="I3380" i="9" l="1"/>
  <c r="J3379" i="9"/>
  <c r="C3526" i="9"/>
  <c r="D3525" i="9"/>
  <c r="E4782" i="9"/>
  <c r="F4781" i="9"/>
  <c r="I3381" i="9" l="1"/>
  <c r="J3380" i="9"/>
  <c r="E4783" i="9"/>
  <c r="F4782" i="9"/>
  <c r="C3527" i="9"/>
  <c r="D3526" i="9"/>
  <c r="I3382" i="9" l="1"/>
  <c r="J3381" i="9"/>
  <c r="C3528" i="9"/>
  <c r="D3527" i="9"/>
  <c r="E4784" i="9"/>
  <c r="F4783" i="9"/>
  <c r="I3383" i="9" l="1"/>
  <c r="J3382" i="9"/>
  <c r="E4785" i="9"/>
  <c r="F4784" i="9"/>
  <c r="C3529" i="9"/>
  <c r="D3528" i="9"/>
  <c r="I3384" i="9" l="1"/>
  <c r="J3383" i="9"/>
  <c r="C3530" i="9"/>
  <c r="D3529" i="9"/>
  <c r="E4786" i="9"/>
  <c r="F4785" i="9"/>
  <c r="I3385" i="9" l="1"/>
  <c r="J3384" i="9"/>
  <c r="E4787" i="9"/>
  <c r="F4786" i="9"/>
  <c r="C3531" i="9"/>
  <c r="D3530" i="9"/>
  <c r="I3386" i="9" l="1"/>
  <c r="J3385" i="9"/>
  <c r="C3532" i="9"/>
  <c r="D3531" i="9"/>
  <c r="E4788" i="9"/>
  <c r="F4787" i="9"/>
  <c r="J3386" i="9" l="1"/>
  <c r="I3387" i="9"/>
  <c r="E4789" i="9"/>
  <c r="F4788" i="9"/>
  <c r="C3533" i="9"/>
  <c r="D3532" i="9"/>
  <c r="I3388" i="9" l="1"/>
  <c r="J3387" i="9"/>
  <c r="C3534" i="9"/>
  <c r="D3533" i="9"/>
  <c r="E4790" i="9"/>
  <c r="F4789" i="9"/>
  <c r="I3389" i="9" l="1"/>
  <c r="J3388" i="9"/>
  <c r="E4791" i="9"/>
  <c r="F4790" i="9"/>
  <c r="C3535" i="9"/>
  <c r="D3534" i="9"/>
  <c r="I3390" i="9" l="1"/>
  <c r="J3389" i="9"/>
  <c r="C3536" i="9"/>
  <c r="D3535" i="9"/>
  <c r="E4792" i="9"/>
  <c r="F4791" i="9"/>
  <c r="I3391" i="9" l="1"/>
  <c r="J3390" i="9"/>
  <c r="E4793" i="9"/>
  <c r="F4792" i="9"/>
  <c r="C3537" i="9"/>
  <c r="D3536" i="9"/>
  <c r="I3392" i="9" l="1"/>
  <c r="J3391" i="9"/>
  <c r="C3538" i="9"/>
  <c r="D3537" i="9"/>
  <c r="E4794" i="9"/>
  <c r="F4793" i="9"/>
  <c r="J3392" i="9" l="1"/>
  <c r="I3393" i="9"/>
  <c r="E4795" i="9"/>
  <c r="F4794" i="9"/>
  <c r="C3539" i="9"/>
  <c r="D3538" i="9"/>
  <c r="I3394" i="9" l="1"/>
  <c r="J3393" i="9"/>
  <c r="C3540" i="9"/>
  <c r="D3539" i="9"/>
  <c r="E4796" i="9"/>
  <c r="F4795" i="9"/>
  <c r="J3394" i="9" l="1"/>
  <c r="I3395" i="9"/>
  <c r="E4797" i="9"/>
  <c r="F4796" i="9"/>
  <c r="C3541" i="9"/>
  <c r="D3540" i="9"/>
  <c r="I3396" i="9" l="1"/>
  <c r="J3395" i="9"/>
  <c r="C3542" i="9"/>
  <c r="D3541" i="9"/>
  <c r="E4798" i="9"/>
  <c r="F4797" i="9"/>
  <c r="I3397" i="9" l="1"/>
  <c r="J3396" i="9"/>
  <c r="E4799" i="9"/>
  <c r="F4798" i="9"/>
  <c r="C3543" i="9"/>
  <c r="D3542" i="9"/>
  <c r="I3398" i="9" l="1"/>
  <c r="J3397" i="9"/>
  <c r="C3544" i="9"/>
  <c r="D3543" i="9"/>
  <c r="E4800" i="9"/>
  <c r="F4799" i="9"/>
  <c r="I3399" i="9" l="1"/>
  <c r="J3398" i="9"/>
  <c r="E4801" i="9"/>
  <c r="F4800" i="9"/>
  <c r="C3545" i="9"/>
  <c r="D3544" i="9"/>
  <c r="I3400" i="9" l="1"/>
  <c r="J3399" i="9"/>
  <c r="C3546" i="9"/>
  <c r="D3545" i="9"/>
  <c r="E4802" i="9"/>
  <c r="F4801" i="9"/>
  <c r="I3401" i="9" l="1"/>
  <c r="J3400" i="9"/>
  <c r="E4803" i="9"/>
  <c r="F4802" i="9"/>
  <c r="C3547" i="9"/>
  <c r="D3546" i="9"/>
  <c r="I3402" i="9" l="1"/>
  <c r="J3401" i="9"/>
  <c r="C3548" i="9"/>
  <c r="D3547" i="9"/>
  <c r="E4804" i="9"/>
  <c r="F4803" i="9"/>
  <c r="J3402" i="9" l="1"/>
  <c r="I3403" i="9"/>
  <c r="E4805" i="9"/>
  <c r="F4804" i="9"/>
  <c r="C3549" i="9"/>
  <c r="D3548" i="9"/>
  <c r="I3404" i="9" l="1"/>
  <c r="J3403" i="9"/>
  <c r="C3550" i="9"/>
  <c r="D3549" i="9"/>
  <c r="E4806" i="9"/>
  <c r="F4805" i="9"/>
  <c r="I3405" i="9" l="1"/>
  <c r="J3404" i="9"/>
  <c r="E4807" i="9"/>
  <c r="F4806" i="9"/>
  <c r="C3551" i="9"/>
  <c r="D3550" i="9"/>
  <c r="I3406" i="9" l="1"/>
  <c r="J3405" i="9"/>
  <c r="C3552" i="9"/>
  <c r="D3551" i="9"/>
  <c r="E4808" i="9"/>
  <c r="F4807" i="9"/>
  <c r="J3406" i="9" l="1"/>
  <c r="I3407" i="9"/>
  <c r="E4809" i="9"/>
  <c r="F4808" i="9"/>
  <c r="C3553" i="9"/>
  <c r="D3552" i="9"/>
  <c r="I3408" i="9" l="1"/>
  <c r="J3407" i="9"/>
  <c r="C3554" i="9"/>
  <c r="D3553" i="9"/>
  <c r="E4810" i="9"/>
  <c r="F4809" i="9"/>
  <c r="I3409" i="9" l="1"/>
  <c r="J3408" i="9"/>
  <c r="E4811" i="9"/>
  <c r="F4810" i="9"/>
  <c r="C3555" i="9"/>
  <c r="D3554" i="9"/>
  <c r="I3410" i="9" l="1"/>
  <c r="J3409" i="9"/>
  <c r="C3556" i="9"/>
  <c r="D3555" i="9"/>
  <c r="E4812" i="9"/>
  <c r="F4811" i="9"/>
  <c r="J3410" i="9" l="1"/>
  <c r="I3411" i="9"/>
  <c r="E4813" i="9"/>
  <c r="F4812" i="9"/>
  <c r="C3557" i="9"/>
  <c r="D3556" i="9"/>
  <c r="I3412" i="9" l="1"/>
  <c r="J3411" i="9"/>
  <c r="C3558" i="9"/>
  <c r="D3557" i="9"/>
  <c r="E4814" i="9"/>
  <c r="F4813" i="9"/>
  <c r="I3413" i="9" l="1"/>
  <c r="J3412" i="9"/>
  <c r="E4815" i="9"/>
  <c r="F4814" i="9"/>
  <c r="C3559" i="9"/>
  <c r="D3558" i="9"/>
  <c r="I3414" i="9" l="1"/>
  <c r="J3413" i="9"/>
  <c r="C3560" i="9"/>
  <c r="D3559" i="9"/>
  <c r="E4816" i="9"/>
  <c r="F4815" i="9"/>
  <c r="I3415" i="9" l="1"/>
  <c r="J3414" i="9"/>
  <c r="E4817" i="9"/>
  <c r="F4816" i="9"/>
  <c r="C3561" i="9"/>
  <c r="D3560" i="9"/>
  <c r="I3416" i="9" l="1"/>
  <c r="J3415" i="9"/>
  <c r="C3562" i="9"/>
  <c r="D3561" i="9"/>
  <c r="E4818" i="9"/>
  <c r="F4817" i="9"/>
  <c r="I3417" i="9" l="1"/>
  <c r="J3416" i="9"/>
  <c r="E4819" i="9"/>
  <c r="F4818" i="9"/>
  <c r="C3563" i="9"/>
  <c r="D3562" i="9"/>
  <c r="I3418" i="9" l="1"/>
  <c r="J3417" i="9"/>
  <c r="C3564" i="9"/>
  <c r="D3563" i="9"/>
  <c r="E4820" i="9"/>
  <c r="F4819" i="9"/>
  <c r="J3418" i="9" l="1"/>
  <c r="I3419" i="9"/>
  <c r="E4821" i="9"/>
  <c r="F4820" i="9"/>
  <c r="C3565" i="9"/>
  <c r="D3564" i="9"/>
  <c r="I3420" i="9" l="1"/>
  <c r="J3419" i="9"/>
  <c r="C3566" i="9"/>
  <c r="D3565" i="9"/>
  <c r="E4822" i="9"/>
  <c r="F4821" i="9"/>
  <c r="I3421" i="9" l="1"/>
  <c r="J3420" i="9"/>
  <c r="E4823" i="9"/>
  <c r="F4822" i="9"/>
  <c r="C3567" i="9"/>
  <c r="D3566" i="9"/>
  <c r="I3422" i="9" l="1"/>
  <c r="J3421" i="9"/>
  <c r="C3568" i="9"/>
  <c r="D3567" i="9"/>
  <c r="E4824" i="9"/>
  <c r="F4823" i="9"/>
  <c r="I3423" i="9" l="1"/>
  <c r="J3422" i="9"/>
  <c r="E4825" i="9"/>
  <c r="F4824" i="9"/>
  <c r="C3569" i="9"/>
  <c r="D3568" i="9"/>
  <c r="I3424" i="9" l="1"/>
  <c r="J3423" i="9"/>
  <c r="C3570" i="9"/>
  <c r="D3569" i="9"/>
  <c r="E4826" i="9"/>
  <c r="F4825" i="9"/>
  <c r="J3424" i="9" l="1"/>
  <c r="I3425" i="9"/>
  <c r="E4827" i="9"/>
  <c r="F4826" i="9"/>
  <c r="C3571" i="9"/>
  <c r="D3570" i="9"/>
  <c r="I3426" i="9" l="1"/>
  <c r="J3425" i="9"/>
  <c r="C3572" i="9"/>
  <c r="D3571" i="9"/>
  <c r="E4828" i="9"/>
  <c r="F4827" i="9"/>
  <c r="J3426" i="9" l="1"/>
  <c r="I3427" i="9"/>
  <c r="E4829" i="9"/>
  <c r="F4828" i="9"/>
  <c r="C3573" i="9"/>
  <c r="D3572" i="9"/>
  <c r="I3428" i="9" l="1"/>
  <c r="J3427" i="9"/>
  <c r="C3574" i="9"/>
  <c r="D3573" i="9"/>
  <c r="E4830" i="9"/>
  <c r="F4829" i="9"/>
  <c r="I3429" i="9" l="1"/>
  <c r="J3428" i="9"/>
  <c r="E4831" i="9"/>
  <c r="F4830" i="9"/>
  <c r="C3575" i="9"/>
  <c r="D3574" i="9"/>
  <c r="I3430" i="9" l="1"/>
  <c r="J3429" i="9"/>
  <c r="C3576" i="9"/>
  <c r="D3575" i="9"/>
  <c r="E4832" i="9"/>
  <c r="F4831" i="9"/>
  <c r="I3431" i="9" l="1"/>
  <c r="J3430" i="9"/>
  <c r="E4833" i="9"/>
  <c r="F4832" i="9"/>
  <c r="C3577" i="9"/>
  <c r="D3576" i="9"/>
  <c r="I3432" i="9" l="1"/>
  <c r="J3431" i="9"/>
  <c r="C3578" i="9"/>
  <c r="D3577" i="9"/>
  <c r="E4834" i="9"/>
  <c r="F4833" i="9"/>
  <c r="I3433" i="9" l="1"/>
  <c r="J3432" i="9"/>
  <c r="E4835" i="9"/>
  <c r="F4834" i="9"/>
  <c r="C3579" i="9"/>
  <c r="D3578" i="9"/>
  <c r="I3434" i="9" l="1"/>
  <c r="J3433" i="9"/>
  <c r="C3580" i="9"/>
  <c r="D3579" i="9"/>
  <c r="E4836" i="9"/>
  <c r="F4835" i="9"/>
  <c r="J3434" i="9" l="1"/>
  <c r="I3435" i="9"/>
  <c r="E4837" i="9"/>
  <c r="F4836" i="9"/>
  <c r="C3581" i="9"/>
  <c r="D3580" i="9"/>
  <c r="I3436" i="9" l="1"/>
  <c r="J3435" i="9"/>
  <c r="C3582" i="9"/>
  <c r="D3581" i="9"/>
  <c r="E4838" i="9"/>
  <c r="F4837" i="9"/>
  <c r="I3437" i="9" l="1"/>
  <c r="J3436" i="9"/>
  <c r="E4839" i="9"/>
  <c r="F4838" i="9"/>
  <c r="C3583" i="9"/>
  <c r="D3582" i="9"/>
  <c r="I3438" i="9" l="1"/>
  <c r="J3437" i="9"/>
  <c r="C3584" i="9"/>
  <c r="D3583" i="9"/>
  <c r="E4840" i="9"/>
  <c r="F4839" i="9"/>
  <c r="J3438" i="9" l="1"/>
  <c r="I3439" i="9"/>
  <c r="E4841" i="9"/>
  <c r="F4840" i="9"/>
  <c r="C3585" i="9"/>
  <c r="D3584" i="9"/>
  <c r="I3440" i="9" l="1"/>
  <c r="J3439" i="9"/>
  <c r="C3586" i="9"/>
  <c r="D3585" i="9"/>
  <c r="E4842" i="9"/>
  <c r="F4841" i="9"/>
  <c r="I3441" i="9" l="1"/>
  <c r="J3440" i="9"/>
  <c r="E4843" i="9"/>
  <c r="F4842" i="9"/>
  <c r="C3587" i="9"/>
  <c r="D3586" i="9"/>
  <c r="I3442" i="9" l="1"/>
  <c r="J3441" i="9"/>
  <c r="C3588" i="9"/>
  <c r="D3587" i="9"/>
  <c r="E4844" i="9"/>
  <c r="F4843" i="9"/>
  <c r="J3442" i="9" l="1"/>
  <c r="I3443" i="9"/>
  <c r="E4845" i="9"/>
  <c r="F4844" i="9"/>
  <c r="C3589" i="9"/>
  <c r="D3588" i="9"/>
  <c r="I3444" i="9" l="1"/>
  <c r="J3443" i="9"/>
  <c r="C3590" i="9"/>
  <c r="D3589" i="9"/>
  <c r="E4846" i="9"/>
  <c r="F4845" i="9"/>
  <c r="I3445" i="9" l="1"/>
  <c r="J3444" i="9"/>
  <c r="E4847" i="9"/>
  <c r="F4846" i="9"/>
  <c r="C3591" i="9"/>
  <c r="D3590" i="9"/>
  <c r="I3446" i="9" l="1"/>
  <c r="J3445" i="9"/>
  <c r="C3592" i="9"/>
  <c r="D3591" i="9"/>
  <c r="E4848" i="9"/>
  <c r="F4847" i="9"/>
  <c r="I3447" i="9" l="1"/>
  <c r="J3446" i="9"/>
  <c r="E4849" i="9"/>
  <c r="F4848" i="9"/>
  <c r="C3593" i="9"/>
  <c r="D3592" i="9"/>
  <c r="I3448" i="9" l="1"/>
  <c r="J3447" i="9"/>
  <c r="D3593" i="9"/>
  <c r="C3594" i="9"/>
  <c r="E4850" i="9"/>
  <c r="F4849" i="9"/>
  <c r="I3449" i="9" l="1"/>
  <c r="J3448" i="9"/>
  <c r="E4851" i="9"/>
  <c r="F4850" i="9"/>
  <c r="C3595" i="9"/>
  <c r="D3594" i="9"/>
  <c r="I3450" i="9" l="1"/>
  <c r="J3449" i="9"/>
  <c r="C3596" i="9"/>
  <c r="D3595" i="9"/>
  <c r="E4852" i="9"/>
  <c r="F4851" i="9"/>
  <c r="J3450" i="9" l="1"/>
  <c r="I3451" i="9"/>
  <c r="E4853" i="9"/>
  <c r="F4852" i="9"/>
  <c r="C3597" i="9"/>
  <c r="D3596" i="9"/>
  <c r="I3452" i="9" l="1"/>
  <c r="J3451" i="9"/>
  <c r="C3598" i="9"/>
  <c r="D3597" i="9"/>
  <c r="E4854" i="9"/>
  <c r="F4853" i="9"/>
  <c r="I3453" i="9" l="1"/>
  <c r="J3452" i="9"/>
  <c r="E4855" i="9"/>
  <c r="F4854" i="9"/>
  <c r="C3599" i="9"/>
  <c r="D3598" i="9"/>
  <c r="I3454" i="9" l="1"/>
  <c r="J3453" i="9"/>
  <c r="C3600" i="9"/>
  <c r="D3599" i="9"/>
  <c r="E4856" i="9"/>
  <c r="F4855" i="9"/>
  <c r="I3455" i="9" l="1"/>
  <c r="J3454" i="9"/>
  <c r="E4857" i="9"/>
  <c r="F4856" i="9"/>
  <c r="C3601" i="9"/>
  <c r="D3600" i="9"/>
  <c r="I3456" i="9" l="1"/>
  <c r="J3455" i="9"/>
  <c r="C3602" i="9"/>
  <c r="D3601" i="9"/>
  <c r="E4858" i="9"/>
  <c r="F4857" i="9"/>
  <c r="J3456" i="9" l="1"/>
  <c r="I3457" i="9"/>
  <c r="E4859" i="9"/>
  <c r="F4858" i="9"/>
  <c r="C3603" i="9"/>
  <c r="D3602" i="9"/>
  <c r="I3458" i="9" l="1"/>
  <c r="J3457" i="9"/>
  <c r="C3604" i="9"/>
  <c r="D3603" i="9"/>
  <c r="E4860" i="9"/>
  <c r="F4859" i="9"/>
  <c r="J3458" i="9" l="1"/>
  <c r="I3459" i="9"/>
  <c r="E4861" i="9"/>
  <c r="F4860" i="9"/>
  <c r="C3605" i="9"/>
  <c r="D3604" i="9"/>
  <c r="I3460" i="9" l="1"/>
  <c r="J3459" i="9"/>
  <c r="C3606" i="9"/>
  <c r="D3605" i="9"/>
  <c r="E4862" i="9"/>
  <c r="F4861" i="9"/>
  <c r="I3461" i="9" l="1"/>
  <c r="J3460" i="9"/>
  <c r="E4863" i="9"/>
  <c r="F4862" i="9"/>
  <c r="C3607" i="9"/>
  <c r="D3606" i="9"/>
  <c r="I3462" i="9" l="1"/>
  <c r="J3461" i="9"/>
  <c r="C3608" i="9"/>
  <c r="D3607" i="9"/>
  <c r="E4864" i="9"/>
  <c r="F4863" i="9"/>
  <c r="I3463" i="9" l="1"/>
  <c r="J3462" i="9"/>
  <c r="E4865" i="9"/>
  <c r="F4864" i="9"/>
  <c r="C3609" i="9"/>
  <c r="D3608" i="9"/>
  <c r="I3464" i="9" l="1"/>
  <c r="J3463" i="9"/>
  <c r="C3610" i="9"/>
  <c r="D3609" i="9"/>
  <c r="E4866" i="9"/>
  <c r="F4865" i="9"/>
  <c r="I3465" i="9" l="1"/>
  <c r="J3464" i="9"/>
  <c r="E4867" i="9"/>
  <c r="F4866" i="9"/>
  <c r="C3611" i="9"/>
  <c r="D3610" i="9"/>
  <c r="I3466" i="9" l="1"/>
  <c r="J3465" i="9"/>
  <c r="C3612" i="9"/>
  <c r="D3611" i="9"/>
  <c r="E4868" i="9"/>
  <c r="F4867" i="9"/>
  <c r="J3466" i="9" l="1"/>
  <c r="I3467" i="9"/>
  <c r="E4869" i="9"/>
  <c r="F4868" i="9"/>
  <c r="C3613" i="9"/>
  <c r="D3612" i="9"/>
  <c r="I3468" i="9" l="1"/>
  <c r="J3467" i="9"/>
  <c r="C3614" i="9"/>
  <c r="D3613" i="9"/>
  <c r="E4870" i="9"/>
  <c r="F4869" i="9"/>
  <c r="I3469" i="9" l="1"/>
  <c r="J3468" i="9"/>
  <c r="E4871" i="9"/>
  <c r="F4870" i="9"/>
  <c r="C3615" i="9"/>
  <c r="D3614" i="9"/>
  <c r="I3470" i="9" l="1"/>
  <c r="J3469" i="9"/>
  <c r="C3616" i="9"/>
  <c r="D3615" i="9"/>
  <c r="E4872" i="9"/>
  <c r="F4871" i="9"/>
  <c r="J3470" i="9" l="1"/>
  <c r="I3471" i="9"/>
  <c r="E4873" i="9"/>
  <c r="F4872" i="9"/>
  <c r="C3617" i="9"/>
  <c r="D3616" i="9"/>
  <c r="I3472" i="9" l="1"/>
  <c r="J3471" i="9"/>
  <c r="C3618" i="9"/>
  <c r="D3617" i="9"/>
  <c r="E4874" i="9"/>
  <c r="F4873" i="9"/>
  <c r="I3473" i="9" l="1"/>
  <c r="J3472" i="9"/>
  <c r="E4875" i="9"/>
  <c r="F4874" i="9"/>
  <c r="C3619" i="9"/>
  <c r="D3618" i="9"/>
  <c r="I3474" i="9" l="1"/>
  <c r="J3473" i="9"/>
  <c r="C3620" i="9"/>
  <c r="D3619" i="9"/>
  <c r="E4876" i="9"/>
  <c r="F4875" i="9"/>
  <c r="J3474" i="9" l="1"/>
  <c r="I3475" i="9"/>
  <c r="E4877" i="9"/>
  <c r="F4876" i="9"/>
  <c r="C3621" i="9"/>
  <c r="D3620" i="9"/>
  <c r="I3476" i="9" l="1"/>
  <c r="J3475" i="9"/>
  <c r="C3622" i="9"/>
  <c r="D3621" i="9"/>
  <c r="E4878" i="9"/>
  <c r="F4877" i="9"/>
  <c r="I3477" i="9" l="1"/>
  <c r="J3476" i="9"/>
  <c r="E4879" i="9"/>
  <c r="F4878" i="9"/>
  <c r="C3623" i="9"/>
  <c r="D3622" i="9"/>
  <c r="I3478" i="9" l="1"/>
  <c r="J3477" i="9"/>
  <c r="C3624" i="9"/>
  <c r="D3623" i="9"/>
  <c r="E4880" i="9"/>
  <c r="F4879" i="9"/>
  <c r="I3479" i="9" l="1"/>
  <c r="J3478" i="9"/>
  <c r="E4881" i="9"/>
  <c r="F4880" i="9"/>
  <c r="C3625" i="9"/>
  <c r="D3624" i="9"/>
  <c r="I3480" i="9" l="1"/>
  <c r="J3479" i="9"/>
  <c r="C3626" i="9"/>
  <c r="D3625" i="9"/>
  <c r="E4882" i="9"/>
  <c r="F4881" i="9"/>
  <c r="I3481" i="9" l="1"/>
  <c r="J3480" i="9"/>
  <c r="E4883" i="9"/>
  <c r="F4882" i="9"/>
  <c r="C3627" i="9"/>
  <c r="D3626" i="9"/>
  <c r="I3482" i="9" l="1"/>
  <c r="J3481" i="9"/>
  <c r="C3628" i="9"/>
  <c r="D3627" i="9"/>
  <c r="E4884" i="9"/>
  <c r="F4883" i="9"/>
  <c r="J3482" i="9" l="1"/>
  <c r="I3483" i="9"/>
  <c r="E4885" i="9"/>
  <c r="F4884" i="9"/>
  <c r="C3629" i="9"/>
  <c r="D3628" i="9"/>
  <c r="I3484" i="9" l="1"/>
  <c r="J3483" i="9"/>
  <c r="C3630" i="9"/>
  <c r="D3629" i="9"/>
  <c r="E4886" i="9"/>
  <c r="F4885" i="9"/>
  <c r="I3485" i="9" l="1"/>
  <c r="J3484" i="9"/>
  <c r="E4887" i="9"/>
  <c r="F4886" i="9"/>
  <c r="C3631" i="9"/>
  <c r="D3630" i="9"/>
  <c r="I3486" i="9" l="1"/>
  <c r="J3485" i="9"/>
  <c r="C3632" i="9"/>
  <c r="D3631" i="9"/>
  <c r="E4888" i="9"/>
  <c r="F4887" i="9"/>
  <c r="I3487" i="9" l="1"/>
  <c r="J3486" i="9"/>
  <c r="E4889" i="9"/>
  <c r="F4888" i="9"/>
  <c r="C3633" i="9"/>
  <c r="D3632" i="9"/>
  <c r="I3488" i="9" l="1"/>
  <c r="J3487" i="9"/>
  <c r="C3634" i="9"/>
  <c r="D3633" i="9"/>
  <c r="E4890" i="9"/>
  <c r="F4889" i="9"/>
  <c r="J3488" i="9" l="1"/>
  <c r="I3489" i="9"/>
  <c r="E4891" i="9"/>
  <c r="F4890" i="9"/>
  <c r="C3635" i="9"/>
  <c r="D3634" i="9"/>
  <c r="I3490" i="9" l="1"/>
  <c r="J3489" i="9"/>
  <c r="C3636" i="9"/>
  <c r="D3635" i="9"/>
  <c r="E4892" i="9"/>
  <c r="F4891" i="9"/>
  <c r="J3490" i="9" l="1"/>
  <c r="I3491" i="9"/>
  <c r="E4893" i="9"/>
  <c r="F4892" i="9"/>
  <c r="C3637" i="9"/>
  <c r="D3636" i="9"/>
  <c r="I3492" i="9" l="1"/>
  <c r="J3491" i="9"/>
  <c r="C3638" i="9"/>
  <c r="D3637" i="9"/>
  <c r="E4894" i="9"/>
  <c r="F4893" i="9"/>
  <c r="I3493" i="9" l="1"/>
  <c r="J3492" i="9"/>
  <c r="E4895" i="9"/>
  <c r="F4894" i="9"/>
  <c r="C3639" i="9"/>
  <c r="D3638" i="9"/>
  <c r="I3494" i="9" l="1"/>
  <c r="J3493" i="9"/>
  <c r="C3640" i="9"/>
  <c r="D3639" i="9"/>
  <c r="E4896" i="9"/>
  <c r="F4895" i="9"/>
  <c r="I3495" i="9" l="1"/>
  <c r="J3494" i="9"/>
  <c r="E4897" i="9"/>
  <c r="F4896" i="9"/>
  <c r="C3641" i="9"/>
  <c r="D3640" i="9"/>
  <c r="I3496" i="9" l="1"/>
  <c r="J3495" i="9"/>
  <c r="C3642" i="9"/>
  <c r="D3641" i="9"/>
  <c r="E4898" i="9"/>
  <c r="F4897" i="9"/>
  <c r="I3497" i="9" l="1"/>
  <c r="J3496" i="9"/>
  <c r="E4899" i="9"/>
  <c r="F4898" i="9"/>
  <c r="C3643" i="9"/>
  <c r="D3642" i="9"/>
  <c r="I3498" i="9" l="1"/>
  <c r="J3497" i="9"/>
  <c r="C3644" i="9"/>
  <c r="D3643" i="9"/>
  <c r="E4900" i="9"/>
  <c r="F4899" i="9"/>
  <c r="J3498" i="9" l="1"/>
  <c r="I3499" i="9"/>
  <c r="E4901" i="9"/>
  <c r="F4900" i="9"/>
  <c r="C3645" i="9"/>
  <c r="D3644" i="9"/>
  <c r="I3500" i="9" l="1"/>
  <c r="J3499" i="9"/>
  <c r="C3646" i="9"/>
  <c r="D3645" i="9"/>
  <c r="E4902" i="9"/>
  <c r="F4901" i="9"/>
  <c r="I3501" i="9" l="1"/>
  <c r="J3500" i="9"/>
  <c r="E4903" i="9"/>
  <c r="F4902" i="9"/>
  <c r="C3647" i="9"/>
  <c r="D3646" i="9"/>
  <c r="I3502" i="9" l="1"/>
  <c r="J3501" i="9"/>
  <c r="C3648" i="9"/>
  <c r="D3647" i="9"/>
  <c r="E4904" i="9"/>
  <c r="F4903" i="9"/>
  <c r="J3502" i="9" l="1"/>
  <c r="I3503" i="9"/>
  <c r="E4905" i="9"/>
  <c r="F4904" i="9"/>
  <c r="C3649" i="9"/>
  <c r="D3648" i="9"/>
  <c r="I3504" i="9" l="1"/>
  <c r="J3503" i="9"/>
  <c r="C3650" i="9"/>
  <c r="D3649" i="9"/>
  <c r="E4906" i="9"/>
  <c r="F4905" i="9"/>
  <c r="I3505" i="9" l="1"/>
  <c r="J3504" i="9"/>
  <c r="E4907" i="9"/>
  <c r="F4906" i="9"/>
  <c r="C3651" i="9"/>
  <c r="D3650" i="9"/>
  <c r="I3506" i="9" l="1"/>
  <c r="J3505" i="9"/>
  <c r="C3652" i="9"/>
  <c r="D3651" i="9"/>
  <c r="E4908" i="9"/>
  <c r="F4907" i="9"/>
  <c r="J3506" i="9" l="1"/>
  <c r="I3507" i="9"/>
  <c r="E4909" i="9"/>
  <c r="F4908" i="9"/>
  <c r="C3653" i="9"/>
  <c r="D3652" i="9"/>
  <c r="I3508" i="9" l="1"/>
  <c r="J3507" i="9"/>
  <c r="C3654" i="9"/>
  <c r="D3653" i="9"/>
  <c r="E4910" i="9"/>
  <c r="F4909" i="9"/>
  <c r="I3509" i="9" l="1"/>
  <c r="J3508" i="9"/>
  <c r="E4911" i="9"/>
  <c r="F4910" i="9"/>
  <c r="C3655" i="9"/>
  <c r="D3654" i="9"/>
  <c r="I3510" i="9" l="1"/>
  <c r="J3509" i="9"/>
  <c r="C3656" i="9"/>
  <c r="D3655" i="9"/>
  <c r="E4912" i="9"/>
  <c r="F4911" i="9"/>
  <c r="I3511" i="9" l="1"/>
  <c r="J3510" i="9"/>
  <c r="E4913" i="9"/>
  <c r="F4912" i="9"/>
  <c r="C3657" i="9"/>
  <c r="D3656" i="9"/>
  <c r="I3512" i="9" l="1"/>
  <c r="J3511" i="9"/>
  <c r="D3657" i="9"/>
  <c r="C3658" i="9"/>
  <c r="E4914" i="9"/>
  <c r="F4913" i="9"/>
  <c r="I3513" i="9" l="1"/>
  <c r="J3512" i="9"/>
  <c r="E4915" i="9"/>
  <c r="F4914" i="9"/>
  <c r="C3659" i="9"/>
  <c r="D3658" i="9"/>
  <c r="I3514" i="9" l="1"/>
  <c r="J3513" i="9"/>
  <c r="C3660" i="9"/>
  <c r="D3659" i="9"/>
  <c r="E4916" i="9"/>
  <c r="F4915" i="9"/>
  <c r="J3514" i="9" l="1"/>
  <c r="I3515" i="9"/>
  <c r="E4917" i="9"/>
  <c r="F4916" i="9"/>
  <c r="C3661" i="9"/>
  <c r="D3660" i="9"/>
  <c r="I3516" i="9" l="1"/>
  <c r="J3515" i="9"/>
  <c r="C3662" i="9"/>
  <c r="D3661" i="9"/>
  <c r="E4918" i="9"/>
  <c r="F4917" i="9"/>
  <c r="I3517" i="9" l="1"/>
  <c r="J3516" i="9"/>
  <c r="E4919" i="9"/>
  <c r="F4918" i="9"/>
  <c r="C3663" i="9"/>
  <c r="D3662" i="9"/>
  <c r="I3518" i="9" l="1"/>
  <c r="J3517" i="9"/>
  <c r="C3664" i="9"/>
  <c r="D3663" i="9"/>
  <c r="E4920" i="9"/>
  <c r="F4919" i="9"/>
  <c r="I3519" i="9" l="1"/>
  <c r="J3518" i="9"/>
  <c r="E4921" i="9"/>
  <c r="F4920" i="9"/>
  <c r="C3665" i="9"/>
  <c r="D3664" i="9"/>
  <c r="I3520" i="9" l="1"/>
  <c r="J3519" i="9"/>
  <c r="C3666" i="9"/>
  <c r="D3665" i="9"/>
  <c r="E4922" i="9"/>
  <c r="F4921" i="9"/>
  <c r="J3520" i="9" l="1"/>
  <c r="I3521" i="9"/>
  <c r="E4923" i="9"/>
  <c r="F4922" i="9"/>
  <c r="C3667" i="9"/>
  <c r="D3666" i="9"/>
  <c r="I3522" i="9" l="1"/>
  <c r="J3521" i="9"/>
  <c r="C3668" i="9"/>
  <c r="D3667" i="9"/>
  <c r="E4924" i="9"/>
  <c r="F4923" i="9"/>
  <c r="J3522" i="9" l="1"/>
  <c r="I3523" i="9"/>
  <c r="E4925" i="9"/>
  <c r="F4924" i="9"/>
  <c r="C3669" i="9"/>
  <c r="D3668" i="9"/>
  <c r="I3524" i="9" l="1"/>
  <c r="J3523" i="9"/>
  <c r="C3670" i="9"/>
  <c r="D3669" i="9"/>
  <c r="E4926" i="9"/>
  <c r="F4925" i="9"/>
  <c r="I3525" i="9" l="1"/>
  <c r="J3524" i="9"/>
  <c r="E4927" i="9"/>
  <c r="F4926" i="9"/>
  <c r="C3671" i="9"/>
  <c r="D3670" i="9"/>
  <c r="I3526" i="9" l="1"/>
  <c r="J3525" i="9"/>
  <c r="C3672" i="9"/>
  <c r="D3671" i="9"/>
  <c r="E4928" i="9"/>
  <c r="F4927" i="9"/>
  <c r="I3527" i="9" l="1"/>
  <c r="J3526" i="9"/>
  <c r="E4929" i="9"/>
  <c r="F4928" i="9"/>
  <c r="C3673" i="9"/>
  <c r="D3672" i="9"/>
  <c r="I3528" i="9" l="1"/>
  <c r="J3527" i="9"/>
  <c r="C3674" i="9"/>
  <c r="D3673" i="9"/>
  <c r="E4930" i="9"/>
  <c r="F4929" i="9"/>
  <c r="I3529" i="9" l="1"/>
  <c r="J3528" i="9"/>
  <c r="E4931" i="9"/>
  <c r="F4930" i="9"/>
  <c r="C3675" i="9"/>
  <c r="D3674" i="9"/>
  <c r="I3530" i="9" l="1"/>
  <c r="J3529" i="9"/>
  <c r="C3676" i="9"/>
  <c r="D3675" i="9"/>
  <c r="E4932" i="9"/>
  <c r="F4931" i="9"/>
  <c r="J3530" i="9" l="1"/>
  <c r="I3531" i="9"/>
  <c r="E4933" i="9"/>
  <c r="F4932" i="9"/>
  <c r="C3677" i="9"/>
  <c r="D3676" i="9"/>
  <c r="I3532" i="9" l="1"/>
  <c r="J3531" i="9"/>
  <c r="C3678" i="9"/>
  <c r="D3677" i="9"/>
  <c r="E4934" i="9"/>
  <c r="F4933" i="9"/>
  <c r="I3533" i="9" l="1"/>
  <c r="J3532" i="9"/>
  <c r="E4935" i="9"/>
  <c r="F4934" i="9"/>
  <c r="C3679" i="9"/>
  <c r="D3678" i="9"/>
  <c r="I3534" i="9" l="1"/>
  <c r="J3533" i="9"/>
  <c r="C3680" i="9"/>
  <c r="D3679" i="9"/>
  <c r="E4936" i="9"/>
  <c r="F4935" i="9"/>
  <c r="J3534" i="9" l="1"/>
  <c r="I3535" i="9"/>
  <c r="E4937" i="9"/>
  <c r="F4936" i="9"/>
  <c r="C3681" i="9"/>
  <c r="D3680" i="9"/>
  <c r="I3536" i="9" l="1"/>
  <c r="J3535" i="9"/>
  <c r="C3682" i="9"/>
  <c r="D3681" i="9"/>
  <c r="E4938" i="9"/>
  <c r="F4937" i="9"/>
  <c r="I3537" i="9" l="1"/>
  <c r="J3536" i="9"/>
  <c r="E4939" i="9"/>
  <c r="F4938" i="9"/>
  <c r="C3683" i="9"/>
  <c r="D3682" i="9"/>
  <c r="I3538" i="9" l="1"/>
  <c r="J3537" i="9"/>
  <c r="C3684" i="9"/>
  <c r="D3683" i="9"/>
  <c r="E4940" i="9"/>
  <c r="F4939" i="9"/>
  <c r="J3538" i="9" l="1"/>
  <c r="I3539" i="9"/>
  <c r="E4941" i="9"/>
  <c r="F4940" i="9"/>
  <c r="C3685" i="9"/>
  <c r="D3684" i="9"/>
  <c r="I3540" i="9" l="1"/>
  <c r="J3539" i="9"/>
  <c r="C3686" i="9"/>
  <c r="D3685" i="9"/>
  <c r="E4942" i="9"/>
  <c r="F4941" i="9"/>
  <c r="I3541" i="9" l="1"/>
  <c r="J3540" i="9"/>
  <c r="E4943" i="9"/>
  <c r="F4942" i="9"/>
  <c r="C3687" i="9"/>
  <c r="D3686" i="9"/>
  <c r="I3542" i="9" l="1"/>
  <c r="J3541" i="9"/>
  <c r="C3688" i="9"/>
  <c r="D3687" i="9"/>
  <c r="E4944" i="9"/>
  <c r="F4943" i="9"/>
  <c r="I3543" i="9" l="1"/>
  <c r="J3542" i="9"/>
  <c r="E4945" i="9"/>
  <c r="F4944" i="9"/>
  <c r="C3689" i="9"/>
  <c r="D3688" i="9"/>
  <c r="I3544" i="9" l="1"/>
  <c r="J3543" i="9"/>
  <c r="C3690" i="9"/>
  <c r="D3689" i="9"/>
  <c r="E4946" i="9"/>
  <c r="F4945" i="9"/>
  <c r="I3545" i="9" l="1"/>
  <c r="J3544" i="9"/>
  <c r="E4947" i="9"/>
  <c r="F4946" i="9"/>
  <c r="C3691" i="9"/>
  <c r="D3690" i="9"/>
  <c r="I3546" i="9" l="1"/>
  <c r="J3545" i="9"/>
  <c r="C3692" i="9"/>
  <c r="D3691" i="9"/>
  <c r="E4948" i="9"/>
  <c r="F4947" i="9"/>
  <c r="J3546" i="9" l="1"/>
  <c r="I3547" i="9"/>
  <c r="E4949" i="9"/>
  <c r="F4948" i="9"/>
  <c r="C3693" i="9"/>
  <c r="D3692" i="9"/>
  <c r="I3548" i="9" l="1"/>
  <c r="J3547" i="9"/>
  <c r="C3694" i="9"/>
  <c r="D3693" i="9"/>
  <c r="E4950" i="9"/>
  <c r="F4949" i="9"/>
  <c r="I3549" i="9" l="1"/>
  <c r="J3548" i="9"/>
  <c r="E4951" i="9"/>
  <c r="F4950" i="9"/>
  <c r="C3695" i="9"/>
  <c r="D3694" i="9"/>
  <c r="I3550" i="9" l="1"/>
  <c r="J3549" i="9"/>
  <c r="C3696" i="9"/>
  <c r="D3695" i="9"/>
  <c r="E4952" i="9"/>
  <c r="F4951" i="9"/>
  <c r="I3551" i="9" l="1"/>
  <c r="J3550" i="9"/>
  <c r="E4953" i="9"/>
  <c r="F4952" i="9"/>
  <c r="C3697" i="9"/>
  <c r="D3696" i="9"/>
  <c r="I3552" i="9" l="1"/>
  <c r="J3551" i="9"/>
  <c r="C3698" i="9"/>
  <c r="D3697" i="9"/>
  <c r="E4954" i="9"/>
  <c r="F4953" i="9"/>
  <c r="J3552" i="9" l="1"/>
  <c r="I3553" i="9"/>
  <c r="E4955" i="9"/>
  <c r="F4954" i="9"/>
  <c r="C3699" i="9"/>
  <c r="D3698" i="9"/>
  <c r="I3554" i="9" l="1"/>
  <c r="J3553" i="9"/>
  <c r="C3700" i="9"/>
  <c r="D3699" i="9"/>
  <c r="E4956" i="9"/>
  <c r="F4955" i="9"/>
  <c r="J3554" i="9" l="1"/>
  <c r="I3555" i="9"/>
  <c r="E4957" i="9"/>
  <c r="F4956" i="9"/>
  <c r="C3701" i="9"/>
  <c r="D3700" i="9"/>
  <c r="I3556" i="9" l="1"/>
  <c r="J3555" i="9"/>
  <c r="C3702" i="9"/>
  <c r="D3701" i="9"/>
  <c r="E4958" i="9"/>
  <c r="F4957" i="9"/>
  <c r="I3557" i="9" l="1"/>
  <c r="J3556" i="9"/>
  <c r="E4959" i="9"/>
  <c r="F4958" i="9"/>
  <c r="C3703" i="9"/>
  <c r="D3702" i="9"/>
  <c r="I3558" i="9" l="1"/>
  <c r="J3557" i="9"/>
  <c r="C3704" i="9"/>
  <c r="D3703" i="9"/>
  <c r="E4960" i="9"/>
  <c r="F4959" i="9"/>
  <c r="I3559" i="9" l="1"/>
  <c r="J3558" i="9"/>
  <c r="E4961" i="9"/>
  <c r="F4960" i="9"/>
  <c r="C3705" i="9"/>
  <c r="D3704" i="9"/>
  <c r="I3560" i="9" l="1"/>
  <c r="J3559" i="9"/>
  <c r="C3706" i="9"/>
  <c r="D3705" i="9"/>
  <c r="E4962" i="9"/>
  <c r="F4961" i="9"/>
  <c r="I3561" i="9" l="1"/>
  <c r="J3560" i="9"/>
  <c r="E4963" i="9"/>
  <c r="F4962" i="9"/>
  <c r="C3707" i="9"/>
  <c r="D3706" i="9"/>
  <c r="I3562" i="9" l="1"/>
  <c r="J3561" i="9"/>
  <c r="C3708" i="9"/>
  <c r="D3707" i="9"/>
  <c r="E4964" i="9"/>
  <c r="F4963" i="9"/>
  <c r="J3562" i="9" l="1"/>
  <c r="I3563" i="9"/>
  <c r="E4965" i="9"/>
  <c r="F4964" i="9"/>
  <c r="C3709" i="9"/>
  <c r="D3708" i="9"/>
  <c r="I3564" i="9" l="1"/>
  <c r="J3563" i="9"/>
  <c r="C3710" i="9"/>
  <c r="D3709" i="9"/>
  <c r="E4966" i="9"/>
  <c r="F4965" i="9"/>
  <c r="I3565" i="9" l="1"/>
  <c r="J3564" i="9"/>
  <c r="E4967" i="9"/>
  <c r="F4966" i="9"/>
  <c r="C3711" i="9"/>
  <c r="D3710" i="9"/>
  <c r="I3566" i="9" l="1"/>
  <c r="J3565" i="9"/>
  <c r="C3712" i="9"/>
  <c r="D3711" i="9"/>
  <c r="E4968" i="9"/>
  <c r="F4967" i="9"/>
  <c r="J3566" i="9" l="1"/>
  <c r="I3567" i="9"/>
  <c r="E4969" i="9"/>
  <c r="F4968" i="9"/>
  <c r="C3713" i="9"/>
  <c r="D3712" i="9"/>
  <c r="I3568" i="9" l="1"/>
  <c r="J3567" i="9"/>
  <c r="C3714" i="9"/>
  <c r="D3713" i="9"/>
  <c r="E4970" i="9"/>
  <c r="F4969" i="9"/>
  <c r="I3569" i="9" l="1"/>
  <c r="J3568" i="9"/>
  <c r="E4971" i="9"/>
  <c r="F4970" i="9"/>
  <c r="C3715" i="9"/>
  <c r="D3714" i="9"/>
  <c r="I3570" i="9" l="1"/>
  <c r="J3569" i="9"/>
  <c r="C3716" i="9"/>
  <c r="D3715" i="9"/>
  <c r="E4972" i="9"/>
  <c r="F4971" i="9"/>
  <c r="J3570" i="9" l="1"/>
  <c r="I3571" i="9"/>
  <c r="E4973" i="9"/>
  <c r="F4972" i="9"/>
  <c r="C3717" i="9"/>
  <c r="D3716" i="9"/>
  <c r="I3572" i="9" l="1"/>
  <c r="J3571" i="9"/>
  <c r="C3718" i="9"/>
  <c r="D3717" i="9"/>
  <c r="E4974" i="9"/>
  <c r="F4973" i="9"/>
  <c r="I3573" i="9" l="1"/>
  <c r="J3572" i="9"/>
  <c r="E4975" i="9"/>
  <c r="F4974" i="9"/>
  <c r="C3719" i="9"/>
  <c r="D3718" i="9"/>
  <c r="I3574" i="9" l="1"/>
  <c r="J3573" i="9"/>
  <c r="C3720" i="9"/>
  <c r="D3719" i="9"/>
  <c r="E4976" i="9"/>
  <c r="F4975" i="9"/>
  <c r="I3575" i="9" l="1"/>
  <c r="J3574" i="9"/>
  <c r="E4977" i="9"/>
  <c r="F4976" i="9"/>
  <c r="C3721" i="9"/>
  <c r="D3720" i="9"/>
  <c r="I3576" i="9" l="1"/>
  <c r="J3575" i="9"/>
  <c r="D3721" i="9"/>
  <c r="C3722" i="9"/>
  <c r="E4978" i="9"/>
  <c r="F4977" i="9"/>
  <c r="I3577" i="9" l="1"/>
  <c r="J3576" i="9"/>
  <c r="E4979" i="9"/>
  <c r="F4978" i="9"/>
  <c r="C3723" i="9"/>
  <c r="D3722" i="9"/>
  <c r="I3578" i="9" l="1"/>
  <c r="J3577" i="9"/>
  <c r="C3724" i="9"/>
  <c r="D3723" i="9"/>
  <c r="E4980" i="9"/>
  <c r="F4979" i="9"/>
  <c r="J3578" i="9" l="1"/>
  <c r="I3579" i="9"/>
  <c r="E4981" i="9"/>
  <c r="F4980" i="9"/>
  <c r="C3725" i="9"/>
  <c r="D3724" i="9"/>
  <c r="I3580" i="9" l="1"/>
  <c r="J3579" i="9"/>
  <c r="C3726" i="9"/>
  <c r="D3725" i="9"/>
  <c r="E4982" i="9"/>
  <c r="F4981" i="9"/>
  <c r="I3581" i="9" l="1"/>
  <c r="J3580" i="9"/>
  <c r="E4983" i="9"/>
  <c r="F4982" i="9"/>
  <c r="C3727" i="9"/>
  <c r="D3726" i="9"/>
  <c r="I3582" i="9" l="1"/>
  <c r="J3581" i="9"/>
  <c r="C3728" i="9"/>
  <c r="D3727" i="9"/>
  <c r="E4984" i="9"/>
  <c r="F4983" i="9"/>
  <c r="I3583" i="9" l="1"/>
  <c r="J3582" i="9"/>
  <c r="E4985" i="9"/>
  <c r="F4984" i="9"/>
  <c r="C3729" i="9"/>
  <c r="D3728" i="9"/>
  <c r="I3584" i="9" l="1"/>
  <c r="J3583" i="9"/>
  <c r="C3730" i="9"/>
  <c r="D3729" i="9"/>
  <c r="E4986" i="9"/>
  <c r="F4985" i="9"/>
  <c r="J3584" i="9" l="1"/>
  <c r="I3585" i="9"/>
  <c r="E4987" i="9"/>
  <c r="F4986" i="9"/>
  <c r="C3731" i="9"/>
  <c r="D3730" i="9"/>
  <c r="I3586" i="9" l="1"/>
  <c r="J3585" i="9"/>
  <c r="C3732" i="9"/>
  <c r="D3731" i="9"/>
  <c r="E4988" i="9"/>
  <c r="F4987" i="9"/>
  <c r="J3586" i="9" l="1"/>
  <c r="I3587" i="9"/>
  <c r="E4989" i="9"/>
  <c r="F4988" i="9"/>
  <c r="C3733" i="9"/>
  <c r="D3732" i="9"/>
  <c r="I3588" i="9" l="1"/>
  <c r="J3587" i="9"/>
  <c r="C3734" i="9"/>
  <c r="D3733" i="9"/>
  <c r="E4990" i="9"/>
  <c r="F4989" i="9"/>
  <c r="I3589" i="9" l="1"/>
  <c r="J3588" i="9"/>
  <c r="E4991" i="9"/>
  <c r="F4990" i="9"/>
  <c r="C3735" i="9"/>
  <c r="D3734" i="9"/>
  <c r="I3590" i="9" l="1"/>
  <c r="J3589" i="9"/>
  <c r="C3736" i="9"/>
  <c r="D3735" i="9"/>
  <c r="E4992" i="9"/>
  <c r="F4991" i="9"/>
  <c r="I3591" i="9" l="1"/>
  <c r="J3590" i="9"/>
  <c r="E4993" i="9"/>
  <c r="F4992" i="9"/>
  <c r="C3737" i="9"/>
  <c r="D3736" i="9"/>
  <c r="I3592" i="9" l="1"/>
  <c r="J3591" i="9"/>
  <c r="C3738" i="9"/>
  <c r="D3737" i="9"/>
  <c r="E4994" i="9"/>
  <c r="F4993" i="9"/>
  <c r="I3593" i="9" l="1"/>
  <c r="J3592" i="9"/>
  <c r="E4995" i="9"/>
  <c r="F4994" i="9"/>
  <c r="C3739" i="9"/>
  <c r="D3738" i="9"/>
  <c r="I3594" i="9" l="1"/>
  <c r="J3593" i="9"/>
  <c r="C3740" i="9"/>
  <c r="D3739" i="9"/>
  <c r="E4996" i="9"/>
  <c r="F4995" i="9"/>
  <c r="J3594" i="9" l="1"/>
  <c r="I3595" i="9"/>
  <c r="E4997" i="9"/>
  <c r="F4996" i="9"/>
  <c r="C3741" i="9"/>
  <c r="D3740" i="9"/>
  <c r="I3596" i="9" l="1"/>
  <c r="J3595" i="9"/>
  <c r="C3742" i="9"/>
  <c r="D3741" i="9"/>
  <c r="E4998" i="9"/>
  <c r="F4997" i="9"/>
  <c r="I3597" i="9" l="1"/>
  <c r="J3596" i="9"/>
  <c r="E4999" i="9"/>
  <c r="F4998" i="9"/>
  <c r="C3743" i="9"/>
  <c r="D3742" i="9"/>
  <c r="I3598" i="9" l="1"/>
  <c r="J3597" i="9"/>
  <c r="C3744" i="9"/>
  <c r="D3743" i="9"/>
  <c r="E5000" i="9"/>
  <c r="F4999" i="9"/>
  <c r="J3598" i="9" l="1"/>
  <c r="I3599" i="9"/>
  <c r="E5001" i="9"/>
  <c r="F5000" i="9"/>
  <c r="C3745" i="9"/>
  <c r="D3744" i="9"/>
  <c r="I3600" i="9" l="1"/>
  <c r="J3599" i="9"/>
  <c r="C3746" i="9"/>
  <c r="D3745" i="9"/>
  <c r="E5002" i="9"/>
  <c r="F5001" i="9"/>
  <c r="I3601" i="9" l="1"/>
  <c r="J3600" i="9"/>
  <c r="E5003" i="9"/>
  <c r="F5002" i="9"/>
  <c r="C3747" i="9"/>
  <c r="D3746" i="9"/>
  <c r="I3602" i="9" l="1"/>
  <c r="J3601" i="9"/>
  <c r="C3748" i="9"/>
  <c r="D3747" i="9"/>
  <c r="E5004" i="9"/>
  <c r="F5003" i="9"/>
  <c r="AV15" i="14"/>
  <c r="AY15" i="14" s="1"/>
  <c r="AV16" i="14"/>
  <c r="AY16" i="14" s="1"/>
  <c r="AV14" i="14"/>
  <c r="AV17" i="14"/>
  <c r="AY17" i="14" s="1"/>
  <c r="AV18" i="14"/>
  <c r="AY18" i="14" s="1"/>
  <c r="AV19" i="14"/>
  <c r="AY19" i="14" s="1"/>
  <c r="AV20" i="14"/>
  <c r="AY20" i="14" s="1"/>
  <c r="AV21" i="14"/>
  <c r="AY21" i="14" s="1"/>
  <c r="AV22" i="14"/>
  <c r="AY22" i="14" s="1"/>
  <c r="AV23" i="14"/>
  <c r="AY23" i="14" s="1"/>
  <c r="AV24" i="14"/>
  <c r="AY24" i="14" s="1"/>
  <c r="J3602" i="9" l="1"/>
  <c r="I3603" i="9"/>
  <c r="AY14" i="14"/>
  <c r="AZ14" i="14" s="1"/>
  <c r="BA14" i="14" s="1"/>
  <c r="AV44" i="14"/>
  <c r="E5005" i="9"/>
  <c r="F5004" i="9"/>
  <c r="BF21" i="14"/>
  <c r="AZ21" i="14"/>
  <c r="AZ17" i="14"/>
  <c r="BF17" i="14"/>
  <c r="AZ20" i="14"/>
  <c r="BF20" i="14"/>
  <c r="AZ23" i="14"/>
  <c r="BF23" i="14"/>
  <c r="AZ19" i="14"/>
  <c r="BF19" i="14"/>
  <c r="AZ16" i="14"/>
  <c r="BF16" i="14"/>
  <c r="AZ24" i="14"/>
  <c r="BF24" i="14"/>
  <c r="BF22" i="14"/>
  <c r="AZ22" i="14"/>
  <c r="BF18" i="14"/>
  <c r="AZ18" i="14"/>
  <c r="AZ15" i="14"/>
  <c r="BA15" i="14" s="1"/>
  <c r="BF15" i="14"/>
  <c r="C3749" i="9"/>
  <c r="D3748" i="9"/>
  <c r="I3604" i="9" l="1"/>
  <c r="J3603" i="9"/>
  <c r="E5006" i="9"/>
  <c r="F5005" i="9"/>
  <c r="BA18" i="14"/>
  <c r="BA24" i="14"/>
  <c r="BA16" i="14"/>
  <c r="BA17" i="14"/>
  <c r="BA20" i="14"/>
  <c r="BA21" i="14"/>
  <c r="BA19" i="14"/>
  <c r="AV45" i="14"/>
  <c r="V52" i="10" s="1"/>
  <c r="V53" i="10" s="1"/>
  <c r="V56" i="10"/>
  <c r="BA22" i="14"/>
  <c r="BA23" i="14"/>
  <c r="C3750" i="9"/>
  <c r="D3749" i="9"/>
  <c r="BF14" i="14"/>
  <c r="BF44" i="14" s="1"/>
  <c r="X55" i="10" s="1"/>
  <c r="BB14" i="14"/>
  <c r="BB15" i="14" s="1"/>
  <c r="BB16" i="14" s="1"/>
  <c r="BB17" i="14" s="1"/>
  <c r="BB18" i="14" s="1"/>
  <c r="BB19" i="14" s="1"/>
  <c r="BB20" i="14" s="1"/>
  <c r="BB21" i="14" s="1"/>
  <c r="BB22" i="14" s="1"/>
  <c r="BB23" i="14" s="1"/>
  <c r="BB24" i="14" s="1"/>
  <c r="BB25" i="14" s="1"/>
  <c r="BB26" i="14" s="1"/>
  <c r="BB27" i="14" s="1"/>
  <c r="BB28" i="14" s="1"/>
  <c r="BB29" i="14" s="1"/>
  <c r="BB30" i="14" s="1"/>
  <c r="BB31" i="14" s="1"/>
  <c r="BB32" i="14" s="1"/>
  <c r="BB33" i="14" s="1"/>
  <c r="BB34" i="14" s="1"/>
  <c r="BB35" i="14" s="1"/>
  <c r="BB36" i="14" s="1"/>
  <c r="BB37" i="14" s="1"/>
  <c r="BB38" i="14" s="1"/>
  <c r="BB39" i="14" s="1"/>
  <c r="BB40" i="14" s="1"/>
  <c r="BB41" i="14" s="1"/>
  <c r="BB42" i="14" s="1"/>
  <c r="BB43" i="14" s="1"/>
  <c r="AY44" i="14"/>
  <c r="I3605" i="9" l="1"/>
  <c r="J3604" i="9"/>
  <c r="BC14" i="14"/>
  <c r="C3751" i="9"/>
  <c r="D3750" i="9"/>
  <c r="E5007" i="9"/>
  <c r="F5006" i="9"/>
  <c r="I3606" i="9" l="1"/>
  <c r="J3605" i="9"/>
  <c r="BD14" i="14"/>
  <c r="BC15" i="14"/>
  <c r="C3752" i="9"/>
  <c r="D3751" i="9"/>
  <c r="E5008" i="9"/>
  <c r="F5007" i="9"/>
  <c r="BA8" i="14"/>
  <c r="BC8" i="14" s="1"/>
  <c r="BA44" i="14"/>
  <c r="V54" i="10" s="1"/>
  <c r="I3607" i="9" l="1"/>
  <c r="J3606" i="9"/>
  <c r="X54" i="10"/>
  <c r="AA54" i="10"/>
  <c r="C3753" i="9"/>
  <c r="D3752" i="9"/>
  <c r="BD15" i="14"/>
  <c r="BC16" i="14"/>
  <c r="E5009" i="9"/>
  <c r="F5008" i="9"/>
  <c r="I3608" i="9" l="1"/>
  <c r="J3607" i="9"/>
  <c r="E5010" i="9"/>
  <c r="F5009" i="9"/>
  <c r="C3754" i="9"/>
  <c r="D3753" i="9"/>
  <c r="BD16" i="14"/>
  <c r="BC17" i="14"/>
  <c r="I3609" i="9" l="1"/>
  <c r="J3608" i="9"/>
  <c r="C3755" i="9"/>
  <c r="D3754" i="9"/>
  <c r="BD17" i="14"/>
  <c r="BC18" i="14"/>
  <c r="E5011" i="9"/>
  <c r="F5010" i="9"/>
  <c r="I3610" i="9" l="1"/>
  <c r="J3609" i="9"/>
  <c r="BD18" i="14"/>
  <c r="BC19" i="14"/>
  <c r="E5012" i="9"/>
  <c r="F5011" i="9"/>
  <c r="C3756" i="9"/>
  <c r="D3755" i="9"/>
  <c r="J3610" i="9" l="1"/>
  <c r="I3611" i="9"/>
  <c r="E5013" i="9"/>
  <c r="F5012" i="9"/>
  <c r="BD19" i="14"/>
  <c r="BC20" i="14"/>
  <c r="C3757" i="9"/>
  <c r="D3756" i="9"/>
  <c r="I3612" i="9" l="1"/>
  <c r="J3611" i="9"/>
  <c r="BD20" i="14"/>
  <c r="BC21" i="14"/>
  <c r="C3758" i="9"/>
  <c r="D3757" i="9"/>
  <c r="E5014" i="9"/>
  <c r="F5013" i="9"/>
  <c r="I3613" i="9" l="1"/>
  <c r="J3612" i="9"/>
  <c r="BD21" i="14"/>
  <c r="BC22" i="14"/>
  <c r="C3759" i="9"/>
  <c r="D3758" i="9"/>
  <c r="E5015" i="9"/>
  <c r="F5014" i="9"/>
  <c r="I3614" i="9" l="1"/>
  <c r="J3613" i="9"/>
  <c r="BD22" i="14"/>
  <c r="BC23" i="14"/>
  <c r="C3760" i="9"/>
  <c r="D3759" i="9"/>
  <c r="E5016" i="9"/>
  <c r="F5015" i="9"/>
  <c r="I3615" i="9" l="1"/>
  <c r="J3614" i="9"/>
  <c r="BD23" i="14"/>
  <c r="BC24" i="14"/>
  <c r="C3761" i="9"/>
  <c r="D3760" i="9"/>
  <c r="E5017" i="9"/>
  <c r="F5016" i="9"/>
  <c r="I3616" i="9" l="1"/>
  <c r="J3615" i="9"/>
  <c r="BC25" i="14"/>
  <c r="BD24" i="14"/>
  <c r="C3762" i="9"/>
  <c r="D3761" i="9"/>
  <c r="E5018" i="9"/>
  <c r="F5017" i="9"/>
  <c r="J3616" i="9" l="1"/>
  <c r="I3617" i="9"/>
  <c r="C3763" i="9"/>
  <c r="D3762" i="9"/>
  <c r="E5019" i="9"/>
  <c r="F5018" i="9"/>
  <c r="BC26" i="14"/>
  <c r="BD25" i="14"/>
  <c r="I3618" i="9" l="1"/>
  <c r="J3617" i="9"/>
  <c r="E5020" i="9"/>
  <c r="F5019" i="9"/>
  <c r="BC27" i="14"/>
  <c r="BD26" i="14"/>
  <c r="C3764" i="9"/>
  <c r="D3763" i="9"/>
  <c r="J3618" i="9" l="1"/>
  <c r="I3619" i="9"/>
  <c r="BD27" i="14"/>
  <c r="BC28" i="14"/>
  <c r="C3765" i="9"/>
  <c r="D3764" i="9"/>
  <c r="E5021" i="9"/>
  <c r="F5020" i="9"/>
  <c r="I3620" i="9" l="1"/>
  <c r="J3619" i="9"/>
  <c r="C3766" i="9"/>
  <c r="D3765" i="9"/>
  <c r="BC29" i="14"/>
  <c r="BD28" i="14"/>
  <c r="E5022" i="9"/>
  <c r="F5021" i="9"/>
  <c r="I3621" i="9" l="1"/>
  <c r="J3620" i="9"/>
  <c r="BC30" i="14"/>
  <c r="BD29" i="14"/>
  <c r="E5023" i="9"/>
  <c r="F5022" i="9"/>
  <c r="C3767" i="9"/>
  <c r="D3766" i="9"/>
  <c r="I3622" i="9" l="1"/>
  <c r="J3621" i="9"/>
  <c r="E5024" i="9"/>
  <c r="F5023" i="9"/>
  <c r="C3768" i="9"/>
  <c r="D3767" i="9"/>
  <c r="BD30" i="14"/>
  <c r="BC31" i="14"/>
  <c r="I3623" i="9" l="1"/>
  <c r="J3622" i="9"/>
  <c r="BD31" i="14"/>
  <c r="BC32" i="14"/>
  <c r="C3769" i="9"/>
  <c r="D3768" i="9"/>
  <c r="E5025" i="9"/>
  <c r="F5024" i="9"/>
  <c r="I3624" i="9" l="1"/>
  <c r="J3623" i="9"/>
  <c r="C3770" i="9"/>
  <c r="D3769" i="9"/>
  <c r="BC33" i="14"/>
  <c r="BD32" i="14"/>
  <c r="E5026" i="9"/>
  <c r="F5025" i="9"/>
  <c r="I3625" i="9" l="1"/>
  <c r="J3624" i="9"/>
  <c r="BC34" i="14"/>
  <c r="BD33" i="14"/>
  <c r="E5027" i="9"/>
  <c r="F5026" i="9"/>
  <c r="C3771" i="9"/>
  <c r="D3770" i="9"/>
  <c r="I3626" i="9" l="1"/>
  <c r="J3625" i="9"/>
  <c r="E5028" i="9"/>
  <c r="F5027" i="9"/>
  <c r="C3772" i="9"/>
  <c r="D3771" i="9"/>
  <c r="BD34" i="14"/>
  <c r="BC35" i="14"/>
  <c r="J3626" i="9" l="1"/>
  <c r="I3627" i="9"/>
  <c r="C3773" i="9"/>
  <c r="D3772" i="9"/>
  <c r="BD35" i="14"/>
  <c r="BC36" i="14"/>
  <c r="E5029" i="9"/>
  <c r="F5028" i="9"/>
  <c r="I3628" i="9" l="1"/>
  <c r="J3627" i="9"/>
  <c r="BC37" i="14"/>
  <c r="BD36" i="14"/>
  <c r="E5030" i="9"/>
  <c r="F5029" i="9"/>
  <c r="C3774" i="9"/>
  <c r="D3773" i="9"/>
  <c r="I3629" i="9" l="1"/>
  <c r="J3628" i="9"/>
  <c r="E5031" i="9"/>
  <c r="F5030" i="9"/>
  <c r="C3775" i="9"/>
  <c r="D3774" i="9"/>
  <c r="BC38" i="14"/>
  <c r="BD37" i="14"/>
  <c r="I3630" i="9" l="1"/>
  <c r="J3629" i="9"/>
  <c r="C3776" i="9"/>
  <c r="D3775" i="9"/>
  <c r="BD38" i="14"/>
  <c r="BC39" i="14"/>
  <c r="E5032" i="9"/>
  <c r="F5031" i="9"/>
  <c r="J3630" i="9" l="1"/>
  <c r="I3631" i="9"/>
  <c r="BD39" i="14"/>
  <c r="BC40" i="14"/>
  <c r="E5033" i="9"/>
  <c r="F5032" i="9"/>
  <c r="C3777" i="9"/>
  <c r="D3776" i="9"/>
  <c r="I3632" i="9" l="1"/>
  <c r="J3631" i="9"/>
  <c r="BD40" i="14"/>
  <c r="BC41" i="14"/>
  <c r="E5034" i="9"/>
  <c r="F5033" i="9"/>
  <c r="C3778" i="9"/>
  <c r="D3777" i="9"/>
  <c r="I3633" i="9" l="1"/>
  <c r="J3632" i="9"/>
  <c r="E5035" i="9"/>
  <c r="F5034" i="9"/>
  <c r="BD41" i="14"/>
  <c r="BC42" i="14"/>
  <c r="C3779" i="9"/>
  <c r="D3778" i="9"/>
  <c r="I3634" i="9" l="1"/>
  <c r="J3633" i="9"/>
  <c r="BD42" i="14"/>
  <c r="BC43" i="14"/>
  <c r="BD43" i="14" s="1"/>
  <c r="C3780" i="9"/>
  <c r="D3779" i="9"/>
  <c r="E5036" i="9"/>
  <c r="F5035" i="9"/>
  <c r="J3634" i="9" l="1"/>
  <c r="I3635" i="9"/>
  <c r="V55" i="10"/>
  <c r="C3781" i="9"/>
  <c r="D3780" i="9"/>
  <c r="E5037" i="9"/>
  <c r="F5036" i="9"/>
  <c r="I3636" i="9" l="1"/>
  <c r="J3635" i="9"/>
  <c r="E5038" i="9"/>
  <c r="F5037" i="9"/>
  <c r="C3782" i="9"/>
  <c r="D3781" i="9"/>
  <c r="I3637" i="9" l="1"/>
  <c r="J3636" i="9"/>
  <c r="C3783" i="9"/>
  <c r="D3782" i="9"/>
  <c r="E5039" i="9"/>
  <c r="F5038" i="9"/>
  <c r="I3638" i="9" l="1"/>
  <c r="J3637" i="9"/>
  <c r="E5040" i="9"/>
  <c r="F5039" i="9"/>
  <c r="C3784" i="9"/>
  <c r="D3783" i="9"/>
  <c r="I3639" i="9" l="1"/>
  <c r="J3638" i="9"/>
  <c r="C3785" i="9"/>
  <c r="D3784" i="9"/>
  <c r="E5041" i="9"/>
  <c r="F5040" i="9"/>
  <c r="I3640" i="9" l="1"/>
  <c r="J3639" i="9"/>
  <c r="E5042" i="9"/>
  <c r="F5041" i="9"/>
  <c r="C3786" i="9"/>
  <c r="D3785" i="9"/>
  <c r="I3641" i="9" l="1"/>
  <c r="J3640" i="9"/>
  <c r="C3787" i="9"/>
  <c r="D3786" i="9"/>
  <c r="E5043" i="9"/>
  <c r="F5042" i="9"/>
  <c r="I3642" i="9" l="1"/>
  <c r="J3641" i="9"/>
  <c r="E5044" i="9"/>
  <c r="F5043" i="9"/>
  <c r="C3788" i="9"/>
  <c r="D3787" i="9"/>
  <c r="J3642" i="9" l="1"/>
  <c r="I3643" i="9"/>
  <c r="C3789" i="9"/>
  <c r="D3788" i="9"/>
  <c r="E5045" i="9"/>
  <c r="F5044" i="9"/>
  <c r="I3644" i="9" l="1"/>
  <c r="J3643" i="9"/>
  <c r="E5046" i="9"/>
  <c r="F5045" i="9"/>
  <c r="C3790" i="9"/>
  <c r="D3789" i="9"/>
  <c r="I3645" i="9" l="1"/>
  <c r="J3644" i="9"/>
  <c r="C3791" i="9"/>
  <c r="D3790" i="9"/>
  <c r="E5047" i="9"/>
  <c r="F5046" i="9"/>
  <c r="I3646" i="9" l="1"/>
  <c r="J3645" i="9"/>
  <c r="E5048" i="9"/>
  <c r="F5047" i="9"/>
  <c r="C3792" i="9"/>
  <c r="D3791" i="9"/>
  <c r="I3647" i="9" l="1"/>
  <c r="J3646" i="9"/>
  <c r="C3793" i="9"/>
  <c r="D3792" i="9"/>
  <c r="E5049" i="9"/>
  <c r="F5048" i="9"/>
  <c r="I3648" i="9" l="1"/>
  <c r="J3647" i="9"/>
  <c r="E5050" i="9"/>
  <c r="F5049" i="9"/>
  <c r="C3794" i="9"/>
  <c r="D3793" i="9"/>
  <c r="J3648" i="9" l="1"/>
  <c r="I3649" i="9"/>
  <c r="C3795" i="9"/>
  <c r="D3794" i="9"/>
  <c r="E5051" i="9"/>
  <c r="F5050" i="9"/>
  <c r="I3650" i="9" l="1"/>
  <c r="J3649" i="9"/>
  <c r="E5052" i="9"/>
  <c r="F5051" i="9"/>
  <c r="C3796" i="9"/>
  <c r="D3795" i="9"/>
  <c r="J3650" i="9" l="1"/>
  <c r="I3651" i="9"/>
  <c r="C3797" i="9"/>
  <c r="D3796" i="9"/>
  <c r="E5053" i="9"/>
  <c r="F5052" i="9"/>
  <c r="I3652" i="9" l="1"/>
  <c r="J3651" i="9"/>
  <c r="E5054" i="9"/>
  <c r="F5053" i="9"/>
  <c r="C3798" i="9"/>
  <c r="D3797" i="9"/>
  <c r="I3653" i="9" l="1"/>
  <c r="J3652" i="9"/>
  <c r="C3799" i="9"/>
  <c r="D3798" i="9"/>
  <c r="E5055" i="9"/>
  <c r="F5054" i="9"/>
  <c r="I3654" i="9" l="1"/>
  <c r="J3653" i="9"/>
  <c r="E5056" i="9"/>
  <c r="F5055" i="9"/>
  <c r="C3800" i="9"/>
  <c r="D3799" i="9"/>
  <c r="I3655" i="9" l="1"/>
  <c r="J3654" i="9"/>
  <c r="C3801" i="9"/>
  <c r="D3800" i="9"/>
  <c r="E5057" i="9"/>
  <c r="F5056" i="9"/>
  <c r="I3656" i="9" l="1"/>
  <c r="J3655" i="9"/>
  <c r="E5058" i="9"/>
  <c r="F5057" i="9"/>
  <c r="C3802" i="9"/>
  <c r="D3801" i="9"/>
  <c r="I3657" i="9" l="1"/>
  <c r="J3656" i="9"/>
  <c r="C3803" i="9"/>
  <c r="D3802" i="9"/>
  <c r="E5059" i="9"/>
  <c r="F5058" i="9"/>
  <c r="I3658" i="9" l="1"/>
  <c r="J3657" i="9"/>
  <c r="E5060" i="9"/>
  <c r="F5059" i="9"/>
  <c r="C3804" i="9"/>
  <c r="D3803" i="9"/>
  <c r="J3658" i="9" l="1"/>
  <c r="I3659" i="9"/>
  <c r="C3805" i="9"/>
  <c r="D3804" i="9"/>
  <c r="E5061" i="9"/>
  <c r="F5060" i="9"/>
  <c r="I3660" i="9" l="1"/>
  <c r="J3659" i="9"/>
  <c r="E5062" i="9"/>
  <c r="F5061" i="9"/>
  <c r="C3806" i="9"/>
  <c r="D3805" i="9"/>
  <c r="I3661" i="9" l="1"/>
  <c r="J3660" i="9"/>
  <c r="C3807" i="9"/>
  <c r="D3806" i="9"/>
  <c r="E5063" i="9"/>
  <c r="F5062" i="9"/>
  <c r="I3662" i="9" l="1"/>
  <c r="J3661" i="9"/>
  <c r="E5064" i="9"/>
  <c r="F5063" i="9"/>
  <c r="C3808" i="9"/>
  <c r="D3807" i="9"/>
  <c r="J3662" i="9" l="1"/>
  <c r="I3663" i="9"/>
  <c r="C3809" i="9"/>
  <c r="D3808" i="9"/>
  <c r="E5065" i="9"/>
  <c r="F5064" i="9"/>
  <c r="I3664" i="9" l="1"/>
  <c r="J3663" i="9"/>
  <c r="E5066" i="9"/>
  <c r="F5065" i="9"/>
  <c r="C3810" i="9"/>
  <c r="D3809" i="9"/>
  <c r="I3665" i="9" l="1"/>
  <c r="J3664" i="9"/>
  <c r="C3811" i="9"/>
  <c r="D3810" i="9"/>
  <c r="E5067" i="9"/>
  <c r="F5066" i="9"/>
  <c r="I3666" i="9" l="1"/>
  <c r="J3665" i="9"/>
  <c r="E5068" i="9"/>
  <c r="F5067" i="9"/>
  <c r="C3812" i="9"/>
  <c r="D3811" i="9"/>
  <c r="J3666" i="9" l="1"/>
  <c r="I3667" i="9"/>
  <c r="C3813" i="9"/>
  <c r="D3812" i="9"/>
  <c r="E5069" i="9"/>
  <c r="F5068" i="9"/>
  <c r="I3668" i="9" l="1"/>
  <c r="J3667" i="9"/>
  <c r="E5070" i="9"/>
  <c r="F5069" i="9"/>
  <c r="C3814" i="9"/>
  <c r="D3813" i="9"/>
  <c r="I3669" i="9" l="1"/>
  <c r="J3668" i="9"/>
  <c r="C3815" i="9"/>
  <c r="D3814" i="9"/>
  <c r="E5071" i="9"/>
  <c r="F5070" i="9"/>
  <c r="I3670" i="9" l="1"/>
  <c r="J3669" i="9"/>
  <c r="E5072" i="9"/>
  <c r="F5071" i="9"/>
  <c r="C3816" i="9"/>
  <c r="D3815" i="9"/>
  <c r="I3671" i="9" l="1"/>
  <c r="J3670" i="9"/>
  <c r="C3817" i="9"/>
  <c r="D3816" i="9"/>
  <c r="E5073" i="9"/>
  <c r="F5072" i="9"/>
  <c r="I3672" i="9" l="1"/>
  <c r="J3671" i="9"/>
  <c r="E5074" i="9"/>
  <c r="F5073" i="9"/>
  <c r="C3818" i="9"/>
  <c r="D3817" i="9"/>
  <c r="I3673" i="9" l="1"/>
  <c r="J3672" i="9"/>
  <c r="C3819" i="9"/>
  <c r="D3818" i="9"/>
  <c r="E5075" i="9"/>
  <c r="F5074" i="9"/>
  <c r="I3674" i="9" l="1"/>
  <c r="J3673" i="9"/>
  <c r="E5076" i="9"/>
  <c r="F5075" i="9"/>
  <c r="C3820" i="9"/>
  <c r="D3819" i="9"/>
  <c r="J3674" i="9" l="1"/>
  <c r="I3675" i="9"/>
  <c r="C3821" i="9"/>
  <c r="D3820" i="9"/>
  <c r="E5077" i="9"/>
  <c r="F5076" i="9"/>
  <c r="I3676" i="9" l="1"/>
  <c r="J3675" i="9"/>
  <c r="E5078" i="9"/>
  <c r="F5077" i="9"/>
  <c r="C3822" i="9"/>
  <c r="D3821" i="9"/>
  <c r="I3677" i="9" l="1"/>
  <c r="J3676" i="9"/>
  <c r="C3823" i="9"/>
  <c r="D3822" i="9"/>
  <c r="E5079" i="9"/>
  <c r="F5078" i="9"/>
  <c r="I3678" i="9" l="1"/>
  <c r="J3677" i="9"/>
  <c r="E5080" i="9"/>
  <c r="F5079" i="9"/>
  <c r="C3824" i="9"/>
  <c r="D3823" i="9"/>
  <c r="I3679" i="9" l="1"/>
  <c r="J3678" i="9"/>
  <c r="C3825" i="9"/>
  <c r="D3824" i="9"/>
  <c r="E5081" i="9"/>
  <c r="F5080" i="9"/>
  <c r="I3680" i="9" l="1"/>
  <c r="J3679" i="9"/>
  <c r="E5082" i="9"/>
  <c r="F5081" i="9"/>
  <c r="C3826" i="9"/>
  <c r="D3825" i="9"/>
  <c r="J3680" i="9" l="1"/>
  <c r="I3681" i="9"/>
  <c r="C3827" i="9"/>
  <c r="D3826" i="9"/>
  <c r="E5083" i="9"/>
  <c r="F5082" i="9"/>
  <c r="I3682" i="9" l="1"/>
  <c r="J3681" i="9"/>
  <c r="E5084" i="9"/>
  <c r="F5083" i="9"/>
  <c r="C3828" i="9"/>
  <c r="D3827" i="9"/>
  <c r="J3682" i="9" l="1"/>
  <c r="I3683" i="9"/>
  <c r="C3829" i="9"/>
  <c r="D3828" i="9"/>
  <c r="E5085" i="9"/>
  <c r="F5084" i="9"/>
  <c r="I3684" i="9" l="1"/>
  <c r="J3683" i="9"/>
  <c r="E5086" i="9"/>
  <c r="F5085" i="9"/>
  <c r="C3830" i="9"/>
  <c r="D3829" i="9"/>
  <c r="I3685" i="9" l="1"/>
  <c r="J3684" i="9"/>
  <c r="C3831" i="9"/>
  <c r="D3830" i="9"/>
  <c r="E5087" i="9"/>
  <c r="F5086" i="9"/>
  <c r="I3686" i="9" l="1"/>
  <c r="J3685" i="9"/>
  <c r="E5088" i="9"/>
  <c r="F5087" i="9"/>
  <c r="C3832" i="9"/>
  <c r="D3831" i="9"/>
  <c r="I3687" i="9" l="1"/>
  <c r="J3686" i="9"/>
  <c r="C3833" i="9"/>
  <c r="D3832" i="9"/>
  <c r="E5089" i="9"/>
  <c r="F5088" i="9"/>
  <c r="I3688" i="9" l="1"/>
  <c r="J3687" i="9"/>
  <c r="E5090" i="9"/>
  <c r="F5089" i="9"/>
  <c r="C3834" i="9"/>
  <c r="D3833" i="9"/>
  <c r="I3689" i="9" l="1"/>
  <c r="J3688" i="9"/>
  <c r="C3835" i="9"/>
  <c r="D3834" i="9"/>
  <c r="E5091" i="9"/>
  <c r="F5090" i="9"/>
  <c r="I3690" i="9" l="1"/>
  <c r="J3689" i="9"/>
  <c r="E5092" i="9"/>
  <c r="F5091" i="9"/>
  <c r="C3836" i="9"/>
  <c r="D3835" i="9"/>
  <c r="J3690" i="9" l="1"/>
  <c r="I3691" i="9"/>
  <c r="C3837" i="9"/>
  <c r="D3836" i="9"/>
  <c r="E5093" i="9"/>
  <c r="F5092" i="9"/>
  <c r="I3692" i="9" l="1"/>
  <c r="J3691" i="9"/>
  <c r="E5094" i="9"/>
  <c r="F5093" i="9"/>
  <c r="C3838" i="9"/>
  <c r="D3837" i="9"/>
  <c r="I3693" i="9" l="1"/>
  <c r="J3692" i="9"/>
  <c r="C3839" i="9"/>
  <c r="D3838" i="9"/>
  <c r="E5095" i="9"/>
  <c r="F5094" i="9"/>
  <c r="I3694" i="9" l="1"/>
  <c r="J3693" i="9"/>
  <c r="E5096" i="9"/>
  <c r="F5095" i="9"/>
  <c r="C3840" i="9"/>
  <c r="D3839" i="9"/>
  <c r="J3694" i="9" l="1"/>
  <c r="I3695" i="9"/>
  <c r="C3841" i="9"/>
  <c r="D3840" i="9"/>
  <c r="E5097" i="9"/>
  <c r="F5096" i="9"/>
  <c r="I3696" i="9" l="1"/>
  <c r="J3695" i="9"/>
  <c r="E5098" i="9"/>
  <c r="F5097" i="9"/>
  <c r="C3842" i="9"/>
  <c r="D3841" i="9"/>
  <c r="I3697" i="9" l="1"/>
  <c r="J3696" i="9"/>
  <c r="C3843" i="9"/>
  <c r="D3842" i="9"/>
  <c r="E5099" i="9"/>
  <c r="F5098" i="9"/>
  <c r="I3698" i="9" l="1"/>
  <c r="J3697" i="9"/>
  <c r="E5100" i="9"/>
  <c r="F5099" i="9"/>
  <c r="C3844" i="9"/>
  <c r="D3843" i="9"/>
  <c r="J3698" i="9" l="1"/>
  <c r="I3699" i="9"/>
  <c r="C3845" i="9"/>
  <c r="D3844" i="9"/>
  <c r="E5101" i="9"/>
  <c r="F5100" i="9"/>
  <c r="I3700" i="9" l="1"/>
  <c r="J3699" i="9"/>
  <c r="E5102" i="9"/>
  <c r="F5101" i="9"/>
  <c r="C3846" i="9"/>
  <c r="D3845" i="9"/>
  <c r="I3701" i="9" l="1"/>
  <c r="J3700" i="9"/>
  <c r="C3847" i="9"/>
  <c r="D3846" i="9"/>
  <c r="E5103" i="9"/>
  <c r="F5102" i="9"/>
  <c r="I3702" i="9" l="1"/>
  <c r="J3701" i="9"/>
  <c r="E5104" i="9"/>
  <c r="F5103" i="9"/>
  <c r="C3848" i="9"/>
  <c r="D3847" i="9"/>
  <c r="I3703" i="9" l="1"/>
  <c r="J3702" i="9"/>
  <c r="C3849" i="9"/>
  <c r="D3848" i="9"/>
  <c r="E5105" i="9"/>
  <c r="F5104" i="9"/>
  <c r="I3704" i="9" l="1"/>
  <c r="J3703" i="9"/>
  <c r="E5106" i="9"/>
  <c r="F5105" i="9"/>
  <c r="C3850" i="9"/>
  <c r="D3849" i="9"/>
  <c r="I3705" i="9" l="1"/>
  <c r="J3704" i="9"/>
  <c r="C3851" i="9"/>
  <c r="D3850" i="9"/>
  <c r="E5107" i="9"/>
  <c r="F5106" i="9"/>
  <c r="I3706" i="9" l="1"/>
  <c r="J3705" i="9"/>
  <c r="E5108" i="9"/>
  <c r="F5107" i="9"/>
  <c r="C3852" i="9"/>
  <c r="D3851" i="9"/>
  <c r="J3706" i="9" l="1"/>
  <c r="I3707" i="9"/>
  <c r="C3853" i="9"/>
  <c r="D3852" i="9"/>
  <c r="E5109" i="9"/>
  <c r="F5108" i="9"/>
  <c r="I3708" i="9" l="1"/>
  <c r="J3707" i="9"/>
  <c r="E5110" i="9"/>
  <c r="F5109" i="9"/>
  <c r="C3854" i="9"/>
  <c r="D3853" i="9"/>
  <c r="I3709" i="9" l="1"/>
  <c r="J3708" i="9"/>
  <c r="C3855" i="9"/>
  <c r="D3854" i="9"/>
  <c r="E5111" i="9"/>
  <c r="F5110" i="9"/>
  <c r="I3710" i="9" l="1"/>
  <c r="J3709" i="9"/>
  <c r="E5112" i="9"/>
  <c r="F5111" i="9"/>
  <c r="C3856" i="9"/>
  <c r="D3855" i="9"/>
  <c r="I3711" i="9" l="1"/>
  <c r="J3710" i="9"/>
  <c r="C3857" i="9"/>
  <c r="D3856" i="9"/>
  <c r="E5113" i="9"/>
  <c r="F5112" i="9"/>
  <c r="I3712" i="9" l="1"/>
  <c r="J3711" i="9"/>
  <c r="E5114" i="9"/>
  <c r="F5113" i="9"/>
  <c r="C3858" i="9"/>
  <c r="D3857" i="9"/>
  <c r="J3712" i="9" l="1"/>
  <c r="I3713" i="9"/>
  <c r="C3859" i="9"/>
  <c r="D3858" i="9"/>
  <c r="E5115" i="9"/>
  <c r="F5114" i="9"/>
  <c r="I3714" i="9" l="1"/>
  <c r="J3713" i="9"/>
  <c r="E5116" i="9"/>
  <c r="F5115" i="9"/>
  <c r="C3860" i="9"/>
  <c r="D3859" i="9"/>
  <c r="J3714" i="9" l="1"/>
  <c r="I3715" i="9"/>
  <c r="C3861" i="9"/>
  <c r="D3860" i="9"/>
  <c r="E5117" i="9"/>
  <c r="F5116" i="9"/>
  <c r="I3716" i="9" l="1"/>
  <c r="J3715" i="9"/>
  <c r="E5118" i="9"/>
  <c r="F5117" i="9"/>
  <c r="C3862" i="9"/>
  <c r="D3861" i="9"/>
  <c r="I3717" i="9" l="1"/>
  <c r="J3716" i="9"/>
  <c r="C3863" i="9"/>
  <c r="D3862" i="9"/>
  <c r="E5119" i="9"/>
  <c r="F5118" i="9"/>
  <c r="I3718" i="9" l="1"/>
  <c r="J3717" i="9"/>
  <c r="E5120" i="9"/>
  <c r="F5119" i="9"/>
  <c r="C3864" i="9"/>
  <c r="D3863" i="9"/>
  <c r="I3719" i="9" l="1"/>
  <c r="J3718" i="9"/>
  <c r="C3865" i="9"/>
  <c r="D3864" i="9"/>
  <c r="E5121" i="9"/>
  <c r="F5120" i="9"/>
  <c r="I3720" i="9" l="1"/>
  <c r="J3719" i="9"/>
  <c r="E5122" i="9"/>
  <c r="F5121" i="9"/>
  <c r="C3866" i="9"/>
  <c r="D3865" i="9"/>
  <c r="I3721" i="9" l="1"/>
  <c r="J3720" i="9"/>
  <c r="C3867" i="9"/>
  <c r="D3866" i="9"/>
  <c r="E5123" i="9"/>
  <c r="F5122" i="9"/>
  <c r="I3722" i="9" l="1"/>
  <c r="J3721" i="9"/>
  <c r="E5124" i="9"/>
  <c r="F5123" i="9"/>
  <c r="C3868" i="9"/>
  <c r="D3867" i="9"/>
  <c r="J3722" i="9" l="1"/>
  <c r="I3723" i="9"/>
  <c r="C3869" i="9"/>
  <c r="D3868" i="9"/>
  <c r="E5125" i="9"/>
  <c r="F5124" i="9"/>
  <c r="I3724" i="9" l="1"/>
  <c r="J3723" i="9"/>
  <c r="E5126" i="9"/>
  <c r="F5125" i="9"/>
  <c r="C3870" i="9"/>
  <c r="D3869" i="9"/>
  <c r="I3725" i="9" l="1"/>
  <c r="J3724" i="9"/>
  <c r="C3871" i="9"/>
  <c r="D3870" i="9"/>
  <c r="E5127" i="9"/>
  <c r="F5126" i="9"/>
  <c r="I3726" i="9" l="1"/>
  <c r="J3725" i="9"/>
  <c r="E5128" i="9"/>
  <c r="F5127" i="9"/>
  <c r="C3872" i="9"/>
  <c r="D3871" i="9"/>
  <c r="J3726" i="9" l="1"/>
  <c r="I3727" i="9"/>
  <c r="C3873" i="9"/>
  <c r="D3872" i="9"/>
  <c r="E5129" i="9"/>
  <c r="F5128" i="9"/>
  <c r="I3728" i="9" l="1"/>
  <c r="J3727" i="9"/>
  <c r="E5130" i="9"/>
  <c r="F5129" i="9"/>
  <c r="C3874" i="9"/>
  <c r="D3873" i="9"/>
  <c r="I3729" i="9" l="1"/>
  <c r="J3728" i="9"/>
  <c r="C3875" i="9"/>
  <c r="D3874" i="9"/>
  <c r="E5131" i="9"/>
  <c r="F5130" i="9"/>
  <c r="I3730" i="9" l="1"/>
  <c r="J3729" i="9"/>
  <c r="E5132" i="9"/>
  <c r="F5131" i="9"/>
  <c r="C3876" i="9"/>
  <c r="D3875" i="9"/>
  <c r="J3730" i="9" l="1"/>
  <c r="I3731" i="9"/>
  <c r="C3877" i="9"/>
  <c r="D3876" i="9"/>
  <c r="E5133" i="9"/>
  <c r="F5132" i="9"/>
  <c r="I3732" i="9" l="1"/>
  <c r="J3731" i="9"/>
  <c r="E5134" i="9"/>
  <c r="F5133" i="9"/>
  <c r="C3878" i="9"/>
  <c r="D3877" i="9"/>
  <c r="I3733" i="9" l="1"/>
  <c r="J3732" i="9"/>
  <c r="C3879" i="9"/>
  <c r="D3878" i="9"/>
  <c r="E5135" i="9"/>
  <c r="F5134" i="9"/>
  <c r="I3734" i="9" l="1"/>
  <c r="J3733" i="9"/>
  <c r="E5136" i="9"/>
  <c r="F5135" i="9"/>
  <c r="C3880" i="9"/>
  <c r="D3879" i="9"/>
  <c r="I3735" i="9" l="1"/>
  <c r="J3734" i="9"/>
  <c r="C3881" i="9"/>
  <c r="D3880" i="9"/>
  <c r="E5137" i="9"/>
  <c r="F5136" i="9"/>
  <c r="I3736" i="9" l="1"/>
  <c r="J3735" i="9"/>
  <c r="E5138" i="9"/>
  <c r="F5137" i="9"/>
  <c r="C3882" i="9"/>
  <c r="D3881" i="9"/>
  <c r="I3737" i="9" l="1"/>
  <c r="J3736" i="9"/>
  <c r="C3883" i="9"/>
  <c r="D3882" i="9"/>
  <c r="E5139" i="9"/>
  <c r="F5138" i="9"/>
  <c r="I3738" i="9" l="1"/>
  <c r="J3737" i="9"/>
  <c r="E5140" i="9"/>
  <c r="F5139" i="9"/>
  <c r="C3884" i="9"/>
  <c r="D3883" i="9"/>
  <c r="J3738" i="9" l="1"/>
  <c r="I3739" i="9"/>
  <c r="C3885" i="9"/>
  <c r="D3884" i="9"/>
  <c r="E5141" i="9"/>
  <c r="F5140" i="9"/>
  <c r="I3740" i="9" l="1"/>
  <c r="J3739" i="9"/>
  <c r="E5142" i="9"/>
  <c r="F5141" i="9"/>
  <c r="C3886" i="9"/>
  <c r="D3885" i="9"/>
  <c r="I3741" i="9" l="1"/>
  <c r="J3740" i="9"/>
  <c r="C3887" i="9"/>
  <c r="D3886" i="9"/>
  <c r="E5143" i="9"/>
  <c r="F5142" i="9"/>
  <c r="I3742" i="9" l="1"/>
  <c r="J3741" i="9"/>
  <c r="E5144" i="9"/>
  <c r="F5143" i="9"/>
  <c r="C3888" i="9"/>
  <c r="D3887" i="9"/>
  <c r="I3743" i="9" l="1"/>
  <c r="J3742" i="9"/>
  <c r="C3889" i="9"/>
  <c r="D3888" i="9"/>
  <c r="E5145" i="9"/>
  <c r="F5144" i="9"/>
  <c r="I3744" i="9" l="1"/>
  <c r="J3743" i="9"/>
  <c r="E5146" i="9"/>
  <c r="F5145" i="9"/>
  <c r="C3890" i="9"/>
  <c r="D3889" i="9"/>
  <c r="J3744" i="9" l="1"/>
  <c r="I3745" i="9"/>
  <c r="C3891" i="9"/>
  <c r="D3890" i="9"/>
  <c r="E5147" i="9"/>
  <c r="F5146" i="9"/>
  <c r="I3746" i="9" l="1"/>
  <c r="J3745" i="9"/>
  <c r="E5148" i="9"/>
  <c r="F5147" i="9"/>
  <c r="C3892" i="9"/>
  <c r="D3891" i="9"/>
  <c r="J3746" i="9" l="1"/>
  <c r="I3747" i="9"/>
  <c r="C3893" i="9"/>
  <c r="D3892" i="9"/>
  <c r="E5149" i="9"/>
  <c r="F5148" i="9"/>
  <c r="I3748" i="9" l="1"/>
  <c r="J3747" i="9"/>
  <c r="E5150" i="9"/>
  <c r="F5149" i="9"/>
  <c r="C3894" i="9"/>
  <c r="D3893" i="9"/>
  <c r="I3749" i="9" l="1"/>
  <c r="J3748" i="9"/>
  <c r="C3895" i="9"/>
  <c r="D3894" i="9"/>
  <c r="E5151" i="9"/>
  <c r="F5150" i="9"/>
  <c r="I3750" i="9" l="1"/>
  <c r="J3749" i="9"/>
  <c r="E5152" i="9"/>
  <c r="F5151" i="9"/>
  <c r="C3896" i="9"/>
  <c r="D3895" i="9"/>
  <c r="I3751" i="9" l="1"/>
  <c r="J3750" i="9"/>
  <c r="C3897" i="9"/>
  <c r="D3896" i="9"/>
  <c r="E5153" i="9"/>
  <c r="F5152" i="9"/>
  <c r="I3752" i="9" l="1"/>
  <c r="J3751" i="9"/>
  <c r="E5154" i="9"/>
  <c r="F5153" i="9"/>
  <c r="C3898" i="9"/>
  <c r="D3897" i="9"/>
  <c r="I3753" i="9" l="1"/>
  <c r="J3752" i="9"/>
  <c r="C3899" i="9"/>
  <c r="D3898" i="9"/>
  <c r="E5155" i="9"/>
  <c r="F5154" i="9"/>
  <c r="I3754" i="9" l="1"/>
  <c r="J3753" i="9"/>
  <c r="E5156" i="9"/>
  <c r="F5155" i="9"/>
  <c r="C3900" i="9"/>
  <c r="D3899" i="9"/>
  <c r="J3754" i="9" l="1"/>
  <c r="I3755" i="9"/>
  <c r="C3901" i="9"/>
  <c r="D3900" i="9"/>
  <c r="E5157" i="9"/>
  <c r="F5156" i="9"/>
  <c r="I3756" i="9" l="1"/>
  <c r="J3755" i="9"/>
  <c r="E5158" i="9"/>
  <c r="F5157" i="9"/>
  <c r="C3902" i="9"/>
  <c r="D3901" i="9"/>
  <c r="I3757" i="9" l="1"/>
  <c r="J3756" i="9"/>
  <c r="C3903" i="9"/>
  <c r="D3902" i="9"/>
  <c r="E5159" i="9"/>
  <c r="F5158" i="9"/>
  <c r="I3758" i="9" l="1"/>
  <c r="J3757" i="9"/>
  <c r="E5160" i="9"/>
  <c r="F5159" i="9"/>
  <c r="C3904" i="9"/>
  <c r="D3903" i="9"/>
  <c r="J3758" i="9" l="1"/>
  <c r="I3759" i="9"/>
  <c r="E5161" i="9"/>
  <c r="F5160" i="9"/>
  <c r="C3905" i="9"/>
  <c r="D3904" i="9"/>
  <c r="I3760" i="9" l="1"/>
  <c r="J3759" i="9"/>
  <c r="C3906" i="9"/>
  <c r="D3905" i="9"/>
  <c r="E5162" i="9"/>
  <c r="F5161" i="9"/>
  <c r="I3761" i="9" l="1"/>
  <c r="J3760" i="9"/>
  <c r="E5163" i="9"/>
  <c r="F5162" i="9"/>
  <c r="C3907" i="9"/>
  <c r="D3906" i="9"/>
  <c r="I3762" i="9" l="1"/>
  <c r="J3761" i="9"/>
  <c r="C3908" i="9"/>
  <c r="D3907" i="9"/>
  <c r="E5164" i="9"/>
  <c r="F5163" i="9"/>
  <c r="J3762" i="9" l="1"/>
  <c r="I3763" i="9"/>
  <c r="E5165" i="9"/>
  <c r="F5164" i="9"/>
  <c r="C3909" i="9"/>
  <c r="D3908" i="9"/>
  <c r="I3764" i="9" l="1"/>
  <c r="J3763" i="9"/>
  <c r="C3910" i="9"/>
  <c r="D3909" i="9"/>
  <c r="E5166" i="9"/>
  <c r="F5165" i="9"/>
  <c r="I3765" i="9" l="1"/>
  <c r="J3764" i="9"/>
  <c r="E5167" i="9"/>
  <c r="F5166" i="9"/>
  <c r="C3911" i="9"/>
  <c r="D3910" i="9"/>
  <c r="I3766" i="9" l="1"/>
  <c r="J3765" i="9"/>
  <c r="C3912" i="9"/>
  <c r="D3911" i="9"/>
  <c r="E5168" i="9"/>
  <c r="F5167" i="9"/>
  <c r="I3767" i="9" l="1"/>
  <c r="J3766" i="9"/>
  <c r="E5169" i="9"/>
  <c r="F5168" i="9"/>
  <c r="C3913" i="9"/>
  <c r="D3912" i="9"/>
  <c r="I3768" i="9" l="1"/>
  <c r="J3767" i="9"/>
  <c r="D3913" i="9"/>
  <c r="C3914" i="9"/>
  <c r="E5170" i="9"/>
  <c r="F5169" i="9"/>
  <c r="I3769" i="9" l="1"/>
  <c r="J3768" i="9"/>
  <c r="E5171" i="9"/>
  <c r="F5170" i="9"/>
  <c r="C3915" i="9"/>
  <c r="D3914" i="9"/>
  <c r="I3770" i="9" l="1"/>
  <c r="J3769" i="9"/>
  <c r="C3916" i="9"/>
  <c r="D3915" i="9"/>
  <c r="E5172" i="9"/>
  <c r="F5171" i="9"/>
  <c r="J3770" i="9" l="1"/>
  <c r="I3771" i="9"/>
  <c r="E5173" i="9"/>
  <c r="F5172" i="9"/>
  <c r="C3917" i="9"/>
  <c r="D3916" i="9"/>
  <c r="I3772" i="9" l="1"/>
  <c r="J3771" i="9"/>
  <c r="C3918" i="9"/>
  <c r="D3917" i="9"/>
  <c r="E5174" i="9"/>
  <c r="F5173" i="9"/>
  <c r="I3773" i="9" l="1"/>
  <c r="J3772" i="9"/>
  <c r="E5175" i="9"/>
  <c r="F5174" i="9"/>
  <c r="C3919" i="9"/>
  <c r="D3918" i="9"/>
  <c r="I3774" i="9" l="1"/>
  <c r="J3773" i="9"/>
  <c r="C3920" i="9"/>
  <c r="D3919" i="9"/>
  <c r="E5176" i="9"/>
  <c r="F5175" i="9"/>
  <c r="I3775" i="9" l="1"/>
  <c r="J3774" i="9"/>
  <c r="E5177" i="9"/>
  <c r="F5176" i="9"/>
  <c r="C3921" i="9"/>
  <c r="D3920" i="9"/>
  <c r="I3776" i="9" l="1"/>
  <c r="J3775" i="9"/>
  <c r="C3922" i="9"/>
  <c r="D3921" i="9"/>
  <c r="E5178" i="9"/>
  <c r="F5177" i="9"/>
  <c r="J3776" i="9" l="1"/>
  <c r="I3777" i="9"/>
  <c r="C3923" i="9"/>
  <c r="D3922" i="9"/>
  <c r="E5179" i="9"/>
  <c r="F5178" i="9"/>
  <c r="I3778" i="9" l="1"/>
  <c r="J3777" i="9"/>
  <c r="E5180" i="9"/>
  <c r="F5179" i="9"/>
  <c r="C3924" i="9"/>
  <c r="D3923" i="9"/>
  <c r="J3778" i="9" l="1"/>
  <c r="I3779" i="9"/>
  <c r="C3925" i="9"/>
  <c r="D3924" i="9"/>
  <c r="E5181" i="9"/>
  <c r="F5180" i="9"/>
  <c r="I3780" i="9" l="1"/>
  <c r="J3779" i="9"/>
  <c r="E5182" i="9"/>
  <c r="F5181" i="9"/>
  <c r="C3926" i="9"/>
  <c r="D3925" i="9"/>
  <c r="I3781" i="9" l="1"/>
  <c r="J3780" i="9"/>
  <c r="C3927" i="9"/>
  <c r="D3926" i="9"/>
  <c r="E5183" i="9"/>
  <c r="F5182" i="9"/>
  <c r="I3782" i="9" l="1"/>
  <c r="J3781" i="9"/>
  <c r="E5184" i="9"/>
  <c r="F5183" i="9"/>
  <c r="C3928" i="9"/>
  <c r="D3927" i="9"/>
  <c r="I3783" i="9" l="1"/>
  <c r="J3782" i="9"/>
  <c r="C3929" i="9"/>
  <c r="D3928" i="9"/>
  <c r="E5185" i="9"/>
  <c r="F5184" i="9"/>
  <c r="I3784" i="9" l="1"/>
  <c r="J3783" i="9"/>
  <c r="E5186" i="9"/>
  <c r="F5185" i="9"/>
  <c r="C3930" i="9"/>
  <c r="D3929" i="9"/>
  <c r="I3785" i="9" l="1"/>
  <c r="J3784" i="9"/>
  <c r="C3931" i="9"/>
  <c r="D3930" i="9"/>
  <c r="E5187" i="9"/>
  <c r="F5186" i="9"/>
  <c r="I3786" i="9" l="1"/>
  <c r="J3785" i="9"/>
  <c r="E5188" i="9"/>
  <c r="F5187" i="9"/>
  <c r="C3932" i="9"/>
  <c r="D3931" i="9"/>
  <c r="J3786" i="9" l="1"/>
  <c r="I3787" i="9"/>
  <c r="C3933" i="9"/>
  <c r="D3932" i="9"/>
  <c r="E5189" i="9"/>
  <c r="F5188" i="9"/>
  <c r="I3788" i="9" l="1"/>
  <c r="J3787" i="9"/>
  <c r="E5190" i="9"/>
  <c r="F5189" i="9"/>
  <c r="C3934" i="9"/>
  <c r="D3933" i="9"/>
  <c r="I3789" i="9" l="1"/>
  <c r="J3788" i="9"/>
  <c r="C3935" i="9"/>
  <c r="D3934" i="9"/>
  <c r="E5191" i="9"/>
  <c r="F5190" i="9"/>
  <c r="I3790" i="9" l="1"/>
  <c r="J3789" i="9"/>
  <c r="E5192" i="9"/>
  <c r="F5191" i="9"/>
  <c r="C3936" i="9"/>
  <c r="D3935" i="9"/>
  <c r="J3790" i="9" l="1"/>
  <c r="I3791" i="9"/>
  <c r="C3937" i="9"/>
  <c r="D3936" i="9"/>
  <c r="E5193" i="9"/>
  <c r="F5192" i="9"/>
  <c r="I3792" i="9" l="1"/>
  <c r="J3791" i="9"/>
  <c r="E5194" i="9"/>
  <c r="F5193" i="9"/>
  <c r="C3938" i="9"/>
  <c r="D3937" i="9"/>
  <c r="I3793" i="9" l="1"/>
  <c r="J3792" i="9"/>
  <c r="C3939" i="9"/>
  <c r="D3938" i="9"/>
  <c r="E5195" i="9"/>
  <c r="F5194" i="9"/>
  <c r="I3794" i="9" l="1"/>
  <c r="J3793" i="9"/>
  <c r="E5196" i="9"/>
  <c r="F5195" i="9"/>
  <c r="C3940" i="9"/>
  <c r="D3939" i="9"/>
  <c r="J3794" i="9" l="1"/>
  <c r="I3795" i="9"/>
  <c r="C3941" i="9"/>
  <c r="D3940" i="9"/>
  <c r="E5197" i="9"/>
  <c r="F5196" i="9"/>
  <c r="I3796" i="9" l="1"/>
  <c r="J3795" i="9"/>
  <c r="E5198" i="9"/>
  <c r="F5197" i="9"/>
  <c r="C3942" i="9"/>
  <c r="D3941" i="9"/>
  <c r="I3797" i="9" l="1"/>
  <c r="J3796" i="9"/>
  <c r="C3943" i="9"/>
  <c r="D3942" i="9"/>
  <c r="E5199" i="9"/>
  <c r="F5198" i="9"/>
  <c r="I3798" i="9" l="1"/>
  <c r="J3797" i="9"/>
  <c r="E5200" i="9"/>
  <c r="F5199" i="9"/>
  <c r="C3944" i="9"/>
  <c r="D3943" i="9"/>
  <c r="I3799" i="9" l="1"/>
  <c r="J3798" i="9"/>
  <c r="C3945" i="9"/>
  <c r="D3944" i="9"/>
  <c r="E5201" i="9"/>
  <c r="F5200" i="9"/>
  <c r="I3800" i="9" l="1"/>
  <c r="J3799" i="9"/>
  <c r="E5202" i="9"/>
  <c r="F5201" i="9"/>
  <c r="C3946" i="9"/>
  <c r="D3945" i="9"/>
  <c r="I3801" i="9" l="1"/>
  <c r="J3800" i="9"/>
  <c r="C3947" i="9"/>
  <c r="D3946" i="9"/>
  <c r="E5203" i="9"/>
  <c r="F5202" i="9"/>
  <c r="I3802" i="9" l="1"/>
  <c r="J3801" i="9"/>
  <c r="E5204" i="9"/>
  <c r="F5203" i="9"/>
  <c r="C3948" i="9"/>
  <c r="D3947" i="9"/>
  <c r="J3802" i="9" l="1"/>
  <c r="I3803" i="9"/>
  <c r="C3949" i="9"/>
  <c r="D3948" i="9"/>
  <c r="E5205" i="9"/>
  <c r="F5204" i="9"/>
  <c r="I3804" i="9" l="1"/>
  <c r="J3803" i="9"/>
  <c r="E5206" i="9"/>
  <c r="F5205" i="9"/>
  <c r="C3950" i="9"/>
  <c r="D3949" i="9"/>
  <c r="I3805" i="9" l="1"/>
  <c r="J3804" i="9"/>
  <c r="C3951" i="9"/>
  <c r="D3950" i="9"/>
  <c r="E5207" i="9"/>
  <c r="F5206" i="9"/>
  <c r="I3806" i="9" l="1"/>
  <c r="J3805" i="9"/>
  <c r="C3952" i="9"/>
  <c r="D3951" i="9"/>
  <c r="E5208" i="9"/>
  <c r="F5207" i="9"/>
  <c r="I3807" i="9" l="1"/>
  <c r="J3806" i="9"/>
  <c r="E5209" i="9"/>
  <c r="F5208" i="9"/>
  <c r="C3953" i="9"/>
  <c r="D3952" i="9"/>
  <c r="I3808" i="9" l="1"/>
  <c r="J3807" i="9"/>
  <c r="C3954" i="9"/>
  <c r="D3953" i="9"/>
  <c r="E5210" i="9"/>
  <c r="F5209" i="9"/>
  <c r="J3808" i="9" l="1"/>
  <c r="I3809" i="9"/>
  <c r="E5211" i="9"/>
  <c r="F5210" i="9"/>
  <c r="C3955" i="9"/>
  <c r="D3954" i="9"/>
  <c r="I3810" i="9" l="1"/>
  <c r="J3809" i="9"/>
  <c r="C3956" i="9"/>
  <c r="D3955" i="9"/>
  <c r="E5212" i="9"/>
  <c r="F5211" i="9"/>
  <c r="J3810" i="9" l="1"/>
  <c r="I3811" i="9"/>
  <c r="E5213" i="9"/>
  <c r="F5212" i="9"/>
  <c r="C3957" i="9"/>
  <c r="D3956" i="9"/>
  <c r="I3812" i="9" l="1"/>
  <c r="J3811" i="9"/>
  <c r="C3958" i="9"/>
  <c r="D3957" i="9"/>
  <c r="E5214" i="9"/>
  <c r="F5213" i="9"/>
  <c r="I3813" i="9" l="1"/>
  <c r="J3812" i="9"/>
  <c r="E5215" i="9"/>
  <c r="F5214" i="9"/>
  <c r="C3959" i="9"/>
  <c r="D3958" i="9"/>
  <c r="I3814" i="9" l="1"/>
  <c r="J3813" i="9"/>
  <c r="C3960" i="9"/>
  <c r="D3959" i="9"/>
  <c r="E5216" i="9"/>
  <c r="F5215" i="9"/>
  <c r="I3815" i="9" l="1"/>
  <c r="J3814" i="9"/>
  <c r="E5217" i="9"/>
  <c r="F5216" i="9"/>
  <c r="C3961" i="9"/>
  <c r="D3960" i="9"/>
  <c r="I3816" i="9" l="1"/>
  <c r="J3815" i="9"/>
  <c r="C3962" i="9"/>
  <c r="D3961" i="9"/>
  <c r="E5218" i="9"/>
  <c r="F5217" i="9"/>
  <c r="I3817" i="9" l="1"/>
  <c r="J3816" i="9"/>
  <c r="E5219" i="9"/>
  <c r="F5218" i="9"/>
  <c r="C3963" i="9"/>
  <c r="D3962" i="9"/>
  <c r="I3818" i="9" l="1"/>
  <c r="J3817" i="9"/>
  <c r="C3964" i="9"/>
  <c r="D3963" i="9"/>
  <c r="E5220" i="9"/>
  <c r="F5219" i="9"/>
  <c r="J3818" i="9" l="1"/>
  <c r="I3819" i="9"/>
  <c r="E5221" i="9"/>
  <c r="F5220" i="9"/>
  <c r="C3965" i="9"/>
  <c r="D3964" i="9"/>
  <c r="I3820" i="9" l="1"/>
  <c r="J3819" i="9"/>
  <c r="C3966" i="9"/>
  <c r="D3965" i="9"/>
  <c r="E5222" i="9"/>
  <c r="F5221" i="9"/>
  <c r="I3821" i="9" l="1"/>
  <c r="J3820" i="9"/>
  <c r="E5223" i="9"/>
  <c r="F5222" i="9"/>
  <c r="C3967" i="9"/>
  <c r="D3966" i="9"/>
  <c r="I3822" i="9" l="1"/>
  <c r="J3821" i="9"/>
  <c r="C3968" i="9"/>
  <c r="D3967" i="9"/>
  <c r="E5224" i="9"/>
  <c r="F5223" i="9"/>
  <c r="J3822" i="9" l="1"/>
  <c r="I3823" i="9"/>
  <c r="E5225" i="9"/>
  <c r="F5224" i="9"/>
  <c r="C3969" i="9"/>
  <c r="D3968" i="9"/>
  <c r="I3824" i="9" l="1"/>
  <c r="J3823" i="9"/>
  <c r="C3970" i="9"/>
  <c r="D3969" i="9"/>
  <c r="E5226" i="9"/>
  <c r="F5225" i="9"/>
  <c r="I3825" i="9" l="1"/>
  <c r="J3824" i="9"/>
  <c r="E5227" i="9"/>
  <c r="F5226" i="9"/>
  <c r="C3971" i="9"/>
  <c r="D3970" i="9"/>
  <c r="I3826" i="9" l="1"/>
  <c r="J3825" i="9"/>
  <c r="C3972" i="9"/>
  <c r="D3971" i="9"/>
  <c r="E5228" i="9"/>
  <c r="F5227" i="9"/>
  <c r="J3826" i="9" l="1"/>
  <c r="I3827" i="9"/>
  <c r="E5229" i="9"/>
  <c r="F5228" i="9"/>
  <c r="C3973" i="9"/>
  <c r="D3972" i="9"/>
  <c r="I3828" i="9" l="1"/>
  <c r="J3827" i="9"/>
  <c r="C3974" i="9"/>
  <c r="D3973" i="9"/>
  <c r="E5230" i="9"/>
  <c r="F5229" i="9"/>
  <c r="I3829" i="9" l="1"/>
  <c r="J3828" i="9"/>
  <c r="E5231" i="9"/>
  <c r="F5230" i="9"/>
  <c r="C3975" i="9"/>
  <c r="D3974" i="9"/>
  <c r="I3830" i="9" l="1"/>
  <c r="J3829" i="9"/>
  <c r="C3976" i="9"/>
  <c r="D3975" i="9"/>
  <c r="E5232" i="9"/>
  <c r="F5231" i="9"/>
  <c r="I3831" i="9" l="1"/>
  <c r="J3830" i="9"/>
  <c r="E5233" i="9"/>
  <c r="F5232" i="9"/>
  <c r="C3977" i="9"/>
  <c r="D3976" i="9"/>
  <c r="I3832" i="9" l="1"/>
  <c r="J3831" i="9"/>
  <c r="D3977" i="9"/>
  <c r="C3978" i="9"/>
  <c r="E5234" i="9"/>
  <c r="F5233" i="9"/>
  <c r="I3833" i="9" l="1"/>
  <c r="J3832" i="9"/>
  <c r="E5235" i="9"/>
  <c r="F5234" i="9"/>
  <c r="C3979" i="9"/>
  <c r="D3978" i="9"/>
  <c r="I3834" i="9" l="1"/>
  <c r="J3833" i="9"/>
  <c r="C3980" i="9"/>
  <c r="D3979" i="9"/>
  <c r="E5236" i="9"/>
  <c r="F5235" i="9"/>
  <c r="J3834" i="9" l="1"/>
  <c r="I3835" i="9"/>
  <c r="E5237" i="9"/>
  <c r="F5236" i="9"/>
  <c r="C3981" i="9"/>
  <c r="D3980" i="9"/>
  <c r="I3836" i="9" l="1"/>
  <c r="J3835" i="9"/>
  <c r="C3982" i="9"/>
  <c r="D3981" i="9"/>
  <c r="E5238" i="9"/>
  <c r="F5237" i="9"/>
  <c r="I3837" i="9" l="1"/>
  <c r="J3836" i="9"/>
  <c r="E5239" i="9"/>
  <c r="F5238" i="9"/>
  <c r="C3983" i="9"/>
  <c r="D3982" i="9"/>
  <c r="I3838" i="9" l="1"/>
  <c r="J3837" i="9"/>
  <c r="C3984" i="9"/>
  <c r="D3983" i="9"/>
  <c r="E5240" i="9"/>
  <c r="F5239" i="9"/>
  <c r="I3839" i="9" l="1"/>
  <c r="J3838" i="9"/>
  <c r="E5241" i="9"/>
  <c r="F5240" i="9"/>
  <c r="C3985" i="9"/>
  <c r="D3984" i="9"/>
  <c r="I3840" i="9" l="1"/>
  <c r="J3839" i="9"/>
  <c r="C3986" i="9"/>
  <c r="D3985" i="9"/>
  <c r="E5242" i="9"/>
  <c r="F5241" i="9"/>
  <c r="J3840" i="9" l="1"/>
  <c r="I3841" i="9"/>
  <c r="E5243" i="9"/>
  <c r="F5242" i="9"/>
  <c r="C3987" i="9"/>
  <c r="D3986" i="9"/>
  <c r="I3842" i="9" l="1"/>
  <c r="J3841" i="9"/>
  <c r="C3988" i="9"/>
  <c r="D3987" i="9"/>
  <c r="E5244" i="9"/>
  <c r="F5243" i="9"/>
  <c r="J3842" i="9" l="1"/>
  <c r="I3843" i="9"/>
  <c r="E5245" i="9"/>
  <c r="F5244" i="9"/>
  <c r="C3989" i="9"/>
  <c r="D3988" i="9"/>
  <c r="I3844" i="9" l="1"/>
  <c r="J3843" i="9"/>
  <c r="C3990" i="9"/>
  <c r="D3989" i="9"/>
  <c r="E5246" i="9"/>
  <c r="F5245" i="9"/>
  <c r="I3845" i="9" l="1"/>
  <c r="J3844" i="9"/>
  <c r="E5247" i="9"/>
  <c r="F5246" i="9"/>
  <c r="C3991" i="9"/>
  <c r="D3990" i="9"/>
  <c r="I3846" i="9" l="1"/>
  <c r="J3845" i="9"/>
  <c r="C3992" i="9"/>
  <c r="D3991" i="9"/>
  <c r="E5248" i="9"/>
  <c r="F5247" i="9"/>
  <c r="I3847" i="9" l="1"/>
  <c r="J3846" i="9"/>
  <c r="E5249" i="9"/>
  <c r="F5248" i="9"/>
  <c r="C3993" i="9"/>
  <c r="D3992" i="9"/>
  <c r="I3848" i="9" l="1"/>
  <c r="J3847" i="9"/>
  <c r="C3994" i="9"/>
  <c r="D3993" i="9"/>
  <c r="E5250" i="9"/>
  <c r="F5249" i="9"/>
  <c r="I3849" i="9" l="1"/>
  <c r="J3848" i="9"/>
  <c r="E5251" i="9"/>
  <c r="F5250" i="9"/>
  <c r="C3995" i="9"/>
  <c r="D3994" i="9"/>
  <c r="I3850" i="9" l="1"/>
  <c r="J3849" i="9"/>
  <c r="C3996" i="9"/>
  <c r="D3995" i="9"/>
  <c r="E5252" i="9"/>
  <c r="F5251" i="9"/>
  <c r="J3850" i="9" l="1"/>
  <c r="I3851" i="9"/>
  <c r="E5253" i="9"/>
  <c r="F5252" i="9"/>
  <c r="C3997" i="9"/>
  <c r="D3996" i="9"/>
  <c r="I3852" i="9" l="1"/>
  <c r="J3851" i="9"/>
  <c r="C3998" i="9"/>
  <c r="D3997" i="9"/>
  <c r="E5254" i="9"/>
  <c r="F5253" i="9"/>
  <c r="I3853" i="9" l="1"/>
  <c r="J3852" i="9"/>
  <c r="E5255" i="9"/>
  <c r="F5254" i="9"/>
  <c r="C3999" i="9"/>
  <c r="D3998" i="9"/>
  <c r="I3854" i="9" l="1"/>
  <c r="J3853" i="9"/>
  <c r="C4000" i="9"/>
  <c r="D3999" i="9"/>
  <c r="E5256" i="9"/>
  <c r="F5255" i="9"/>
  <c r="J3854" i="9" l="1"/>
  <c r="I3855" i="9"/>
  <c r="E5257" i="9"/>
  <c r="F5256" i="9"/>
  <c r="C4001" i="9"/>
  <c r="D4000" i="9"/>
  <c r="I3856" i="9" l="1"/>
  <c r="J3855" i="9"/>
  <c r="C4002" i="9"/>
  <c r="D4001" i="9"/>
  <c r="E5258" i="9"/>
  <c r="F5257" i="9"/>
  <c r="I3857" i="9" l="1"/>
  <c r="J3856" i="9"/>
  <c r="E5259" i="9"/>
  <c r="F5258" i="9"/>
  <c r="C4003" i="9"/>
  <c r="D4002" i="9"/>
  <c r="I3858" i="9" l="1"/>
  <c r="J3857" i="9"/>
  <c r="C4004" i="9"/>
  <c r="D4003" i="9"/>
  <c r="E5260" i="9"/>
  <c r="F5259" i="9"/>
  <c r="J3858" i="9" l="1"/>
  <c r="I3859" i="9"/>
  <c r="E5261" i="9"/>
  <c r="F5260" i="9"/>
  <c r="C4005" i="9"/>
  <c r="D4004" i="9"/>
  <c r="I3860" i="9" l="1"/>
  <c r="J3859" i="9"/>
  <c r="C4006" i="9"/>
  <c r="D4005" i="9"/>
  <c r="E5262" i="9"/>
  <c r="F5261" i="9"/>
  <c r="I3861" i="9" l="1"/>
  <c r="J3860" i="9"/>
  <c r="E5263" i="9"/>
  <c r="F5262" i="9"/>
  <c r="C4007" i="9"/>
  <c r="D4006" i="9"/>
  <c r="I3862" i="9" l="1"/>
  <c r="J3861" i="9"/>
  <c r="C4008" i="9"/>
  <c r="D4007" i="9"/>
  <c r="E5264" i="9"/>
  <c r="F5263" i="9"/>
  <c r="I3863" i="9" l="1"/>
  <c r="J3862" i="9"/>
  <c r="E5265" i="9"/>
  <c r="F5264" i="9"/>
  <c r="C4009" i="9"/>
  <c r="D4008" i="9"/>
  <c r="I3864" i="9" l="1"/>
  <c r="J3863" i="9"/>
  <c r="C4010" i="9"/>
  <c r="D4009" i="9"/>
  <c r="E5266" i="9"/>
  <c r="F5265" i="9"/>
  <c r="I3865" i="9" l="1"/>
  <c r="J3864" i="9"/>
  <c r="E5267" i="9"/>
  <c r="F5266" i="9"/>
  <c r="C4011" i="9"/>
  <c r="D4010" i="9"/>
  <c r="I3866" i="9" l="1"/>
  <c r="J3865" i="9"/>
  <c r="C4012" i="9"/>
  <c r="D4011" i="9"/>
  <c r="E5268" i="9"/>
  <c r="F5267" i="9"/>
  <c r="J3866" i="9" l="1"/>
  <c r="I3867" i="9"/>
  <c r="E5269" i="9"/>
  <c r="F5268" i="9"/>
  <c r="C4013" i="9"/>
  <c r="D4012" i="9"/>
  <c r="I3868" i="9" l="1"/>
  <c r="J3867" i="9"/>
  <c r="C4014" i="9"/>
  <c r="D4013" i="9"/>
  <c r="E5270" i="9"/>
  <c r="F5269" i="9"/>
  <c r="I3869" i="9" l="1"/>
  <c r="J3868" i="9"/>
  <c r="E5271" i="9"/>
  <c r="F5270" i="9"/>
  <c r="C4015" i="9"/>
  <c r="D4014" i="9"/>
  <c r="I3870" i="9" l="1"/>
  <c r="J3869" i="9"/>
  <c r="C4016" i="9"/>
  <c r="D4015" i="9"/>
  <c r="E5272" i="9"/>
  <c r="F5271" i="9"/>
  <c r="I3871" i="9" l="1"/>
  <c r="J3870" i="9"/>
  <c r="E5273" i="9"/>
  <c r="F5272" i="9"/>
  <c r="C4017" i="9"/>
  <c r="D4016" i="9"/>
  <c r="I3872" i="9" l="1"/>
  <c r="J3871" i="9"/>
  <c r="C4018" i="9"/>
  <c r="D4017" i="9"/>
  <c r="E5274" i="9"/>
  <c r="F5273" i="9"/>
  <c r="J3872" i="9" l="1"/>
  <c r="I3873" i="9"/>
  <c r="E5275" i="9"/>
  <c r="F5274" i="9"/>
  <c r="C4019" i="9"/>
  <c r="D4018" i="9"/>
  <c r="I3874" i="9" l="1"/>
  <c r="J3873" i="9"/>
  <c r="C4020" i="9"/>
  <c r="D4019" i="9"/>
  <c r="E5276" i="9"/>
  <c r="F5275" i="9"/>
  <c r="J3874" i="9" l="1"/>
  <c r="I3875" i="9"/>
  <c r="E5277" i="9"/>
  <c r="F5276" i="9"/>
  <c r="C4021" i="9"/>
  <c r="D4020" i="9"/>
  <c r="I3876" i="9" l="1"/>
  <c r="J3875" i="9"/>
  <c r="C4022" i="9"/>
  <c r="D4021" i="9"/>
  <c r="E5278" i="9"/>
  <c r="F5277" i="9"/>
  <c r="I3877" i="9" l="1"/>
  <c r="J3876" i="9"/>
  <c r="E5279" i="9"/>
  <c r="F5278" i="9"/>
  <c r="C4023" i="9"/>
  <c r="D4022" i="9"/>
  <c r="I3878" i="9" l="1"/>
  <c r="J3877" i="9"/>
  <c r="C4024" i="9"/>
  <c r="D4023" i="9"/>
  <c r="E5280" i="9"/>
  <c r="F5279" i="9"/>
  <c r="I3879" i="9" l="1"/>
  <c r="J3878" i="9"/>
  <c r="E5281" i="9"/>
  <c r="F5280" i="9"/>
  <c r="C4025" i="9"/>
  <c r="D4024" i="9"/>
  <c r="I3880" i="9" l="1"/>
  <c r="J3879" i="9"/>
  <c r="C4026" i="9"/>
  <c r="D4025" i="9"/>
  <c r="E5282" i="9"/>
  <c r="F5281" i="9"/>
  <c r="I3881" i="9" l="1"/>
  <c r="J3880" i="9"/>
  <c r="E5283" i="9"/>
  <c r="F5282" i="9"/>
  <c r="C4027" i="9"/>
  <c r="D4026" i="9"/>
  <c r="I3882" i="9" l="1"/>
  <c r="J3881" i="9"/>
  <c r="C4028" i="9"/>
  <c r="D4027" i="9"/>
  <c r="E5284" i="9"/>
  <c r="F5283" i="9"/>
  <c r="J3882" i="9" l="1"/>
  <c r="I3883" i="9"/>
  <c r="E5285" i="9"/>
  <c r="F5284" i="9"/>
  <c r="C4029" i="9"/>
  <c r="D4028" i="9"/>
  <c r="I3884" i="9" l="1"/>
  <c r="J3883" i="9"/>
  <c r="C4030" i="9"/>
  <c r="D4029" i="9"/>
  <c r="E5286" i="9"/>
  <c r="F5285" i="9"/>
  <c r="I3885" i="9" l="1"/>
  <c r="J3884" i="9"/>
  <c r="E5287" i="9"/>
  <c r="F5286" i="9"/>
  <c r="C4031" i="9"/>
  <c r="D4030" i="9"/>
  <c r="I3886" i="9" l="1"/>
  <c r="J3885" i="9"/>
  <c r="C4032" i="9"/>
  <c r="D4031" i="9"/>
  <c r="E5288" i="9"/>
  <c r="F5287" i="9"/>
  <c r="J3886" i="9" l="1"/>
  <c r="I3887" i="9"/>
  <c r="E5289" i="9"/>
  <c r="F5288" i="9"/>
  <c r="C4033" i="9"/>
  <c r="D4032" i="9"/>
  <c r="I3888" i="9" l="1"/>
  <c r="J3887" i="9"/>
  <c r="C4034" i="9"/>
  <c r="D4033" i="9"/>
  <c r="E5290" i="9"/>
  <c r="F5289" i="9"/>
  <c r="I3889" i="9" l="1"/>
  <c r="J3888" i="9"/>
  <c r="E5291" i="9"/>
  <c r="F5290" i="9"/>
  <c r="C4035" i="9"/>
  <c r="D4034" i="9"/>
  <c r="I3890" i="9" l="1"/>
  <c r="J3889" i="9"/>
  <c r="C4036" i="9"/>
  <c r="D4035" i="9"/>
  <c r="E5292" i="9"/>
  <c r="F5291" i="9"/>
  <c r="J3890" i="9" l="1"/>
  <c r="I3891" i="9"/>
  <c r="E5293" i="9"/>
  <c r="F5292" i="9"/>
  <c r="C4037" i="9"/>
  <c r="D4036" i="9"/>
  <c r="I3892" i="9" l="1"/>
  <c r="J3891" i="9"/>
  <c r="C4038" i="9"/>
  <c r="D4037" i="9"/>
  <c r="E5294" i="9"/>
  <c r="F5293" i="9"/>
  <c r="I3893" i="9" l="1"/>
  <c r="J3892" i="9"/>
  <c r="E5295" i="9"/>
  <c r="F5294" i="9"/>
  <c r="C4039" i="9"/>
  <c r="D4038" i="9"/>
  <c r="I3894" i="9" l="1"/>
  <c r="J3893" i="9"/>
  <c r="C4040" i="9"/>
  <c r="D4039" i="9"/>
  <c r="E5296" i="9"/>
  <c r="F5295" i="9"/>
  <c r="I3895" i="9" l="1"/>
  <c r="J3894" i="9"/>
  <c r="E5297" i="9"/>
  <c r="F5296" i="9"/>
  <c r="C4041" i="9"/>
  <c r="D4040" i="9"/>
  <c r="I3896" i="9" l="1"/>
  <c r="J3895" i="9"/>
  <c r="C4042" i="9"/>
  <c r="D4041" i="9"/>
  <c r="E5298" i="9"/>
  <c r="F5297" i="9"/>
  <c r="I3897" i="9" l="1"/>
  <c r="J3896" i="9"/>
  <c r="E5299" i="9"/>
  <c r="F5298" i="9"/>
  <c r="C4043" i="9"/>
  <c r="D4042" i="9"/>
  <c r="I3898" i="9" l="1"/>
  <c r="J3897" i="9"/>
  <c r="C4044" i="9"/>
  <c r="D4043" i="9"/>
  <c r="E5300" i="9"/>
  <c r="F5299" i="9"/>
  <c r="J3898" i="9" l="1"/>
  <c r="I3899" i="9"/>
  <c r="E5301" i="9"/>
  <c r="F5300" i="9"/>
  <c r="C4045" i="9"/>
  <c r="D4044" i="9"/>
  <c r="I3900" i="9" l="1"/>
  <c r="J3899" i="9"/>
  <c r="C4046" i="9"/>
  <c r="D4045" i="9"/>
  <c r="E5302" i="9"/>
  <c r="F5301" i="9"/>
  <c r="I3901" i="9" l="1"/>
  <c r="J3900" i="9"/>
  <c r="E5303" i="9"/>
  <c r="F5302" i="9"/>
  <c r="C4047" i="9"/>
  <c r="D4046" i="9"/>
  <c r="I3902" i="9" l="1"/>
  <c r="J3901" i="9"/>
  <c r="C4048" i="9"/>
  <c r="D4047" i="9"/>
  <c r="E5304" i="9"/>
  <c r="F5303" i="9"/>
  <c r="I3903" i="9" l="1"/>
  <c r="J3902" i="9"/>
  <c r="E5305" i="9"/>
  <c r="F5304" i="9"/>
  <c r="C4049" i="9"/>
  <c r="D4048" i="9"/>
  <c r="I3904" i="9" l="1"/>
  <c r="J3903" i="9"/>
  <c r="C4050" i="9"/>
  <c r="D4049" i="9"/>
  <c r="E5306" i="9"/>
  <c r="F5305" i="9"/>
  <c r="J3904" i="9" l="1"/>
  <c r="I3905" i="9"/>
  <c r="E5307" i="9"/>
  <c r="F5306" i="9"/>
  <c r="C4051" i="9"/>
  <c r="D4050" i="9"/>
  <c r="I3906" i="9" l="1"/>
  <c r="J3905" i="9"/>
  <c r="C4052" i="9"/>
  <c r="D4051" i="9"/>
  <c r="E5308" i="9"/>
  <c r="F5307" i="9"/>
  <c r="J3906" i="9" l="1"/>
  <c r="I3907" i="9"/>
  <c r="E5309" i="9"/>
  <c r="F5308" i="9"/>
  <c r="C4053" i="9"/>
  <c r="D4052" i="9"/>
  <c r="I3908" i="9" l="1"/>
  <c r="J3907" i="9"/>
  <c r="C4054" i="9"/>
  <c r="D4053" i="9"/>
  <c r="E5310" i="9"/>
  <c r="F5309" i="9"/>
  <c r="I3909" i="9" l="1"/>
  <c r="J3908" i="9"/>
  <c r="E5311" i="9"/>
  <c r="F5310" i="9"/>
  <c r="C4055" i="9"/>
  <c r="D4054" i="9"/>
  <c r="I3910" i="9" l="1"/>
  <c r="J3909" i="9"/>
  <c r="C4056" i="9"/>
  <c r="D4055" i="9"/>
  <c r="E5312" i="9"/>
  <c r="F5311" i="9"/>
  <c r="I3911" i="9" l="1"/>
  <c r="J3910" i="9"/>
  <c r="E5313" i="9"/>
  <c r="F5312" i="9"/>
  <c r="C4057" i="9"/>
  <c r="D4056" i="9"/>
  <c r="I3912" i="9" l="1"/>
  <c r="J3911" i="9"/>
  <c r="C4058" i="9"/>
  <c r="D4057" i="9"/>
  <c r="E5314" i="9"/>
  <c r="F5313" i="9"/>
  <c r="I3913" i="9" l="1"/>
  <c r="J3912" i="9"/>
  <c r="E5315" i="9"/>
  <c r="F5314" i="9"/>
  <c r="C4059" i="9"/>
  <c r="D4058" i="9"/>
  <c r="I3914" i="9" l="1"/>
  <c r="J3913" i="9"/>
  <c r="C4060" i="9"/>
  <c r="D4059" i="9"/>
  <c r="E5316" i="9"/>
  <c r="F5315" i="9"/>
  <c r="J3914" i="9" l="1"/>
  <c r="I3915" i="9"/>
  <c r="E5317" i="9"/>
  <c r="F5316" i="9"/>
  <c r="C4061" i="9"/>
  <c r="D4060" i="9"/>
  <c r="I3916" i="9" l="1"/>
  <c r="J3915" i="9"/>
  <c r="C4062" i="9"/>
  <c r="D4061" i="9"/>
  <c r="E5318" i="9"/>
  <c r="F5317" i="9"/>
  <c r="I3917" i="9" l="1"/>
  <c r="J3916" i="9"/>
  <c r="E5319" i="9"/>
  <c r="F5318" i="9"/>
  <c r="C4063" i="9"/>
  <c r="D4062" i="9"/>
  <c r="I3918" i="9" l="1"/>
  <c r="J3917" i="9"/>
  <c r="C4064" i="9"/>
  <c r="D4063" i="9"/>
  <c r="E5320" i="9"/>
  <c r="F5319" i="9"/>
  <c r="J3918" i="9" l="1"/>
  <c r="I3919" i="9"/>
  <c r="E5321" i="9"/>
  <c r="F5320" i="9"/>
  <c r="C4065" i="9"/>
  <c r="D4064" i="9"/>
  <c r="I3920" i="9" l="1"/>
  <c r="J3919" i="9"/>
  <c r="C4066" i="9"/>
  <c r="D4065" i="9"/>
  <c r="E5322" i="9"/>
  <c r="F5321" i="9"/>
  <c r="I3921" i="9" l="1"/>
  <c r="J3920" i="9"/>
  <c r="E5323" i="9"/>
  <c r="F5322" i="9"/>
  <c r="C4067" i="9"/>
  <c r="D4066" i="9"/>
  <c r="I3922" i="9" l="1"/>
  <c r="J3921" i="9"/>
  <c r="C4068" i="9"/>
  <c r="D4067" i="9"/>
  <c r="E5324" i="9"/>
  <c r="F5323" i="9"/>
  <c r="J3922" i="9" l="1"/>
  <c r="I3923" i="9"/>
  <c r="E5325" i="9"/>
  <c r="F5324" i="9"/>
  <c r="C4069" i="9"/>
  <c r="D4068" i="9"/>
  <c r="I3924" i="9" l="1"/>
  <c r="J3923" i="9"/>
  <c r="C4070" i="9"/>
  <c r="D4069" i="9"/>
  <c r="E5326" i="9"/>
  <c r="F5325" i="9"/>
  <c r="I3925" i="9" l="1"/>
  <c r="J3924" i="9"/>
  <c r="E5327" i="9"/>
  <c r="F5326" i="9"/>
  <c r="C4071" i="9"/>
  <c r="D4070" i="9"/>
  <c r="I3926" i="9" l="1"/>
  <c r="J3925" i="9"/>
  <c r="C4072" i="9"/>
  <c r="D4071" i="9"/>
  <c r="E5328" i="9"/>
  <c r="F5327" i="9"/>
  <c r="I3927" i="9" l="1"/>
  <c r="J3926" i="9"/>
  <c r="E5329" i="9"/>
  <c r="F5328" i="9"/>
  <c r="C4073" i="9"/>
  <c r="D4072" i="9"/>
  <c r="I3928" i="9" l="1"/>
  <c r="J3927" i="9"/>
  <c r="C4074" i="9"/>
  <c r="D4073" i="9"/>
  <c r="E5330" i="9"/>
  <c r="F5329" i="9"/>
  <c r="I3929" i="9" l="1"/>
  <c r="J3928" i="9"/>
  <c r="E5331" i="9"/>
  <c r="F5330" i="9"/>
  <c r="C4075" i="9"/>
  <c r="D4074" i="9"/>
  <c r="I3930" i="9" l="1"/>
  <c r="J3929" i="9"/>
  <c r="C4076" i="9"/>
  <c r="D4075" i="9"/>
  <c r="E5332" i="9"/>
  <c r="F5331" i="9"/>
  <c r="J3930" i="9" l="1"/>
  <c r="I3931" i="9"/>
  <c r="E5333" i="9"/>
  <c r="F5332" i="9"/>
  <c r="C4077" i="9"/>
  <c r="D4076" i="9"/>
  <c r="I3932" i="9" l="1"/>
  <c r="J3931" i="9"/>
  <c r="C4078" i="9"/>
  <c r="D4077" i="9"/>
  <c r="E5334" i="9"/>
  <c r="F5333" i="9"/>
  <c r="I3933" i="9" l="1"/>
  <c r="J3932" i="9"/>
  <c r="E5335" i="9"/>
  <c r="F5334" i="9"/>
  <c r="C4079" i="9"/>
  <c r="D4078" i="9"/>
  <c r="I3934" i="9" l="1"/>
  <c r="J3933" i="9"/>
  <c r="C4080" i="9"/>
  <c r="D4079" i="9"/>
  <c r="E5336" i="9"/>
  <c r="F5335" i="9"/>
  <c r="I3935" i="9" l="1"/>
  <c r="J3934" i="9"/>
  <c r="E5337" i="9"/>
  <c r="F5336" i="9"/>
  <c r="C4081" i="9"/>
  <c r="D4080" i="9"/>
  <c r="I3936" i="9" l="1"/>
  <c r="J3935" i="9"/>
  <c r="C4082" i="9"/>
  <c r="D4081" i="9"/>
  <c r="E5338" i="9"/>
  <c r="F5337" i="9"/>
  <c r="J3936" i="9" l="1"/>
  <c r="I3937" i="9"/>
  <c r="E5339" i="9"/>
  <c r="F5338" i="9"/>
  <c r="C4083" i="9"/>
  <c r="D4082" i="9"/>
  <c r="I3938" i="9" l="1"/>
  <c r="J3937" i="9"/>
  <c r="C4084" i="9"/>
  <c r="D4083" i="9"/>
  <c r="E5340" i="9"/>
  <c r="F5339" i="9"/>
  <c r="J3938" i="9" l="1"/>
  <c r="I3939" i="9"/>
  <c r="E5341" i="9"/>
  <c r="F5340" i="9"/>
  <c r="C4085" i="9"/>
  <c r="D4084" i="9"/>
  <c r="I3940" i="9" l="1"/>
  <c r="J3939" i="9"/>
  <c r="C4086" i="9"/>
  <c r="D4085" i="9"/>
  <c r="E5342" i="9"/>
  <c r="F5341" i="9"/>
  <c r="I3941" i="9" l="1"/>
  <c r="J3940" i="9"/>
  <c r="E5343" i="9"/>
  <c r="F5342" i="9"/>
  <c r="C4087" i="9"/>
  <c r="D4086" i="9"/>
  <c r="I3942" i="9" l="1"/>
  <c r="J3941" i="9"/>
  <c r="C4088" i="9"/>
  <c r="D4087" i="9"/>
  <c r="E5344" i="9"/>
  <c r="F5343" i="9"/>
  <c r="I3943" i="9" l="1"/>
  <c r="J3942" i="9"/>
  <c r="E5345" i="9"/>
  <c r="F5344" i="9"/>
  <c r="C4089" i="9"/>
  <c r="D4088" i="9"/>
  <c r="I3944" i="9" l="1"/>
  <c r="J3943" i="9"/>
  <c r="C4090" i="9"/>
  <c r="D4089" i="9"/>
  <c r="E5346" i="9"/>
  <c r="F5345" i="9"/>
  <c r="I3945" i="9" l="1"/>
  <c r="J3944" i="9"/>
  <c r="E5347" i="9"/>
  <c r="F5346" i="9"/>
  <c r="C4091" i="9"/>
  <c r="D4090" i="9"/>
  <c r="I3946" i="9" l="1"/>
  <c r="J3945" i="9"/>
  <c r="C4092" i="9"/>
  <c r="D4091" i="9"/>
  <c r="E5348" i="9"/>
  <c r="F5347" i="9"/>
  <c r="J3946" i="9" l="1"/>
  <c r="I3947" i="9"/>
  <c r="E5349" i="9"/>
  <c r="F5348" i="9"/>
  <c r="C4093" i="9"/>
  <c r="D4092" i="9"/>
  <c r="I3948" i="9" l="1"/>
  <c r="J3947" i="9"/>
  <c r="C4094" i="9"/>
  <c r="D4093" i="9"/>
  <c r="E5350" i="9"/>
  <c r="F5349" i="9"/>
  <c r="I3949" i="9" l="1"/>
  <c r="J3948" i="9"/>
  <c r="E5351" i="9"/>
  <c r="F5350" i="9"/>
  <c r="C4095" i="9"/>
  <c r="D4094" i="9"/>
  <c r="I3950" i="9" l="1"/>
  <c r="J3949" i="9"/>
  <c r="C4096" i="9"/>
  <c r="D4095" i="9"/>
  <c r="E5352" i="9"/>
  <c r="F5351" i="9"/>
  <c r="J3950" i="9" l="1"/>
  <c r="I3951" i="9"/>
  <c r="E5353" i="9"/>
  <c r="F5352" i="9"/>
  <c r="C4097" i="9"/>
  <c r="D4096" i="9"/>
  <c r="I3952" i="9" l="1"/>
  <c r="J3951" i="9"/>
  <c r="C4098" i="9"/>
  <c r="D4097" i="9"/>
  <c r="E5354" i="9"/>
  <c r="F5353" i="9"/>
  <c r="I3953" i="9" l="1"/>
  <c r="J3952" i="9"/>
  <c r="E5355" i="9"/>
  <c r="F5354" i="9"/>
  <c r="C4099" i="9"/>
  <c r="D4098" i="9"/>
  <c r="I3954" i="9" l="1"/>
  <c r="J3953" i="9"/>
  <c r="C4100" i="9"/>
  <c r="D4099" i="9"/>
  <c r="E5356" i="9"/>
  <c r="F5355" i="9"/>
  <c r="J3954" i="9" l="1"/>
  <c r="I3955" i="9"/>
  <c r="E5357" i="9"/>
  <c r="F5356" i="9"/>
  <c r="C4101" i="9"/>
  <c r="D4100" i="9"/>
  <c r="I3956" i="9" l="1"/>
  <c r="J3955" i="9"/>
  <c r="C4102" i="9"/>
  <c r="D4101" i="9"/>
  <c r="E5358" i="9"/>
  <c r="F5357" i="9"/>
  <c r="I3957" i="9" l="1"/>
  <c r="J3956" i="9"/>
  <c r="E5359" i="9"/>
  <c r="F5358" i="9"/>
  <c r="C4103" i="9"/>
  <c r="D4102" i="9"/>
  <c r="I3958" i="9" l="1"/>
  <c r="J3957" i="9"/>
  <c r="C4104" i="9"/>
  <c r="D4103" i="9"/>
  <c r="E5360" i="9"/>
  <c r="F5359" i="9"/>
  <c r="I3959" i="9" l="1"/>
  <c r="J3958" i="9"/>
  <c r="E5361" i="9"/>
  <c r="F5360" i="9"/>
  <c r="C4105" i="9"/>
  <c r="D4104" i="9"/>
  <c r="I3960" i="9" l="1"/>
  <c r="J3959" i="9"/>
  <c r="C4106" i="9"/>
  <c r="D4105" i="9"/>
  <c r="E5362" i="9"/>
  <c r="F5361" i="9"/>
  <c r="I3961" i="9" l="1"/>
  <c r="J3960" i="9"/>
  <c r="E5363" i="9"/>
  <c r="F5362" i="9"/>
  <c r="C4107" i="9"/>
  <c r="D4106" i="9"/>
  <c r="I3962" i="9" l="1"/>
  <c r="J3961" i="9"/>
  <c r="C4108" i="9"/>
  <c r="D4107" i="9"/>
  <c r="E5364" i="9"/>
  <c r="F5363" i="9"/>
  <c r="J3962" i="9" l="1"/>
  <c r="I3963" i="9"/>
  <c r="E5365" i="9"/>
  <c r="F5364" i="9"/>
  <c r="C4109" i="9"/>
  <c r="D4108" i="9"/>
  <c r="I3964" i="9" l="1"/>
  <c r="J3963" i="9"/>
  <c r="C4110" i="9"/>
  <c r="D4109" i="9"/>
  <c r="E5366" i="9"/>
  <c r="F5365" i="9"/>
  <c r="I3965" i="9" l="1"/>
  <c r="J3964" i="9"/>
  <c r="E5367" i="9"/>
  <c r="F5366" i="9"/>
  <c r="C4111" i="9"/>
  <c r="D4110" i="9"/>
  <c r="I3966" i="9" l="1"/>
  <c r="J3965" i="9"/>
  <c r="C4112" i="9"/>
  <c r="D4111" i="9"/>
  <c r="E5368" i="9"/>
  <c r="F5367" i="9"/>
  <c r="I3967" i="9" l="1"/>
  <c r="J3966" i="9"/>
  <c r="E5369" i="9"/>
  <c r="F5368" i="9"/>
  <c r="C4113" i="9"/>
  <c r="D4112" i="9"/>
  <c r="I3968" i="9" l="1"/>
  <c r="J3967" i="9"/>
  <c r="C4114" i="9"/>
  <c r="D4113" i="9"/>
  <c r="E5370" i="9"/>
  <c r="F5369" i="9"/>
  <c r="J3968" i="9" l="1"/>
  <c r="I3969" i="9"/>
  <c r="E5371" i="9"/>
  <c r="F5370" i="9"/>
  <c r="C4115" i="9"/>
  <c r="D4114" i="9"/>
  <c r="I3970" i="9" l="1"/>
  <c r="J3969" i="9"/>
  <c r="C4116" i="9"/>
  <c r="D4115" i="9"/>
  <c r="E5372" i="9"/>
  <c r="F5371" i="9"/>
  <c r="J3970" i="9" l="1"/>
  <c r="I3971" i="9"/>
  <c r="E5373" i="9"/>
  <c r="F5372" i="9"/>
  <c r="C4117" i="9"/>
  <c r="D4116" i="9"/>
  <c r="I3972" i="9" l="1"/>
  <c r="J3971" i="9"/>
  <c r="C4118" i="9"/>
  <c r="D4117" i="9"/>
  <c r="E5374" i="9"/>
  <c r="F5373" i="9"/>
  <c r="I3973" i="9" l="1"/>
  <c r="J3972" i="9"/>
  <c r="E5375" i="9"/>
  <c r="F5374" i="9"/>
  <c r="C4119" i="9"/>
  <c r="D4118" i="9"/>
  <c r="I3974" i="9" l="1"/>
  <c r="J3973" i="9"/>
  <c r="C4120" i="9"/>
  <c r="D4119" i="9"/>
  <c r="E5376" i="9"/>
  <c r="F5375" i="9"/>
  <c r="I3975" i="9" l="1"/>
  <c r="J3974" i="9"/>
  <c r="E5377" i="9"/>
  <c r="F5376" i="9"/>
  <c r="C4121" i="9"/>
  <c r="D4120" i="9"/>
  <c r="I3976" i="9" l="1"/>
  <c r="J3975" i="9"/>
  <c r="C4122" i="9"/>
  <c r="D4121" i="9"/>
  <c r="E5378" i="9"/>
  <c r="F5377" i="9"/>
  <c r="I3977" i="9" l="1"/>
  <c r="J3976" i="9"/>
  <c r="E5379" i="9"/>
  <c r="F5378" i="9"/>
  <c r="C4123" i="9"/>
  <c r="D4122" i="9"/>
  <c r="I3978" i="9" l="1"/>
  <c r="J3977" i="9"/>
  <c r="C4124" i="9"/>
  <c r="D4123" i="9"/>
  <c r="E5380" i="9"/>
  <c r="F5379" i="9"/>
  <c r="J3978" i="9" l="1"/>
  <c r="I3979" i="9"/>
  <c r="E5381" i="9"/>
  <c r="F5380" i="9"/>
  <c r="C4125" i="9"/>
  <c r="D4124" i="9"/>
  <c r="I3980" i="9" l="1"/>
  <c r="J3979" i="9"/>
  <c r="C4126" i="9"/>
  <c r="D4125" i="9"/>
  <c r="E5382" i="9"/>
  <c r="F5381" i="9"/>
  <c r="I3981" i="9" l="1"/>
  <c r="J3980" i="9"/>
  <c r="E5383" i="9"/>
  <c r="F5382" i="9"/>
  <c r="C4127" i="9"/>
  <c r="D4126" i="9"/>
  <c r="I3982" i="9" l="1"/>
  <c r="J3981" i="9"/>
  <c r="C4128" i="9"/>
  <c r="D4127" i="9"/>
  <c r="E5384" i="9"/>
  <c r="F5383" i="9"/>
  <c r="J3982" i="9" l="1"/>
  <c r="I3983" i="9"/>
  <c r="E5385" i="9"/>
  <c r="F5384" i="9"/>
  <c r="C4129" i="9"/>
  <c r="D4128" i="9"/>
  <c r="I3984" i="9" l="1"/>
  <c r="J3983" i="9"/>
  <c r="C4130" i="9"/>
  <c r="D4129" i="9"/>
  <c r="E5386" i="9"/>
  <c r="F5385" i="9"/>
  <c r="I3985" i="9" l="1"/>
  <c r="J3984" i="9"/>
  <c r="E5387" i="9"/>
  <c r="F5386" i="9"/>
  <c r="C4131" i="9"/>
  <c r="D4130" i="9"/>
  <c r="I3986" i="9" l="1"/>
  <c r="J3985" i="9"/>
  <c r="C4132" i="9"/>
  <c r="D4131" i="9"/>
  <c r="E5388" i="9"/>
  <c r="F5387" i="9"/>
  <c r="J3986" i="9" l="1"/>
  <c r="I3987" i="9"/>
  <c r="E5389" i="9"/>
  <c r="F5388" i="9"/>
  <c r="C4133" i="9"/>
  <c r="D4132" i="9"/>
  <c r="I3988" i="9" l="1"/>
  <c r="J3987" i="9"/>
  <c r="C4134" i="9"/>
  <c r="D4133" i="9"/>
  <c r="E5390" i="9"/>
  <c r="F5389" i="9"/>
  <c r="I3989" i="9" l="1"/>
  <c r="J3988" i="9"/>
  <c r="E5391" i="9"/>
  <c r="F5390" i="9"/>
  <c r="C4135" i="9"/>
  <c r="D4134" i="9"/>
  <c r="I3990" i="9" l="1"/>
  <c r="J3989" i="9"/>
  <c r="C4136" i="9"/>
  <c r="D4135" i="9"/>
  <c r="E5392" i="9"/>
  <c r="F5391" i="9"/>
  <c r="I3991" i="9" l="1"/>
  <c r="J3990" i="9"/>
  <c r="E5393" i="9"/>
  <c r="F5392" i="9"/>
  <c r="C4137" i="9"/>
  <c r="D4136" i="9"/>
  <c r="I3992" i="9" l="1"/>
  <c r="J3991" i="9"/>
  <c r="C4138" i="9"/>
  <c r="D4137" i="9"/>
  <c r="E5394" i="9"/>
  <c r="F5393" i="9"/>
  <c r="I3993" i="9" l="1"/>
  <c r="J3992" i="9"/>
  <c r="E5395" i="9"/>
  <c r="F5394" i="9"/>
  <c r="C4139" i="9"/>
  <c r="D4138" i="9"/>
  <c r="I3994" i="9" l="1"/>
  <c r="J3993" i="9"/>
  <c r="C4140" i="9"/>
  <c r="D4139" i="9"/>
  <c r="E5396" i="9"/>
  <c r="F5395" i="9"/>
  <c r="J3994" i="9" l="1"/>
  <c r="I3995" i="9"/>
  <c r="E5397" i="9"/>
  <c r="F5396" i="9"/>
  <c r="C4141" i="9"/>
  <c r="D4140" i="9"/>
  <c r="I3996" i="9" l="1"/>
  <c r="J3995" i="9"/>
  <c r="C4142" i="9"/>
  <c r="D4141" i="9"/>
  <c r="E5398" i="9"/>
  <c r="F5397" i="9"/>
  <c r="I3997" i="9" l="1"/>
  <c r="J3996" i="9"/>
  <c r="E5399" i="9"/>
  <c r="F5398" i="9"/>
  <c r="C4143" i="9"/>
  <c r="D4142" i="9"/>
  <c r="I3998" i="9" l="1"/>
  <c r="J3997" i="9"/>
  <c r="C4144" i="9"/>
  <c r="D4143" i="9"/>
  <c r="E5400" i="9"/>
  <c r="F5399" i="9"/>
  <c r="I3999" i="9" l="1"/>
  <c r="J3998" i="9"/>
  <c r="E5401" i="9"/>
  <c r="F5400" i="9"/>
  <c r="C4145" i="9"/>
  <c r="D4144" i="9"/>
  <c r="I4000" i="9" l="1"/>
  <c r="J3999" i="9"/>
  <c r="C4146" i="9"/>
  <c r="D4145" i="9"/>
  <c r="E5402" i="9"/>
  <c r="F5401" i="9"/>
  <c r="J4000" i="9" l="1"/>
  <c r="I4001" i="9"/>
  <c r="E5403" i="9"/>
  <c r="F5402" i="9"/>
  <c r="C4147" i="9"/>
  <c r="D4146" i="9"/>
  <c r="I4002" i="9" l="1"/>
  <c r="J4001" i="9"/>
  <c r="C4148" i="9"/>
  <c r="D4147" i="9"/>
  <c r="E5404" i="9"/>
  <c r="F5403" i="9"/>
  <c r="J4002" i="9" l="1"/>
  <c r="I4003" i="9"/>
  <c r="E5405" i="9"/>
  <c r="F5404" i="9"/>
  <c r="C4149" i="9"/>
  <c r="D4148" i="9"/>
  <c r="I4004" i="9" l="1"/>
  <c r="J4003" i="9"/>
  <c r="C4150" i="9"/>
  <c r="D4149" i="9"/>
  <c r="E5406" i="9"/>
  <c r="F5405" i="9"/>
  <c r="I4005" i="9" l="1"/>
  <c r="J4004" i="9"/>
  <c r="E5407" i="9"/>
  <c r="F5406" i="9"/>
  <c r="C4151" i="9"/>
  <c r="D4150" i="9"/>
  <c r="I4006" i="9" l="1"/>
  <c r="J4005" i="9"/>
  <c r="C4152" i="9"/>
  <c r="D4151" i="9"/>
  <c r="E5408" i="9"/>
  <c r="F5407" i="9"/>
  <c r="I4007" i="9" l="1"/>
  <c r="J4006" i="9"/>
  <c r="E5409" i="9"/>
  <c r="F5408" i="9"/>
  <c r="C4153" i="9"/>
  <c r="D4152" i="9"/>
  <c r="I4008" i="9" l="1"/>
  <c r="J4007" i="9"/>
  <c r="C4154" i="9"/>
  <c r="D4153" i="9"/>
  <c r="E5410" i="9"/>
  <c r="F5409" i="9"/>
  <c r="I4009" i="9" l="1"/>
  <c r="J4008" i="9"/>
  <c r="E5411" i="9"/>
  <c r="F5410" i="9"/>
  <c r="C4155" i="9"/>
  <c r="D4154" i="9"/>
  <c r="I4010" i="9" l="1"/>
  <c r="J4009" i="9"/>
  <c r="C4156" i="9"/>
  <c r="D4155" i="9"/>
  <c r="E5412" i="9"/>
  <c r="F5411" i="9"/>
  <c r="J4010" i="9" l="1"/>
  <c r="I4011" i="9"/>
  <c r="E5413" i="9"/>
  <c r="F5412" i="9"/>
  <c r="C4157" i="9"/>
  <c r="D4156" i="9"/>
  <c r="I4012" i="9" l="1"/>
  <c r="J4011" i="9"/>
  <c r="C4158" i="9"/>
  <c r="D4157" i="9"/>
  <c r="E5414" i="9"/>
  <c r="F5413" i="9"/>
  <c r="I4013" i="9" l="1"/>
  <c r="J4012" i="9"/>
  <c r="E5415" i="9"/>
  <c r="F5414" i="9"/>
  <c r="C4159" i="9"/>
  <c r="D4158" i="9"/>
  <c r="I4014" i="9" l="1"/>
  <c r="J4013" i="9"/>
  <c r="C4160" i="9"/>
  <c r="D4159" i="9"/>
  <c r="E5416" i="9"/>
  <c r="F5415" i="9"/>
  <c r="J4014" i="9" l="1"/>
  <c r="I4015" i="9"/>
  <c r="E5417" i="9"/>
  <c r="F5416" i="9"/>
  <c r="C4161" i="9"/>
  <c r="D4160" i="9"/>
  <c r="I4016" i="9" l="1"/>
  <c r="J4015" i="9"/>
  <c r="C4162" i="9"/>
  <c r="D4161" i="9"/>
  <c r="E5418" i="9"/>
  <c r="F5417" i="9"/>
  <c r="I4017" i="9" l="1"/>
  <c r="J4016" i="9"/>
  <c r="E5419" i="9"/>
  <c r="F5418" i="9"/>
  <c r="C4163" i="9"/>
  <c r="D4162" i="9"/>
  <c r="I4018" i="9" l="1"/>
  <c r="J4017" i="9"/>
  <c r="C4164" i="9"/>
  <c r="D4163" i="9"/>
  <c r="E5420" i="9"/>
  <c r="F5419" i="9"/>
  <c r="J4018" i="9" l="1"/>
  <c r="I4019" i="9"/>
  <c r="E5421" i="9"/>
  <c r="F5420" i="9"/>
  <c r="C4165" i="9"/>
  <c r="D4164" i="9"/>
  <c r="I4020" i="9" l="1"/>
  <c r="J4019" i="9"/>
  <c r="C4166" i="9"/>
  <c r="D4165" i="9"/>
  <c r="E5422" i="9"/>
  <c r="F5421" i="9"/>
  <c r="I4021" i="9" l="1"/>
  <c r="J4020" i="9"/>
  <c r="E5423" i="9"/>
  <c r="F5422" i="9"/>
  <c r="C4167" i="9"/>
  <c r="D4166" i="9"/>
  <c r="I4022" i="9" l="1"/>
  <c r="J4021" i="9"/>
  <c r="C4168" i="9"/>
  <c r="D4167" i="9"/>
  <c r="E5424" i="9"/>
  <c r="F5423" i="9"/>
  <c r="I4023" i="9" l="1"/>
  <c r="J4022" i="9"/>
  <c r="E5425" i="9"/>
  <c r="F5424" i="9"/>
  <c r="C4169" i="9"/>
  <c r="D4168" i="9"/>
  <c r="I4024" i="9" l="1"/>
  <c r="J4023" i="9"/>
  <c r="C4170" i="9"/>
  <c r="D4169" i="9"/>
  <c r="E5426" i="9"/>
  <c r="F5425" i="9"/>
  <c r="I4025" i="9" l="1"/>
  <c r="J4024" i="9"/>
  <c r="E5427" i="9"/>
  <c r="F5426" i="9"/>
  <c r="C4171" i="9"/>
  <c r="D4170" i="9"/>
  <c r="I4026" i="9" l="1"/>
  <c r="J4025" i="9"/>
  <c r="C4172" i="9"/>
  <c r="D4171" i="9"/>
  <c r="E5428" i="9"/>
  <c r="F5427" i="9"/>
  <c r="J4026" i="9" l="1"/>
  <c r="I4027" i="9"/>
  <c r="E5429" i="9"/>
  <c r="F5428" i="9"/>
  <c r="C4173" i="9"/>
  <c r="D4172" i="9"/>
  <c r="I4028" i="9" l="1"/>
  <c r="J4027" i="9"/>
  <c r="C4174" i="9"/>
  <c r="D4173" i="9"/>
  <c r="E5430" i="9"/>
  <c r="F5429" i="9"/>
  <c r="I4029" i="9" l="1"/>
  <c r="J4028" i="9"/>
  <c r="E5431" i="9"/>
  <c r="F5430" i="9"/>
  <c r="C4175" i="9"/>
  <c r="D4174" i="9"/>
  <c r="I4030" i="9" l="1"/>
  <c r="J4029" i="9"/>
  <c r="C4176" i="9"/>
  <c r="D4175" i="9"/>
  <c r="E5432" i="9"/>
  <c r="F5431" i="9"/>
  <c r="I4031" i="9" l="1"/>
  <c r="J4030" i="9"/>
  <c r="E5433" i="9"/>
  <c r="F5432" i="9"/>
  <c r="C4177" i="9"/>
  <c r="D4176" i="9"/>
  <c r="I4032" i="9" l="1"/>
  <c r="J4031" i="9"/>
  <c r="C4178" i="9"/>
  <c r="D4177" i="9"/>
  <c r="E5434" i="9"/>
  <c r="F5433" i="9"/>
  <c r="J4032" i="9" l="1"/>
  <c r="I4033" i="9"/>
  <c r="E5435" i="9"/>
  <c r="F5434" i="9"/>
  <c r="C4179" i="9"/>
  <c r="D4178" i="9"/>
  <c r="I4034" i="9" l="1"/>
  <c r="J4033" i="9"/>
  <c r="C4180" i="9"/>
  <c r="D4179" i="9"/>
  <c r="E5436" i="9"/>
  <c r="F5435" i="9"/>
  <c r="J4034" i="9" l="1"/>
  <c r="I4035" i="9"/>
  <c r="E5437" i="9"/>
  <c r="F5436" i="9"/>
  <c r="C4181" i="9"/>
  <c r="D4180" i="9"/>
  <c r="I4036" i="9" l="1"/>
  <c r="J4035" i="9"/>
  <c r="C4182" i="9"/>
  <c r="D4181" i="9"/>
  <c r="E5438" i="9"/>
  <c r="F5437" i="9"/>
  <c r="I4037" i="9" l="1"/>
  <c r="J4036" i="9"/>
  <c r="E5439" i="9"/>
  <c r="F5438" i="9"/>
  <c r="C4183" i="9"/>
  <c r="D4182" i="9"/>
  <c r="I4038" i="9" l="1"/>
  <c r="J4037" i="9"/>
  <c r="C4184" i="9"/>
  <c r="D4183" i="9"/>
  <c r="E5440" i="9"/>
  <c r="F5439" i="9"/>
  <c r="I4039" i="9" l="1"/>
  <c r="J4038" i="9"/>
  <c r="E5441" i="9"/>
  <c r="F5440" i="9"/>
  <c r="C4185" i="9"/>
  <c r="D4184" i="9"/>
  <c r="I4040" i="9" l="1"/>
  <c r="J4039" i="9"/>
  <c r="C4186" i="9"/>
  <c r="D4185" i="9"/>
  <c r="E5442" i="9"/>
  <c r="F5441" i="9"/>
  <c r="I4041" i="9" l="1"/>
  <c r="J4040" i="9"/>
  <c r="E5443" i="9"/>
  <c r="F5442" i="9"/>
  <c r="C4187" i="9"/>
  <c r="D4186" i="9"/>
  <c r="I4042" i="9" l="1"/>
  <c r="J4041" i="9"/>
  <c r="C4188" i="9"/>
  <c r="D4187" i="9"/>
  <c r="E5444" i="9"/>
  <c r="F5443" i="9"/>
  <c r="J4042" i="9" l="1"/>
  <c r="I4043" i="9"/>
  <c r="E5445" i="9"/>
  <c r="F5444" i="9"/>
  <c r="C4189" i="9"/>
  <c r="D4188" i="9"/>
  <c r="I4044" i="9" l="1"/>
  <c r="J4043" i="9"/>
  <c r="C4190" i="9"/>
  <c r="D4189" i="9"/>
  <c r="E5446" i="9"/>
  <c r="F5445" i="9"/>
  <c r="I4045" i="9" l="1"/>
  <c r="J4044" i="9"/>
  <c r="E5447" i="9"/>
  <c r="F5446" i="9"/>
  <c r="C4191" i="9"/>
  <c r="D4190" i="9"/>
  <c r="I4046" i="9" l="1"/>
  <c r="J4045" i="9"/>
  <c r="C4192" i="9"/>
  <c r="D4191" i="9"/>
  <c r="E5448" i="9"/>
  <c r="F5447" i="9"/>
  <c r="J4046" i="9" l="1"/>
  <c r="I4047" i="9"/>
  <c r="C4193" i="9"/>
  <c r="D4192" i="9"/>
  <c r="E5449" i="9"/>
  <c r="F5448" i="9"/>
  <c r="I4048" i="9" l="1"/>
  <c r="J4047" i="9"/>
  <c r="E5450" i="9"/>
  <c r="F5449" i="9"/>
  <c r="C4194" i="9"/>
  <c r="D4193" i="9"/>
  <c r="I4049" i="9" l="1"/>
  <c r="J4048" i="9"/>
  <c r="C4195" i="9"/>
  <c r="D4194" i="9"/>
  <c r="E5451" i="9"/>
  <c r="F5450" i="9"/>
  <c r="I4050" i="9" l="1"/>
  <c r="J4049" i="9"/>
  <c r="E5452" i="9"/>
  <c r="F5451" i="9"/>
  <c r="C4196" i="9"/>
  <c r="D4195" i="9"/>
  <c r="J4050" i="9" l="1"/>
  <c r="I4051" i="9"/>
  <c r="C4197" i="9"/>
  <c r="D4196" i="9"/>
  <c r="E5453" i="9"/>
  <c r="F5452" i="9"/>
  <c r="I4052" i="9" l="1"/>
  <c r="J4051" i="9"/>
  <c r="E5454" i="9"/>
  <c r="F5453" i="9"/>
  <c r="C4198" i="9"/>
  <c r="D4197" i="9"/>
  <c r="I4053" i="9" l="1"/>
  <c r="J4052" i="9"/>
  <c r="C4199" i="9"/>
  <c r="D4198" i="9"/>
  <c r="E5455" i="9"/>
  <c r="F5454" i="9"/>
  <c r="I4054" i="9" l="1"/>
  <c r="J4053" i="9"/>
  <c r="E5456" i="9"/>
  <c r="F5455" i="9"/>
  <c r="C4200" i="9"/>
  <c r="D4199" i="9"/>
  <c r="I4055" i="9" l="1"/>
  <c r="J4054" i="9"/>
  <c r="C4201" i="9"/>
  <c r="D4200" i="9"/>
  <c r="E5457" i="9"/>
  <c r="F5456" i="9"/>
  <c r="I4056" i="9" l="1"/>
  <c r="J4055" i="9"/>
  <c r="E5458" i="9"/>
  <c r="F5457" i="9"/>
  <c r="C4202" i="9"/>
  <c r="D4201" i="9"/>
  <c r="I4057" i="9" l="1"/>
  <c r="J4056" i="9"/>
  <c r="C4203" i="9"/>
  <c r="D4202" i="9"/>
  <c r="E5459" i="9"/>
  <c r="F5458" i="9"/>
  <c r="I4058" i="9" l="1"/>
  <c r="J4057" i="9"/>
  <c r="E5460" i="9"/>
  <c r="F5459" i="9"/>
  <c r="C4204" i="9"/>
  <c r="D4203" i="9"/>
  <c r="J4058" i="9" l="1"/>
  <c r="I4059" i="9"/>
  <c r="C4205" i="9"/>
  <c r="D4204" i="9"/>
  <c r="E5461" i="9"/>
  <c r="F5460" i="9"/>
  <c r="I4060" i="9" l="1"/>
  <c r="J4059" i="9"/>
  <c r="E5462" i="9"/>
  <c r="F5461" i="9"/>
  <c r="C4206" i="9"/>
  <c r="D4205" i="9"/>
  <c r="I4061" i="9" l="1"/>
  <c r="J4060" i="9"/>
  <c r="C4207" i="9"/>
  <c r="D4206" i="9"/>
  <c r="E5463" i="9"/>
  <c r="F5462" i="9"/>
  <c r="I4062" i="9" l="1"/>
  <c r="J4061" i="9"/>
  <c r="E5464" i="9"/>
  <c r="F5463" i="9"/>
  <c r="C4208" i="9"/>
  <c r="D4207" i="9"/>
  <c r="I4063" i="9" l="1"/>
  <c r="J4062" i="9"/>
  <c r="C4209" i="9"/>
  <c r="D4208" i="9"/>
  <c r="E5465" i="9"/>
  <c r="F5464" i="9"/>
  <c r="I4064" i="9" l="1"/>
  <c r="J4063" i="9"/>
  <c r="E5466" i="9"/>
  <c r="F5465" i="9"/>
  <c r="C4210" i="9"/>
  <c r="D4209" i="9"/>
  <c r="J4064" i="9" l="1"/>
  <c r="I4065" i="9"/>
  <c r="C4211" i="9"/>
  <c r="D4210" i="9"/>
  <c r="E5467" i="9"/>
  <c r="F5466" i="9"/>
  <c r="I4066" i="9" l="1"/>
  <c r="J4065" i="9"/>
  <c r="E5468" i="9"/>
  <c r="F5467" i="9"/>
  <c r="C4212" i="9"/>
  <c r="D4211" i="9"/>
  <c r="J4066" i="9" l="1"/>
  <c r="I4067" i="9"/>
  <c r="C4213" i="9"/>
  <c r="D4212" i="9"/>
  <c r="E5469" i="9"/>
  <c r="F5468" i="9"/>
  <c r="I4068" i="9" l="1"/>
  <c r="J4067" i="9"/>
  <c r="E5470" i="9"/>
  <c r="F5469" i="9"/>
  <c r="C4214" i="9"/>
  <c r="D4213" i="9"/>
  <c r="I4069" i="9" l="1"/>
  <c r="J4068" i="9"/>
  <c r="C4215" i="9"/>
  <c r="D4214" i="9"/>
  <c r="E5471" i="9"/>
  <c r="F5470" i="9"/>
  <c r="I4070" i="9" l="1"/>
  <c r="J4069" i="9"/>
  <c r="E5472" i="9"/>
  <c r="F5471" i="9"/>
  <c r="C4216" i="9"/>
  <c r="D4215" i="9"/>
  <c r="I4071" i="9" l="1"/>
  <c r="J4070" i="9"/>
  <c r="C4217" i="9"/>
  <c r="D4216" i="9"/>
  <c r="E5473" i="9"/>
  <c r="F5472" i="9"/>
  <c r="I4072" i="9" l="1"/>
  <c r="J4071" i="9"/>
  <c r="E5474" i="9"/>
  <c r="F5473" i="9"/>
  <c r="C4218" i="9"/>
  <c r="D4217" i="9"/>
  <c r="I4073" i="9" l="1"/>
  <c r="J4072" i="9"/>
  <c r="C4219" i="9"/>
  <c r="D4218" i="9"/>
  <c r="E5475" i="9"/>
  <c r="F5474" i="9"/>
  <c r="I4074" i="9" l="1"/>
  <c r="J4073" i="9"/>
  <c r="E5476" i="9"/>
  <c r="F5475" i="9"/>
  <c r="C4220" i="9"/>
  <c r="D4219" i="9"/>
  <c r="J4074" i="9" l="1"/>
  <c r="I4075" i="9"/>
  <c r="C4221" i="9"/>
  <c r="D4220" i="9"/>
  <c r="E5477" i="9"/>
  <c r="F5476" i="9"/>
  <c r="I4076" i="9" l="1"/>
  <c r="J4075" i="9"/>
  <c r="E5478" i="9"/>
  <c r="F5477" i="9"/>
  <c r="C4222" i="9"/>
  <c r="D4221" i="9"/>
  <c r="I4077" i="9" l="1"/>
  <c r="J4076" i="9"/>
  <c r="C4223" i="9"/>
  <c r="D4222" i="9"/>
  <c r="E5479" i="9"/>
  <c r="F5478" i="9"/>
  <c r="I4078" i="9" l="1"/>
  <c r="J4077" i="9"/>
  <c r="E5480" i="9"/>
  <c r="F5479" i="9"/>
  <c r="C4224" i="9"/>
  <c r="D4223" i="9"/>
  <c r="J4078" i="9" l="1"/>
  <c r="I4079" i="9"/>
  <c r="C4225" i="9"/>
  <c r="D4224" i="9"/>
  <c r="E5481" i="9"/>
  <c r="F5480" i="9"/>
  <c r="I4080" i="9" l="1"/>
  <c r="J4079" i="9"/>
  <c r="E5482" i="9"/>
  <c r="F5481" i="9"/>
  <c r="C4226" i="9"/>
  <c r="D4225" i="9"/>
  <c r="I4081" i="9" l="1"/>
  <c r="J4080" i="9"/>
  <c r="C4227" i="9"/>
  <c r="D4226" i="9"/>
  <c r="E5483" i="9"/>
  <c r="F5482" i="9"/>
  <c r="I4082" i="9" l="1"/>
  <c r="J4081" i="9"/>
  <c r="E5484" i="9"/>
  <c r="F5483" i="9"/>
  <c r="C4228" i="9"/>
  <c r="D4227" i="9"/>
  <c r="J4082" i="9" l="1"/>
  <c r="I4083" i="9"/>
  <c r="C4229" i="9"/>
  <c r="D4228" i="9"/>
  <c r="E5485" i="9"/>
  <c r="F5484" i="9"/>
  <c r="I4084" i="9" l="1"/>
  <c r="J4083" i="9"/>
  <c r="E5486" i="9"/>
  <c r="F5485" i="9"/>
  <c r="C4230" i="9"/>
  <c r="D4229" i="9"/>
  <c r="I4085" i="9" l="1"/>
  <c r="J4084" i="9"/>
  <c r="C4231" i="9"/>
  <c r="D4230" i="9"/>
  <c r="E5487" i="9"/>
  <c r="F5486" i="9"/>
  <c r="I4086" i="9" l="1"/>
  <c r="J4085" i="9"/>
  <c r="E5488" i="9"/>
  <c r="F5487" i="9"/>
  <c r="C4232" i="9"/>
  <c r="D4231" i="9"/>
  <c r="I4087" i="9" l="1"/>
  <c r="J4086" i="9"/>
  <c r="C4233" i="9"/>
  <c r="D4232" i="9"/>
  <c r="E5489" i="9"/>
  <c r="F5488" i="9"/>
  <c r="I4088" i="9" l="1"/>
  <c r="J4087" i="9"/>
  <c r="E5490" i="9"/>
  <c r="F5489" i="9"/>
  <c r="C4234" i="9"/>
  <c r="D4233" i="9"/>
  <c r="I4089" i="9" l="1"/>
  <c r="J4088" i="9"/>
  <c r="C4235" i="9"/>
  <c r="D4234" i="9"/>
  <c r="E5491" i="9"/>
  <c r="F5490" i="9"/>
  <c r="I4090" i="9" l="1"/>
  <c r="J4089" i="9"/>
  <c r="E5492" i="9"/>
  <c r="F5491" i="9"/>
  <c r="C4236" i="9"/>
  <c r="D4235" i="9"/>
  <c r="J4090" i="9" l="1"/>
  <c r="I4091" i="9"/>
  <c r="C4237" i="9"/>
  <c r="D4236" i="9"/>
  <c r="E5493" i="9"/>
  <c r="F5492" i="9"/>
  <c r="I4092" i="9" l="1"/>
  <c r="J4091" i="9"/>
  <c r="E5494" i="9"/>
  <c r="F5493" i="9"/>
  <c r="C4238" i="9"/>
  <c r="D4237" i="9"/>
  <c r="I4093" i="9" l="1"/>
  <c r="J4092" i="9"/>
  <c r="C4239" i="9"/>
  <c r="D4238" i="9"/>
  <c r="E5495" i="9"/>
  <c r="F5494" i="9"/>
  <c r="I4094" i="9" l="1"/>
  <c r="J4093" i="9"/>
  <c r="E5496" i="9"/>
  <c r="F5495" i="9"/>
  <c r="C4240" i="9"/>
  <c r="D4239" i="9"/>
  <c r="I4095" i="9" l="1"/>
  <c r="J4094" i="9"/>
  <c r="C4241" i="9"/>
  <c r="D4240" i="9"/>
  <c r="E5497" i="9"/>
  <c r="F5496" i="9"/>
  <c r="I4096" i="9" l="1"/>
  <c r="J4095" i="9"/>
  <c r="E5498" i="9"/>
  <c r="F5497" i="9"/>
  <c r="C4242" i="9"/>
  <c r="D4241" i="9"/>
  <c r="J4096" i="9" l="1"/>
  <c r="I4097" i="9"/>
  <c r="C4243" i="9"/>
  <c r="D4242" i="9"/>
  <c r="E5499" i="9"/>
  <c r="F5498" i="9"/>
  <c r="I4098" i="9" l="1"/>
  <c r="J4097" i="9"/>
  <c r="E5500" i="9"/>
  <c r="F5499" i="9"/>
  <c r="C4244" i="9"/>
  <c r="D4243" i="9"/>
  <c r="J4098" i="9" l="1"/>
  <c r="I4099" i="9"/>
  <c r="C4245" i="9"/>
  <c r="D4244" i="9"/>
  <c r="E5501" i="9"/>
  <c r="F5500" i="9"/>
  <c r="I4100" i="9" l="1"/>
  <c r="J4099" i="9"/>
  <c r="E5502" i="9"/>
  <c r="F5501" i="9"/>
  <c r="C4246" i="9"/>
  <c r="D4245" i="9"/>
  <c r="I4101" i="9" l="1"/>
  <c r="J4100" i="9"/>
  <c r="C4247" i="9"/>
  <c r="D4246" i="9"/>
  <c r="E5503" i="9"/>
  <c r="F5502" i="9"/>
  <c r="I4102" i="9" l="1"/>
  <c r="J4101" i="9"/>
  <c r="E5504" i="9"/>
  <c r="F5503" i="9"/>
  <c r="C4248" i="9"/>
  <c r="D4247" i="9"/>
  <c r="I4103" i="9" l="1"/>
  <c r="J4102" i="9"/>
  <c r="C4249" i="9"/>
  <c r="D4248" i="9"/>
  <c r="E5505" i="9"/>
  <c r="F5504" i="9"/>
  <c r="I4104" i="9" l="1"/>
  <c r="J4103" i="9"/>
  <c r="E5506" i="9"/>
  <c r="F5505" i="9"/>
  <c r="C4250" i="9"/>
  <c r="D4249" i="9"/>
  <c r="I4105" i="9" l="1"/>
  <c r="J4104" i="9"/>
  <c r="C4251" i="9"/>
  <c r="D4250" i="9"/>
  <c r="E5507" i="9"/>
  <c r="F5506" i="9"/>
  <c r="I4106" i="9" l="1"/>
  <c r="J4105" i="9"/>
  <c r="E5508" i="9"/>
  <c r="F5507" i="9"/>
  <c r="C4252" i="9"/>
  <c r="D4251" i="9"/>
  <c r="J4106" i="9" l="1"/>
  <c r="I4107" i="9"/>
  <c r="C4253" i="9"/>
  <c r="D4252" i="9"/>
  <c r="E5509" i="9"/>
  <c r="F5508" i="9"/>
  <c r="I4108" i="9" l="1"/>
  <c r="J4107" i="9"/>
  <c r="E5510" i="9"/>
  <c r="F5509" i="9"/>
  <c r="C4254" i="9"/>
  <c r="D4253" i="9"/>
  <c r="I4109" i="9" l="1"/>
  <c r="J4108" i="9"/>
  <c r="C4255" i="9"/>
  <c r="D4254" i="9"/>
  <c r="E5511" i="9"/>
  <c r="F5510" i="9"/>
  <c r="I4110" i="9" l="1"/>
  <c r="J4109" i="9"/>
  <c r="E5512" i="9"/>
  <c r="F5511" i="9"/>
  <c r="C4256" i="9"/>
  <c r="D4255" i="9"/>
  <c r="J4110" i="9" l="1"/>
  <c r="I4111" i="9"/>
  <c r="C4257" i="9"/>
  <c r="D4256" i="9"/>
  <c r="E5513" i="9"/>
  <c r="F5512" i="9"/>
  <c r="I4112" i="9" l="1"/>
  <c r="J4111" i="9"/>
  <c r="E5514" i="9"/>
  <c r="F5513" i="9"/>
  <c r="C4258" i="9"/>
  <c r="D4257" i="9"/>
  <c r="I4113" i="9" l="1"/>
  <c r="J4112" i="9"/>
  <c r="C4259" i="9"/>
  <c r="D4258" i="9"/>
  <c r="E5515" i="9"/>
  <c r="F5514" i="9"/>
  <c r="I4114" i="9" l="1"/>
  <c r="J4113" i="9"/>
  <c r="E5516" i="9"/>
  <c r="F5515" i="9"/>
  <c r="C4260" i="9"/>
  <c r="D4259" i="9"/>
  <c r="J4114" i="9" l="1"/>
  <c r="I4115" i="9"/>
  <c r="C4261" i="9"/>
  <c r="D4260" i="9"/>
  <c r="E5517" i="9"/>
  <c r="F5516" i="9"/>
  <c r="I4116" i="9" l="1"/>
  <c r="J4115" i="9"/>
  <c r="E5518" i="9"/>
  <c r="F5517" i="9"/>
  <c r="C4262" i="9"/>
  <c r="D4261" i="9"/>
  <c r="I4117" i="9" l="1"/>
  <c r="J4116" i="9"/>
  <c r="C4263" i="9"/>
  <c r="D4262" i="9"/>
  <c r="E5519" i="9"/>
  <c r="F5518" i="9"/>
  <c r="I4118" i="9" l="1"/>
  <c r="J4117" i="9"/>
  <c r="E5520" i="9"/>
  <c r="F5519" i="9"/>
  <c r="C4264" i="9"/>
  <c r="D4263" i="9"/>
  <c r="I4119" i="9" l="1"/>
  <c r="J4118" i="9"/>
  <c r="C4265" i="9"/>
  <c r="D4264" i="9"/>
  <c r="E5521" i="9"/>
  <c r="F5520" i="9"/>
  <c r="I4120" i="9" l="1"/>
  <c r="J4119" i="9"/>
  <c r="E5522" i="9"/>
  <c r="F5521" i="9"/>
  <c r="C4266" i="9"/>
  <c r="D4265" i="9"/>
  <c r="I4121" i="9" l="1"/>
  <c r="J4120" i="9"/>
  <c r="C4267" i="9"/>
  <c r="D4266" i="9"/>
  <c r="E5523" i="9"/>
  <c r="F5522" i="9"/>
  <c r="I4122" i="9" l="1"/>
  <c r="J4121" i="9"/>
  <c r="E5524" i="9"/>
  <c r="F5523" i="9"/>
  <c r="C4268" i="9"/>
  <c r="D4267" i="9"/>
  <c r="J4122" i="9" l="1"/>
  <c r="I4123" i="9"/>
  <c r="C4269" i="9"/>
  <c r="D4268" i="9"/>
  <c r="E5525" i="9"/>
  <c r="F5524" i="9"/>
  <c r="I4124" i="9" l="1"/>
  <c r="J4123" i="9"/>
  <c r="E5526" i="9"/>
  <c r="F5525" i="9"/>
  <c r="C4270" i="9"/>
  <c r="D4269" i="9"/>
  <c r="I4125" i="9" l="1"/>
  <c r="J4124" i="9"/>
  <c r="C4271" i="9"/>
  <c r="D4270" i="9"/>
  <c r="E5527" i="9"/>
  <c r="F5526" i="9"/>
  <c r="I4126" i="9" l="1"/>
  <c r="J4125" i="9"/>
  <c r="E5528" i="9"/>
  <c r="F5527" i="9"/>
  <c r="C4272" i="9"/>
  <c r="D4271" i="9"/>
  <c r="I4127" i="9" l="1"/>
  <c r="J4126" i="9"/>
  <c r="C4273" i="9"/>
  <c r="D4272" i="9"/>
  <c r="E5529" i="9"/>
  <c r="F5528" i="9"/>
  <c r="I4128" i="9" l="1"/>
  <c r="J4127" i="9"/>
  <c r="E5530" i="9"/>
  <c r="F5529" i="9"/>
  <c r="C4274" i="9"/>
  <c r="D4273" i="9"/>
  <c r="J4128" i="9" l="1"/>
  <c r="I4129" i="9"/>
  <c r="C4275" i="9"/>
  <c r="D4274" i="9"/>
  <c r="E5531" i="9"/>
  <c r="F5530" i="9"/>
  <c r="I4130" i="9" l="1"/>
  <c r="J4129" i="9"/>
  <c r="E5532" i="9"/>
  <c r="F5531" i="9"/>
  <c r="C4276" i="9"/>
  <c r="D4275" i="9"/>
  <c r="J4130" i="9" l="1"/>
  <c r="I4131" i="9"/>
  <c r="C4277" i="9"/>
  <c r="D4276" i="9"/>
  <c r="E5533" i="9"/>
  <c r="F5532" i="9"/>
  <c r="I4132" i="9" l="1"/>
  <c r="J4131" i="9"/>
  <c r="E5534" i="9"/>
  <c r="F5533" i="9"/>
  <c r="C4278" i="9"/>
  <c r="D4277" i="9"/>
  <c r="I4133" i="9" l="1"/>
  <c r="J4132" i="9"/>
  <c r="C4279" i="9"/>
  <c r="D4278" i="9"/>
  <c r="E5535" i="9"/>
  <c r="F5534" i="9"/>
  <c r="I4134" i="9" l="1"/>
  <c r="J4133" i="9"/>
  <c r="E5536" i="9"/>
  <c r="F5535" i="9"/>
  <c r="C4280" i="9"/>
  <c r="D4279" i="9"/>
  <c r="I4135" i="9" l="1"/>
  <c r="J4134" i="9"/>
  <c r="C4281" i="9"/>
  <c r="D4280" i="9"/>
  <c r="E5537" i="9"/>
  <c r="F5536" i="9"/>
  <c r="I4136" i="9" l="1"/>
  <c r="J4135" i="9"/>
  <c r="E5538" i="9"/>
  <c r="F5537" i="9"/>
  <c r="C4282" i="9"/>
  <c r="D4281" i="9"/>
  <c r="I4137" i="9" l="1"/>
  <c r="J4136" i="9"/>
  <c r="C4283" i="9"/>
  <c r="D4282" i="9"/>
  <c r="E5539" i="9"/>
  <c r="F5538" i="9"/>
  <c r="I4138" i="9" l="1"/>
  <c r="J4137" i="9"/>
  <c r="E5540" i="9"/>
  <c r="F5539" i="9"/>
  <c r="C4284" i="9"/>
  <c r="D4283" i="9"/>
  <c r="J4138" i="9" l="1"/>
  <c r="I4139" i="9"/>
  <c r="C4285" i="9"/>
  <c r="D4284" i="9"/>
  <c r="E5541" i="9"/>
  <c r="F5540" i="9"/>
  <c r="I4140" i="9" l="1"/>
  <c r="J4139" i="9"/>
  <c r="E5542" i="9"/>
  <c r="F5541" i="9"/>
  <c r="C4286" i="9"/>
  <c r="D4285" i="9"/>
  <c r="I4141" i="9" l="1"/>
  <c r="J4140" i="9"/>
  <c r="C4287" i="9"/>
  <c r="D4286" i="9"/>
  <c r="E5543" i="9"/>
  <c r="F5542" i="9"/>
  <c r="I4142" i="9" l="1"/>
  <c r="J4141" i="9"/>
  <c r="E5544" i="9"/>
  <c r="F5543" i="9"/>
  <c r="C4288" i="9"/>
  <c r="D4287" i="9"/>
  <c r="J4142" i="9" l="1"/>
  <c r="I4143" i="9"/>
  <c r="C4289" i="9"/>
  <c r="D4288" i="9"/>
  <c r="E5545" i="9"/>
  <c r="F5544" i="9"/>
  <c r="I4144" i="9" l="1"/>
  <c r="J4143" i="9"/>
  <c r="E5546" i="9"/>
  <c r="F5545" i="9"/>
  <c r="C4290" i="9"/>
  <c r="D4289" i="9"/>
  <c r="I4145" i="9" l="1"/>
  <c r="J4144" i="9"/>
  <c r="C4291" i="9"/>
  <c r="D4290" i="9"/>
  <c r="E5547" i="9"/>
  <c r="F5546" i="9"/>
  <c r="I4146" i="9" l="1"/>
  <c r="J4145" i="9"/>
  <c r="E5548" i="9"/>
  <c r="F5547" i="9"/>
  <c r="C4292" i="9"/>
  <c r="D4291" i="9"/>
  <c r="J4146" i="9" l="1"/>
  <c r="I4147" i="9"/>
  <c r="C4293" i="9"/>
  <c r="D4292" i="9"/>
  <c r="E5549" i="9"/>
  <c r="F5548" i="9"/>
  <c r="I4148" i="9" l="1"/>
  <c r="J4147" i="9"/>
  <c r="E5550" i="9"/>
  <c r="F5549" i="9"/>
  <c r="C4294" i="9"/>
  <c r="D4293" i="9"/>
  <c r="I4149" i="9" l="1"/>
  <c r="J4148" i="9"/>
  <c r="C4295" i="9"/>
  <c r="D4294" i="9"/>
  <c r="E5551" i="9"/>
  <c r="F5550" i="9"/>
  <c r="I4150" i="9" l="1"/>
  <c r="J4149" i="9"/>
  <c r="E5552" i="9"/>
  <c r="F5551" i="9"/>
  <c r="C4296" i="9"/>
  <c r="D4295" i="9"/>
  <c r="I4151" i="9" l="1"/>
  <c r="J4150" i="9"/>
  <c r="C4297" i="9"/>
  <c r="D4296" i="9"/>
  <c r="E5553" i="9"/>
  <c r="F5552" i="9"/>
  <c r="I4152" i="9" l="1"/>
  <c r="J4151" i="9"/>
  <c r="E5554" i="9"/>
  <c r="F5553" i="9"/>
  <c r="C4298" i="9"/>
  <c r="D4297" i="9"/>
  <c r="I4153" i="9" l="1"/>
  <c r="J4152" i="9"/>
  <c r="C4299" i="9"/>
  <c r="D4298" i="9"/>
  <c r="E5555" i="9"/>
  <c r="F5554" i="9"/>
  <c r="I4154" i="9" l="1"/>
  <c r="J4153" i="9"/>
  <c r="E5556" i="9"/>
  <c r="F5555" i="9"/>
  <c r="C4300" i="9"/>
  <c r="D4299" i="9"/>
  <c r="J4154" i="9" l="1"/>
  <c r="I4155" i="9"/>
  <c r="C4301" i="9"/>
  <c r="D4300" i="9"/>
  <c r="E5557" i="9"/>
  <c r="F5556" i="9"/>
  <c r="I4156" i="9" l="1"/>
  <c r="J4155" i="9"/>
  <c r="E5558" i="9"/>
  <c r="F5557" i="9"/>
  <c r="C4302" i="9"/>
  <c r="D4301" i="9"/>
  <c r="I4157" i="9" l="1"/>
  <c r="J4156" i="9"/>
  <c r="C4303" i="9"/>
  <c r="D4302" i="9"/>
  <c r="E5559" i="9"/>
  <c r="F5558" i="9"/>
  <c r="I4158" i="9" l="1"/>
  <c r="J4157" i="9"/>
  <c r="E5560" i="9"/>
  <c r="F5559" i="9"/>
  <c r="C4304" i="9"/>
  <c r="D4303" i="9"/>
  <c r="I4159" i="9" l="1"/>
  <c r="J4158" i="9"/>
  <c r="C4305" i="9"/>
  <c r="D4304" i="9"/>
  <c r="E5561" i="9"/>
  <c r="F5560" i="9"/>
  <c r="I4160" i="9" l="1"/>
  <c r="J4159" i="9"/>
  <c r="E5562" i="9"/>
  <c r="F5561" i="9"/>
  <c r="C4306" i="9"/>
  <c r="D4305" i="9"/>
  <c r="J4160" i="9" l="1"/>
  <c r="I4161" i="9"/>
  <c r="C4307" i="9"/>
  <c r="D4306" i="9"/>
  <c r="E5563" i="9"/>
  <c r="F5562" i="9"/>
  <c r="I4162" i="9" l="1"/>
  <c r="J4161" i="9"/>
  <c r="E5564" i="9"/>
  <c r="F5563" i="9"/>
  <c r="C4308" i="9"/>
  <c r="D4307" i="9"/>
  <c r="J4162" i="9" l="1"/>
  <c r="I4163" i="9"/>
  <c r="C4309" i="9"/>
  <c r="D4308" i="9"/>
  <c r="E5565" i="9"/>
  <c r="F5564" i="9"/>
  <c r="I4164" i="9" l="1"/>
  <c r="J4163" i="9"/>
  <c r="E5566" i="9"/>
  <c r="F5565" i="9"/>
  <c r="C4310" i="9"/>
  <c r="D4309" i="9"/>
  <c r="I4165" i="9" l="1"/>
  <c r="J4164" i="9"/>
  <c r="C4311" i="9"/>
  <c r="D4310" i="9"/>
  <c r="E5567" i="9"/>
  <c r="F5566" i="9"/>
  <c r="I4166" i="9" l="1"/>
  <c r="J4165" i="9"/>
  <c r="E5568" i="9"/>
  <c r="F5567" i="9"/>
  <c r="C4312" i="9"/>
  <c r="D4311" i="9"/>
  <c r="I4167" i="9" l="1"/>
  <c r="J4166" i="9"/>
  <c r="C4313" i="9"/>
  <c r="D4312" i="9"/>
  <c r="E5569" i="9"/>
  <c r="F5568" i="9"/>
  <c r="I4168" i="9" l="1"/>
  <c r="J4167" i="9"/>
  <c r="E5570" i="9"/>
  <c r="F5569" i="9"/>
  <c r="C4314" i="9"/>
  <c r="D4313" i="9"/>
  <c r="I4169" i="9" l="1"/>
  <c r="J4168" i="9"/>
  <c r="C4315" i="9"/>
  <c r="D4314" i="9"/>
  <c r="E5571" i="9"/>
  <c r="F5570" i="9"/>
  <c r="I4170" i="9" l="1"/>
  <c r="J4169" i="9"/>
  <c r="E5572" i="9"/>
  <c r="F5571" i="9"/>
  <c r="C4316" i="9"/>
  <c r="D4315" i="9"/>
  <c r="J4170" i="9" l="1"/>
  <c r="I4171" i="9"/>
  <c r="C4317" i="9"/>
  <c r="D4316" i="9"/>
  <c r="E5573" i="9"/>
  <c r="F5572" i="9"/>
  <c r="I4172" i="9" l="1"/>
  <c r="J4171" i="9"/>
  <c r="E5574" i="9"/>
  <c r="F5573" i="9"/>
  <c r="C4318" i="9"/>
  <c r="D4317" i="9"/>
  <c r="I4173" i="9" l="1"/>
  <c r="J4172" i="9"/>
  <c r="C4319" i="9"/>
  <c r="D4318" i="9"/>
  <c r="E5575" i="9"/>
  <c r="F5574" i="9"/>
  <c r="I4174" i="9" l="1"/>
  <c r="J4173" i="9"/>
  <c r="E5576" i="9"/>
  <c r="F5575" i="9"/>
  <c r="C4320" i="9"/>
  <c r="D4319" i="9"/>
  <c r="J4174" i="9" l="1"/>
  <c r="I4175" i="9"/>
  <c r="C4321" i="9"/>
  <c r="D4320" i="9"/>
  <c r="E5577" i="9"/>
  <c r="F5576" i="9"/>
  <c r="I4176" i="9" l="1"/>
  <c r="J4175" i="9"/>
  <c r="E5578" i="9"/>
  <c r="F5577" i="9"/>
  <c r="C4322" i="9"/>
  <c r="D4321" i="9"/>
  <c r="I4177" i="9" l="1"/>
  <c r="J4176" i="9"/>
  <c r="C4323" i="9"/>
  <c r="D4322" i="9"/>
  <c r="E5579" i="9"/>
  <c r="F5578" i="9"/>
  <c r="I4178" i="9" l="1"/>
  <c r="J4177" i="9"/>
  <c r="E5580" i="9"/>
  <c r="F5579" i="9"/>
  <c r="C4324" i="9"/>
  <c r="D4323" i="9"/>
  <c r="J4178" i="9" l="1"/>
  <c r="I4179" i="9"/>
  <c r="C4325" i="9"/>
  <c r="D4324" i="9"/>
  <c r="E5581" i="9"/>
  <c r="F5580" i="9"/>
  <c r="I4180" i="9" l="1"/>
  <c r="J4179" i="9"/>
  <c r="E5582" i="9"/>
  <c r="F5581" i="9"/>
  <c r="C4326" i="9"/>
  <c r="D4325" i="9"/>
  <c r="I4181" i="9" l="1"/>
  <c r="J4180" i="9"/>
  <c r="C4327" i="9"/>
  <c r="D4326" i="9"/>
  <c r="E5583" i="9"/>
  <c r="F5582" i="9"/>
  <c r="I4182" i="9" l="1"/>
  <c r="J4181" i="9"/>
  <c r="E5584" i="9"/>
  <c r="F5583" i="9"/>
  <c r="C4328" i="9"/>
  <c r="D4327" i="9"/>
  <c r="I4183" i="9" l="1"/>
  <c r="J4182" i="9"/>
  <c r="C4329" i="9"/>
  <c r="D4328" i="9"/>
  <c r="E5585" i="9"/>
  <c r="F5584" i="9"/>
  <c r="I4184" i="9" l="1"/>
  <c r="J4183" i="9"/>
  <c r="E5586" i="9"/>
  <c r="F5585" i="9"/>
  <c r="C4330" i="9"/>
  <c r="D4329" i="9"/>
  <c r="I4185" i="9" l="1"/>
  <c r="J4184" i="9"/>
  <c r="C4331" i="9"/>
  <c r="D4330" i="9"/>
  <c r="E5587" i="9"/>
  <c r="F5586" i="9"/>
  <c r="I4186" i="9" l="1"/>
  <c r="J4185" i="9"/>
  <c r="E5588" i="9"/>
  <c r="F5587" i="9"/>
  <c r="C4332" i="9"/>
  <c r="D4331" i="9"/>
  <c r="J4186" i="9" l="1"/>
  <c r="I4187" i="9"/>
  <c r="C4333" i="9"/>
  <c r="D4332" i="9"/>
  <c r="E5589" i="9"/>
  <c r="F5588" i="9"/>
  <c r="I4188" i="9" l="1"/>
  <c r="J4187" i="9"/>
  <c r="E5590" i="9"/>
  <c r="F5589" i="9"/>
  <c r="C4334" i="9"/>
  <c r="D4333" i="9"/>
  <c r="I4189" i="9" l="1"/>
  <c r="J4188" i="9"/>
  <c r="C4335" i="9"/>
  <c r="D4334" i="9"/>
  <c r="E5591" i="9"/>
  <c r="F5590" i="9"/>
  <c r="I4190" i="9" l="1"/>
  <c r="J4189" i="9"/>
  <c r="E5592" i="9"/>
  <c r="F5591" i="9"/>
  <c r="C4336" i="9"/>
  <c r="D4335" i="9"/>
  <c r="I4191" i="9" l="1"/>
  <c r="J4190" i="9"/>
  <c r="C4337" i="9"/>
  <c r="D4336" i="9"/>
  <c r="E5593" i="9"/>
  <c r="F5592" i="9"/>
  <c r="I4192" i="9" l="1"/>
  <c r="J4191" i="9"/>
  <c r="E5594" i="9"/>
  <c r="F5593" i="9"/>
  <c r="C4338" i="9"/>
  <c r="D4337" i="9"/>
  <c r="J4192" i="9" l="1"/>
  <c r="I4193" i="9"/>
  <c r="C4339" i="9"/>
  <c r="D4338" i="9"/>
  <c r="E5595" i="9"/>
  <c r="F5594" i="9"/>
  <c r="I4194" i="9" l="1"/>
  <c r="J4193" i="9"/>
  <c r="E5596" i="9"/>
  <c r="F5595" i="9"/>
  <c r="C4340" i="9"/>
  <c r="D4339" i="9"/>
  <c r="J4194" i="9" l="1"/>
  <c r="I4195" i="9"/>
  <c r="C4341" i="9"/>
  <c r="D4340" i="9"/>
  <c r="E5597" i="9"/>
  <c r="F5596" i="9"/>
  <c r="I4196" i="9" l="1"/>
  <c r="J4195" i="9"/>
  <c r="E5598" i="9"/>
  <c r="F5597" i="9"/>
  <c r="C4342" i="9"/>
  <c r="D4341" i="9"/>
  <c r="I4197" i="9" l="1"/>
  <c r="J4196" i="9"/>
  <c r="C4343" i="9"/>
  <c r="D4342" i="9"/>
  <c r="E5599" i="9"/>
  <c r="F5598" i="9"/>
  <c r="I4198" i="9" l="1"/>
  <c r="J4197" i="9"/>
  <c r="E5600" i="9"/>
  <c r="F5599" i="9"/>
  <c r="C4344" i="9"/>
  <c r="D4343" i="9"/>
  <c r="I4199" i="9" l="1"/>
  <c r="J4198" i="9"/>
  <c r="C4345" i="9"/>
  <c r="D4344" i="9"/>
  <c r="E5601" i="9"/>
  <c r="F5600" i="9"/>
  <c r="I4200" i="9" l="1"/>
  <c r="J4199" i="9"/>
  <c r="E5602" i="9"/>
  <c r="F5601" i="9"/>
  <c r="C4346" i="9"/>
  <c r="D4345" i="9"/>
  <c r="I4201" i="9" l="1"/>
  <c r="J4200" i="9"/>
  <c r="C4347" i="9"/>
  <c r="D4346" i="9"/>
  <c r="E5603" i="9"/>
  <c r="F5602" i="9"/>
  <c r="I4202" i="9" l="1"/>
  <c r="J4201" i="9"/>
  <c r="E5604" i="9"/>
  <c r="F5603" i="9"/>
  <c r="C4348" i="9"/>
  <c r="D4347" i="9"/>
  <c r="J4202" i="9" l="1"/>
  <c r="I4203" i="9"/>
  <c r="C4349" i="9"/>
  <c r="D4348" i="9"/>
  <c r="E5605" i="9"/>
  <c r="F5604" i="9"/>
  <c r="I4204" i="9" l="1"/>
  <c r="J4203" i="9"/>
  <c r="E5606" i="9"/>
  <c r="F5605" i="9"/>
  <c r="C4350" i="9"/>
  <c r="D4349" i="9"/>
  <c r="I4205" i="9" l="1"/>
  <c r="J4204" i="9"/>
  <c r="C4351" i="9"/>
  <c r="D4350" i="9"/>
  <c r="E5607" i="9"/>
  <c r="F5606" i="9"/>
  <c r="I4206" i="9" l="1"/>
  <c r="J4205" i="9"/>
  <c r="E5608" i="9"/>
  <c r="F5607" i="9"/>
  <c r="C4352" i="9"/>
  <c r="D4351" i="9"/>
  <c r="J4206" i="9" l="1"/>
  <c r="I4207" i="9"/>
  <c r="C4353" i="9"/>
  <c r="D4352" i="9"/>
  <c r="E5609" i="9"/>
  <c r="F5608" i="9"/>
  <c r="I4208" i="9" l="1"/>
  <c r="J4207" i="9"/>
  <c r="E5610" i="9"/>
  <c r="F5609" i="9"/>
  <c r="C4354" i="9"/>
  <c r="D4353" i="9"/>
  <c r="I4209" i="9" l="1"/>
  <c r="J4208" i="9"/>
  <c r="C4355" i="9"/>
  <c r="D4354" i="9"/>
  <c r="E5611" i="9"/>
  <c r="F5610" i="9"/>
  <c r="I4210" i="9" l="1"/>
  <c r="J4209" i="9"/>
  <c r="E5612" i="9"/>
  <c r="F5611" i="9"/>
  <c r="C4356" i="9"/>
  <c r="D4355" i="9"/>
  <c r="J4210" i="9" l="1"/>
  <c r="I4211" i="9"/>
  <c r="C4357" i="9"/>
  <c r="D4356" i="9"/>
  <c r="E5613" i="9"/>
  <c r="F5612" i="9"/>
  <c r="I4212" i="9" l="1"/>
  <c r="J4211" i="9"/>
  <c r="E5614" i="9"/>
  <c r="F5613" i="9"/>
  <c r="C4358" i="9"/>
  <c r="D4357" i="9"/>
  <c r="I4213" i="9" l="1"/>
  <c r="J4212" i="9"/>
  <c r="C4359" i="9"/>
  <c r="D4358" i="9"/>
  <c r="E5615" i="9"/>
  <c r="F5614" i="9"/>
  <c r="I4214" i="9" l="1"/>
  <c r="J4213" i="9"/>
  <c r="E5616" i="9"/>
  <c r="F5615" i="9"/>
  <c r="C4360" i="9"/>
  <c r="D4359" i="9"/>
  <c r="I4215" i="9" l="1"/>
  <c r="J4214" i="9"/>
  <c r="C4361" i="9"/>
  <c r="D4360" i="9"/>
  <c r="E5617" i="9"/>
  <c r="F5616" i="9"/>
  <c r="I4216" i="9" l="1"/>
  <c r="J4215" i="9"/>
  <c r="E5618" i="9"/>
  <c r="F5617" i="9"/>
  <c r="C4362" i="9"/>
  <c r="D4361" i="9"/>
  <c r="I4217" i="9" l="1"/>
  <c r="J4216" i="9"/>
  <c r="C4363" i="9"/>
  <c r="D4362" i="9"/>
  <c r="E5619" i="9"/>
  <c r="F5618" i="9"/>
  <c r="I4218" i="9" l="1"/>
  <c r="J4217" i="9"/>
  <c r="E5620" i="9"/>
  <c r="F5619" i="9"/>
  <c r="C4364" i="9"/>
  <c r="D4363" i="9"/>
  <c r="J4218" i="9" l="1"/>
  <c r="I4219" i="9"/>
  <c r="C4365" i="9"/>
  <c r="D4364" i="9"/>
  <c r="E5621" i="9"/>
  <c r="F5620" i="9"/>
  <c r="I4220" i="9" l="1"/>
  <c r="J4219" i="9"/>
  <c r="E5622" i="9"/>
  <c r="F5621" i="9"/>
  <c r="C4366" i="9"/>
  <c r="D4365" i="9"/>
  <c r="I4221" i="9" l="1"/>
  <c r="J4220" i="9"/>
  <c r="C4367" i="9"/>
  <c r="D4366" i="9"/>
  <c r="E5623" i="9"/>
  <c r="F5622" i="9"/>
  <c r="I4222" i="9" l="1"/>
  <c r="J4221" i="9"/>
  <c r="E5624" i="9"/>
  <c r="F5623" i="9"/>
  <c r="C4368" i="9"/>
  <c r="D4367" i="9"/>
  <c r="I4223" i="9" l="1"/>
  <c r="J4222" i="9"/>
  <c r="C4369" i="9"/>
  <c r="D4368" i="9"/>
  <c r="E5625" i="9"/>
  <c r="F5624" i="9"/>
  <c r="I4224" i="9" l="1"/>
  <c r="J4223" i="9"/>
  <c r="E5626" i="9"/>
  <c r="F5625" i="9"/>
  <c r="C4370" i="9"/>
  <c r="D4369" i="9"/>
  <c r="J4224" i="9" l="1"/>
  <c r="I4225" i="9"/>
  <c r="C4371" i="9"/>
  <c r="D4370" i="9"/>
  <c r="E5627" i="9"/>
  <c r="F5626" i="9"/>
  <c r="I4226" i="9" l="1"/>
  <c r="J4225" i="9"/>
  <c r="E5628" i="9"/>
  <c r="F5627" i="9"/>
  <c r="C4372" i="9"/>
  <c r="D4371" i="9"/>
  <c r="J4226" i="9" l="1"/>
  <c r="I4227" i="9"/>
  <c r="C4373" i="9"/>
  <c r="D4372" i="9"/>
  <c r="E5629" i="9"/>
  <c r="F5628" i="9"/>
  <c r="I4228" i="9" l="1"/>
  <c r="J4227" i="9"/>
  <c r="E5630" i="9"/>
  <c r="F5629" i="9"/>
  <c r="C4374" i="9"/>
  <c r="D4373" i="9"/>
  <c r="I4229" i="9" l="1"/>
  <c r="J4228" i="9"/>
  <c r="C4375" i="9"/>
  <c r="D4374" i="9"/>
  <c r="E5631" i="9"/>
  <c r="F5630" i="9"/>
  <c r="I4230" i="9" l="1"/>
  <c r="J4229" i="9"/>
  <c r="E5632" i="9"/>
  <c r="F5631" i="9"/>
  <c r="C4376" i="9"/>
  <c r="D4375" i="9"/>
  <c r="I4231" i="9" l="1"/>
  <c r="J4230" i="9"/>
  <c r="C4377" i="9"/>
  <c r="D4376" i="9"/>
  <c r="E5633" i="9"/>
  <c r="F5632" i="9"/>
  <c r="I4232" i="9" l="1"/>
  <c r="J4231" i="9"/>
  <c r="E5634" i="9"/>
  <c r="F5633" i="9"/>
  <c r="C4378" i="9"/>
  <c r="D4377" i="9"/>
  <c r="I4233" i="9" l="1"/>
  <c r="J4232" i="9"/>
  <c r="C4379" i="9"/>
  <c r="D4378" i="9"/>
  <c r="E5635" i="9"/>
  <c r="F5634" i="9"/>
  <c r="I4234" i="9" l="1"/>
  <c r="J4233" i="9"/>
  <c r="E5636" i="9"/>
  <c r="F5635" i="9"/>
  <c r="C4380" i="9"/>
  <c r="D4379" i="9"/>
  <c r="J4234" i="9" l="1"/>
  <c r="I4235" i="9"/>
  <c r="C4381" i="9"/>
  <c r="D4380" i="9"/>
  <c r="E5637" i="9"/>
  <c r="F5636" i="9"/>
  <c r="I4236" i="9" l="1"/>
  <c r="J4235" i="9"/>
  <c r="E5638" i="9"/>
  <c r="F5637" i="9"/>
  <c r="C4382" i="9"/>
  <c r="D4381" i="9"/>
  <c r="I4237" i="9" l="1"/>
  <c r="J4236" i="9"/>
  <c r="C4383" i="9"/>
  <c r="D4382" i="9"/>
  <c r="E5639" i="9"/>
  <c r="F5638" i="9"/>
  <c r="I4238" i="9" l="1"/>
  <c r="J4237" i="9"/>
  <c r="E5640" i="9"/>
  <c r="F5639" i="9"/>
  <c r="C4384" i="9"/>
  <c r="D4383" i="9"/>
  <c r="J4238" i="9" l="1"/>
  <c r="I4239" i="9"/>
  <c r="C4385" i="9"/>
  <c r="D4384" i="9"/>
  <c r="E5641" i="9"/>
  <c r="F5640" i="9"/>
  <c r="I4240" i="9" l="1"/>
  <c r="J4239" i="9"/>
  <c r="E5642" i="9"/>
  <c r="F5641" i="9"/>
  <c r="C4386" i="9"/>
  <c r="D4385" i="9"/>
  <c r="I4241" i="9" l="1"/>
  <c r="J4240" i="9"/>
  <c r="C4387" i="9"/>
  <c r="D4386" i="9"/>
  <c r="E5643" i="9"/>
  <c r="F5642" i="9"/>
  <c r="I4242" i="9" l="1"/>
  <c r="J4241" i="9"/>
  <c r="E5644" i="9"/>
  <c r="F5643" i="9"/>
  <c r="C4388" i="9"/>
  <c r="D4387" i="9"/>
  <c r="J4242" i="9" l="1"/>
  <c r="I4243" i="9"/>
  <c r="C4389" i="9"/>
  <c r="D4388" i="9"/>
  <c r="E5645" i="9"/>
  <c r="F5644" i="9"/>
  <c r="I4244" i="9" l="1"/>
  <c r="J4243" i="9"/>
  <c r="E5646" i="9"/>
  <c r="F5645" i="9"/>
  <c r="C4390" i="9"/>
  <c r="D4389" i="9"/>
  <c r="I4245" i="9" l="1"/>
  <c r="J4244" i="9"/>
  <c r="C4391" i="9"/>
  <c r="D4390" i="9"/>
  <c r="E5647" i="9"/>
  <c r="F5646" i="9"/>
  <c r="I4246" i="9" l="1"/>
  <c r="J4245" i="9"/>
  <c r="E5648" i="9"/>
  <c r="F5647" i="9"/>
  <c r="C4392" i="9"/>
  <c r="D4391" i="9"/>
  <c r="I4247" i="9" l="1"/>
  <c r="J4246" i="9"/>
  <c r="C4393" i="9"/>
  <c r="D4392" i="9"/>
  <c r="E5649" i="9"/>
  <c r="F5648" i="9"/>
  <c r="I4248" i="9" l="1"/>
  <c r="J4247" i="9"/>
  <c r="E5650" i="9"/>
  <c r="F5649" i="9"/>
  <c r="C4394" i="9"/>
  <c r="D4393" i="9"/>
  <c r="I4249" i="9" l="1"/>
  <c r="J4248" i="9"/>
  <c r="C4395" i="9"/>
  <c r="D4394" i="9"/>
  <c r="E5651" i="9"/>
  <c r="F5650" i="9"/>
  <c r="I4250" i="9" l="1"/>
  <c r="J4249" i="9"/>
  <c r="E5652" i="9"/>
  <c r="F5651" i="9"/>
  <c r="C4396" i="9"/>
  <c r="D4395" i="9"/>
  <c r="J4250" i="9" l="1"/>
  <c r="I4251" i="9"/>
  <c r="C4397" i="9"/>
  <c r="D4396" i="9"/>
  <c r="E5653" i="9"/>
  <c r="F5652" i="9"/>
  <c r="I4252" i="9" l="1"/>
  <c r="J4251" i="9"/>
  <c r="E5654" i="9"/>
  <c r="F5653" i="9"/>
  <c r="C4398" i="9"/>
  <c r="D4397" i="9"/>
  <c r="I4253" i="9" l="1"/>
  <c r="J4252" i="9"/>
  <c r="C4399" i="9"/>
  <c r="D4398" i="9"/>
  <c r="E5655" i="9"/>
  <c r="F5654" i="9"/>
  <c r="I4254" i="9" l="1"/>
  <c r="J4253" i="9"/>
  <c r="E5656" i="9"/>
  <c r="F5655" i="9"/>
  <c r="C4400" i="9"/>
  <c r="D4399" i="9"/>
  <c r="I4255" i="9" l="1"/>
  <c r="J4254" i="9"/>
  <c r="C4401" i="9"/>
  <c r="D4400" i="9"/>
  <c r="E5657" i="9"/>
  <c r="F5656" i="9"/>
  <c r="I4256" i="9" l="1"/>
  <c r="J4255" i="9"/>
  <c r="E5658" i="9"/>
  <c r="F5657" i="9"/>
  <c r="C4402" i="9"/>
  <c r="D4401" i="9"/>
  <c r="J4256" i="9" l="1"/>
  <c r="I4257" i="9"/>
  <c r="C4403" i="9"/>
  <c r="D4402" i="9"/>
  <c r="E5659" i="9"/>
  <c r="F5658" i="9"/>
  <c r="I4258" i="9" l="1"/>
  <c r="J4257" i="9"/>
  <c r="E5660" i="9"/>
  <c r="F5659" i="9"/>
  <c r="C4404" i="9"/>
  <c r="D4403" i="9"/>
  <c r="J4258" i="9" l="1"/>
  <c r="I4259" i="9"/>
  <c r="C4405" i="9"/>
  <c r="D4404" i="9"/>
  <c r="E5661" i="9"/>
  <c r="F5660" i="9"/>
  <c r="I4260" i="9" l="1"/>
  <c r="J4259" i="9"/>
  <c r="E5662" i="9"/>
  <c r="F5661" i="9"/>
  <c r="C4406" i="9"/>
  <c r="D4405" i="9"/>
  <c r="I4261" i="9" l="1"/>
  <c r="J4260" i="9"/>
  <c r="C4407" i="9"/>
  <c r="D4406" i="9"/>
  <c r="E5663" i="9"/>
  <c r="F5662" i="9"/>
  <c r="I4262" i="9" l="1"/>
  <c r="J4261" i="9"/>
  <c r="E5664" i="9"/>
  <c r="F5663" i="9"/>
  <c r="C4408" i="9"/>
  <c r="D4407" i="9"/>
  <c r="I4263" i="9" l="1"/>
  <c r="J4262" i="9"/>
  <c r="C4409" i="9"/>
  <c r="D4408" i="9"/>
  <c r="E5665" i="9"/>
  <c r="F5664" i="9"/>
  <c r="I4264" i="9" l="1"/>
  <c r="J4263" i="9"/>
  <c r="E5666" i="9"/>
  <c r="F5665" i="9"/>
  <c r="C4410" i="9"/>
  <c r="D4409" i="9"/>
  <c r="I4265" i="9" l="1"/>
  <c r="J4264" i="9"/>
  <c r="C4411" i="9"/>
  <c r="D4410" i="9"/>
  <c r="E5667" i="9"/>
  <c r="F5666" i="9"/>
  <c r="I4266" i="9" l="1"/>
  <c r="J4265" i="9"/>
  <c r="E5668" i="9"/>
  <c r="F5667" i="9"/>
  <c r="C4412" i="9"/>
  <c r="D4411" i="9"/>
  <c r="J4266" i="9" l="1"/>
  <c r="I4267" i="9"/>
  <c r="C4413" i="9"/>
  <c r="D4412" i="9"/>
  <c r="E5669" i="9"/>
  <c r="F5668" i="9"/>
  <c r="I4268" i="9" l="1"/>
  <c r="J4267" i="9"/>
  <c r="E5670" i="9"/>
  <c r="F5669" i="9"/>
  <c r="C4414" i="9"/>
  <c r="D4413" i="9"/>
  <c r="I4269" i="9" l="1"/>
  <c r="J4268" i="9"/>
  <c r="C4415" i="9"/>
  <c r="D4414" i="9"/>
  <c r="E5671" i="9"/>
  <c r="F5670" i="9"/>
  <c r="I4270" i="9" l="1"/>
  <c r="J4269" i="9"/>
  <c r="E5672" i="9"/>
  <c r="F5671" i="9"/>
  <c r="C4416" i="9"/>
  <c r="D4415" i="9"/>
  <c r="J4270" i="9" l="1"/>
  <c r="I4271" i="9"/>
  <c r="C4417" i="9"/>
  <c r="D4416" i="9"/>
  <c r="E5673" i="9"/>
  <c r="F5672" i="9"/>
  <c r="I4272" i="9" l="1"/>
  <c r="J4271" i="9"/>
  <c r="E5674" i="9"/>
  <c r="F5673" i="9"/>
  <c r="C4418" i="9"/>
  <c r="D4417" i="9"/>
  <c r="I4273" i="9" l="1"/>
  <c r="J4272" i="9"/>
  <c r="C4419" i="9"/>
  <c r="D4418" i="9"/>
  <c r="E5675" i="9"/>
  <c r="F5674" i="9"/>
  <c r="I4274" i="9" l="1"/>
  <c r="J4273" i="9"/>
  <c r="E5676" i="9"/>
  <c r="F5675" i="9"/>
  <c r="C4420" i="9"/>
  <c r="D4419" i="9"/>
  <c r="J4274" i="9" l="1"/>
  <c r="I4275" i="9"/>
  <c r="C4421" i="9"/>
  <c r="D4420" i="9"/>
  <c r="E5677" i="9"/>
  <c r="F5676" i="9"/>
  <c r="I4276" i="9" l="1"/>
  <c r="J4275" i="9"/>
  <c r="E5678" i="9"/>
  <c r="F5677" i="9"/>
  <c r="C4422" i="9"/>
  <c r="D4421" i="9"/>
  <c r="I4277" i="9" l="1"/>
  <c r="J4276" i="9"/>
  <c r="C4423" i="9"/>
  <c r="D4422" i="9"/>
  <c r="E5679" i="9"/>
  <c r="F5678" i="9"/>
  <c r="I4278" i="9" l="1"/>
  <c r="J4277" i="9"/>
  <c r="E5680" i="9"/>
  <c r="F5679" i="9"/>
  <c r="C4424" i="9"/>
  <c r="D4423" i="9"/>
  <c r="I4279" i="9" l="1"/>
  <c r="J4278" i="9"/>
  <c r="C4425" i="9"/>
  <c r="D4424" i="9"/>
  <c r="E5681" i="9"/>
  <c r="F5680" i="9"/>
  <c r="I4280" i="9" l="1"/>
  <c r="J4279" i="9"/>
  <c r="E5682" i="9"/>
  <c r="F5681" i="9"/>
  <c r="D4425" i="9"/>
  <c r="C4426" i="9"/>
  <c r="I4281" i="9" l="1"/>
  <c r="J4280" i="9"/>
  <c r="C4427" i="9"/>
  <c r="D4426" i="9"/>
  <c r="E5683" i="9"/>
  <c r="F5682" i="9"/>
  <c r="I4282" i="9" l="1"/>
  <c r="J4281" i="9"/>
  <c r="E5684" i="9"/>
  <c r="F5683" i="9"/>
  <c r="C4428" i="9"/>
  <c r="D4427" i="9"/>
  <c r="J4282" i="9" l="1"/>
  <c r="I4283" i="9"/>
  <c r="C4429" i="9"/>
  <c r="D4428" i="9"/>
  <c r="E5685" i="9"/>
  <c r="F5684" i="9"/>
  <c r="I4284" i="9" l="1"/>
  <c r="J4283" i="9"/>
  <c r="E5686" i="9"/>
  <c r="F5685" i="9"/>
  <c r="C4430" i="9"/>
  <c r="D4429" i="9"/>
  <c r="I4285" i="9" l="1"/>
  <c r="J4284" i="9"/>
  <c r="C4431" i="9"/>
  <c r="D4430" i="9"/>
  <c r="E5687" i="9"/>
  <c r="F5686" i="9"/>
  <c r="I4286" i="9" l="1"/>
  <c r="J4285" i="9"/>
  <c r="E5688" i="9"/>
  <c r="F5687" i="9"/>
  <c r="C4432" i="9"/>
  <c r="D4431" i="9"/>
  <c r="I4287" i="9" l="1"/>
  <c r="J4286" i="9"/>
  <c r="C4433" i="9"/>
  <c r="D4432" i="9"/>
  <c r="E5689" i="9"/>
  <c r="F5688" i="9"/>
  <c r="I4288" i="9" l="1"/>
  <c r="J4287" i="9"/>
  <c r="E5690" i="9"/>
  <c r="F5689" i="9"/>
  <c r="C4434" i="9"/>
  <c r="D4433" i="9"/>
  <c r="J4288" i="9" l="1"/>
  <c r="I4289" i="9"/>
  <c r="C4435" i="9"/>
  <c r="D4434" i="9"/>
  <c r="E5691" i="9"/>
  <c r="F5690" i="9"/>
  <c r="I4290" i="9" l="1"/>
  <c r="J4289" i="9"/>
  <c r="E5692" i="9"/>
  <c r="F5691" i="9"/>
  <c r="C4436" i="9"/>
  <c r="D4435" i="9"/>
  <c r="J4290" i="9" l="1"/>
  <c r="I4291" i="9"/>
  <c r="C4437" i="9"/>
  <c r="D4436" i="9"/>
  <c r="E5693" i="9"/>
  <c r="F5692" i="9"/>
  <c r="I4292" i="9" l="1"/>
  <c r="J4291" i="9"/>
  <c r="E5694" i="9"/>
  <c r="F5693" i="9"/>
  <c r="C4438" i="9"/>
  <c r="D4437" i="9"/>
  <c r="I4293" i="9" l="1"/>
  <c r="J4292" i="9"/>
  <c r="C4439" i="9"/>
  <c r="D4438" i="9"/>
  <c r="E5695" i="9"/>
  <c r="F5694" i="9"/>
  <c r="I4294" i="9" l="1"/>
  <c r="J4293" i="9"/>
  <c r="E5696" i="9"/>
  <c r="F5695" i="9"/>
  <c r="C4440" i="9"/>
  <c r="D4439" i="9"/>
  <c r="I4295" i="9" l="1"/>
  <c r="J4294" i="9"/>
  <c r="C4441" i="9"/>
  <c r="D4440" i="9"/>
  <c r="E5697" i="9"/>
  <c r="F5696" i="9"/>
  <c r="I4296" i="9" l="1"/>
  <c r="J4295" i="9"/>
  <c r="E5698" i="9"/>
  <c r="F5697" i="9"/>
  <c r="C4442" i="9"/>
  <c r="D4441" i="9"/>
  <c r="I4297" i="9" l="1"/>
  <c r="J4296" i="9"/>
  <c r="C4443" i="9"/>
  <c r="D4442" i="9"/>
  <c r="E5699" i="9"/>
  <c r="F5698" i="9"/>
  <c r="I4298" i="9" l="1"/>
  <c r="J4297" i="9"/>
  <c r="E5700" i="9"/>
  <c r="F5699" i="9"/>
  <c r="C4444" i="9"/>
  <c r="D4443" i="9"/>
  <c r="J4298" i="9" l="1"/>
  <c r="I4299" i="9"/>
  <c r="C4445" i="9"/>
  <c r="D4444" i="9"/>
  <c r="E5701" i="9"/>
  <c r="F5700" i="9"/>
  <c r="I4300" i="9" l="1"/>
  <c r="J4299" i="9"/>
  <c r="E5702" i="9"/>
  <c r="F5701" i="9"/>
  <c r="C4446" i="9"/>
  <c r="D4445" i="9"/>
  <c r="I4301" i="9" l="1"/>
  <c r="J4300" i="9"/>
  <c r="C4447" i="9"/>
  <c r="D4446" i="9"/>
  <c r="E5703" i="9"/>
  <c r="F5702" i="9"/>
  <c r="I4302" i="9" l="1"/>
  <c r="J4301" i="9"/>
  <c r="E5704" i="9"/>
  <c r="F5703" i="9"/>
  <c r="C4448" i="9"/>
  <c r="D4447" i="9"/>
  <c r="J4302" i="9" l="1"/>
  <c r="I4303" i="9"/>
  <c r="C4449" i="9"/>
  <c r="D4448" i="9"/>
  <c r="E5705" i="9"/>
  <c r="F5704" i="9"/>
  <c r="I4304" i="9" l="1"/>
  <c r="J4303" i="9"/>
  <c r="E5706" i="9"/>
  <c r="F5705" i="9"/>
  <c r="C4450" i="9"/>
  <c r="D4449" i="9"/>
  <c r="I4305" i="9" l="1"/>
  <c r="J4304" i="9"/>
  <c r="C4451" i="9"/>
  <c r="D4450" i="9"/>
  <c r="E5707" i="9"/>
  <c r="F5706" i="9"/>
  <c r="I4306" i="9" l="1"/>
  <c r="J4305" i="9"/>
  <c r="E5708" i="9"/>
  <c r="F5707" i="9"/>
  <c r="C4452" i="9"/>
  <c r="D4451" i="9"/>
  <c r="J4306" i="9" l="1"/>
  <c r="I4307" i="9"/>
  <c r="C4453" i="9"/>
  <c r="D4452" i="9"/>
  <c r="E5709" i="9"/>
  <c r="F5708" i="9"/>
  <c r="I4308" i="9" l="1"/>
  <c r="J4307" i="9"/>
  <c r="E5710" i="9"/>
  <c r="F5709" i="9"/>
  <c r="C4454" i="9"/>
  <c r="D4453" i="9"/>
  <c r="I4309" i="9" l="1"/>
  <c r="J4308" i="9"/>
  <c r="C4455" i="9"/>
  <c r="D4454" i="9"/>
  <c r="E5711" i="9"/>
  <c r="F5710" i="9"/>
  <c r="I4310" i="9" l="1"/>
  <c r="J4309" i="9"/>
  <c r="E5712" i="9"/>
  <c r="F5711" i="9"/>
  <c r="C4456" i="9"/>
  <c r="D4455" i="9"/>
  <c r="I4311" i="9" l="1"/>
  <c r="J4310" i="9"/>
  <c r="C4457" i="9"/>
  <c r="D4456" i="9"/>
  <c r="E5713" i="9"/>
  <c r="F5712" i="9"/>
  <c r="I4312" i="9" l="1"/>
  <c r="J4311" i="9"/>
  <c r="E5714" i="9"/>
  <c r="F5713" i="9"/>
  <c r="C4458" i="9"/>
  <c r="D4457" i="9"/>
  <c r="I4313" i="9" l="1"/>
  <c r="J4312" i="9"/>
  <c r="C4459" i="9"/>
  <c r="D4458" i="9"/>
  <c r="E5715" i="9"/>
  <c r="F5714" i="9"/>
  <c r="I4314" i="9" l="1"/>
  <c r="J4313" i="9"/>
  <c r="E5716" i="9"/>
  <c r="F5715" i="9"/>
  <c r="C4460" i="9"/>
  <c r="D4459" i="9"/>
  <c r="J4314" i="9" l="1"/>
  <c r="I4315" i="9"/>
  <c r="C4461" i="9"/>
  <c r="D4460" i="9"/>
  <c r="E5717" i="9"/>
  <c r="F5716" i="9"/>
  <c r="I4316" i="9" l="1"/>
  <c r="J4315" i="9"/>
  <c r="E5718" i="9"/>
  <c r="F5717" i="9"/>
  <c r="C4462" i="9"/>
  <c r="D4461" i="9"/>
  <c r="I4317" i="9" l="1"/>
  <c r="J4316" i="9"/>
  <c r="C4463" i="9"/>
  <c r="D4462" i="9"/>
  <c r="E5719" i="9"/>
  <c r="F5718" i="9"/>
  <c r="I4318" i="9" l="1"/>
  <c r="J4317" i="9"/>
  <c r="E5720" i="9"/>
  <c r="F5719" i="9"/>
  <c r="C4464" i="9"/>
  <c r="D4463" i="9"/>
  <c r="I4319" i="9" l="1"/>
  <c r="J4318" i="9"/>
  <c r="C4465" i="9"/>
  <c r="D4464" i="9"/>
  <c r="E5721" i="9"/>
  <c r="F5720" i="9"/>
  <c r="I4320" i="9" l="1"/>
  <c r="J4319" i="9"/>
  <c r="E5722" i="9"/>
  <c r="F5721" i="9"/>
  <c r="C4466" i="9"/>
  <c r="D4465" i="9"/>
  <c r="J4320" i="9" l="1"/>
  <c r="I4321" i="9"/>
  <c r="C4467" i="9"/>
  <c r="D4466" i="9"/>
  <c r="E5723" i="9"/>
  <c r="F5722" i="9"/>
  <c r="I4322" i="9" l="1"/>
  <c r="J4321" i="9"/>
  <c r="E5724" i="9"/>
  <c r="F5723" i="9"/>
  <c r="C4468" i="9"/>
  <c r="D4467" i="9"/>
  <c r="J4322" i="9" l="1"/>
  <c r="I4323" i="9"/>
  <c r="C4469" i="9"/>
  <c r="D4468" i="9"/>
  <c r="E5725" i="9"/>
  <c r="F5724" i="9"/>
  <c r="I4324" i="9" l="1"/>
  <c r="J4323" i="9"/>
  <c r="E5726" i="9"/>
  <c r="F5725" i="9"/>
  <c r="C4470" i="9"/>
  <c r="D4469" i="9"/>
  <c r="I4325" i="9" l="1"/>
  <c r="J4324" i="9"/>
  <c r="C4471" i="9"/>
  <c r="D4470" i="9"/>
  <c r="E5727" i="9"/>
  <c r="F5726" i="9"/>
  <c r="I4326" i="9" l="1"/>
  <c r="J4325" i="9"/>
  <c r="E5728" i="9"/>
  <c r="F5727" i="9"/>
  <c r="C4472" i="9"/>
  <c r="D4471" i="9"/>
  <c r="I4327" i="9" l="1"/>
  <c r="J4326" i="9"/>
  <c r="C4473" i="9"/>
  <c r="D4472" i="9"/>
  <c r="E5729" i="9"/>
  <c r="F5728" i="9"/>
  <c r="I4328" i="9" l="1"/>
  <c r="J4327" i="9"/>
  <c r="E5730" i="9"/>
  <c r="F5729" i="9"/>
  <c r="C4474" i="9"/>
  <c r="D4473" i="9"/>
  <c r="I4329" i="9" l="1"/>
  <c r="J4328" i="9"/>
  <c r="C4475" i="9"/>
  <c r="D4474" i="9"/>
  <c r="E5731" i="9"/>
  <c r="F5730" i="9"/>
  <c r="I4330" i="9" l="1"/>
  <c r="J4329" i="9"/>
  <c r="E5732" i="9"/>
  <c r="F5731" i="9"/>
  <c r="C4476" i="9"/>
  <c r="D4475" i="9"/>
  <c r="J4330" i="9" l="1"/>
  <c r="I4331" i="9"/>
  <c r="C4477" i="9"/>
  <c r="D4476" i="9"/>
  <c r="E5733" i="9"/>
  <c r="F5732" i="9"/>
  <c r="I4332" i="9" l="1"/>
  <c r="J4331" i="9"/>
  <c r="E5734" i="9"/>
  <c r="F5733" i="9"/>
  <c r="C4478" i="9"/>
  <c r="D4477" i="9"/>
  <c r="I4333" i="9" l="1"/>
  <c r="J4332" i="9"/>
  <c r="C4479" i="9"/>
  <c r="D4478" i="9"/>
  <c r="E5735" i="9"/>
  <c r="F5734" i="9"/>
  <c r="I4334" i="9" l="1"/>
  <c r="J4333" i="9"/>
  <c r="E5736" i="9"/>
  <c r="F5735" i="9"/>
  <c r="C4480" i="9"/>
  <c r="D4479" i="9"/>
  <c r="J4334" i="9" l="1"/>
  <c r="I4335" i="9"/>
  <c r="C4481" i="9"/>
  <c r="D4480" i="9"/>
  <c r="E5737" i="9"/>
  <c r="F5736" i="9"/>
  <c r="I4336" i="9" l="1"/>
  <c r="J4335" i="9"/>
  <c r="E5738" i="9"/>
  <c r="F5737" i="9"/>
  <c r="C4482" i="9"/>
  <c r="D4481" i="9"/>
  <c r="I4337" i="9" l="1"/>
  <c r="J4336" i="9"/>
  <c r="C4483" i="9"/>
  <c r="D4482" i="9"/>
  <c r="E5739" i="9"/>
  <c r="F5738" i="9"/>
  <c r="I4338" i="9" l="1"/>
  <c r="J4337" i="9"/>
  <c r="E5740" i="9"/>
  <c r="F5739" i="9"/>
  <c r="C4484" i="9"/>
  <c r="D4483" i="9"/>
  <c r="J4338" i="9" l="1"/>
  <c r="I4339" i="9"/>
  <c r="C4485" i="9"/>
  <c r="D4484" i="9"/>
  <c r="E5741" i="9"/>
  <c r="F5740" i="9"/>
  <c r="I4340" i="9" l="1"/>
  <c r="J4339" i="9"/>
  <c r="E5742" i="9"/>
  <c r="F5741" i="9"/>
  <c r="C4486" i="9"/>
  <c r="D4485" i="9"/>
  <c r="I4341" i="9" l="1"/>
  <c r="J4340" i="9"/>
  <c r="C4487" i="9"/>
  <c r="D4486" i="9"/>
  <c r="E5743" i="9"/>
  <c r="F5742" i="9"/>
  <c r="I4342" i="9" l="1"/>
  <c r="J4341" i="9"/>
  <c r="E5744" i="9"/>
  <c r="F5743" i="9"/>
  <c r="C4488" i="9"/>
  <c r="D4487" i="9"/>
  <c r="I4343" i="9" l="1"/>
  <c r="J4342" i="9"/>
  <c r="C4489" i="9"/>
  <c r="D4488" i="9"/>
  <c r="E5745" i="9"/>
  <c r="F5744" i="9"/>
  <c r="I4344" i="9" l="1"/>
  <c r="J4343" i="9"/>
  <c r="E5746" i="9"/>
  <c r="F5745" i="9"/>
  <c r="D4489" i="9"/>
  <c r="C4490" i="9"/>
  <c r="I4345" i="9" l="1"/>
  <c r="J4344" i="9"/>
  <c r="C4491" i="9"/>
  <c r="D4490" i="9"/>
  <c r="E5747" i="9"/>
  <c r="F5746" i="9"/>
  <c r="I4346" i="9" l="1"/>
  <c r="J4345" i="9"/>
  <c r="E5748" i="9"/>
  <c r="F5747" i="9"/>
  <c r="C4492" i="9"/>
  <c r="D4491" i="9"/>
  <c r="J4346" i="9" l="1"/>
  <c r="I4347" i="9"/>
  <c r="C4493" i="9"/>
  <c r="D4492" i="9"/>
  <c r="E5749" i="9"/>
  <c r="F5748" i="9"/>
  <c r="I4348" i="9" l="1"/>
  <c r="J4347" i="9"/>
  <c r="E5750" i="9"/>
  <c r="F5749" i="9"/>
  <c r="C4494" i="9"/>
  <c r="D4493" i="9"/>
  <c r="I4349" i="9" l="1"/>
  <c r="J4348" i="9"/>
  <c r="C4495" i="9"/>
  <c r="D4494" i="9"/>
  <c r="E5751" i="9"/>
  <c r="F5750" i="9"/>
  <c r="I4350" i="9" l="1"/>
  <c r="J4349" i="9"/>
  <c r="E5752" i="9"/>
  <c r="F5751" i="9"/>
  <c r="C4496" i="9"/>
  <c r="D4495" i="9"/>
  <c r="I4351" i="9" l="1"/>
  <c r="J4350" i="9"/>
  <c r="C4497" i="9"/>
  <c r="D4496" i="9"/>
  <c r="E5753" i="9"/>
  <c r="F5752" i="9"/>
  <c r="I4352" i="9" l="1"/>
  <c r="J4351" i="9"/>
  <c r="E5754" i="9"/>
  <c r="F5753" i="9"/>
  <c r="C4498" i="9"/>
  <c r="D4497" i="9"/>
  <c r="J4352" i="9" l="1"/>
  <c r="I4353" i="9"/>
  <c r="C4499" i="9"/>
  <c r="D4498" i="9"/>
  <c r="E5755" i="9"/>
  <c r="F5754" i="9"/>
  <c r="I4354" i="9" l="1"/>
  <c r="J4353" i="9"/>
  <c r="E5756" i="9"/>
  <c r="F5755" i="9"/>
  <c r="C4500" i="9"/>
  <c r="D4499" i="9"/>
  <c r="J4354" i="9" l="1"/>
  <c r="I4355" i="9"/>
  <c r="C4501" i="9"/>
  <c r="D4500" i="9"/>
  <c r="E5757" i="9"/>
  <c r="F5756" i="9"/>
  <c r="I4356" i="9" l="1"/>
  <c r="J4355" i="9"/>
  <c r="E5758" i="9"/>
  <c r="F5757" i="9"/>
  <c r="C4502" i="9"/>
  <c r="D4501" i="9"/>
  <c r="I4357" i="9" l="1"/>
  <c r="J4356" i="9"/>
  <c r="C4503" i="9"/>
  <c r="D4502" i="9"/>
  <c r="E5759" i="9"/>
  <c r="F5758" i="9"/>
  <c r="I4358" i="9" l="1"/>
  <c r="J4357" i="9"/>
  <c r="E5760" i="9"/>
  <c r="F5759" i="9"/>
  <c r="C4504" i="9"/>
  <c r="D4503" i="9"/>
  <c r="I4359" i="9" l="1"/>
  <c r="J4358" i="9"/>
  <c r="C4505" i="9"/>
  <c r="D4504" i="9"/>
  <c r="E5761" i="9"/>
  <c r="F5760" i="9"/>
  <c r="I4360" i="9" l="1"/>
  <c r="J4359" i="9"/>
  <c r="E5762" i="9"/>
  <c r="F5761" i="9"/>
  <c r="C4506" i="9"/>
  <c r="D4505" i="9"/>
  <c r="I4361" i="9" l="1"/>
  <c r="J4360" i="9"/>
  <c r="C4507" i="9"/>
  <c r="D4506" i="9"/>
  <c r="E5763" i="9"/>
  <c r="F5762" i="9"/>
  <c r="I4362" i="9" l="1"/>
  <c r="J4361" i="9"/>
  <c r="E5764" i="9"/>
  <c r="F5763" i="9"/>
  <c r="C4508" i="9"/>
  <c r="D4507" i="9"/>
  <c r="J4362" i="9" l="1"/>
  <c r="I4363" i="9"/>
  <c r="C4509" i="9"/>
  <c r="D4508" i="9"/>
  <c r="E5765" i="9"/>
  <c r="F5764" i="9"/>
  <c r="I4364" i="9" l="1"/>
  <c r="J4363" i="9"/>
  <c r="E5766" i="9"/>
  <c r="F5765" i="9"/>
  <c r="C4510" i="9"/>
  <c r="D4509" i="9"/>
  <c r="I4365" i="9" l="1"/>
  <c r="J4364" i="9"/>
  <c r="C4511" i="9"/>
  <c r="D4510" i="9"/>
  <c r="E5767" i="9"/>
  <c r="F5766" i="9"/>
  <c r="I4366" i="9" l="1"/>
  <c r="J4365" i="9"/>
  <c r="E5768" i="9"/>
  <c r="F5767" i="9"/>
  <c r="C4512" i="9"/>
  <c r="D4511" i="9"/>
  <c r="J4366" i="9" l="1"/>
  <c r="I4367" i="9"/>
  <c r="C4513" i="9"/>
  <c r="D4512" i="9"/>
  <c r="E5769" i="9"/>
  <c r="F5768" i="9"/>
  <c r="I4368" i="9" l="1"/>
  <c r="J4367" i="9"/>
  <c r="E5770" i="9"/>
  <c r="F5769" i="9"/>
  <c r="C4514" i="9"/>
  <c r="D4513" i="9"/>
  <c r="I4369" i="9" l="1"/>
  <c r="J4368" i="9"/>
  <c r="C4515" i="9"/>
  <c r="D4514" i="9"/>
  <c r="E5771" i="9"/>
  <c r="F5770" i="9"/>
  <c r="I4370" i="9" l="1"/>
  <c r="J4369" i="9"/>
  <c r="E5772" i="9"/>
  <c r="F5771" i="9"/>
  <c r="C4516" i="9"/>
  <c r="D4515" i="9"/>
  <c r="J4370" i="9" l="1"/>
  <c r="I4371" i="9"/>
  <c r="C4517" i="9"/>
  <c r="D4516" i="9"/>
  <c r="E5773" i="9"/>
  <c r="F5772" i="9"/>
  <c r="I4372" i="9" l="1"/>
  <c r="J4371" i="9"/>
  <c r="E5774" i="9"/>
  <c r="F5773" i="9"/>
  <c r="C4518" i="9"/>
  <c r="D4517" i="9"/>
  <c r="I4373" i="9" l="1"/>
  <c r="J4372" i="9"/>
  <c r="C4519" i="9"/>
  <c r="D4518" i="9"/>
  <c r="E5775" i="9"/>
  <c r="F5774" i="9"/>
  <c r="I4374" i="9" l="1"/>
  <c r="J4373" i="9"/>
  <c r="E5776" i="9"/>
  <c r="F5775" i="9"/>
  <c r="C4520" i="9"/>
  <c r="D4519" i="9"/>
  <c r="I4375" i="9" l="1"/>
  <c r="J4374" i="9"/>
  <c r="C4521" i="9"/>
  <c r="D4520" i="9"/>
  <c r="E5777" i="9"/>
  <c r="F5776" i="9"/>
  <c r="I4376" i="9" l="1"/>
  <c r="J4375" i="9"/>
  <c r="E5778" i="9"/>
  <c r="F5777" i="9"/>
  <c r="C4522" i="9"/>
  <c r="D4521" i="9"/>
  <c r="I4377" i="9" l="1"/>
  <c r="J4376" i="9"/>
  <c r="C4523" i="9"/>
  <c r="D4522" i="9"/>
  <c r="E5779" i="9"/>
  <c r="F5778" i="9"/>
  <c r="I4378" i="9" l="1"/>
  <c r="J4377" i="9"/>
  <c r="E5780" i="9"/>
  <c r="F5779" i="9"/>
  <c r="C4524" i="9"/>
  <c r="D4523" i="9"/>
  <c r="J4378" i="9" l="1"/>
  <c r="I4379" i="9"/>
  <c r="C4525" i="9"/>
  <c r="D4524" i="9"/>
  <c r="E5781" i="9"/>
  <c r="F5780" i="9"/>
  <c r="I4380" i="9" l="1"/>
  <c r="J4379" i="9"/>
  <c r="E5782" i="9"/>
  <c r="F5781" i="9"/>
  <c r="C4526" i="9"/>
  <c r="D4525" i="9"/>
  <c r="I4381" i="9" l="1"/>
  <c r="J4380" i="9"/>
  <c r="C4527" i="9"/>
  <c r="D4526" i="9"/>
  <c r="E5783" i="9"/>
  <c r="F5782" i="9"/>
  <c r="I4382" i="9" l="1"/>
  <c r="J4381" i="9"/>
  <c r="E5784" i="9"/>
  <c r="F5783" i="9"/>
  <c r="C4528" i="9"/>
  <c r="D4527" i="9"/>
  <c r="I4383" i="9" l="1"/>
  <c r="J4382" i="9"/>
  <c r="C4529" i="9"/>
  <c r="D4528" i="9"/>
  <c r="E5785" i="9"/>
  <c r="F5784" i="9"/>
  <c r="I4384" i="9" l="1"/>
  <c r="J4383" i="9"/>
  <c r="E5786" i="9"/>
  <c r="F5785" i="9"/>
  <c r="C4530" i="9"/>
  <c r="D4529" i="9"/>
  <c r="J4384" i="9" l="1"/>
  <c r="I4385" i="9"/>
  <c r="C4531" i="9"/>
  <c r="D4530" i="9"/>
  <c r="E5787" i="9"/>
  <c r="F5786" i="9"/>
  <c r="I4386" i="9" l="1"/>
  <c r="J4385" i="9"/>
  <c r="E5788" i="9"/>
  <c r="F5787" i="9"/>
  <c r="C4532" i="9"/>
  <c r="D4531" i="9"/>
  <c r="J4386" i="9" l="1"/>
  <c r="I4387" i="9"/>
  <c r="C4533" i="9"/>
  <c r="D4532" i="9"/>
  <c r="E5789" i="9"/>
  <c r="F5788" i="9"/>
  <c r="I4388" i="9" l="1"/>
  <c r="J4387" i="9"/>
  <c r="E5790" i="9"/>
  <c r="F5789" i="9"/>
  <c r="C4534" i="9"/>
  <c r="D4533" i="9"/>
  <c r="I4389" i="9" l="1"/>
  <c r="J4388" i="9"/>
  <c r="C4535" i="9"/>
  <c r="D4534" i="9"/>
  <c r="E5791" i="9"/>
  <c r="F5790" i="9"/>
  <c r="I4390" i="9" l="1"/>
  <c r="J4389" i="9"/>
  <c r="E5792" i="9"/>
  <c r="F5791" i="9"/>
  <c r="C4536" i="9"/>
  <c r="D4535" i="9"/>
  <c r="I4391" i="9" l="1"/>
  <c r="J4390" i="9"/>
  <c r="C4537" i="9"/>
  <c r="D4536" i="9"/>
  <c r="E5793" i="9"/>
  <c r="F5792" i="9"/>
  <c r="I4392" i="9" l="1"/>
  <c r="J4391" i="9"/>
  <c r="E5794" i="9"/>
  <c r="F5793" i="9"/>
  <c r="C4538" i="9"/>
  <c r="D4537" i="9"/>
  <c r="I4393" i="9" l="1"/>
  <c r="J4392" i="9"/>
  <c r="C4539" i="9"/>
  <c r="D4538" i="9"/>
  <c r="E5795" i="9"/>
  <c r="F5794" i="9"/>
  <c r="I4394" i="9" l="1"/>
  <c r="J4393" i="9"/>
  <c r="E5796" i="9"/>
  <c r="F5795" i="9"/>
  <c r="C4540" i="9"/>
  <c r="D4539" i="9"/>
  <c r="J4394" i="9" l="1"/>
  <c r="I4395" i="9"/>
  <c r="C4541" i="9"/>
  <c r="D4540" i="9"/>
  <c r="E5797" i="9"/>
  <c r="F5796" i="9"/>
  <c r="I4396" i="9" l="1"/>
  <c r="J4395" i="9"/>
  <c r="E5798" i="9"/>
  <c r="F5797" i="9"/>
  <c r="C4542" i="9"/>
  <c r="D4541" i="9"/>
  <c r="I4397" i="9" l="1"/>
  <c r="J4396" i="9"/>
  <c r="C4543" i="9"/>
  <c r="D4542" i="9"/>
  <c r="E5799" i="9"/>
  <c r="F5798" i="9"/>
  <c r="I4398" i="9" l="1"/>
  <c r="J4397" i="9"/>
  <c r="E5800" i="9"/>
  <c r="F5799" i="9"/>
  <c r="C4544" i="9"/>
  <c r="D4543" i="9"/>
  <c r="J4398" i="9" l="1"/>
  <c r="I4399" i="9"/>
  <c r="C4545" i="9"/>
  <c r="D4544" i="9"/>
  <c r="E5801" i="9"/>
  <c r="F5800" i="9"/>
  <c r="I4400" i="9" l="1"/>
  <c r="J4399" i="9"/>
  <c r="E5802" i="9"/>
  <c r="F5801" i="9"/>
  <c r="C4546" i="9"/>
  <c r="D4545" i="9"/>
  <c r="I4401" i="9" l="1"/>
  <c r="J4400" i="9"/>
  <c r="C4547" i="9"/>
  <c r="D4546" i="9"/>
  <c r="E5803" i="9"/>
  <c r="F5802" i="9"/>
  <c r="I4402" i="9" l="1"/>
  <c r="J4401" i="9"/>
  <c r="E5804" i="9"/>
  <c r="F5803" i="9"/>
  <c r="C4548" i="9"/>
  <c r="D4547" i="9"/>
  <c r="J4402" i="9" l="1"/>
  <c r="I4403" i="9"/>
  <c r="C4549" i="9"/>
  <c r="D4548" i="9"/>
  <c r="E5805" i="9"/>
  <c r="F5804" i="9"/>
  <c r="I4404" i="9" l="1"/>
  <c r="J4403" i="9"/>
  <c r="E5806" i="9"/>
  <c r="F5805" i="9"/>
  <c r="C4550" i="9"/>
  <c r="D4549" i="9"/>
  <c r="I4405" i="9" l="1"/>
  <c r="J4404" i="9"/>
  <c r="C4551" i="9"/>
  <c r="D4550" i="9"/>
  <c r="E5807" i="9"/>
  <c r="F5806" i="9"/>
  <c r="I4406" i="9" l="1"/>
  <c r="J4405" i="9"/>
  <c r="E5808" i="9"/>
  <c r="F5807" i="9"/>
  <c r="C4552" i="9"/>
  <c r="D4551" i="9"/>
  <c r="I4407" i="9" l="1"/>
  <c r="J4406" i="9"/>
  <c r="C4553" i="9"/>
  <c r="D4552" i="9"/>
  <c r="E5809" i="9"/>
  <c r="F5808" i="9"/>
  <c r="I4408" i="9" l="1"/>
  <c r="J4407" i="9"/>
  <c r="E5810" i="9"/>
  <c r="F5809" i="9"/>
  <c r="C4554" i="9"/>
  <c r="D4553" i="9"/>
  <c r="I4409" i="9" l="1"/>
  <c r="J4408" i="9"/>
  <c r="C4555" i="9"/>
  <c r="D4554" i="9"/>
  <c r="E5811" i="9"/>
  <c r="F5810" i="9"/>
  <c r="I4410" i="9" l="1"/>
  <c r="J4409" i="9"/>
  <c r="E5812" i="9"/>
  <c r="F5811" i="9"/>
  <c r="C4556" i="9"/>
  <c r="D4555" i="9"/>
  <c r="J4410" i="9" l="1"/>
  <c r="I4411" i="9"/>
  <c r="C4557" i="9"/>
  <c r="D4556" i="9"/>
  <c r="E5813" i="9"/>
  <c r="F5812" i="9"/>
  <c r="I4412" i="9" l="1"/>
  <c r="J4411" i="9"/>
  <c r="E5814" i="9"/>
  <c r="F5813" i="9"/>
  <c r="C4558" i="9"/>
  <c r="D4557" i="9"/>
  <c r="I4413" i="9" l="1"/>
  <c r="J4412" i="9"/>
  <c r="C4559" i="9"/>
  <c r="D4558" i="9"/>
  <c r="E5815" i="9"/>
  <c r="F5814" i="9"/>
  <c r="I4414" i="9" l="1"/>
  <c r="J4413" i="9"/>
  <c r="E5816" i="9"/>
  <c r="F5815" i="9"/>
  <c r="C4560" i="9"/>
  <c r="D4559" i="9"/>
  <c r="I4415" i="9" l="1"/>
  <c r="J4414" i="9"/>
  <c r="C4561" i="9"/>
  <c r="D4560" i="9"/>
  <c r="E5817" i="9"/>
  <c r="F5816" i="9"/>
  <c r="I4416" i="9" l="1"/>
  <c r="J4415" i="9"/>
  <c r="E5818" i="9"/>
  <c r="F5817" i="9"/>
  <c r="C4562" i="9"/>
  <c r="D4561" i="9"/>
  <c r="J4416" i="9" l="1"/>
  <c r="I4417" i="9"/>
  <c r="C4563" i="9"/>
  <c r="D4562" i="9"/>
  <c r="E5819" i="9"/>
  <c r="F5818" i="9"/>
  <c r="I4418" i="9" l="1"/>
  <c r="J4417" i="9"/>
  <c r="E5820" i="9"/>
  <c r="F5819" i="9"/>
  <c r="C4564" i="9"/>
  <c r="D4563" i="9"/>
  <c r="J4418" i="9" l="1"/>
  <c r="I4419" i="9"/>
  <c r="C4565" i="9"/>
  <c r="D4564" i="9"/>
  <c r="E5821" i="9"/>
  <c r="F5820" i="9"/>
  <c r="I4420" i="9" l="1"/>
  <c r="J4419" i="9"/>
  <c r="E5822" i="9"/>
  <c r="F5821" i="9"/>
  <c r="C4566" i="9"/>
  <c r="D4565" i="9"/>
  <c r="I4421" i="9" l="1"/>
  <c r="J4420" i="9"/>
  <c r="C4567" i="9"/>
  <c r="D4566" i="9"/>
  <c r="E5823" i="9"/>
  <c r="F5822" i="9"/>
  <c r="I4422" i="9" l="1"/>
  <c r="J4421" i="9"/>
  <c r="E5824" i="9"/>
  <c r="F5823" i="9"/>
  <c r="C4568" i="9"/>
  <c r="D4567" i="9"/>
  <c r="I4423" i="9" l="1"/>
  <c r="J4422" i="9"/>
  <c r="C4569" i="9"/>
  <c r="D4568" i="9"/>
  <c r="E5825" i="9"/>
  <c r="F5824" i="9"/>
  <c r="I4424" i="9" l="1"/>
  <c r="J4423" i="9"/>
  <c r="E5826" i="9"/>
  <c r="F5825" i="9"/>
  <c r="C4570" i="9"/>
  <c r="D4569" i="9"/>
  <c r="I4425" i="9" l="1"/>
  <c r="J4424" i="9"/>
  <c r="C4571" i="9"/>
  <c r="D4570" i="9"/>
  <c r="E5827" i="9"/>
  <c r="F5826" i="9"/>
  <c r="I4426" i="9" l="1"/>
  <c r="J4425" i="9"/>
  <c r="E5828" i="9"/>
  <c r="F5827" i="9"/>
  <c r="C4572" i="9"/>
  <c r="D4571" i="9"/>
  <c r="J4426" i="9" l="1"/>
  <c r="I4427" i="9"/>
  <c r="C4573" i="9"/>
  <c r="D4572" i="9"/>
  <c r="E5829" i="9"/>
  <c r="F5828" i="9"/>
  <c r="I4428" i="9" l="1"/>
  <c r="J4427" i="9"/>
  <c r="E5830" i="9"/>
  <c r="F5829" i="9"/>
  <c r="C4574" i="9"/>
  <c r="D4573" i="9"/>
  <c r="I4429" i="9" l="1"/>
  <c r="J4428" i="9"/>
  <c r="C4575" i="9"/>
  <c r="D4574" i="9"/>
  <c r="E5831" i="9"/>
  <c r="F5830" i="9"/>
  <c r="I4430" i="9" l="1"/>
  <c r="J4429" i="9"/>
  <c r="E5832" i="9"/>
  <c r="F5831" i="9"/>
  <c r="C4576" i="9"/>
  <c r="D4575" i="9"/>
  <c r="J4430" i="9" l="1"/>
  <c r="I4431" i="9"/>
  <c r="C4577" i="9"/>
  <c r="D4576" i="9"/>
  <c r="E5833" i="9"/>
  <c r="F5832" i="9"/>
  <c r="I4432" i="9" l="1"/>
  <c r="J4431" i="9"/>
  <c r="E5834" i="9"/>
  <c r="F5833" i="9"/>
  <c r="C4578" i="9"/>
  <c r="D4577" i="9"/>
  <c r="I4433" i="9" l="1"/>
  <c r="J4432" i="9"/>
  <c r="C4579" i="9"/>
  <c r="D4578" i="9"/>
  <c r="E5835" i="9"/>
  <c r="F5834" i="9"/>
  <c r="I4434" i="9" l="1"/>
  <c r="J4433" i="9"/>
  <c r="E5836" i="9"/>
  <c r="F5835" i="9"/>
  <c r="C4580" i="9"/>
  <c r="D4579" i="9"/>
  <c r="J4434" i="9" l="1"/>
  <c r="I4435" i="9"/>
  <c r="C4581" i="9"/>
  <c r="D4580" i="9"/>
  <c r="E5837" i="9"/>
  <c r="F5836" i="9"/>
  <c r="I4436" i="9" l="1"/>
  <c r="J4435" i="9"/>
  <c r="E5838" i="9"/>
  <c r="F5837" i="9"/>
  <c r="C4582" i="9"/>
  <c r="D4581" i="9"/>
  <c r="I4437" i="9" l="1"/>
  <c r="J4436" i="9"/>
  <c r="C4583" i="9"/>
  <c r="D4582" i="9"/>
  <c r="E5839" i="9"/>
  <c r="F5838" i="9"/>
  <c r="I4438" i="9" l="1"/>
  <c r="J4437" i="9"/>
  <c r="E5840" i="9"/>
  <c r="F5839" i="9"/>
  <c r="C4584" i="9"/>
  <c r="D4583" i="9"/>
  <c r="I4439" i="9" l="1"/>
  <c r="J4438" i="9"/>
  <c r="C4585" i="9"/>
  <c r="D4584" i="9"/>
  <c r="E5841" i="9"/>
  <c r="F5840" i="9"/>
  <c r="I4440" i="9" l="1"/>
  <c r="J4439" i="9"/>
  <c r="E5842" i="9"/>
  <c r="F5841" i="9"/>
  <c r="C4586" i="9"/>
  <c r="D4585" i="9"/>
  <c r="I4441" i="9" l="1"/>
  <c r="J4440" i="9"/>
  <c r="C4587" i="9"/>
  <c r="D4586" i="9"/>
  <c r="E5843" i="9"/>
  <c r="F5842" i="9"/>
  <c r="I4442" i="9" l="1"/>
  <c r="J4441" i="9"/>
  <c r="E5844" i="9"/>
  <c r="F5843" i="9"/>
  <c r="C4588" i="9"/>
  <c r="D4587" i="9"/>
  <c r="J4442" i="9" l="1"/>
  <c r="I4443" i="9"/>
  <c r="C4589" i="9"/>
  <c r="D4588" i="9"/>
  <c r="E5845" i="9"/>
  <c r="F5844" i="9"/>
  <c r="I4444" i="9" l="1"/>
  <c r="J4443" i="9"/>
  <c r="E5846" i="9"/>
  <c r="F5845" i="9"/>
  <c r="C4590" i="9"/>
  <c r="D4589" i="9"/>
  <c r="I4445" i="9" l="1"/>
  <c r="J4444" i="9"/>
  <c r="C4591" i="9"/>
  <c r="D4590" i="9"/>
  <c r="E5847" i="9"/>
  <c r="F5846" i="9"/>
  <c r="I4446" i="9" l="1"/>
  <c r="J4445" i="9"/>
  <c r="E5848" i="9"/>
  <c r="F5847" i="9"/>
  <c r="C4592" i="9"/>
  <c r="D4591" i="9"/>
  <c r="I4447" i="9" l="1"/>
  <c r="J4446" i="9"/>
  <c r="C4593" i="9"/>
  <c r="D4592" i="9"/>
  <c r="E5849" i="9"/>
  <c r="F5848" i="9"/>
  <c r="I4448" i="9" l="1"/>
  <c r="J4447" i="9"/>
  <c r="E5850" i="9"/>
  <c r="F5849" i="9"/>
  <c r="C4594" i="9"/>
  <c r="D4593" i="9"/>
  <c r="J4448" i="9" l="1"/>
  <c r="I4449" i="9"/>
  <c r="C4595" i="9"/>
  <c r="D4594" i="9"/>
  <c r="E5851" i="9"/>
  <c r="F5850" i="9"/>
  <c r="I4450" i="9" l="1"/>
  <c r="J4449" i="9"/>
  <c r="E5852" i="9"/>
  <c r="F5851" i="9"/>
  <c r="C4596" i="9"/>
  <c r="D4595" i="9"/>
  <c r="J4450" i="9" l="1"/>
  <c r="I4451" i="9"/>
  <c r="C4597" i="9"/>
  <c r="D4596" i="9"/>
  <c r="E5853" i="9"/>
  <c r="F5852" i="9"/>
  <c r="I4452" i="9" l="1"/>
  <c r="J4451" i="9"/>
  <c r="E5854" i="9"/>
  <c r="F5853" i="9"/>
  <c r="C4598" i="9"/>
  <c r="D4597" i="9"/>
  <c r="I4453" i="9" l="1"/>
  <c r="J4452" i="9"/>
  <c r="C4599" i="9"/>
  <c r="D4598" i="9"/>
  <c r="E5855" i="9"/>
  <c r="F5854" i="9"/>
  <c r="I4454" i="9" l="1"/>
  <c r="J4453" i="9"/>
  <c r="E5856" i="9"/>
  <c r="F5855" i="9"/>
  <c r="C4600" i="9"/>
  <c r="D4599" i="9"/>
  <c r="I4455" i="9" l="1"/>
  <c r="J4454" i="9"/>
  <c r="C4601" i="9"/>
  <c r="D4600" i="9"/>
  <c r="E5857" i="9"/>
  <c r="F5856" i="9"/>
  <c r="I4456" i="9" l="1"/>
  <c r="J4455" i="9"/>
  <c r="E5858" i="9"/>
  <c r="F5857" i="9"/>
  <c r="C4602" i="9"/>
  <c r="D4601" i="9"/>
  <c r="I4457" i="9" l="1"/>
  <c r="J4456" i="9"/>
  <c r="C4603" i="9"/>
  <c r="D4602" i="9"/>
  <c r="E5859" i="9"/>
  <c r="F5858" i="9"/>
  <c r="I4458" i="9" l="1"/>
  <c r="J4457" i="9"/>
  <c r="E5860" i="9"/>
  <c r="F5859" i="9"/>
  <c r="C4604" i="9"/>
  <c r="D4603" i="9"/>
  <c r="J4458" i="9" l="1"/>
  <c r="I4459" i="9"/>
  <c r="C4605" i="9"/>
  <c r="D4604" i="9"/>
  <c r="E5861" i="9"/>
  <c r="F5860" i="9"/>
  <c r="I4460" i="9" l="1"/>
  <c r="J4459" i="9"/>
  <c r="E5862" i="9"/>
  <c r="F5861" i="9"/>
  <c r="C4606" i="9"/>
  <c r="D4605" i="9"/>
  <c r="I4461" i="9" l="1"/>
  <c r="J4460" i="9"/>
  <c r="C4607" i="9"/>
  <c r="D4606" i="9"/>
  <c r="E5863" i="9"/>
  <c r="F5862" i="9"/>
  <c r="I4462" i="9" l="1"/>
  <c r="J4461" i="9"/>
  <c r="E5864" i="9"/>
  <c r="F5863" i="9"/>
  <c r="C4608" i="9"/>
  <c r="D4607" i="9"/>
  <c r="J4462" i="9" l="1"/>
  <c r="I4463" i="9"/>
  <c r="C4609" i="9"/>
  <c r="D4608" i="9"/>
  <c r="E5865" i="9"/>
  <c r="F5864" i="9"/>
  <c r="I4464" i="9" l="1"/>
  <c r="J4463" i="9"/>
  <c r="E5866" i="9"/>
  <c r="F5865" i="9"/>
  <c r="C4610" i="9"/>
  <c r="D4609" i="9"/>
  <c r="I4465" i="9" l="1"/>
  <c r="J4464" i="9"/>
  <c r="C4611" i="9"/>
  <c r="D4610" i="9"/>
  <c r="E5867" i="9"/>
  <c r="F5866" i="9"/>
  <c r="I4466" i="9" l="1"/>
  <c r="J4465" i="9"/>
  <c r="E5868" i="9"/>
  <c r="F5867" i="9"/>
  <c r="C4612" i="9"/>
  <c r="D4611" i="9"/>
  <c r="J4466" i="9" l="1"/>
  <c r="I4467" i="9"/>
  <c r="C4613" i="9"/>
  <c r="D4612" i="9"/>
  <c r="E5869" i="9"/>
  <c r="F5868" i="9"/>
  <c r="I4468" i="9" l="1"/>
  <c r="J4467" i="9"/>
  <c r="E5870" i="9"/>
  <c r="F5869" i="9"/>
  <c r="C4614" i="9"/>
  <c r="D4613" i="9"/>
  <c r="I4469" i="9" l="1"/>
  <c r="J4468" i="9"/>
  <c r="C4615" i="9"/>
  <c r="D4614" i="9"/>
  <c r="E5871" i="9"/>
  <c r="F5870" i="9"/>
  <c r="I4470" i="9" l="1"/>
  <c r="J4469" i="9"/>
  <c r="E5872" i="9"/>
  <c r="F5871" i="9"/>
  <c r="C4616" i="9"/>
  <c r="D4615" i="9"/>
  <c r="I4471" i="9" l="1"/>
  <c r="J4470" i="9"/>
  <c r="C4617" i="9"/>
  <c r="D4616" i="9"/>
  <c r="E5873" i="9"/>
  <c r="F5872" i="9"/>
  <c r="I4472" i="9" l="1"/>
  <c r="J4471" i="9"/>
  <c r="E5874" i="9"/>
  <c r="F5873" i="9"/>
  <c r="C4618" i="9"/>
  <c r="D4617" i="9"/>
  <c r="I4473" i="9" l="1"/>
  <c r="J4472" i="9"/>
  <c r="C4619" i="9"/>
  <c r="D4618" i="9"/>
  <c r="E5875" i="9"/>
  <c r="F5874" i="9"/>
  <c r="I4474" i="9" l="1"/>
  <c r="J4473" i="9"/>
  <c r="E5876" i="9"/>
  <c r="F5875" i="9"/>
  <c r="C4620" i="9"/>
  <c r="D4619" i="9"/>
  <c r="J4474" i="9" l="1"/>
  <c r="I4475" i="9"/>
  <c r="C4621" i="9"/>
  <c r="D4620" i="9"/>
  <c r="E5877" i="9"/>
  <c r="F5876" i="9"/>
  <c r="I4476" i="9" l="1"/>
  <c r="J4475" i="9"/>
  <c r="E5878" i="9"/>
  <c r="F5877" i="9"/>
  <c r="C4622" i="9"/>
  <c r="D4621" i="9"/>
  <c r="I4477" i="9" l="1"/>
  <c r="J4476" i="9"/>
  <c r="C4623" i="9"/>
  <c r="D4622" i="9"/>
  <c r="E5879" i="9"/>
  <c r="F5878" i="9"/>
  <c r="I4478" i="9" l="1"/>
  <c r="J4477" i="9"/>
  <c r="E5880" i="9"/>
  <c r="F5879" i="9"/>
  <c r="C4624" i="9"/>
  <c r="D4623" i="9"/>
  <c r="I4479" i="9" l="1"/>
  <c r="J4478" i="9"/>
  <c r="C4625" i="9"/>
  <c r="D4624" i="9"/>
  <c r="E5881" i="9"/>
  <c r="F5880" i="9"/>
  <c r="I4480" i="9" l="1"/>
  <c r="J4479" i="9"/>
  <c r="E5882" i="9"/>
  <c r="F5881" i="9"/>
  <c r="C4626" i="9"/>
  <c r="D4625" i="9"/>
  <c r="J4480" i="9" l="1"/>
  <c r="I4481" i="9"/>
  <c r="C4627" i="9"/>
  <c r="D4626" i="9"/>
  <c r="E5883" i="9"/>
  <c r="F5882" i="9"/>
  <c r="I4482" i="9" l="1"/>
  <c r="J4481" i="9"/>
  <c r="E5884" i="9"/>
  <c r="F5883" i="9"/>
  <c r="C4628" i="9"/>
  <c r="D4627" i="9"/>
  <c r="J4482" i="9" l="1"/>
  <c r="I4483" i="9"/>
  <c r="C4629" i="9"/>
  <c r="D4628" i="9"/>
  <c r="E5885" i="9"/>
  <c r="F5884" i="9"/>
  <c r="I4484" i="9" l="1"/>
  <c r="J4483" i="9"/>
  <c r="E5886" i="9"/>
  <c r="F5885" i="9"/>
  <c r="C4630" i="9"/>
  <c r="D4629" i="9"/>
  <c r="I4485" i="9" l="1"/>
  <c r="J4484" i="9"/>
  <c r="C4631" i="9"/>
  <c r="D4630" i="9"/>
  <c r="E5887" i="9"/>
  <c r="F5886" i="9"/>
  <c r="I4486" i="9" l="1"/>
  <c r="J4485" i="9"/>
  <c r="E5888" i="9"/>
  <c r="F5887" i="9"/>
  <c r="C4632" i="9"/>
  <c r="D4631" i="9"/>
  <c r="I4487" i="9" l="1"/>
  <c r="J4486" i="9"/>
  <c r="C4633" i="9"/>
  <c r="D4632" i="9"/>
  <c r="E5889" i="9"/>
  <c r="F5888" i="9"/>
  <c r="I4488" i="9" l="1"/>
  <c r="J4487" i="9"/>
  <c r="E5890" i="9"/>
  <c r="F5889" i="9"/>
  <c r="C4634" i="9"/>
  <c r="D4633" i="9"/>
  <c r="I4489" i="9" l="1"/>
  <c r="J4488" i="9"/>
  <c r="C4635" i="9"/>
  <c r="D4634" i="9"/>
  <c r="E5891" i="9"/>
  <c r="F5890" i="9"/>
  <c r="I4490" i="9" l="1"/>
  <c r="J4489" i="9"/>
  <c r="E5892" i="9"/>
  <c r="F5891" i="9"/>
  <c r="C4636" i="9"/>
  <c r="D4635" i="9"/>
  <c r="J4490" i="9" l="1"/>
  <c r="I4491" i="9"/>
  <c r="C4637" i="9"/>
  <c r="D4636" i="9"/>
  <c r="E5893" i="9"/>
  <c r="F5892" i="9"/>
  <c r="I4492" i="9" l="1"/>
  <c r="J4491" i="9"/>
  <c r="E5894" i="9"/>
  <c r="F5893" i="9"/>
  <c r="C4638" i="9"/>
  <c r="D4637" i="9"/>
  <c r="I4493" i="9" l="1"/>
  <c r="J4492" i="9"/>
  <c r="C4639" i="9"/>
  <c r="D4638" i="9"/>
  <c r="E5895" i="9"/>
  <c r="F5894" i="9"/>
  <c r="I4494" i="9" l="1"/>
  <c r="J4493" i="9"/>
  <c r="E5896" i="9"/>
  <c r="F5895" i="9"/>
  <c r="C4640" i="9"/>
  <c r="D4639" i="9"/>
  <c r="J4494" i="9" l="1"/>
  <c r="I4495" i="9"/>
  <c r="C4641" i="9"/>
  <c r="D4640" i="9"/>
  <c r="E5897" i="9"/>
  <c r="F5896" i="9"/>
  <c r="I4496" i="9" l="1"/>
  <c r="J4495" i="9"/>
  <c r="E5898" i="9"/>
  <c r="F5897" i="9"/>
  <c r="C4642" i="9"/>
  <c r="D4641" i="9"/>
  <c r="I4497" i="9" l="1"/>
  <c r="J4496" i="9"/>
  <c r="C4643" i="9"/>
  <c r="D4642" i="9"/>
  <c r="E5899" i="9"/>
  <c r="F5898" i="9"/>
  <c r="I4498" i="9" l="1"/>
  <c r="J4497" i="9"/>
  <c r="E5900" i="9"/>
  <c r="F5899" i="9"/>
  <c r="C4644" i="9"/>
  <c r="D4643" i="9"/>
  <c r="J4498" i="9" l="1"/>
  <c r="I4499" i="9"/>
  <c r="C4645" i="9"/>
  <c r="D4644" i="9"/>
  <c r="E5901" i="9"/>
  <c r="F5900" i="9"/>
  <c r="I4500" i="9" l="1"/>
  <c r="J4499" i="9"/>
  <c r="E5902" i="9"/>
  <c r="F5901" i="9"/>
  <c r="C4646" i="9"/>
  <c r="D4645" i="9"/>
  <c r="I4501" i="9" l="1"/>
  <c r="J4500" i="9"/>
  <c r="C4647" i="9"/>
  <c r="D4646" i="9"/>
  <c r="E5903" i="9"/>
  <c r="F5902" i="9"/>
  <c r="I4502" i="9" l="1"/>
  <c r="J4501" i="9"/>
  <c r="E5904" i="9"/>
  <c r="F5903" i="9"/>
  <c r="C4648" i="9"/>
  <c r="D4647" i="9"/>
  <c r="I4503" i="9" l="1"/>
  <c r="J4502" i="9"/>
  <c r="C4649" i="9"/>
  <c r="D4648" i="9"/>
  <c r="E5905" i="9"/>
  <c r="F5904" i="9"/>
  <c r="I4504" i="9" l="1"/>
  <c r="J4503" i="9"/>
  <c r="E5906" i="9"/>
  <c r="F5905" i="9"/>
  <c r="C4650" i="9"/>
  <c r="D4649" i="9"/>
  <c r="I4505" i="9" l="1"/>
  <c r="J4504" i="9"/>
  <c r="C4651" i="9"/>
  <c r="D4650" i="9"/>
  <c r="E5907" i="9"/>
  <c r="F5906" i="9"/>
  <c r="I4506" i="9" l="1"/>
  <c r="J4505" i="9"/>
  <c r="E5908" i="9"/>
  <c r="F5907" i="9"/>
  <c r="C4652" i="9"/>
  <c r="D4651" i="9"/>
  <c r="J4506" i="9" l="1"/>
  <c r="I4507" i="9"/>
  <c r="C4653" i="9"/>
  <c r="D4652" i="9"/>
  <c r="E5909" i="9"/>
  <c r="F5908" i="9"/>
  <c r="I4508" i="9" l="1"/>
  <c r="J4507" i="9"/>
  <c r="E5910" i="9"/>
  <c r="F5909" i="9"/>
  <c r="C4654" i="9"/>
  <c r="D4653" i="9"/>
  <c r="I4509" i="9" l="1"/>
  <c r="J4508" i="9"/>
  <c r="C4655" i="9"/>
  <c r="D4654" i="9"/>
  <c r="E5911" i="9"/>
  <c r="F5910" i="9"/>
  <c r="I4510" i="9" l="1"/>
  <c r="J4509" i="9"/>
  <c r="E5912" i="9"/>
  <c r="F5911" i="9"/>
  <c r="C4656" i="9"/>
  <c r="D4655" i="9"/>
  <c r="I4511" i="9" l="1"/>
  <c r="J4510" i="9"/>
  <c r="C4657" i="9"/>
  <c r="D4656" i="9"/>
  <c r="E5913" i="9"/>
  <c r="F5912" i="9"/>
  <c r="I4512" i="9" l="1"/>
  <c r="J4511" i="9"/>
  <c r="E5914" i="9"/>
  <c r="F5913" i="9"/>
  <c r="C4658" i="9"/>
  <c r="D4657" i="9"/>
  <c r="J4512" i="9" l="1"/>
  <c r="I4513" i="9"/>
  <c r="C4659" i="9"/>
  <c r="D4658" i="9"/>
  <c r="E5915" i="9"/>
  <c r="F5914" i="9"/>
  <c r="I4514" i="9" l="1"/>
  <c r="J4513" i="9"/>
  <c r="E5916" i="9"/>
  <c r="F5915" i="9"/>
  <c r="C4660" i="9"/>
  <c r="D4659" i="9"/>
  <c r="J4514" i="9" l="1"/>
  <c r="I4515" i="9"/>
  <c r="C4661" i="9"/>
  <c r="D4660" i="9"/>
  <c r="E5917" i="9"/>
  <c r="F5916" i="9"/>
  <c r="I4516" i="9" l="1"/>
  <c r="J4515" i="9"/>
  <c r="E5918" i="9"/>
  <c r="F5917" i="9"/>
  <c r="C4662" i="9"/>
  <c r="D4661" i="9"/>
  <c r="I4517" i="9" l="1"/>
  <c r="J4516" i="9"/>
  <c r="C4663" i="9"/>
  <c r="D4662" i="9"/>
  <c r="E5919" i="9"/>
  <c r="F5918" i="9"/>
  <c r="I4518" i="9" l="1"/>
  <c r="J4517" i="9"/>
  <c r="E5920" i="9"/>
  <c r="F5919" i="9"/>
  <c r="C4664" i="9"/>
  <c r="D4663" i="9"/>
  <c r="I4519" i="9" l="1"/>
  <c r="J4518" i="9"/>
  <c r="C4665" i="9"/>
  <c r="D4664" i="9"/>
  <c r="E5921" i="9"/>
  <c r="F5920" i="9"/>
  <c r="I4520" i="9" l="1"/>
  <c r="J4519" i="9"/>
  <c r="E5922" i="9"/>
  <c r="F5921" i="9"/>
  <c r="C4666" i="9"/>
  <c r="D4665" i="9"/>
  <c r="I4521" i="9" l="1"/>
  <c r="J4520" i="9"/>
  <c r="C4667" i="9"/>
  <c r="D4666" i="9"/>
  <c r="E5923" i="9"/>
  <c r="F5922" i="9"/>
  <c r="I4522" i="9" l="1"/>
  <c r="J4521" i="9"/>
  <c r="E5924" i="9"/>
  <c r="F5923" i="9"/>
  <c r="C4668" i="9"/>
  <c r="D4667" i="9"/>
  <c r="J4522" i="9" l="1"/>
  <c r="I4523" i="9"/>
  <c r="C4669" i="9"/>
  <c r="D4668" i="9"/>
  <c r="E5925" i="9"/>
  <c r="F5924" i="9"/>
  <c r="I4524" i="9" l="1"/>
  <c r="J4523" i="9"/>
  <c r="E5926" i="9"/>
  <c r="F5925" i="9"/>
  <c r="C4670" i="9"/>
  <c r="D4669" i="9"/>
  <c r="I4525" i="9" l="1"/>
  <c r="J4524" i="9"/>
  <c r="C4671" i="9"/>
  <c r="D4670" i="9"/>
  <c r="E5927" i="9"/>
  <c r="F5926" i="9"/>
  <c r="I4526" i="9" l="1"/>
  <c r="J4525" i="9"/>
  <c r="E5928" i="9"/>
  <c r="F5927" i="9"/>
  <c r="C4672" i="9"/>
  <c r="D4671" i="9"/>
  <c r="J4526" i="9" l="1"/>
  <c r="I4527" i="9"/>
  <c r="C4673" i="9"/>
  <c r="D4672" i="9"/>
  <c r="E5929" i="9"/>
  <c r="F5928" i="9"/>
  <c r="I4528" i="9" l="1"/>
  <c r="J4527" i="9"/>
  <c r="E5930" i="9"/>
  <c r="F5929" i="9"/>
  <c r="C4674" i="9"/>
  <c r="D4673" i="9"/>
  <c r="I4529" i="9" l="1"/>
  <c r="J4528" i="9"/>
  <c r="C4675" i="9"/>
  <c r="D4674" i="9"/>
  <c r="E5931" i="9"/>
  <c r="F5930" i="9"/>
  <c r="I4530" i="9" l="1"/>
  <c r="J4529" i="9"/>
  <c r="E5932" i="9"/>
  <c r="F5931" i="9"/>
  <c r="C4676" i="9"/>
  <c r="D4675" i="9"/>
  <c r="J4530" i="9" l="1"/>
  <c r="I4531" i="9"/>
  <c r="C4677" i="9"/>
  <c r="D4676" i="9"/>
  <c r="E5933" i="9"/>
  <c r="F5932" i="9"/>
  <c r="I4532" i="9" l="1"/>
  <c r="J4531" i="9"/>
  <c r="E5934" i="9"/>
  <c r="F5933" i="9"/>
  <c r="C4678" i="9"/>
  <c r="D4677" i="9"/>
  <c r="I4533" i="9" l="1"/>
  <c r="J4532" i="9"/>
  <c r="C4679" i="9"/>
  <c r="D4678" i="9"/>
  <c r="E5935" i="9"/>
  <c r="F5934" i="9"/>
  <c r="I4534" i="9" l="1"/>
  <c r="J4533" i="9"/>
  <c r="E5936" i="9"/>
  <c r="F5935" i="9"/>
  <c r="C4680" i="9"/>
  <c r="D4679" i="9"/>
  <c r="I4535" i="9" l="1"/>
  <c r="J4534" i="9"/>
  <c r="C4681" i="9"/>
  <c r="D4680" i="9"/>
  <c r="E5937" i="9"/>
  <c r="F5936" i="9"/>
  <c r="I4536" i="9" l="1"/>
  <c r="J4535" i="9"/>
  <c r="E5938" i="9"/>
  <c r="F5937" i="9"/>
  <c r="D4681" i="9"/>
  <c r="C4682" i="9"/>
  <c r="I4537" i="9" l="1"/>
  <c r="J4536" i="9"/>
  <c r="C4683" i="9"/>
  <c r="D4682" i="9"/>
  <c r="E5939" i="9"/>
  <c r="F5938" i="9"/>
  <c r="I4538" i="9" l="1"/>
  <c r="J4537" i="9"/>
  <c r="E5940" i="9"/>
  <c r="F5939" i="9"/>
  <c r="C4684" i="9"/>
  <c r="D4683" i="9"/>
  <c r="J4538" i="9" l="1"/>
  <c r="I4539" i="9"/>
  <c r="C4685" i="9"/>
  <c r="D4684" i="9"/>
  <c r="E5941" i="9"/>
  <c r="F5940" i="9"/>
  <c r="I4540" i="9" l="1"/>
  <c r="J4539" i="9"/>
  <c r="E5942" i="9"/>
  <c r="F5941" i="9"/>
  <c r="C4686" i="9"/>
  <c r="D4685" i="9"/>
  <c r="I4541" i="9" l="1"/>
  <c r="J4540" i="9"/>
  <c r="C4687" i="9"/>
  <c r="D4686" i="9"/>
  <c r="E5943" i="9"/>
  <c r="F5942" i="9"/>
  <c r="I4542" i="9" l="1"/>
  <c r="J4541" i="9"/>
  <c r="E5944" i="9"/>
  <c r="F5943" i="9"/>
  <c r="C4688" i="9"/>
  <c r="D4687" i="9"/>
  <c r="I4543" i="9" l="1"/>
  <c r="J4542" i="9"/>
  <c r="C4689" i="9"/>
  <c r="D4688" i="9"/>
  <c r="E5945" i="9"/>
  <c r="F5944" i="9"/>
  <c r="I4544" i="9" l="1"/>
  <c r="J4543" i="9"/>
  <c r="E5946" i="9"/>
  <c r="F5945" i="9"/>
  <c r="C4690" i="9"/>
  <c r="D4689" i="9"/>
  <c r="J4544" i="9" l="1"/>
  <c r="I4545" i="9"/>
  <c r="C4691" i="9"/>
  <c r="D4690" i="9"/>
  <c r="E5947" i="9"/>
  <c r="F5946" i="9"/>
  <c r="I4546" i="9" l="1"/>
  <c r="J4545" i="9"/>
  <c r="E5948" i="9"/>
  <c r="F5947" i="9"/>
  <c r="C4692" i="9"/>
  <c r="D4691" i="9"/>
  <c r="J4546" i="9" l="1"/>
  <c r="I4547" i="9"/>
  <c r="C4693" i="9"/>
  <c r="D4692" i="9"/>
  <c r="E5949" i="9"/>
  <c r="F5948" i="9"/>
  <c r="I4548" i="9" l="1"/>
  <c r="J4547" i="9"/>
  <c r="E5950" i="9"/>
  <c r="F5949" i="9"/>
  <c r="C4694" i="9"/>
  <c r="D4693" i="9"/>
  <c r="I4549" i="9" l="1"/>
  <c r="J4548" i="9"/>
  <c r="C4695" i="9"/>
  <c r="D4694" i="9"/>
  <c r="E5951" i="9"/>
  <c r="F5950" i="9"/>
  <c r="I4550" i="9" l="1"/>
  <c r="J4549" i="9"/>
  <c r="E5952" i="9"/>
  <c r="F5951" i="9"/>
  <c r="C4696" i="9"/>
  <c r="D4695" i="9"/>
  <c r="I4551" i="9" l="1"/>
  <c r="J4550" i="9"/>
  <c r="C4697" i="9"/>
  <c r="D4696" i="9"/>
  <c r="E5953" i="9"/>
  <c r="F5952" i="9"/>
  <c r="I4552" i="9" l="1"/>
  <c r="J4551" i="9"/>
  <c r="E5954" i="9"/>
  <c r="F5953" i="9"/>
  <c r="C4698" i="9"/>
  <c r="D4697" i="9"/>
  <c r="I4553" i="9" l="1"/>
  <c r="J4552" i="9"/>
  <c r="C4699" i="9"/>
  <c r="D4698" i="9"/>
  <c r="E5955" i="9"/>
  <c r="F5954" i="9"/>
  <c r="I4554" i="9" l="1"/>
  <c r="J4553" i="9"/>
  <c r="E5956" i="9"/>
  <c r="F5955" i="9"/>
  <c r="C4700" i="9"/>
  <c r="D4699" i="9"/>
  <c r="J4554" i="9" l="1"/>
  <c r="I4555" i="9"/>
  <c r="C4701" i="9"/>
  <c r="D4700" i="9"/>
  <c r="E5957" i="9"/>
  <c r="F5956" i="9"/>
  <c r="I4556" i="9" l="1"/>
  <c r="J4555" i="9"/>
  <c r="E5958" i="9"/>
  <c r="F5957" i="9"/>
  <c r="C4702" i="9"/>
  <c r="D4701" i="9"/>
  <c r="I4557" i="9" l="1"/>
  <c r="J4556" i="9"/>
  <c r="C4703" i="9"/>
  <c r="D4702" i="9"/>
  <c r="E5959" i="9"/>
  <c r="F5958" i="9"/>
  <c r="I4558" i="9" l="1"/>
  <c r="J4557" i="9"/>
  <c r="E5960" i="9"/>
  <c r="F5959" i="9"/>
  <c r="C4704" i="9"/>
  <c r="D4703" i="9"/>
  <c r="J4558" i="9" l="1"/>
  <c r="I4559" i="9"/>
  <c r="C4705" i="9"/>
  <c r="D4704" i="9"/>
  <c r="E5961" i="9"/>
  <c r="F5960" i="9"/>
  <c r="I4560" i="9" l="1"/>
  <c r="J4559" i="9"/>
  <c r="E5962" i="9"/>
  <c r="F5961" i="9"/>
  <c r="C4706" i="9"/>
  <c r="D4705" i="9"/>
  <c r="I4561" i="9" l="1"/>
  <c r="J4560" i="9"/>
  <c r="C4707" i="9"/>
  <c r="D4706" i="9"/>
  <c r="E5963" i="9"/>
  <c r="F5962" i="9"/>
  <c r="I4562" i="9" l="1"/>
  <c r="J4561" i="9"/>
  <c r="E5964" i="9"/>
  <c r="F5963" i="9"/>
  <c r="C4708" i="9"/>
  <c r="D4707" i="9"/>
  <c r="J4562" i="9" l="1"/>
  <c r="I4563" i="9"/>
  <c r="C4709" i="9"/>
  <c r="D4708" i="9"/>
  <c r="E5965" i="9"/>
  <c r="F5964" i="9"/>
  <c r="I4564" i="9" l="1"/>
  <c r="J4563" i="9"/>
  <c r="E5966" i="9"/>
  <c r="F5965" i="9"/>
  <c r="C4710" i="9"/>
  <c r="D4709" i="9"/>
  <c r="I4565" i="9" l="1"/>
  <c r="J4564" i="9"/>
  <c r="C4711" i="9"/>
  <c r="D4710" i="9"/>
  <c r="E5967" i="9"/>
  <c r="F5966" i="9"/>
  <c r="I4566" i="9" l="1"/>
  <c r="J4565" i="9"/>
  <c r="E5968" i="9"/>
  <c r="F5967" i="9"/>
  <c r="C4712" i="9"/>
  <c r="D4711" i="9"/>
  <c r="I4567" i="9" l="1"/>
  <c r="J4566" i="9"/>
  <c r="C4713" i="9"/>
  <c r="D4712" i="9"/>
  <c r="E5969" i="9"/>
  <c r="F5968" i="9"/>
  <c r="I4568" i="9" l="1"/>
  <c r="J4567" i="9"/>
  <c r="E5970" i="9"/>
  <c r="F5969" i="9"/>
  <c r="C4714" i="9"/>
  <c r="D4713" i="9"/>
  <c r="I4569" i="9" l="1"/>
  <c r="J4568" i="9"/>
  <c r="C4715" i="9"/>
  <c r="D4714" i="9"/>
  <c r="E5971" i="9"/>
  <c r="F5970" i="9"/>
  <c r="I4570" i="9" l="1"/>
  <c r="J4569" i="9"/>
  <c r="E5972" i="9"/>
  <c r="F5971" i="9"/>
  <c r="C4716" i="9"/>
  <c r="D4715" i="9"/>
  <c r="J4570" i="9" l="1"/>
  <c r="I4571" i="9"/>
  <c r="C4717" i="9"/>
  <c r="D4716" i="9"/>
  <c r="E5973" i="9"/>
  <c r="F5972" i="9"/>
  <c r="I4572" i="9" l="1"/>
  <c r="J4571" i="9"/>
  <c r="E5974" i="9"/>
  <c r="F5973" i="9"/>
  <c r="C4718" i="9"/>
  <c r="D4717" i="9"/>
  <c r="I4573" i="9" l="1"/>
  <c r="J4572" i="9"/>
  <c r="C4719" i="9"/>
  <c r="D4718" i="9"/>
  <c r="E5975" i="9"/>
  <c r="F5974" i="9"/>
  <c r="I4574" i="9" l="1"/>
  <c r="J4573" i="9"/>
  <c r="E5976" i="9"/>
  <c r="F5975" i="9"/>
  <c r="C4720" i="9"/>
  <c r="D4719" i="9"/>
  <c r="I4575" i="9" l="1"/>
  <c r="J4574" i="9"/>
  <c r="C4721" i="9"/>
  <c r="D4720" i="9"/>
  <c r="E5977" i="9"/>
  <c r="F5976" i="9"/>
  <c r="I4576" i="9" l="1"/>
  <c r="J4575" i="9"/>
  <c r="E5978" i="9"/>
  <c r="F5977" i="9"/>
  <c r="C4722" i="9"/>
  <c r="D4721" i="9"/>
  <c r="J4576" i="9" l="1"/>
  <c r="I4577" i="9"/>
  <c r="C4723" i="9"/>
  <c r="D4722" i="9"/>
  <c r="E5979" i="9"/>
  <c r="F5978" i="9"/>
  <c r="I4578" i="9" l="1"/>
  <c r="J4577" i="9"/>
  <c r="E5980" i="9"/>
  <c r="F5979" i="9"/>
  <c r="C4724" i="9"/>
  <c r="D4723" i="9"/>
  <c r="J4578" i="9" l="1"/>
  <c r="I4579" i="9"/>
  <c r="C4725" i="9"/>
  <c r="D4724" i="9"/>
  <c r="E5981" i="9"/>
  <c r="F5980" i="9"/>
  <c r="I4580" i="9" l="1"/>
  <c r="J4579" i="9"/>
  <c r="E5982" i="9"/>
  <c r="F5981" i="9"/>
  <c r="C4726" i="9"/>
  <c r="D4725" i="9"/>
  <c r="I4581" i="9" l="1"/>
  <c r="J4580" i="9"/>
  <c r="C4727" i="9"/>
  <c r="D4726" i="9"/>
  <c r="E5983" i="9"/>
  <c r="F5982" i="9"/>
  <c r="I4582" i="9" l="1"/>
  <c r="J4581" i="9"/>
  <c r="E5984" i="9"/>
  <c r="F5983" i="9"/>
  <c r="C4728" i="9"/>
  <c r="D4727" i="9"/>
  <c r="I4583" i="9" l="1"/>
  <c r="J4582" i="9"/>
  <c r="C4729" i="9"/>
  <c r="D4728" i="9"/>
  <c r="E5985" i="9"/>
  <c r="F5984" i="9"/>
  <c r="I4584" i="9" l="1"/>
  <c r="J4583" i="9"/>
  <c r="E5986" i="9"/>
  <c r="F5985" i="9"/>
  <c r="C4730" i="9"/>
  <c r="D4729" i="9"/>
  <c r="I4585" i="9" l="1"/>
  <c r="J4584" i="9"/>
  <c r="C4731" i="9"/>
  <c r="D4730" i="9"/>
  <c r="E5987" i="9"/>
  <c r="F5986" i="9"/>
  <c r="I4586" i="9" l="1"/>
  <c r="J4585" i="9"/>
  <c r="E5988" i="9"/>
  <c r="F5987" i="9"/>
  <c r="C4732" i="9"/>
  <c r="D4731" i="9"/>
  <c r="J4586" i="9" l="1"/>
  <c r="I4587" i="9"/>
  <c r="C4733" i="9"/>
  <c r="D4732" i="9"/>
  <c r="E5989" i="9"/>
  <c r="F5988" i="9"/>
  <c r="I4588" i="9" l="1"/>
  <c r="J4587" i="9"/>
  <c r="E5990" i="9"/>
  <c r="F5989" i="9"/>
  <c r="C4734" i="9"/>
  <c r="D4733" i="9"/>
  <c r="I4589" i="9" l="1"/>
  <c r="J4588" i="9"/>
  <c r="C4735" i="9"/>
  <c r="D4734" i="9"/>
  <c r="E5991" i="9"/>
  <c r="F5990" i="9"/>
  <c r="I4590" i="9" l="1"/>
  <c r="J4589" i="9"/>
  <c r="E5992" i="9"/>
  <c r="F5991" i="9"/>
  <c r="C4736" i="9"/>
  <c r="D4735" i="9"/>
  <c r="J4590" i="9" l="1"/>
  <c r="I4591" i="9"/>
  <c r="C4737" i="9"/>
  <c r="D4736" i="9"/>
  <c r="E5993" i="9"/>
  <c r="F5992" i="9"/>
  <c r="I4592" i="9" l="1"/>
  <c r="J4591" i="9"/>
  <c r="E5994" i="9"/>
  <c r="F5993" i="9"/>
  <c r="C4738" i="9"/>
  <c r="D4737" i="9"/>
  <c r="I4593" i="9" l="1"/>
  <c r="J4592" i="9"/>
  <c r="C4739" i="9"/>
  <c r="D4738" i="9"/>
  <c r="E5995" i="9"/>
  <c r="F5994" i="9"/>
  <c r="I4594" i="9" l="1"/>
  <c r="J4593" i="9"/>
  <c r="E5996" i="9"/>
  <c r="F5995" i="9"/>
  <c r="C4740" i="9"/>
  <c r="D4739" i="9"/>
  <c r="J4594" i="9" l="1"/>
  <c r="I4595" i="9"/>
  <c r="C4741" i="9"/>
  <c r="D4740" i="9"/>
  <c r="E5997" i="9"/>
  <c r="F5996" i="9"/>
  <c r="I4596" i="9" l="1"/>
  <c r="J4595" i="9"/>
  <c r="E5998" i="9"/>
  <c r="F5997" i="9"/>
  <c r="C4742" i="9"/>
  <c r="D4741" i="9"/>
  <c r="I4597" i="9" l="1"/>
  <c r="J4596" i="9"/>
  <c r="C4743" i="9"/>
  <c r="D4742" i="9"/>
  <c r="E5999" i="9"/>
  <c r="F5998" i="9"/>
  <c r="I4598" i="9" l="1"/>
  <c r="J4597" i="9"/>
  <c r="E6000" i="9"/>
  <c r="F5999" i="9"/>
  <c r="C4744" i="9"/>
  <c r="D4743" i="9"/>
  <c r="I4599" i="9" l="1"/>
  <c r="J4598" i="9"/>
  <c r="C4745" i="9"/>
  <c r="D4744" i="9"/>
  <c r="E6001" i="9"/>
  <c r="F6000" i="9"/>
  <c r="I4600" i="9" l="1"/>
  <c r="J4599" i="9"/>
  <c r="E6002" i="9"/>
  <c r="F6001" i="9"/>
  <c r="C4746" i="9"/>
  <c r="D4745" i="9"/>
  <c r="I4601" i="9" l="1"/>
  <c r="J4600" i="9"/>
  <c r="C4747" i="9"/>
  <c r="D4746" i="9"/>
  <c r="E6003" i="9"/>
  <c r="F6002" i="9"/>
  <c r="I4602" i="9" l="1"/>
  <c r="J4601" i="9"/>
  <c r="E6004" i="9"/>
  <c r="F6003" i="9"/>
  <c r="C4748" i="9"/>
  <c r="D4747" i="9"/>
  <c r="J4602" i="9" l="1"/>
  <c r="I4603" i="9"/>
  <c r="C4749" i="9"/>
  <c r="D4748" i="9"/>
  <c r="E6005" i="9"/>
  <c r="F6004" i="9"/>
  <c r="I4604" i="9" l="1"/>
  <c r="J4603" i="9"/>
  <c r="E6006" i="9"/>
  <c r="F6005" i="9"/>
  <c r="C4750" i="9"/>
  <c r="D4749" i="9"/>
  <c r="I4605" i="9" l="1"/>
  <c r="J4604" i="9"/>
  <c r="C4751" i="9"/>
  <c r="D4750" i="9"/>
  <c r="E6007" i="9"/>
  <c r="F6006" i="9"/>
  <c r="I4606" i="9" l="1"/>
  <c r="J4605" i="9"/>
  <c r="E6008" i="9"/>
  <c r="F6007" i="9"/>
  <c r="C4752" i="9"/>
  <c r="D4751" i="9"/>
  <c r="I4607" i="9" l="1"/>
  <c r="J4606" i="9"/>
  <c r="C4753" i="9"/>
  <c r="D4752" i="9"/>
  <c r="E6009" i="9"/>
  <c r="F6008" i="9"/>
  <c r="I4608" i="9" l="1"/>
  <c r="J4607" i="9"/>
  <c r="E6010" i="9"/>
  <c r="F6009" i="9"/>
  <c r="C4754" i="9"/>
  <c r="D4753" i="9"/>
  <c r="J4608" i="9" l="1"/>
  <c r="I4609" i="9"/>
  <c r="C4755" i="9"/>
  <c r="D4754" i="9"/>
  <c r="E6011" i="9"/>
  <c r="F6010" i="9"/>
  <c r="I4610" i="9" l="1"/>
  <c r="J4609" i="9"/>
  <c r="E6012" i="9"/>
  <c r="F6011" i="9"/>
  <c r="C4756" i="9"/>
  <c r="D4755" i="9"/>
  <c r="J4610" i="9" l="1"/>
  <c r="I4611" i="9"/>
  <c r="C4757" i="9"/>
  <c r="D4756" i="9"/>
  <c r="E6013" i="9"/>
  <c r="F6012" i="9"/>
  <c r="I4612" i="9" l="1"/>
  <c r="J4611" i="9"/>
  <c r="E6014" i="9"/>
  <c r="F6013" i="9"/>
  <c r="C4758" i="9"/>
  <c r="D4757" i="9"/>
  <c r="I4613" i="9" l="1"/>
  <c r="J4612" i="9"/>
  <c r="C4759" i="9"/>
  <c r="D4758" i="9"/>
  <c r="E6015" i="9"/>
  <c r="F6014" i="9"/>
  <c r="I4614" i="9" l="1"/>
  <c r="J4613" i="9"/>
  <c r="E6016" i="9"/>
  <c r="F6015" i="9"/>
  <c r="C4760" i="9"/>
  <c r="D4759" i="9"/>
  <c r="I4615" i="9" l="1"/>
  <c r="J4614" i="9"/>
  <c r="C4761" i="9"/>
  <c r="D4760" i="9"/>
  <c r="E6017" i="9"/>
  <c r="F6016" i="9"/>
  <c r="I4616" i="9" l="1"/>
  <c r="J4615" i="9"/>
  <c r="E6018" i="9"/>
  <c r="F6017" i="9"/>
  <c r="C4762" i="9"/>
  <c r="D4761" i="9"/>
  <c r="I4617" i="9" l="1"/>
  <c r="J4616" i="9"/>
  <c r="C4763" i="9"/>
  <c r="D4762" i="9"/>
  <c r="E6019" i="9"/>
  <c r="F6018" i="9"/>
  <c r="I4618" i="9" l="1"/>
  <c r="J4617" i="9"/>
  <c r="E6020" i="9"/>
  <c r="F6019" i="9"/>
  <c r="C4764" i="9"/>
  <c r="D4763" i="9"/>
  <c r="J4618" i="9" l="1"/>
  <c r="I4619" i="9"/>
  <c r="C4765" i="9"/>
  <c r="D4764" i="9"/>
  <c r="E6021" i="9"/>
  <c r="F6020" i="9"/>
  <c r="I4620" i="9" l="1"/>
  <c r="J4619" i="9"/>
  <c r="E6022" i="9"/>
  <c r="F6021" i="9"/>
  <c r="C4766" i="9"/>
  <c r="D4765" i="9"/>
  <c r="I4621" i="9" l="1"/>
  <c r="J4620" i="9"/>
  <c r="C4767" i="9"/>
  <c r="D4766" i="9"/>
  <c r="E6023" i="9"/>
  <c r="F6022" i="9"/>
  <c r="I4622" i="9" l="1"/>
  <c r="J4621" i="9"/>
  <c r="E6024" i="9"/>
  <c r="F6023" i="9"/>
  <c r="C4768" i="9"/>
  <c r="D4767" i="9"/>
  <c r="J4622" i="9" l="1"/>
  <c r="I4623" i="9"/>
  <c r="C4769" i="9"/>
  <c r="D4768" i="9"/>
  <c r="E6025" i="9"/>
  <c r="F6024" i="9"/>
  <c r="I4624" i="9" l="1"/>
  <c r="J4623" i="9"/>
  <c r="E6026" i="9"/>
  <c r="F6025" i="9"/>
  <c r="C4770" i="9"/>
  <c r="D4769" i="9"/>
  <c r="I4625" i="9" l="1"/>
  <c r="J4624" i="9"/>
  <c r="C4771" i="9"/>
  <c r="D4770" i="9"/>
  <c r="E6027" i="9"/>
  <c r="F6026" i="9"/>
  <c r="I4626" i="9" l="1"/>
  <c r="J4625" i="9"/>
  <c r="E6028" i="9"/>
  <c r="F6027" i="9"/>
  <c r="C4772" i="9"/>
  <c r="D4771" i="9"/>
  <c r="J4626" i="9" l="1"/>
  <c r="I4627" i="9"/>
  <c r="C4773" i="9"/>
  <c r="D4772" i="9"/>
  <c r="E6029" i="9"/>
  <c r="F6028" i="9"/>
  <c r="I4628" i="9" l="1"/>
  <c r="J4627" i="9"/>
  <c r="E6030" i="9"/>
  <c r="F6029" i="9"/>
  <c r="C4774" i="9"/>
  <c r="D4773" i="9"/>
  <c r="I4629" i="9" l="1"/>
  <c r="J4628" i="9"/>
  <c r="C4775" i="9"/>
  <c r="D4774" i="9"/>
  <c r="E6031" i="9"/>
  <c r="F6030" i="9"/>
  <c r="I4630" i="9" l="1"/>
  <c r="J4629" i="9"/>
  <c r="E6032" i="9"/>
  <c r="F6031" i="9"/>
  <c r="C4776" i="9"/>
  <c r="D4775" i="9"/>
  <c r="I4631" i="9" l="1"/>
  <c r="J4630" i="9"/>
  <c r="C4777" i="9"/>
  <c r="D4776" i="9"/>
  <c r="E6033" i="9"/>
  <c r="F6032" i="9"/>
  <c r="I4632" i="9" l="1"/>
  <c r="J4631" i="9"/>
  <c r="E6034" i="9"/>
  <c r="F6033" i="9"/>
  <c r="C4778" i="9"/>
  <c r="D4777" i="9"/>
  <c r="I4633" i="9" l="1"/>
  <c r="J4632" i="9"/>
  <c r="C4779" i="9"/>
  <c r="D4778" i="9"/>
  <c r="E6035" i="9"/>
  <c r="F6034" i="9"/>
  <c r="I4634" i="9" l="1"/>
  <c r="J4633" i="9"/>
  <c r="E6036" i="9"/>
  <c r="F6035" i="9"/>
  <c r="C4780" i="9"/>
  <c r="D4779" i="9"/>
  <c r="J4634" i="9" l="1"/>
  <c r="I4635" i="9"/>
  <c r="C4781" i="9"/>
  <c r="D4780" i="9"/>
  <c r="E6037" i="9"/>
  <c r="F6036" i="9"/>
  <c r="I4636" i="9" l="1"/>
  <c r="J4635" i="9"/>
  <c r="E6038" i="9"/>
  <c r="F6037" i="9"/>
  <c r="C4782" i="9"/>
  <c r="D4781" i="9"/>
  <c r="I4637" i="9" l="1"/>
  <c r="J4636" i="9"/>
  <c r="C4783" i="9"/>
  <c r="D4782" i="9"/>
  <c r="E6039" i="9"/>
  <c r="F6038" i="9"/>
  <c r="I4638" i="9" l="1"/>
  <c r="J4637" i="9"/>
  <c r="E6040" i="9"/>
  <c r="F6039" i="9"/>
  <c r="C4784" i="9"/>
  <c r="D4783" i="9"/>
  <c r="I4639" i="9" l="1"/>
  <c r="J4638" i="9"/>
  <c r="C4785" i="9"/>
  <c r="D4784" i="9"/>
  <c r="E6041" i="9"/>
  <c r="F6040" i="9"/>
  <c r="I4640" i="9" l="1"/>
  <c r="J4639" i="9"/>
  <c r="E6042" i="9"/>
  <c r="F6041" i="9"/>
  <c r="C4786" i="9"/>
  <c r="D4785" i="9"/>
  <c r="J4640" i="9" l="1"/>
  <c r="I4641" i="9"/>
  <c r="C4787" i="9"/>
  <c r="D4786" i="9"/>
  <c r="E6043" i="9"/>
  <c r="F6042" i="9"/>
  <c r="I4642" i="9" l="1"/>
  <c r="J4641" i="9"/>
  <c r="E6044" i="9"/>
  <c r="F6043" i="9"/>
  <c r="C4788" i="9"/>
  <c r="D4787" i="9"/>
  <c r="J4642" i="9" l="1"/>
  <c r="I4643" i="9"/>
  <c r="C4789" i="9"/>
  <c r="D4788" i="9"/>
  <c r="E6045" i="9"/>
  <c r="F6044" i="9"/>
  <c r="I4644" i="9" l="1"/>
  <c r="J4643" i="9"/>
  <c r="E6046" i="9"/>
  <c r="F6045" i="9"/>
  <c r="C4790" i="9"/>
  <c r="D4789" i="9"/>
  <c r="I4645" i="9" l="1"/>
  <c r="J4644" i="9"/>
  <c r="C4791" i="9"/>
  <c r="D4790" i="9"/>
  <c r="E6047" i="9"/>
  <c r="F6046" i="9"/>
  <c r="I4646" i="9" l="1"/>
  <c r="J4645" i="9"/>
  <c r="E6048" i="9"/>
  <c r="F6047" i="9"/>
  <c r="C4792" i="9"/>
  <c r="D4791" i="9"/>
  <c r="I4647" i="9" l="1"/>
  <c r="J4646" i="9"/>
  <c r="C4793" i="9"/>
  <c r="D4792" i="9"/>
  <c r="E6049" i="9"/>
  <c r="F6048" i="9"/>
  <c r="I4648" i="9" l="1"/>
  <c r="J4647" i="9"/>
  <c r="E6050" i="9"/>
  <c r="F6049" i="9"/>
  <c r="C4794" i="9"/>
  <c r="D4793" i="9"/>
  <c r="I4649" i="9" l="1"/>
  <c r="J4648" i="9"/>
  <c r="C4795" i="9"/>
  <c r="D4794" i="9"/>
  <c r="E6051" i="9"/>
  <c r="F6050" i="9"/>
  <c r="I4650" i="9" l="1"/>
  <c r="J4649" i="9"/>
  <c r="E6052" i="9"/>
  <c r="F6051" i="9"/>
  <c r="C4796" i="9"/>
  <c r="D4795" i="9"/>
  <c r="J4650" i="9" l="1"/>
  <c r="I4651" i="9"/>
  <c r="C4797" i="9"/>
  <c r="D4796" i="9"/>
  <c r="E6053" i="9"/>
  <c r="F6052" i="9"/>
  <c r="I4652" i="9" l="1"/>
  <c r="J4651" i="9"/>
  <c r="E6054" i="9"/>
  <c r="F6053" i="9"/>
  <c r="C4798" i="9"/>
  <c r="D4797" i="9"/>
  <c r="I4653" i="9" l="1"/>
  <c r="J4652" i="9"/>
  <c r="C4799" i="9"/>
  <c r="D4798" i="9"/>
  <c r="E6055" i="9"/>
  <c r="F6054" i="9"/>
  <c r="I4654" i="9" l="1"/>
  <c r="J4653" i="9"/>
  <c r="E6056" i="9"/>
  <c r="F6055" i="9"/>
  <c r="C4800" i="9"/>
  <c r="D4799" i="9"/>
  <c r="J4654" i="9" l="1"/>
  <c r="I4655" i="9"/>
  <c r="C4801" i="9"/>
  <c r="D4800" i="9"/>
  <c r="E6057" i="9"/>
  <c r="F6056" i="9"/>
  <c r="I4656" i="9" l="1"/>
  <c r="J4655" i="9"/>
  <c r="E6058" i="9"/>
  <c r="F6057" i="9"/>
  <c r="C4802" i="9"/>
  <c r="D4801" i="9"/>
  <c r="I4657" i="9" l="1"/>
  <c r="J4656" i="9"/>
  <c r="C4803" i="9"/>
  <c r="D4802" i="9"/>
  <c r="E6059" i="9"/>
  <c r="F6058" i="9"/>
  <c r="I4658" i="9" l="1"/>
  <c r="J4657" i="9"/>
  <c r="E6060" i="9"/>
  <c r="F6059" i="9"/>
  <c r="C4804" i="9"/>
  <c r="D4803" i="9"/>
  <c r="J4658" i="9" l="1"/>
  <c r="I4659" i="9"/>
  <c r="C4805" i="9"/>
  <c r="D4804" i="9"/>
  <c r="E6061" i="9"/>
  <c r="F6060" i="9"/>
  <c r="I4660" i="9" l="1"/>
  <c r="J4659" i="9"/>
  <c r="E6062" i="9"/>
  <c r="F6061" i="9"/>
  <c r="C4806" i="9"/>
  <c r="D4805" i="9"/>
  <c r="I4661" i="9" l="1"/>
  <c r="J4660" i="9"/>
  <c r="C4807" i="9"/>
  <c r="D4806" i="9"/>
  <c r="E6063" i="9"/>
  <c r="F6062" i="9"/>
  <c r="I4662" i="9" l="1"/>
  <c r="J4661" i="9"/>
  <c r="E6064" i="9"/>
  <c r="F6063" i="9"/>
  <c r="C4808" i="9"/>
  <c r="D4807" i="9"/>
  <c r="I4663" i="9" l="1"/>
  <c r="J4662" i="9"/>
  <c r="C4809" i="9"/>
  <c r="D4808" i="9"/>
  <c r="E6065" i="9"/>
  <c r="F6064" i="9"/>
  <c r="I4664" i="9" l="1"/>
  <c r="J4663" i="9"/>
  <c r="E6066" i="9"/>
  <c r="F6065" i="9"/>
  <c r="C4810" i="9"/>
  <c r="D4809" i="9"/>
  <c r="I4665" i="9" l="1"/>
  <c r="J4664" i="9"/>
  <c r="C4811" i="9"/>
  <c r="D4810" i="9"/>
  <c r="E6067" i="9"/>
  <c r="F6066" i="9"/>
  <c r="I4666" i="9" l="1"/>
  <c r="J4665" i="9"/>
  <c r="E6068" i="9"/>
  <c r="F6067" i="9"/>
  <c r="C4812" i="9"/>
  <c r="D4811" i="9"/>
  <c r="J4666" i="9" l="1"/>
  <c r="I4667" i="9"/>
  <c r="C4813" i="9"/>
  <c r="D4812" i="9"/>
  <c r="E6069" i="9"/>
  <c r="F6068" i="9"/>
  <c r="I4668" i="9" l="1"/>
  <c r="J4667" i="9"/>
  <c r="E6070" i="9"/>
  <c r="F6069" i="9"/>
  <c r="C4814" i="9"/>
  <c r="D4813" i="9"/>
  <c r="I4669" i="9" l="1"/>
  <c r="J4668" i="9"/>
  <c r="C4815" i="9"/>
  <c r="D4814" i="9"/>
  <c r="E6071" i="9"/>
  <c r="F6070" i="9"/>
  <c r="I4670" i="9" l="1"/>
  <c r="J4669" i="9"/>
  <c r="E6072" i="9"/>
  <c r="F6071" i="9"/>
  <c r="C4816" i="9"/>
  <c r="D4815" i="9"/>
  <c r="I4671" i="9" l="1"/>
  <c r="J4670" i="9"/>
  <c r="C4817" i="9"/>
  <c r="D4816" i="9"/>
  <c r="E6073" i="9"/>
  <c r="F6072" i="9"/>
  <c r="I4672" i="9" l="1"/>
  <c r="J4671" i="9"/>
  <c r="E6074" i="9"/>
  <c r="F6073" i="9"/>
  <c r="C4818" i="9"/>
  <c r="D4817" i="9"/>
  <c r="J4672" i="9" l="1"/>
  <c r="I4673" i="9"/>
  <c r="C4819" i="9"/>
  <c r="D4818" i="9"/>
  <c r="E6075" i="9"/>
  <c r="F6074" i="9"/>
  <c r="I4674" i="9" l="1"/>
  <c r="J4673" i="9"/>
  <c r="E6076" i="9"/>
  <c r="F6075" i="9"/>
  <c r="C4820" i="9"/>
  <c r="D4819" i="9"/>
  <c r="J4674" i="9" l="1"/>
  <c r="I4675" i="9"/>
  <c r="C4821" i="9"/>
  <c r="D4820" i="9"/>
  <c r="E6077" i="9"/>
  <c r="F6076" i="9"/>
  <c r="I4676" i="9" l="1"/>
  <c r="J4675" i="9"/>
  <c r="E6078" i="9"/>
  <c r="F6077" i="9"/>
  <c r="C4822" i="9"/>
  <c r="D4821" i="9"/>
  <c r="I4677" i="9" l="1"/>
  <c r="J4676" i="9"/>
  <c r="C4823" i="9"/>
  <c r="D4822" i="9"/>
  <c r="E6079" i="9"/>
  <c r="F6078" i="9"/>
  <c r="I4678" i="9" l="1"/>
  <c r="J4677" i="9"/>
  <c r="E6080" i="9"/>
  <c r="F6079" i="9"/>
  <c r="C4824" i="9"/>
  <c r="D4823" i="9"/>
  <c r="I4679" i="9" l="1"/>
  <c r="J4678" i="9"/>
  <c r="C4825" i="9"/>
  <c r="D4824" i="9"/>
  <c r="E6081" i="9"/>
  <c r="F6080" i="9"/>
  <c r="I4680" i="9" l="1"/>
  <c r="J4679" i="9"/>
  <c r="E6082" i="9"/>
  <c r="F6081" i="9"/>
  <c r="C4826" i="9"/>
  <c r="D4825" i="9"/>
  <c r="I4681" i="9" l="1"/>
  <c r="J4680" i="9"/>
  <c r="C4827" i="9"/>
  <c r="D4826" i="9"/>
  <c r="E6083" i="9"/>
  <c r="F6082" i="9"/>
  <c r="I4682" i="9" l="1"/>
  <c r="J4681" i="9"/>
  <c r="E6084" i="9"/>
  <c r="F6083" i="9"/>
  <c r="C4828" i="9"/>
  <c r="D4827" i="9"/>
  <c r="J4682" i="9" l="1"/>
  <c r="I4683" i="9"/>
  <c r="C4829" i="9"/>
  <c r="D4828" i="9"/>
  <c r="E6085" i="9"/>
  <c r="F6084" i="9"/>
  <c r="I4684" i="9" l="1"/>
  <c r="J4683" i="9"/>
  <c r="E6086" i="9"/>
  <c r="F6085" i="9"/>
  <c r="C4830" i="9"/>
  <c r="D4829" i="9"/>
  <c r="I4685" i="9" l="1"/>
  <c r="J4684" i="9"/>
  <c r="C4831" i="9"/>
  <c r="D4830" i="9"/>
  <c r="E6087" i="9"/>
  <c r="F6086" i="9"/>
  <c r="I4686" i="9" l="1"/>
  <c r="J4685" i="9"/>
  <c r="E6088" i="9"/>
  <c r="F6087" i="9"/>
  <c r="C4832" i="9"/>
  <c r="D4831" i="9"/>
  <c r="J4686" i="9" l="1"/>
  <c r="I4687" i="9"/>
  <c r="C4833" i="9"/>
  <c r="D4832" i="9"/>
  <c r="E6089" i="9"/>
  <c r="F6088" i="9"/>
  <c r="I4688" i="9" l="1"/>
  <c r="J4687" i="9"/>
  <c r="E6090" i="9"/>
  <c r="F6089" i="9"/>
  <c r="C4834" i="9"/>
  <c r="D4833" i="9"/>
  <c r="I4689" i="9" l="1"/>
  <c r="J4688" i="9"/>
  <c r="C4835" i="9"/>
  <c r="D4834" i="9"/>
  <c r="E6091" i="9"/>
  <c r="F6090" i="9"/>
  <c r="I4690" i="9" l="1"/>
  <c r="J4689" i="9"/>
  <c r="E6092" i="9"/>
  <c r="F6091" i="9"/>
  <c r="C4836" i="9"/>
  <c r="D4835" i="9"/>
  <c r="J4690" i="9" l="1"/>
  <c r="I4691" i="9"/>
  <c r="C4837" i="9"/>
  <c r="D4836" i="9"/>
  <c r="E6093" i="9"/>
  <c r="F6092" i="9"/>
  <c r="I4692" i="9" l="1"/>
  <c r="J4691" i="9"/>
  <c r="E6094" i="9"/>
  <c r="F6093" i="9"/>
  <c r="C4838" i="9"/>
  <c r="D4837" i="9"/>
  <c r="I4693" i="9" l="1"/>
  <c r="J4692" i="9"/>
  <c r="C4839" i="9"/>
  <c r="D4838" i="9"/>
  <c r="E6095" i="9"/>
  <c r="F6094" i="9"/>
  <c r="I4694" i="9" l="1"/>
  <c r="J4693" i="9"/>
  <c r="E6096" i="9"/>
  <c r="F6095" i="9"/>
  <c r="C4840" i="9"/>
  <c r="D4839" i="9"/>
  <c r="I4695" i="9" l="1"/>
  <c r="J4694" i="9"/>
  <c r="C4841" i="9"/>
  <c r="D4840" i="9"/>
  <c r="E6097" i="9"/>
  <c r="F6096" i="9"/>
  <c r="I4696" i="9" l="1"/>
  <c r="J4695" i="9"/>
  <c r="E6098" i="9"/>
  <c r="F6097" i="9"/>
  <c r="C4842" i="9"/>
  <c r="D4841" i="9"/>
  <c r="I4697" i="9" l="1"/>
  <c r="J4696" i="9"/>
  <c r="C4843" i="9"/>
  <c r="D4842" i="9"/>
  <c r="E6099" i="9"/>
  <c r="F6098" i="9"/>
  <c r="I4698" i="9" l="1"/>
  <c r="J4697" i="9"/>
  <c r="E6100" i="9"/>
  <c r="F6099" i="9"/>
  <c r="C4844" i="9"/>
  <c r="D4843" i="9"/>
  <c r="J4698" i="9" l="1"/>
  <c r="I4699" i="9"/>
  <c r="C4845" i="9"/>
  <c r="D4844" i="9"/>
  <c r="E6101" i="9"/>
  <c r="F6100" i="9"/>
  <c r="I4700" i="9" l="1"/>
  <c r="J4699" i="9"/>
  <c r="E6102" i="9"/>
  <c r="F6101" i="9"/>
  <c r="C4846" i="9"/>
  <c r="D4845" i="9"/>
  <c r="I4701" i="9" l="1"/>
  <c r="J4700" i="9"/>
  <c r="C4847" i="9"/>
  <c r="D4846" i="9"/>
  <c r="E6103" i="9"/>
  <c r="F6102" i="9"/>
  <c r="I4702" i="9" l="1"/>
  <c r="J4701" i="9"/>
  <c r="E6104" i="9"/>
  <c r="F6103" i="9"/>
  <c r="C4848" i="9"/>
  <c r="D4847" i="9"/>
  <c r="I4703" i="9" l="1"/>
  <c r="J4702" i="9"/>
  <c r="C4849" i="9"/>
  <c r="D4848" i="9"/>
  <c r="E6105" i="9"/>
  <c r="F6104" i="9"/>
  <c r="I4704" i="9" l="1"/>
  <c r="J4703" i="9"/>
  <c r="E6106" i="9"/>
  <c r="F6105" i="9"/>
  <c r="C4850" i="9"/>
  <c r="D4849" i="9"/>
  <c r="J4704" i="9" l="1"/>
  <c r="I4705" i="9"/>
  <c r="C4851" i="9"/>
  <c r="D4850" i="9"/>
  <c r="E6107" i="9"/>
  <c r="F6106" i="9"/>
  <c r="I4706" i="9" l="1"/>
  <c r="J4705" i="9"/>
  <c r="E6108" i="9"/>
  <c r="F6107" i="9"/>
  <c r="C4852" i="9"/>
  <c r="D4851" i="9"/>
  <c r="J4706" i="9" l="1"/>
  <c r="I4707" i="9"/>
  <c r="C4853" i="9"/>
  <c r="D4852" i="9"/>
  <c r="E6109" i="9"/>
  <c r="F6108" i="9"/>
  <c r="I4708" i="9" l="1"/>
  <c r="J4707" i="9"/>
  <c r="E6110" i="9"/>
  <c r="F6109" i="9"/>
  <c r="C4854" i="9"/>
  <c r="D4853" i="9"/>
  <c r="I4709" i="9" l="1"/>
  <c r="J4708" i="9"/>
  <c r="C4855" i="9"/>
  <c r="D4854" i="9"/>
  <c r="E6111" i="9"/>
  <c r="F6110" i="9"/>
  <c r="I4710" i="9" l="1"/>
  <c r="J4709" i="9"/>
  <c r="E6112" i="9"/>
  <c r="F6111" i="9"/>
  <c r="C4856" i="9"/>
  <c r="D4855" i="9"/>
  <c r="I4711" i="9" l="1"/>
  <c r="J4710" i="9"/>
  <c r="C4857" i="9"/>
  <c r="D4856" i="9"/>
  <c r="E6113" i="9"/>
  <c r="F6112" i="9"/>
  <c r="I4712" i="9" l="1"/>
  <c r="J4711" i="9"/>
  <c r="E6114" i="9"/>
  <c r="F6113" i="9"/>
  <c r="C4858" i="9"/>
  <c r="D4857" i="9"/>
  <c r="I4713" i="9" l="1"/>
  <c r="J4712" i="9"/>
  <c r="C4859" i="9"/>
  <c r="D4858" i="9"/>
  <c r="E6115" i="9"/>
  <c r="F6114" i="9"/>
  <c r="I4714" i="9" l="1"/>
  <c r="J4713" i="9"/>
  <c r="E6116" i="9"/>
  <c r="F6115" i="9"/>
  <c r="C4860" i="9"/>
  <c r="D4859" i="9"/>
  <c r="J4714" i="9" l="1"/>
  <c r="I4715" i="9"/>
  <c r="C4861" i="9"/>
  <c r="D4860" i="9"/>
  <c r="E6117" i="9"/>
  <c r="F6116" i="9"/>
  <c r="I4716" i="9" l="1"/>
  <c r="J4715" i="9"/>
  <c r="E6118" i="9"/>
  <c r="F6117" i="9"/>
  <c r="C4862" i="9"/>
  <c r="D4861" i="9"/>
  <c r="I4717" i="9" l="1"/>
  <c r="J4716" i="9"/>
  <c r="C4863" i="9"/>
  <c r="D4862" i="9"/>
  <c r="E6119" i="9"/>
  <c r="F6118" i="9"/>
  <c r="I4718" i="9" l="1"/>
  <c r="J4717" i="9"/>
  <c r="E6120" i="9"/>
  <c r="F6119" i="9"/>
  <c r="C4864" i="9"/>
  <c r="D4863" i="9"/>
  <c r="J4718" i="9" l="1"/>
  <c r="I4719" i="9"/>
  <c r="C4865" i="9"/>
  <c r="D4864" i="9"/>
  <c r="E6121" i="9"/>
  <c r="F6120" i="9"/>
  <c r="I4720" i="9" l="1"/>
  <c r="J4719" i="9"/>
  <c r="E6122" i="9"/>
  <c r="F6121" i="9"/>
  <c r="C4866" i="9"/>
  <c r="D4865" i="9"/>
  <c r="I4721" i="9" l="1"/>
  <c r="J4720" i="9"/>
  <c r="C4867" i="9"/>
  <c r="D4866" i="9"/>
  <c r="E6123" i="9"/>
  <c r="F6122" i="9"/>
  <c r="I4722" i="9" l="1"/>
  <c r="J4721" i="9"/>
  <c r="E6124" i="9"/>
  <c r="F6123" i="9"/>
  <c r="C4868" i="9"/>
  <c r="D4867" i="9"/>
  <c r="J4722" i="9" l="1"/>
  <c r="I4723" i="9"/>
  <c r="C4869" i="9"/>
  <c r="D4868" i="9"/>
  <c r="E6125" i="9"/>
  <c r="F6124" i="9"/>
  <c r="I4724" i="9" l="1"/>
  <c r="J4723" i="9"/>
  <c r="E6126" i="9"/>
  <c r="F6125" i="9"/>
  <c r="C4870" i="9"/>
  <c r="D4869" i="9"/>
  <c r="I4725" i="9" l="1"/>
  <c r="J4724" i="9"/>
  <c r="C4871" i="9"/>
  <c r="D4870" i="9"/>
  <c r="E6127" i="9"/>
  <c r="F6126" i="9"/>
  <c r="I4726" i="9" l="1"/>
  <c r="J4725" i="9"/>
  <c r="E6128" i="9"/>
  <c r="F6127" i="9"/>
  <c r="C4872" i="9"/>
  <c r="D4871" i="9"/>
  <c r="I4727" i="9" l="1"/>
  <c r="J4726" i="9"/>
  <c r="C4873" i="9"/>
  <c r="D4872" i="9"/>
  <c r="E6129" i="9"/>
  <c r="F6128" i="9"/>
  <c r="I4728" i="9" l="1"/>
  <c r="J4727" i="9"/>
  <c r="E6130" i="9"/>
  <c r="F6129" i="9"/>
  <c r="C4874" i="9"/>
  <c r="D4873" i="9"/>
  <c r="I4729" i="9" l="1"/>
  <c r="J4728" i="9"/>
  <c r="C4875" i="9"/>
  <c r="D4874" i="9"/>
  <c r="E6131" i="9"/>
  <c r="F6130" i="9"/>
  <c r="I4730" i="9" l="1"/>
  <c r="J4729" i="9"/>
  <c r="E6132" i="9"/>
  <c r="F6131" i="9"/>
  <c r="C4876" i="9"/>
  <c r="D4875" i="9"/>
  <c r="J4730" i="9" l="1"/>
  <c r="I4731" i="9"/>
  <c r="C4877" i="9"/>
  <c r="D4876" i="9"/>
  <c r="E6133" i="9"/>
  <c r="F6132" i="9"/>
  <c r="I4732" i="9" l="1"/>
  <c r="J4731" i="9"/>
  <c r="E6134" i="9"/>
  <c r="F6133" i="9"/>
  <c r="C4878" i="9"/>
  <c r="D4877" i="9"/>
  <c r="I4733" i="9" l="1"/>
  <c r="J4732" i="9"/>
  <c r="C4879" i="9"/>
  <c r="D4878" i="9"/>
  <c r="E6135" i="9"/>
  <c r="F6134" i="9"/>
  <c r="I4734" i="9" l="1"/>
  <c r="J4733" i="9"/>
  <c r="E6136" i="9"/>
  <c r="F6135" i="9"/>
  <c r="C4880" i="9"/>
  <c r="D4879" i="9"/>
  <c r="I4735" i="9" l="1"/>
  <c r="J4734" i="9"/>
  <c r="C4881" i="9"/>
  <c r="D4880" i="9"/>
  <c r="E6137" i="9"/>
  <c r="F6136" i="9"/>
  <c r="I4736" i="9" l="1"/>
  <c r="J4735" i="9"/>
  <c r="E6138" i="9"/>
  <c r="F6137" i="9"/>
  <c r="C4882" i="9"/>
  <c r="D4881" i="9"/>
  <c r="J4736" i="9" l="1"/>
  <c r="I4737" i="9"/>
  <c r="C4883" i="9"/>
  <c r="D4882" i="9"/>
  <c r="E6139" i="9"/>
  <c r="F6138" i="9"/>
  <c r="I4738" i="9" l="1"/>
  <c r="J4737" i="9"/>
  <c r="E6140" i="9"/>
  <c r="F6139" i="9"/>
  <c r="C4884" i="9"/>
  <c r="D4883" i="9"/>
  <c r="J4738" i="9" l="1"/>
  <c r="I4739" i="9"/>
  <c r="C4885" i="9"/>
  <c r="D4884" i="9"/>
  <c r="E6141" i="9"/>
  <c r="F6140" i="9"/>
  <c r="I4740" i="9" l="1"/>
  <c r="J4739" i="9"/>
  <c r="E6142" i="9"/>
  <c r="F6141" i="9"/>
  <c r="C4886" i="9"/>
  <c r="D4885" i="9"/>
  <c r="I4741" i="9" l="1"/>
  <c r="J4740" i="9"/>
  <c r="C4887" i="9"/>
  <c r="D4886" i="9"/>
  <c r="E6143" i="9"/>
  <c r="F6142" i="9"/>
  <c r="I4742" i="9" l="1"/>
  <c r="J4741" i="9"/>
  <c r="E6144" i="9"/>
  <c r="F6143" i="9"/>
  <c r="C4888" i="9"/>
  <c r="D4887" i="9"/>
  <c r="I4743" i="9" l="1"/>
  <c r="J4742" i="9"/>
  <c r="C4889" i="9"/>
  <c r="D4888" i="9"/>
  <c r="E6145" i="9"/>
  <c r="F6144" i="9"/>
  <c r="I4744" i="9" l="1"/>
  <c r="J4743" i="9"/>
  <c r="E6146" i="9"/>
  <c r="F6145" i="9"/>
  <c r="C4890" i="9"/>
  <c r="D4889" i="9"/>
  <c r="I4745" i="9" l="1"/>
  <c r="J4744" i="9"/>
  <c r="C4891" i="9"/>
  <c r="D4890" i="9"/>
  <c r="E6147" i="9"/>
  <c r="F6146" i="9"/>
  <c r="I4746" i="9" l="1"/>
  <c r="J4745" i="9"/>
  <c r="E6148" i="9"/>
  <c r="F6147" i="9"/>
  <c r="C4892" i="9"/>
  <c r="D4891" i="9"/>
  <c r="J4746" i="9" l="1"/>
  <c r="I4747" i="9"/>
  <c r="C4893" i="9"/>
  <c r="D4892" i="9"/>
  <c r="E6149" i="9"/>
  <c r="F6148" i="9"/>
  <c r="I4748" i="9" l="1"/>
  <c r="J4747" i="9"/>
  <c r="E6150" i="9"/>
  <c r="F6149" i="9"/>
  <c r="C4894" i="9"/>
  <c r="D4893" i="9"/>
  <c r="I4749" i="9" l="1"/>
  <c r="J4748" i="9"/>
  <c r="C4895" i="9"/>
  <c r="D4894" i="9"/>
  <c r="E6151" i="9"/>
  <c r="F6150" i="9"/>
  <c r="I4750" i="9" l="1"/>
  <c r="J4749" i="9"/>
  <c r="E6152" i="9"/>
  <c r="F6151" i="9"/>
  <c r="C4896" i="9"/>
  <c r="D4895" i="9"/>
  <c r="J4750" i="9" l="1"/>
  <c r="I4751" i="9"/>
  <c r="C4897" i="9"/>
  <c r="D4896" i="9"/>
  <c r="E6153" i="9"/>
  <c r="F6152" i="9"/>
  <c r="I4752" i="9" l="1"/>
  <c r="J4751" i="9"/>
  <c r="E6154" i="9"/>
  <c r="F6153" i="9"/>
  <c r="C4898" i="9"/>
  <c r="D4897" i="9"/>
  <c r="I4753" i="9" l="1"/>
  <c r="J4752" i="9"/>
  <c r="C4899" i="9"/>
  <c r="D4898" i="9"/>
  <c r="E6155" i="9"/>
  <c r="F6154" i="9"/>
  <c r="I4754" i="9" l="1"/>
  <c r="J4753" i="9"/>
  <c r="E6156" i="9"/>
  <c r="F6155" i="9"/>
  <c r="C4900" i="9"/>
  <c r="D4899" i="9"/>
  <c r="J4754" i="9" l="1"/>
  <c r="I4755" i="9"/>
  <c r="C4901" i="9"/>
  <c r="D4900" i="9"/>
  <c r="E6157" i="9"/>
  <c r="F6156" i="9"/>
  <c r="I4756" i="9" l="1"/>
  <c r="J4755" i="9"/>
  <c r="E6158" i="9"/>
  <c r="F6157" i="9"/>
  <c r="C4902" i="9"/>
  <c r="D4901" i="9"/>
  <c r="I4757" i="9" l="1"/>
  <c r="J4756" i="9"/>
  <c r="C4903" i="9"/>
  <c r="D4902" i="9"/>
  <c r="E6159" i="9"/>
  <c r="F6158" i="9"/>
  <c r="I4758" i="9" l="1"/>
  <c r="J4757" i="9"/>
  <c r="E6160" i="9"/>
  <c r="F6159" i="9"/>
  <c r="C4904" i="9"/>
  <c r="D4903" i="9"/>
  <c r="I4759" i="9" l="1"/>
  <c r="J4758" i="9"/>
  <c r="C4905" i="9"/>
  <c r="D4904" i="9"/>
  <c r="E6161" i="9"/>
  <c r="F6160" i="9"/>
  <c r="I4760" i="9" l="1"/>
  <c r="J4759" i="9"/>
  <c r="E6162" i="9"/>
  <c r="F6161" i="9"/>
  <c r="C4906" i="9"/>
  <c r="D4905" i="9"/>
  <c r="I4761" i="9" l="1"/>
  <c r="J4760" i="9"/>
  <c r="C4907" i="9"/>
  <c r="D4906" i="9"/>
  <c r="E6163" i="9"/>
  <c r="F6162" i="9"/>
  <c r="I4762" i="9" l="1"/>
  <c r="J4761" i="9"/>
  <c r="E6164" i="9"/>
  <c r="F6163" i="9"/>
  <c r="C4908" i="9"/>
  <c r="D4907" i="9"/>
  <c r="J4762" i="9" l="1"/>
  <c r="I4763" i="9"/>
  <c r="C4909" i="9"/>
  <c r="D4908" i="9"/>
  <c r="E6165" i="9"/>
  <c r="F6164" i="9"/>
  <c r="I4764" i="9" l="1"/>
  <c r="J4763" i="9"/>
  <c r="E6166" i="9"/>
  <c r="F6165" i="9"/>
  <c r="C4910" i="9"/>
  <c r="D4909" i="9"/>
  <c r="I4765" i="9" l="1"/>
  <c r="J4764" i="9"/>
  <c r="C4911" i="9"/>
  <c r="D4910" i="9"/>
  <c r="E6167" i="9"/>
  <c r="F6166" i="9"/>
  <c r="I4766" i="9" l="1"/>
  <c r="J4765" i="9"/>
  <c r="E6168" i="9"/>
  <c r="F6167" i="9"/>
  <c r="C4912" i="9"/>
  <c r="D4911" i="9"/>
  <c r="I4767" i="9" l="1"/>
  <c r="J4766" i="9"/>
  <c r="C4913" i="9"/>
  <c r="D4912" i="9"/>
  <c r="E6169" i="9"/>
  <c r="F6168" i="9"/>
  <c r="I4768" i="9" l="1"/>
  <c r="J4767" i="9"/>
  <c r="E6170" i="9"/>
  <c r="F6169" i="9"/>
  <c r="C4914" i="9"/>
  <c r="D4913" i="9"/>
  <c r="J4768" i="9" l="1"/>
  <c r="I4769" i="9"/>
  <c r="C4915" i="9"/>
  <c r="D4914" i="9"/>
  <c r="E6171" i="9"/>
  <c r="F6170" i="9"/>
  <c r="I4770" i="9" l="1"/>
  <c r="J4769" i="9"/>
  <c r="E6172" i="9"/>
  <c r="F6171" i="9"/>
  <c r="C4916" i="9"/>
  <c r="D4915" i="9"/>
  <c r="J4770" i="9" l="1"/>
  <c r="I4771" i="9"/>
  <c r="E6173" i="9"/>
  <c r="F6172" i="9"/>
  <c r="C4917" i="9"/>
  <c r="D4916" i="9"/>
  <c r="I4772" i="9" l="1"/>
  <c r="J4771" i="9"/>
  <c r="C4918" i="9"/>
  <c r="D4917" i="9"/>
  <c r="E6174" i="9"/>
  <c r="F6173" i="9"/>
  <c r="I4773" i="9" l="1"/>
  <c r="J4772" i="9"/>
  <c r="E6175" i="9"/>
  <c r="F6174" i="9"/>
  <c r="C4919" i="9"/>
  <c r="D4918" i="9"/>
  <c r="I4774" i="9" l="1"/>
  <c r="J4773" i="9"/>
  <c r="C4920" i="9"/>
  <c r="D4919" i="9"/>
  <c r="E6176" i="9"/>
  <c r="F6175" i="9"/>
  <c r="I4775" i="9" l="1"/>
  <c r="J4774" i="9"/>
  <c r="E6177" i="9"/>
  <c r="F6176" i="9"/>
  <c r="C4921" i="9"/>
  <c r="D4920" i="9"/>
  <c r="I4776" i="9" l="1"/>
  <c r="J4775" i="9"/>
  <c r="C4922" i="9"/>
  <c r="D4921" i="9"/>
  <c r="E6178" i="9"/>
  <c r="F6177" i="9"/>
  <c r="I4777" i="9" l="1"/>
  <c r="J4776" i="9"/>
  <c r="E6179" i="9"/>
  <c r="F6178" i="9"/>
  <c r="C4923" i="9"/>
  <c r="D4922" i="9"/>
  <c r="I4778" i="9" l="1"/>
  <c r="J4777" i="9"/>
  <c r="C4924" i="9"/>
  <c r="D4923" i="9"/>
  <c r="E6180" i="9"/>
  <c r="F6179" i="9"/>
  <c r="J4778" i="9" l="1"/>
  <c r="I4779" i="9"/>
  <c r="E6181" i="9"/>
  <c r="F6180" i="9"/>
  <c r="C4925" i="9"/>
  <c r="D4924" i="9"/>
  <c r="I4780" i="9" l="1"/>
  <c r="J4779" i="9"/>
  <c r="C4926" i="9"/>
  <c r="D4925" i="9"/>
  <c r="E6182" i="9"/>
  <c r="F6181" i="9"/>
  <c r="I4781" i="9" l="1"/>
  <c r="J4780" i="9"/>
  <c r="E6183" i="9"/>
  <c r="F6182" i="9"/>
  <c r="C4927" i="9"/>
  <c r="D4926" i="9"/>
  <c r="I4782" i="9" l="1"/>
  <c r="J4781" i="9"/>
  <c r="C4928" i="9"/>
  <c r="D4927" i="9"/>
  <c r="E6184" i="9"/>
  <c r="F6183" i="9"/>
  <c r="J4782" i="9" l="1"/>
  <c r="I4783" i="9"/>
  <c r="E6185" i="9"/>
  <c r="F6184" i="9"/>
  <c r="C4929" i="9"/>
  <c r="D4928" i="9"/>
  <c r="I4784" i="9" l="1"/>
  <c r="J4783" i="9"/>
  <c r="C4930" i="9"/>
  <c r="D4929" i="9"/>
  <c r="E6186" i="9"/>
  <c r="F6185" i="9"/>
  <c r="I4785" i="9" l="1"/>
  <c r="J4784" i="9"/>
  <c r="E6187" i="9"/>
  <c r="F6186" i="9"/>
  <c r="C4931" i="9"/>
  <c r="D4930" i="9"/>
  <c r="I4786" i="9" l="1"/>
  <c r="J4785" i="9"/>
  <c r="C4932" i="9"/>
  <c r="D4931" i="9"/>
  <c r="E6188" i="9"/>
  <c r="F6187" i="9"/>
  <c r="J4786" i="9" l="1"/>
  <c r="I4787" i="9"/>
  <c r="E6189" i="9"/>
  <c r="F6188" i="9"/>
  <c r="C4933" i="9"/>
  <c r="D4932" i="9"/>
  <c r="I4788" i="9" l="1"/>
  <c r="J4787" i="9"/>
  <c r="C4934" i="9"/>
  <c r="D4933" i="9"/>
  <c r="E6190" i="9"/>
  <c r="F6189" i="9"/>
  <c r="I4789" i="9" l="1"/>
  <c r="J4788" i="9"/>
  <c r="E6191" i="9"/>
  <c r="F6190" i="9"/>
  <c r="C4935" i="9"/>
  <c r="D4934" i="9"/>
  <c r="I4790" i="9" l="1"/>
  <c r="J4789" i="9"/>
  <c r="C4936" i="9"/>
  <c r="D4935" i="9"/>
  <c r="E6192" i="9"/>
  <c r="F6191" i="9"/>
  <c r="I4791" i="9" l="1"/>
  <c r="J4790" i="9"/>
  <c r="E6193" i="9"/>
  <c r="F6192" i="9"/>
  <c r="C4937" i="9"/>
  <c r="D4936" i="9"/>
  <c r="I4792" i="9" l="1"/>
  <c r="J4791" i="9"/>
  <c r="D4937" i="9"/>
  <c r="C4938" i="9"/>
  <c r="E6194" i="9"/>
  <c r="F6193" i="9"/>
  <c r="I4793" i="9" l="1"/>
  <c r="J4792" i="9"/>
  <c r="E6195" i="9"/>
  <c r="F6194" i="9"/>
  <c r="C4939" i="9"/>
  <c r="D4938" i="9"/>
  <c r="I4794" i="9" l="1"/>
  <c r="J4793" i="9"/>
  <c r="C4940" i="9"/>
  <c r="D4939" i="9"/>
  <c r="E6196" i="9"/>
  <c r="F6195" i="9"/>
  <c r="J4794" i="9" l="1"/>
  <c r="I4795" i="9"/>
  <c r="E6197" i="9"/>
  <c r="F6196" i="9"/>
  <c r="C4941" i="9"/>
  <c r="D4940" i="9"/>
  <c r="I4796" i="9" l="1"/>
  <c r="J4795" i="9"/>
  <c r="C4942" i="9"/>
  <c r="D4941" i="9"/>
  <c r="E6198" i="9"/>
  <c r="F6197" i="9"/>
  <c r="I4797" i="9" l="1"/>
  <c r="J4796" i="9"/>
  <c r="E6199" i="9"/>
  <c r="F6198" i="9"/>
  <c r="C4943" i="9"/>
  <c r="D4942" i="9"/>
  <c r="I4798" i="9" l="1"/>
  <c r="J4797" i="9"/>
  <c r="C4944" i="9"/>
  <c r="D4943" i="9"/>
  <c r="E6200" i="9"/>
  <c r="F6199" i="9"/>
  <c r="I4799" i="9" l="1"/>
  <c r="J4798" i="9"/>
  <c r="E6201" i="9"/>
  <c r="F6200" i="9"/>
  <c r="C4945" i="9"/>
  <c r="D4944" i="9"/>
  <c r="I4800" i="9" l="1"/>
  <c r="J4799" i="9"/>
  <c r="C4946" i="9"/>
  <c r="D4945" i="9"/>
  <c r="E6202" i="9"/>
  <c r="F6201" i="9"/>
  <c r="J4800" i="9" l="1"/>
  <c r="I4801" i="9"/>
  <c r="E6203" i="9"/>
  <c r="F6202" i="9"/>
  <c r="C4947" i="9"/>
  <c r="D4946" i="9"/>
  <c r="I4802" i="9" l="1"/>
  <c r="J4801" i="9"/>
  <c r="C4948" i="9"/>
  <c r="D4947" i="9"/>
  <c r="E6204" i="9"/>
  <c r="F6203" i="9"/>
  <c r="J4802" i="9" l="1"/>
  <c r="I4803" i="9"/>
  <c r="E6205" i="9"/>
  <c r="F6204" i="9"/>
  <c r="C4949" i="9"/>
  <c r="D4948" i="9"/>
  <c r="I4804" i="9" l="1"/>
  <c r="J4803" i="9"/>
  <c r="C4950" i="9"/>
  <c r="D4949" i="9"/>
  <c r="E6206" i="9"/>
  <c r="F6205" i="9"/>
  <c r="I4805" i="9" l="1"/>
  <c r="J4804" i="9"/>
  <c r="E6207" i="9"/>
  <c r="F6206" i="9"/>
  <c r="C4951" i="9"/>
  <c r="D4950" i="9"/>
  <c r="I4806" i="9" l="1"/>
  <c r="J4805" i="9"/>
  <c r="C4952" i="9"/>
  <c r="D4951" i="9"/>
  <c r="E6208" i="9"/>
  <c r="F6207" i="9"/>
  <c r="I4807" i="9" l="1"/>
  <c r="J4806" i="9"/>
  <c r="E6209" i="9"/>
  <c r="F6208" i="9"/>
  <c r="C4953" i="9"/>
  <c r="D4952" i="9"/>
  <c r="I4808" i="9" l="1"/>
  <c r="J4807" i="9"/>
  <c r="C4954" i="9"/>
  <c r="D4953" i="9"/>
  <c r="E6210" i="9"/>
  <c r="F6209" i="9"/>
  <c r="I4809" i="9" l="1"/>
  <c r="J4808" i="9"/>
  <c r="E6211" i="9"/>
  <c r="F6210" i="9"/>
  <c r="C4955" i="9"/>
  <c r="D4954" i="9"/>
  <c r="I4810" i="9" l="1"/>
  <c r="J4809" i="9"/>
  <c r="C4956" i="9"/>
  <c r="D4955" i="9"/>
  <c r="E6212" i="9"/>
  <c r="F6211" i="9"/>
  <c r="J4810" i="9" l="1"/>
  <c r="I4811" i="9"/>
  <c r="E6213" i="9"/>
  <c r="F6212" i="9"/>
  <c r="C4957" i="9"/>
  <c r="D4956" i="9"/>
  <c r="I4812" i="9" l="1"/>
  <c r="J4811" i="9"/>
  <c r="C4958" i="9"/>
  <c r="D4957" i="9"/>
  <c r="E6214" i="9"/>
  <c r="F6213" i="9"/>
  <c r="I4813" i="9" l="1"/>
  <c r="J4812" i="9"/>
  <c r="E6215" i="9"/>
  <c r="F6214" i="9"/>
  <c r="C4959" i="9"/>
  <c r="D4958" i="9"/>
  <c r="I4814" i="9" l="1"/>
  <c r="J4813" i="9"/>
  <c r="C4960" i="9"/>
  <c r="D4959" i="9"/>
  <c r="E6216" i="9"/>
  <c r="F6215" i="9"/>
  <c r="J4814" i="9" l="1"/>
  <c r="I4815" i="9"/>
  <c r="E6217" i="9"/>
  <c r="F6216" i="9"/>
  <c r="C4961" i="9"/>
  <c r="D4960" i="9"/>
  <c r="I4816" i="9" l="1"/>
  <c r="J4815" i="9"/>
  <c r="C4962" i="9"/>
  <c r="D4961" i="9"/>
  <c r="E6218" i="9"/>
  <c r="F6217" i="9"/>
  <c r="I4817" i="9" l="1"/>
  <c r="J4816" i="9"/>
  <c r="E6219" i="9"/>
  <c r="F6218" i="9"/>
  <c r="C4963" i="9"/>
  <c r="D4962" i="9"/>
  <c r="I4818" i="9" l="1"/>
  <c r="J4817" i="9"/>
  <c r="C4964" i="9"/>
  <c r="D4963" i="9"/>
  <c r="E6220" i="9"/>
  <c r="F6219" i="9"/>
  <c r="J4818" i="9" l="1"/>
  <c r="I4819" i="9"/>
  <c r="E6221" i="9"/>
  <c r="F6220" i="9"/>
  <c r="C4965" i="9"/>
  <c r="D4964" i="9"/>
  <c r="I4820" i="9" l="1"/>
  <c r="J4819" i="9"/>
  <c r="C4966" i="9"/>
  <c r="D4965" i="9"/>
  <c r="E6222" i="9"/>
  <c r="F6221" i="9"/>
  <c r="I4821" i="9" l="1"/>
  <c r="J4820" i="9"/>
  <c r="E6223" i="9"/>
  <c r="F6222" i="9"/>
  <c r="C4967" i="9"/>
  <c r="D4966" i="9"/>
  <c r="I4822" i="9" l="1"/>
  <c r="J4821" i="9"/>
  <c r="C4968" i="9"/>
  <c r="D4967" i="9"/>
  <c r="E6224" i="9"/>
  <c r="F6223" i="9"/>
  <c r="I4823" i="9" l="1"/>
  <c r="J4822" i="9"/>
  <c r="E6225" i="9"/>
  <c r="F6224" i="9"/>
  <c r="C4969" i="9"/>
  <c r="D4968" i="9"/>
  <c r="I4824" i="9" l="1"/>
  <c r="J4823" i="9"/>
  <c r="C4970" i="9"/>
  <c r="D4969" i="9"/>
  <c r="E6226" i="9"/>
  <c r="F6225" i="9"/>
  <c r="I4825" i="9" l="1"/>
  <c r="J4824" i="9"/>
  <c r="E6227" i="9"/>
  <c r="F6226" i="9"/>
  <c r="C4971" i="9"/>
  <c r="D4970" i="9"/>
  <c r="I4826" i="9" l="1"/>
  <c r="J4825" i="9"/>
  <c r="C4972" i="9"/>
  <c r="D4971" i="9"/>
  <c r="E6228" i="9"/>
  <c r="F6227" i="9"/>
  <c r="J4826" i="9" l="1"/>
  <c r="I4827" i="9"/>
  <c r="E6229" i="9"/>
  <c r="F6228" i="9"/>
  <c r="C4973" i="9"/>
  <c r="D4972" i="9"/>
  <c r="I4828" i="9" l="1"/>
  <c r="J4827" i="9"/>
  <c r="C4974" i="9"/>
  <c r="D4973" i="9"/>
  <c r="E6230" i="9"/>
  <c r="F6229" i="9"/>
  <c r="I4829" i="9" l="1"/>
  <c r="J4828" i="9"/>
  <c r="E6231" i="9"/>
  <c r="F6230" i="9"/>
  <c r="C4975" i="9"/>
  <c r="D4974" i="9"/>
  <c r="I4830" i="9" l="1"/>
  <c r="J4829" i="9"/>
  <c r="C4976" i="9"/>
  <c r="D4975" i="9"/>
  <c r="E6232" i="9"/>
  <c r="F6231" i="9"/>
  <c r="I4831" i="9" l="1"/>
  <c r="J4830" i="9"/>
  <c r="E6233" i="9"/>
  <c r="F6232" i="9"/>
  <c r="C4977" i="9"/>
  <c r="D4976" i="9"/>
  <c r="I4832" i="9" l="1"/>
  <c r="J4831" i="9"/>
  <c r="C4978" i="9"/>
  <c r="D4977" i="9"/>
  <c r="E6234" i="9"/>
  <c r="F6233" i="9"/>
  <c r="J4832" i="9" l="1"/>
  <c r="I4833" i="9"/>
  <c r="E6235" i="9"/>
  <c r="F6234" i="9"/>
  <c r="C4979" i="9"/>
  <c r="D4978" i="9"/>
  <c r="I4834" i="9" l="1"/>
  <c r="J4833" i="9"/>
  <c r="C4980" i="9"/>
  <c r="D4979" i="9"/>
  <c r="E6236" i="9"/>
  <c r="F6235" i="9"/>
  <c r="J4834" i="9" l="1"/>
  <c r="I4835" i="9"/>
  <c r="E6237" i="9"/>
  <c r="F6236" i="9"/>
  <c r="C4981" i="9"/>
  <c r="D4980" i="9"/>
  <c r="I4836" i="9" l="1"/>
  <c r="J4835" i="9"/>
  <c r="C4982" i="9"/>
  <c r="D4981" i="9"/>
  <c r="E6238" i="9"/>
  <c r="F6237" i="9"/>
  <c r="I4837" i="9" l="1"/>
  <c r="J4836" i="9"/>
  <c r="E6239" i="9"/>
  <c r="F6238" i="9"/>
  <c r="C4983" i="9"/>
  <c r="D4982" i="9"/>
  <c r="I4838" i="9" l="1"/>
  <c r="J4837" i="9"/>
  <c r="C4984" i="9"/>
  <c r="D4983" i="9"/>
  <c r="E6240" i="9"/>
  <c r="F6239" i="9"/>
  <c r="I4839" i="9" l="1"/>
  <c r="J4838" i="9"/>
  <c r="E6241" i="9"/>
  <c r="F6240" i="9"/>
  <c r="C4985" i="9"/>
  <c r="D4984" i="9"/>
  <c r="I4840" i="9" l="1"/>
  <c r="J4839" i="9"/>
  <c r="C4986" i="9"/>
  <c r="D4985" i="9"/>
  <c r="E6242" i="9"/>
  <c r="F6241" i="9"/>
  <c r="I4841" i="9" l="1"/>
  <c r="J4840" i="9"/>
  <c r="E6243" i="9"/>
  <c r="F6242" i="9"/>
  <c r="C4987" i="9"/>
  <c r="D4986" i="9"/>
  <c r="I4842" i="9" l="1"/>
  <c r="J4841" i="9"/>
  <c r="C4988" i="9"/>
  <c r="D4987" i="9"/>
  <c r="E6244" i="9"/>
  <c r="F6243" i="9"/>
  <c r="J4842" i="9" l="1"/>
  <c r="I4843" i="9"/>
  <c r="E6245" i="9"/>
  <c r="F6244" i="9"/>
  <c r="C4989" i="9"/>
  <c r="D4988" i="9"/>
  <c r="I4844" i="9" l="1"/>
  <c r="J4843" i="9"/>
  <c r="C4990" i="9"/>
  <c r="D4989" i="9"/>
  <c r="E6246" i="9"/>
  <c r="F6245" i="9"/>
  <c r="I4845" i="9" l="1"/>
  <c r="J4844" i="9"/>
  <c r="E6247" i="9"/>
  <c r="F6246" i="9"/>
  <c r="C4991" i="9"/>
  <c r="D4990" i="9"/>
  <c r="I4846" i="9" l="1"/>
  <c r="J4845" i="9"/>
  <c r="C4992" i="9"/>
  <c r="D4991" i="9"/>
  <c r="E6248" i="9"/>
  <c r="F6247" i="9"/>
  <c r="J4846" i="9" l="1"/>
  <c r="I4847" i="9"/>
  <c r="E6249" i="9"/>
  <c r="F6248" i="9"/>
  <c r="C4993" i="9"/>
  <c r="D4992" i="9"/>
  <c r="I4848" i="9" l="1"/>
  <c r="J4847" i="9"/>
  <c r="C4994" i="9"/>
  <c r="D4993" i="9"/>
  <c r="E6250" i="9"/>
  <c r="F6249" i="9"/>
  <c r="I4849" i="9" l="1"/>
  <c r="J4848" i="9"/>
  <c r="E6251" i="9"/>
  <c r="F6250" i="9"/>
  <c r="C4995" i="9"/>
  <c r="D4994" i="9"/>
  <c r="I4850" i="9" l="1"/>
  <c r="J4849" i="9"/>
  <c r="C4996" i="9"/>
  <c r="D4995" i="9"/>
  <c r="E6252" i="9"/>
  <c r="F6251" i="9"/>
  <c r="J4850" i="9" l="1"/>
  <c r="I4851" i="9"/>
  <c r="E6253" i="9"/>
  <c r="F6252" i="9"/>
  <c r="C4997" i="9"/>
  <c r="D4996" i="9"/>
  <c r="I4852" i="9" l="1"/>
  <c r="J4851" i="9"/>
  <c r="C4998" i="9"/>
  <c r="D4997" i="9"/>
  <c r="E6254" i="9"/>
  <c r="F6253" i="9"/>
  <c r="I4853" i="9" l="1"/>
  <c r="J4852" i="9"/>
  <c r="E6255" i="9"/>
  <c r="F6254" i="9"/>
  <c r="C4999" i="9"/>
  <c r="D4998" i="9"/>
  <c r="I4854" i="9" l="1"/>
  <c r="J4853" i="9"/>
  <c r="C5000" i="9"/>
  <c r="D4999" i="9"/>
  <c r="E6256" i="9"/>
  <c r="F6255" i="9"/>
  <c r="I4855" i="9" l="1"/>
  <c r="J4854" i="9"/>
  <c r="E6257" i="9"/>
  <c r="F6256" i="9"/>
  <c r="C5001" i="9"/>
  <c r="D5000" i="9"/>
  <c r="I4856" i="9" l="1"/>
  <c r="J4855" i="9"/>
  <c r="C5002" i="9"/>
  <c r="D5001" i="9"/>
  <c r="E6258" i="9"/>
  <c r="F6257" i="9"/>
  <c r="I4857" i="9" l="1"/>
  <c r="J4856" i="9"/>
  <c r="E6259" i="9"/>
  <c r="F6258" i="9"/>
  <c r="C5003" i="9"/>
  <c r="D5002" i="9"/>
  <c r="I4858" i="9" l="1"/>
  <c r="J4857" i="9"/>
  <c r="C5004" i="9"/>
  <c r="D5003" i="9"/>
  <c r="E6260" i="9"/>
  <c r="F6259" i="9"/>
  <c r="J4858" i="9" l="1"/>
  <c r="I4859" i="9"/>
  <c r="E6261" i="9"/>
  <c r="F6260" i="9"/>
  <c r="C5005" i="9"/>
  <c r="D5004" i="9"/>
  <c r="I4860" i="9" l="1"/>
  <c r="J4859" i="9"/>
  <c r="C5006" i="9"/>
  <c r="D5005" i="9"/>
  <c r="E6262" i="9"/>
  <c r="F6261" i="9"/>
  <c r="I4861" i="9" l="1"/>
  <c r="J4860" i="9"/>
  <c r="E6263" i="9"/>
  <c r="F6262" i="9"/>
  <c r="C5007" i="9"/>
  <c r="D5006" i="9"/>
  <c r="I4862" i="9" l="1"/>
  <c r="J4861" i="9"/>
  <c r="C5008" i="9"/>
  <c r="D5007" i="9"/>
  <c r="E6264" i="9"/>
  <c r="F6263" i="9"/>
  <c r="I4863" i="9" l="1"/>
  <c r="J4862" i="9"/>
  <c r="E6265" i="9"/>
  <c r="F6264" i="9"/>
  <c r="C5009" i="9"/>
  <c r="D5008" i="9"/>
  <c r="I4864" i="9" l="1"/>
  <c r="J4863" i="9"/>
  <c r="C5010" i="9"/>
  <c r="D5009" i="9"/>
  <c r="E6266" i="9"/>
  <c r="F6265" i="9"/>
  <c r="J4864" i="9" l="1"/>
  <c r="I4865" i="9"/>
  <c r="E6267" i="9"/>
  <c r="F6266" i="9"/>
  <c r="C5011" i="9"/>
  <c r="D5010" i="9"/>
  <c r="I4866" i="9" l="1"/>
  <c r="J4865" i="9"/>
  <c r="C5012" i="9"/>
  <c r="D5011" i="9"/>
  <c r="E6268" i="9"/>
  <c r="F6267" i="9"/>
  <c r="J4866" i="9" l="1"/>
  <c r="I4867" i="9"/>
  <c r="E6269" i="9"/>
  <c r="F6268" i="9"/>
  <c r="C5013" i="9"/>
  <c r="D5012" i="9"/>
  <c r="I4868" i="9" l="1"/>
  <c r="J4867" i="9"/>
  <c r="C5014" i="9"/>
  <c r="D5013" i="9"/>
  <c r="E6270" i="9"/>
  <c r="F6269" i="9"/>
  <c r="I4869" i="9" l="1"/>
  <c r="J4868" i="9"/>
  <c r="E6271" i="9"/>
  <c r="F6270" i="9"/>
  <c r="C5015" i="9"/>
  <c r="D5014" i="9"/>
  <c r="I4870" i="9" l="1"/>
  <c r="J4869" i="9"/>
  <c r="C5016" i="9"/>
  <c r="D5015" i="9"/>
  <c r="E6272" i="9"/>
  <c r="F6271" i="9"/>
  <c r="I4871" i="9" l="1"/>
  <c r="J4870" i="9"/>
  <c r="E6273" i="9"/>
  <c r="F6272" i="9"/>
  <c r="C5017" i="9"/>
  <c r="D5016" i="9"/>
  <c r="I4872" i="9" l="1"/>
  <c r="J4871" i="9"/>
  <c r="C5018" i="9"/>
  <c r="D5017" i="9"/>
  <c r="E6274" i="9"/>
  <c r="F6273" i="9"/>
  <c r="I4873" i="9" l="1"/>
  <c r="J4872" i="9"/>
  <c r="E6275" i="9"/>
  <c r="F6274" i="9"/>
  <c r="C5019" i="9"/>
  <c r="D5018" i="9"/>
  <c r="I4874" i="9" l="1"/>
  <c r="J4873" i="9"/>
  <c r="C5020" i="9"/>
  <c r="D5019" i="9"/>
  <c r="E6276" i="9"/>
  <c r="F6275" i="9"/>
  <c r="J4874" i="9" l="1"/>
  <c r="I4875" i="9"/>
  <c r="E6277" i="9"/>
  <c r="F6276" i="9"/>
  <c r="C5021" i="9"/>
  <c r="D5020" i="9"/>
  <c r="I4876" i="9" l="1"/>
  <c r="J4875" i="9"/>
  <c r="C5022" i="9"/>
  <c r="D5021" i="9"/>
  <c r="E6278" i="9"/>
  <c r="F6277" i="9"/>
  <c r="I4877" i="9" l="1"/>
  <c r="J4876" i="9"/>
  <c r="E6279" i="9"/>
  <c r="F6278" i="9"/>
  <c r="C5023" i="9"/>
  <c r="D5022" i="9"/>
  <c r="I4878" i="9" l="1"/>
  <c r="J4877" i="9"/>
  <c r="C5024" i="9"/>
  <c r="D5023" i="9"/>
  <c r="E6280" i="9"/>
  <c r="F6279" i="9"/>
  <c r="J4878" i="9" l="1"/>
  <c r="I4879" i="9"/>
  <c r="E6281" i="9"/>
  <c r="F6280" i="9"/>
  <c r="C5025" i="9"/>
  <c r="D5024" i="9"/>
  <c r="I4880" i="9" l="1"/>
  <c r="J4879" i="9"/>
  <c r="C5026" i="9"/>
  <c r="D5025" i="9"/>
  <c r="E6282" i="9"/>
  <c r="F6281" i="9"/>
  <c r="I4881" i="9" l="1"/>
  <c r="J4880" i="9"/>
  <c r="E6283" i="9"/>
  <c r="F6282" i="9"/>
  <c r="C5027" i="9"/>
  <c r="D5026" i="9"/>
  <c r="I4882" i="9" l="1"/>
  <c r="J4881" i="9"/>
  <c r="C5028" i="9"/>
  <c r="D5027" i="9"/>
  <c r="E6284" i="9"/>
  <c r="F6283" i="9"/>
  <c r="J4882" i="9" l="1"/>
  <c r="I4883" i="9"/>
  <c r="E6285" i="9"/>
  <c r="F6284" i="9"/>
  <c r="C5029" i="9"/>
  <c r="D5028" i="9"/>
  <c r="I4884" i="9" l="1"/>
  <c r="J4883" i="9"/>
  <c r="C5030" i="9"/>
  <c r="D5029" i="9"/>
  <c r="E6286" i="9"/>
  <c r="F6285" i="9"/>
  <c r="I4885" i="9" l="1"/>
  <c r="J4884" i="9"/>
  <c r="E6287" i="9"/>
  <c r="F6286" i="9"/>
  <c r="C5031" i="9"/>
  <c r="D5030" i="9"/>
  <c r="I4886" i="9" l="1"/>
  <c r="J4885" i="9"/>
  <c r="C5032" i="9"/>
  <c r="D5031" i="9"/>
  <c r="E6288" i="9"/>
  <c r="F6287" i="9"/>
  <c r="I4887" i="9" l="1"/>
  <c r="J4886" i="9"/>
  <c r="E6289" i="9"/>
  <c r="F6288" i="9"/>
  <c r="C5033" i="9"/>
  <c r="D5032" i="9"/>
  <c r="I4888" i="9" l="1"/>
  <c r="J4887" i="9"/>
  <c r="C5034" i="9"/>
  <c r="D5033" i="9"/>
  <c r="E6290" i="9"/>
  <c r="F6289" i="9"/>
  <c r="I4889" i="9" l="1"/>
  <c r="J4888" i="9"/>
  <c r="E6291" i="9"/>
  <c r="F6290" i="9"/>
  <c r="C5035" i="9"/>
  <c r="D5034" i="9"/>
  <c r="I4890" i="9" l="1"/>
  <c r="J4889" i="9"/>
  <c r="C5036" i="9"/>
  <c r="D5035" i="9"/>
  <c r="E6292" i="9"/>
  <c r="F6291" i="9"/>
  <c r="J4890" i="9" l="1"/>
  <c r="I4891" i="9"/>
  <c r="E6293" i="9"/>
  <c r="F6292" i="9"/>
  <c r="C5037" i="9"/>
  <c r="D5036" i="9"/>
  <c r="I4892" i="9" l="1"/>
  <c r="J4891" i="9"/>
  <c r="C5038" i="9"/>
  <c r="D5037" i="9"/>
  <c r="E6294" i="9"/>
  <c r="F6293" i="9"/>
  <c r="I4893" i="9" l="1"/>
  <c r="J4892" i="9"/>
  <c r="E6295" i="9"/>
  <c r="F6294" i="9"/>
  <c r="C5039" i="9"/>
  <c r="D5038" i="9"/>
  <c r="I4894" i="9" l="1"/>
  <c r="J4893" i="9"/>
  <c r="C5040" i="9"/>
  <c r="D5039" i="9"/>
  <c r="E6296" i="9"/>
  <c r="F6295" i="9"/>
  <c r="I4895" i="9" l="1"/>
  <c r="J4894" i="9"/>
  <c r="E6297" i="9"/>
  <c r="F6296" i="9"/>
  <c r="C5041" i="9"/>
  <c r="D5040" i="9"/>
  <c r="I4896" i="9" l="1"/>
  <c r="J4895" i="9"/>
  <c r="C5042" i="9"/>
  <c r="D5041" i="9"/>
  <c r="E6298" i="9"/>
  <c r="F6297" i="9"/>
  <c r="J4896" i="9" l="1"/>
  <c r="I4897" i="9"/>
  <c r="E6299" i="9"/>
  <c r="F6298" i="9"/>
  <c r="C5043" i="9"/>
  <c r="D5042" i="9"/>
  <c r="I4898" i="9" l="1"/>
  <c r="J4897" i="9"/>
  <c r="C5044" i="9"/>
  <c r="D5043" i="9"/>
  <c r="E6300" i="9"/>
  <c r="F6299" i="9"/>
  <c r="J4898" i="9" l="1"/>
  <c r="I4899" i="9"/>
  <c r="E6301" i="9"/>
  <c r="F6300" i="9"/>
  <c r="C5045" i="9"/>
  <c r="D5044" i="9"/>
  <c r="I4900" i="9" l="1"/>
  <c r="J4899" i="9"/>
  <c r="C5046" i="9"/>
  <c r="D5045" i="9"/>
  <c r="E6302" i="9"/>
  <c r="F6301" i="9"/>
  <c r="I4901" i="9" l="1"/>
  <c r="J4900" i="9"/>
  <c r="E6303" i="9"/>
  <c r="F6302" i="9"/>
  <c r="C5047" i="9"/>
  <c r="D5046" i="9"/>
  <c r="I4902" i="9" l="1"/>
  <c r="J4901" i="9"/>
  <c r="C5048" i="9"/>
  <c r="D5047" i="9"/>
  <c r="E6304" i="9"/>
  <c r="F6303" i="9"/>
  <c r="I4903" i="9" l="1"/>
  <c r="J4902" i="9"/>
  <c r="E6305" i="9"/>
  <c r="F6304" i="9"/>
  <c r="C5049" i="9"/>
  <c r="D5048" i="9"/>
  <c r="I4904" i="9" l="1"/>
  <c r="J4903" i="9"/>
  <c r="C5050" i="9"/>
  <c r="D5049" i="9"/>
  <c r="E6306" i="9"/>
  <c r="F6305" i="9"/>
  <c r="I4905" i="9" l="1"/>
  <c r="J4904" i="9"/>
  <c r="E6307" i="9"/>
  <c r="F6306" i="9"/>
  <c r="C5051" i="9"/>
  <c r="D5050" i="9"/>
  <c r="I4906" i="9" l="1"/>
  <c r="J4905" i="9"/>
  <c r="C5052" i="9"/>
  <c r="D5051" i="9"/>
  <c r="E6308" i="9"/>
  <c r="F6307" i="9"/>
  <c r="J4906" i="9" l="1"/>
  <c r="I4907" i="9"/>
  <c r="E6309" i="9"/>
  <c r="F6308" i="9"/>
  <c r="C5053" i="9"/>
  <c r="D5052" i="9"/>
  <c r="I4908" i="9" l="1"/>
  <c r="J4907" i="9"/>
  <c r="C5054" i="9"/>
  <c r="D5053" i="9"/>
  <c r="E6310" i="9"/>
  <c r="F6309" i="9"/>
  <c r="I4909" i="9" l="1"/>
  <c r="J4908" i="9"/>
  <c r="E6311" i="9"/>
  <c r="F6310" i="9"/>
  <c r="C5055" i="9"/>
  <c r="D5054" i="9"/>
  <c r="I4910" i="9" l="1"/>
  <c r="J4909" i="9"/>
  <c r="C5056" i="9"/>
  <c r="D5055" i="9"/>
  <c r="E6312" i="9"/>
  <c r="F6311" i="9"/>
  <c r="J4910" i="9" l="1"/>
  <c r="I4911" i="9"/>
  <c r="E6313" i="9"/>
  <c r="F6312" i="9"/>
  <c r="C5057" i="9"/>
  <c r="D5056" i="9"/>
  <c r="I4912" i="9" l="1"/>
  <c r="J4911" i="9"/>
  <c r="C5058" i="9"/>
  <c r="D5057" i="9"/>
  <c r="E6314" i="9"/>
  <c r="F6313" i="9"/>
  <c r="I4913" i="9" l="1"/>
  <c r="J4912" i="9"/>
  <c r="E6315" i="9"/>
  <c r="F6314" i="9"/>
  <c r="C5059" i="9"/>
  <c r="D5058" i="9"/>
  <c r="I4914" i="9" l="1"/>
  <c r="J4913" i="9"/>
  <c r="C5060" i="9"/>
  <c r="D5059" i="9"/>
  <c r="E6316" i="9"/>
  <c r="F6315" i="9"/>
  <c r="J4914" i="9" l="1"/>
  <c r="I4915" i="9"/>
  <c r="E6317" i="9"/>
  <c r="F6316" i="9"/>
  <c r="C5061" i="9"/>
  <c r="D5060" i="9"/>
  <c r="I4916" i="9" l="1"/>
  <c r="J4915" i="9"/>
  <c r="C5062" i="9"/>
  <c r="D5061" i="9"/>
  <c r="E6318" i="9"/>
  <c r="F6317" i="9"/>
  <c r="I4917" i="9" l="1"/>
  <c r="J4916" i="9"/>
  <c r="E6319" i="9"/>
  <c r="F6318" i="9"/>
  <c r="C5063" i="9"/>
  <c r="D5062" i="9"/>
  <c r="I4918" i="9" l="1"/>
  <c r="J4917" i="9"/>
  <c r="C5064" i="9"/>
  <c r="D5063" i="9"/>
  <c r="E6320" i="9"/>
  <c r="F6319" i="9"/>
  <c r="I4919" i="9" l="1"/>
  <c r="J4918" i="9"/>
  <c r="E6321" i="9"/>
  <c r="F6320" i="9"/>
  <c r="C5065" i="9"/>
  <c r="D5064" i="9"/>
  <c r="I4920" i="9" l="1"/>
  <c r="J4919" i="9"/>
  <c r="C5066" i="9"/>
  <c r="D5065" i="9"/>
  <c r="E6322" i="9"/>
  <c r="F6321" i="9"/>
  <c r="I4921" i="9" l="1"/>
  <c r="J4920" i="9"/>
  <c r="E6323" i="9"/>
  <c r="F6322" i="9"/>
  <c r="C5067" i="9"/>
  <c r="D5066" i="9"/>
  <c r="I4922" i="9" l="1"/>
  <c r="J4921" i="9"/>
  <c r="C5068" i="9"/>
  <c r="D5067" i="9"/>
  <c r="E6324" i="9"/>
  <c r="F6323" i="9"/>
  <c r="J4922" i="9" l="1"/>
  <c r="I4923" i="9"/>
  <c r="E6325" i="9"/>
  <c r="F6324" i="9"/>
  <c r="C5069" i="9"/>
  <c r="D5068" i="9"/>
  <c r="I4924" i="9" l="1"/>
  <c r="J4923" i="9"/>
  <c r="C5070" i="9"/>
  <c r="D5069" i="9"/>
  <c r="E6326" i="9"/>
  <c r="F6325" i="9"/>
  <c r="I4925" i="9" l="1"/>
  <c r="J4924" i="9"/>
  <c r="E6327" i="9"/>
  <c r="F6326" i="9"/>
  <c r="C5071" i="9"/>
  <c r="D5070" i="9"/>
  <c r="I4926" i="9" l="1"/>
  <c r="J4925" i="9"/>
  <c r="C5072" i="9"/>
  <c r="D5071" i="9"/>
  <c r="E6328" i="9"/>
  <c r="F6327" i="9"/>
  <c r="I4927" i="9" l="1"/>
  <c r="J4926" i="9"/>
  <c r="E6329" i="9"/>
  <c r="F6328" i="9"/>
  <c r="C5073" i="9"/>
  <c r="D5072" i="9"/>
  <c r="I4928" i="9" l="1"/>
  <c r="J4927" i="9"/>
  <c r="C5074" i="9"/>
  <c r="D5073" i="9"/>
  <c r="E6330" i="9"/>
  <c r="F6329" i="9"/>
  <c r="J4928" i="9" l="1"/>
  <c r="I4929" i="9"/>
  <c r="E6331" i="9"/>
  <c r="F6330" i="9"/>
  <c r="C5075" i="9"/>
  <c r="D5074" i="9"/>
  <c r="I4930" i="9" l="1"/>
  <c r="J4929" i="9"/>
  <c r="C5076" i="9"/>
  <c r="D5075" i="9"/>
  <c r="E6332" i="9"/>
  <c r="F6331" i="9"/>
  <c r="J4930" i="9" l="1"/>
  <c r="I4931" i="9"/>
  <c r="E6333" i="9"/>
  <c r="F6332" i="9"/>
  <c r="C5077" i="9"/>
  <c r="D5076" i="9"/>
  <c r="I4932" i="9" l="1"/>
  <c r="J4931" i="9"/>
  <c r="C5078" i="9"/>
  <c r="D5077" i="9"/>
  <c r="E6334" i="9"/>
  <c r="F6333" i="9"/>
  <c r="I4933" i="9" l="1"/>
  <c r="J4932" i="9"/>
  <c r="E6335" i="9"/>
  <c r="F6334" i="9"/>
  <c r="C5079" i="9"/>
  <c r="D5078" i="9"/>
  <c r="I4934" i="9" l="1"/>
  <c r="J4933" i="9"/>
  <c r="C5080" i="9"/>
  <c r="D5079" i="9"/>
  <c r="E6336" i="9"/>
  <c r="F6335" i="9"/>
  <c r="I4935" i="9" l="1"/>
  <c r="J4934" i="9"/>
  <c r="E6337" i="9"/>
  <c r="F6336" i="9"/>
  <c r="C5081" i="9"/>
  <c r="D5080" i="9"/>
  <c r="I4936" i="9" l="1"/>
  <c r="J4935" i="9"/>
  <c r="C5082" i="9"/>
  <c r="D5081" i="9"/>
  <c r="E6338" i="9"/>
  <c r="F6337" i="9"/>
  <c r="I4937" i="9" l="1"/>
  <c r="J4936" i="9"/>
  <c r="E6339" i="9"/>
  <c r="F6338" i="9"/>
  <c r="C5083" i="9"/>
  <c r="D5082" i="9"/>
  <c r="I4938" i="9" l="1"/>
  <c r="J4937" i="9"/>
  <c r="C5084" i="9"/>
  <c r="D5083" i="9"/>
  <c r="E6340" i="9"/>
  <c r="F6339" i="9"/>
  <c r="J4938" i="9" l="1"/>
  <c r="I4939" i="9"/>
  <c r="E6341" i="9"/>
  <c r="F6340" i="9"/>
  <c r="C5085" i="9"/>
  <c r="D5084" i="9"/>
  <c r="I4940" i="9" l="1"/>
  <c r="J4939" i="9"/>
  <c r="C5086" i="9"/>
  <c r="D5085" i="9"/>
  <c r="E6342" i="9"/>
  <c r="F6341" i="9"/>
  <c r="I4941" i="9" l="1"/>
  <c r="J4940" i="9"/>
  <c r="E6343" i="9"/>
  <c r="F6342" i="9"/>
  <c r="C5087" i="9"/>
  <c r="D5086" i="9"/>
  <c r="I4942" i="9" l="1"/>
  <c r="J4941" i="9"/>
  <c r="C5088" i="9"/>
  <c r="D5087" i="9"/>
  <c r="E6344" i="9"/>
  <c r="F6343" i="9"/>
  <c r="J4942" i="9" l="1"/>
  <c r="I4943" i="9"/>
  <c r="E6345" i="9"/>
  <c r="F6344" i="9"/>
  <c r="C5089" i="9"/>
  <c r="D5088" i="9"/>
  <c r="I4944" i="9" l="1"/>
  <c r="J4943" i="9"/>
  <c r="C5090" i="9"/>
  <c r="D5089" i="9"/>
  <c r="E6346" i="9"/>
  <c r="F6345" i="9"/>
  <c r="I4945" i="9" l="1"/>
  <c r="J4944" i="9"/>
  <c r="E6347" i="9"/>
  <c r="F6346" i="9"/>
  <c r="C5091" i="9"/>
  <c r="D5090" i="9"/>
  <c r="I4946" i="9" l="1"/>
  <c r="J4945" i="9"/>
  <c r="C5092" i="9"/>
  <c r="D5091" i="9"/>
  <c r="E6348" i="9"/>
  <c r="F6347" i="9"/>
  <c r="J4946" i="9" l="1"/>
  <c r="I4947" i="9"/>
  <c r="E6349" i="9"/>
  <c r="F6348" i="9"/>
  <c r="C5093" i="9"/>
  <c r="D5092" i="9"/>
  <c r="I4948" i="9" l="1"/>
  <c r="J4947" i="9"/>
  <c r="C5094" i="9"/>
  <c r="D5093" i="9"/>
  <c r="E6350" i="9"/>
  <c r="F6349" i="9"/>
  <c r="I4949" i="9" l="1"/>
  <c r="J4948" i="9"/>
  <c r="E6351" i="9"/>
  <c r="F6350" i="9"/>
  <c r="C5095" i="9"/>
  <c r="D5094" i="9"/>
  <c r="I4950" i="9" l="1"/>
  <c r="J4949" i="9"/>
  <c r="C5096" i="9"/>
  <c r="D5095" i="9"/>
  <c r="E6352" i="9"/>
  <c r="F6351" i="9"/>
  <c r="I4951" i="9" l="1"/>
  <c r="J4950" i="9"/>
  <c r="E6353" i="9"/>
  <c r="F6352" i="9"/>
  <c r="C5097" i="9"/>
  <c r="D5096" i="9"/>
  <c r="I4952" i="9" l="1"/>
  <c r="J4951" i="9"/>
  <c r="C5098" i="9"/>
  <c r="D5097" i="9"/>
  <c r="E6354" i="9"/>
  <c r="F6353" i="9"/>
  <c r="I4953" i="9" l="1"/>
  <c r="J4952" i="9"/>
  <c r="E6355" i="9"/>
  <c r="F6354" i="9"/>
  <c r="C5099" i="9"/>
  <c r="D5098" i="9"/>
  <c r="I4954" i="9" l="1"/>
  <c r="J4953" i="9"/>
  <c r="C5100" i="9"/>
  <c r="D5099" i="9"/>
  <c r="E6356" i="9"/>
  <c r="F6355" i="9"/>
  <c r="J4954" i="9" l="1"/>
  <c r="I4955" i="9"/>
  <c r="E6357" i="9"/>
  <c r="F6356" i="9"/>
  <c r="C5101" i="9"/>
  <c r="D5100" i="9"/>
  <c r="I4956" i="9" l="1"/>
  <c r="J4955" i="9"/>
  <c r="C5102" i="9"/>
  <c r="D5101" i="9"/>
  <c r="E6358" i="9"/>
  <c r="F6357" i="9"/>
  <c r="I4957" i="9" l="1"/>
  <c r="J4956" i="9"/>
  <c r="E6359" i="9"/>
  <c r="F6358" i="9"/>
  <c r="C5103" i="9"/>
  <c r="D5102" i="9"/>
  <c r="I4958" i="9" l="1"/>
  <c r="J4957" i="9"/>
  <c r="C5104" i="9"/>
  <c r="D5103" i="9"/>
  <c r="E6360" i="9"/>
  <c r="F6359" i="9"/>
  <c r="I4959" i="9" l="1"/>
  <c r="J4958" i="9"/>
  <c r="E6361" i="9"/>
  <c r="F6360" i="9"/>
  <c r="C5105" i="9"/>
  <c r="D5104" i="9"/>
  <c r="I4960" i="9" l="1"/>
  <c r="J4959" i="9"/>
  <c r="C5106" i="9"/>
  <c r="D5105" i="9"/>
  <c r="E6362" i="9"/>
  <c r="F6361" i="9"/>
  <c r="J4960" i="9" l="1"/>
  <c r="I4961" i="9"/>
  <c r="E6363" i="9"/>
  <c r="F6362" i="9"/>
  <c r="C5107" i="9"/>
  <c r="D5106" i="9"/>
  <c r="I4962" i="9" l="1"/>
  <c r="J4961" i="9"/>
  <c r="C5108" i="9"/>
  <c r="D5107" i="9"/>
  <c r="E6364" i="9"/>
  <c r="F6363" i="9"/>
  <c r="J4962" i="9" l="1"/>
  <c r="I4963" i="9"/>
  <c r="E6365" i="9"/>
  <c r="F6364" i="9"/>
  <c r="C5109" i="9"/>
  <c r="D5108" i="9"/>
  <c r="I4964" i="9" l="1"/>
  <c r="J4963" i="9"/>
  <c r="C5110" i="9"/>
  <c r="D5109" i="9"/>
  <c r="E6366" i="9"/>
  <c r="F6365" i="9"/>
  <c r="I4965" i="9" l="1"/>
  <c r="J4964" i="9"/>
  <c r="E6367" i="9"/>
  <c r="F6366" i="9"/>
  <c r="C5111" i="9"/>
  <c r="D5110" i="9"/>
  <c r="I4966" i="9" l="1"/>
  <c r="J4965" i="9"/>
  <c r="C5112" i="9"/>
  <c r="D5111" i="9"/>
  <c r="E6368" i="9"/>
  <c r="F6367" i="9"/>
  <c r="I4967" i="9" l="1"/>
  <c r="J4966" i="9"/>
  <c r="E6369" i="9"/>
  <c r="F6368" i="9"/>
  <c r="C5113" i="9"/>
  <c r="D5112" i="9"/>
  <c r="I4968" i="9" l="1"/>
  <c r="J4967" i="9"/>
  <c r="C5114" i="9"/>
  <c r="D5113" i="9"/>
  <c r="E6370" i="9"/>
  <c r="F6369" i="9"/>
  <c r="I4969" i="9" l="1"/>
  <c r="J4968" i="9"/>
  <c r="E6371" i="9"/>
  <c r="F6370" i="9"/>
  <c r="C5115" i="9"/>
  <c r="D5114" i="9"/>
  <c r="I4970" i="9" l="1"/>
  <c r="J4969" i="9"/>
  <c r="C5116" i="9"/>
  <c r="D5115" i="9"/>
  <c r="E6372" i="9"/>
  <c r="F6371" i="9"/>
  <c r="J4970" i="9" l="1"/>
  <c r="I4971" i="9"/>
  <c r="E6373" i="9"/>
  <c r="F6372" i="9"/>
  <c r="C5117" i="9"/>
  <c r="D5116" i="9"/>
  <c r="I4972" i="9" l="1"/>
  <c r="J4971" i="9"/>
  <c r="C5118" i="9"/>
  <c r="D5117" i="9"/>
  <c r="E6374" i="9"/>
  <c r="F6373" i="9"/>
  <c r="I4973" i="9" l="1"/>
  <c r="J4972" i="9"/>
  <c r="E6375" i="9"/>
  <c r="F6374" i="9"/>
  <c r="C5119" i="9"/>
  <c r="D5118" i="9"/>
  <c r="I4974" i="9" l="1"/>
  <c r="J4973" i="9"/>
  <c r="C5120" i="9"/>
  <c r="D5119" i="9"/>
  <c r="E6376" i="9"/>
  <c r="F6375" i="9"/>
  <c r="J4974" i="9" l="1"/>
  <c r="I4975" i="9"/>
  <c r="E6377" i="9"/>
  <c r="F6376" i="9"/>
  <c r="C5121" i="9"/>
  <c r="D5120" i="9"/>
  <c r="I4976" i="9" l="1"/>
  <c r="J4975" i="9"/>
  <c r="C5122" i="9"/>
  <c r="D5121" i="9"/>
  <c r="E6378" i="9"/>
  <c r="F6377" i="9"/>
  <c r="I4977" i="9" l="1"/>
  <c r="J4976" i="9"/>
  <c r="E6379" i="9"/>
  <c r="F6378" i="9"/>
  <c r="C5123" i="9"/>
  <c r="D5122" i="9"/>
  <c r="I4978" i="9" l="1"/>
  <c r="J4977" i="9"/>
  <c r="C5124" i="9"/>
  <c r="D5123" i="9"/>
  <c r="E6380" i="9"/>
  <c r="F6379" i="9"/>
  <c r="J4978" i="9" l="1"/>
  <c r="I4979" i="9"/>
  <c r="E6381" i="9"/>
  <c r="F6380" i="9"/>
  <c r="C5125" i="9"/>
  <c r="D5124" i="9"/>
  <c r="I4980" i="9" l="1"/>
  <c r="J4979" i="9"/>
  <c r="C5126" i="9"/>
  <c r="D5125" i="9"/>
  <c r="E6382" i="9"/>
  <c r="F6381" i="9"/>
  <c r="I4981" i="9" l="1"/>
  <c r="J4980" i="9"/>
  <c r="E6383" i="9"/>
  <c r="F6382" i="9"/>
  <c r="C5127" i="9"/>
  <c r="D5126" i="9"/>
  <c r="I4982" i="9" l="1"/>
  <c r="J4981" i="9"/>
  <c r="C5128" i="9"/>
  <c r="D5127" i="9"/>
  <c r="E6384" i="9"/>
  <c r="F6383" i="9"/>
  <c r="I4983" i="9" l="1"/>
  <c r="J4982" i="9"/>
  <c r="E6385" i="9"/>
  <c r="F6384" i="9"/>
  <c r="C5129" i="9"/>
  <c r="D5128" i="9"/>
  <c r="I4984" i="9" l="1"/>
  <c r="J4983" i="9"/>
  <c r="C5130" i="9"/>
  <c r="D5129" i="9"/>
  <c r="E6386" i="9"/>
  <c r="F6385" i="9"/>
  <c r="I4985" i="9" l="1"/>
  <c r="J4984" i="9"/>
  <c r="E6387" i="9"/>
  <c r="F6386" i="9"/>
  <c r="C5131" i="9"/>
  <c r="D5130" i="9"/>
  <c r="I4986" i="9" l="1"/>
  <c r="J4985" i="9"/>
  <c r="C5132" i="9"/>
  <c r="D5131" i="9"/>
  <c r="E6388" i="9"/>
  <c r="F6387" i="9"/>
  <c r="J4986" i="9" l="1"/>
  <c r="I4987" i="9"/>
  <c r="E6389" i="9"/>
  <c r="F6388" i="9"/>
  <c r="C5133" i="9"/>
  <c r="D5132" i="9"/>
  <c r="I4988" i="9" l="1"/>
  <c r="J4987" i="9"/>
  <c r="C5134" i="9"/>
  <c r="D5133" i="9"/>
  <c r="E6390" i="9"/>
  <c r="F6389" i="9"/>
  <c r="I4989" i="9" l="1"/>
  <c r="J4988" i="9"/>
  <c r="E6391" i="9"/>
  <c r="F6390" i="9"/>
  <c r="C5135" i="9"/>
  <c r="D5134" i="9"/>
  <c r="I4990" i="9" l="1"/>
  <c r="J4989" i="9"/>
  <c r="C5136" i="9"/>
  <c r="D5135" i="9"/>
  <c r="E6392" i="9"/>
  <c r="F6391" i="9"/>
  <c r="I4991" i="9" l="1"/>
  <c r="J4990" i="9"/>
  <c r="E6393" i="9"/>
  <c r="F6392" i="9"/>
  <c r="C5137" i="9"/>
  <c r="D5136" i="9"/>
  <c r="I4992" i="9" l="1"/>
  <c r="J4991" i="9"/>
  <c r="C5138" i="9"/>
  <c r="D5137" i="9"/>
  <c r="E6394" i="9"/>
  <c r="F6393" i="9"/>
  <c r="J4992" i="9" l="1"/>
  <c r="I4993" i="9"/>
  <c r="E6395" i="9"/>
  <c r="F6394" i="9"/>
  <c r="C5139" i="9"/>
  <c r="D5138" i="9"/>
  <c r="I4994" i="9" l="1"/>
  <c r="J4993" i="9"/>
  <c r="C5140" i="9"/>
  <c r="D5139" i="9"/>
  <c r="E6396" i="9"/>
  <c r="F6395" i="9"/>
  <c r="J4994" i="9" l="1"/>
  <c r="I4995" i="9"/>
  <c r="E6397" i="9"/>
  <c r="F6396" i="9"/>
  <c r="C5141" i="9"/>
  <c r="D5140" i="9"/>
  <c r="I4996" i="9" l="1"/>
  <c r="J4995" i="9"/>
  <c r="C5142" i="9"/>
  <c r="D5141" i="9"/>
  <c r="E6398" i="9"/>
  <c r="F6397" i="9"/>
  <c r="I4997" i="9" l="1"/>
  <c r="J4996" i="9"/>
  <c r="E6399" i="9"/>
  <c r="F6398" i="9"/>
  <c r="C5143" i="9"/>
  <c r="D5142" i="9"/>
  <c r="I4998" i="9" l="1"/>
  <c r="J4997" i="9"/>
  <c r="C5144" i="9"/>
  <c r="D5143" i="9"/>
  <c r="E6400" i="9"/>
  <c r="F6399" i="9"/>
  <c r="I4999" i="9" l="1"/>
  <c r="J4998" i="9"/>
  <c r="E6401" i="9"/>
  <c r="F6400" i="9"/>
  <c r="C5145" i="9"/>
  <c r="D5144" i="9"/>
  <c r="I5000" i="9" l="1"/>
  <c r="J4999" i="9"/>
  <c r="C5146" i="9"/>
  <c r="D5145" i="9"/>
  <c r="E6402" i="9"/>
  <c r="F6401" i="9"/>
  <c r="I5001" i="9" l="1"/>
  <c r="J5000" i="9"/>
  <c r="E6403" i="9"/>
  <c r="F6402" i="9"/>
  <c r="C5147" i="9"/>
  <c r="D5146" i="9"/>
  <c r="I5002" i="9" l="1"/>
  <c r="J5001" i="9"/>
  <c r="C5148" i="9"/>
  <c r="D5147" i="9"/>
  <c r="E6404" i="9"/>
  <c r="F6403" i="9"/>
  <c r="J5002" i="9" l="1"/>
  <c r="I5003" i="9"/>
  <c r="E6405" i="9"/>
  <c r="F6404" i="9"/>
  <c r="C5149" i="9"/>
  <c r="D5148" i="9"/>
  <c r="I5004" i="9" l="1"/>
  <c r="J5003" i="9"/>
  <c r="C5150" i="9"/>
  <c r="D5149" i="9"/>
  <c r="E6406" i="9"/>
  <c r="F6405" i="9"/>
  <c r="I5005" i="9" l="1"/>
  <c r="J5004" i="9"/>
  <c r="E6407" i="9"/>
  <c r="F6406" i="9"/>
  <c r="C5151" i="9"/>
  <c r="D5150" i="9"/>
  <c r="I5006" i="9" l="1"/>
  <c r="J5005" i="9"/>
  <c r="C5152" i="9"/>
  <c r="D5151" i="9"/>
  <c r="E6408" i="9"/>
  <c r="F6407" i="9"/>
  <c r="J5006" i="9" l="1"/>
  <c r="I5007" i="9"/>
  <c r="E6409" i="9"/>
  <c r="F6408" i="9"/>
  <c r="C5153" i="9"/>
  <c r="D5152" i="9"/>
  <c r="I5008" i="9" l="1"/>
  <c r="J5007" i="9"/>
  <c r="C5154" i="9"/>
  <c r="D5153" i="9"/>
  <c r="E6410" i="9"/>
  <c r="F6409" i="9"/>
  <c r="I5009" i="9" l="1"/>
  <c r="J5008" i="9"/>
  <c r="E6411" i="9"/>
  <c r="F6410" i="9"/>
  <c r="C5155" i="9"/>
  <c r="D5154" i="9"/>
  <c r="I5010" i="9" l="1"/>
  <c r="J5009" i="9"/>
  <c r="C5156" i="9"/>
  <c r="D5155" i="9"/>
  <c r="E6412" i="9"/>
  <c r="F6411" i="9"/>
  <c r="J5010" i="9" l="1"/>
  <c r="I5011" i="9"/>
  <c r="E6413" i="9"/>
  <c r="F6412" i="9"/>
  <c r="C5157" i="9"/>
  <c r="D5156" i="9"/>
  <c r="I5012" i="9" l="1"/>
  <c r="J5011" i="9"/>
  <c r="C5158" i="9"/>
  <c r="D5157" i="9"/>
  <c r="E6414" i="9"/>
  <c r="F6413" i="9"/>
  <c r="I5013" i="9" l="1"/>
  <c r="J5012" i="9"/>
  <c r="E6415" i="9"/>
  <c r="F6414" i="9"/>
  <c r="C5159" i="9"/>
  <c r="D5158" i="9"/>
  <c r="I5014" i="9" l="1"/>
  <c r="J5013" i="9"/>
  <c r="C5160" i="9"/>
  <c r="D5159" i="9"/>
  <c r="E6416" i="9"/>
  <c r="F6415" i="9"/>
  <c r="I5015" i="9" l="1"/>
  <c r="J5014" i="9"/>
  <c r="E6417" i="9"/>
  <c r="F6416" i="9"/>
  <c r="C5161" i="9"/>
  <c r="D5160" i="9"/>
  <c r="I5016" i="9" l="1"/>
  <c r="J5015" i="9"/>
  <c r="C5162" i="9"/>
  <c r="D5161" i="9"/>
  <c r="E6418" i="9"/>
  <c r="F6417" i="9"/>
  <c r="I5017" i="9" l="1"/>
  <c r="J5016" i="9"/>
  <c r="E6419" i="9"/>
  <c r="F6418" i="9"/>
  <c r="C5163" i="9"/>
  <c r="D5162" i="9"/>
  <c r="I5018" i="9" l="1"/>
  <c r="J5017" i="9"/>
  <c r="C5164" i="9"/>
  <c r="D5163" i="9"/>
  <c r="E6420" i="9"/>
  <c r="F6419" i="9"/>
  <c r="J5018" i="9" l="1"/>
  <c r="I5019" i="9"/>
  <c r="E6421" i="9"/>
  <c r="F6420" i="9"/>
  <c r="C5165" i="9"/>
  <c r="D5164" i="9"/>
  <c r="I5020" i="9" l="1"/>
  <c r="J5019" i="9"/>
  <c r="C5166" i="9"/>
  <c r="D5165" i="9"/>
  <c r="E6422" i="9"/>
  <c r="F6421" i="9"/>
  <c r="I5021" i="9" l="1"/>
  <c r="J5020" i="9"/>
  <c r="E6423" i="9"/>
  <c r="F6422" i="9"/>
  <c r="C5167" i="9"/>
  <c r="D5166" i="9"/>
  <c r="I5022" i="9" l="1"/>
  <c r="J5021" i="9"/>
  <c r="C5168" i="9"/>
  <c r="D5167" i="9"/>
  <c r="E6424" i="9"/>
  <c r="F6423" i="9"/>
  <c r="I5023" i="9" l="1"/>
  <c r="J5022" i="9"/>
  <c r="E6425" i="9"/>
  <c r="F6424" i="9"/>
  <c r="C5169" i="9"/>
  <c r="D5168" i="9"/>
  <c r="I5024" i="9" l="1"/>
  <c r="J5023" i="9"/>
  <c r="C5170" i="9"/>
  <c r="D5169" i="9"/>
  <c r="E6426" i="9"/>
  <c r="F6425" i="9"/>
  <c r="J5024" i="9" l="1"/>
  <c r="I5025" i="9"/>
  <c r="E6427" i="9"/>
  <c r="F6426" i="9"/>
  <c r="C5171" i="9"/>
  <c r="D5170" i="9"/>
  <c r="I5026" i="9" l="1"/>
  <c r="J5025" i="9"/>
  <c r="C5172" i="9"/>
  <c r="D5171" i="9"/>
  <c r="E6428" i="9"/>
  <c r="F6427" i="9"/>
  <c r="J5026" i="9" l="1"/>
  <c r="I5027" i="9"/>
  <c r="E6429" i="9"/>
  <c r="F6428" i="9"/>
  <c r="C5173" i="9"/>
  <c r="D5172" i="9"/>
  <c r="I5028" i="9" l="1"/>
  <c r="J5027" i="9"/>
  <c r="C5174" i="9"/>
  <c r="D5173" i="9"/>
  <c r="E6430" i="9"/>
  <c r="F6429" i="9"/>
  <c r="I5029" i="9" l="1"/>
  <c r="J5028" i="9"/>
  <c r="E6431" i="9"/>
  <c r="F6430" i="9"/>
  <c r="C5175" i="9"/>
  <c r="D5174" i="9"/>
  <c r="I5030" i="9" l="1"/>
  <c r="J5029" i="9"/>
  <c r="C5176" i="9"/>
  <c r="D5175" i="9"/>
  <c r="E6432" i="9"/>
  <c r="F6431" i="9"/>
  <c r="I5031" i="9" l="1"/>
  <c r="J5030" i="9"/>
  <c r="E6433" i="9"/>
  <c r="F6432" i="9"/>
  <c r="C5177" i="9"/>
  <c r="D5176" i="9"/>
  <c r="I5032" i="9" l="1"/>
  <c r="J5031" i="9"/>
  <c r="C5178" i="9"/>
  <c r="D5177" i="9"/>
  <c r="E6434" i="9"/>
  <c r="F6433" i="9"/>
  <c r="I5033" i="9" l="1"/>
  <c r="J5032" i="9"/>
  <c r="E6435" i="9"/>
  <c r="F6434" i="9"/>
  <c r="C5179" i="9"/>
  <c r="D5178" i="9"/>
  <c r="I5034" i="9" l="1"/>
  <c r="J5033" i="9"/>
  <c r="C5180" i="9"/>
  <c r="D5179" i="9"/>
  <c r="E6436" i="9"/>
  <c r="F6435" i="9"/>
  <c r="J5034" i="9" l="1"/>
  <c r="I5035" i="9"/>
  <c r="E6437" i="9"/>
  <c r="F6436" i="9"/>
  <c r="C5181" i="9"/>
  <c r="D5180" i="9"/>
  <c r="I5036" i="9" l="1"/>
  <c r="J5035" i="9"/>
  <c r="C5182" i="9"/>
  <c r="D5181" i="9"/>
  <c r="E6438" i="9"/>
  <c r="F6437" i="9"/>
  <c r="I5037" i="9" l="1"/>
  <c r="J5036" i="9"/>
  <c r="E6439" i="9"/>
  <c r="F6438" i="9"/>
  <c r="C5183" i="9"/>
  <c r="D5182" i="9"/>
  <c r="I5038" i="9" l="1"/>
  <c r="J5037" i="9"/>
  <c r="C5184" i="9"/>
  <c r="D5183" i="9"/>
  <c r="E6440" i="9"/>
  <c r="F6439" i="9"/>
  <c r="J5038" i="9" l="1"/>
  <c r="I5039" i="9"/>
  <c r="E6441" i="9"/>
  <c r="F6440" i="9"/>
  <c r="C5185" i="9"/>
  <c r="D5184" i="9"/>
  <c r="I5040" i="9" l="1"/>
  <c r="J5039" i="9"/>
  <c r="C5186" i="9"/>
  <c r="D5185" i="9"/>
  <c r="E6442" i="9"/>
  <c r="F6441" i="9"/>
  <c r="I5041" i="9" l="1"/>
  <c r="J5040" i="9"/>
  <c r="E6443" i="9"/>
  <c r="F6442" i="9"/>
  <c r="C5187" i="9"/>
  <c r="D5186" i="9"/>
  <c r="I5042" i="9" l="1"/>
  <c r="J5041" i="9"/>
  <c r="C5188" i="9"/>
  <c r="D5187" i="9"/>
  <c r="E6444" i="9"/>
  <c r="F6443" i="9"/>
  <c r="J5042" i="9" l="1"/>
  <c r="I5043" i="9"/>
  <c r="E6445" i="9"/>
  <c r="F6444" i="9"/>
  <c r="C5189" i="9"/>
  <c r="D5188" i="9"/>
  <c r="I5044" i="9" l="1"/>
  <c r="J5043" i="9"/>
  <c r="C5190" i="9"/>
  <c r="D5189" i="9"/>
  <c r="E6446" i="9"/>
  <c r="F6445" i="9"/>
  <c r="I5045" i="9" l="1"/>
  <c r="J5044" i="9"/>
  <c r="E6447" i="9"/>
  <c r="F6446" i="9"/>
  <c r="C5191" i="9"/>
  <c r="D5190" i="9"/>
  <c r="I5046" i="9" l="1"/>
  <c r="J5045" i="9"/>
  <c r="C5192" i="9"/>
  <c r="D5191" i="9"/>
  <c r="E6448" i="9"/>
  <c r="F6447" i="9"/>
  <c r="I5047" i="9" l="1"/>
  <c r="J5046" i="9"/>
  <c r="E6449" i="9"/>
  <c r="F6448" i="9"/>
  <c r="C5193" i="9"/>
  <c r="D5192" i="9"/>
  <c r="I5048" i="9" l="1"/>
  <c r="J5047" i="9"/>
  <c r="C5194" i="9"/>
  <c r="D5193" i="9"/>
  <c r="E6450" i="9"/>
  <c r="F6449" i="9"/>
  <c r="I5049" i="9" l="1"/>
  <c r="J5048" i="9"/>
  <c r="E6451" i="9"/>
  <c r="F6450" i="9"/>
  <c r="C5195" i="9"/>
  <c r="D5194" i="9"/>
  <c r="I5050" i="9" l="1"/>
  <c r="J5049" i="9"/>
  <c r="C5196" i="9"/>
  <c r="D5195" i="9"/>
  <c r="E6452" i="9"/>
  <c r="F6451" i="9"/>
  <c r="J5050" i="9" l="1"/>
  <c r="I5051" i="9"/>
  <c r="E6453" i="9"/>
  <c r="F6452" i="9"/>
  <c r="C5197" i="9"/>
  <c r="D5196" i="9"/>
  <c r="I5052" i="9" l="1"/>
  <c r="J5051" i="9"/>
  <c r="C5198" i="9"/>
  <c r="D5197" i="9"/>
  <c r="E6454" i="9"/>
  <c r="F6453" i="9"/>
  <c r="I5053" i="9" l="1"/>
  <c r="J5052" i="9"/>
  <c r="E6455" i="9"/>
  <c r="F6454" i="9"/>
  <c r="C5199" i="9"/>
  <c r="D5198" i="9"/>
  <c r="I5054" i="9" l="1"/>
  <c r="J5053" i="9"/>
  <c r="C5200" i="9"/>
  <c r="D5199" i="9"/>
  <c r="E6456" i="9"/>
  <c r="F6455" i="9"/>
  <c r="I5055" i="9" l="1"/>
  <c r="J5054" i="9"/>
  <c r="E6457" i="9"/>
  <c r="F6456" i="9"/>
  <c r="C5201" i="9"/>
  <c r="D5200" i="9"/>
  <c r="I5056" i="9" l="1"/>
  <c r="J5055" i="9"/>
  <c r="C5202" i="9"/>
  <c r="D5201" i="9"/>
  <c r="E6458" i="9"/>
  <c r="F6457" i="9"/>
  <c r="J5056" i="9" l="1"/>
  <c r="I5057" i="9"/>
  <c r="E6459" i="9"/>
  <c r="F6458" i="9"/>
  <c r="C5203" i="9"/>
  <c r="D5202" i="9"/>
  <c r="I5058" i="9" l="1"/>
  <c r="J5057" i="9"/>
  <c r="C5204" i="9"/>
  <c r="D5203" i="9"/>
  <c r="E6460" i="9"/>
  <c r="F6459" i="9"/>
  <c r="J5058" i="9" l="1"/>
  <c r="I5059" i="9"/>
  <c r="E6461" i="9"/>
  <c r="F6460" i="9"/>
  <c r="C5205" i="9"/>
  <c r="D5204" i="9"/>
  <c r="I5060" i="9" l="1"/>
  <c r="J5059" i="9"/>
  <c r="C5206" i="9"/>
  <c r="D5205" i="9"/>
  <c r="E6462" i="9"/>
  <c r="F6461" i="9"/>
  <c r="I5061" i="9" l="1"/>
  <c r="J5060" i="9"/>
  <c r="E6463" i="9"/>
  <c r="F6462" i="9"/>
  <c r="C5207" i="9"/>
  <c r="D5206" i="9"/>
  <c r="I5062" i="9" l="1"/>
  <c r="J5061" i="9"/>
  <c r="C5208" i="9"/>
  <c r="D5207" i="9"/>
  <c r="E6464" i="9"/>
  <c r="F6463" i="9"/>
  <c r="I5063" i="9" l="1"/>
  <c r="J5062" i="9"/>
  <c r="E6465" i="9"/>
  <c r="F6464" i="9"/>
  <c r="C5209" i="9"/>
  <c r="D5208" i="9"/>
  <c r="I5064" i="9" l="1"/>
  <c r="J5063" i="9"/>
  <c r="C5210" i="9"/>
  <c r="D5209" i="9"/>
  <c r="E6466" i="9"/>
  <c r="F6465" i="9"/>
  <c r="I5065" i="9" l="1"/>
  <c r="J5064" i="9"/>
  <c r="E6467" i="9"/>
  <c r="F6466" i="9"/>
  <c r="C5211" i="9"/>
  <c r="D5210" i="9"/>
  <c r="I5066" i="9" l="1"/>
  <c r="J5065" i="9"/>
  <c r="C5212" i="9"/>
  <c r="D5211" i="9"/>
  <c r="E6468" i="9"/>
  <c r="F6467" i="9"/>
  <c r="J5066" i="9" l="1"/>
  <c r="I5067" i="9"/>
  <c r="E6469" i="9"/>
  <c r="F6468" i="9"/>
  <c r="C5213" i="9"/>
  <c r="D5212" i="9"/>
  <c r="I5068" i="9" l="1"/>
  <c r="J5067" i="9"/>
  <c r="C5214" i="9"/>
  <c r="D5213" i="9"/>
  <c r="E6470" i="9"/>
  <c r="F6469" i="9"/>
  <c r="I5069" i="9" l="1"/>
  <c r="J5068" i="9"/>
  <c r="E6471" i="9"/>
  <c r="F6470" i="9"/>
  <c r="C5215" i="9"/>
  <c r="D5214" i="9"/>
  <c r="I5070" i="9" l="1"/>
  <c r="J5069" i="9"/>
  <c r="C5216" i="9"/>
  <c r="D5215" i="9"/>
  <c r="E6472" i="9"/>
  <c r="F6471" i="9"/>
  <c r="J5070" i="9" l="1"/>
  <c r="I5071" i="9"/>
  <c r="E6473" i="9"/>
  <c r="F6472" i="9"/>
  <c r="C5217" i="9"/>
  <c r="D5216" i="9"/>
  <c r="I5072" i="9" l="1"/>
  <c r="J5071" i="9"/>
  <c r="C5218" i="9"/>
  <c r="D5217" i="9"/>
  <c r="E6474" i="9"/>
  <c r="F6473" i="9"/>
  <c r="I5073" i="9" l="1"/>
  <c r="J5072" i="9"/>
  <c r="E6475" i="9"/>
  <c r="F6474" i="9"/>
  <c r="C5219" i="9"/>
  <c r="D5218" i="9"/>
  <c r="I5074" i="9" l="1"/>
  <c r="J5073" i="9"/>
  <c r="C5220" i="9"/>
  <c r="D5219" i="9"/>
  <c r="E6476" i="9"/>
  <c r="F6475" i="9"/>
  <c r="J5074" i="9" l="1"/>
  <c r="I5075" i="9"/>
  <c r="E6477" i="9"/>
  <c r="F6476" i="9"/>
  <c r="C5221" i="9"/>
  <c r="D5220" i="9"/>
  <c r="I5076" i="9" l="1"/>
  <c r="J5075" i="9"/>
  <c r="C5222" i="9"/>
  <c r="D5221" i="9"/>
  <c r="E6478" i="9"/>
  <c r="F6477" i="9"/>
  <c r="I5077" i="9" l="1"/>
  <c r="J5076" i="9"/>
  <c r="E6479" i="9"/>
  <c r="F6478" i="9"/>
  <c r="C5223" i="9"/>
  <c r="D5222" i="9"/>
  <c r="I5078" i="9" l="1"/>
  <c r="J5077" i="9"/>
  <c r="C5224" i="9"/>
  <c r="D5223" i="9"/>
  <c r="E6480" i="9"/>
  <c r="F6479" i="9"/>
  <c r="I5079" i="9" l="1"/>
  <c r="J5078" i="9"/>
  <c r="E6481" i="9"/>
  <c r="F6480" i="9"/>
  <c r="C5225" i="9"/>
  <c r="D5224" i="9"/>
  <c r="I5080" i="9" l="1"/>
  <c r="J5079" i="9"/>
  <c r="C5226" i="9"/>
  <c r="D5225" i="9"/>
  <c r="E6482" i="9"/>
  <c r="F6481" i="9"/>
  <c r="I5081" i="9" l="1"/>
  <c r="J5080" i="9"/>
  <c r="E6483" i="9"/>
  <c r="F6482" i="9"/>
  <c r="C5227" i="9"/>
  <c r="D5226" i="9"/>
  <c r="I5082" i="9" l="1"/>
  <c r="J5081" i="9"/>
  <c r="C5228" i="9"/>
  <c r="D5227" i="9"/>
  <c r="E6484" i="9"/>
  <c r="F6483" i="9"/>
  <c r="J5082" i="9" l="1"/>
  <c r="I5083" i="9"/>
  <c r="E6485" i="9"/>
  <c r="F6484" i="9"/>
  <c r="C5229" i="9"/>
  <c r="D5228" i="9"/>
  <c r="I5084" i="9" l="1"/>
  <c r="J5083" i="9"/>
  <c r="C5230" i="9"/>
  <c r="D5229" i="9"/>
  <c r="E6486" i="9"/>
  <c r="F6485" i="9"/>
  <c r="I5085" i="9" l="1"/>
  <c r="J5084" i="9"/>
  <c r="E6487" i="9"/>
  <c r="F6486" i="9"/>
  <c r="C5231" i="9"/>
  <c r="D5230" i="9"/>
  <c r="I5086" i="9" l="1"/>
  <c r="J5085" i="9"/>
  <c r="C5232" i="9"/>
  <c r="D5231" i="9"/>
  <c r="E6488" i="9"/>
  <c r="F6487" i="9"/>
  <c r="I5087" i="9" l="1"/>
  <c r="J5086" i="9"/>
  <c r="E6489" i="9"/>
  <c r="F6488" i="9"/>
  <c r="C5233" i="9"/>
  <c r="D5232" i="9"/>
  <c r="I5088" i="9" l="1"/>
  <c r="J5087" i="9"/>
  <c r="C5234" i="9"/>
  <c r="D5233" i="9"/>
  <c r="E6490" i="9"/>
  <c r="F6489" i="9"/>
  <c r="J5088" i="9" l="1"/>
  <c r="I5089" i="9"/>
  <c r="E6491" i="9"/>
  <c r="F6490" i="9"/>
  <c r="C5235" i="9"/>
  <c r="D5234" i="9"/>
  <c r="I5090" i="9" l="1"/>
  <c r="J5089" i="9"/>
  <c r="C5236" i="9"/>
  <c r="D5235" i="9"/>
  <c r="E6492" i="9"/>
  <c r="F6491" i="9"/>
  <c r="J5090" i="9" l="1"/>
  <c r="I5091" i="9"/>
  <c r="E6493" i="9"/>
  <c r="F6492" i="9"/>
  <c r="C5237" i="9"/>
  <c r="D5236" i="9"/>
  <c r="I5092" i="9" l="1"/>
  <c r="J5091" i="9"/>
  <c r="C5238" i="9"/>
  <c r="D5237" i="9"/>
  <c r="E6494" i="9"/>
  <c r="F6493" i="9"/>
  <c r="I5093" i="9" l="1"/>
  <c r="J5092" i="9"/>
  <c r="E6495" i="9"/>
  <c r="F6494" i="9"/>
  <c r="C5239" i="9"/>
  <c r="D5238" i="9"/>
  <c r="I5094" i="9" l="1"/>
  <c r="J5093" i="9"/>
  <c r="C5240" i="9"/>
  <c r="D5239" i="9"/>
  <c r="E6496" i="9"/>
  <c r="F6495" i="9"/>
  <c r="I5095" i="9" l="1"/>
  <c r="J5094" i="9"/>
  <c r="E6497" i="9"/>
  <c r="F6496" i="9"/>
  <c r="C5241" i="9"/>
  <c r="D5240" i="9"/>
  <c r="I5096" i="9" l="1"/>
  <c r="J5095" i="9"/>
  <c r="C5242" i="9"/>
  <c r="D5241" i="9"/>
  <c r="E6498" i="9"/>
  <c r="F6497" i="9"/>
  <c r="I5097" i="9" l="1"/>
  <c r="J5096" i="9"/>
  <c r="E6499" i="9"/>
  <c r="F6498" i="9"/>
  <c r="C5243" i="9"/>
  <c r="D5242" i="9"/>
  <c r="I5098" i="9" l="1"/>
  <c r="J5097" i="9"/>
  <c r="C5244" i="9"/>
  <c r="D5243" i="9"/>
  <c r="E6500" i="9"/>
  <c r="F6499" i="9"/>
  <c r="J5098" i="9" l="1"/>
  <c r="I5099" i="9"/>
  <c r="E6501" i="9"/>
  <c r="F6500" i="9"/>
  <c r="C5245" i="9"/>
  <c r="D5244" i="9"/>
  <c r="I5100" i="9" l="1"/>
  <c r="J5099" i="9"/>
  <c r="C5246" i="9"/>
  <c r="D5245" i="9"/>
  <c r="E6502" i="9"/>
  <c r="F6501" i="9"/>
  <c r="I5101" i="9" l="1"/>
  <c r="J5100" i="9"/>
  <c r="E6503" i="9"/>
  <c r="F6502" i="9"/>
  <c r="C5247" i="9"/>
  <c r="D5246" i="9"/>
  <c r="I5102" i="9" l="1"/>
  <c r="J5101" i="9"/>
  <c r="C5248" i="9"/>
  <c r="D5247" i="9"/>
  <c r="E6504" i="9"/>
  <c r="F6503" i="9"/>
  <c r="J5102" i="9" l="1"/>
  <c r="I5103" i="9"/>
  <c r="E6505" i="9"/>
  <c r="F6504" i="9"/>
  <c r="C5249" i="9"/>
  <c r="D5248" i="9"/>
  <c r="I5104" i="9" l="1"/>
  <c r="J5103" i="9"/>
  <c r="C5250" i="9"/>
  <c r="D5249" i="9"/>
  <c r="E6506" i="9"/>
  <c r="F6505" i="9"/>
  <c r="I5105" i="9" l="1"/>
  <c r="J5104" i="9"/>
  <c r="E6507" i="9"/>
  <c r="F6506" i="9"/>
  <c r="C5251" i="9"/>
  <c r="D5250" i="9"/>
  <c r="I5106" i="9" l="1"/>
  <c r="J5105" i="9"/>
  <c r="C5252" i="9"/>
  <c r="D5251" i="9"/>
  <c r="E6508" i="9"/>
  <c r="F6507" i="9"/>
  <c r="J5106" i="9" l="1"/>
  <c r="I5107" i="9"/>
  <c r="E6509" i="9"/>
  <c r="F6508" i="9"/>
  <c r="C5253" i="9"/>
  <c r="D5252" i="9"/>
  <c r="I5108" i="9" l="1"/>
  <c r="J5107" i="9"/>
  <c r="C5254" i="9"/>
  <c r="D5253" i="9"/>
  <c r="E6510" i="9"/>
  <c r="F6509" i="9"/>
  <c r="I5109" i="9" l="1"/>
  <c r="J5108" i="9"/>
  <c r="E6511" i="9"/>
  <c r="F6510" i="9"/>
  <c r="C5255" i="9"/>
  <c r="D5254" i="9"/>
  <c r="I5110" i="9" l="1"/>
  <c r="J5109" i="9"/>
  <c r="C5256" i="9"/>
  <c r="D5255" i="9"/>
  <c r="E6512" i="9"/>
  <c r="F6511" i="9"/>
  <c r="I5111" i="9" l="1"/>
  <c r="J5110" i="9"/>
  <c r="E6513" i="9"/>
  <c r="F6512" i="9"/>
  <c r="C5257" i="9"/>
  <c r="D5256" i="9"/>
  <c r="I5112" i="9" l="1"/>
  <c r="J5111" i="9"/>
  <c r="D5257" i="9"/>
  <c r="C5258" i="9"/>
  <c r="E6514" i="9"/>
  <c r="F6513" i="9"/>
  <c r="I5113" i="9" l="1"/>
  <c r="J5112" i="9"/>
  <c r="C5259" i="9"/>
  <c r="D5258" i="9"/>
  <c r="E6515" i="9"/>
  <c r="F6514" i="9"/>
  <c r="I5114" i="9" l="1"/>
  <c r="J5113" i="9"/>
  <c r="E6516" i="9"/>
  <c r="F6515" i="9"/>
  <c r="C5260" i="9"/>
  <c r="D5259" i="9"/>
  <c r="J5114" i="9" l="1"/>
  <c r="I5115" i="9"/>
  <c r="C5261" i="9"/>
  <c r="D5260" i="9"/>
  <c r="E6517" i="9"/>
  <c r="F6516" i="9"/>
  <c r="I5116" i="9" l="1"/>
  <c r="J5115" i="9"/>
  <c r="E6518" i="9"/>
  <c r="F6517" i="9"/>
  <c r="C5262" i="9"/>
  <c r="D5261" i="9"/>
  <c r="I5117" i="9" l="1"/>
  <c r="J5116" i="9"/>
  <c r="C5263" i="9"/>
  <c r="D5262" i="9"/>
  <c r="E6519" i="9"/>
  <c r="F6518" i="9"/>
  <c r="I5118" i="9" l="1"/>
  <c r="J5117" i="9"/>
  <c r="E6520" i="9"/>
  <c r="F6519" i="9"/>
  <c r="C5264" i="9"/>
  <c r="D5263" i="9"/>
  <c r="I5119" i="9" l="1"/>
  <c r="J5118" i="9"/>
  <c r="C5265" i="9"/>
  <c r="D5264" i="9"/>
  <c r="E6521" i="9"/>
  <c r="F6520" i="9"/>
  <c r="I5120" i="9" l="1"/>
  <c r="J5119" i="9"/>
  <c r="E6522" i="9"/>
  <c r="F6521" i="9"/>
  <c r="C5266" i="9"/>
  <c r="D5265" i="9"/>
  <c r="J5120" i="9" l="1"/>
  <c r="I5121" i="9"/>
  <c r="C5267" i="9"/>
  <c r="D5266" i="9"/>
  <c r="E6523" i="9"/>
  <c r="F6522" i="9"/>
  <c r="I5122" i="9" l="1"/>
  <c r="J5121" i="9"/>
  <c r="E6524" i="9"/>
  <c r="F6523" i="9"/>
  <c r="C5268" i="9"/>
  <c r="D5267" i="9"/>
  <c r="J5122" i="9" l="1"/>
  <c r="I5123" i="9"/>
  <c r="C5269" i="9"/>
  <c r="D5268" i="9"/>
  <c r="E6525" i="9"/>
  <c r="F6524" i="9"/>
  <c r="I5124" i="9" l="1"/>
  <c r="J5123" i="9"/>
  <c r="E6526" i="9"/>
  <c r="F6525" i="9"/>
  <c r="C5270" i="9"/>
  <c r="D5269" i="9"/>
  <c r="I5125" i="9" l="1"/>
  <c r="J5124" i="9"/>
  <c r="C5271" i="9"/>
  <c r="D5270" i="9"/>
  <c r="E6527" i="9"/>
  <c r="F6526" i="9"/>
  <c r="I5126" i="9" l="1"/>
  <c r="J5125" i="9"/>
  <c r="E6528" i="9"/>
  <c r="F6527" i="9"/>
  <c r="C5272" i="9"/>
  <c r="D5271" i="9"/>
  <c r="I5127" i="9" l="1"/>
  <c r="J5126" i="9"/>
  <c r="C5273" i="9"/>
  <c r="D5272" i="9"/>
  <c r="E6529" i="9"/>
  <c r="F6528" i="9"/>
  <c r="I5128" i="9" l="1"/>
  <c r="J5127" i="9"/>
  <c r="E6530" i="9"/>
  <c r="F6529" i="9"/>
  <c r="C5274" i="9"/>
  <c r="D5273" i="9"/>
  <c r="I5129" i="9" l="1"/>
  <c r="J5128" i="9"/>
  <c r="C5275" i="9"/>
  <c r="D5274" i="9"/>
  <c r="E6531" i="9"/>
  <c r="F6530" i="9"/>
  <c r="I5130" i="9" l="1"/>
  <c r="J5129" i="9"/>
  <c r="E6532" i="9"/>
  <c r="F6531" i="9"/>
  <c r="C5276" i="9"/>
  <c r="D5275" i="9"/>
  <c r="J5130" i="9" l="1"/>
  <c r="I5131" i="9"/>
  <c r="C5277" i="9"/>
  <c r="D5276" i="9"/>
  <c r="E6533" i="9"/>
  <c r="F6532" i="9"/>
  <c r="I5132" i="9" l="1"/>
  <c r="J5131" i="9"/>
  <c r="E6534" i="9"/>
  <c r="F6533" i="9"/>
  <c r="C5278" i="9"/>
  <c r="D5277" i="9"/>
  <c r="I5133" i="9" l="1"/>
  <c r="J5132" i="9"/>
  <c r="C5279" i="9"/>
  <c r="D5278" i="9"/>
  <c r="E6535" i="9"/>
  <c r="F6534" i="9"/>
  <c r="I5134" i="9" l="1"/>
  <c r="J5133" i="9"/>
  <c r="E6536" i="9"/>
  <c r="F6535" i="9"/>
  <c r="C5280" i="9"/>
  <c r="D5279" i="9"/>
  <c r="J5134" i="9" l="1"/>
  <c r="I5135" i="9"/>
  <c r="C5281" i="9"/>
  <c r="D5280" i="9"/>
  <c r="E6537" i="9"/>
  <c r="F6536" i="9"/>
  <c r="I5136" i="9" l="1"/>
  <c r="J5135" i="9"/>
  <c r="E6538" i="9"/>
  <c r="F6537" i="9"/>
  <c r="C5282" i="9"/>
  <c r="D5281" i="9"/>
  <c r="I5137" i="9" l="1"/>
  <c r="J5136" i="9"/>
  <c r="C5283" i="9"/>
  <c r="D5282" i="9"/>
  <c r="E6539" i="9"/>
  <c r="F6538" i="9"/>
  <c r="I5138" i="9" l="1"/>
  <c r="J5137" i="9"/>
  <c r="E6540" i="9"/>
  <c r="F6539" i="9"/>
  <c r="C5284" i="9"/>
  <c r="D5283" i="9"/>
  <c r="J5138" i="9" l="1"/>
  <c r="I5139" i="9"/>
  <c r="C5285" i="9"/>
  <c r="D5284" i="9"/>
  <c r="E6541" i="9"/>
  <c r="F6540" i="9"/>
  <c r="I5140" i="9" l="1"/>
  <c r="J5139" i="9"/>
  <c r="E6542" i="9"/>
  <c r="F6541" i="9"/>
  <c r="C5286" i="9"/>
  <c r="D5285" i="9"/>
  <c r="I5141" i="9" l="1"/>
  <c r="J5140" i="9"/>
  <c r="C5287" i="9"/>
  <c r="D5286" i="9"/>
  <c r="E6543" i="9"/>
  <c r="F6542" i="9"/>
  <c r="I5142" i="9" l="1"/>
  <c r="J5141" i="9"/>
  <c r="E6544" i="9"/>
  <c r="F6543" i="9"/>
  <c r="C5288" i="9"/>
  <c r="D5287" i="9"/>
  <c r="I5143" i="9" l="1"/>
  <c r="J5142" i="9"/>
  <c r="C5289" i="9"/>
  <c r="D5288" i="9"/>
  <c r="E6545" i="9"/>
  <c r="F6544" i="9"/>
  <c r="I5144" i="9" l="1"/>
  <c r="J5143" i="9"/>
  <c r="E6546" i="9"/>
  <c r="F6545" i="9"/>
  <c r="C5290" i="9"/>
  <c r="D5289" i="9"/>
  <c r="I5145" i="9" l="1"/>
  <c r="J5144" i="9"/>
  <c r="C5291" i="9"/>
  <c r="D5290" i="9"/>
  <c r="E6547" i="9"/>
  <c r="F6546" i="9"/>
  <c r="I5146" i="9" l="1"/>
  <c r="J5145" i="9"/>
  <c r="E6548" i="9"/>
  <c r="F6547" i="9"/>
  <c r="C5292" i="9"/>
  <c r="D5291" i="9"/>
  <c r="J5146" i="9" l="1"/>
  <c r="I5147" i="9"/>
  <c r="C5293" i="9"/>
  <c r="D5292" i="9"/>
  <c r="E6549" i="9"/>
  <c r="F6548" i="9"/>
  <c r="I5148" i="9" l="1"/>
  <c r="J5147" i="9"/>
  <c r="E6550" i="9"/>
  <c r="F6549" i="9"/>
  <c r="C5294" i="9"/>
  <c r="D5293" i="9"/>
  <c r="I5149" i="9" l="1"/>
  <c r="J5148" i="9"/>
  <c r="C5295" i="9"/>
  <c r="D5294" i="9"/>
  <c r="E6551" i="9"/>
  <c r="F6550" i="9"/>
  <c r="I5150" i="9" l="1"/>
  <c r="J5149" i="9"/>
  <c r="E6552" i="9"/>
  <c r="F6551" i="9"/>
  <c r="C5296" i="9"/>
  <c r="D5295" i="9"/>
  <c r="I5151" i="9" l="1"/>
  <c r="J5150" i="9"/>
  <c r="C5297" i="9"/>
  <c r="D5296" i="9"/>
  <c r="E6553" i="9"/>
  <c r="F6552" i="9"/>
  <c r="I5152" i="9" l="1"/>
  <c r="J5151" i="9"/>
  <c r="E6554" i="9"/>
  <c r="F6553" i="9"/>
  <c r="C5298" i="9"/>
  <c r="D5297" i="9"/>
  <c r="J5152" i="9" l="1"/>
  <c r="I5153" i="9"/>
  <c r="C5299" i="9"/>
  <c r="D5298" i="9"/>
  <c r="E6555" i="9"/>
  <c r="F6554" i="9"/>
  <c r="I5154" i="9" l="1"/>
  <c r="J5153" i="9"/>
  <c r="E6556" i="9"/>
  <c r="F6555" i="9"/>
  <c r="C5300" i="9"/>
  <c r="D5299" i="9"/>
  <c r="J5154" i="9" l="1"/>
  <c r="I5155" i="9"/>
  <c r="C5301" i="9"/>
  <c r="D5300" i="9"/>
  <c r="E6557" i="9"/>
  <c r="F6556" i="9"/>
  <c r="I5156" i="9" l="1"/>
  <c r="J5155" i="9"/>
  <c r="E6558" i="9"/>
  <c r="F6557" i="9"/>
  <c r="C5302" i="9"/>
  <c r="D5301" i="9"/>
  <c r="I5157" i="9" l="1"/>
  <c r="J5156" i="9"/>
  <c r="C5303" i="9"/>
  <c r="D5302" i="9"/>
  <c r="E6559" i="9"/>
  <c r="F6558" i="9"/>
  <c r="I5158" i="9" l="1"/>
  <c r="J5157" i="9"/>
  <c r="E6560" i="9"/>
  <c r="F6559" i="9"/>
  <c r="C5304" i="9"/>
  <c r="D5303" i="9"/>
  <c r="I5159" i="9" l="1"/>
  <c r="J5158" i="9"/>
  <c r="C5305" i="9"/>
  <c r="D5304" i="9"/>
  <c r="E6561" i="9"/>
  <c r="F6560" i="9"/>
  <c r="I5160" i="9" l="1"/>
  <c r="J5159" i="9"/>
  <c r="E6562" i="9"/>
  <c r="F6561" i="9"/>
  <c r="C5306" i="9"/>
  <c r="D5305" i="9"/>
  <c r="I5161" i="9" l="1"/>
  <c r="J5160" i="9"/>
  <c r="C5307" i="9"/>
  <c r="D5306" i="9"/>
  <c r="E6563" i="9"/>
  <c r="F6562" i="9"/>
  <c r="I5162" i="9" l="1"/>
  <c r="J5161" i="9"/>
  <c r="E6564" i="9"/>
  <c r="F6563" i="9"/>
  <c r="C5308" i="9"/>
  <c r="D5307" i="9"/>
  <c r="J5162" i="9" l="1"/>
  <c r="I5163" i="9"/>
  <c r="C5309" i="9"/>
  <c r="D5308" i="9"/>
  <c r="E6565" i="9"/>
  <c r="F6564" i="9"/>
  <c r="I5164" i="9" l="1"/>
  <c r="J5163" i="9"/>
  <c r="E6566" i="9"/>
  <c r="F6565" i="9"/>
  <c r="C5310" i="9"/>
  <c r="D5309" i="9"/>
  <c r="I5165" i="9" l="1"/>
  <c r="J5164" i="9"/>
  <c r="C5311" i="9"/>
  <c r="D5310" i="9"/>
  <c r="E6567" i="9"/>
  <c r="F6566" i="9"/>
  <c r="I5166" i="9" l="1"/>
  <c r="J5165" i="9"/>
  <c r="E6568" i="9"/>
  <c r="F6567" i="9"/>
  <c r="C5312" i="9"/>
  <c r="D5311" i="9"/>
  <c r="J5166" i="9" l="1"/>
  <c r="I5167" i="9"/>
  <c r="C5313" i="9"/>
  <c r="D5312" i="9"/>
  <c r="E6569" i="9"/>
  <c r="F6568" i="9"/>
  <c r="I5168" i="9" l="1"/>
  <c r="J5167" i="9"/>
  <c r="E6570" i="9"/>
  <c r="F6569" i="9"/>
  <c r="C5314" i="9"/>
  <c r="D5313" i="9"/>
  <c r="I5169" i="9" l="1"/>
  <c r="J5168" i="9"/>
  <c r="C5315" i="9"/>
  <c r="D5314" i="9"/>
  <c r="E6571" i="9"/>
  <c r="F6570" i="9"/>
  <c r="I5170" i="9" l="1"/>
  <c r="J5169" i="9"/>
  <c r="E6572" i="9"/>
  <c r="F6571" i="9"/>
  <c r="C5316" i="9"/>
  <c r="D5315" i="9"/>
  <c r="J5170" i="9" l="1"/>
  <c r="I5171" i="9"/>
  <c r="C5317" i="9"/>
  <c r="D5316" i="9"/>
  <c r="E6573" i="9"/>
  <c r="F6572" i="9"/>
  <c r="I5172" i="9" l="1"/>
  <c r="J5171" i="9"/>
  <c r="E6574" i="9"/>
  <c r="F6573" i="9"/>
  <c r="C5318" i="9"/>
  <c r="D5317" i="9"/>
  <c r="I5173" i="9" l="1"/>
  <c r="J5172" i="9"/>
  <c r="C5319" i="9"/>
  <c r="D5318" i="9"/>
  <c r="E6575" i="9"/>
  <c r="F6574" i="9"/>
  <c r="I5174" i="9" l="1"/>
  <c r="J5173" i="9"/>
  <c r="E6576" i="9"/>
  <c r="F6575" i="9"/>
  <c r="C5320" i="9"/>
  <c r="D5319" i="9"/>
  <c r="I5175" i="9" l="1"/>
  <c r="J5174" i="9"/>
  <c r="C5321" i="9"/>
  <c r="D5320" i="9"/>
  <c r="E6577" i="9"/>
  <c r="F6576" i="9"/>
  <c r="I5176" i="9" l="1"/>
  <c r="J5175" i="9"/>
  <c r="E6578" i="9"/>
  <c r="F6577" i="9"/>
  <c r="C5322" i="9"/>
  <c r="D5321" i="9"/>
  <c r="I5177" i="9" l="1"/>
  <c r="J5176" i="9"/>
  <c r="C5323" i="9"/>
  <c r="D5322" i="9"/>
  <c r="E6579" i="9"/>
  <c r="F6578" i="9"/>
  <c r="I5178" i="9" l="1"/>
  <c r="J5177" i="9"/>
  <c r="E6580" i="9"/>
  <c r="F6579" i="9"/>
  <c r="C5324" i="9"/>
  <c r="D5323" i="9"/>
  <c r="J5178" i="9" l="1"/>
  <c r="I5179" i="9"/>
  <c r="C5325" i="9"/>
  <c r="D5324" i="9"/>
  <c r="E6581" i="9"/>
  <c r="F6580" i="9"/>
  <c r="I5180" i="9" l="1"/>
  <c r="J5179" i="9"/>
  <c r="E6582" i="9"/>
  <c r="F6581" i="9"/>
  <c r="C5326" i="9"/>
  <c r="D5325" i="9"/>
  <c r="I5181" i="9" l="1"/>
  <c r="J5180" i="9"/>
  <c r="C5327" i="9"/>
  <c r="D5326" i="9"/>
  <c r="E6583" i="9"/>
  <c r="F6582" i="9"/>
  <c r="I5182" i="9" l="1"/>
  <c r="J5181" i="9"/>
  <c r="E6584" i="9"/>
  <c r="F6583" i="9"/>
  <c r="C5328" i="9"/>
  <c r="D5327" i="9"/>
  <c r="I5183" i="9" l="1"/>
  <c r="J5182" i="9"/>
  <c r="C5329" i="9"/>
  <c r="D5328" i="9"/>
  <c r="E6585" i="9"/>
  <c r="F6584" i="9"/>
  <c r="I5184" i="9" l="1"/>
  <c r="J5183" i="9"/>
  <c r="E6586" i="9"/>
  <c r="F6585" i="9"/>
  <c r="C5330" i="9"/>
  <c r="D5329" i="9"/>
  <c r="J5184" i="9" l="1"/>
  <c r="I5185" i="9"/>
  <c r="C5331" i="9"/>
  <c r="D5330" i="9"/>
  <c r="E6587" i="9"/>
  <c r="F6586" i="9"/>
  <c r="I5186" i="9" l="1"/>
  <c r="J5185" i="9"/>
  <c r="E6588" i="9"/>
  <c r="F6587" i="9"/>
  <c r="C5332" i="9"/>
  <c r="D5331" i="9"/>
  <c r="J5186" i="9" l="1"/>
  <c r="I5187" i="9"/>
  <c r="C5333" i="9"/>
  <c r="D5332" i="9"/>
  <c r="E6589" i="9"/>
  <c r="F6588" i="9"/>
  <c r="I5188" i="9" l="1"/>
  <c r="J5187" i="9"/>
  <c r="E6590" i="9"/>
  <c r="F6589" i="9"/>
  <c r="C5334" i="9"/>
  <c r="D5333" i="9"/>
  <c r="I5189" i="9" l="1"/>
  <c r="J5188" i="9"/>
  <c r="C5335" i="9"/>
  <c r="D5334" i="9"/>
  <c r="E6591" i="9"/>
  <c r="F6590" i="9"/>
  <c r="I5190" i="9" l="1"/>
  <c r="J5189" i="9"/>
  <c r="E6592" i="9"/>
  <c r="F6591" i="9"/>
  <c r="C5336" i="9"/>
  <c r="D5335" i="9"/>
  <c r="I5191" i="9" l="1"/>
  <c r="J5190" i="9"/>
  <c r="C5337" i="9"/>
  <c r="D5336" i="9"/>
  <c r="E6593" i="9"/>
  <c r="F6592" i="9"/>
  <c r="I5192" i="9" l="1"/>
  <c r="J5191" i="9"/>
  <c r="E6594" i="9"/>
  <c r="F6593" i="9"/>
  <c r="C5338" i="9"/>
  <c r="D5337" i="9"/>
  <c r="I5193" i="9" l="1"/>
  <c r="J5192" i="9"/>
  <c r="C5339" i="9"/>
  <c r="D5338" i="9"/>
  <c r="E6595" i="9"/>
  <c r="F6594" i="9"/>
  <c r="I5194" i="9" l="1"/>
  <c r="J5193" i="9"/>
  <c r="E6596" i="9"/>
  <c r="F6595" i="9"/>
  <c r="C5340" i="9"/>
  <c r="D5339" i="9"/>
  <c r="J5194" i="9" l="1"/>
  <c r="I5195" i="9"/>
  <c r="C5341" i="9"/>
  <c r="D5340" i="9"/>
  <c r="E6597" i="9"/>
  <c r="F6596" i="9"/>
  <c r="I5196" i="9" l="1"/>
  <c r="J5195" i="9"/>
  <c r="E6598" i="9"/>
  <c r="F6597" i="9"/>
  <c r="C5342" i="9"/>
  <c r="D5341" i="9"/>
  <c r="I5197" i="9" l="1"/>
  <c r="J5196" i="9"/>
  <c r="D5342" i="9"/>
  <c r="C5343" i="9"/>
  <c r="E6599" i="9"/>
  <c r="F6598" i="9"/>
  <c r="I5198" i="9" l="1"/>
  <c r="J5197" i="9"/>
  <c r="E6600" i="9"/>
  <c r="F6599" i="9"/>
  <c r="C5344" i="9"/>
  <c r="D5343" i="9"/>
  <c r="J5198" i="9" l="1"/>
  <c r="I5199" i="9"/>
  <c r="C5345" i="9"/>
  <c r="D5344" i="9"/>
  <c r="E6601" i="9"/>
  <c r="F6600" i="9"/>
  <c r="I5200" i="9" l="1"/>
  <c r="J5199" i="9"/>
  <c r="E6602" i="9"/>
  <c r="F6601" i="9"/>
  <c r="C5346" i="9"/>
  <c r="D5345" i="9"/>
  <c r="I5201" i="9" l="1"/>
  <c r="J5200" i="9"/>
  <c r="C5347" i="9"/>
  <c r="D5346" i="9"/>
  <c r="E6603" i="9"/>
  <c r="F6602" i="9"/>
  <c r="I5202" i="9" l="1"/>
  <c r="J5201" i="9"/>
  <c r="E6604" i="9"/>
  <c r="F6603" i="9"/>
  <c r="C5348" i="9"/>
  <c r="D5347" i="9"/>
  <c r="J5202" i="9" l="1"/>
  <c r="I5203" i="9"/>
  <c r="C5349" i="9"/>
  <c r="D5348" i="9"/>
  <c r="E6605" i="9"/>
  <c r="F6604" i="9"/>
  <c r="I5204" i="9" l="1"/>
  <c r="J5203" i="9"/>
  <c r="E6606" i="9"/>
  <c r="F6605" i="9"/>
  <c r="C5350" i="9"/>
  <c r="D5349" i="9"/>
  <c r="I5205" i="9" l="1"/>
  <c r="J5204" i="9"/>
  <c r="C5351" i="9"/>
  <c r="D5350" i="9"/>
  <c r="E6607" i="9"/>
  <c r="F6606" i="9"/>
  <c r="I5206" i="9" l="1"/>
  <c r="J5205" i="9"/>
  <c r="E6608" i="9"/>
  <c r="F6607" i="9"/>
  <c r="C5352" i="9"/>
  <c r="D5351" i="9"/>
  <c r="I5207" i="9" l="1"/>
  <c r="J5206" i="9"/>
  <c r="C5353" i="9"/>
  <c r="D5352" i="9"/>
  <c r="E6609" i="9"/>
  <c r="F6608" i="9"/>
  <c r="I5208" i="9" l="1"/>
  <c r="J5207" i="9"/>
  <c r="E6610" i="9"/>
  <c r="F6609" i="9"/>
  <c r="C5354" i="9"/>
  <c r="D5353" i="9"/>
  <c r="I5209" i="9" l="1"/>
  <c r="J5208" i="9"/>
  <c r="C5355" i="9"/>
  <c r="D5354" i="9"/>
  <c r="E6611" i="9"/>
  <c r="F6610" i="9"/>
  <c r="I5210" i="9" l="1"/>
  <c r="J5209" i="9"/>
  <c r="E6612" i="9"/>
  <c r="F6611" i="9"/>
  <c r="C5356" i="9"/>
  <c r="D5355" i="9"/>
  <c r="J5210" i="9" l="1"/>
  <c r="I5211" i="9"/>
  <c r="C5357" i="9"/>
  <c r="D5356" i="9"/>
  <c r="E6613" i="9"/>
  <c r="F6612" i="9"/>
  <c r="I5212" i="9" l="1"/>
  <c r="J5211" i="9"/>
  <c r="E6614" i="9"/>
  <c r="F6613" i="9"/>
  <c r="C5358" i="9"/>
  <c r="D5357" i="9"/>
  <c r="I5213" i="9" l="1"/>
  <c r="J5212" i="9"/>
  <c r="D5358" i="9"/>
  <c r="C5359" i="9"/>
  <c r="E6615" i="9"/>
  <c r="F6614" i="9"/>
  <c r="I5214" i="9" l="1"/>
  <c r="J5213" i="9"/>
  <c r="E6616" i="9"/>
  <c r="F6615" i="9"/>
  <c r="C5360" i="9"/>
  <c r="D5359" i="9"/>
  <c r="I5215" i="9" l="1"/>
  <c r="J5214" i="9"/>
  <c r="C5361" i="9"/>
  <c r="D5360" i="9"/>
  <c r="E6617" i="9"/>
  <c r="F6616" i="9"/>
  <c r="I5216" i="9" l="1"/>
  <c r="J5215" i="9"/>
  <c r="E6618" i="9"/>
  <c r="F6617" i="9"/>
  <c r="C5362" i="9"/>
  <c r="D5361" i="9"/>
  <c r="J5216" i="9" l="1"/>
  <c r="I5217" i="9"/>
  <c r="C5363" i="9"/>
  <c r="D5362" i="9"/>
  <c r="E6619" i="9"/>
  <c r="F6618" i="9"/>
  <c r="I5218" i="9" l="1"/>
  <c r="J5217" i="9"/>
  <c r="E6620" i="9"/>
  <c r="F6619" i="9"/>
  <c r="C5364" i="9"/>
  <c r="D5363" i="9"/>
  <c r="J5218" i="9" l="1"/>
  <c r="I5219" i="9"/>
  <c r="C5365" i="9"/>
  <c r="D5364" i="9"/>
  <c r="E6621" i="9"/>
  <c r="F6620" i="9"/>
  <c r="I5220" i="9" l="1"/>
  <c r="J5219" i="9"/>
  <c r="E6622" i="9"/>
  <c r="F6621" i="9"/>
  <c r="C5366" i="9"/>
  <c r="D5365" i="9"/>
  <c r="I5221" i="9" l="1"/>
  <c r="J5220" i="9"/>
  <c r="C5367" i="9"/>
  <c r="D5366" i="9"/>
  <c r="E6623" i="9"/>
  <c r="F6622" i="9"/>
  <c r="I5222" i="9" l="1"/>
  <c r="J5221" i="9"/>
  <c r="E6624" i="9"/>
  <c r="F6623" i="9"/>
  <c r="C5368" i="9"/>
  <c r="D5367" i="9"/>
  <c r="I5223" i="9" l="1"/>
  <c r="J5222" i="9"/>
  <c r="C5369" i="9"/>
  <c r="D5368" i="9"/>
  <c r="E6625" i="9"/>
  <c r="F6624" i="9"/>
  <c r="I5224" i="9" l="1"/>
  <c r="J5223" i="9"/>
  <c r="E6626" i="9"/>
  <c r="F6625" i="9"/>
  <c r="C5370" i="9"/>
  <c r="D5369" i="9"/>
  <c r="I5225" i="9" l="1"/>
  <c r="J5224" i="9"/>
  <c r="C5371" i="9"/>
  <c r="D5370" i="9"/>
  <c r="E6627" i="9"/>
  <c r="F6626" i="9"/>
  <c r="I5226" i="9" l="1"/>
  <c r="J5225" i="9"/>
  <c r="E6628" i="9"/>
  <c r="F6627" i="9"/>
  <c r="C5372" i="9"/>
  <c r="D5371" i="9"/>
  <c r="J5226" i="9" l="1"/>
  <c r="I5227" i="9"/>
  <c r="C5373" i="9"/>
  <c r="D5372" i="9"/>
  <c r="E6629" i="9"/>
  <c r="F6628" i="9"/>
  <c r="I5228" i="9" l="1"/>
  <c r="J5227" i="9"/>
  <c r="E6630" i="9"/>
  <c r="F6629" i="9"/>
  <c r="C5374" i="9"/>
  <c r="D5373" i="9"/>
  <c r="I5229" i="9" l="1"/>
  <c r="J5228" i="9"/>
  <c r="C5375" i="9"/>
  <c r="D5374" i="9"/>
  <c r="E6631" i="9"/>
  <c r="F6630" i="9"/>
  <c r="I5230" i="9" l="1"/>
  <c r="J5229" i="9"/>
  <c r="E6632" i="9"/>
  <c r="F6631" i="9"/>
  <c r="C5376" i="9"/>
  <c r="D5375" i="9"/>
  <c r="J5230" i="9" l="1"/>
  <c r="I5231" i="9"/>
  <c r="C5377" i="9"/>
  <c r="D5376" i="9"/>
  <c r="E6633" i="9"/>
  <c r="F6632" i="9"/>
  <c r="I5232" i="9" l="1"/>
  <c r="J5231" i="9"/>
  <c r="E6634" i="9"/>
  <c r="F6633" i="9"/>
  <c r="C5378" i="9"/>
  <c r="D5377" i="9"/>
  <c r="I5233" i="9" l="1"/>
  <c r="J5232" i="9"/>
  <c r="C5379" i="9"/>
  <c r="D5378" i="9"/>
  <c r="E6635" i="9"/>
  <c r="F6634" i="9"/>
  <c r="I5234" i="9" l="1"/>
  <c r="J5233" i="9"/>
  <c r="E6636" i="9"/>
  <c r="F6635" i="9"/>
  <c r="C5380" i="9"/>
  <c r="D5379" i="9"/>
  <c r="J5234" i="9" l="1"/>
  <c r="I5235" i="9"/>
  <c r="C5381" i="9"/>
  <c r="D5380" i="9"/>
  <c r="E6637" i="9"/>
  <c r="F6636" i="9"/>
  <c r="I5236" i="9" l="1"/>
  <c r="J5235" i="9"/>
  <c r="E6638" i="9"/>
  <c r="F6637" i="9"/>
  <c r="C5382" i="9"/>
  <c r="D5381" i="9"/>
  <c r="I5237" i="9" l="1"/>
  <c r="J5236" i="9"/>
  <c r="C5383" i="9"/>
  <c r="D5382" i="9"/>
  <c r="E6639" i="9"/>
  <c r="F6638" i="9"/>
  <c r="I5238" i="9" l="1"/>
  <c r="J5237" i="9"/>
  <c r="E6640" i="9"/>
  <c r="F6639" i="9"/>
  <c r="C5384" i="9"/>
  <c r="D5383" i="9"/>
  <c r="I5239" i="9" l="1"/>
  <c r="J5238" i="9"/>
  <c r="C5385" i="9"/>
  <c r="D5384" i="9"/>
  <c r="E6641" i="9"/>
  <c r="F6640" i="9"/>
  <c r="I5240" i="9" l="1"/>
  <c r="J5239" i="9"/>
  <c r="E6642" i="9"/>
  <c r="F6641" i="9"/>
  <c r="C5386" i="9"/>
  <c r="D5385" i="9"/>
  <c r="I5241" i="9" l="1"/>
  <c r="J5240" i="9"/>
  <c r="C5387" i="9"/>
  <c r="D5386" i="9"/>
  <c r="E6643" i="9"/>
  <c r="F6642" i="9"/>
  <c r="I5242" i="9" l="1"/>
  <c r="J5241" i="9"/>
  <c r="E6644" i="9"/>
  <c r="F6643" i="9"/>
  <c r="C5388" i="9"/>
  <c r="D5387" i="9"/>
  <c r="J5242" i="9" l="1"/>
  <c r="I5243" i="9"/>
  <c r="C5389" i="9"/>
  <c r="D5388" i="9"/>
  <c r="E6645" i="9"/>
  <c r="F6644" i="9"/>
  <c r="I5244" i="9" l="1"/>
  <c r="J5243" i="9"/>
  <c r="E6646" i="9"/>
  <c r="F6645" i="9"/>
  <c r="C5390" i="9"/>
  <c r="D5389" i="9"/>
  <c r="I5245" i="9" l="1"/>
  <c r="J5244" i="9"/>
  <c r="C5391" i="9"/>
  <c r="D5390" i="9"/>
  <c r="E6647" i="9"/>
  <c r="F6646" i="9"/>
  <c r="I5246" i="9" l="1"/>
  <c r="J5245" i="9"/>
  <c r="E6648" i="9"/>
  <c r="F6647" i="9"/>
  <c r="C5392" i="9"/>
  <c r="D5391" i="9"/>
  <c r="I5247" i="9" l="1"/>
  <c r="J5246" i="9"/>
  <c r="C5393" i="9"/>
  <c r="D5392" i="9"/>
  <c r="E6649" i="9"/>
  <c r="F6648" i="9"/>
  <c r="I5248" i="9" l="1"/>
  <c r="J5247" i="9"/>
  <c r="E6650" i="9"/>
  <c r="F6649" i="9"/>
  <c r="C5394" i="9"/>
  <c r="D5393" i="9"/>
  <c r="J5248" i="9" l="1"/>
  <c r="I5249" i="9"/>
  <c r="C5395" i="9"/>
  <c r="D5394" i="9"/>
  <c r="E6651" i="9"/>
  <c r="F6650" i="9"/>
  <c r="I5250" i="9" l="1"/>
  <c r="J5249" i="9"/>
  <c r="E6652" i="9"/>
  <c r="F6651" i="9"/>
  <c r="C5396" i="9"/>
  <c r="D5395" i="9"/>
  <c r="J5250" i="9" l="1"/>
  <c r="I5251" i="9"/>
  <c r="C5397" i="9"/>
  <c r="D5396" i="9"/>
  <c r="E6653" i="9"/>
  <c r="F6652" i="9"/>
  <c r="I5252" i="9" l="1"/>
  <c r="J5251" i="9"/>
  <c r="E6654" i="9"/>
  <c r="F6653" i="9"/>
  <c r="C5398" i="9"/>
  <c r="D5397" i="9"/>
  <c r="I5253" i="9" l="1"/>
  <c r="J5252" i="9"/>
  <c r="C5399" i="9"/>
  <c r="D5398" i="9"/>
  <c r="E6655" i="9"/>
  <c r="F6654" i="9"/>
  <c r="I5254" i="9" l="1"/>
  <c r="J5253" i="9"/>
  <c r="E6656" i="9"/>
  <c r="F6655" i="9"/>
  <c r="C5400" i="9"/>
  <c r="D5399" i="9"/>
  <c r="I5255" i="9" l="1"/>
  <c r="J5254" i="9"/>
  <c r="C5401" i="9"/>
  <c r="D5400" i="9"/>
  <c r="E6657" i="9"/>
  <c r="F6656" i="9"/>
  <c r="I5256" i="9" l="1"/>
  <c r="J5255" i="9"/>
  <c r="E6658" i="9"/>
  <c r="F6657" i="9"/>
  <c r="C5402" i="9"/>
  <c r="D5401" i="9"/>
  <c r="J5256" i="9" l="1"/>
  <c r="I5257" i="9"/>
  <c r="C5403" i="9"/>
  <c r="D5402" i="9"/>
  <c r="E6659" i="9"/>
  <c r="F6658" i="9"/>
  <c r="I5258" i="9" l="1"/>
  <c r="J5257" i="9"/>
  <c r="E6660" i="9"/>
  <c r="F6659" i="9"/>
  <c r="C5404" i="9"/>
  <c r="D5403" i="9"/>
  <c r="I5259" i="9" l="1"/>
  <c r="J5258" i="9"/>
  <c r="C5405" i="9"/>
  <c r="D5404" i="9"/>
  <c r="E6661" i="9"/>
  <c r="F6660" i="9"/>
  <c r="I5260" i="9" l="1"/>
  <c r="J5259" i="9"/>
  <c r="E6662" i="9"/>
  <c r="F6661" i="9"/>
  <c r="C5406" i="9"/>
  <c r="D5405" i="9"/>
  <c r="I5261" i="9" l="1"/>
  <c r="J5260" i="9"/>
  <c r="C5407" i="9"/>
  <c r="D5406" i="9"/>
  <c r="E6663" i="9"/>
  <c r="F6662" i="9"/>
  <c r="I5262" i="9" l="1"/>
  <c r="J5261" i="9"/>
  <c r="E6664" i="9"/>
  <c r="F6663" i="9"/>
  <c r="C5408" i="9"/>
  <c r="D5407" i="9"/>
  <c r="I5263" i="9" l="1"/>
  <c r="J5262" i="9"/>
  <c r="C5409" i="9"/>
  <c r="D5408" i="9"/>
  <c r="E6665" i="9"/>
  <c r="F6664" i="9"/>
  <c r="I5264" i="9" l="1"/>
  <c r="J5263" i="9"/>
  <c r="E6666" i="9"/>
  <c r="F6665" i="9"/>
  <c r="C5410" i="9"/>
  <c r="D5409" i="9"/>
  <c r="J5264" i="9" l="1"/>
  <c r="I5265" i="9"/>
  <c r="C5411" i="9"/>
  <c r="D5410" i="9"/>
  <c r="E6667" i="9"/>
  <c r="F6666" i="9"/>
  <c r="I5266" i="9" l="1"/>
  <c r="J5265" i="9"/>
  <c r="E6668" i="9"/>
  <c r="F6667" i="9"/>
  <c r="C5412" i="9"/>
  <c r="D5411" i="9"/>
  <c r="I5267" i="9" l="1"/>
  <c r="J5266" i="9"/>
  <c r="C5413" i="9"/>
  <c r="D5412" i="9"/>
  <c r="E6669" i="9"/>
  <c r="F6668" i="9"/>
  <c r="I5268" i="9" l="1"/>
  <c r="J5267" i="9"/>
  <c r="E6670" i="9"/>
  <c r="F6669" i="9"/>
  <c r="C5414" i="9"/>
  <c r="D5413" i="9"/>
  <c r="I5269" i="9" l="1"/>
  <c r="J5268" i="9"/>
  <c r="C5415" i="9"/>
  <c r="D5414" i="9"/>
  <c r="E6671" i="9"/>
  <c r="F6670" i="9"/>
  <c r="I5270" i="9" l="1"/>
  <c r="J5269" i="9"/>
  <c r="E6672" i="9"/>
  <c r="F6671" i="9"/>
  <c r="C5416" i="9"/>
  <c r="D5415" i="9"/>
  <c r="I5271" i="9" l="1"/>
  <c r="J5270" i="9"/>
  <c r="C5417" i="9"/>
  <c r="D5416" i="9"/>
  <c r="E6673" i="9"/>
  <c r="F6672" i="9"/>
  <c r="I5272" i="9" l="1"/>
  <c r="J5271" i="9"/>
  <c r="E6674" i="9"/>
  <c r="F6673" i="9"/>
  <c r="C5418" i="9"/>
  <c r="D5417" i="9"/>
  <c r="J5272" i="9" l="1"/>
  <c r="I5273" i="9"/>
  <c r="C5419" i="9"/>
  <c r="D5418" i="9"/>
  <c r="E6675" i="9"/>
  <c r="F6674" i="9"/>
  <c r="I5274" i="9" l="1"/>
  <c r="J5273" i="9"/>
  <c r="E6676" i="9"/>
  <c r="F6675" i="9"/>
  <c r="C5420" i="9"/>
  <c r="D5419" i="9"/>
  <c r="I5275" i="9" l="1"/>
  <c r="J5274" i="9"/>
  <c r="C5421" i="9"/>
  <c r="D5420" i="9"/>
  <c r="E6677" i="9"/>
  <c r="F6676" i="9"/>
  <c r="I5276" i="9" l="1"/>
  <c r="J5275" i="9"/>
  <c r="E6678" i="9"/>
  <c r="F6677" i="9"/>
  <c r="C5422" i="9"/>
  <c r="D5421" i="9"/>
  <c r="I5277" i="9" l="1"/>
  <c r="J5276" i="9"/>
  <c r="D5422" i="9"/>
  <c r="C5423" i="9"/>
  <c r="E6679" i="9"/>
  <c r="F6678" i="9"/>
  <c r="I5278" i="9" l="1"/>
  <c r="J5277" i="9"/>
  <c r="C5424" i="9"/>
  <c r="D5423" i="9"/>
  <c r="E6680" i="9"/>
  <c r="F6679" i="9"/>
  <c r="I5279" i="9" l="1"/>
  <c r="J5278" i="9"/>
  <c r="E6681" i="9"/>
  <c r="F6680" i="9"/>
  <c r="C5425" i="9"/>
  <c r="D5424" i="9"/>
  <c r="I5280" i="9" l="1"/>
  <c r="J5279" i="9"/>
  <c r="C5426" i="9"/>
  <c r="D5425" i="9"/>
  <c r="E6682" i="9"/>
  <c r="F6681" i="9"/>
  <c r="J5280" i="9" l="1"/>
  <c r="I5281" i="9"/>
  <c r="E6683" i="9"/>
  <c r="F6682" i="9"/>
  <c r="C5427" i="9"/>
  <c r="D5426" i="9"/>
  <c r="I5282" i="9" l="1"/>
  <c r="J5281" i="9"/>
  <c r="C5428" i="9"/>
  <c r="D5427" i="9"/>
  <c r="E6684" i="9"/>
  <c r="F6683" i="9"/>
  <c r="I5283" i="9" l="1"/>
  <c r="J5282" i="9"/>
  <c r="E6685" i="9"/>
  <c r="F6684" i="9"/>
  <c r="C5429" i="9"/>
  <c r="D5428" i="9"/>
  <c r="I5284" i="9" l="1"/>
  <c r="J5283" i="9"/>
  <c r="C5430" i="9"/>
  <c r="D5429" i="9"/>
  <c r="E6686" i="9"/>
  <c r="F6685" i="9"/>
  <c r="I5285" i="9" l="1"/>
  <c r="J5284" i="9"/>
  <c r="E6687" i="9"/>
  <c r="F6686" i="9"/>
  <c r="C5431" i="9"/>
  <c r="D5430" i="9"/>
  <c r="I5286" i="9" l="1"/>
  <c r="J5285" i="9"/>
  <c r="C5432" i="9"/>
  <c r="D5431" i="9"/>
  <c r="E6688" i="9"/>
  <c r="F6687" i="9"/>
  <c r="I5287" i="9" l="1"/>
  <c r="J5286" i="9"/>
  <c r="E6689" i="9"/>
  <c r="F6688" i="9"/>
  <c r="C5433" i="9"/>
  <c r="D5432" i="9"/>
  <c r="I5288" i="9" l="1"/>
  <c r="J5287" i="9"/>
  <c r="C5434" i="9"/>
  <c r="D5433" i="9"/>
  <c r="E6690" i="9"/>
  <c r="F6689" i="9"/>
  <c r="J5288" i="9" l="1"/>
  <c r="I5289" i="9"/>
  <c r="E6691" i="9"/>
  <c r="F6690" i="9"/>
  <c r="C5435" i="9"/>
  <c r="D5434" i="9"/>
  <c r="I5290" i="9" l="1"/>
  <c r="J5289" i="9"/>
  <c r="C5436" i="9"/>
  <c r="D5435" i="9"/>
  <c r="E6692" i="9"/>
  <c r="F6691" i="9"/>
  <c r="I5291" i="9" l="1"/>
  <c r="J5290" i="9"/>
  <c r="E6693" i="9"/>
  <c r="F6692" i="9"/>
  <c r="C5437" i="9"/>
  <c r="D5436" i="9"/>
  <c r="I5292" i="9" l="1"/>
  <c r="J5291" i="9"/>
  <c r="C5438" i="9"/>
  <c r="D5437" i="9"/>
  <c r="E6694" i="9"/>
  <c r="F6693" i="9"/>
  <c r="I5293" i="9" l="1"/>
  <c r="J5292" i="9"/>
  <c r="E6695" i="9"/>
  <c r="F6694" i="9"/>
  <c r="C5439" i="9"/>
  <c r="D5438" i="9"/>
  <c r="I5294" i="9" l="1"/>
  <c r="J5293" i="9"/>
  <c r="C5440" i="9"/>
  <c r="D5439" i="9"/>
  <c r="E6696" i="9"/>
  <c r="F6695" i="9"/>
  <c r="I5295" i="9" l="1"/>
  <c r="J5294" i="9"/>
  <c r="E6697" i="9"/>
  <c r="F6696" i="9"/>
  <c r="C5441" i="9"/>
  <c r="D5440" i="9"/>
  <c r="I5296" i="9" l="1"/>
  <c r="J5295" i="9"/>
  <c r="C5442" i="9"/>
  <c r="D5441" i="9"/>
  <c r="E6698" i="9"/>
  <c r="F6697" i="9"/>
  <c r="J5296" i="9" l="1"/>
  <c r="I5297" i="9"/>
  <c r="E6699" i="9"/>
  <c r="F6698" i="9"/>
  <c r="C5443" i="9"/>
  <c r="D5442" i="9"/>
  <c r="I5298" i="9" l="1"/>
  <c r="J5297" i="9"/>
  <c r="C5444" i="9"/>
  <c r="D5443" i="9"/>
  <c r="E6700" i="9"/>
  <c r="F6699" i="9"/>
  <c r="I5299" i="9" l="1"/>
  <c r="J5298" i="9"/>
  <c r="E6701" i="9"/>
  <c r="F6700" i="9"/>
  <c r="C5445" i="9"/>
  <c r="D5444" i="9"/>
  <c r="I5300" i="9" l="1"/>
  <c r="J5299" i="9"/>
  <c r="C5446" i="9"/>
  <c r="D5445" i="9"/>
  <c r="E6702" i="9"/>
  <c r="F6701" i="9"/>
  <c r="I5301" i="9" l="1"/>
  <c r="J5300" i="9"/>
  <c r="E6703" i="9"/>
  <c r="F6702" i="9"/>
  <c r="C5447" i="9"/>
  <c r="D5446" i="9"/>
  <c r="I5302" i="9" l="1"/>
  <c r="J5301" i="9"/>
  <c r="C5448" i="9"/>
  <c r="D5447" i="9"/>
  <c r="E6704" i="9"/>
  <c r="F6703" i="9"/>
  <c r="I5303" i="9" l="1"/>
  <c r="J5302" i="9"/>
  <c r="E6705" i="9"/>
  <c r="F6704" i="9"/>
  <c r="C5449" i="9"/>
  <c r="D5448" i="9"/>
  <c r="I5304" i="9" l="1"/>
  <c r="J5303" i="9"/>
  <c r="C5450" i="9"/>
  <c r="D5449" i="9"/>
  <c r="E6706" i="9"/>
  <c r="F6705" i="9"/>
  <c r="J5304" i="9" l="1"/>
  <c r="I5305" i="9"/>
  <c r="E6707" i="9"/>
  <c r="F6706" i="9"/>
  <c r="C5451" i="9"/>
  <c r="D5450" i="9"/>
  <c r="I5306" i="9" l="1"/>
  <c r="J5305" i="9"/>
  <c r="C5452" i="9"/>
  <c r="D5451" i="9"/>
  <c r="E6708" i="9"/>
  <c r="F6707" i="9"/>
  <c r="I5307" i="9" l="1"/>
  <c r="J5306" i="9"/>
  <c r="E6709" i="9"/>
  <c r="F6708" i="9"/>
  <c r="C5453" i="9"/>
  <c r="D5452" i="9"/>
  <c r="I5308" i="9" l="1"/>
  <c r="J5307" i="9"/>
  <c r="C5454" i="9"/>
  <c r="D5453" i="9"/>
  <c r="E6710" i="9"/>
  <c r="F6709" i="9"/>
  <c r="I5309" i="9" l="1"/>
  <c r="J5308" i="9"/>
  <c r="E6711" i="9"/>
  <c r="F6710" i="9"/>
  <c r="C5455" i="9"/>
  <c r="D5454" i="9"/>
  <c r="I5310" i="9" l="1"/>
  <c r="J5309" i="9"/>
  <c r="C5456" i="9"/>
  <c r="D5455" i="9"/>
  <c r="E6712" i="9"/>
  <c r="F6711" i="9"/>
  <c r="I5311" i="9" l="1"/>
  <c r="J5310" i="9"/>
  <c r="E6713" i="9"/>
  <c r="F6712" i="9"/>
  <c r="C5457" i="9"/>
  <c r="D5456" i="9"/>
  <c r="I5312" i="9" l="1"/>
  <c r="J5311" i="9"/>
  <c r="C5458" i="9"/>
  <c r="D5457" i="9"/>
  <c r="E6714" i="9"/>
  <c r="F6713" i="9"/>
  <c r="J5312" i="9" l="1"/>
  <c r="I5313" i="9"/>
  <c r="E6715" i="9"/>
  <c r="F6714" i="9"/>
  <c r="C5459" i="9"/>
  <c r="D5458" i="9"/>
  <c r="I5314" i="9" l="1"/>
  <c r="J5313" i="9"/>
  <c r="C5460" i="9"/>
  <c r="D5459" i="9"/>
  <c r="E6716" i="9"/>
  <c r="F6715" i="9"/>
  <c r="I5315" i="9" l="1"/>
  <c r="J5314" i="9"/>
  <c r="E6717" i="9"/>
  <c r="F6716" i="9"/>
  <c r="C5461" i="9"/>
  <c r="D5460" i="9"/>
  <c r="I5316" i="9" l="1"/>
  <c r="J5315" i="9"/>
  <c r="C5462" i="9"/>
  <c r="D5461" i="9"/>
  <c r="E6718" i="9"/>
  <c r="F6717" i="9"/>
  <c r="I5317" i="9" l="1"/>
  <c r="J5316" i="9"/>
  <c r="E6719" i="9"/>
  <c r="F6718" i="9"/>
  <c r="C5463" i="9"/>
  <c r="D5462" i="9"/>
  <c r="I5318" i="9" l="1"/>
  <c r="J5317" i="9"/>
  <c r="C5464" i="9"/>
  <c r="D5463" i="9"/>
  <c r="E6720" i="9"/>
  <c r="F6719" i="9"/>
  <c r="I5319" i="9" l="1"/>
  <c r="J5318" i="9"/>
  <c r="E6721" i="9"/>
  <c r="F6720" i="9"/>
  <c r="C5465" i="9"/>
  <c r="D5464" i="9"/>
  <c r="I5320" i="9" l="1"/>
  <c r="J5319" i="9"/>
  <c r="C5466" i="9"/>
  <c r="D5465" i="9"/>
  <c r="E6722" i="9"/>
  <c r="F6721" i="9"/>
  <c r="J5320" i="9" l="1"/>
  <c r="I5321" i="9"/>
  <c r="E6723" i="9"/>
  <c r="F6722" i="9"/>
  <c r="C5467" i="9"/>
  <c r="D5466" i="9"/>
  <c r="I5322" i="9" l="1"/>
  <c r="J5321" i="9"/>
  <c r="C5468" i="9"/>
  <c r="D5467" i="9"/>
  <c r="E6724" i="9"/>
  <c r="F6723" i="9"/>
  <c r="I5323" i="9" l="1"/>
  <c r="J5322" i="9"/>
  <c r="E6725" i="9"/>
  <c r="F6724" i="9"/>
  <c r="C5469" i="9"/>
  <c r="D5468" i="9"/>
  <c r="I5324" i="9" l="1"/>
  <c r="J5323" i="9"/>
  <c r="C5470" i="9"/>
  <c r="D5469" i="9"/>
  <c r="E6726" i="9"/>
  <c r="F6725" i="9"/>
  <c r="I5325" i="9" l="1"/>
  <c r="J5324" i="9"/>
  <c r="E6727" i="9"/>
  <c r="F6726" i="9"/>
  <c r="C5471" i="9"/>
  <c r="D5470" i="9"/>
  <c r="I5326" i="9" l="1"/>
  <c r="J5325" i="9"/>
  <c r="C5472" i="9"/>
  <c r="D5471" i="9"/>
  <c r="E6728" i="9"/>
  <c r="F6727" i="9"/>
  <c r="I5327" i="9" l="1"/>
  <c r="J5326" i="9"/>
  <c r="E6729" i="9"/>
  <c r="F6728" i="9"/>
  <c r="C5473" i="9"/>
  <c r="D5472" i="9"/>
  <c r="I5328" i="9" l="1"/>
  <c r="J5327" i="9"/>
  <c r="C5474" i="9"/>
  <c r="D5473" i="9"/>
  <c r="E6730" i="9"/>
  <c r="F6729" i="9"/>
  <c r="J5328" i="9" l="1"/>
  <c r="I5329" i="9"/>
  <c r="E6731" i="9"/>
  <c r="F6730" i="9"/>
  <c r="C5475" i="9"/>
  <c r="D5474" i="9"/>
  <c r="I5330" i="9" l="1"/>
  <c r="J5329" i="9"/>
  <c r="C5476" i="9"/>
  <c r="D5475" i="9"/>
  <c r="E6732" i="9"/>
  <c r="F6731" i="9"/>
  <c r="I5331" i="9" l="1"/>
  <c r="J5330" i="9"/>
  <c r="E6733" i="9"/>
  <c r="F6732" i="9"/>
  <c r="C5477" i="9"/>
  <c r="D5476" i="9"/>
  <c r="I5332" i="9" l="1"/>
  <c r="J5331" i="9"/>
  <c r="C5478" i="9"/>
  <c r="D5477" i="9"/>
  <c r="E6734" i="9"/>
  <c r="F6733" i="9"/>
  <c r="I5333" i="9" l="1"/>
  <c r="J5332" i="9"/>
  <c r="E6735" i="9"/>
  <c r="F6734" i="9"/>
  <c r="C5479" i="9"/>
  <c r="D5478" i="9"/>
  <c r="I5334" i="9" l="1"/>
  <c r="J5333" i="9"/>
  <c r="C5480" i="9"/>
  <c r="D5479" i="9"/>
  <c r="E6736" i="9"/>
  <c r="F6735" i="9"/>
  <c r="I5335" i="9" l="1"/>
  <c r="J5334" i="9"/>
  <c r="E6737" i="9"/>
  <c r="F6736" i="9"/>
  <c r="C5481" i="9"/>
  <c r="D5480" i="9"/>
  <c r="I5336" i="9" l="1"/>
  <c r="J5335" i="9"/>
  <c r="C5482" i="9"/>
  <c r="D5481" i="9"/>
  <c r="E6738" i="9"/>
  <c r="F6737" i="9"/>
  <c r="J5336" i="9" l="1"/>
  <c r="I5337" i="9"/>
  <c r="E6739" i="9"/>
  <c r="F6738" i="9"/>
  <c r="C5483" i="9"/>
  <c r="D5482" i="9"/>
  <c r="I5338" i="9" l="1"/>
  <c r="J5337" i="9"/>
  <c r="C5484" i="9"/>
  <c r="D5483" i="9"/>
  <c r="E6740" i="9"/>
  <c r="F6739" i="9"/>
  <c r="I5339" i="9" l="1"/>
  <c r="J5338" i="9"/>
  <c r="E6741" i="9"/>
  <c r="F6740" i="9"/>
  <c r="C5485" i="9"/>
  <c r="D5484" i="9"/>
  <c r="I5340" i="9" l="1"/>
  <c r="J5339" i="9"/>
  <c r="C5486" i="9"/>
  <c r="D5485" i="9"/>
  <c r="E6742" i="9"/>
  <c r="F6741" i="9"/>
  <c r="I5341" i="9" l="1"/>
  <c r="J5340" i="9"/>
  <c r="E6743" i="9"/>
  <c r="F6742" i="9"/>
  <c r="D5486" i="9"/>
  <c r="C5487" i="9"/>
  <c r="I5342" i="9" l="1"/>
  <c r="J5341" i="9"/>
  <c r="C5488" i="9"/>
  <c r="D5487" i="9"/>
  <c r="E6744" i="9"/>
  <c r="F6743" i="9"/>
  <c r="I5343" i="9" l="1"/>
  <c r="J5342" i="9"/>
  <c r="E6745" i="9"/>
  <c r="F6744" i="9"/>
  <c r="C5489" i="9"/>
  <c r="D5488" i="9"/>
  <c r="I5344" i="9" l="1"/>
  <c r="J5343" i="9"/>
  <c r="E6746" i="9"/>
  <c r="F6745" i="9"/>
  <c r="C5490" i="9"/>
  <c r="D5489" i="9"/>
  <c r="J5344" i="9" l="1"/>
  <c r="I5345" i="9"/>
  <c r="C5491" i="9"/>
  <c r="D5490" i="9"/>
  <c r="E6747" i="9"/>
  <c r="F6746" i="9"/>
  <c r="I5346" i="9" l="1"/>
  <c r="J5345" i="9"/>
  <c r="E6748" i="9"/>
  <c r="F6747" i="9"/>
  <c r="C5492" i="9"/>
  <c r="D5491" i="9"/>
  <c r="I5347" i="9" l="1"/>
  <c r="J5346" i="9"/>
  <c r="C5493" i="9"/>
  <c r="D5492" i="9"/>
  <c r="E6749" i="9"/>
  <c r="F6748" i="9"/>
  <c r="I5348" i="9" l="1"/>
  <c r="J5347" i="9"/>
  <c r="E6750" i="9"/>
  <c r="F6749" i="9"/>
  <c r="C5494" i="9"/>
  <c r="D5493" i="9"/>
  <c r="I5349" i="9" l="1"/>
  <c r="J5348" i="9"/>
  <c r="C5495" i="9"/>
  <c r="D5494" i="9"/>
  <c r="E6751" i="9"/>
  <c r="F6750" i="9"/>
  <c r="I5350" i="9" l="1"/>
  <c r="J5349" i="9"/>
  <c r="E6752" i="9"/>
  <c r="F6751" i="9"/>
  <c r="C5496" i="9"/>
  <c r="D5495" i="9"/>
  <c r="I5351" i="9" l="1"/>
  <c r="J5350" i="9"/>
  <c r="C5497" i="9"/>
  <c r="D5496" i="9"/>
  <c r="E6753" i="9"/>
  <c r="F6752" i="9"/>
  <c r="I5352" i="9" l="1"/>
  <c r="J5351" i="9"/>
  <c r="E6754" i="9"/>
  <c r="F6753" i="9"/>
  <c r="C5498" i="9"/>
  <c r="D5497" i="9"/>
  <c r="J5352" i="9" l="1"/>
  <c r="I5353" i="9"/>
  <c r="C5499" i="9"/>
  <c r="D5498" i="9"/>
  <c r="E6755" i="9"/>
  <c r="F6754" i="9"/>
  <c r="I5354" i="9" l="1"/>
  <c r="J5353" i="9"/>
  <c r="E6756" i="9"/>
  <c r="F6755" i="9"/>
  <c r="C5500" i="9"/>
  <c r="D5499" i="9"/>
  <c r="I5355" i="9" l="1"/>
  <c r="J5354" i="9"/>
  <c r="C5501" i="9"/>
  <c r="D5500" i="9"/>
  <c r="E6757" i="9"/>
  <c r="F6756" i="9"/>
  <c r="I5356" i="9" l="1"/>
  <c r="J5355" i="9"/>
  <c r="E6758" i="9"/>
  <c r="F6757" i="9"/>
  <c r="C5502" i="9"/>
  <c r="D5501" i="9"/>
  <c r="I5357" i="9" l="1"/>
  <c r="J5356" i="9"/>
  <c r="D5502" i="9"/>
  <c r="C5503" i="9"/>
  <c r="E6759" i="9"/>
  <c r="F6758" i="9"/>
  <c r="I5358" i="9" l="1"/>
  <c r="J5357" i="9"/>
  <c r="E6760" i="9"/>
  <c r="F6759" i="9"/>
  <c r="C5504" i="9"/>
  <c r="D5503" i="9"/>
  <c r="I5359" i="9" l="1"/>
  <c r="J5358" i="9"/>
  <c r="C5505" i="9"/>
  <c r="D5504" i="9"/>
  <c r="E6761" i="9"/>
  <c r="F6760" i="9"/>
  <c r="I5360" i="9" l="1"/>
  <c r="J5359" i="9"/>
  <c r="E6762" i="9"/>
  <c r="F6761" i="9"/>
  <c r="C5506" i="9"/>
  <c r="D5505" i="9"/>
  <c r="J5360" i="9" l="1"/>
  <c r="I5361" i="9"/>
  <c r="C5507" i="9"/>
  <c r="D5506" i="9"/>
  <c r="E6763" i="9"/>
  <c r="F6762" i="9"/>
  <c r="I5362" i="9" l="1"/>
  <c r="J5361" i="9"/>
  <c r="E6764" i="9"/>
  <c r="F6763" i="9"/>
  <c r="C5508" i="9"/>
  <c r="D5507" i="9"/>
  <c r="I5363" i="9" l="1"/>
  <c r="J5362" i="9"/>
  <c r="C5509" i="9"/>
  <c r="D5508" i="9"/>
  <c r="E6765" i="9"/>
  <c r="F6764" i="9"/>
  <c r="I5364" i="9" l="1"/>
  <c r="J5363" i="9"/>
  <c r="E6766" i="9"/>
  <c r="F6765" i="9"/>
  <c r="C5510" i="9"/>
  <c r="D5509" i="9"/>
  <c r="I5365" i="9" l="1"/>
  <c r="J5364" i="9"/>
  <c r="C5511" i="9"/>
  <c r="D5510" i="9"/>
  <c r="E6767" i="9"/>
  <c r="F6766" i="9"/>
  <c r="I5366" i="9" l="1"/>
  <c r="J5365" i="9"/>
  <c r="E6768" i="9"/>
  <c r="F6767" i="9"/>
  <c r="C5512" i="9"/>
  <c r="D5511" i="9"/>
  <c r="I5367" i="9" l="1"/>
  <c r="J5366" i="9"/>
  <c r="C5513" i="9"/>
  <c r="D5512" i="9"/>
  <c r="E6769" i="9"/>
  <c r="F6768" i="9"/>
  <c r="I5368" i="9" l="1"/>
  <c r="J5367" i="9"/>
  <c r="E6770" i="9"/>
  <c r="F6769" i="9"/>
  <c r="C5514" i="9"/>
  <c r="D5513" i="9"/>
  <c r="J5368" i="9" l="1"/>
  <c r="I5369" i="9"/>
  <c r="C5515" i="9"/>
  <c r="D5514" i="9"/>
  <c r="E6771" i="9"/>
  <c r="F6770" i="9"/>
  <c r="I5370" i="9" l="1"/>
  <c r="J5369" i="9"/>
  <c r="E6772" i="9"/>
  <c r="F6771" i="9"/>
  <c r="C5516" i="9"/>
  <c r="D5515" i="9"/>
  <c r="I5371" i="9" l="1"/>
  <c r="J5370" i="9"/>
  <c r="C5517" i="9"/>
  <c r="D5516" i="9"/>
  <c r="E6773" i="9"/>
  <c r="F6772" i="9"/>
  <c r="I5372" i="9" l="1"/>
  <c r="J5371" i="9"/>
  <c r="E6774" i="9"/>
  <c r="F6773" i="9"/>
  <c r="C5518" i="9"/>
  <c r="D5517" i="9"/>
  <c r="I5373" i="9" l="1"/>
  <c r="J5372" i="9"/>
  <c r="C5519" i="9"/>
  <c r="D5518" i="9"/>
  <c r="E6775" i="9"/>
  <c r="F6774" i="9"/>
  <c r="I5374" i="9" l="1"/>
  <c r="J5373" i="9"/>
  <c r="E6776" i="9"/>
  <c r="F6775" i="9"/>
  <c r="C5520" i="9"/>
  <c r="D5519" i="9"/>
  <c r="I5375" i="9" l="1"/>
  <c r="J5374" i="9"/>
  <c r="C5521" i="9"/>
  <c r="D5520" i="9"/>
  <c r="E6777" i="9"/>
  <c r="F6776" i="9"/>
  <c r="I5376" i="9" l="1"/>
  <c r="J5375" i="9"/>
  <c r="E6778" i="9"/>
  <c r="F6777" i="9"/>
  <c r="C5522" i="9"/>
  <c r="D5521" i="9"/>
  <c r="J5376" i="9" l="1"/>
  <c r="I5377" i="9"/>
  <c r="C5523" i="9"/>
  <c r="D5522" i="9"/>
  <c r="E6779" i="9"/>
  <c r="F6778" i="9"/>
  <c r="I5378" i="9" l="1"/>
  <c r="J5377" i="9"/>
  <c r="E6780" i="9"/>
  <c r="F6779" i="9"/>
  <c r="C5524" i="9"/>
  <c r="D5523" i="9"/>
  <c r="I5379" i="9" l="1"/>
  <c r="J5378" i="9"/>
  <c r="C5525" i="9"/>
  <c r="D5524" i="9"/>
  <c r="E6781" i="9"/>
  <c r="F6780" i="9"/>
  <c r="I5380" i="9" l="1"/>
  <c r="J5379" i="9"/>
  <c r="E6782" i="9"/>
  <c r="F6781" i="9"/>
  <c r="C5526" i="9"/>
  <c r="D5525" i="9"/>
  <c r="I5381" i="9" l="1"/>
  <c r="J5380" i="9"/>
  <c r="C5527" i="9"/>
  <c r="D5526" i="9"/>
  <c r="E6783" i="9"/>
  <c r="F6782" i="9"/>
  <c r="I5382" i="9" l="1"/>
  <c r="J5381" i="9"/>
  <c r="E6784" i="9"/>
  <c r="F6783" i="9"/>
  <c r="C5528" i="9"/>
  <c r="D5527" i="9"/>
  <c r="I5383" i="9" l="1"/>
  <c r="J5382" i="9"/>
  <c r="C5529" i="9"/>
  <c r="D5528" i="9"/>
  <c r="E6785" i="9"/>
  <c r="F6784" i="9"/>
  <c r="I5384" i="9" l="1"/>
  <c r="J5383" i="9"/>
  <c r="E6786" i="9"/>
  <c r="F6785" i="9"/>
  <c r="C5530" i="9"/>
  <c r="D5529" i="9"/>
  <c r="J5384" i="9" l="1"/>
  <c r="I5385" i="9"/>
  <c r="C5531" i="9"/>
  <c r="D5530" i="9"/>
  <c r="E6787" i="9"/>
  <c r="F6786" i="9"/>
  <c r="I5386" i="9" l="1"/>
  <c r="J5385" i="9"/>
  <c r="E6788" i="9"/>
  <c r="F6787" i="9"/>
  <c r="C5532" i="9"/>
  <c r="D5531" i="9"/>
  <c r="I5387" i="9" l="1"/>
  <c r="J5386" i="9"/>
  <c r="C5533" i="9"/>
  <c r="D5532" i="9"/>
  <c r="E6789" i="9"/>
  <c r="F6788" i="9"/>
  <c r="I5388" i="9" l="1"/>
  <c r="J5387" i="9"/>
  <c r="E6790" i="9"/>
  <c r="F6789" i="9"/>
  <c r="C5534" i="9"/>
  <c r="D5533" i="9"/>
  <c r="I5389" i="9" l="1"/>
  <c r="J5388" i="9"/>
  <c r="C5535" i="9"/>
  <c r="D5534" i="9"/>
  <c r="E6791" i="9"/>
  <c r="F6790" i="9"/>
  <c r="I5390" i="9" l="1"/>
  <c r="J5389" i="9"/>
  <c r="E6792" i="9"/>
  <c r="F6791" i="9"/>
  <c r="C5536" i="9"/>
  <c r="D5535" i="9"/>
  <c r="I5391" i="9" l="1"/>
  <c r="J5390" i="9"/>
  <c r="C5537" i="9"/>
  <c r="D5536" i="9"/>
  <c r="E6793" i="9"/>
  <c r="F6792" i="9"/>
  <c r="I5392" i="9" l="1"/>
  <c r="J5391" i="9"/>
  <c r="E6794" i="9"/>
  <c r="F6793" i="9"/>
  <c r="C5538" i="9"/>
  <c r="D5537" i="9"/>
  <c r="J5392" i="9" l="1"/>
  <c r="I5393" i="9"/>
  <c r="C5539" i="9"/>
  <c r="D5538" i="9"/>
  <c r="E6795" i="9"/>
  <c r="F6794" i="9"/>
  <c r="I5394" i="9" l="1"/>
  <c r="J5393" i="9"/>
  <c r="E6796" i="9"/>
  <c r="F6795" i="9"/>
  <c r="C5540" i="9"/>
  <c r="D5539" i="9"/>
  <c r="I5395" i="9" l="1"/>
  <c r="J5394" i="9"/>
  <c r="C5541" i="9"/>
  <c r="D5540" i="9"/>
  <c r="E6797" i="9"/>
  <c r="F6796" i="9"/>
  <c r="I5396" i="9" l="1"/>
  <c r="J5395" i="9"/>
  <c r="E6798" i="9"/>
  <c r="F6797" i="9"/>
  <c r="C5542" i="9"/>
  <c r="D5541" i="9"/>
  <c r="I5397" i="9" l="1"/>
  <c r="J5396" i="9"/>
  <c r="C5543" i="9"/>
  <c r="D5542" i="9"/>
  <c r="E6799" i="9"/>
  <c r="F6798" i="9"/>
  <c r="I5398" i="9" l="1"/>
  <c r="J5397" i="9"/>
  <c r="E6800" i="9"/>
  <c r="F6799" i="9"/>
  <c r="C5544" i="9"/>
  <c r="D5543" i="9"/>
  <c r="I5399" i="9" l="1"/>
  <c r="J5398" i="9"/>
  <c r="C5545" i="9"/>
  <c r="D5544" i="9"/>
  <c r="E6801" i="9"/>
  <c r="F6800" i="9"/>
  <c r="I5400" i="9" l="1"/>
  <c r="J5399" i="9"/>
  <c r="E6802" i="9"/>
  <c r="F6801" i="9"/>
  <c r="C5546" i="9"/>
  <c r="D5545" i="9"/>
  <c r="J5400" i="9" l="1"/>
  <c r="I5401" i="9"/>
  <c r="C5547" i="9"/>
  <c r="D5546" i="9"/>
  <c r="E6803" i="9"/>
  <c r="F6802" i="9"/>
  <c r="I5402" i="9" l="1"/>
  <c r="J5401" i="9"/>
  <c r="E6804" i="9"/>
  <c r="F6803" i="9"/>
  <c r="C5548" i="9"/>
  <c r="D5547" i="9"/>
  <c r="I5403" i="9" l="1"/>
  <c r="J5402" i="9"/>
  <c r="C5549" i="9"/>
  <c r="D5548" i="9"/>
  <c r="E6805" i="9"/>
  <c r="F6804" i="9"/>
  <c r="I5404" i="9" l="1"/>
  <c r="J5403" i="9"/>
  <c r="E6806" i="9"/>
  <c r="F6805" i="9"/>
  <c r="C5550" i="9"/>
  <c r="D5549" i="9"/>
  <c r="I5405" i="9" l="1"/>
  <c r="J5404" i="9"/>
  <c r="C5551" i="9"/>
  <c r="D5550" i="9"/>
  <c r="E6807" i="9"/>
  <c r="F6806" i="9"/>
  <c r="I5406" i="9" l="1"/>
  <c r="J5405" i="9"/>
  <c r="E6808" i="9"/>
  <c r="F6807" i="9"/>
  <c r="C5552" i="9"/>
  <c r="D5551" i="9"/>
  <c r="I5407" i="9" l="1"/>
  <c r="J5406" i="9"/>
  <c r="C5553" i="9"/>
  <c r="D5552" i="9"/>
  <c r="E6809" i="9"/>
  <c r="F6808" i="9"/>
  <c r="I5408" i="9" l="1"/>
  <c r="J5407" i="9"/>
  <c r="E6810" i="9"/>
  <c r="F6809" i="9"/>
  <c r="C5554" i="9"/>
  <c r="D5553" i="9"/>
  <c r="J5408" i="9" l="1"/>
  <c r="I5409" i="9"/>
  <c r="C5555" i="9"/>
  <c r="D5554" i="9"/>
  <c r="E6811" i="9"/>
  <c r="F6810" i="9"/>
  <c r="I5410" i="9" l="1"/>
  <c r="J5409" i="9"/>
  <c r="C5556" i="9"/>
  <c r="D5555" i="9"/>
  <c r="E6812" i="9"/>
  <c r="F6811" i="9"/>
  <c r="I5411" i="9" l="1"/>
  <c r="J5410" i="9"/>
  <c r="E6813" i="9"/>
  <c r="F6812" i="9"/>
  <c r="C5557" i="9"/>
  <c r="D5556" i="9"/>
  <c r="I5412" i="9" l="1"/>
  <c r="J5411" i="9"/>
  <c r="C5558" i="9"/>
  <c r="D5557" i="9"/>
  <c r="E6814" i="9"/>
  <c r="F6813" i="9"/>
  <c r="I5413" i="9" l="1"/>
  <c r="J5412" i="9"/>
  <c r="E6815" i="9"/>
  <c r="F6814" i="9"/>
  <c r="C5559" i="9"/>
  <c r="D5558" i="9"/>
  <c r="I5414" i="9" l="1"/>
  <c r="J5413" i="9"/>
  <c r="C5560" i="9"/>
  <c r="D5559" i="9"/>
  <c r="E6816" i="9"/>
  <c r="F6815" i="9"/>
  <c r="I5415" i="9" l="1"/>
  <c r="J5414" i="9"/>
  <c r="E6817" i="9"/>
  <c r="F6816" i="9"/>
  <c r="C5561" i="9"/>
  <c r="D5560" i="9"/>
  <c r="I5416" i="9" l="1"/>
  <c r="J5415" i="9"/>
  <c r="C5562" i="9"/>
  <c r="D5561" i="9"/>
  <c r="E6818" i="9"/>
  <c r="F6817" i="9"/>
  <c r="J5416" i="9" l="1"/>
  <c r="I5417" i="9"/>
  <c r="E6819" i="9"/>
  <c r="F6818" i="9"/>
  <c r="C5563" i="9"/>
  <c r="D5562" i="9"/>
  <c r="I5418" i="9" l="1"/>
  <c r="J5417" i="9"/>
  <c r="C5564" i="9"/>
  <c r="D5563" i="9"/>
  <c r="E6820" i="9"/>
  <c r="F6819" i="9"/>
  <c r="I5419" i="9" l="1"/>
  <c r="J5418" i="9"/>
  <c r="E6821" i="9"/>
  <c r="F6820" i="9"/>
  <c r="C5565" i="9"/>
  <c r="D5564" i="9"/>
  <c r="I5420" i="9" l="1"/>
  <c r="J5419" i="9"/>
  <c r="C5566" i="9"/>
  <c r="D5565" i="9"/>
  <c r="E6822" i="9"/>
  <c r="F6821" i="9"/>
  <c r="I5421" i="9" l="1"/>
  <c r="J5420" i="9"/>
  <c r="E6823" i="9"/>
  <c r="F6822" i="9"/>
  <c r="D5566" i="9"/>
  <c r="C5567" i="9"/>
  <c r="I5422" i="9" l="1"/>
  <c r="J5421" i="9"/>
  <c r="C5568" i="9"/>
  <c r="D5567" i="9"/>
  <c r="E6824" i="9"/>
  <c r="F6823" i="9"/>
  <c r="I5423" i="9" l="1"/>
  <c r="J5422" i="9"/>
  <c r="E6825" i="9"/>
  <c r="F6824" i="9"/>
  <c r="C5569" i="9"/>
  <c r="D5568" i="9"/>
  <c r="I5424" i="9" l="1"/>
  <c r="J5423" i="9"/>
  <c r="C5570" i="9"/>
  <c r="D5569" i="9"/>
  <c r="E6826" i="9"/>
  <c r="F6825" i="9"/>
  <c r="J5424" i="9" l="1"/>
  <c r="I5425" i="9"/>
  <c r="E6827" i="9"/>
  <c r="F6826" i="9"/>
  <c r="C5571" i="9"/>
  <c r="D5570" i="9"/>
  <c r="I5426" i="9" l="1"/>
  <c r="J5425" i="9"/>
  <c r="C5572" i="9"/>
  <c r="D5571" i="9"/>
  <c r="E6828" i="9"/>
  <c r="F6827" i="9"/>
  <c r="I5427" i="9" l="1"/>
  <c r="J5426" i="9"/>
  <c r="E6829" i="9"/>
  <c r="F6828" i="9"/>
  <c r="C5573" i="9"/>
  <c r="D5572" i="9"/>
  <c r="I5428" i="9" l="1"/>
  <c r="J5427" i="9"/>
  <c r="C5574" i="9"/>
  <c r="D5573" i="9"/>
  <c r="E6830" i="9"/>
  <c r="F6829" i="9"/>
  <c r="I5429" i="9" l="1"/>
  <c r="J5428" i="9"/>
  <c r="E6831" i="9"/>
  <c r="F6830" i="9"/>
  <c r="C5575" i="9"/>
  <c r="D5574" i="9"/>
  <c r="I5430" i="9" l="1"/>
  <c r="J5429" i="9"/>
  <c r="C5576" i="9"/>
  <c r="D5575" i="9"/>
  <c r="E6832" i="9"/>
  <c r="F6831" i="9"/>
  <c r="I5431" i="9" l="1"/>
  <c r="J5430" i="9"/>
  <c r="E6833" i="9"/>
  <c r="F6832" i="9"/>
  <c r="C5577" i="9"/>
  <c r="D5576" i="9"/>
  <c r="I5432" i="9" l="1"/>
  <c r="J5431" i="9"/>
  <c r="C5578" i="9"/>
  <c r="D5577" i="9"/>
  <c r="E6834" i="9"/>
  <c r="F6833" i="9"/>
  <c r="J5432" i="9" l="1"/>
  <c r="I5433" i="9"/>
  <c r="E6835" i="9"/>
  <c r="F6834" i="9"/>
  <c r="C5579" i="9"/>
  <c r="D5578" i="9"/>
  <c r="I5434" i="9" l="1"/>
  <c r="J5433" i="9"/>
  <c r="C5580" i="9"/>
  <c r="D5579" i="9"/>
  <c r="E6836" i="9"/>
  <c r="F6835" i="9"/>
  <c r="I5435" i="9" l="1"/>
  <c r="J5434" i="9"/>
  <c r="E6837" i="9"/>
  <c r="F6836" i="9"/>
  <c r="C5581" i="9"/>
  <c r="D5580" i="9"/>
  <c r="I5436" i="9" l="1"/>
  <c r="J5435" i="9"/>
  <c r="C5582" i="9"/>
  <c r="D5581" i="9"/>
  <c r="E6838" i="9"/>
  <c r="F6837" i="9"/>
  <c r="I5437" i="9" l="1"/>
  <c r="J5436" i="9"/>
  <c r="C5583" i="9"/>
  <c r="D5582" i="9"/>
  <c r="E6839" i="9"/>
  <c r="F6838" i="9"/>
  <c r="I5438" i="9" l="1"/>
  <c r="J5437" i="9"/>
  <c r="C5584" i="9"/>
  <c r="D5583" i="9"/>
  <c r="E6840" i="9"/>
  <c r="F6839" i="9"/>
  <c r="I5439" i="9" l="1"/>
  <c r="J5438" i="9"/>
  <c r="C5585" i="9"/>
  <c r="D5584" i="9"/>
  <c r="E6841" i="9"/>
  <c r="F6840" i="9"/>
  <c r="I5440" i="9" l="1"/>
  <c r="J5439" i="9"/>
  <c r="C5586" i="9"/>
  <c r="D5585" i="9"/>
  <c r="E6842" i="9"/>
  <c r="F6841" i="9"/>
  <c r="J5440" i="9" l="1"/>
  <c r="I5441" i="9"/>
  <c r="E6843" i="9"/>
  <c r="F6842" i="9"/>
  <c r="C5587" i="9"/>
  <c r="D5586" i="9"/>
  <c r="I5442" i="9" l="1"/>
  <c r="J5441" i="9"/>
  <c r="E6844" i="9"/>
  <c r="F6843" i="9"/>
  <c r="C5588" i="9"/>
  <c r="D5587" i="9"/>
  <c r="I5443" i="9" l="1"/>
  <c r="J5442" i="9"/>
  <c r="E6845" i="9"/>
  <c r="F6844" i="9"/>
  <c r="C5589" i="9"/>
  <c r="D5588" i="9"/>
  <c r="I5444" i="9" l="1"/>
  <c r="J5443" i="9"/>
  <c r="C5590" i="9"/>
  <c r="D5589" i="9"/>
  <c r="E6846" i="9"/>
  <c r="F6845" i="9"/>
  <c r="I5445" i="9" l="1"/>
  <c r="J5444" i="9"/>
  <c r="E6847" i="9"/>
  <c r="F6846" i="9"/>
  <c r="C5591" i="9"/>
  <c r="D5590" i="9"/>
  <c r="I5446" i="9" l="1"/>
  <c r="J5445" i="9"/>
  <c r="C5592" i="9"/>
  <c r="D5591" i="9"/>
  <c r="E6848" i="9"/>
  <c r="F6847" i="9"/>
  <c r="I5447" i="9" l="1"/>
  <c r="J5446" i="9"/>
  <c r="E6849" i="9"/>
  <c r="F6848" i="9"/>
  <c r="C5593" i="9"/>
  <c r="D5592" i="9"/>
  <c r="I5448" i="9" l="1"/>
  <c r="J5447" i="9"/>
  <c r="C5594" i="9"/>
  <c r="D5593" i="9"/>
  <c r="E6850" i="9"/>
  <c r="F6849" i="9"/>
  <c r="J5448" i="9" l="1"/>
  <c r="I5449" i="9"/>
  <c r="E6851" i="9"/>
  <c r="F6850" i="9"/>
  <c r="C5595" i="9"/>
  <c r="D5594" i="9"/>
  <c r="I5450" i="9" l="1"/>
  <c r="J5449" i="9"/>
  <c r="C5596" i="9"/>
  <c r="D5595" i="9"/>
  <c r="E6852" i="9"/>
  <c r="F6851" i="9"/>
  <c r="I5451" i="9" l="1"/>
  <c r="J5450" i="9"/>
  <c r="E6853" i="9"/>
  <c r="F6852" i="9"/>
  <c r="C5597" i="9"/>
  <c r="D5596" i="9"/>
  <c r="I5452" i="9" l="1"/>
  <c r="J5451" i="9"/>
  <c r="C5598" i="9"/>
  <c r="D5597" i="9"/>
  <c r="E6854" i="9"/>
  <c r="F6853" i="9"/>
  <c r="I5453" i="9" l="1"/>
  <c r="J5452" i="9"/>
  <c r="E6855" i="9"/>
  <c r="F6854" i="9"/>
  <c r="D5598" i="9"/>
  <c r="C5599" i="9"/>
  <c r="I5454" i="9" l="1"/>
  <c r="J5453" i="9"/>
  <c r="C5600" i="9"/>
  <c r="D5599" i="9"/>
  <c r="E6856" i="9"/>
  <c r="F6855" i="9"/>
  <c r="I5455" i="9" l="1"/>
  <c r="J5454" i="9"/>
  <c r="E6857" i="9"/>
  <c r="F6856" i="9"/>
  <c r="C5601" i="9"/>
  <c r="D5600" i="9"/>
  <c r="I5456" i="9" l="1"/>
  <c r="J5455" i="9"/>
  <c r="C5602" i="9"/>
  <c r="D5601" i="9"/>
  <c r="E6858" i="9"/>
  <c r="F6857" i="9"/>
  <c r="J5456" i="9" l="1"/>
  <c r="I5457" i="9"/>
  <c r="E6859" i="9"/>
  <c r="F6858" i="9"/>
  <c r="C5603" i="9"/>
  <c r="D5602" i="9"/>
  <c r="I5458" i="9" l="1"/>
  <c r="J5457" i="9"/>
  <c r="C5604" i="9"/>
  <c r="D5603" i="9"/>
  <c r="E6860" i="9"/>
  <c r="F6859" i="9"/>
  <c r="I5459" i="9" l="1"/>
  <c r="J5458" i="9"/>
  <c r="E6861" i="9"/>
  <c r="F6860" i="9"/>
  <c r="C5605" i="9"/>
  <c r="D5604" i="9"/>
  <c r="I5460" i="9" l="1"/>
  <c r="J5459" i="9"/>
  <c r="E6862" i="9"/>
  <c r="F6861" i="9"/>
  <c r="C5606" i="9"/>
  <c r="D5605" i="9"/>
  <c r="I5461" i="9" l="1"/>
  <c r="J5460" i="9"/>
  <c r="E6863" i="9"/>
  <c r="F6862" i="9"/>
  <c r="C5607" i="9"/>
  <c r="D5606" i="9"/>
  <c r="I5462" i="9" l="1"/>
  <c r="J5461" i="9"/>
  <c r="C5608" i="9"/>
  <c r="D5607" i="9"/>
  <c r="E6864" i="9"/>
  <c r="F6863" i="9"/>
  <c r="I5463" i="9" l="1"/>
  <c r="J5462" i="9"/>
  <c r="E6865" i="9"/>
  <c r="F6864" i="9"/>
  <c r="C5609" i="9"/>
  <c r="D5608" i="9"/>
  <c r="I5464" i="9" l="1"/>
  <c r="J5463" i="9"/>
  <c r="C5610" i="9"/>
  <c r="D5609" i="9"/>
  <c r="E6866" i="9"/>
  <c r="F6865" i="9"/>
  <c r="J5464" i="9" l="1"/>
  <c r="I5465" i="9"/>
  <c r="E6867" i="9"/>
  <c r="F6866" i="9"/>
  <c r="C5611" i="9"/>
  <c r="D5610" i="9"/>
  <c r="I5466" i="9" l="1"/>
  <c r="J5465" i="9"/>
  <c r="C5612" i="9"/>
  <c r="D5611" i="9"/>
  <c r="E6868" i="9"/>
  <c r="F6867" i="9"/>
  <c r="I5467" i="9" l="1"/>
  <c r="J5466" i="9"/>
  <c r="E6869" i="9"/>
  <c r="F6868" i="9"/>
  <c r="C5613" i="9"/>
  <c r="D5612" i="9"/>
  <c r="I5468" i="9" l="1"/>
  <c r="J5467" i="9"/>
  <c r="C5614" i="9"/>
  <c r="D5613" i="9"/>
  <c r="E6870" i="9"/>
  <c r="F6869" i="9"/>
  <c r="I5469" i="9" l="1"/>
  <c r="J5468" i="9"/>
  <c r="E6871" i="9"/>
  <c r="F6870" i="9"/>
  <c r="D5614" i="9"/>
  <c r="C5615" i="9"/>
  <c r="I5470" i="9" l="1"/>
  <c r="J5469" i="9"/>
  <c r="C5616" i="9"/>
  <c r="D5615" i="9"/>
  <c r="E6872" i="9"/>
  <c r="F6871" i="9"/>
  <c r="I5471" i="9" l="1"/>
  <c r="J5470" i="9"/>
  <c r="E6873" i="9"/>
  <c r="F6872" i="9"/>
  <c r="C5617" i="9"/>
  <c r="D5616" i="9"/>
  <c r="I5472" i="9" l="1"/>
  <c r="J5471" i="9"/>
  <c r="C5618" i="9"/>
  <c r="D5617" i="9"/>
  <c r="E6874" i="9"/>
  <c r="F6873" i="9"/>
  <c r="J5472" i="9" l="1"/>
  <c r="I5473" i="9"/>
  <c r="E6875" i="9"/>
  <c r="F6874" i="9"/>
  <c r="C5619" i="9"/>
  <c r="D5618" i="9"/>
  <c r="I5474" i="9" l="1"/>
  <c r="J5473" i="9"/>
  <c r="C5620" i="9"/>
  <c r="D5619" i="9"/>
  <c r="E6876" i="9"/>
  <c r="F6875" i="9"/>
  <c r="I5475" i="9" l="1"/>
  <c r="J5474" i="9"/>
  <c r="E6877" i="9"/>
  <c r="F6876" i="9"/>
  <c r="C5621" i="9"/>
  <c r="D5620" i="9"/>
  <c r="I5476" i="9" l="1"/>
  <c r="J5475" i="9"/>
  <c r="C5622" i="9"/>
  <c r="D5621" i="9"/>
  <c r="E6878" i="9"/>
  <c r="F6877" i="9"/>
  <c r="I5477" i="9" l="1"/>
  <c r="J5476" i="9"/>
  <c r="E6879" i="9"/>
  <c r="F6878" i="9"/>
  <c r="C5623" i="9"/>
  <c r="D5622" i="9"/>
  <c r="I5478" i="9" l="1"/>
  <c r="J5477" i="9"/>
  <c r="C5624" i="9"/>
  <c r="D5623" i="9"/>
  <c r="E6880" i="9"/>
  <c r="F6879" i="9"/>
  <c r="I5479" i="9" l="1"/>
  <c r="J5478" i="9"/>
  <c r="E6881" i="9"/>
  <c r="F6880" i="9"/>
  <c r="C5625" i="9"/>
  <c r="D5624" i="9"/>
  <c r="I5480" i="9" l="1"/>
  <c r="J5479" i="9"/>
  <c r="C5626" i="9"/>
  <c r="D5625" i="9"/>
  <c r="E6882" i="9"/>
  <c r="F6881" i="9"/>
  <c r="J5480" i="9" l="1"/>
  <c r="I5481" i="9"/>
  <c r="E6883" i="9"/>
  <c r="F6882" i="9"/>
  <c r="C5627" i="9"/>
  <c r="D5626" i="9"/>
  <c r="I5482" i="9" l="1"/>
  <c r="J5481" i="9"/>
  <c r="C5628" i="9"/>
  <c r="D5627" i="9"/>
  <c r="E6884" i="9"/>
  <c r="F6883" i="9"/>
  <c r="I5483" i="9" l="1"/>
  <c r="J5482" i="9"/>
  <c r="E6885" i="9"/>
  <c r="F6884" i="9"/>
  <c r="C5629" i="9"/>
  <c r="D5628" i="9"/>
  <c r="I5484" i="9" l="1"/>
  <c r="J5483" i="9"/>
  <c r="C5630" i="9"/>
  <c r="D5629" i="9"/>
  <c r="E6886" i="9"/>
  <c r="F6885" i="9"/>
  <c r="I5485" i="9" l="1"/>
  <c r="J5484" i="9"/>
  <c r="E6887" i="9"/>
  <c r="F6886" i="9"/>
  <c r="D5630" i="9"/>
  <c r="C5631" i="9"/>
  <c r="I5486" i="9" l="1"/>
  <c r="J5485" i="9"/>
  <c r="C5632" i="9"/>
  <c r="D5631" i="9"/>
  <c r="E6888" i="9"/>
  <c r="F6887" i="9"/>
  <c r="I5487" i="9" l="1"/>
  <c r="J5486" i="9"/>
  <c r="E6889" i="9"/>
  <c r="F6888" i="9"/>
  <c r="C5633" i="9"/>
  <c r="D5632" i="9"/>
  <c r="I5488" i="9" l="1"/>
  <c r="J5487" i="9"/>
  <c r="C5634" i="9"/>
  <c r="D5633" i="9"/>
  <c r="E6890" i="9"/>
  <c r="F6889" i="9"/>
  <c r="J5488" i="9" l="1"/>
  <c r="I5489" i="9"/>
  <c r="E6891" i="9"/>
  <c r="F6890" i="9"/>
  <c r="C5635" i="9"/>
  <c r="D5634" i="9"/>
  <c r="I5490" i="9" l="1"/>
  <c r="J5489" i="9"/>
  <c r="C5636" i="9"/>
  <c r="D5635" i="9"/>
  <c r="E6892" i="9"/>
  <c r="F6891" i="9"/>
  <c r="I5491" i="9" l="1"/>
  <c r="J5490" i="9"/>
  <c r="E6893" i="9"/>
  <c r="F6892" i="9"/>
  <c r="C5637" i="9"/>
  <c r="D5636" i="9"/>
  <c r="I5492" i="9" l="1"/>
  <c r="J5491" i="9"/>
  <c r="C5638" i="9"/>
  <c r="D5637" i="9"/>
  <c r="E6894" i="9"/>
  <c r="F6893" i="9"/>
  <c r="I5493" i="9" l="1"/>
  <c r="J5492" i="9"/>
  <c r="E6895" i="9"/>
  <c r="F6894" i="9"/>
  <c r="C5639" i="9"/>
  <c r="D5638" i="9"/>
  <c r="I5494" i="9" l="1"/>
  <c r="J5493" i="9"/>
  <c r="C5640" i="9"/>
  <c r="D5639" i="9"/>
  <c r="E6896" i="9"/>
  <c r="F6895" i="9"/>
  <c r="I5495" i="9" l="1"/>
  <c r="J5494" i="9"/>
  <c r="E6897" i="9"/>
  <c r="F6896" i="9"/>
  <c r="C5641" i="9"/>
  <c r="D5640" i="9"/>
  <c r="I5496" i="9" l="1"/>
  <c r="J5495" i="9"/>
  <c r="C5642" i="9"/>
  <c r="D5641" i="9"/>
  <c r="E6898" i="9"/>
  <c r="F6897" i="9"/>
  <c r="J5496" i="9" l="1"/>
  <c r="I5497" i="9"/>
  <c r="E6899" i="9"/>
  <c r="F6898" i="9"/>
  <c r="C5643" i="9"/>
  <c r="D5642" i="9"/>
  <c r="I5498" i="9" l="1"/>
  <c r="J5497" i="9"/>
  <c r="C5644" i="9"/>
  <c r="D5643" i="9"/>
  <c r="E6900" i="9"/>
  <c r="F6899" i="9"/>
  <c r="I5499" i="9" l="1"/>
  <c r="J5498" i="9"/>
  <c r="E6901" i="9"/>
  <c r="F6900" i="9"/>
  <c r="C5645" i="9"/>
  <c r="D5644" i="9"/>
  <c r="I5500" i="9" l="1"/>
  <c r="J5499" i="9"/>
  <c r="C5646" i="9"/>
  <c r="D5645" i="9"/>
  <c r="E6902" i="9"/>
  <c r="F6901" i="9"/>
  <c r="I5501" i="9" l="1"/>
  <c r="J5500" i="9"/>
  <c r="E6903" i="9"/>
  <c r="F6902" i="9"/>
  <c r="C5647" i="9"/>
  <c r="D5646" i="9"/>
  <c r="I5502" i="9" l="1"/>
  <c r="J5501" i="9"/>
  <c r="C5648" i="9"/>
  <c r="D5647" i="9"/>
  <c r="E6904" i="9"/>
  <c r="F6903" i="9"/>
  <c r="I5503" i="9" l="1"/>
  <c r="J5502" i="9"/>
  <c r="E6905" i="9"/>
  <c r="F6904" i="9"/>
  <c r="C5649" i="9"/>
  <c r="D5648" i="9"/>
  <c r="I5504" i="9" l="1"/>
  <c r="J5503" i="9"/>
  <c r="C5650" i="9"/>
  <c r="D5649" i="9"/>
  <c r="E6906" i="9"/>
  <c r="F6905" i="9"/>
  <c r="J5504" i="9" l="1"/>
  <c r="I5505" i="9"/>
  <c r="E6907" i="9"/>
  <c r="F6906" i="9"/>
  <c r="C5651" i="9"/>
  <c r="D5650" i="9"/>
  <c r="I5506" i="9" l="1"/>
  <c r="J5505" i="9"/>
  <c r="C5652" i="9"/>
  <c r="D5651" i="9"/>
  <c r="E6908" i="9"/>
  <c r="F6907" i="9"/>
  <c r="I5507" i="9" l="1"/>
  <c r="J5506" i="9"/>
  <c r="E6909" i="9"/>
  <c r="F6908" i="9"/>
  <c r="C5653" i="9"/>
  <c r="D5652" i="9"/>
  <c r="I5508" i="9" l="1"/>
  <c r="J5507" i="9"/>
  <c r="C5654" i="9"/>
  <c r="D5653" i="9"/>
  <c r="E6910" i="9"/>
  <c r="F6909" i="9"/>
  <c r="I5509" i="9" l="1"/>
  <c r="J5508" i="9"/>
  <c r="E6911" i="9"/>
  <c r="F6910" i="9"/>
  <c r="C5655" i="9"/>
  <c r="D5654" i="9"/>
  <c r="I5510" i="9" l="1"/>
  <c r="J5509" i="9"/>
  <c r="C5656" i="9"/>
  <c r="D5655" i="9"/>
  <c r="E6912" i="9"/>
  <c r="F6911" i="9"/>
  <c r="I5511" i="9" l="1"/>
  <c r="J5510" i="9"/>
  <c r="E6913" i="9"/>
  <c r="F6912" i="9"/>
  <c r="C5657" i="9"/>
  <c r="D5656" i="9"/>
  <c r="I5512" i="9" l="1"/>
  <c r="J5511" i="9"/>
  <c r="C5658" i="9"/>
  <c r="D5657" i="9"/>
  <c r="E6914" i="9"/>
  <c r="F6913" i="9"/>
  <c r="J5512" i="9" l="1"/>
  <c r="I5513" i="9"/>
  <c r="E6915" i="9"/>
  <c r="F6914" i="9"/>
  <c r="C5659" i="9"/>
  <c r="D5658" i="9"/>
  <c r="I5514" i="9" l="1"/>
  <c r="J5513" i="9"/>
  <c r="C5660" i="9"/>
  <c r="D5659" i="9"/>
  <c r="E6916" i="9"/>
  <c r="F6915" i="9"/>
  <c r="I5515" i="9" l="1"/>
  <c r="J5514" i="9"/>
  <c r="E6917" i="9"/>
  <c r="F6916" i="9"/>
  <c r="C5661" i="9"/>
  <c r="D5660" i="9"/>
  <c r="I5516" i="9" l="1"/>
  <c r="J5515" i="9"/>
  <c r="C5662" i="9"/>
  <c r="D5661" i="9"/>
  <c r="E6918" i="9"/>
  <c r="F6917" i="9"/>
  <c r="I5517" i="9" l="1"/>
  <c r="J5516" i="9"/>
  <c r="E6919" i="9"/>
  <c r="F6918" i="9"/>
  <c r="C5663" i="9"/>
  <c r="D5662" i="9"/>
  <c r="I5518" i="9" l="1"/>
  <c r="J5517" i="9"/>
  <c r="C5664" i="9"/>
  <c r="D5663" i="9"/>
  <c r="E6920" i="9"/>
  <c r="F6919" i="9"/>
  <c r="I5519" i="9" l="1"/>
  <c r="J5518" i="9"/>
  <c r="E6921" i="9"/>
  <c r="F6920" i="9"/>
  <c r="C5665" i="9"/>
  <c r="D5664" i="9"/>
  <c r="I5520" i="9" l="1"/>
  <c r="J5519" i="9"/>
  <c r="C5666" i="9"/>
  <c r="D5665" i="9"/>
  <c r="E6922" i="9"/>
  <c r="F6921" i="9"/>
  <c r="J5520" i="9" l="1"/>
  <c r="I5521" i="9"/>
  <c r="E6923" i="9"/>
  <c r="F6922" i="9"/>
  <c r="C5667" i="9"/>
  <c r="D5666" i="9"/>
  <c r="I5522" i="9" l="1"/>
  <c r="J5521" i="9"/>
  <c r="C5668" i="9"/>
  <c r="D5667" i="9"/>
  <c r="E6924" i="9"/>
  <c r="F6923" i="9"/>
  <c r="I5523" i="9" l="1"/>
  <c r="J5522" i="9"/>
  <c r="E6925" i="9"/>
  <c r="F6924" i="9"/>
  <c r="C5669" i="9"/>
  <c r="D5668" i="9"/>
  <c r="I5524" i="9" l="1"/>
  <c r="J5523" i="9"/>
  <c r="C5670" i="9"/>
  <c r="D5669" i="9"/>
  <c r="E6926" i="9"/>
  <c r="F6925" i="9"/>
  <c r="I5525" i="9" l="1"/>
  <c r="J5524" i="9"/>
  <c r="E6927" i="9"/>
  <c r="F6926" i="9"/>
  <c r="C5671" i="9"/>
  <c r="D5670" i="9"/>
  <c r="I5526" i="9" l="1"/>
  <c r="J5525" i="9"/>
  <c r="C5672" i="9"/>
  <c r="D5671" i="9"/>
  <c r="E6928" i="9"/>
  <c r="F6927" i="9"/>
  <c r="I5527" i="9" l="1"/>
  <c r="J5526" i="9"/>
  <c r="E6929" i="9"/>
  <c r="F6928" i="9"/>
  <c r="C5673" i="9"/>
  <c r="D5672" i="9"/>
  <c r="I5528" i="9" l="1"/>
  <c r="J5527" i="9"/>
  <c r="C5674" i="9"/>
  <c r="D5673" i="9"/>
  <c r="E6930" i="9"/>
  <c r="F6929" i="9"/>
  <c r="J5528" i="9" l="1"/>
  <c r="I5529" i="9"/>
  <c r="E6931" i="9"/>
  <c r="F6930" i="9"/>
  <c r="C5675" i="9"/>
  <c r="D5674" i="9"/>
  <c r="I5530" i="9" l="1"/>
  <c r="J5529" i="9"/>
  <c r="C5676" i="9"/>
  <c r="D5675" i="9"/>
  <c r="E6932" i="9"/>
  <c r="F6931" i="9"/>
  <c r="I5531" i="9" l="1"/>
  <c r="J5530" i="9"/>
  <c r="E6933" i="9"/>
  <c r="F6932" i="9"/>
  <c r="C5677" i="9"/>
  <c r="D5676" i="9"/>
  <c r="I5532" i="9" l="1"/>
  <c r="J5531" i="9"/>
  <c r="E6934" i="9"/>
  <c r="F6933" i="9"/>
  <c r="C5678" i="9"/>
  <c r="D5677" i="9"/>
  <c r="I5533" i="9" l="1"/>
  <c r="J5532" i="9"/>
  <c r="D5678" i="9"/>
  <c r="C5679" i="9"/>
  <c r="E6935" i="9"/>
  <c r="F6934" i="9"/>
  <c r="I5534" i="9" l="1"/>
  <c r="J5533" i="9"/>
  <c r="C5680" i="9"/>
  <c r="D5679" i="9"/>
  <c r="E6936" i="9"/>
  <c r="F6935" i="9"/>
  <c r="I5535" i="9" l="1"/>
  <c r="J5534" i="9"/>
  <c r="C5681" i="9"/>
  <c r="D5680" i="9"/>
  <c r="E6937" i="9"/>
  <c r="F6936" i="9"/>
  <c r="I5536" i="9" l="1"/>
  <c r="J5535" i="9"/>
  <c r="E6938" i="9"/>
  <c r="F6937" i="9"/>
  <c r="C5682" i="9"/>
  <c r="D5681" i="9"/>
  <c r="J5536" i="9" l="1"/>
  <c r="I5537" i="9"/>
  <c r="C5683" i="9"/>
  <c r="D5682" i="9"/>
  <c r="E6939" i="9"/>
  <c r="F6938" i="9"/>
  <c r="I5538" i="9" l="1"/>
  <c r="J5537" i="9"/>
  <c r="E6940" i="9"/>
  <c r="F6939" i="9"/>
  <c r="C5684" i="9"/>
  <c r="D5683" i="9"/>
  <c r="I5539" i="9" l="1"/>
  <c r="J5538" i="9"/>
  <c r="C5685" i="9"/>
  <c r="D5684" i="9"/>
  <c r="E6941" i="9"/>
  <c r="F6940" i="9"/>
  <c r="I5540" i="9" l="1"/>
  <c r="J5539" i="9"/>
  <c r="E6942" i="9"/>
  <c r="F6941" i="9"/>
  <c r="C5686" i="9"/>
  <c r="D5685" i="9"/>
  <c r="I5541" i="9" l="1"/>
  <c r="J5540" i="9"/>
  <c r="C5687" i="9"/>
  <c r="D5686" i="9"/>
  <c r="E6943" i="9"/>
  <c r="F6942" i="9"/>
  <c r="I5542" i="9" l="1"/>
  <c r="J5541" i="9"/>
  <c r="E6944" i="9"/>
  <c r="F6943" i="9"/>
  <c r="C5688" i="9"/>
  <c r="D5687" i="9"/>
  <c r="I5543" i="9" l="1"/>
  <c r="J5542" i="9"/>
  <c r="C5689" i="9"/>
  <c r="D5688" i="9"/>
  <c r="E6945" i="9"/>
  <c r="F6944" i="9"/>
  <c r="I5544" i="9" l="1"/>
  <c r="J5543" i="9"/>
  <c r="E6946" i="9"/>
  <c r="F6945" i="9"/>
  <c r="C5690" i="9"/>
  <c r="D5689" i="9"/>
  <c r="J5544" i="9" l="1"/>
  <c r="I5545" i="9"/>
  <c r="C5691" i="9"/>
  <c r="D5690" i="9"/>
  <c r="E6947" i="9"/>
  <c r="F6946" i="9"/>
  <c r="I5546" i="9" l="1"/>
  <c r="J5545" i="9"/>
  <c r="E6948" i="9"/>
  <c r="F6947" i="9"/>
  <c r="C5692" i="9"/>
  <c r="D5691" i="9"/>
  <c r="I5547" i="9" l="1"/>
  <c r="J5546" i="9"/>
  <c r="C5693" i="9"/>
  <c r="D5692" i="9"/>
  <c r="E6949" i="9"/>
  <c r="F6948" i="9"/>
  <c r="I5548" i="9" l="1"/>
  <c r="J5547" i="9"/>
  <c r="E6950" i="9"/>
  <c r="F6949" i="9"/>
  <c r="C5694" i="9"/>
  <c r="D5693" i="9"/>
  <c r="I5549" i="9" l="1"/>
  <c r="J5548" i="9"/>
  <c r="C5695" i="9"/>
  <c r="D5694" i="9"/>
  <c r="E6951" i="9"/>
  <c r="F6950" i="9"/>
  <c r="I5550" i="9" l="1"/>
  <c r="J5549" i="9"/>
  <c r="E6952" i="9"/>
  <c r="F6951" i="9"/>
  <c r="C5696" i="9"/>
  <c r="D5695" i="9"/>
  <c r="I5551" i="9" l="1"/>
  <c r="J5550" i="9"/>
  <c r="C5697" i="9"/>
  <c r="D5696" i="9"/>
  <c r="E6953" i="9"/>
  <c r="F6952" i="9"/>
  <c r="I5552" i="9" l="1"/>
  <c r="J5551" i="9"/>
  <c r="E6954" i="9"/>
  <c r="F6953" i="9"/>
  <c r="C5698" i="9"/>
  <c r="D5697" i="9"/>
  <c r="J5552" i="9" l="1"/>
  <c r="I5553" i="9"/>
  <c r="C5699" i="9"/>
  <c r="D5698" i="9"/>
  <c r="E6955" i="9"/>
  <c r="F6954" i="9"/>
  <c r="I5554" i="9" l="1"/>
  <c r="J5553" i="9"/>
  <c r="E6956" i="9"/>
  <c r="F6955" i="9"/>
  <c r="C5700" i="9"/>
  <c r="D5699" i="9"/>
  <c r="I5555" i="9" l="1"/>
  <c r="J5554" i="9"/>
  <c r="C5701" i="9"/>
  <c r="D5700" i="9"/>
  <c r="E6957" i="9"/>
  <c r="F6956" i="9"/>
  <c r="I5556" i="9" l="1"/>
  <c r="J5555" i="9"/>
  <c r="E6958" i="9"/>
  <c r="F6957" i="9"/>
  <c r="C5702" i="9"/>
  <c r="D5701" i="9"/>
  <c r="I5557" i="9" l="1"/>
  <c r="J5556" i="9"/>
  <c r="C5703" i="9"/>
  <c r="D5702" i="9"/>
  <c r="E6959" i="9"/>
  <c r="F6958" i="9"/>
  <c r="I5558" i="9" l="1"/>
  <c r="J5557" i="9"/>
  <c r="E6960" i="9"/>
  <c r="F6959" i="9"/>
  <c r="C5704" i="9"/>
  <c r="D5703" i="9"/>
  <c r="I5559" i="9" l="1"/>
  <c r="J5558" i="9"/>
  <c r="C5705" i="9"/>
  <c r="D5704" i="9"/>
  <c r="E6961" i="9"/>
  <c r="F6960" i="9"/>
  <c r="I5560" i="9" l="1"/>
  <c r="J5559" i="9"/>
  <c r="E6962" i="9"/>
  <c r="F6961" i="9"/>
  <c r="C5706" i="9"/>
  <c r="D5705" i="9"/>
  <c r="J5560" i="9" l="1"/>
  <c r="I5561" i="9"/>
  <c r="C5707" i="9"/>
  <c r="D5706" i="9"/>
  <c r="E6963" i="9"/>
  <c r="F6962" i="9"/>
  <c r="I5562" i="9" l="1"/>
  <c r="J5561" i="9"/>
  <c r="E6964" i="9"/>
  <c r="F6963" i="9"/>
  <c r="C5708" i="9"/>
  <c r="D5707" i="9"/>
  <c r="I5563" i="9" l="1"/>
  <c r="J5562" i="9"/>
  <c r="C5709" i="9"/>
  <c r="D5708" i="9"/>
  <c r="E6965" i="9"/>
  <c r="F6964" i="9"/>
  <c r="I5564" i="9" l="1"/>
  <c r="J5563" i="9"/>
  <c r="E6966" i="9"/>
  <c r="F6965" i="9"/>
  <c r="C5710" i="9"/>
  <c r="D5709" i="9"/>
  <c r="I5565" i="9" l="1"/>
  <c r="J5564" i="9"/>
  <c r="C5711" i="9"/>
  <c r="D5710" i="9"/>
  <c r="E6967" i="9"/>
  <c r="F6966" i="9"/>
  <c r="I5566" i="9" l="1"/>
  <c r="J5565" i="9"/>
  <c r="E6968" i="9"/>
  <c r="F6967" i="9"/>
  <c r="C5712" i="9"/>
  <c r="D5711" i="9"/>
  <c r="I5567" i="9" l="1"/>
  <c r="J5566" i="9"/>
  <c r="C5713" i="9"/>
  <c r="D5712" i="9"/>
  <c r="E6969" i="9"/>
  <c r="F6968" i="9"/>
  <c r="I5568" i="9" l="1"/>
  <c r="J5567" i="9"/>
  <c r="E6970" i="9"/>
  <c r="F6969" i="9"/>
  <c r="C5714" i="9"/>
  <c r="D5713" i="9"/>
  <c r="J5568" i="9" l="1"/>
  <c r="I5569" i="9"/>
  <c r="C5715" i="9"/>
  <c r="D5714" i="9"/>
  <c r="E6971" i="9"/>
  <c r="F6970" i="9"/>
  <c r="I5570" i="9" l="1"/>
  <c r="J5569" i="9"/>
  <c r="E6972" i="9"/>
  <c r="F6971" i="9"/>
  <c r="C5716" i="9"/>
  <c r="D5715" i="9"/>
  <c r="I5571" i="9" l="1"/>
  <c r="J5570" i="9"/>
  <c r="C5717" i="9"/>
  <c r="D5716" i="9"/>
  <c r="E6973" i="9"/>
  <c r="F6972" i="9"/>
  <c r="I5572" i="9" l="1"/>
  <c r="J5571" i="9"/>
  <c r="E6974" i="9"/>
  <c r="F6973" i="9"/>
  <c r="C5718" i="9"/>
  <c r="D5717" i="9"/>
  <c r="I5573" i="9" l="1"/>
  <c r="J5572" i="9"/>
  <c r="C5719" i="9"/>
  <c r="D5718" i="9"/>
  <c r="E6975" i="9"/>
  <c r="F6974" i="9"/>
  <c r="I5574" i="9" l="1"/>
  <c r="J5573" i="9"/>
  <c r="E6976" i="9"/>
  <c r="F6975" i="9"/>
  <c r="C5720" i="9"/>
  <c r="D5719" i="9"/>
  <c r="I5575" i="9" l="1"/>
  <c r="J5574" i="9"/>
  <c r="C5721" i="9"/>
  <c r="D5720" i="9"/>
  <c r="E6977" i="9"/>
  <c r="F6976" i="9"/>
  <c r="I5576" i="9" l="1"/>
  <c r="J5575" i="9"/>
  <c r="E6978" i="9"/>
  <c r="F6977" i="9"/>
  <c r="C5722" i="9"/>
  <c r="D5721" i="9"/>
  <c r="J5576" i="9" l="1"/>
  <c r="I5577" i="9"/>
  <c r="C5723" i="9"/>
  <c r="D5722" i="9"/>
  <c r="E6979" i="9"/>
  <c r="F6978" i="9"/>
  <c r="I5578" i="9" l="1"/>
  <c r="J5577" i="9"/>
  <c r="E6980" i="9"/>
  <c r="F6979" i="9"/>
  <c r="C5724" i="9"/>
  <c r="D5723" i="9"/>
  <c r="I5579" i="9" l="1"/>
  <c r="J5578" i="9"/>
  <c r="C5725" i="9"/>
  <c r="D5724" i="9"/>
  <c r="E6981" i="9"/>
  <c r="F6980" i="9"/>
  <c r="I5580" i="9" l="1"/>
  <c r="J5579" i="9"/>
  <c r="E6982" i="9"/>
  <c r="F6981" i="9"/>
  <c r="C5726" i="9"/>
  <c r="D5725" i="9"/>
  <c r="I5581" i="9" l="1"/>
  <c r="J5580" i="9"/>
  <c r="C5727" i="9"/>
  <c r="D5726" i="9"/>
  <c r="E6983" i="9"/>
  <c r="F6982" i="9"/>
  <c r="I5582" i="9" l="1"/>
  <c r="J5581" i="9"/>
  <c r="E6984" i="9"/>
  <c r="F6983" i="9"/>
  <c r="C5728" i="9"/>
  <c r="D5727" i="9"/>
  <c r="I5583" i="9" l="1"/>
  <c r="J5582" i="9"/>
  <c r="C5729" i="9"/>
  <c r="D5728" i="9"/>
  <c r="E6985" i="9"/>
  <c r="F6984" i="9"/>
  <c r="I5584" i="9" l="1"/>
  <c r="J5583" i="9"/>
  <c r="E6986" i="9"/>
  <c r="F6985" i="9"/>
  <c r="C5730" i="9"/>
  <c r="D5729" i="9"/>
  <c r="J5584" i="9" l="1"/>
  <c r="I5585" i="9"/>
  <c r="C5731" i="9"/>
  <c r="D5730" i="9"/>
  <c r="E6987" i="9"/>
  <c r="F6986" i="9"/>
  <c r="I5586" i="9" l="1"/>
  <c r="J5585" i="9"/>
  <c r="E6988" i="9"/>
  <c r="F6987" i="9"/>
  <c r="C5732" i="9"/>
  <c r="D5731" i="9"/>
  <c r="I5587" i="9" l="1"/>
  <c r="J5586" i="9"/>
  <c r="C5733" i="9"/>
  <c r="D5732" i="9"/>
  <c r="E6989" i="9"/>
  <c r="F6988" i="9"/>
  <c r="I5588" i="9" l="1"/>
  <c r="J5587" i="9"/>
  <c r="E6990" i="9"/>
  <c r="F6989" i="9"/>
  <c r="C5734" i="9"/>
  <c r="D5733" i="9"/>
  <c r="I5589" i="9" l="1"/>
  <c r="J5588" i="9"/>
  <c r="C5735" i="9"/>
  <c r="D5734" i="9"/>
  <c r="E6991" i="9"/>
  <c r="F6990" i="9"/>
  <c r="I5590" i="9" l="1"/>
  <c r="J5589" i="9"/>
  <c r="E6992" i="9"/>
  <c r="F6991" i="9"/>
  <c r="C5736" i="9"/>
  <c r="D5735" i="9"/>
  <c r="I5591" i="9" l="1"/>
  <c r="J5590" i="9"/>
  <c r="C5737" i="9"/>
  <c r="D5736" i="9"/>
  <c r="E6993" i="9"/>
  <c r="F6992" i="9"/>
  <c r="I5592" i="9" l="1"/>
  <c r="J5591" i="9"/>
  <c r="E6994" i="9"/>
  <c r="F6993" i="9"/>
  <c r="C5738" i="9"/>
  <c r="D5737" i="9"/>
  <c r="J5592" i="9" l="1"/>
  <c r="I5593" i="9"/>
  <c r="C5739" i="9"/>
  <c r="D5738" i="9"/>
  <c r="E6995" i="9"/>
  <c r="F6994" i="9"/>
  <c r="I5594" i="9" l="1"/>
  <c r="J5593" i="9"/>
  <c r="E6996" i="9"/>
  <c r="F6995" i="9"/>
  <c r="C5740" i="9"/>
  <c r="D5739" i="9"/>
  <c r="I5595" i="9" l="1"/>
  <c r="J5594" i="9"/>
  <c r="C5741" i="9"/>
  <c r="D5740" i="9"/>
  <c r="E6997" i="9"/>
  <c r="F6996" i="9"/>
  <c r="I5596" i="9" l="1"/>
  <c r="J5595" i="9"/>
  <c r="E6998" i="9"/>
  <c r="F6997" i="9"/>
  <c r="C5742" i="9"/>
  <c r="D5741" i="9"/>
  <c r="I5597" i="9" l="1"/>
  <c r="J5596" i="9"/>
  <c r="D5742" i="9"/>
  <c r="C5743" i="9"/>
  <c r="E6999" i="9"/>
  <c r="F6998" i="9"/>
  <c r="I5598" i="9" l="1"/>
  <c r="J5597" i="9"/>
  <c r="E7000" i="9"/>
  <c r="F6999" i="9"/>
  <c r="C5744" i="9"/>
  <c r="D5743" i="9"/>
  <c r="I5599" i="9" l="1"/>
  <c r="J5598" i="9"/>
  <c r="C5745" i="9"/>
  <c r="D5744" i="9"/>
  <c r="E7001" i="9"/>
  <c r="F7000" i="9"/>
  <c r="I5600" i="9" l="1"/>
  <c r="J5599" i="9"/>
  <c r="E7002" i="9"/>
  <c r="F7001" i="9"/>
  <c r="C5746" i="9"/>
  <c r="D5745" i="9"/>
  <c r="J5600" i="9" l="1"/>
  <c r="I5601" i="9"/>
  <c r="C5747" i="9"/>
  <c r="D5746" i="9"/>
  <c r="E7003" i="9"/>
  <c r="F7002" i="9"/>
  <c r="I5602" i="9" l="1"/>
  <c r="J5601" i="9"/>
  <c r="E7004" i="9"/>
  <c r="F7003" i="9"/>
  <c r="C5748" i="9"/>
  <c r="D5747" i="9"/>
  <c r="I5603" i="9" l="1"/>
  <c r="J5602" i="9"/>
  <c r="C5749" i="9"/>
  <c r="D5748" i="9"/>
  <c r="E7005" i="9"/>
  <c r="F7004" i="9"/>
  <c r="I5604" i="9" l="1"/>
  <c r="J5603" i="9"/>
  <c r="E7006" i="9"/>
  <c r="F7005" i="9"/>
  <c r="C5750" i="9"/>
  <c r="D5749" i="9"/>
  <c r="I5605" i="9" l="1"/>
  <c r="J5604" i="9"/>
  <c r="C5751" i="9"/>
  <c r="D5750" i="9"/>
  <c r="E7007" i="9"/>
  <c r="F7006" i="9"/>
  <c r="I5606" i="9" l="1"/>
  <c r="J5605" i="9"/>
  <c r="E7008" i="9"/>
  <c r="F7007" i="9"/>
  <c r="C5752" i="9"/>
  <c r="D5751" i="9"/>
  <c r="I5607" i="9" l="1"/>
  <c r="J5606" i="9"/>
  <c r="C5753" i="9"/>
  <c r="D5752" i="9"/>
  <c r="E7009" i="9"/>
  <c r="F7008" i="9"/>
  <c r="I5608" i="9" l="1"/>
  <c r="J5607" i="9"/>
  <c r="E7010" i="9"/>
  <c r="F7009" i="9"/>
  <c r="C5754" i="9"/>
  <c r="D5753" i="9"/>
  <c r="J5608" i="9" l="1"/>
  <c r="I5609" i="9"/>
  <c r="C5755" i="9"/>
  <c r="D5754" i="9"/>
  <c r="E7011" i="9"/>
  <c r="F7010" i="9"/>
  <c r="I5610" i="9" l="1"/>
  <c r="J5609" i="9"/>
  <c r="E7012" i="9"/>
  <c r="F7011" i="9"/>
  <c r="C5756" i="9"/>
  <c r="D5755" i="9"/>
  <c r="I5611" i="9" l="1"/>
  <c r="J5610" i="9"/>
  <c r="C5757" i="9"/>
  <c r="D5756" i="9"/>
  <c r="E7013" i="9"/>
  <c r="F7012" i="9"/>
  <c r="I5612" i="9" l="1"/>
  <c r="J5611" i="9"/>
  <c r="E7014" i="9"/>
  <c r="F7013" i="9"/>
  <c r="C5758" i="9"/>
  <c r="D5757" i="9"/>
  <c r="I5613" i="9" l="1"/>
  <c r="J5612" i="9"/>
  <c r="D5758" i="9"/>
  <c r="C5759" i="9"/>
  <c r="E7015" i="9"/>
  <c r="F7014" i="9"/>
  <c r="I5614" i="9" l="1"/>
  <c r="J5613" i="9"/>
  <c r="E7016" i="9"/>
  <c r="F7015" i="9"/>
  <c r="C5760" i="9"/>
  <c r="D5759" i="9"/>
  <c r="I5615" i="9" l="1"/>
  <c r="J5614" i="9"/>
  <c r="C5761" i="9"/>
  <c r="D5760" i="9"/>
  <c r="E7017" i="9"/>
  <c r="F7016" i="9"/>
  <c r="I5616" i="9" l="1"/>
  <c r="J5615" i="9"/>
  <c r="E7018" i="9"/>
  <c r="F7017" i="9"/>
  <c r="C5762" i="9"/>
  <c r="D5761" i="9"/>
  <c r="J5616" i="9" l="1"/>
  <c r="I5617" i="9"/>
  <c r="C5763" i="9"/>
  <c r="D5762" i="9"/>
  <c r="E7019" i="9"/>
  <c r="F7018" i="9"/>
  <c r="I5618" i="9" l="1"/>
  <c r="J5617" i="9"/>
  <c r="E7020" i="9"/>
  <c r="F7019" i="9"/>
  <c r="C5764" i="9"/>
  <c r="D5763" i="9"/>
  <c r="I5619" i="9" l="1"/>
  <c r="J5618" i="9"/>
  <c r="C5765" i="9"/>
  <c r="D5764" i="9"/>
  <c r="E7021" i="9"/>
  <c r="F7020" i="9"/>
  <c r="I5620" i="9" l="1"/>
  <c r="J5619" i="9"/>
  <c r="E7022" i="9"/>
  <c r="F7021" i="9"/>
  <c r="C5766" i="9"/>
  <c r="D5765" i="9"/>
  <c r="I5621" i="9" l="1"/>
  <c r="J5620" i="9"/>
  <c r="C5767" i="9"/>
  <c r="D5766" i="9"/>
  <c r="E7023" i="9"/>
  <c r="F7022" i="9"/>
  <c r="I5622" i="9" l="1"/>
  <c r="J5621" i="9"/>
  <c r="E7024" i="9"/>
  <c r="F7023" i="9"/>
  <c r="C5768" i="9"/>
  <c r="D5767" i="9"/>
  <c r="I5623" i="9" l="1"/>
  <c r="J5622" i="9"/>
  <c r="C5769" i="9"/>
  <c r="D5768" i="9"/>
  <c r="E7025" i="9"/>
  <c r="F7024" i="9"/>
  <c r="I5624" i="9" l="1"/>
  <c r="J5623" i="9"/>
  <c r="E7026" i="9"/>
  <c r="F7025" i="9"/>
  <c r="C5770" i="9"/>
  <c r="D5769" i="9"/>
  <c r="J5624" i="9" l="1"/>
  <c r="I5625" i="9"/>
  <c r="C5771" i="9"/>
  <c r="D5770" i="9"/>
  <c r="E7027" i="9"/>
  <c r="F7026" i="9"/>
  <c r="I5626" i="9" l="1"/>
  <c r="J5625" i="9"/>
  <c r="E7028" i="9"/>
  <c r="F7027" i="9"/>
  <c r="C5772" i="9"/>
  <c r="D5771" i="9"/>
  <c r="I5627" i="9" l="1"/>
  <c r="J5626" i="9"/>
  <c r="C5773" i="9"/>
  <c r="D5772" i="9"/>
  <c r="E7029" i="9"/>
  <c r="F7028" i="9"/>
  <c r="I5628" i="9" l="1"/>
  <c r="J5627" i="9"/>
  <c r="E7030" i="9"/>
  <c r="F7029" i="9"/>
  <c r="C5774" i="9"/>
  <c r="D5773" i="9"/>
  <c r="I5629" i="9" l="1"/>
  <c r="J5628" i="9"/>
  <c r="C5775" i="9"/>
  <c r="D5774" i="9"/>
  <c r="E7031" i="9"/>
  <c r="F7030" i="9"/>
  <c r="I5630" i="9" l="1"/>
  <c r="J5629" i="9"/>
  <c r="E7032" i="9"/>
  <c r="F7031" i="9"/>
  <c r="C5776" i="9"/>
  <c r="D5775" i="9"/>
  <c r="I5631" i="9" l="1"/>
  <c r="J5630" i="9"/>
  <c r="C5777" i="9"/>
  <c r="D5776" i="9"/>
  <c r="E7033" i="9"/>
  <c r="F7032" i="9"/>
  <c r="I5632" i="9" l="1"/>
  <c r="J5631" i="9"/>
  <c r="E7034" i="9"/>
  <c r="F7033" i="9"/>
  <c r="C5778" i="9"/>
  <c r="D5777" i="9"/>
  <c r="J5632" i="9" l="1"/>
  <c r="I5633" i="9"/>
  <c r="C5779" i="9"/>
  <c r="D5778" i="9"/>
  <c r="E7035" i="9"/>
  <c r="F7034" i="9"/>
  <c r="I5634" i="9" l="1"/>
  <c r="J5633" i="9"/>
  <c r="E7036" i="9"/>
  <c r="F7035" i="9"/>
  <c r="C5780" i="9"/>
  <c r="D5779" i="9"/>
  <c r="I5635" i="9" l="1"/>
  <c r="J5634" i="9"/>
  <c r="C5781" i="9"/>
  <c r="D5780" i="9"/>
  <c r="E7037" i="9"/>
  <c r="F7036" i="9"/>
  <c r="I5636" i="9" l="1"/>
  <c r="J5635" i="9"/>
  <c r="E7038" i="9"/>
  <c r="F7037" i="9"/>
  <c r="C5782" i="9"/>
  <c r="D5781" i="9"/>
  <c r="I5637" i="9" l="1"/>
  <c r="J5636" i="9"/>
  <c r="C5783" i="9"/>
  <c r="D5782" i="9"/>
  <c r="E7039" i="9"/>
  <c r="F7038" i="9"/>
  <c r="I5638" i="9" l="1"/>
  <c r="J5637" i="9"/>
  <c r="E7040" i="9"/>
  <c r="F7039" i="9"/>
  <c r="C5784" i="9"/>
  <c r="D5783" i="9"/>
  <c r="I5639" i="9" l="1"/>
  <c r="J5638" i="9"/>
  <c r="C5785" i="9"/>
  <c r="D5784" i="9"/>
  <c r="E7041" i="9"/>
  <c r="F7040" i="9"/>
  <c r="I5640" i="9" l="1"/>
  <c r="J5639" i="9"/>
  <c r="E7042" i="9"/>
  <c r="F7041" i="9"/>
  <c r="C5786" i="9"/>
  <c r="D5785" i="9"/>
  <c r="J5640" i="9" l="1"/>
  <c r="I5641" i="9"/>
  <c r="C5787" i="9"/>
  <c r="D5786" i="9"/>
  <c r="E7043" i="9"/>
  <c r="F7042" i="9"/>
  <c r="I5642" i="9" l="1"/>
  <c r="J5641" i="9"/>
  <c r="E7044" i="9"/>
  <c r="F7043" i="9"/>
  <c r="C5788" i="9"/>
  <c r="D5787" i="9"/>
  <c r="I5643" i="9" l="1"/>
  <c r="J5642" i="9"/>
  <c r="C5789" i="9"/>
  <c r="D5788" i="9"/>
  <c r="E7045" i="9"/>
  <c r="F7044" i="9"/>
  <c r="I5644" i="9" l="1"/>
  <c r="J5643" i="9"/>
  <c r="E7046" i="9"/>
  <c r="F7045" i="9"/>
  <c r="C5790" i="9"/>
  <c r="D5789" i="9"/>
  <c r="I5645" i="9" l="1"/>
  <c r="J5644" i="9"/>
  <c r="D5790" i="9"/>
  <c r="C5791" i="9"/>
  <c r="E7047" i="9"/>
  <c r="F7046" i="9"/>
  <c r="I5646" i="9" l="1"/>
  <c r="J5645" i="9"/>
  <c r="E7048" i="9"/>
  <c r="F7047" i="9"/>
  <c r="C5792" i="9"/>
  <c r="D5791" i="9"/>
  <c r="I5647" i="9" l="1"/>
  <c r="J5646" i="9"/>
  <c r="C5793" i="9"/>
  <c r="D5792" i="9"/>
  <c r="E7049" i="9"/>
  <c r="F7048" i="9"/>
  <c r="I5648" i="9" l="1"/>
  <c r="J5647" i="9"/>
  <c r="E7050" i="9"/>
  <c r="F7049" i="9"/>
  <c r="C5794" i="9"/>
  <c r="D5793" i="9"/>
  <c r="J5648" i="9" l="1"/>
  <c r="I5649" i="9"/>
  <c r="C5795" i="9"/>
  <c r="D5794" i="9"/>
  <c r="E7051" i="9"/>
  <c r="F7050" i="9"/>
  <c r="I5650" i="9" l="1"/>
  <c r="J5649" i="9"/>
  <c r="E7052" i="9"/>
  <c r="F7051" i="9"/>
  <c r="C5796" i="9"/>
  <c r="D5795" i="9"/>
  <c r="I5651" i="9" l="1"/>
  <c r="J5650" i="9"/>
  <c r="E7053" i="9"/>
  <c r="F7052" i="9"/>
  <c r="C5797" i="9"/>
  <c r="D5796" i="9"/>
  <c r="I5652" i="9" l="1"/>
  <c r="J5651" i="9"/>
  <c r="C5798" i="9"/>
  <c r="D5797" i="9"/>
  <c r="E7054" i="9"/>
  <c r="F7053" i="9"/>
  <c r="I5653" i="9" l="1"/>
  <c r="J5652" i="9"/>
  <c r="E7055" i="9"/>
  <c r="F7054" i="9"/>
  <c r="C5799" i="9"/>
  <c r="D5798" i="9"/>
  <c r="I5654" i="9" l="1"/>
  <c r="J5653" i="9"/>
  <c r="C5800" i="9"/>
  <c r="D5799" i="9"/>
  <c r="E7056" i="9"/>
  <c r="F7055" i="9"/>
  <c r="I5655" i="9" l="1"/>
  <c r="J5654" i="9"/>
  <c r="E7057" i="9"/>
  <c r="F7056" i="9"/>
  <c r="C5801" i="9"/>
  <c r="D5800" i="9"/>
  <c r="I5656" i="9" l="1"/>
  <c r="J5655" i="9"/>
  <c r="C5802" i="9"/>
  <c r="D5801" i="9"/>
  <c r="E7058" i="9"/>
  <c r="F7057" i="9"/>
  <c r="J5656" i="9" l="1"/>
  <c r="I5657" i="9"/>
  <c r="E7059" i="9"/>
  <c r="F7058" i="9"/>
  <c r="C5803" i="9"/>
  <c r="D5802" i="9"/>
  <c r="I5658" i="9" l="1"/>
  <c r="J5657" i="9"/>
  <c r="C5804" i="9"/>
  <c r="D5803" i="9"/>
  <c r="E7060" i="9"/>
  <c r="F7059" i="9"/>
  <c r="I5659" i="9" l="1"/>
  <c r="J5658" i="9"/>
  <c r="E7061" i="9"/>
  <c r="F7060" i="9"/>
  <c r="C5805" i="9"/>
  <c r="D5804" i="9"/>
  <c r="I5660" i="9" l="1"/>
  <c r="J5659" i="9"/>
  <c r="C5806" i="9"/>
  <c r="D5805" i="9"/>
  <c r="E7062" i="9"/>
  <c r="F7061" i="9"/>
  <c r="I5661" i="9" l="1"/>
  <c r="J5660" i="9"/>
  <c r="E7063" i="9"/>
  <c r="F7062" i="9"/>
  <c r="D5806" i="9"/>
  <c r="C5807" i="9"/>
  <c r="I5662" i="9" l="1"/>
  <c r="J5661" i="9"/>
  <c r="C5808" i="9"/>
  <c r="D5807" i="9"/>
  <c r="E7064" i="9"/>
  <c r="F7063" i="9"/>
  <c r="I5663" i="9" l="1"/>
  <c r="J5662" i="9"/>
  <c r="E7065" i="9"/>
  <c r="F7064" i="9"/>
  <c r="C5809" i="9"/>
  <c r="D5808" i="9"/>
  <c r="I5664" i="9" l="1"/>
  <c r="J5663" i="9"/>
  <c r="C5810" i="9"/>
  <c r="D5809" i="9"/>
  <c r="E7066" i="9"/>
  <c r="F7065" i="9"/>
  <c r="J5664" i="9" l="1"/>
  <c r="I5665" i="9"/>
  <c r="E7067" i="9"/>
  <c r="F7066" i="9"/>
  <c r="C5811" i="9"/>
  <c r="D5810" i="9"/>
  <c r="I5666" i="9" l="1"/>
  <c r="J5665" i="9"/>
  <c r="C5812" i="9"/>
  <c r="D5811" i="9"/>
  <c r="E7068" i="9"/>
  <c r="F7067" i="9"/>
  <c r="I5667" i="9" l="1"/>
  <c r="J5666" i="9"/>
  <c r="E7069" i="9"/>
  <c r="F7068" i="9"/>
  <c r="C5813" i="9"/>
  <c r="D5812" i="9"/>
  <c r="I5668" i="9" l="1"/>
  <c r="J5667" i="9"/>
  <c r="C5814" i="9"/>
  <c r="D5813" i="9"/>
  <c r="E7070" i="9"/>
  <c r="F7069" i="9"/>
  <c r="I5669" i="9" l="1"/>
  <c r="J5668" i="9"/>
  <c r="E7071" i="9"/>
  <c r="F7070" i="9"/>
  <c r="C5815" i="9"/>
  <c r="D5814" i="9"/>
  <c r="I5670" i="9" l="1"/>
  <c r="J5669" i="9"/>
  <c r="C5816" i="9"/>
  <c r="D5815" i="9"/>
  <c r="E7072" i="9"/>
  <c r="F7071" i="9"/>
  <c r="I5671" i="9" l="1"/>
  <c r="J5670" i="9"/>
  <c r="E7073" i="9"/>
  <c r="F7072" i="9"/>
  <c r="C5817" i="9"/>
  <c r="D5816" i="9"/>
  <c r="I5672" i="9" l="1"/>
  <c r="J5671" i="9"/>
  <c r="C5818" i="9"/>
  <c r="D5817" i="9"/>
  <c r="E7074" i="9"/>
  <c r="F7073" i="9"/>
  <c r="J5672" i="9" l="1"/>
  <c r="I5673" i="9"/>
  <c r="E7075" i="9"/>
  <c r="F7074" i="9"/>
  <c r="C5819" i="9"/>
  <c r="D5818" i="9"/>
  <c r="I5674" i="9" l="1"/>
  <c r="J5673" i="9"/>
  <c r="C5820" i="9"/>
  <c r="D5819" i="9"/>
  <c r="E7076" i="9"/>
  <c r="F7075" i="9"/>
  <c r="I5675" i="9" l="1"/>
  <c r="J5674" i="9"/>
  <c r="E7077" i="9"/>
  <c r="F7076" i="9"/>
  <c r="C5821" i="9"/>
  <c r="D5820" i="9"/>
  <c r="I5676" i="9" l="1"/>
  <c r="J5675" i="9"/>
  <c r="C5822" i="9"/>
  <c r="D5821" i="9"/>
  <c r="E7078" i="9"/>
  <c r="F7077" i="9"/>
  <c r="I5677" i="9" l="1"/>
  <c r="J5676" i="9"/>
  <c r="E7079" i="9"/>
  <c r="F7078" i="9"/>
  <c r="C5823" i="9"/>
  <c r="D5822" i="9"/>
  <c r="I5678" i="9" l="1"/>
  <c r="J5677" i="9"/>
  <c r="C5824" i="9"/>
  <c r="D5823" i="9"/>
  <c r="E7080" i="9"/>
  <c r="F7079" i="9"/>
  <c r="I5679" i="9" l="1"/>
  <c r="J5678" i="9"/>
  <c r="E7081" i="9"/>
  <c r="F7080" i="9"/>
  <c r="C5825" i="9"/>
  <c r="D5824" i="9"/>
  <c r="I5680" i="9" l="1"/>
  <c r="J5679" i="9"/>
  <c r="C5826" i="9"/>
  <c r="D5825" i="9"/>
  <c r="E7082" i="9"/>
  <c r="F7081" i="9"/>
  <c r="J5680" i="9" l="1"/>
  <c r="I5681" i="9"/>
  <c r="E7083" i="9"/>
  <c r="F7082" i="9"/>
  <c r="C5827" i="9"/>
  <c r="D5826" i="9"/>
  <c r="I5682" i="9" l="1"/>
  <c r="J5681" i="9"/>
  <c r="C5828" i="9"/>
  <c r="D5827" i="9"/>
  <c r="E7084" i="9"/>
  <c r="F7083" i="9"/>
  <c r="I5683" i="9" l="1"/>
  <c r="J5682" i="9"/>
  <c r="E7085" i="9"/>
  <c r="F7084" i="9"/>
  <c r="C5829" i="9"/>
  <c r="D5828" i="9"/>
  <c r="I5684" i="9" l="1"/>
  <c r="J5683" i="9"/>
  <c r="C5830" i="9"/>
  <c r="D5829" i="9"/>
  <c r="E7086" i="9"/>
  <c r="F7085" i="9"/>
  <c r="I5685" i="9" l="1"/>
  <c r="J5684" i="9"/>
  <c r="E7087" i="9"/>
  <c r="F7086" i="9"/>
  <c r="C5831" i="9"/>
  <c r="D5830" i="9"/>
  <c r="I5686" i="9" l="1"/>
  <c r="J5685" i="9"/>
  <c r="C5832" i="9"/>
  <c r="D5831" i="9"/>
  <c r="E7088" i="9"/>
  <c r="F7087" i="9"/>
  <c r="I5687" i="9" l="1"/>
  <c r="J5686" i="9"/>
  <c r="E7089" i="9"/>
  <c r="F7088" i="9"/>
  <c r="C5833" i="9"/>
  <c r="D5832" i="9"/>
  <c r="I5688" i="9" l="1"/>
  <c r="J5687" i="9"/>
  <c r="C5834" i="9"/>
  <c r="D5833" i="9"/>
  <c r="E7090" i="9"/>
  <c r="F7089" i="9"/>
  <c r="J5688" i="9" l="1"/>
  <c r="I5689" i="9"/>
  <c r="E7091" i="9"/>
  <c r="F7090" i="9"/>
  <c r="C5835" i="9"/>
  <c r="D5834" i="9"/>
  <c r="I5690" i="9" l="1"/>
  <c r="J5689" i="9"/>
  <c r="C5836" i="9"/>
  <c r="D5835" i="9"/>
  <c r="E7092" i="9"/>
  <c r="F7091" i="9"/>
  <c r="I5691" i="9" l="1"/>
  <c r="J5690" i="9"/>
  <c r="E7093" i="9"/>
  <c r="F7092" i="9"/>
  <c r="C5837" i="9"/>
  <c r="D5836" i="9"/>
  <c r="I5692" i="9" l="1"/>
  <c r="J5691" i="9"/>
  <c r="C5838" i="9"/>
  <c r="D5837" i="9"/>
  <c r="E7094" i="9"/>
  <c r="F7093" i="9"/>
  <c r="I5693" i="9" l="1"/>
  <c r="J5692" i="9"/>
  <c r="E7095" i="9"/>
  <c r="F7094" i="9"/>
  <c r="C5839" i="9"/>
  <c r="D5838" i="9"/>
  <c r="I5694" i="9" l="1"/>
  <c r="J5693" i="9"/>
  <c r="C5840" i="9"/>
  <c r="D5839" i="9"/>
  <c r="E7096" i="9"/>
  <c r="F7095" i="9"/>
  <c r="I5695" i="9" l="1"/>
  <c r="J5694" i="9"/>
  <c r="E7097" i="9"/>
  <c r="F7096" i="9"/>
  <c r="C5841" i="9"/>
  <c r="D5840" i="9"/>
  <c r="I5696" i="9" l="1"/>
  <c r="J5695" i="9"/>
  <c r="C5842" i="9"/>
  <c r="D5841" i="9"/>
  <c r="E7098" i="9"/>
  <c r="F7097" i="9"/>
  <c r="J5696" i="9" l="1"/>
  <c r="I5697" i="9"/>
  <c r="E7099" i="9"/>
  <c r="F7098" i="9"/>
  <c r="C5843" i="9"/>
  <c r="D5842" i="9"/>
  <c r="I5698" i="9" l="1"/>
  <c r="J5697" i="9"/>
  <c r="C5844" i="9"/>
  <c r="D5843" i="9"/>
  <c r="E7100" i="9"/>
  <c r="F7099" i="9"/>
  <c r="I5699" i="9" l="1"/>
  <c r="J5698" i="9"/>
  <c r="E7101" i="9"/>
  <c r="F7100" i="9"/>
  <c r="C5845" i="9"/>
  <c r="D5844" i="9"/>
  <c r="I5700" i="9" l="1"/>
  <c r="J5699" i="9"/>
  <c r="C5846" i="9"/>
  <c r="D5845" i="9"/>
  <c r="E7102" i="9"/>
  <c r="F7101" i="9"/>
  <c r="I5701" i="9" l="1"/>
  <c r="J5700" i="9"/>
  <c r="E7103" i="9"/>
  <c r="F7102" i="9"/>
  <c r="C5847" i="9"/>
  <c r="D5846" i="9"/>
  <c r="I5702" i="9" l="1"/>
  <c r="J5701" i="9"/>
  <c r="C5848" i="9"/>
  <c r="D5847" i="9"/>
  <c r="E7104" i="9"/>
  <c r="F7103" i="9"/>
  <c r="I5703" i="9" l="1"/>
  <c r="J5702" i="9"/>
  <c r="E7105" i="9"/>
  <c r="F7104" i="9"/>
  <c r="C5849" i="9"/>
  <c r="D5848" i="9"/>
  <c r="I5704" i="9" l="1"/>
  <c r="J5703" i="9"/>
  <c r="C5850" i="9"/>
  <c r="D5849" i="9"/>
  <c r="E7106" i="9"/>
  <c r="F7105" i="9"/>
  <c r="J5704" i="9" l="1"/>
  <c r="I5705" i="9"/>
  <c r="E7107" i="9"/>
  <c r="F7106" i="9"/>
  <c r="C5851" i="9"/>
  <c r="D5850" i="9"/>
  <c r="I5706" i="9" l="1"/>
  <c r="J5705" i="9"/>
  <c r="C5852" i="9"/>
  <c r="D5851" i="9"/>
  <c r="E7108" i="9"/>
  <c r="F7107" i="9"/>
  <c r="I5707" i="9" l="1"/>
  <c r="J5706" i="9"/>
  <c r="E7109" i="9"/>
  <c r="F7108" i="9"/>
  <c r="C5853" i="9"/>
  <c r="D5852" i="9"/>
  <c r="I5708" i="9" l="1"/>
  <c r="J5707" i="9"/>
  <c r="C5854" i="9"/>
  <c r="D5853" i="9"/>
  <c r="E7110" i="9"/>
  <c r="F7109" i="9"/>
  <c r="I5709" i="9" l="1"/>
  <c r="J5708" i="9"/>
  <c r="E7111" i="9"/>
  <c r="F7110" i="9"/>
  <c r="D5854" i="9"/>
  <c r="C5855" i="9"/>
  <c r="I5710" i="9" l="1"/>
  <c r="J5709" i="9"/>
  <c r="C5856" i="9"/>
  <c r="D5855" i="9"/>
  <c r="E7112" i="9"/>
  <c r="F7111" i="9"/>
  <c r="I5711" i="9" l="1"/>
  <c r="J5710" i="9"/>
  <c r="E7113" i="9"/>
  <c r="F7112" i="9"/>
  <c r="C5857" i="9"/>
  <c r="D5856" i="9"/>
  <c r="I5712" i="9" l="1"/>
  <c r="J5711" i="9"/>
  <c r="C5858" i="9"/>
  <c r="D5857" i="9"/>
  <c r="E7114" i="9"/>
  <c r="F7113" i="9"/>
  <c r="J5712" i="9" l="1"/>
  <c r="I5713" i="9"/>
  <c r="E7115" i="9"/>
  <c r="F7114" i="9"/>
  <c r="C5859" i="9"/>
  <c r="D5858" i="9"/>
  <c r="I5714" i="9" l="1"/>
  <c r="J5713" i="9"/>
  <c r="C5860" i="9"/>
  <c r="D5859" i="9"/>
  <c r="E7116" i="9"/>
  <c r="F7115" i="9"/>
  <c r="I5715" i="9" l="1"/>
  <c r="J5714" i="9"/>
  <c r="E7117" i="9"/>
  <c r="F7116" i="9"/>
  <c r="C5861" i="9"/>
  <c r="D5860" i="9"/>
  <c r="I5716" i="9" l="1"/>
  <c r="J5715" i="9"/>
  <c r="C5862" i="9"/>
  <c r="D5861" i="9"/>
  <c r="E7118" i="9"/>
  <c r="F7117" i="9"/>
  <c r="I5717" i="9" l="1"/>
  <c r="J5716" i="9"/>
  <c r="E7119" i="9"/>
  <c r="F7118" i="9"/>
  <c r="C5863" i="9"/>
  <c r="D5862" i="9"/>
  <c r="I5718" i="9" l="1"/>
  <c r="J5717" i="9"/>
  <c r="C5864" i="9"/>
  <c r="D5863" i="9"/>
  <c r="E7120" i="9"/>
  <c r="F7119" i="9"/>
  <c r="I5719" i="9" l="1"/>
  <c r="J5718" i="9"/>
  <c r="E7121" i="9"/>
  <c r="F7120" i="9"/>
  <c r="C5865" i="9"/>
  <c r="D5864" i="9"/>
  <c r="I5720" i="9" l="1"/>
  <c r="J5719" i="9"/>
  <c r="C5866" i="9"/>
  <c r="D5865" i="9"/>
  <c r="E7122" i="9"/>
  <c r="F7121" i="9"/>
  <c r="J5720" i="9" l="1"/>
  <c r="I5721" i="9"/>
  <c r="E7123" i="9"/>
  <c r="F7122" i="9"/>
  <c r="C5867" i="9"/>
  <c r="D5866" i="9"/>
  <c r="I5722" i="9" l="1"/>
  <c r="J5721" i="9"/>
  <c r="C5868" i="9"/>
  <c r="D5867" i="9"/>
  <c r="E7124" i="9"/>
  <c r="F7123" i="9"/>
  <c r="I5723" i="9" l="1"/>
  <c r="J5722" i="9"/>
  <c r="E7125" i="9"/>
  <c r="F7124" i="9"/>
  <c r="C5869" i="9"/>
  <c r="D5868" i="9"/>
  <c r="I5724" i="9" l="1"/>
  <c r="J5723" i="9"/>
  <c r="C5870" i="9"/>
  <c r="D5869" i="9"/>
  <c r="E7126" i="9"/>
  <c r="F7125" i="9"/>
  <c r="I5725" i="9" l="1"/>
  <c r="J5724" i="9"/>
  <c r="E7127" i="9"/>
  <c r="F7126" i="9"/>
  <c r="D5870" i="9"/>
  <c r="C5871" i="9"/>
  <c r="I5726" i="9" l="1"/>
  <c r="J5725" i="9"/>
  <c r="C5872" i="9"/>
  <c r="D5871" i="9"/>
  <c r="E7128" i="9"/>
  <c r="F7127" i="9"/>
  <c r="I5727" i="9" l="1"/>
  <c r="J5726" i="9"/>
  <c r="E7129" i="9"/>
  <c r="F7128" i="9"/>
  <c r="C5873" i="9"/>
  <c r="D5872" i="9"/>
  <c r="I5728" i="9" l="1"/>
  <c r="J5727" i="9"/>
  <c r="C5874" i="9"/>
  <c r="D5873" i="9"/>
  <c r="E7130" i="9"/>
  <c r="F7129" i="9"/>
  <c r="J5728" i="9" l="1"/>
  <c r="I5729" i="9"/>
  <c r="E7131" i="9"/>
  <c r="F7130" i="9"/>
  <c r="C5875" i="9"/>
  <c r="D5874" i="9"/>
  <c r="I5730" i="9" l="1"/>
  <c r="J5729" i="9"/>
  <c r="C5876" i="9"/>
  <c r="D5875" i="9"/>
  <c r="E7132" i="9"/>
  <c r="F7131" i="9"/>
  <c r="I5731" i="9" l="1"/>
  <c r="J5730" i="9"/>
  <c r="E7133" i="9"/>
  <c r="F7132" i="9"/>
  <c r="C5877" i="9"/>
  <c r="D5876" i="9"/>
  <c r="I5732" i="9" l="1"/>
  <c r="J5731" i="9"/>
  <c r="C5878" i="9"/>
  <c r="D5877" i="9"/>
  <c r="E7134" i="9"/>
  <c r="F7133" i="9"/>
  <c r="I5733" i="9" l="1"/>
  <c r="J5732" i="9"/>
  <c r="E7135" i="9"/>
  <c r="F7134" i="9"/>
  <c r="C5879" i="9"/>
  <c r="D5878" i="9"/>
  <c r="I5734" i="9" l="1"/>
  <c r="J5733" i="9"/>
  <c r="C5880" i="9"/>
  <c r="D5879" i="9"/>
  <c r="E7136" i="9"/>
  <c r="F7135" i="9"/>
  <c r="I5735" i="9" l="1"/>
  <c r="J5734" i="9"/>
  <c r="E7137" i="9"/>
  <c r="F7136" i="9"/>
  <c r="C5881" i="9"/>
  <c r="D5880" i="9"/>
  <c r="I5736" i="9" l="1"/>
  <c r="J5735" i="9"/>
  <c r="C5882" i="9"/>
  <c r="D5881" i="9"/>
  <c r="E7138" i="9"/>
  <c r="F7137" i="9"/>
  <c r="J5736" i="9" l="1"/>
  <c r="I5737" i="9"/>
  <c r="E7139" i="9"/>
  <c r="F7138" i="9"/>
  <c r="C5883" i="9"/>
  <c r="D5882" i="9"/>
  <c r="I5738" i="9" l="1"/>
  <c r="J5737" i="9"/>
  <c r="C5884" i="9"/>
  <c r="D5883" i="9"/>
  <c r="E7140" i="9"/>
  <c r="F7139" i="9"/>
  <c r="I5739" i="9" l="1"/>
  <c r="J5738" i="9"/>
  <c r="E7141" i="9"/>
  <c r="F7140" i="9"/>
  <c r="C5885" i="9"/>
  <c r="D5884" i="9"/>
  <c r="I5740" i="9" l="1"/>
  <c r="J5739" i="9"/>
  <c r="C5886" i="9"/>
  <c r="D5885" i="9"/>
  <c r="E7142" i="9"/>
  <c r="F7141" i="9"/>
  <c r="I5741" i="9" l="1"/>
  <c r="J5740" i="9"/>
  <c r="E7143" i="9"/>
  <c r="F7142" i="9"/>
  <c r="C5887" i="9"/>
  <c r="D5886" i="9"/>
  <c r="I5742" i="9" l="1"/>
  <c r="J5741" i="9"/>
  <c r="C5888" i="9"/>
  <c r="D5887" i="9"/>
  <c r="E7144" i="9"/>
  <c r="F7143" i="9"/>
  <c r="I5743" i="9" l="1"/>
  <c r="J5742" i="9"/>
  <c r="E7145" i="9"/>
  <c r="F7144" i="9"/>
  <c r="C5889" i="9"/>
  <c r="D5888" i="9"/>
  <c r="I5744" i="9" l="1"/>
  <c r="J5743" i="9"/>
  <c r="C5890" i="9"/>
  <c r="D5889" i="9"/>
  <c r="E7146" i="9"/>
  <c r="F7145" i="9"/>
  <c r="J5744" i="9" l="1"/>
  <c r="I5745" i="9"/>
  <c r="E7147" i="9"/>
  <c r="F7146" i="9"/>
  <c r="C5891" i="9"/>
  <c r="D5890" i="9"/>
  <c r="I5746" i="9" l="1"/>
  <c r="J5745" i="9"/>
  <c r="C5892" i="9"/>
  <c r="D5891" i="9"/>
  <c r="E7148" i="9"/>
  <c r="F7147" i="9"/>
  <c r="I5747" i="9" l="1"/>
  <c r="J5746" i="9"/>
  <c r="E7149" i="9"/>
  <c r="F7148" i="9"/>
  <c r="C5893" i="9"/>
  <c r="D5892" i="9"/>
  <c r="I5748" i="9" l="1"/>
  <c r="J5747" i="9"/>
  <c r="C5894" i="9"/>
  <c r="D5893" i="9"/>
  <c r="E7150" i="9"/>
  <c r="F7149" i="9"/>
  <c r="I5749" i="9" l="1"/>
  <c r="J5748" i="9"/>
  <c r="E7151" i="9"/>
  <c r="F7150" i="9"/>
  <c r="C5895" i="9"/>
  <c r="D5894" i="9"/>
  <c r="I5750" i="9" l="1"/>
  <c r="J5749" i="9"/>
  <c r="C5896" i="9"/>
  <c r="D5895" i="9"/>
  <c r="E7152" i="9"/>
  <c r="F7151" i="9"/>
  <c r="I5751" i="9" l="1"/>
  <c r="J5750" i="9"/>
  <c r="E7153" i="9"/>
  <c r="F7152" i="9"/>
  <c r="C5897" i="9"/>
  <c r="D5896" i="9"/>
  <c r="I5752" i="9" l="1"/>
  <c r="J5751" i="9"/>
  <c r="C5898" i="9"/>
  <c r="D5897" i="9"/>
  <c r="E7154" i="9"/>
  <c r="F7153" i="9"/>
  <c r="J5752" i="9" l="1"/>
  <c r="I5753" i="9"/>
  <c r="E7155" i="9"/>
  <c r="F7154" i="9"/>
  <c r="C5899" i="9"/>
  <c r="D5898" i="9"/>
  <c r="I5754" i="9" l="1"/>
  <c r="J5753" i="9"/>
  <c r="C5900" i="9"/>
  <c r="D5899" i="9"/>
  <c r="E7156" i="9"/>
  <c r="F7155" i="9"/>
  <c r="I5755" i="9" l="1"/>
  <c r="J5754" i="9"/>
  <c r="E7157" i="9"/>
  <c r="F7156" i="9"/>
  <c r="C5901" i="9"/>
  <c r="D5900" i="9"/>
  <c r="I5756" i="9" l="1"/>
  <c r="J5755" i="9"/>
  <c r="C5902" i="9"/>
  <c r="D5901" i="9"/>
  <c r="E7158" i="9"/>
  <c r="F7157" i="9"/>
  <c r="I5757" i="9" l="1"/>
  <c r="J5756" i="9"/>
  <c r="E7159" i="9"/>
  <c r="F7158" i="9"/>
  <c r="C5903" i="9"/>
  <c r="D5902" i="9"/>
  <c r="I5758" i="9" l="1"/>
  <c r="J5757" i="9"/>
  <c r="C5904" i="9"/>
  <c r="D5903" i="9"/>
  <c r="E7160" i="9"/>
  <c r="F7159" i="9"/>
  <c r="I5759" i="9" l="1"/>
  <c r="J5758" i="9"/>
  <c r="E7161" i="9"/>
  <c r="F7160" i="9"/>
  <c r="C5905" i="9"/>
  <c r="D5904" i="9"/>
  <c r="I5760" i="9" l="1"/>
  <c r="J5759" i="9"/>
  <c r="C5906" i="9"/>
  <c r="D5905" i="9"/>
  <c r="E7162" i="9"/>
  <c r="F7161" i="9"/>
  <c r="J5760" i="9" l="1"/>
  <c r="I5761" i="9"/>
  <c r="E7163" i="9"/>
  <c r="F7162" i="9"/>
  <c r="C5907" i="9"/>
  <c r="D5906" i="9"/>
  <c r="I5762" i="9" l="1"/>
  <c r="J5761" i="9"/>
  <c r="C5908" i="9"/>
  <c r="D5907" i="9"/>
  <c r="E7164" i="9"/>
  <c r="F7163" i="9"/>
  <c r="I5763" i="9" l="1"/>
  <c r="J5762" i="9"/>
  <c r="E7165" i="9"/>
  <c r="F7164" i="9"/>
  <c r="C5909" i="9"/>
  <c r="D5908" i="9"/>
  <c r="I5764" i="9" l="1"/>
  <c r="J5763" i="9"/>
  <c r="C5910" i="9"/>
  <c r="D5909" i="9"/>
  <c r="E7166" i="9"/>
  <c r="F7165" i="9"/>
  <c r="I5765" i="9" l="1"/>
  <c r="J5764" i="9"/>
  <c r="E7167" i="9"/>
  <c r="F7166" i="9"/>
  <c r="C5911" i="9"/>
  <c r="D5910" i="9"/>
  <c r="I5766" i="9" l="1"/>
  <c r="J5765" i="9"/>
  <c r="C5912" i="9"/>
  <c r="D5911" i="9"/>
  <c r="E7168" i="9"/>
  <c r="F7167" i="9"/>
  <c r="I5767" i="9" l="1"/>
  <c r="J5766" i="9"/>
  <c r="E7169" i="9"/>
  <c r="F7168" i="9"/>
  <c r="C5913" i="9"/>
  <c r="D5912" i="9"/>
  <c r="I5768" i="9" l="1"/>
  <c r="J5767" i="9"/>
  <c r="C5914" i="9"/>
  <c r="D5913" i="9"/>
  <c r="E7170" i="9"/>
  <c r="F7169" i="9"/>
  <c r="J5768" i="9" l="1"/>
  <c r="I5769" i="9"/>
  <c r="E7171" i="9"/>
  <c r="F7170" i="9"/>
  <c r="C5915" i="9"/>
  <c r="D5914" i="9"/>
  <c r="I5770" i="9" l="1"/>
  <c r="J5769" i="9"/>
  <c r="C5916" i="9"/>
  <c r="D5915" i="9"/>
  <c r="E7172" i="9"/>
  <c r="F7171" i="9"/>
  <c r="I5771" i="9" l="1"/>
  <c r="J5770" i="9"/>
  <c r="E7173" i="9"/>
  <c r="F7172" i="9"/>
  <c r="C5917" i="9"/>
  <c r="D5916" i="9"/>
  <c r="I5772" i="9" l="1"/>
  <c r="J5771" i="9"/>
  <c r="C5918" i="9"/>
  <c r="D5917" i="9"/>
  <c r="E7174" i="9"/>
  <c r="F7173" i="9"/>
  <c r="I5773" i="9" l="1"/>
  <c r="J5772" i="9"/>
  <c r="E7175" i="9"/>
  <c r="F7174" i="9"/>
  <c r="D5918" i="9"/>
  <c r="C5919" i="9"/>
  <c r="I5774" i="9" l="1"/>
  <c r="J5773" i="9"/>
  <c r="C5920" i="9"/>
  <c r="D5919" i="9"/>
  <c r="E7176" i="9"/>
  <c r="F7175" i="9"/>
  <c r="I5775" i="9" l="1"/>
  <c r="J5774" i="9"/>
  <c r="E7177" i="9"/>
  <c r="F7176" i="9"/>
  <c r="C5921" i="9"/>
  <c r="D5920" i="9"/>
  <c r="I5776" i="9" l="1"/>
  <c r="J5775" i="9"/>
  <c r="C5922" i="9"/>
  <c r="D5921" i="9"/>
  <c r="E7178" i="9"/>
  <c r="F7177" i="9"/>
  <c r="J5776" i="9" l="1"/>
  <c r="I5777" i="9"/>
  <c r="E7179" i="9"/>
  <c r="F7178" i="9"/>
  <c r="C5923" i="9"/>
  <c r="D5922" i="9"/>
  <c r="I5778" i="9" l="1"/>
  <c r="J5777" i="9"/>
  <c r="C5924" i="9"/>
  <c r="D5923" i="9"/>
  <c r="E7180" i="9"/>
  <c r="F7179" i="9"/>
  <c r="I5779" i="9" l="1"/>
  <c r="J5778" i="9"/>
  <c r="E7181" i="9"/>
  <c r="F7180" i="9"/>
  <c r="C5925" i="9"/>
  <c r="D5924" i="9"/>
  <c r="I5780" i="9" l="1"/>
  <c r="J5779" i="9"/>
  <c r="C5926" i="9"/>
  <c r="D5925" i="9"/>
  <c r="E7182" i="9"/>
  <c r="F7181" i="9"/>
  <c r="I5781" i="9" l="1"/>
  <c r="J5780" i="9"/>
  <c r="E7183" i="9"/>
  <c r="F7182" i="9"/>
  <c r="C5927" i="9"/>
  <c r="D5926" i="9"/>
  <c r="I5782" i="9" l="1"/>
  <c r="J5781" i="9"/>
  <c r="C5928" i="9"/>
  <c r="D5927" i="9"/>
  <c r="E7184" i="9"/>
  <c r="F7183" i="9"/>
  <c r="I5783" i="9" l="1"/>
  <c r="J5782" i="9"/>
  <c r="E7185" i="9"/>
  <c r="F7184" i="9"/>
  <c r="C5929" i="9"/>
  <c r="D5928" i="9"/>
  <c r="I5784" i="9" l="1"/>
  <c r="J5783" i="9"/>
  <c r="C5930" i="9"/>
  <c r="D5929" i="9"/>
  <c r="E7186" i="9"/>
  <c r="F7185" i="9"/>
  <c r="J5784" i="9" l="1"/>
  <c r="I5785" i="9"/>
  <c r="E7187" i="9"/>
  <c r="F7186" i="9"/>
  <c r="C5931" i="9"/>
  <c r="D5930" i="9"/>
  <c r="I5786" i="9" l="1"/>
  <c r="J5785" i="9"/>
  <c r="C5932" i="9"/>
  <c r="D5931" i="9"/>
  <c r="E7188" i="9"/>
  <c r="F7187" i="9"/>
  <c r="I5787" i="9" l="1"/>
  <c r="J5786" i="9"/>
  <c r="E7189" i="9"/>
  <c r="F7188" i="9"/>
  <c r="C5933" i="9"/>
  <c r="D5932" i="9"/>
  <c r="J5787" i="9" l="1"/>
  <c r="I5788" i="9"/>
  <c r="C5934" i="9"/>
  <c r="D5933" i="9"/>
  <c r="E7190" i="9"/>
  <c r="F7189" i="9"/>
  <c r="J5788" i="9" l="1"/>
  <c r="I5789" i="9"/>
  <c r="E7191" i="9"/>
  <c r="F7190" i="9"/>
  <c r="D5934" i="9"/>
  <c r="C5935" i="9"/>
  <c r="J5789" i="9" l="1"/>
  <c r="I5790" i="9"/>
  <c r="C5936" i="9"/>
  <c r="D5935" i="9"/>
  <c r="E7192" i="9"/>
  <c r="F7191" i="9"/>
  <c r="I5791" i="9" l="1"/>
  <c r="J5790" i="9"/>
  <c r="E7193" i="9"/>
  <c r="F7192" i="9"/>
  <c r="C5937" i="9"/>
  <c r="D5936" i="9"/>
  <c r="J5791" i="9" l="1"/>
  <c r="I5792" i="9"/>
  <c r="C5938" i="9"/>
  <c r="D5937" i="9"/>
  <c r="E7194" i="9"/>
  <c r="F7193" i="9"/>
  <c r="I5793" i="9" l="1"/>
  <c r="J5792" i="9"/>
  <c r="E7195" i="9"/>
  <c r="F7194" i="9"/>
  <c r="C5939" i="9"/>
  <c r="D5938" i="9"/>
  <c r="J5793" i="9" l="1"/>
  <c r="I5794" i="9"/>
  <c r="C5940" i="9"/>
  <c r="D5939" i="9"/>
  <c r="E7196" i="9"/>
  <c r="F7195" i="9"/>
  <c r="J5794" i="9" l="1"/>
  <c r="I5795" i="9"/>
  <c r="E7197" i="9"/>
  <c r="F7196" i="9"/>
  <c r="C5941" i="9"/>
  <c r="D5940" i="9"/>
  <c r="J5795" i="9" l="1"/>
  <c r="I5796" i="9"/>
  <c r="C5942" i="9"/>
  <c r="D5941" i="9"/>
  <c r="E7198" i="9"/>
  <c r="F7197" i="9"/>
  <c r="J5796" i="9" l="1"/>
  <c r="I5797" i="9"/>
  <c r="E7199" i="9"/>
  <c r="F7198" i="9"/>
  <c r="C5943" i="9"/>
  <c r="D5942" i="9"/>
  <c r="J5797" i="9" l="1"/>
  <c r="I5798" i="9"/>
  <c r="C5944" i="9"/>
  <c r="D5943" i="9"/>
  <c r="E7200" i="9"/>
  <c r="F7199" i="9"/>
  <c r="I5799" i="9" l="1"/>
  <c r="J5798" i="9"/>
  <c r="E7201" i="9"/>
  <c r="F7200" i="9"/>
  <c r="C5945" i="9"/>
  <c r="D5944" i="9"/>
  <c r="J5799" i="9" l="1"/>
  <c r="I5800" i="9"/>
  <c r="C5946" i="9"/>
  <c r="D5945" i="9"/>
  <c r="E7202" i="9"/>
  <c r="F7201" i="9"/>
  <c r="I5801" i="9" l="1"/>
  <c r="J5800" i="9"/>
  <c r="E7203" i="9"/>
  <c r="F7202" i="9"/>
  <c r="C5947" i="9"/>
  <c r="D5946" i="9"/>
  <c r="J5801" i="9" l="1"/>
  <c r="I5802" i="9"/>
  <c r="C5948" i="9"/>
  <c r="D5947" i="9"/>
  <c r="E7204" i="9"/>
  <c r="F7203" i="9"/>
  <c r="I5803" i="9" l="1"/>
  <c r="J5802" i="9"/>
  <c r="E7205" i="9"/>
  <c r="F7204" i="9"/>
  <c r="C5949" i="9"/>
  <c r="D5948" i="9"/>
  <c r="J5803" i="9" l="1"/>
  <c r="I5804" i="9"/>
  <c r="C5950" i="9"/>
  <c r="D5949" i="9"/>
  <c r="E7206" i="9"/>
  <c r="F7205" i="9"/>
  <c r="J5804" i="9" l="1"/>
  <c r="I5805" i="9"/>
  <c r="E7207" i="9"/>
  <c r="F7206" i="9"/>
  <c r="D5950" i="9"/>
  <c r="C5951" i="9"/>
  <c r="J5805" i="9" l="1"/>
  <c r="I5806" i="9"/>
  <c r="C5952" i="9"/>
  <c r="D5951" i="9"/>
  <c r="E7208" i="9"/>
  <c r="F7207" i="9"/>
  <c r="I5807" i="9" l="1"/>
  <c r="J5806" i="9"/>
  <c r="F7208" i="9"/>
  <c r="E7209" i="9"/>
  <c r="C5953" i="9"/>
  <c r="D5952" i="9"/>
  <c r="J5807" i="9" l="1"/>
  <c r="I5808" i="9"/>
  <c r="E7210" i="9"/>
  <c r="F7209" i="9"/>
  <c r="C5954" i="9"/>
  <c r="D5953" i="9"/>
  <c r="J5808" i="9" l="1"/>
  <c r="I5809" i="9"/>
  <c r="C5955" i="9"/>
  <c r="D5954" i="9"/>
  <c r="E7211" i="9"/>
  <c r="F7210" i="9"/>
  <c r="J5809" i="9" l="1"/>
  <c r="I5810" i="9"/>
  <c r="E7212" i="9"/>
  <c r="F7211" i="9"/>
  <c r="C5956" i="9"/>
  <c r="D5955" i="9"/>
  <c r="I5811" i="9" l="1"/>
  <c r="J5810" i="9"/>
  <c r="C5957" i="9"/>
  <c r="D5956" i="9"/>
  <c r="E7213" i="9"/>
  <c r="F7212" i="9"/>
  <c r="J5811" i="9" l="1"/>
  <c r="I5812" i="9"/>
  <c r="E7214" i="9"/>
  <c r="F7213" i="9"/>
  <c r="C5958" i="9"/>
  <c r="D5957" i="9"/>
  <c r="J5812" i="9" l="1"/>
  <c r="I5813" i="9"/>
  <c r="C5959" i="9"/>
  <c r="D5958" i="9"/>
  <c r="E7215" i="9"/>
  <c r="F7214" i="9"/>
  <c r="J5813" i="9" l="1"/>
  <c r="I5814" i="9"/>
  <c r="E7216" i="9"/>
  <c r="F7215" i="9"/>
  <c r="C5960" i="9"/>
  <c r="D5959" i="9"/>
  <c r="I5815" i="9" l="1"/>
  <c r="J5814" i="9"/>
  <c r="C5961" i="9"/>
  <c r="D5960" i="9"/>
  <c r="E7217" i="9"/>
  <c r="F7216" i="9"/>
  <c r="J5815" i="9" l="1"/>
  <c r="I5816" i="9"/>
  <c r="E7218" i="9"/>
  <c r="F7217" i="9"/>
  <c r="C5962" i="9"/>
  <c r="D5961" i="9"/>
  <c r="I5817" i="9" l="1"/>
  <c r="J5816" i="9"/>
  <c r="C5963" i="9"/>
  <c r="D5962" i="9"/>
  <c r="E7219" i="9"/>
  <c r="F7218" i="9"/>
  <c r="J5817" i="9" l="1"/>
  <c r="I5818" i="9"/>
  <c r="E7220" i="9"/>
  <c r="F7219" i="9"/>
  <c r="C5964" i="9"/>
  <c r="D5963" i="9"/>
  <c r="I5819" i="9" l="1"/>
  <c r="J5818" i="9"/>
  <c r="C5965" i="9"/>
  <c r="D5964" i="9"/>
  <c r="E7221" i="9"/>
  <c r="F7220" i="9"/>
  <c r="J5819" i="9" l="1"/>
  <c r="I5820" i="9"/>
  <c r="E7222" i="9"/>
  <c r="F7221" i="9"/>
  <c r="C5966" i="9"/>
  <c r="D5965" i="9"/>
  <c r="J5820" i="9" l="1"/>
  <c r="I5821" i="9"/>
  <c r="C5967" i="9"/>
  <c r="D5966" i="9"/>
  <c r="E7223" i="9"/>
  <c r="F7222" i="9"/>
  <c r="J5821" i="9" l="1"/>
  <c r="I5822" i="9"/>
  <c r="E7224" i="9"/>
  <c r="F7223" i="9"/>
  <c r="C5968" i="9"/>
  <c r="D5967" i="9"/>
  <c r="I5823" i="9" l="1"/>
  <c r="J5822" i="9"/>
  <c r="C5969" i="9"/>
  <c r="D5968" i="9"/>
  <c r="E7225" i="9"/>
  <c r="F7224" i="9"/>
  <c r="J5823" i="9" l="1"/>
  <c r="I5824" i="9"/>
  <c r="E7226" i="9"/>
  <c r="F7225" i="9"/>
  <c r="C5970" i="9"/>
  <c r="D5969" i="9"/>
  <c r="I5825" i="9" l="1"/>
  <c r="J5824" i="9"/>
  <c r="C5971" i="9"/>
  <c r="D5970" i="9"/>
  <c r="E7227" i="9"/>
  <c r="F7226" i="9"/>
  <c r="J5825" i="9" l="1"/>
  <c r="I5826" i="9"/>
  <c r="E7228" i="9"/>
  <c r="F7227" i="9"/>
  <c r="C5972" i="9"/>
  <c r="D5971" i="9"/>
  <c r="J5826" i="9" l="1"/>
  <c r="I5827" i="9"/>
  <c r="C5973" i="9"/>
  <c r="D5972" i="9"/>
  <c r="E7229" i="9"/>
  <c r="F7228" i="9"/>
  <c r="J5827" i="9" l="1"/>
  <c r="I5828" i="9"/>
  <c r="E7230" i="9"/>
  <c r="F7229" i="9"/>
  <c r="C5974" i="9"/>
  <c r="D5973" i="9"/>
  <c r="J5828" i="9" l="1"/>
  <c r="I5829" i="9"/>
  <c r="C5975" i="9"/>
  <c r="D5974" i="9"/>
  <c r="E7231" i="9"/>
  <c r="F7230" i="9"/>
  <c r="J5829" i="9" l="1"/>
  <c r="I5830" i="9"/>
  <c r="E7232" i="9"/>
  <c r="F7231" i="9"/>
  <c r="C5976" i="9"/>
  <c r="D5975" i="9"/>
  <c r="I5831" i="9" l="1"/>
  <c r="J5830" i="9"/>
  <c r="C5977" i="9"/>
  <c r="D5976" i="9"/>
  <c r="E7233" i="9"/>
  <c r="F7232" i="9"/>
  <c r="J5831" i="9" l="1"/>
  <c r="I5832" i="9"/>
  <c r="E7234" i="9"/>
  <c r="F7233" i="9"/>
  <c r="C5978" i="9"/>
  <c r="D5977" i="9"/>
  <c r="I5833" i="9" l="1"/>
  <c r="J5832" i="9"/>
  <c r="C5979" i="9"/>
  <c r="D5978" i="9"/>
  <c r="E7235" i="9"/>
  <c r="F7234" i="9"/>
  <c r="J5833" i="9" l="1"/>
  <c r="I5834" i="9"/>
  <c r="E7236" i="9"/>
  <c r="F7235" i="9"/>
  <c r="C5980" i="9"/>
  <c r="D5979" i="9"/>
  <c r="I5835" i="9" l="1"/>
  <c r="J5834" i="9"/>
  <c r="C5981" i="9"/>
  <c r="D5980" i="9"/>
  <c r="E7237" i="9"/>
  <c r="F7236" i="9"/>
  <c r="J5835" i="9" l="1"/>
  <c r="I5836" i="9"/>
  <c r="E7238" i="9"/>
  <c r="F7237" i="9"/>
  <c r="C5982" i="9"/>
  <c r="D5981" i="9"/>
  <c r="J5836" i="9" l="1"/>
  <c r="I5837" i="9"/>
  <c r="D5982" i="9"/>
  <c r="C5983" i="9"/>
  <c r="E7239" i="9"/>
  <c r="F7238" i="9"/>
  <c r="J5837" i="9" l="1"/>
  <c r="I5838" i="9"/>
  <c r="E7240" i="9"/>
  <c r="F7239" i="9"/>
  <c r="C5984" i="9"/>
  <c r="D5983" i="9"/>
  <c r="I5839" i="9" l="1"/>
  <c r="J5838" i="9"/>
  <c r="C5985" i="9"/>
  <c r="D5984" i="9"/>
  <c r="E7241" i="9"/>
  <c r="F7240" i="9"/>
  <c r="J5839" i="9" l="1"/>
  <c r="I5840" i="9"/>
  <c r="E7242" i="9"/>
  <c r="F7241" i="9"/>
  <c r="C5986" i="9"/>
  <c r="D5985" i="9"/>
  <c r="J5840" i="9" l="1"/>
  <c r="I5841" i="9"/>
  <c r="C5987" i="9"/>
  <c r="D5986" i="9"/>
  <c r="E7243" i="9"/>
  <c r="F7242" i="9"/>
  <c r="J5841" i="9" l="1"/>
  <c r="I5842" i="9"/>
  <c r="E7244" i="9"/>
  <c r="F7243" i="9"/>
  <c r="C5988" i="9"/>
  <c r="D5987" i="9"/>
  <c r="I5843" i="9" l="1"/>
  <c r="J5842" i="9"/>
  <c r="C5989" i="9"/>
  <c r="D5988" i="9"/>
  <c r="E7245" i="9"/>
  <c r="F7244" i="9"/>
  <c r="J5843" i="9" l="1"/>
  <c r="I5844" i="9"/>
  <c r="E7246" i="9"/>
  <c r="F7245" i="9"/>
  <c r="C5990" i="9"/>
  <c r="D5989" i="9"/>
  <c r="J5844" i="9" l="1"/>
  <c r="I5845" i="9"/>
  <c r="C5991" i="9"/>
  <c r="D5990" i="9"/>
  <c r="E7247" i="9"/>
  <c r="F7246" i="9"/>
  <c r="J5845" i="9" l="1"/>
  <c r="I5846" i="9"/>
  <c r="E7248" i="9"/>
  <c r="F7247" i="9"/>
  <c r="C5992" i="9"/>
  <c r="D5991" i="9"/>
  <c r="I5847" i="9" l="1"/>
  <c r="J5846" i="9"/>
  <c r="C5993" i="9"/>
  <c r="D5992" i="9"/>
  <c r="E7249" i="9"/>
  <c r="F7248" i="9"/>
  <c r="J5847" i="9" l="1"/>
  <c r="I5848" i="9"/>
  <c r="E7250" i="9"/>
  <c r="F7249" i="9"/>
  <c r="C5994" i="9"/>
  <c r="D5993" i="9"/>
  <c r="I5849" i="9" l="1"/>
  <c r="J5848" i="9"/>
  <c r="C5995" i="9"/>
  <c r="D5994" i="9"/>
  <c r="E7251" i="9"/>
  <c r="F7250" i="9"/>
  <c r="J5849" i="9" l="1"/>
  <c r="I5850" i="9"/>
  <c r="E7252" i="9"/>
  <c r="F7251" i="9"/>
  <c r="C5996" i="9"/>
  <c r="D5995" i="9"/>
  <c r="I5851" i="9" l="1"/>
  <c r="J5850" i="9"/>
  <c r="C5997" i="9"/>
  <c r="D5996" i="9"/>
  <c r="E7253" i="9"/>
  <c r="F7252" i="9"/>
  <c r="J5851" i="9" l="1"/>
  <c r="I5852" i="9"/>
  <c r="E7254" i="9"/>
  <c r="F7253" i="9"/>
  <c r="C5998" i="9"/>
  <c r="D5997" i="9"/>
  <c r="J5852" i="9" l="1"/>
  <c r="I5853" i="9"/>
  <c r="D5998" i="9"/>
  <c r="C5999" i="9"/>
  <c r="E7255" i="9"/>
  <c r="F7254" i="9"/>
  <c r="J5853" i="9" l="1"/>
  <c r="I5854" i="9"/>
  <c r="E7256" i="9"/>
  <c r="F7255" i="9"/>
  <c r="C6000" i="9"/>
  <c r="D5999" i="9"/>
  <c r="I5855" i="9" l="1"/>
  <c r="J5854" i="9"/>
  <c r="C6001" i="9"/>
  <c r="D6000" i="9"/>
  <c r="E7257" i="9"/>
  <c r="F7256" i="9"/>
  <c r="J5855" i="9" l="1"/>
  <c r="I5856" i="9"/>
  <c r="E7258" i="9"/>
  <c r="F7257" i="9"/>
  <c r="C6002" i="9"/>
  <c r="D6001" i="9"/>
  <c r="I5857" i="9" l="1"/>
  <c r="J5856" i="9"/>
  <c r="C6003" i="9"/>
  <c r="D6002" i="9"/>
  <c r="E7259" i="9"/>
  <c r="F7258" i="9"/>
  <c r="J5857" i="9" l="1"/>
  <c r="I5858" i="9"/>
  <c r="E7260" i="9"/>
  <c r="F7259" i="9"/>
  <c r="C6004" i="9"/>
  <c r="D6003" i="9"/>
  <c r="J5858" i="9" l="1"/>
  <c r="I5859" i="9"/>
  <c r="C6005" i="9"/>
  <c r="D6004" i="9"/>
  <c r="E7261" i="9"/>
  <c r="F7260" i="9"/>
  <c r="J5859" i="9" l="1"/>
  <c r="I5860" i="9"/>
  <c r="E7262" i="9"/>
  <c r="F7261" i="9"/>
  <c r="C6006" i="9"/>
  <c r="D6005" i="9"/>
  <c r="J5860" i="9" l="1"/>
  <c r="I5861" i="9"/>
  <c r="C6007" i="9"/>
  <c r="D6006" i="9"/>
  <c r="E7263" i="9"/>
  <c r="F7262" i="9"/>
  <c r="J5861" i="9" l="1"/>
  <c r="I5862" i="9"/>
  <c r="E7264" i="9"/>
  <c r="F7263" i="9"/>
  <c r="C6008" i="9"/>
  <c r="D6007" i="9"/>
  <c r="I5863" i="9" l="1"/>
  <c r="J5862" i="9"/>
  <c r="C6009" i="9"/>
  <c r="D6008" i="9"/>
  <c r="E7265" i="9"/>
  <c r="F7264" i="9"/>
  <c r="J5863" i="9" l="1"/>
  <c r="I5864" i="9"/>
  <c r="E7266" i="9"/>
  <c r="F7265" i="9"/>
  <c r="C6010" i="9"/>
  <c r="D6009" i="9"/>
  <c r="I5865" i="9" l="1"/>
  <c r="J5864" i="9"/>
  <c r="C6011" i="9"/>
  <c r="D6010" i="9"/>
  <c r="E7267" i="9"/>
  <c r="F7266" i="9"/>
  <c r="J5865" i="9" l="1"/>
  <c r="I5866" i="9"/>
  <c r="E7268" i="9"/>
  <c r="F7267" i="9"/>
  <c r="C6012" i="9"/>
  <c r="D6011" i="9"/>
  <c r="I5867" i="9" l="1"/>
  <c r="J5866" i="9"/>
  <c r="C6013" i="9"/>
  <c r="D6012" i="9"/>
  <c r="E7269" i="9"/>
  <c r="F7268" i="9"/>
  <c r="J5867" i="9" l="1"/>
  <c r="I5868" i="9"/>
  <c r="E7270" i="9"/>
  <c r="F7269" i="9"/>
  <c r="C6014" i="9"/>
  <c r="D6013" i="9"/>
  <c r="J5868" i="9" l="1"/>
  <c r="I5869" i="9"/>
  <c r="C6015" i="9"/>
  <c r="D6014" i="9"/>
  <c r="E7271" i="9"/>
  <c r="F7270" i="9"/>
  <c r="J5869" i="9" l="1"/>
  <c r="I5870" i="9"/>
  <c r="E7272" i="9"/>
  <c r="F7271" i="9"/>
  <c r="C6016" i="9"/>
  <c r="D6015" i="9"/>
  <c r="I5871" i="9" l="1"/>
  <c r="J5870" i="9"/>
  <c r="C6017" i="9"/>
  <c r="D6016" i="9"/>
  <c r="E7273" i="9"/>
  <c r="F7272" i="9"/>
  <c r="J5871" i="9" l="1"/>
  <c r="I5872" i="9"/>
  <c r="E7274" i="9"/>
  <c r="F7273" i="9"/>
  <c r="C6018" i="9"/>
  <c r="D6017" i="9"/>
  <c r="J5872" i="9" l="1"/>
  <c r="I5873" i="9"/>
  <c r="C6019" i="9"/>
  <c r="D6018" i="9"/>
  <c r="E7275" i="9"/>
  <c r="F7274" i="9"/>
  <c r="J5873" i="9" l="1"/>
  <c r="I5874" i="9"/>
  <c r="E7276" i="9"/>
  <c r="F7275" i="9"/>
  <c r="C6020" i="9"/>
  <c r="D6019" i="9"/>
  <c r="I5875" i="9" l="1"/>
  <c r="J5874" i="9"/>
  <c r="C6021" i="9"/>
  <c r="D6020" i="9"/>
  <c r="E7277" i="9"/>
  <c r="F7276" i="9"/>
  <c r="J5875" i="9" l="1"/>
  <c r="I5876" i="9"/>
  <c r="E7278" i="9"/>
  <c r="F7277" i="9"/>
  <c r="C6022" i="9"/>
  <c r="D6021" i="9"/>
  <c r="J5876" i="9" l="1"/>
  <c r="I5877" i="9"/>
  <c r="C6023" i="9"/>
  <c r="D6022" i="9"/>
  <c r="E7279" i="9"/>
  <c r="F7278" i="9"/>
  <c r="J5877" i="9" l="1"/>
  <c r="I5878" i="9"/>
  <c r="E7280" i="9"/>
  <c r="F7279" i="9"/>
  <c r="C6024" i="9"/>
  <c r="D6023" i="9"/>
  <c r="I5879" i="9" l="1"/>
  <c r="J5878" i="9"/>
  <c r="C6025" i="9"/>
  <c r="D6024" i="9"/>
  <c r="E7281" i="9"/>
  <c r="F7280" i="9"/>
  <c r="J5879" i="9" l="1"/>
  <c r="I5880" i="9"/>
  <c r="E7282" i="9"/>
  <c r="F7281" i="9"/>
  <c r="C6026" i="9"/>
  <c r="D6025" i="9"/>
  <c r="I5881" i="9" l="1"/>
  <c r="J5880" i="9"/>
  <c r="C6027" i="9"/>
  <c r="D6026" i="9"/>
  <c r="E7283" i="9"/>
  <c r="F7282" i="9"/>
  <c r="J5881" i="9" l="1"/>
  <c r="I5882" i="9"/>
  <c r="E7284" i="9"/>
  <c r="F7283" i="9"/>
  <c r="C6028" i="9"/>
  <c r="D6027" i="9"/>
  <c r="I5883" i="9" l="1"/>
  <c r="J5882" i="9"/>
  <c r="C6029" i="9"/>
  <c r="D6028" i="9"/>
  <c r="E7285" i="9"/>
  <c r="F7284" i="9"/>
  <c r="J5883" i="9" l="1"/>
  <c r="I5884" i="9"/>
  <c r="E7286" i="9"/>
  <c r="F7285" i="9"/>
  <c r="C6030" i="9"/>
  <c r="D6029" i="9"/>
  <c r="J5884" i="9" l="1"/>
  <c r="I5885" i="9"/>
  <c r="C6031" i="9"/>
  <c r="D6030" i="9"/>
  <c r="E7287" i="9"/>
  <c r="F7286" i="9"/>
  <c r="J5885" i="9" l="1"/>
  <c r="I5886" i="9"/>
  <c r="E7288" i="9"/>
  <c r="F7287" i="9"/>
  <c r="C6032" i="9"/>
  <c r="D6031" i="9"/>
  <c r="I5887" i="9" l="1"/>
  <c r="J5886" i="9"/>
  <c r="C6033" i="9"/>
  <c r="D6032" i="9"/>
  <c r="E7289" i="9"/>
  <c r="F7288" i="9"/>
  <c r="J5887" i="9" l="1"/>
  <c r="I5888" i="9"/>
  <c r="E7290" i="9"/>
  <c r="F7289" i="9"/>
  <c r="C6034" i="9"/>
  <c r="D6033" i="9"/>
  <c r="I5889" i="9" l="1"/>
  <c r="J5888" i="9"/>
  <c r="C6035" i="9"/>
  <c r="D6034" i="9"/>
  <c r="E7291" i="9"/>
  <c r="F7290" i="9"/>
  <c r="J5889" i="9" l="1"/>
  <c r="I5890" i="9"/>
  <c r="E7292" i="9"/>
  <c r="F7291" i="9"/>
  <c r="C6036" i="9"/>
  <c r="D6035" i="9"/>
  <c r="J5890" i="9" l="1"/>
  <c r="I5891" i="9"/>
  <c r="C6037" i="9"/>
  <c r="D6036" i="9"/>
  <c r="E7293" i="9"/>
  <c r="F7292" i="9"/>
  <c r="J5891" i="9" l="1"/>
  <c r="I5892" i="9"/>
  <c r="E7294" i="9"/>
  <c r="F7293" i="9"/>
  <c r="C6038" i="9"/>
  <c r="D6037" i="9"/>
  <c r="J5892" i="9" l="1"/>
  <c r="I5893" i="9"/>
  <c r="C6039" i="9"/>
  <c r="D6038" i="9"/>
  <c r="E7295" i="9"/>
  <c r="F7294" i="9"/>
  <c r="J5893" i="9" l="1"/>
  <c r="I5894" i="9"/>
  <c r="E7296" i="9"/>
  <c r="F7295" i="9"/>
  <c r="C6040" i="9"/>
  <c r="D6039" i="9"/>
  <c r="I5895" i="9" l="1"/>
  <c r="J5894" i="9"/>
  <c r="C6041" i="9"/>
  <c r="D6040" i="9"/>
  <c r="E7297" i="9"/>
  <c r="F7296" i="9"/>
  <c r="J5895" i="9" l="1"/>
  <c r="I5896" i="9"/>
  <c r="E7298" i="9"/>
  <c r="F7297" i="9"/>
  <c r="C6042" i="9"/>
  <c r="D6041" i="9"/>
  <c r="I5897" i="9" l="1"/>
  <c r="J5896" i="9"/>
  <c r="C6043" i="9"/>
  <c r="D6042" i="9"/>
  <c r="E7299" i="9"/>
  <c r="F7298" i="9"/>
  <c r="J5897" i="9" l="1"/>
  <c r="I5898" i="9"/>
  <c r="E7300" i="9"/>
  <c r="F7299" i="9"/>
  <c r="C6044" i="9"/>
  <c r="D6043" i="9"/>
  <c r="I5899" i="9" l="1"/>
  <c r="J5898" i="9"/>
  <c r="C6045" i="9"/>
  <c r="D6044" i="9"/>
  <c r="E7301" i="9"/>
  <c r="F7300" i="9"/>
  <c r="J5899" i="9" l="1"/>
  <c r="I5900" i="9"/>
  <c r="E7302" i="9"/>
  <c r="F7301" i="9"/>
  <c r="C6046" i="9"/>
  <c r="D6045" i="9"/>
  <c r="J5900" i="9" l="1"/>
  <c r="I5901" i="9"/>
  <c r="C6047" i="9"/>
  <c r="D6046" i="9"/>
  <c r="E7303" i="9"/>
  <c r="F7302" i="9"/>
  <c r="J5901" i="9" l="1"/>
  <c r="I5902" i="9"/>
  <c r="E7304" i="9"/>
  <c r="F7303" i="9"/>
  <c r="C6048" i="9"/>
  <c r="D6047" i="9"/>
  <c r="I5903" i="9" l="1"/>
  <c r="J5902" i="9"/>
  <c r="C6049" i="9"/>
  <c r="D6048" i="9"/>
  <c r="E7305" i="9"/>
  <c r="F7304" i="9"/>
  <c r="J5903" i="9" l="1"/>
  <c r="I5904" i="9"/>
  <c r="E7306" i="9"/>
  <c r="F7305" i="9"/>
  <c r="C6050" i="9"/>
  <c r="D6049" i="9"/>
  <c r="J5904" i="9" l="1"/>
  <c r="I5905" i="9"/>
  <c r="C6051" i="9"/>
  <c r="D6050" i="9"/>
  <c r="E7307" i="9"/>
  <c r="F7306" i="9"/>
  <c r="J5905" i="9" l="1"/>
  <c r="I5906" i="9"/>
  <c r="E7308" i="9"/>
  <c r="F7307" i="9"/>
  <c r="C6052" i="9"/>
  <c r="D6051" i="9"/>
  <c r="I5907" i="9" l="1"/>
  <c r="J5906" i="9"/>
  <c r="C6053" i="9"/>
  <c r="D6052" i="9"/>
  <c r="E7309" i="9"/>
  <c r="F7308" i="9"/>
  <c r="J5907" i="9" l="1"/>
  <c r="I5908" i="9"/>
  <c r="E7310" i="9"/>
  <c r="F7309" i="9"/>
  <c r="C6054" i="9"/>
  <c r="D6053" i="9"/>
  <c r="J5908" i="9" l="1"/>
  <c r="I5909" i="9"/>
  <c r="C6055" i="9"/>
  <c r="D6054" i="9"/>
  <c r="E7311" i="9"/>
  <c r="F7310" i="9"/>
  <c r="J5909" i="9" l="1"/>
  <c r="I5910" i="9"/>
  <c r="E7312" i="9"/>
  <c r="F7311" i="9"/>
  <c r="C6056" i="9"/>
  <c r="D6055" i="9"/>
  <c r="I5911" i="9" l="1"/>
  <c r="J5910" i="9"/>
  <c r="C6057" i="9"/>
  <c r="D6056" i="9"/>
  <c r="E7313" i="9"/>
  <c r="F7312" i="9"/>
  <c r="J5911" i="9" l="1"/>
  <c r="I5912" i="9"/>
  <c r="E7314" i="9"/>
  <c r="F7313" i="9"/>
  <c r="C6058" i="9"/>
  <c r="D6057" i="9"/>
  <c r="I5913" i="9" l="1"/>
  <c r="J5912" i="9"/>
  <c r="C6059" i="9"/>
  <c r="D6058" i="9"/>
  <c r="E7315" i="9"/>
  <c r="F7314" i="9"/>
  <c r="J5913" i="9" l="1"/>
  <c r="I5914" i="9"/>
  <c r="E7316" i="9"/>
  <c r="F7315" i="9"/>
  <c r="C6060" i="9"/>
  <c r="D6059" i="9"/>
  <c r="I5915" i="9" l="1"/>
  <c r="J5914" i="9"/>
  <c r="C6061" i="9"/>
  <c r="D6060" i="9"/>
  <c r="E7317" i="9"/>
  <c r="F7316" i="9"/>
  <c r="J5915" i="9" l="1"/>
  <c r="I5916" i="9"/>
  <c r="E7318" i="9"/>
  <c r="F7317" i="9"/>
  <c r="C6062" i="9"/>
  <c r="D6061" i="9"/>
  <c r="J5916" i="9" l="1"/>
  <c r="I5917" i="9"/>
  <c r="C6063" i="9"/>
  <c r="D6062" i="9"/>
  <c r="E7319" i="9"/>
  <c r="F7318" i="9"/>
  <c r="J5917" i="9" l="1"/>
  <c r="I5918" i="9"/>
  <c r="E7320" i="9"/>
  <c r="F7319" i="9"/>
  <c r="C6064" i="9"/>
  <c r="D6063" i="9"/>
  <c r="I5919" i="9" l="1"/>
  <c r="J5918" i="9"/>
  <c r="C6065" i="9"/>
  <c r="D6064" i="9"/>
  <c r="E7321" i="9"/>
  <c r="F7320" i="9"/>
  <c r="J5919" i="9" l="1"/>
  <c r="I5920" i="9"/>
  <c r="E7322" i="9"/>
  <c r="F7321" i="9"/>
  <c r="C6066" i="9"/>
  <c r="D6065" i="9"/>
  <c r="I5921" i="9" l="1"/>
  <c r="J5920" i="9"/>
  <c r="C6067" i="9"/>
  <c r="D6066" i="9"/>
  <c r="E7323" i="9"/>
  <c r="F7322" i="9"/>
  <c r="J5921" i="9" l="1"/>
  <c r="I5922" i="9"/>
  <c r="E7324" i="9"/>
  <c r="F7323" i="9"/>
  <c r="C6068" i="9"/>
  <c r="D6067" i="9"/>
  <c r="J5922" i="9" l="1"/>
  <c r="I5923" i="9"/>
  <c r="C6069" i="9"/>
  <c r="D6068" i="9"/>
  <c r="E7325" i="9"/>
  <c r="F7324" i="9"/>
  <c r="J5923" i="9" l="1"/>
  <c r="I5924" i="9"/>
  <c r="E7326" i="9"/>
  <c r="F7325" i="9"/>
  <c r="C6070" i="9"/>
  <c r="D6069" i="9"/>
  <c r="J5924" i="9" l="1"/>
  <c r="I5925" i="9"/>
  <c r="C6071" i="9"/>
  <c r="D6070" i="9"/>
  <c r="E7327" i="9"/>
  <c r="F7326" i="9"/>
  <c r="J5925" i="9" l="1"/>
  <c r="I5926" i="9"/>
  <c r="E7328" i="9"/>
  <c r="F7327" i="9"/>
  <c r="C6072" i="9"/>
  <c r="D6071" i="9"/>
  <c r="I5927" i="9" l="1"/>
  <c r="J5926" i="9"/>
  <c r="C6073" i="9"/>
  <c r="D6072" i="9"/>
  <c r="E7329" i="9"/>
  <c r="F7328" i="9"/>
  <c r="J5927" i="9" l="1"/>
  <c r="I5928" i="9"/>
  <c r="E7330" i="9"/>
  <c r="F7329" i="9"/>
  <c r="C6074" i="9"/>
  <c r="D6073" i="9"/>
  <c r="I5929" i="9" l="1"/>
  <c r="J5928" i="9"/>
  <c r="C6075" i="9"/>
  <c r="D6074" i="9"/>
  <c r="E7331" i="9"/>
  <c r="F7330" i="9"/>
  <c r="J5929" i="9" l="1"/>
  <c r="I5930" i="9"/>
  <c r="E7332" i="9"/>
  <c r="F7331" i="9"/>
  <c r="C6076" i="9"/>
  <c r="D6075" i="9"/>
  <c r="I5931" i="9" l="1"/>
  <c r="J5930" i="9"/>
  <c r="C6077" i="9"/>
  <c r="D6076" i="9"/>
  <c r="E7333" i="9"/>
  <c r="F7332" i="9"/>
  <c r="J5931" i="9" l="1"/>
  <c r="I5932" i="9"/>
  <c r="E7334" i="9"/>
  <c r="F7333" i="9"/>
  <c r="C6078" i="9"/>
  <c r="D6077" i="9"/>
  <c r="J5932" i="9" l="1"/>
  <c r="I5933" i="9"/>
  <c r="C6079" i="9"/>
  <c r="D6078" i="9"/>
  <c r="E7335" i="9"/>
  <c r="F7334" i="9"/>
  <c r="J5933" i="9" l="1"/>
  <c r="I5934" i="9"/>
  <c r="E7336" i="9"/>
  <c r="F7335" i="9"/>
  <c r="C6080" i="9"/>
  <c r="D6079" i="9"/>
  <c r="I5935" i="9" l="1"/>
  <c r="J5934" i="9"/>
  <c r="C6081" i="9"/>
  <c r="D6080" i="9"/>
  <c r="E7337" i="9"/>
  <c r="F7336" i="9"/>
  <c r="J5935" i="9" l="1"/>
  <c r="I5936" i="9"/>
  <c r="E7338" i="9"/>
  <c r="F7337" i="9"/>
  <c r="C6082" i="9"/>
  <c r="D6081" i="9"/>
  <c r="J5936" i="9" l="1"/>
  <c r="I5937" i="9"/>
  <c r="C6083" i="9"/>
  <c r="D6082" i="9"/>
  <c r="E7339" i="9"/>
  <c r="F7338" i="9"/>
  <c r="J5937" i="9" l="1"/>
  <c r="I5938" i="9"/>
  <c r="E7340" i="9"/>
  <c r="F7339" i="9"/>
  <c r="C6084" i="9"/>
  <c r="D6083" i="9"/>
  <c r="I5939" i="9" l="1"/>
  <c r="J5938" i="9"/>
  <c r="C6085" i="9"/>
  <c r="D6084" i="9"/>
  <c r="E7341" i="9"/>
  <c r="F7340" i="9"/>
  <c r="J5939" i="9" l="1"/>
  <c r="I5940" i="9"/>
  <c r="E7342" i="9"/>
  <c r="F7341" i="9"/>
  <c r="C6086" i="9"/>
  <c r="D6085" i="9"/>
  <c r="J5940" i="9" l="1"/>
  <c r="I5941" i="9"/>
  <c r="C6087" i="9"/>
  <c r="D6086" i="9"/>
  <c r="E7343" i="9"/>
  <c r="F7342" i="9"/>
  <c r="J5941" i="9" l="1"/>
  <c r="I5942" i="9"/>
  <c r="E7344" i="9"/>
  <c r="F7343" i="9"/>
  <c r="C6088" i="9"/>
  <c r="D6087" i="9"/>
  <c r="I5943" i="9" l="1"/>
  <c r="J5942" i="9"/>
  <c r="C6089" i="9"/>
  <c r="D6088" i="9"/>
  <c r="E7345" i="9"/>
  <c r="F7344" i="9"/>
  <c r="J5943" i="9" l="1"/>
  <c r="I5944" i="9"/>
  <c r="E7346" i="9"/>
  <c r="F7345" i="9"/>
  <c r="C6090" i="9"/>
  <c r="D6089" i="9"/>
  <c r="I5945" i="9" l="1"/>
  <c r="J5944" i="9"/>
  <c r="C6091" i="9"/>
  <c r="D6090" i="9"/>
  <c r="E7347" i="9"/>
  <c r="F7346" i="9"/>
  <c r="J5945" i="9" l="1"/>
  <c r="I5946" i="9"/>
  <c r="E7348" i="9"/>
  <c r="F7347" i="9"/>
  <c r="C6092" i="9"/>
  <c r="D6091" i="9"/>
  <c r="I5947" i="9" l="1"/>
  <c r="J5946" i="9"/>
  <c r="C6093" i="9"/>
  <c r="D6092" i="9"/>
  <c r="E7349" i="9"/>
  <c r="F7348" i="9"/>
  <c r="J5947" i="9" l="1"/>
  <c r="I5948" i="9"/>
  <c r="E7350" i="9"/>
  <c r="F7349" i="9"/>
  <c r="C6094" i="9"/>
  <c r="D6093" i="9"/>
  <c r="J5948" i="9" l="1"/>
  <c r="I5949" i="9"/>
  <c r="C6095" i="9"/>
  <c r="D6094" i="9"/>
  <c r="E7351" i="9"/>
  <c r="F7350" i="9"/>
  <c r="J5949" i="9" l="1"/>
  <c r="I5950" i="9"/>
  <c r="E7352" i="9"/>
  <c r="F7351" i="9"/>
  <c r="C6096" i="9"/>
  <c r="D6095" i="9"/>
  <c r="I5951" i="9" l="1"/>
  <c r="J5950" i="9"/>
  <c r="C6097" i="9"/>
  <c r="D6096" i="9"/>
  <c r="E7353" i="9"/>
  <c r="F7352" i="9"/>
  <c r="J5951" i="9" l="1"/>
  <c r="I5952" i="9"/>
  <c r="E7354" i="9"/>
  <c r="F7353" i="9"/>
  <c r="C6098" i="9"/>
  <c r="D6097" i="9"/>
  <c r="I5953" i="9" l="1"/>
  <c r="J5952" i="9"/>
  <c r="C6099" i="9"/>
  <c r="D6098" i="9"/>
  <c r="E7355" i="9"/>
  <c r="F7354" i="9"/>
  <c r="J5953" i="9" l="1"/>
  <c r="I5954" i="9"/>
  <c r="E7356" i="9"/>
  <c r="F7355" i="9"/>
  <c r="C6100" i="9"/>
  <c r="D6099" i="9"/>
  <c r="J5954" i="9" l="1"/>
  <c r="I5955" i="9"/>
  <c r="C6101" i="9"/>
  <c r="D6100" i="9"/>
  <c r="E7357" i="9"/>
  <c r="F7356" i="9"/>
  <c r="J5955" i="9" l="1"/>
  <c r="I5956" i="9"/>
  <c r="E7358" i="9"/>
  <c r="F7357" i="9"/>
  <c r="C6102" i="9"/>
  <c r="D6101" i="9"/>
  <c r="J5956" i="9" l="1"/>
  <c r="I5957" i="9"/>
  <c r="C6103" i="9"/>
  <c r="D6102" i="9"/>
  <c r="E7359" i="9"/>
  <c r="F7358" i="9"/>
  <c r="J5957" i="9" l="1"/>
  <c r="I5958" i="9"/>
  <c r="E7360" i="9"/>
  <c r="F7359" i="9"/>
  <c r="C6104" i="9"/>
  <c r="D6103" i="9"/>
  <c r="I5959" i="9" l="1"/>
  <c r="J5958" i="9"/>
  <c r="C6105" i="9"/>
  <c r="D6104" i="9"/>
  <c r="E7361" i="9"/>
  <c r="F7360" i="9"/>
  <c r="J5959" i="9" l="1"/>
  <c r="I5960" i="9"/>
  <c r="E7362" i="9"/>
  <c r="F7361" i="9"/>
  <c r="C6106" i="9"/>
  <c r="D6105" i="9"/>
  <c r="I5961" i="9" l="1"/>
  <c r="J5960" i="9"/>
  <c r="C6107" i="9"/>
  <c r="D6106" i="9"/>
  <c r="E7363" i="9"/>
  <c r="F7362" i="9"/>
  <c r="J5961" i="9" l="1"/>
  <c r="I5962" i="9"/>
  <c r="E7364" i="9"/>
  <c r="F7363" i="9"/>
  <c r="C6108" i="9"/>
  <c r="D6107" i="9"/>
  <c r="I5963" i="9" l="1"/>
  <c r="J5962" i="9"/>
  <c r="C6109" i="9"/>
  <c r="D6108" i="9"/>
  <c r="E7365" i="9"/>
  <c r="F7364" i="9"/>
  <c r="J5963" i="9" l="1"/>
  <c r="I5964" i="9"/>
  <c r="E7366" i="9"/>
  <c r="F7365" i="9"/>
  <c r="C6110" i="9"/>
  <c r="D6109" i="9"/>
  <c r="J5964" i="9" l="1"/>
  <c r="I5965" i="9"/>
  <c r="C6111" i="9"/>
  <c r="D6110" i="9"/>
  <c r="E7367" i="9"/>
  <c r="F7366" i="9"/>
  <c r="J5965" i="9" l="1"/>
  <c r="I5966" i="9"/>
  <c r="E7368" i="9"/>
  <c r="F7367" i="9"/>
  <c r="C6112" i="9"/>
  <c r="D6111" i="9"/>
  <c r="I5967" i="9" l="1"/>
  <c r="J5966" i="9"/>
  <c r="C6113" i="9"/>
  <c r="D6112" i="9"/>
  <c r="E7369" i="9"/>
  <c r="F7368" i="9"/>
  <c r="J5967" i="9" l="1"/>
  <c r="I5968" i="9"/>
  <c r="E7370" i="9"/>
  <c r="F7369" i="9"/>
  <c r="C6114" i="9"/>
  <c r="D6113" i="9"/>
  <c r="J5968" i="9" l="1"/>
  <c r="I5969" i="9"/>
  <c r="C6115" i="9"/>
  <c r="D6114" i="9"/>
  <c r="E7371" i="9"/>
  <c r="F7370" i="9"/>
  <c r="J5969" i="9" l="1"/>
  <c r="I5970" i="9"/>
  <c r="E7372" i="9"/>
  <c r="F7371" i="9"/>
  <c r="C6116" i="9"/>
  <c r="D6115" i="9"/>
  <c r="I5971" i="9" l="1"/>
  <c r="J5970" i="9"/>
  <c r="C6117" i="9"/>
  <c r="D6116" i="9"/>
  <c r="E7373" i="9"/>
  <c r="F7372" i="9"/>
  <c r="J5971" i="9" l="1"/>
  <c r="I5972" i="9"/>
  <c r="E7374" i="9"/>
  <c r="F7373" i="9"/>
  <c r="C6118" i="9"/>
  <c r="D6117" i="9"/>
  <c r="J5972" i="9" l="1"/>
  <c r="I5973" i="9"/>
  <c r="C6119" i="9"/>
  <c r="D6118" i="9"/>
  <c r="E7375" i="9"/>
  <c r="F7374" i="9"/>
  <c r="J5973" i="9" l="1"/>
  <c r="I5974" i="9"/>
  <c r="E7376" i="9"/>
  <c r="F7375" i="9"/>
  <c r="C6120" i="9"/>
  <c r="D6119" i="9"/>
  <c r="I5975" i="9" l="1"/>
  <c r="J5974" i="9"/>
  <c r="C6121" i="9"/>
  <c r="D6120" i="9"/>
  <c r="E7377" i="9"/>
  <c r="F7376" i="9"/>
  <c r="J5975" i="9" l="1"/>
  <c r="I5976" i="9"/>
  <c r="E7378" i="9"/>
  <c r="F7377" i="9"/>
  <c r="C6122" i="9"/>
  <c r="D6121" i="9"/>
  <c r="I5977" i="9" l="1"/>
  <c r="J5976" i="9"/>
  <c r="C6123" i="9"/>
  <c r="D6122" i="9"/>
  <c r="E7379" i="9"/>
  <c r="F7378" i="9"/>
  <c r="J5977" i="9" l="1"/>
  <c r="I5978" i="9"/>
  <c r="E7380" i="9"/>
  <c r="F7379" i="9"/>
  <c r="C6124" i="9"/>
  <c r="D6123" i="9"/>
  <c r="I5979" i="9" l="1"/>
  <c r="J5978" i="9"/>
  <c r="C6125" i="9"/>
  <c r="D6124" i="9"/>
  <c r="E7381" i="9"/>
  <c r="F7380" i="9"/>
  <c r="J5979" i="9" l="1"/>
  <c r="I5980" i="9"/>
  <c r="E7382" i="9"/>
  <c r="F7381" i="9"/>
  <c r="C6126" i="9"/>
  <c r="D6125" i="9"/>
  <c r="J5980" i="9" l="1"/>
  <c r="I5981" i="9"/>
  <c r="D6126" i="9"/>
  <c r="C6127" i="9"/>
  <c r="E7383" i="9"/>
  <c r="F7382" i="9"/>
  <c r="J5981" i="9" l="1"/>
  <c r="I5982" i="9"/>
  <c r="E7384" i="9"/>
  <c r="F7383" i="9"/>
  <c r="C6128" i="9"/>
  <c r="D6127" i="9"/>
  <c r="I5983" i="9" l="1"/>
  <c r="J5982" i="9"/>
  <c r="C6129" i="9"/>
  <c r="D6128" i="9"/>
  <c r="E7385" i="9"/>
  <c r="F7384" i="9"/>
  <c r="J5983" i="9" l="1"/>
  <c r="I5984" i="9"/>
  <c r="E7386" i="9"/>
  <c r="F7385" i="9"/>
  <c r="C6130" i="9"/>
  <c r="D6129" i="9"/>
  <c r="I5985" i="9" l="1"/>
  <c r="J5984" i="9"/>
  <c r="C6131" i="9"/>
  <c r="D6130" i="9"/>
  <c r="E7387" i="9"/>
  <c r="F7386" i="9"/>
  <c r="J5985" i="9" l="1"/>
  <c r="I5986" i="9"/>
  <c r="E7388" i="9"/>
  <c r="F7387" i="9"/>
  <c r="C6132" i="9"/>
  <c r="D6131" i="9"/>
  <c r="J5986" i="9" l="1"/>
  <c r="I5987" i="9"/>
  <c r="C6133" i="9"/>
  <c r="D6132" i="9"/>
  <c r="E7389" i="9"/>
  <c r="F7388" i="9"/>
  <c r="J5987" i="9" l="1"/>
  <c r="I5988" i="9"/>
  <c r="E7390" i="9"/>
  <c r="F7389" i="9"/>
  <c r="C6134" i="9"/>
  <c r="D6133" i="9"/>
  <c r="J5988" i="9" l="1"/>
  <c r="I5989" i="9"/>
  <c r="C6135" i="9"/>
  <c r="D6134" i="9"/>
  <c r="E7391" i="9"/>
  <c r="F7390" i="9"/>
  <c r="J5989" i="9" l="1"/>
  <c r="I5990" i="9"/>
  <c r="E7392" i="9"/>
  <c r="F7391" i="9"/>
  <c r="C6136" i="9"/>
  <c r="D6135" i="9"/>
  <c r="I5991" i="9" l="1"/>
  <c r="J5990" i="9"/>
  <c r="C6137" i="9"/>
  <c r="D6136" i="9"/>
  <c r="E7393" i="9"/>
  <c r="F7392" i="9"/>
  <c r="J5991" i="9" l="1"/>
  <c r="I5992" i="9"/>
  <c r="E7394" i="9"/>
  <c r="F7393" i="9"/>
  <c r="C6138" i="9"/>
  <c r="D6137" i="9"/>
  <c r="I5993" i="9" l="1"/>
  <c r="J5992" i="9"/>
  <c r="C6139" i="9"/>
  <c r="D6138" i="9"/>
  <c r="E7395" i="9"/>
  <c r="F7394" i="9"/>
  <c r="J5993" i="9" l="1"/>
  <c r="I5994" i="9"/>
  <c r="E7396" i="9"/>
  <c r="F7395" i="9"/>
  <c r="C6140" i="9"/>
  <c r="D6139" i="9"/>
  <c r="I5995" i="9" l="1"/>
  <c r="J5994" i="9"/>
  <c r="C6141" i="9"/>
  <c r="D6140" i="9"/>
  <c r="E7397" i="9"/>
  <c r="F7396" i="9"/>
  <c r="J5995" i="9" l="1"/>
  <c r="I5996" i="9"/>
  <c r="E7398" i="9"/>
  <c r="F7397" i="9"/>
  <c r="C6142" i="9"/>
  <c r="D6141" i="9"/>
  <c r="J5996" i="9" l="1"/>
  <c r="I5997" i="9"/>
  <c r="C6143" i="9"/>
  <c r="D6142" i="9"/>
  <c r="E7399" i="9"/>
  <c r="F7398" i="9"/>
  <c r="J5997" i="9" l="1"/>
  <c r="I5998" i="9"/>
  <c r="E7400" i="9"/>
  <c r="F7399" i="9"/>
  <c r="C6144" i="9"/>
  <c r="D6143" i="9"/>
  <c r="I5999" i="9" l="1"/>
  <c r="J5998" i="9"/>
  <c r="C6145" i="9"/>
  <c r="D6144" i="9"/>
  <c r="E7401" i="9"/>
  <c r="F7400" i="9"/>
  <c r="J5999" i="9" l="1"/>
  <c r="I6000" i="9"/>
  <c r="E7402" i="9"/>
  <c r="F7401" i="9"/>
  <c r="C6146" i="9"/>
  <c r="D6145" i="9"/>
  <c r="J6000" i="9" l="1"/>
  <c r="I6001" i="9"/>
  <c r="C6147" i="9"/>
  <c r="D6146" i="9"/>
  <c r="E7403" i="9"/>
  <c r="F7402" i="9"/>
  <c r="J6001" i="9" l="1"/>
  <c r="I6002" i="9"/>
  <c r="E7404" i="9"/>
  <c r="F7403" i="9"/>
  <c r="C6148" i="9"/>
  <c r="D6147" i="9"/>
  <c r="I6003" i="9" l="1"/>
  <c r="J6002" i="9"/>
  <c r="C6149" i="9"/>
  <c r="D6148" i="9"/>
  <c r="E7405" i="9"/>
  <c r="F7404" i="9"/>
  <c r="J6003" i="9" l="1"/>
  <c r="I6004" i="9"/>
  <c r="E7406" i="9"/>
  <c r="F7405" i="9"/>
  <c r="C6150" i="9"/>
  <c r="D6149" i="9"/>
  <c r="J6004" i="9" l="1"/>
  <c r="I6005" i="9"/>
  <c r="C6151" i="9"/>
  <c r="D6150" i="9"/>
  <c r="E7407" i="9"/>
  <c r="F7406" i="9"/>
  <c r="J6005" i="9" l="1"/>
  <c r="I6006" i="9"/>
  <c r="E7408" i="9"/>
  <c r="F7407" i="9"/>
  <c r="C6152" i="9"/>
  <c r="D6151" i="9"/>
  <c r="I6007" i="9" l="1"/>
  <c r="J6006" i="9"/>
  <c r="C6153" i="9"/>
  <c r="D6152" i="9"/>
  <c r="E7409" i="9"/>
  <c r="F7408" i="9"/>
  <c r="J6007" i="9" l="1"/>
  <c r="I6008" i="9"/>
  <c r="E7410" i="9"/>
  <c r="F7409" i="9"/>
  <c r="C6154" i="9"/>
  <c r="D6153" i="9"/>
  <c r="I6009" i="9" l="1"/>
  <c r="J6008" i="9"/>
  <c r="C6155" i="9"/>
  <c r="D6154" i="9"/>
  <c r="E7411" i="9"/>
  <c r="F7410" i="9"/>
  <c r="J6009" i="9" l="1"/>
  <c r="I6010" i="9"/>
  <c r="E7412" i="9"/>
  <c r="F7411" i="9"/>
  <c r="C6156" i="9"/>
  <c r="D6155" i="9"/>
  <c r="I6011" i="9" l="1"/>
  <c r="J6010" i="9"/>
  <c r="C6157" i="9"/>
  <c r="D6156" i="9"/>
  <c r="E7413" i="9"/>
  <c r="F7412" i="9"/>
  <c r="J6011" i="9" l="1"/>
  <c r="I6012" i="9"/>
  <c r="E7414" i="9"/>
  <c r="F7413" i="9"/>
  <c r="C6158" i="9"/>
  <c r="D6157" i="9"/>
  <c r="J6012" i="9" l="1"/>
  <c r="I6013" i="9"/>
  <c r="C6159" i="9"/>
  <c r="D6158" i="9"/>
  <c r="E7415" i="9"/>
  <c r="F7414" i="9"/>
  <c r="J6013" i="9" l="1"/>
  <c r="I6014" i="9"/>
  <c r="E7416" i="9"/>
  <c r="F7415" i="9"/>
  <c r="C6160" i="9"/>
  <c r="D6159" i="9"/>
  <c r="I6015" i="9" l="1"/>
  <c r="J6014" i="9"/>
  <c r="C6161" i="9"/>
  <c r="D6160" i="9"/>
  <c r="E7417" i="9"/>
  <c r="F7416" i="9"/>
  <c r="J6015" i="9" l="1"/>
  <c r="I6016" i="9"/>
  <c r="E7418" i="9"/>
  <c r="F7417" i="9"/>
  <c r="C6162" i="9"/>
  <c r="D6161" i="9"/>
  <c r="I6017" i="9" l="1"/>
  <c r="J6016" i="9"/>
  <c r="C6163" i="9"/>
  <c r="D6162" i="9"/>
  <c r="E7419" i="9"/>
  <c r="F7418" i="9"/>
  <c r="J6017" i="9" l="1"/>
  <c r="I6018" i="9"/>
  <c r="E7420" i="9"/>
  <c r="F7419" i="9"/>
  <c r="C6164" i="9"/>
  <c r="D6163" i="9"/>
  <c r="J6018" i="9" l="1"/>
  <c r="I6019" i="9"/>
  <c r="C6165" i="9"/>
  <c r="D6164" i="9"/>
  <c r="E7421" i="9"/>
  <c r="F7420" i="9"/>
  <c r="J6019" i="9" l="1"/>
  <c r="I6020" i="9"/>
  <c r="E7422" i="9"/>
  <c r="F7421" i="9"/>
  <c r="C6166" i="9"/>
  <c r="D6165" i="9"/>
  <c r="J6020" i="9" l="1"/>
  <c r="I6021" i="9"/>
  <c r="C6167" i="9"/>
  <c r="D6166" i="9"/>
  <c r="E7423" i="9"/>
  <c r="F7422" i="9"/>
  <c r="J6021" i="9" l="1"/>
  <c r="I6022" i="9"/>
  <c r="E7424" i="9"/>
  <c r="F7423" i="9"/>
  <c r="C6168" i="9"/>
  <c r="D6167" i="9"/>
  <c r="I6023" i="9" l="1"/>
  <c r="J6022" i="9"/>
  <c r="C6169" i="9"/>
  <c r="D6168" i="9"/>
  <c r="E7425" i="9"/>
  <c r="F7424" i="9"/>
  <c r="J6023" i="9" l="1"/>
  <c r="I6024" i="9"/>
  <c r="E7426" i="9"/>
  <c r="F7425" i="9"/>
  <c r="C6170" i="9"/>
  <c r="D6169" i="9"/>
  <c r="I6025" i="9" l="1"/>
  <c r="J6024" i="9"/>
  <c r="C6171" i="9"/>
  <c r="D6170" i="9"/>
  <c r="E7427" i="9"/>
  <c r="F7426" i="9"/>
  <c r="J6025" i="9" l="1"/>
  <c r="I6026" i="9"/>
  <c r="E7428" i="9"/>
  <c r="F7427" i="9"/>
  <c r="C6172" i="9"/>
  <c r="D6171" i="9"/>
  <c r="I6027" i="9" l="1"/>
  <c r="J6026" i="9"/>
  <c r="C6173" i="9"/>
  <c r="D6172" i="9"/>
  <c r="E7429" i="9"/>
  <c r="F7428" i="9"/>
  <c r="J6027" i="9" l="1"/>
  <c r="I6028" i="9"/>
  <c r="E7430" i="9"/>
  <c r="F7429" i="9"/>
  <c r="C6174" i="9"/>
  <c r="D6173" i="9"/>
  <c r="J6028" i="9" l="1"/>
  <c r="I6029" i="9"/>
  <c r="C6175" i="9"/>
  <c r="D6174" i="9"/>
  <c r="E7431" i="9"/>
  <c r="F7430" i="9"/>
  <c r="J6029" i="9" l="1"/>
  <c r="I6030" i="9"/>
  <c r="E7432" i="9"/>
  <c r="F7431" i="9"/>
  <c r="C6176" i="9"/>
  <c r="D6175" i="9"/>
  <c r="I6031" i="9" l="1"/>
  <c r="J6030" i="9"/>
  <c r="C6177" i="9"/>
  <c r="D6176" i="9"/>
  <c r="E7433" i="9"/>
  <c r="F7432" i="9"/>
  <c r="J6031" i="9" l="1"/>
  <c r="I6032" i="9"/>
  <c r="E7434" i="9"/>
  <c r="F7433" i="9"/>
  <c r="C6178" i="9"/>
  <c r="D6177" i="9"/>
  <c r="J6032" i="9" l="1"/>
  <c r="I6033" i="9"/>
  <c r="C6179" i="9"/>
  <c r="D6178" i="9"/>
  <c r="E7435" i="9"/>
  <c r="F7434" i="9"/>
  <c r="J6033" i="9" l="1"/>
  <c r="I6034" i="9"/>
  <c r="E7436" i="9"/>
  <c r="F7435" i="9"/>
  <c r="C6180" i="9"/>
  <c r="D6179" i="9"/>
  <c r="I6035" i="9" l="1"/>
  <c r="J6034" i="9"/>
  <c r="C6181" i="9"/>
  <c r="D6180" i="9"/>
  <c r="E7437" i="9"/>
  <c r="F7436" i="9"/>
  <c r="J6035" i="9" l="1"/>
  <c r="I6036" i="9"/>
  <c r="E7438" i="9"/>
  <c r="F7437" i="9"/>
  <c r="C6182" i="9"/>
  <c r="D6181" i="9"/>
  <c r="J6036" i="9" l="1"/>
  <c r="I6037" i="9"/>
  <c r="C6183" i="9"/>
  <c r="D6182" i="9"/>
  <c r="E7439" i="9"/>
  <c r="F7438" i="9"/>
  <c r="J6037" i="9" l="1"/>
  <c r="I6038" i="9"/>
  <c r="E7440" i="9"/>
  <c r="F7439" i="9"/>
  <c r="C6184" i="9"/>
  <c r="D6183" i="9"/>
  <c r="I6039" i="9" l="1"/>
  <c r="J6038" i="9"/>
  <c r="C6185" i="9"/>
  <c r="D6184" i="9"/>
  <c r="E7441" i="9"/>
  <c r="F7440" i="9"/>
  <c r="J6039" i="9" l="1"/>
  <c r="I6040" i="9"/>
  <c r="E7442" i="9"/>
  <c r="F7441" i="9"/>
  <c r="C6186" i="9"/>
  <c r="D6185" i="9"/>
  <c r="I6041" i="9" l="1"/>
  <c r="J6040" i="9"/>
  <c r="C6187" i="9"/>
  <c r="D6186" i="9"/>
  <c r="E7443" i="9"/>
  <c r="F7442" i="9"/>
  <c r="J6041" i="9" l="1"/>
  <c r="I6042" i="9"/>
  <c r="E7444" i="9"/>
  <c r="F7443" i="9"/>
  <c r="C6188" i="9"/>
  <c r="D6187" i="9"/>
  <c r="I6043" i="9" l="1"/>
  <c r="J6042" i="9"/>
  <c r="C6189" i="9"/>
  <c r="D6188" i="9"/>
  <c r="E7445" i="9"/>
  <c r="F7444" i="9"/>
  <c r="J6043" i="9" l="1"/>
  <c r="I6044" i="9"/>
  <c r="E7446" i="9"/>
  <c r="F7445" i="9"/>
  <c r="C6190" i="9"/>
  <c r="D6189" i="9"/>
  <c r="J6044" i="9" l="1"/>
  <c r="I6045" i="9"/>
  <c r="C6191" i="9"/>
  <c r="D6190" i="9"/>
  <c r="E7447" i="9"/>
  <c r="F7446" i="9"/>
  <c r="J6045" i="9" l="1"/>
  <c r="I6046" i="9"/>
  <c r="E7448" i="9"/>
  <c r="F7447" i="9"/>
  <c r="C6192" i="9"/>
  <c r="D6191" i="9"/>
  <c r="I6047" i="9" l="1"/>
  <c r="J6046" i="9"/>
  <c r="C6193" i="9"/>
  <c r="D6192" i="9"/>
  <c r="E7449" i="9"/>
  <c r="F7448" i="9"/>
  <c r="J6047" i="9" l="1"/>
  <c r="I6048" i="9"/>
  <c r="E7450" i="9"/>
  <c r="F7449" i="9"/>
  <c r="C6194" i="9"/>
  <c r="D6193" i="9"/>
  <c r="I6049" i="9" l="1"/>
  <c r="J6048" i="9"/>
  <c r="C6195" i="9"/>
  <c r="D6194" i="9"/>
  <c r="E7451" i="9"/>
  <c r="F7450" i="9"/>
  <c r="J6049" i="9" l="1"/>
  <c r="I6050" i="9"/>
  <c r="E7452" i="9"/>
  <c r="F7451" i="9"/>
  <c r="C6196" i="9"/>
  <c r="D6195" i="9"/>
  <c r="J6050" i="9" l="1"/>
  <c r="I6051" i="9"/>
  <c r="C6197" i="9"/>
  <c r="D6196" i="9"/>
  <c r="E7453" i="9"/>
  <c r="F7452" i="9"/>
  <c r="J6051" i="9" l="1"/>
  <c r="I6052" i="9"/>
  <c r="E7454" i="9"/>
  <c r="F7453" i="9"/>
  <c r="C6198" i="9"/>
  <c r="D6197" i="9"/>
  <c r="J6052" i="9" l="1"/>
  <c r="I6053" i="9"/>
  <c r="C6199" i="9"/>
  <c r="D6198" i="9"/>
  <c r="E7455" i="9"/>
  <c r="F7454" i="9"/>
  <c r="J6053" i="9" l="1"/>
  <c r="I6054" i="9"/>
  <c r="E7456" i="9"/>
  <c r="F7455" i="9"/>
  <c r="C6200" i="9"/>
  <c r="D6199" i="9"/>
  <c r="I6055" i="9" l="1"/>
  <c r="J6054" i="9"/>
  <c r="C6201" i="9"/>
  <c r="D6200" i="9"/>
  <c r="E7457" i="9"/>
  <c r="F7456" i="9"/>
  <c r="J6055" i="9" l="1"/>
  <c r="I6056" i="9"/>
  <c r="E7458" i="9"/>
  <c r="F7457" i="9"/>
  <c r="C6202" i="9"/>
  <c r="D6201" i="9"/>
  <c r="I6057" i="9" l="1"/>
  <c r="J6056" i="9"/>
  <c r="C6203" i="9"/>
  <c r="D6202" i="9"/>
  <c r="E7459" i="9"/>
  <c r="F7458" i="9"/>
  <c r="J6057" i="9" l="1"/>
  <c r="I6058" i="9"/>
  <c r="E7460" i="9"/>
  <c r="F7459" i="9"/>
  <c r="C6204" i="9"/>
  <c r="D6203" i="9"/>
  <c r="I6059" i="9" l="1"/>
  <c r="J6058" i="9"/>
  <c r="C6205" i="9"/>
  <c r="D6204" i="9"/>
  <c r="E7461" i="9"/>
  <c r="F7460" i="9"/>
  <c r="J6059" i="9" l="1"/>
  <c r="I6060" i="9"/>
  <c r="E7462" i="9"/>
  <c r="F7461" i="9"/>
  <c r="C6206" i="9"/>
  <c r="D6205" i="9"/>
  <c r="J6060" i="9" l="1"/>
  <c r="I6061" i="9"/>
  <c r="C6207" i="9"/>
  <c r="D6206" i="9"/>
  <c r="E7463" i="9"/>
  <c r="F7462" i="9"/>
  <c r="J6061" i="9" l="1"/>
  <c r="I6062" i="9"/>
  <c r="E7464" i="9"/>
  <c r="F7463" i="9"/>
  <c r="C6208" i="9"/>
  <c r="D6207" i="9"/>
  <c r="I6063" i="9" l="1"/>
  <c r="J6062" i="9"/>
  <c r="C6209" i="9"/>
  <c r="D6208" i="9"/>
  <c r="E7465" i="9"/>
  <c r="F7464" i="9"/>
  <c r="J6063" i="9" l="1"/>
  <c r="I6064" i="9"/>
  <c r="E7466" i="9"/>
  <c r="F7465" i="9"/>
  <c r="C6210" i="9"/>
  <c r="D6209" i="9"/>
  <c r="J6064" i="9" l="1"/>
  <c r="I6065" i="9"/>
  <c r="C6211" i="9"/>
  <c r="D6210" i="9"/>
  <c r="E7467" i="9"/>
  <c r="F7466" i="9"/>
  <c r="J6065" i="9" l="1"/>
  <c r="I6066" i="9"/>
  <c r="E7468" i="9"/>
  <c r="F7467" i="9"/>
  <c r="C6212" i="9"/>
  <c r="D6211" i="9"/>
  <c r="I6067" i="9" l="1"/>
  <c r="J6066" i="9"/>
  <c r="C6213" i="9"/>
  <c r="D6212" i="9"/>
  <c r="E7469" i="9"/>
  <c r="F7468" i="9"/>
  <c r="J6067" i="9" l="1"/>
  <c r="I6068" i="9"/>
  <c r="E7470" i="9"/>
  <c r="F7469" i="9"/>
  <c r="C6214" i="9"/>
  <c r="D6213" i="9"/>
  <c r="J6068" i="9" l="1"/>
  <c r="I6069" i="9"/>
  <c r="C6215" i="9"/>
  <c r="D6214" i="9"/>
  <c r="E7471" i="9"/>
  <c r="F7470" i="9"/>
  <c r="J6069" i="9" l="1"/>
  <c r="I6070" i="9"/>
  <c r="E7472" i="9"/>
  <c r="F7471" i="9"/>
  <c r="C6216" i="9"/>
  <c r="D6215" i="9"/>
  <c r="I6071" i="9" l="1"/>
  <c r="J6070" i="9"/>
  <c r="C6217" i="9"/>
  <c r="D6216" i="9"/>
  <c r="E7473" i="9"/>
  <c r="F7472" i="9"/>
  <c r="J6071" i="9" l="1"/>
  <c r="I6072" i="9"/>
  <c r="E7474" i="9"/>
  <c r="F7473" i="9"/>
  <c r="C6218" i="9"/>
  <c r="D6217" i="9"/>
  <c r="I6073" i="9" l="1"/>
  <c r="J6072" i="9"/>
  <c r="C6219" i="9"/>
  <c r="D6218" i="9"/>
  <c r="E7475" i="9"/>
  <c r="F7474" i="9"/>
  <c r="J6073" i="9" l="1"/>
  <c r="I6074" i="9"/>
  <c r="E7476" i="9"/>
  <c r="F7475" i="9"/>
  <c r="C6220" i="9"/>
  <c r="D6219" i="9"/>
  <c r="I6075" i="9" l="1"/>
  <c r="J6074" i="9"/>
  <c r="C6221" i="9"/>
  <c r="D6220" i="9"/>
  <c r="E7477" i="9"/>
  <c r="F7476" i="9"/>
  <c r="J6075" i="9" l="1"/>
  <c r="I6076" i="9"/>
  <c r="E7478" i="9"/>
  <c r="F7477" i="9"/>
  <c r="C6222" i="9"/>
  <c r="D6221" i="9"/>
  <c r="J6076" i="9" l="1"/>
  <c r="I6077" i="9"/>
  <c r="C6223" i="9"/>
  <c r="D6222" i="9"/>
  <c r="E7479" i="9"/>
  <c r="F7478" i="9"/>
  <c r="J6077" i="9" l="1"/>
  <c r="I6078" i="9"/>
  <c r="E7480" i="9"/>
  <c r="F7479" i="9"/>
  <c r="C6224" i="9"/>
  <c r="D6223" i="9"/>
  <c r="I6079" i="9" l="1"/>
  <c r="J6078" i="9"/>
  <c r="C6225" i="9"/>
  <c r="D6224" i="9"/>
  <c r="E7481" i="9"/>
  <c r="F7480" i="9"/>
  <c r="J6079" i="9" l="1"/>
  <c r="I6080" i="9"/>
  <c r="E7482" i="9"/>
  <c r="F7481" i="9"/>
  <c r="C6226" i="9"/>
  <c r="D6225" i="9"/>
  <c r="I6081" i="9" l="1"/>
  <c r="J6080" i="9"/>
  <c r="C6227" i="9"/>
  <c r="D6226" i="9"/>
  <c r="E7483" i="9"/>
  <c r="F7482" i="9"/>
  <c r="J6081" i="9" l="1"/>
  <c r="I6082" i="9"/>
  <c r="E7484" i="9"/>
  <c r="F7483" i="9"/>
  <c r="C6228" i="9"/>
  <c r="D6227" i="9"/>
  <c r="J6082" i="9" l="1"/>
  <c r="I6083" i="9"/>
  <c r="C6229" i="9"/>
  <c r="D6228" i="9"/>
  <c r="E7485" i="9"/>
  <c r="F7484" i="9"/>
  <c r="J6083" i="9" l="1"/>
  <c r="I6084" i="9"/>
  <c r="E7486" i="9"/>
  <c r="F7485" i="9"/>
  <c r="C6230" i="9"/>
  <c r="D6229" i="9"/>
  <c r="J6084" i="9" l="1"/>
  <c r="I6085" i="9"/>
  <c r="C6231" i="9"/>
  <c r="D6230" i="9"/>
  <c r="E7487" i="9"/>
  <c r="F7486" i="9"/>
  <c r="J6085" i="9" l="1"/>
  <c r="I6086" i="9"/>
  <c r="E7488" i="9"/>
  <c r="F7487" i="9"/>
  <c r="C6232" i="9"/>
  <c r="D6231" i="9"/>
  <c r="I6087" i="9" l="1"/>
  <c r="J6086" i="9"/>
  <c r="C6233" i="9"/>
  <c r="D6232" i="9"/>
  <c r="E7489" i="9"/>
  <c r="F7488" i="9"/>
  <c r="J6087" i="9" l="1"/>
  <c r="I6088" i="9"/>
  <c r="E7490" i="9"/>
  <c r="F7489" i="9"/>
  <c r="C6234" i="9"/>
  <c r="D6233" i="9"/>
  <c r="I6089" i="9" l="1"/>
  <c r="J6088" i="9"/>
  <c r="C6235" i="9"/>
  <c r="D6234" i="9"/>
  <c r="E7491" i="9"/>
  <c r="F7490" i="9"/>
  <c r="J6089" i="9" l="1"/>
  <c r="I6090" i="9"/>
  <c r="E7492" i="9"/>
  <c r="F7491" i="9"/>
  <c r="C6236" i="9"/>
  <c r="D6235" i="9"/>
  <c r="I6091" i="9" l="1"/>
  <c r="J6090" i="9"/>
  <c r="C6237" i="9"/>
  <c r="D6236" i="9"/>
  <c r="E7493" i="9"/>
  <c r="F7492" i="9"/>
  <c r="J6091" i="9" l="1"/>
  <c r="I6092" i="9"/>
  <c r="E7494" i="9"/>
  <c r="F7493" i="9"/>
  <c r="C6238" i="9"/>
  <c r="D6237" i="9"/>
  <c r="J6092" i="9" l="1"/>
  <c r="I6093" i="9"/>
  <c r="C6239" i="9"/>
  <c r="D6238" i="9"/>
  <c r="E7495" i="9"/>
  <c r="F7494" i="9"/>
  <c r="J6093" i="9" l="1"/>
  <c r="I6094" i="9"/>
  <c r="E7496" i="9"/>
  <c r="F7495" i="9"/>
  <c r="C6240" i="9"/>
  <c r="D6239" i="9"/>
  <c r="I6095" i="9" l="1"/>
  <c r="J6094" i="9"/>
  <c r="C6241" i="9"/>
  <c r="D6240" i="9"/>
  <c r="E7497" i="9"/>
  <c r="F7496" i="9"/>
  <c r="J6095" i="9" l="1"/>
  <c r="I6096" i="9"/>
  <c r="E7498" i="9"/>
  <c r="F7497" i="9"/>
  <c r="C6242" i="9"/>
  <c r="D6241" i="9"/>
  <c r="J6096" i="9" l="1"/>
  <c r="I6097" i="9"/>
  <c r="C6243" i="9"/>
  <c r="D6242" i="9"/>
  <c r="E7499" i="9"/>
  <c r="F7498" i="9"/>
  <c r="J6097" i="9" l="1"/>
  <c r="I6098" i="9"/>
  <c r="E7500" i="9"/>
  <c r="F7499" i="9"/>
  <c r="C6244" i="9"/>
  <c r="D6243" i="9"/>
  <c r="I6099" i="9" l="1"/>
  <c r="J6098" i="9"/>
  <c r="C6245" i="9"/>
  <c r="D6244" i="9"/>
  <c r="E7501" i="9"/>
  <c r="F7500" i="9"/>
  <c r="J6099" i="9" l="1"/>
  <c r="I6100" i="9"/>
  <c r="E7502" i="9"/>
  <c r="F7501" i="9"/>
  <c r="C6246" i="9"/>
  <c r="D6245" i="9"/>
  <c r="J6100" i="9" l="1"/>
  <c r="I6101" i="9"/>
  <c r="C6247" i="9"/>
  <c r="D6246" i="9"/>
  <c r="E7503" i="9"/>
  <c r="F7502" i="9"/>
  <c r="J6101" i="9" l="1"/>
  <c r="I6102" i="9"/>
  <c r="E7504" i="9"/>
  <c r="F7503" i="9"/>
  <c r="C6248" i="9"/>
  <c r="D6247" i="9"/>
  <c r="I6103" i="9" l="1"/>
  <c r="J6102" i="9"/>
  <c r="C6249" i="9"/>
  <c r="D6248" i="9"/>
  <c r="E7505" i="9"/>
  <c r="F7504" i="9"/>
  <c r="J6103" i="9" l="1"/>
  <c r="I6104" i="9"/>
  <c r="E7506" i="9"/>
  <c r="F7505" i="9"/>
  <c r="C6250" i="9"/>
  <c r="D6249" i="9"/>
  <c r="I6105" i="9" l="1"/>
  <c r="J6104" i="9"/>
  <c r="C6251" i="9"/>
  <c r="D6250" i="9"/>
  <c r="E7507" i="9"/>
  <c r="F7506" i="9"/>
  <c r="J6105" i="9" l="1"/>
  <c r="I6106" i="9"/>
  <c r="E7508" i="9"/>
  <c r="F7507" i="9"/>
  <c r="C6252" i="9"/>
  <c r="D6251" i="9"/>
  <c r="I6107" i="9" l="1"/>
  <c r="J6106" i="9"/>
  <c r="C6253" i="9"/>
  <c r="D6252" i="9"/>
  <c r="E7509" i="9"/>
  <c r="F7508" i="9"/>
  <c r="J6107" i="9" l="1"/>
  <c r="I6108" i="9"/>
  <c r="E7510" i="9"/>
  <c r="F7509" i="9"/>
  <c r="C6254" i="9"/>
  <c r="D6253" i="9"/>
  <c r="J6108" i="9" l="1"/>
  <c r="I6109" i="9"/>
  <c r="D6254" i="9"/>
  <c r="C6255" i="9"/>
  <c r="E7511" i="9"/>
  <c r="F7510" i="9"/>
  <c r="J6109" i="9" l="1"/>
  <c r="I6110" i="9"/>
  <c r="E7512" i="9"/>
  <c r="F7511" i="9"/>
  <c r="C6256" i="9"/>
  <c r="D6255" i="9"/>
  <c r="I6111" i="9" l="1"/>
  <c r="J6110" i="9"/>
  <c r="C6257" i="9"/>
  <c r="D6256" i="9"/>
  <c r="E7513" i="9"/>
  <c r="F7512" i="9"/>
  <c r="J6111" i="9" l="1"/>
  <c r="I6112" i="9"/>
  <c r="E7514" i="9"/>
  <c r="F7513" i="9"/>
  <c r="C6258" i="9"/>
  <c r="D6257" i="9"/>
  <c r="I6113" i="9" l="1"/>
  <c r="J6112" i="9"/>
  <c r="C6259" i="9"/>
  <c r="D6258" i="9"/>
  <c r="E7515" i="9"/>
  <c r="F7514" i="9"/>
  <c r="J6113" i="9" l="1"/>
  <c r="I6114" i="9"/>
  <c r="E7516" i="9"/>
  <c r="F7515" i="9"/>
  <c r="C6260" i="9"/>
  <c r="D6259" i="9"/>
  <c r="J6114" i="9" l="1"/>
  <c r="I6115" i="9"/>
  <c r="C6261" i="9"/>
  <c r="D6260" i="9"/>
  <c r="E7517" i="9"/>
  <c r="F7516" i="9"/>
  <c r="J6115" i="9" l="1"/>
  <c r="I6116" i="9"/>
  <c r="E7518" i="9"/>
  <c r="F7517" i="9"/>
  <c r="C6262" i="9"/>
  <c r="D6261" i="9"/>
  <c r="J6116" i="9" l="1"/>
  <c r="I6117" i="9"/>
  <c r="C6263" i="9"/>
  <c r="D6262" i="9"/>
  <c r="E7519" i="9"/>
  <c r="F7518" i="9"/>
  <c r="J6117" i="9" l="1"/>
  <c r="I6118" i="9"/>
  <c r="E7520" i="9"/>
  <c r="F7519" i="9"/>
  <c r="C6264" i="9"/>
  <c r="D6263" i="9"/>
  <c r="I6119" i="9" l="1"/>
  <c r="J6118" i="9"/>
  <c r="C6265" i="9"/>
  <c r="D6264" i="9"/>
  <c r="E7521" i="9"/>
  <c r="F7520" i="9"/>
  <c r="J6119" i="9" l="1"/>
  <c r="I6120" i="9"/>
  <c r="E7522" i="9"/>
  <c r="F7521" i="9"/>
  <c r="C6266" i="9"/>
  <c r="D6265" i="9"/>
  <c r="I6121" i="9" l="1"/>
  <c r="J6120" i="9"/>
  <c r="C6267" i="9"/>
  <c r="D6266" i="9"/>
  <c r="E7523" i="9"/>
  <c r="F7522" i="9"/>
  <c r="J6121" i="9" l="1"/>
  <c r="I6122" i="9"/>
  <c r="E7524" i="9"/>
  <c r="F7523" i="9"/>
  <c r="C6268" i="9"/>
  <c r="D6267" i="9"/>
  <c r="I6123" i="9" l="1"/>
  <c r="J6122" i="9"/>
  <c r="C6269" i="9"/>
  <c r="D6268" i="9"/>
  <c r="E7525" i="9"/>
  <c r="F7524" i="9"/>
  <c r="J6123" i="9" l="1"/>
  <c r="I6124" i="9"/>
  <c r="E7526" i="9"/>
  <c r="F7525" i="9"/>
  <c r="C6270" i="9"/>
  <c r="D6269" i="9"/>
  <c r="J6124" i="9" l="1"/>
  <c r="I6125" i="9"/>
  <c r="D6270" i="9"/>
  <c r="C6271" i="9"/>
  <c r="E7527" i="9"/>
  <c r="F7526" i="9"/>
  <c r="J6125" i="9" l="1"/>
  <c r="I6126" i="9"/>
  <c r="C6272" i="9"/>
  <c r="D6271" i="9"/>
  <c r="E7528" i="9"/>
  <c r="F7527" i="9"/>
  <c r="I6127" i="9" l="1"/>
  <c r="J6126" i="9"/>
  <c r="E7529" i="9"/>
  <c r="F7528" i="9"/>
  <c r="C6273" i="9"/>
  <c r="D6272" i="9"/>
  <c r="J6127" i="9" l="1"/>
  <c r="I6128" i="9"/>
  <c r="C6274" i="9"/>
  <c r="D6273" i="9"/>
  <c r="E7530" i="9"/>
  <c r="F7529" i="9"/>
  <c r="J6128" i="9" l="1"/>
  <c r="I6129" i="9"/>
  <c r="E7531" i="9"/>
  <c r="F7530" i="9"/>
  <c r="C6275" i="9"/>
  <c r="D6274" i="9"/>
  <c r="J6129" i="9" l="1"/>
  <c r="I6130" i="9"/>
  <c r="C6276" i="9"/>
  <c r="D6275" i="9"/>
  <c r="E7532" i="9"/>
  <c r="F7531" i="9"/>
  <c r="I6131" i="9" l="1"/>
  <c r="J6130" i="9"/>
  <c r="E7533" i="9"/>
  <c r="F7532" i="9"/>
  <c r="C6277" i="9"/>
  <c r="D6276" i="9"/>
  <c r="J6131" i="9" l="1"/>
  <c r="I6132" i="9"/>
  <c r="C6278" i="9"/>
  <c r="D6277" i="9"/>
  <c r="E7534" i="9"/>
  <c r="F7533" i="9"/>
  <c r="J6132" i="9" l="1"/>
  <c r="I6133" i="9"/>
  <c r="E7535" i="9"/>
  <c r="F7534" i="9"/>
  <c r="C6279" i="9"/>
  <c r="D6278" i="9"/>
  <c r="J6133" i="9" l="1"/>
  <c r="I6134" i="9"/>
  <c r="C6280" i="9"/>
  <c r="D6279" i="9"/>
  <c r="E7536" i="9"/>
  <c r="F7535" i="9"/>
  <c r="I6135" i="9" l="1"/>
  <c r="J6134" i="9"/>
  <c r="E7537" i="9"/>
  <c r="F7536" i="9"/>
  <c r="C6281" i="9"/>
  <c r="D6280" i="9"/>
  <c r="J6135" i="9" l="1"/>
  <c r="I6136" i="9"/>
  <c r="C6282" i="9"/>
  <c r="D6281" i="9"/>
  <c r="E7538" i="9"/>
  <c r="F7537" i="9"/>
  <c r="I6137" i="9" l="1"/>
  <c r="J6136" i="9"/>
  <c r="E7539" i="9"/>
  <c r="F7538" i="9"/>
  <c r="C6283" i="9"/>
  <c r="D6282" i="9"/>
  <c r="J6137" i="9" l="1"/>
  <c r="I6138" i="9"/>
  <c r="C6284" i="9"/>
  <c r="D6283" i="9"/>
  <c r="E7540" i="9"/>
  <c r="F7539" i="9"/>
  <c r="I6139" i="9" l="1"/>
  <c r="J6138" i="9"/>
  <c r="E7541" i="9"/>
  <c r="F7540" i="9"/>
  <c r="C6285" i="9"/>
  <c r="D6284" i="9"/>
  <c r="J6139" i="9" l="1"/>
  <c r="I6140" i="9"/>
  <c r="C6286" i="9"/>
  <c r="D6285" i="9"/>
  <c r="E7542" i="9"/>
  <c r="F7541" i="9"/>
  <c r="J6140" i="9" l="1"/>
  <c r="I6141" i="9"/>
  <c r="E7543" i="9"/>
  <c r="F7542" i="9"/>
  <c r="C6287" i="9"/>
  <c r="D6286" i="9"/>
  <c r="J6141" i="9" l="1"/>
  <c r="I6142" i="9"/>
  <c r="C6288" i="9"/>
  <c r="D6287" i="9"/>
  <c r="E7544" i="9"/>
  <c r="F7543" i="9"/>
  <c r="I6143" i="9" l="1"/>
  <c r="J6142" i="9"/>
  <c r="E7545" i="9"/>
  <c r="F7544" i="9"/>
  <c r="C6289" i="9"/>
  <c r="D6288" i="9"/>
  <c r="J6143" i="9" l="1"/>
  <c r="I6144" i="9"/>
  <c r="C6290" i="9"/>
  <c r="D6289" i="9"/>
  <c r="E7546" i="9"/>
  <c r="F7545" i="9"/>
  <c r="I6145" i="9" l="1"/>
  <c r="J6144" i="9"/>
  <c r="E7547" i="9"/>
  <c r="F7546" i="9"/>
  <c r="C6291" i="9"/>
  <c r="D6290" i="9"/>
  <c r="J6145" i="9" l="1"/>
  <c r="I6146" i="9"/>
  <c r="C6292" i="9"/>
  <c r="D6291" i="9"/>
  <c r="E7548" i="9"/>
  <c r="F7547" i="9"/>
  <c r="J6146" i="9" l="1"/>
  <c r="I6147" i="9"/>
  <c r="E7549" i="9"/>
  <c r="F7548" i="9"/>
  <c r="C6293" i="9"/>
  <c r="D6292" i="9"/>
  <c r="J6147" i="9" l="1"/>
  <c r="I6148" i="9"/>
  <c r="C6294" i="9"/>
  <c r="D6293" i="9"/>
  <c r="E7550" i="9"/>
  <c r="F7549" i="9"/>
  <c r="J6148" i="9" l="1"/>
  <c r="I6149" i="9"/>
  <c r="E7551" i="9"/>
  <c r="F7550" i="9"/>
  <c r="C6295" i="9"/>
  <c r="D6294" i="9"/>
  <c r="J6149" i="9" l="1"/>
  <c r="I6150" i="9"/>
  <c r="C6296" i="9"/>
  <c r="D6295" i="9"/>
  <c r="E7552" i="9"/>
  <c r="F7551" i="9"/>
  <c r="I6151" i="9" l="1"/>
  <c r="J6150" i="9"/>
  <c r="E7553" i="9"/>
  <c r="F7552" i="9"/>
  <c r="C6297" i="9"/>
  <c r="D6296" i="9"/>
  <c r="J6151" i="9" l="1"/>
  <c r="I6152" i="9"/>
  <c r="C6298" i="9"/>
  <c r="D6297" i="9"/>
  <c r="E7554" i="9"/>
  <c r="F7553" i="9"/>
  <c r="I6153" i="9" l="1"/>
  <c r="J6152" i="9"/>
  <c r="E7555" i="9"/>
  <c r="F7554" i="9"/>
  <c r="C6299" i="9"/>
  <c r="D6298" i="9"/>
  <c r="J6153" i="9" l="1"/>
  <c r="I6154" i="9"/>
  <c r="C6300" i="9"/>
  <c r="D6299" i="9"/>
  <c r="E7556" i="9"/>
  <c r="F7555" i="9"/>
  <c r="I6155" i="9" l="1"/>
  <c r="J6154" i="9"/>
  <c r="E7557" i="9"/>
  <c r="F7556" i="9"/>
  <c r="C6301" i="9"/>
  <c r="D6300" i="9"/>
  <c r="J6155" i="9" l="1"/>
  <c r="I6156" i="9"/>
  <c r="C6302" i="9"/>
  <c r="D6301" i="9"/>
  <c r="E7558" i="9"/>
  <c r="F7557" i="9"/>
  <c r="J6156" i="9" l="1"/>
  <c r="I6157" i="9"/>
  <c r="E7559" i="9"/>
  <c r="F7558" i="9"/>
  <c r="D6302" i="9"/>
  <c r="C6303" i="9"/>
  <c r="J6157" i="9" l="1"/>
  <c r="I6158" i="9"/>
  <c r="C6304" i="9"/>
  <c r="D6303" i="9"/>
  <c r="E7560" i="9"/>
  <c r="F7559" i="9"/>
  <c r="I6159" i="9" l="1"/>
  <c r="J6158" i="9"/>
  <c r="E7561" i="9"/>
  <c r="F7560" i="9"/>
  <c r="C6305" i="9"/>
  <c r="D6304" i="9"/>
  <c r="J6159" i="9" l="1"/>
  <c r="I6160" i="9"/>
  <c r="C6306" i="9"/>
  <c r="D6305" i="9"/>
  <c r="E7562" i="9"/>
  <c r="F7561" i="9"/>
  <c r="J6160" i="9" l="1"/>
  <c r="I6161" i="9"/>
  <c r="E7563" i="9"/>
  <c r="F7562" i="9"/>
  <c r="C6307" i="9"/>
  <c r="D6306" i="9"/>
  <c r="J6161" i="9" l="1"/>
  <c r="I6162" i="9"/>
  <c r="C6308" i="9"/>
  <c r="D6307" i="9"/>
  <c r="E7564" i="9"/>
  <c r="F7563" i="9"/>
  <c r="I6163" i="9" l="1"/>
  <c r="J6162" i="9"/>
  <c r="E7565" i="9"/>
  <c r="F7564" i="9"/>
  <c r="C6309" i="9"/>
  <c r="D6308" i="9"/>
  <c r="J6163" i="9" l="1"/>
  <c r="I6164" i="9"/>
  <c r="C6310" i="9"/>
  <c r="D6309" i="9"/>
  <c r="E7566" i="9"/>
  <c r="F7565" i="9"/>
  <c r="J6164" i="9" l="1"/>
  <c r="I6165" i="9"/>
  <c r="E7567" i="9"/>
  <c r="F7566" i="9"/>
  <c r="C6311" i="9"/>
  <c r="D6310" i="9"/>
  <c r="J6165" i="9" l="1"/>
  <c r="I6166" i="9"/>
  <c r="C6312" i="9"/>
  <c r="D6311" i="9"/>
  <c r="E7568" i="9"/>
  <c r="F7567" i="9"/>
  <c r="I6167" i="9" l="1"/>
  <c r="J6166" i="9"/>
  <c r="E7569" i="9"/>
  <c r="F7568" i="9"/>
  <c r="C6313" i="9"/>
  <c r="D6312" i="9"/>
  <c r="J6167" i="9" l="1"/>
  <c r="I6168" i="9"/>
  <c r="C6314" i="9"/>
  <c r="D6313" i="9"/>
  <c r="E7570" i="9"/>
  <c r="F7569" i="9"/>
  <c r="I6169" i="9" l="1"/>
  <c r="J6168" i="9"/>
  <c r="E7571" i="9"/>
  <c r="F7570" i="9"/>
  <c r="C6315" i="9"/>
  <c r="D6314" i="9"/>
  <c r="J6169" i="9" l="1"/>
  <c r="I6170" i="9"/>
  <c r="C6316" i="9"/>
  <c r="D6315" i="9"/>
  <c r="E7572" i="9"/>
  <c r="F7571" i="9"/>
  <c r="I6171" i="9" l="1"/>
  <c r="J6170" i="9"/>
  <c r="E7573" i="9"/>
  <c r="F7572" i="9"/>
  <c r="C6317" i="9"/>
  <c r="D6316" i="9"/>
  <c r="J6171" i="9" l="1"/>
  <c r="I6172" i="9"/>
  <c r="C6318" i="9"/>
  <c r="D6317" i="9"/>
  <c r="E7574" i="9"/>
  <c r="F7573" i="9"/>
  <c r="J6172" i="9" l="1"/>
  <c r="I6173" i="9"/>
  <c r="E7575" i="9"/>
  <c r="F7574" i="9"/>
  <c r="D6318" i="9"/>
  <c r="C6319" i="9"/>
  <c r="J6173" i="9" l="1"/>
  <c r="I6174" i="9"/>
  <c r="C6320" i="9"/>
  <c r="D6319" i="9"/>
  <c r="E7576" i="9"/>
  <c r="F7575" i="9"/>
  <c r="I6175" i="9" l="1"/>
  <c r="J6174" i="9"/>
  <c r="E7577" i="9"/>
  <c r="F7576" i="9"/>
  <c r="C6321" i="9"/>
  <c r="D6320" i="9"/>
  <c r="J6175" i="9" l="1"/>
  <c r="I6176" i="9"/>
  <c r="C6322" i="9"/>
  <c r="D6321" i="9"/>
  <c r="E7578" i="9"/>
  <c r="F7577" i="9"/>
  <c r="I6177" i="9" l="1"/>
  <c r="J6176" i="9"/>
  <c r="E7579" i="9"/>
  <c r="F7578" i="9"/>
  <c r="C6323" i="9"/>
  <c r="D6322" i="9"/>
  <c r="J6177" i="9" l="1"/>
  <c r="I6178" i="9"/>
  <c r="C6324" i="9"/>
  <c r="D6323" i="9"/>
  <c r="E7580" i="9"/>
  <c r="F7579" i="9"/>
  <c r="J6178" i="9" l="1"/>
  <c r="I6179" i="9"/>
  <c r="E7581" i="9"/>
  <c r="F7580" i="9"/>
  <c r="C6325" i="9"/>
  <c r="D6324" i="9"/>
  <c r="J6179" i="9" l="1"/>
  <c r="I6180" i="9"/>
  <c r="C6326" i="9"/>
  <c r="D6325" i="9"/>
  <c r="E7582" i="9"/>
  <c r="F7581" i="9"/>
  <c r="J6180" i="9" l="1"/>
  <c r="I6181" i="9"/>
  <c r="E7583" i="9"/>
  <c r="F7582" i="9"/>
  <c r="C6327" i="9"/>
  <c r="D6326" i="9"/>
  <c r="J6181" i="9" l="1"/>
  <c r="I6182" i="9"/>
  <c r="C6328" i="9"/>
  <c r="D6327" i="9"/>
  <c r="E7584" i="9"/>
  <c r="F7583" i="9"/>
  <c r="I6183" i="9" l="1"/>
  <c r="J6182" i="9"/>
  <c r="E7585" i="9"/>
  <c r="F7584" i="9"/>
  <c r="C6329" i="9"/>
  <c r="D6328" i="9"/>
  <c r="J6183" i="9" l="1"/>
  <c r="I6184" i="9"/>
  <c r="C6330" i="9"/>
  <c r="D6329" i="9"/>
  <c r="E7586" i="9"/>
  <c r="F7585" i="9"/>
  <c r="I6185" i="9" l="1"/>
  <c r="J6184" i="9"/>
  <c r="E7587" i="9"/>
  <c r="F7586" i="9"/>
  <c r="C6331" i="9"/>
  <c r="D6330" i="9"/>
  <c r="J6185" i="9" l="1"/>
  <c r="I6186" i="9"/>
  <c r="C6332" i="9"/>
  <c r="D6331" i="9"/>
  <c r="E7588" i="9"/>
  <c r="F7587" i="9"/>
  <c r="I6187" i="9" l="1"/>
  <c r="J6186" i="9"/>
  <c r="E7589" i="9"/>
  <c r="F7588" i="9"/>
  <c r="C6333" i="9"/>
  <c r="D6332" i="9"/>
  <c r="J6187" i="9" l="1"/>
  <c r="I6188" i="9"/>
  <c r="C6334" i="9"/>
  <c r="D6333" i="9"/>
  <c r="E7590" i="9"/>
  <c r="F7589" i="9"/>
  <c r="J6188" i="9" l="1"/>
  <c r="I6189" i="9"/>
  <c r="E7591" i="9"/>
  <c r="F7590" i="9"/>
  <c r="C6335" i="9"/>
  <c r="D6334" i="9"/>
  <c r="J6189" i="9" l="1"/>
  <c r="I6190" i="9"/>
  <c r="C6336" i="9"/>
  <c r="D6335" i="9"/>
  <c r="E7592" i="9"/>
  <c r="F7591" i="9"/>
  <c r="I6191" i="9" l="1"/>
  <c r="J6190" i="9"/>
  <c r="E7593" i="9"/>
  <c r="F7592" i="9"/>
  <c r="C6337" i="9"/>
  <c r="D6336" i="9"/>
  <c r="J6191" i="9" l="1"/>
  <c r="I6192" i="9"/>
  <c r="C6338" i="9"/>
  <c r="D6337" i="9"/>
  <c r="E7594" i="9"/>
  <c r="F7593" i="9"/>
  <c r="J6192" i="9" l="1"/>
  <c r="I6193" i="9"/>
  <c r="E7595" i="9"/>
  <c r="F7594" i="9"/>
  <c r="C6339" i="9"/>
  <c r="D6338" i="9"/>
  <c r="J6193" i="9" l="1"/>
  <c r="I6194" i="9"/>
  <c r="C6340" i="9"/>
  <c r="D6339" i="9"/>
  <c r="E7596" i="9"/>
  <c r="F7595" i="9"/>
  <c r="I6195" i="9" l="1"/>
  <c r="J6194" i="9"/>
  <c r="E7597" i="9"/>
  <c r="F7596" i="9"/>
  <c r="C6341" i="9"/>
  <c r="D6340" i="9"/>
  <c r="J6195" i="9" l="1"/>
  <c r="I6196" i="9"/>
  <c r="C6342" i="9"/>
  <c r="D6341" i="9"/>
  <c r="E7598" i="9"/>
  <c r="F7597" i="9"/>
  <c r="J6196" i="9" l="1"/>
  <c r="I6197" i="9"/>
  <c r="E7599" i="9"/>
  <c r="F7598" i="9"/>
  <c r="C6343" i="9"/>
  <c r="D6342" i="9"/>
  <c r="J6197" i="9" l="1"/>
  <c r="I6198" i="9"/>
  <c r="C6344" i="9"/>
  <c r="D6343" i="9"/>
  <c r="E7600" i="9"/>
  <c r="F7599" i="9"/>
  <c r="I6199" i="9" l="1"/>
  <c r="J6198" i="9"/>
  <c r="E7601" i="9"/>
  <c r="F7600" i="9"/>
  <c r="C6345" i="9"/>
  <c r="D6344" i="9"/>
  <c r="J6199" i="9" l="1"/>
  <c r="I6200" i="9"/>
  <c r="C6346" i="9"/>
  <c r="D6345" i="9"/>
  <c r="E7602" i="9"/>
  <c r="F7601" i="9"/>
  <c r="I6201" i="9" l="1"/>
  <c r="J6200" i="9"/>
  <c r="E7603" i="9"/>
  <c r="F7602" i="9"/>
  <c r="C6347" i="9"/>
  <c r="D6346" i="9"/>
  <c r="J6201" i="9" l="1"/>
  <c r="I6202" i="9"/>
  <c r="C6348" i="9"/>
  <c r="D6347" i="9"/>
  <c r="E7604" i="9"/>
  <c r="F7603" i="9"/>
  <c r="I6203" i="9" l="1"/>
  <c r="J6202" i="9"/>
  <c r="E7605" i="9"/>
  <c r="F7604" i="9"/>
  <c r="C6349" i="9"/>
  <c r="D6348" i="9"/>
  <c r="J6203" i="9" l="1"/>
  <c r="I6204" i="9"/>
  <c r="C6350" i="9"/>
  <c r="D6349" i="9"/>
  <c r="E7606" i="9"/>
  <c r="F7605" i="9"/>
  <c r="J6204" i="9" l="1"/>
  <c r="I6205" i="9"/>
  <c r="E7607" i="9"/>
  <c r="F7606" i="9"/>
  <c r="C6351" i="9"/>
  <c r="D6350" i="9"/>
  <c r="J6205" i="9" l="1"/>
  <c r="I6206" i="9"/>
  <c r="C6352" i="9"/>
  <c r="D6351" i="9"/>
  <c r="E7608" i="9"/>
  <c r="F7607" i="9"/>
  <c r="I6207" i="9" l="1"/>
  <c r="J6206" i="9"/>
  <c r="E7609" i="9"/>
  <c r="F7608" i="9"/>
  <c r="C6353" i="9"/>
  <c r="D6352" i="9"/>
  <c r="J6207" i="9" l="1"/>
  <c r="I6208" i="9"/>
  <c r="C6354" i="9"/>
  <c r="D6353" i="9"/>
  <c r="E7610" i="9"/>
  <c r="F7609" i="9"/>
  <c r="I6209" i="9" l="1"/>
  <c r="J6208" i="9"/>
  <c r="E7611" i="9"/>
  <c r="F7610" i="9"/>
  <c r="C6355" i="9"/>
  <c r="D6354" i="9"/>
  <c r="J6209" i="9" l="1"/>
  <c r="I6210" i="9"/>
  <c r="C6356" i="9"/>
  <c r="D6355" i="9"/>
  <c r="E7612" i="9"/>
  <c r="F7611" i="9"/>
  <c r="J6210" i="9" l="1"/>
  <c r="I6211" i="9"/>
  <c r="E7613" i="9"/>
  <c r="F7612" i="9"/>
  <c r="C6357" i="9"/>
  <c r="D6356" i="9"/>
  <c r="J6211" i="9" l="1"/>
  <c r="I6212" i="9"/>
  <c r="C6358" i="9"/>
  <c r="D6357" i="9"/>
  <c r="E7614" i="9"/>
  <c r="F7613" i="9"/>
  <c r="J6212" i="9" l="1"/>
  <c r="I6213" i="9"/>
  <c r="E7615" i="9"/>
  <c r="F7614" i="9"/>
  <c r="C6359" i="9"/>
  <c r="D6358" i="9"/>
  <c r="J6213" i="9" l="1"/>
  <c r="I6214" i="9"/>
  <c r="C6360" i="9"/>
  <c r="D6359" i="9"/>
  <c r="E7616" i="9"/>
  <c r="F7615" i="9"/>
  <c r="I6215" i="9" l="1"/>
  <c r="J6214" i="9"/>
  <c r="E7617" i="9"/>
  <c r="F7616" i="9"/>
  <c r="C6361" i="9"/>
  <c r="D6360" i="9"/>
  <c r="J6215" i="9" l="1"/>
  <c r="I6216" i="9"/>
  <c r="C6362" i="9"/>
  <c r="D6361" i="9"/>
  <c r="E7618" i="9"/>
  <c r="F7617" i="9"/>
  <c r="I6217" i="9" l="1"/>
  <c r="J6216" i="9"/>
  <c r="E7619" i="9"/>
  <c r="F7618" i="9"/>
  <c r="C6363" i="9"/>
  <c r="D6362" i="9"/>
  <c r="J6217" i="9" l="1"/>
  <c r="I6218" i="9"/>
  <c r="C6364" i="9"/>
  <c r="D6363" i="9"/>
  <c r="E7620" i="9"/>
  <c r="F7619" i="9"/>
  <c r="I6219" i="9" l="1"/>
  <c r="J6218" i="9"/>
  <c r="E7621" i="9"/>
  <c r="F7620" i="9"/>
  <c r="C6365" i="9"/>
  <c r="D6364" i="9"/>
  <c r="J6219" i="9" l="1"/>
  <c r="I6220" i="9"/>
  <c r="C6366" i="9"/>
  <c r="D6365" i="9"/>
  <c r="E7622" i="9"/>
  <c r="F7621" i="9"/>
  <c r="J6220" i="9" l="1"/>
  <c r="I6221" i="9"/>
  <c r="E7623" i="9"/>
  <c r="F7622" i="9"/>
  <c r="C6367" i="9"/>
  <c r="D6366" i="9"/>
  <c r="J6221" i="9" l="1"/>
  <c r="I6222" i="9"/>
  <c r="C6368" i="9"/>
  <c r="D6367" i="9"/>
  <c r="E7624" i="9"/>
  <c r="F7623" i="9"/>
  <c r="I6223" i="9" l="1"/>
  <c r="J6222" i="9"/>
  <c r="E7625" i="9"/>
  <c r="F7624" i="9"/>
  <c r="C6369" i="9"/>
  <c r="D6368" i="9"/>
  <c r="J6223" i="9" l="1"/>
  <c r="I6224" i="9"/>
  <c r="C6370" i="9"/>
  <c r="D6369" i="9"/>
  <c r="E7626" i="9"/>
  <c r="F7625" i="9"/>
  <c r="J6224" i="9" l="1"/>
  <c r="I6225" i="9"/>
  <c r="E7627" i="9"/>
  <c r="F7626" i="9"/>
  <c r="C6371" i="9"/>
  <c r="D6370" i="9"/>
  <c r="J6225" i="9" l="1"/>
  <c r="I6226" i="9"/>
  <c r="C6372" i="9"/>
  <c r="D6371" i="9"/>
  <c r="E7628" i="9"/>
  <c r="F7627" i="9"/>
  <c r="I6227" i="9" l="1"/>
  <c r="J6226" i="9"/>
  <c r="E7629" i="9"/>
  <c r="F7628" i="9"/>
  <c r="C6373" i="9"/>
  <c r="D6372" i="9"/>
  <c r="J6227" i="9" l="1"/>
  <c r="I6228" i="9"/>
  <c r="C6374" i="9"/>
  <c r="D6373" i="9"/>
  <c r="E7630" i="9"/>
  <c r="F7629" i="9"/>
  <c r="J6228" i="9" l="1"/>
  <c r="I6229" i="9"/>
  <c r="E7631" i="9"/>
  <c r="F7630" i="9"/>
  <c r="C6375" i="9"/>
  <c r="D6374" i="9"/>
  <c r="J6229" i="9" l="1"/>
  <c r="I6230" i="9"/>
  <c r="C6376" i="9"/>
  <c r="D6375" i="9"/>
  <c r="E7632" i="9"/>
  <c r="F7631" i="9"/>
  <c r="I6231" i="9" l="1"/>
  <c r="J6230" i="9"/>
  <c r="E7633" i="9"/>
  <c r="F7632" i="9"/>
  <c r="C6377" i="9"/>
  <c r="D6376" i="9"/>
  <c r="J6231" i="9" l="1"/>
  <c r="I6232" i="9"/>
  <c r="C6378" i="9"/>
  <c r="D6377" i="9"/>
  <c r="E7634" i="9"/>
  <c r="F7633" i="9"/>
  <c r="I6233" i="9" l="1"/>
  <c r="J6232" i="9"/>
  <c r="E7635" i="9"/>
  <c r="F7634" i="9"/>
  <c r="C6379" i="9"/>
  <c r="D6378" i="9"/>
  <c r="J6233" i="9" l="1"/>
  <c r="I6234" i="9"/>
  <c r="C6380" i="9"/>
  <c r="D6379" i="9"/>
  <c r="E7636" i="9"/>
  <c r="F7635" i="9"/>
  <c r="I6235" i="9" l="1"/>
  <c r="J6234" i="9"/>
  <c r="E7637" i="9"/>
  <c r="F7636" i="9"/>
  <c r="C6381" i="9"/>
  <c r="D6380" i="9"/>
  <c r="J6235" i="9" l="1"/>
  <c r="I6236" i="9"/>
  <c r="C6382" i="9"/>
  <c r="D6381" i="9"/>
  <c r="E7638" i="9"/>
  <c r="F7637" i="9"/>
  <c r="J6236" i="9" l="1"/>
  <c r="I6237" i="9"/>
  <c r="E7639" i="9"/>
  <c r="F7638" i="9"/>
  <c r="D6382" i="9"/>
  <c r="C6383" i="9"/>
  <c r="J6237" i="9" l="1"/>
  <c r="I6238" i="9"/>
  <c r="C6384" i="9"/>
  <c r="D6383" i="9"/>
  <c r="E7640" i="9"/>
  <c r="F7639" i="9"/>
  <c r="I6239" i="9" l="1"/>
  <c r="J6238" i="9"/>
  <c r="E7641" i="9"/>
  <c r="F7640" i="9"/>
  <c r="C6385" i="9"/>
  <c r="D6384" i="9"/>
  <c r="J6239" i="9" l="1"/>
  <c r="I6240" i="9"/>
  <c r="C6386" i="9"/>
  <c r="D6385" i="9"/>
  <c r="E7642" i="9"/>
  <c r="F7641" i="9"/>
  <c r="I6241" i="9" l="1"/>
  <c r="J6240" i="9"/>
  <c r="E7643" i="9"/>
  <c r="F7642" i="9"/>
  <c r="C6387" i="9"/>
  <c r="D6386" i="9"/>
  <c r="J6241" i="9" l="1"/>
  <c r="I6242" i="9"/>
  <c r="C6388" i="9"/>
  <c r="D6387" i="9"/>
  <c r="E7644" i="9"/>
  <c r="F7643" i="9"/>
  <c r="J6242" i="9" l="1"/>
  <c r="I6243" i="9"/>
  <c r="E7645" i="9"/>
  <c r="F7644" i="9"/>
  <c r="C6389" i="9"/>
  <c r="D6388" i="9"/>
  <c r="J6243" i="9" l="1"/>
  <c r="I6244" i="9"/>
  <c r="C6390" i="9"/>
  <c r="D6389" i="9"/>
  <c r="E7646" i="9"/>
  <c r="F7645" i="9"/>
  <c r="J6244" i="9" l="1"/>
  <c r="I6245" i="9"/>
  <c r="E7647" i="9"/>
  <c r="F7646" i="9"/>
  <c r="C6391" i="9"/>
  <c r="D6390" i="9"/>
  <c r="J6245" i="9" l="1"/>
  <c r="I6246" i="9"/>
  <c r="C6392" i="9"/>
  <c r="D6391" i="9"/>
  <c r="E7648" i="9"/>
  <c r="F7647" i="9"/>
  <c r="I6247" i="9" l="1"/>
  <c r="J6246" i="9"/>
  <c r="E7649" i="9"/>
  <c r="F7648" i="9"/>
  <c r="C6393" i="9"/>
  <c r="D6392" i="9"/>
  <c r="J6247" i="9" l="1"/>
  <c r="I6248" i="9"/>
  <c r="C6394" i="9"/>
  <c r="D6393" i="9"/>
  <c r="E7650" i="9"/>
  <c r="F7649" i="9"/>
  <c r="I6249" i="9" l="1"/>
  <c r="J6248" i="9"/>
  <c r="E7651" i="9"/>
  <c r="F7650" i="9"/>
  <c r="C6395" i="9"/>
  <c r="D6394" i="9"/>
  <c r="J6249" i="9" l="1"/>
  <c r="I6250" i="9"/>
  <c r="C6396" i="9"/>
  <c r="D6395" i="9"/>
  <c r="E7652" i="9"/>
  <c r="F7651" i="9"/>
  <c r="I6251" i="9" l="1"/>
  <c r="J6250" i="9"/>
  <c r="E7653" i="9"/>
  <c r="F7652" i="9"/>
  <c r="C6397" i="9"/>
  <c r="D6396" i="9"/>
  <c r="J6251" i="9" l="1"/>
  <c r="I6252" i="9"/>
  <c r="C6398" i="9"/>
  <c r="D6397" i="9"/>
  <c r="E7654" i="9"/>
  <c r="F7653" i="9"/>
  <c r="J6252" i="9" l="1"/>
  <c r="I6253" i="9"/>
  <c r="E7655" i="9"/>
  <c r="F7654" i="9"/>
  <c r="C6399" i="9"/>
  <c r="D6398" i="9"/>
  <c r="J6253" i="9" l="1"/>
  <c r="I6254" i="9"/>
  <c r="C6400" i="9"/>
  <c r="D6399" i="9"/>
  <c r="E7656" i="9"/>
  <c r="F7655" i="9"/>
  <c r="I6255" i="9" l="1"/>
  <c r="J6254" i="9"/>
  <c r="E7657" i="9"/>
  <c r="F7656" i="9"/>
  <c r="C6401" i="9"/>
  <c r="D6400" i="9"/>
  <c r="J6255" i="9" l="1"/>
  <c r="I6256" i="9"/>
  <c r="C6402" i="9"/>
  <c r="D6401" i="9"/>
  <c r="E7658" i="9"/>
  <c r="F7657" i="9"/>
  <c r="J6256" i="9" l="1"/>
  <c r="I6257" i="9"/>
  <c r="E7659" i="9"/>
  <c r="F7658" i="9"/>
  <c r="C6403" i="9"/>
  <c r="D6402" i="9"/>
  <c r="J6257" i="9" l="1"/>
  <c r="I6258" i="9"/>
  <c r="C6404" i="9"/>
  <c r="D6403" i="9"/>
  <c r="E7660" i="9"/>
  <c r="F7659" i="9"/>
  <c r="I6259" i="9" l="1"/>
  <c r="J6258" i="9"/>
  <c r="E7661" i="9"/>
  <c r="F7660" i="9"/>
  <c r="C6405" i="9"/>
  <c r="D6404" i="9"/>
  <c r="J6259" i="9" l="1"/>
  <c r="I6260" i="9"/>
  <c r="C6406" i="9"/>
  <c r="D6405" i="9"/>
  <c r="E7662" i="9"/>
  <c r="F7661" i="9"/>
  <c r="J6260" i="9" l="1"/>
  <c r="I6261" i="9"/>
  <c r="E7663" i="9"/>
  <c r="F7662" i="9"/>
  <c r="C6407" i="9"/>
  <c r="D6406" i="9"/>
  <c r="J6261" i="9" l="1"/>
  <c r="I6262" i="9"/>
  <c r="C6408" i="9"/>
  <c r="D6407" i="9"/>
  <c r="E7664" i="9"/>
  <c r="F7663" i="9"/>
  <c r="I6263" i="9" l="1"/>
  <c r="J6262" i="9"/>
  <c r="E7665" i="9"/>
  <c r="F7664" i="9"/>
  <c r="C6409" i="9"/>
  <c r="D6408" i="9"/>
  <c r="J6263" i="9" l="1"/>
  <c r="I6264" i="9"/>
  <c r="C6410" i="9"/>
  <c r="D6409" i="9"/>
  <c r="E7666" i="9"/>
  <c r="F7665" i="9"/>
  <c r="I6265" i="9" l="1"/>
  <c r="J6264" i="9"/>
  <c r="E7667" i="9"/>
  <c r="F7666" i="9"/>
  <c r="C6411" i="9"/>
  <c r="D6410" i="9"/>
  <c r="J6265" i="9" l="1"/>
  <c r="I6266" i="9"/>
  <c r="C6412" i="9"/>
  <c r="D6411" i="9"/>
  <c r="E7668" i="9"/>
  <c r="F7667" i="9"/>
  <c r="I6267" i="9" l="1"/>
  <c r="J6266" i="9"/>
  <c r="E7669" i="9"/>
  <c r="F7668" i="9"/>
  <c r="C6413" i="9"/>
  <c r="D6412" i="9"/>
  <c r="J6267" i="9" l="1"/>
  <c r="I6268" i="9"/>
  <c r="C6414" i="9"/>
  <c r="D6413" i="9"/>
  <c r="E7670" i="9"/>
  <c r="F7669" i="9"/>
  <c r="J6268" i="9" l="1"/>
  <c r="I6269" i="9"/>
  <c r="E7671" i="9"/>
  <c r="F7670" i="9"/>
  <c r="C6415" i="9"/>
  <c r="D6414" i="9"/>
  <c r="J6269" i="9" l="1"/>
  <c r="I6270" i="9"/>
  <c r="C6416" i="9"/>
  <c r="D6415" i="9"/>
  <c r="E7672" i="9"/>
  <c r="F7671" i="9"/>
  <c r="I6271" i="9" l="1"/>
  <c r="J6270" i="9"/>
  <c r="E7673" i="9"/>
  <c r="F7672" i="9"/>
  <c r="C6417" i="9"/>
  <c r="D6416" i="9"/>
  <c r="J6271" i="9" l="1"/>
  <c r="I6272" i="9"/>
  <c r="C6418" i="9"/>
  <c r="D6417" i="9"/>
  <c r="E7674" i="9"/>
  <c r="F7673" i="9"/>
  <c r="I6273" i="9" l="1"/>
  <c r="J6272" i="9"/>
  <c r="E7675" i="9"/>
  <c r="F7674" i="9"/>
  <c r="C6419" i="9"/>
  <c r="D6418" i="9"/>
  <c r="J6273" i="9" l="1"/>
  <c r="I6274" i="9"/>
  <c r="C6420" i="9"/>
  <c r="D6419" i="9"/>
  <c r="E7676" i="9"/>
  <c r="F7675" i="9"/>
  <c r="J6274" i="9" l="1"/>
  <c r="I6275" i="9"/>
  <c r="E7677" i="9"/>
  <c r="F7676" i="9"/>
  <c r="C6421" i="9"/>
  <c r="D6420" i="9"/>
  <c r="J6275" i="9" l="1"/>
  <c r="I6276" i="9"/>
  <c r="C6422" i="9"/>
  <c r="D6421" i="9"/>
  <c r="E7678" i="9"/>
  <c r="F7677" i="9"/>
  <c r="J6276" i="9" l="1"/>
  <c r="I6277" i="9"/>
  <c r="E7679" i="9"/>
  <c r="F7678" i="9"/>
  <c r="C6423" i="9"/>
  <c r="D6422" i="9"/>
  <c r="J6277" i="9" l="1"/>
  <c r="I6278" i="9"/>
  <c r="C6424" i="9"/>
  <c r="D6423" i="9"/>
  <c r="E7680" i="9"/>
  <c r="F7679" i="9"/>
  <c r="I6279" i="9" l="1"/>
  <c r="J6278" i="9"/>
  <c r="E7681" i="9"/>
  <c r="F7680" i="9"/>
  <c r="C6425" i="9"/>
  <c r="D6424" i="9"/>
  <c r="J6279" i="9" l="1"/>
  <c r="I6280" i="9"/>
  <c r="C6426" i="9"/>
  <c r="D6425" i="9"/>
  <c r="E7682" i="9"/>
  <c r="F7681" i="9"/>
  <c r="I6281" i="9" l="1"/>
  <c r="J6280" i="9"/>
  <c r="E7683" i="9"/>
  <c r="F7682" i="9"/>
  <c r="C6427" i="9"/>
  <c r="D6426" i="9"/>
  <c r="J6281" i="9" l="1"/>
  <c r="I6282" i="9"/>
  <c r="C6428" i="9"/>
  <c r="D6427" i="9"/>
  <c r="E7684" i="9"/>
  <c r="F7683" i="9"/>
  <c r="I6283" i="9" l="1"/>
  <c r="J6282" i="9"/>
  <c r="E7685" i="9"/>
  <c r="F7684" i="9"/>
  <c r="C6429" i="9"/>
  <c r="D6428" i="9"/>
  <c r="J6283" i="9" l="1"/>
  <c r="I6284" i="9"/>
  <c r="C6430" i="9"/>
  <c r="D6429" i="9"/>
  <c r="E7686" i="9"/>
  <c r="F7685" i="9"/>
  <c r="J6284" i="9" l="1"/>
  <c r="I6285" i="9"/>
  <c r="E7687" i="9"/>
  <c r="F7686" i="9"/>
  <c r="C6431" i="9"/>
  <c r="D6430" i="9"/>
  <c r="J6285" i="9" l="1"/>
  <c r="I6286" i="9"/>
  <c r="C6432" i="9"/>
  <c r="D6431" i="9"/>
  <c r="E7688" i="9"/>
  <c r="F7687" i="9"/>
  <c r="I6287" i="9" l="1"/>
  <c r="J6286" i="9"/>
  <c r="E7689" i="9"/>
  <c r="F7688" i="9"/>
  <c r="C6433" i="9"/>
  <c r="D6432" i="9"/>
  <c r="J6287" i="9" l="1"/>
  <c r="I6288" i="9"/>
  <c r="C6434" i="9"/>
  <c r="D6433" i="9"/>
  <c r="E7690" i="9"/>
  <c r="F7689" i="9"/>
  <c r="J6288" i="9" l="1"/>
  <c r="I6289" i="9"/>
  <c r="E7691" i="9"/>
  <c r="F7690" i="9"/>
  <c r="C6435" i="9"/>
  <c r="D6434" i="9"/>
  <c r="J6289" i="9" l="1"/>
  <c r="I6290" i="9"/>
  <c r="C6436" i="9"/>
  <c r="D6435" i="9"/>
  <c r="E7692" i="9"/>
  <c r="F7691" i="9"/>
  <c r="I6291" i="9" l="1"/>
  <c r="J6290" i="9"/>
  <c r="E7693" i="9"/>
  <c r="F7692" i="9"/>
  <c r="C6437" i="9"/>
  <c r="D6436" i="9"/>
  <c r="J6291" i="9" l="1"/>
  <c r="I6292" i="9"/>
  <c r="C6438" i="9"/>
  <c r="D6437" i="9"/>
  <c r="E7694" i="9"/>
  <c r="F7693" i="9"/>
  <c r="J6292" i="9" l="1"/>
  <c r="I6293" i="9"/>
  <c r="E7695" i="9"/>
  <c r="F7694" i="9"/>
  <c r="C6439" i="9"/>
  <c r="D6438" i="9"/>
  <c r="J6293" i="9" l="1"/>
  <c r="I6294" i="9"/>
  <c r="C6440" i="9"/>
  <c r="D6439" i="9"/>
  <c r="E7696" i="9"/>
  <c r="F7695" i="9"/>
  <c r="I6295" i="9" l="1"/>
  <c r="J6294" i="9"/>
  <c r="E7697" i="9"/>
  <c r="F7696" i="9"/>
  <c r="C6441" i="9"/>
  <c r="D6440" i="9"/>
  <c r="J6295" i="9" l="1"/>
  <c r="I6296" i="9"/>
  <c r="C6442" i="9"/>
  <c r="D6441" i="9"/>
  <c r="E7698" i="9"/>
  <c r="F7697" i="9"/>
  <c r="I6297" i="9" l="1"/>
  <c r="J6296" i="9"/>
  <c r="E7699" i="9"/>
  <c r="F7698" i="9"/>
  <c r="C6443" i="9"/>
  <c r="D6442" i="9"/>
  <c r="J6297" i="9" l="1"/>
  <c r="I6298" i="9"/>
  <c r="C6444" i="9"/>
  <c r="D6443" i="9"/>
  <c r="E7700" i="9"/>
  <c r="F7699" i="9"/>
  <c r="I6299" i="9" l="1"/>
  <c r="J6298" i="9"/>
  <c r="E7701" i="9"/>
  <c r="F7700" i="9"/>
  <c r="C6445" i="9"/>
  <c r="D6444" i="9"/>
  <c r="J6299" i="9" l="1"/>
  <c r="I6300" i="9"/>
  <c r="C6446" i="9"/>
  <c r="D6445" i="9"/>
  <c r="E7702" i="9"/>
  <c r="F7701" i="9"/>
  <c r="J6300" i="9" l="1"/>
  <c r="I6301" i="9"/>
  <c r="E7703" i="9"/>
  <c r="F7702" i="9"/>
  <c r="D6446" i="9"/>
  <c r="C6447" i="9"/>
  <c r="J6301" i="9" l="1"/>
  <c r="I6302" i="9"/>
  <c r="C6448" i="9"/>
  <c r="D6447" i="9"/>
  <c r="E7704" i="9"/>
  <c r="F7703" i="9"/>
  <c r="I6303" i="9" l="1"/>
  <c r="J6302" i="9"/>
  <c r="E7705" i="9"/>
  <c r="F7704" i="9"/>
  <c r="C6449" i="9"/>
  <c r="D6448" i="9"/>
  <c r="J6303" i="9" l="1"/>
  <c r="I6304" i="9"/>
  <c r="C6450" i="9"/>
  <c r="D6449" i="9"/>
  <c r="E7706" i="9"/>
  <c r="F7705" i="9"/>
  <c r="I6305" i="9" l="1"/>
  <c r="J6304" i="9"/>
  <c r="E7707" i="9"/>
  <c r="F7706" i="9"/>
  <c r="C6451" i="9"/>
  <c r="D6450" i="9"/>
  <c r="J6305" i="9" l="1"/>
  <c r="I6306" i="9"/>
  <c r="C6452" i="9"/>
  <c r="D6451" i="9"/>
  <c r="E7708" i="9"/>
  <c r="F7707" i="9"/>
  <c r="J6306" i="9" l="1"/>
  <c r="I6307" i="9"/>
  <c r="E7709" i="9"/>
  <c r="F7708" i="9"/>
  <c r="C6453" i="9"/>
  <c r="D6452" i="9"/>
  <c r="J6307" i="9" l="1"/>
  <c r="I6308" i="9"/>
  <c r="C6454" i="9"/>
  <c r="D6453" i="9"/>
  <c r="E7710" i="9"/>
  <c r="F7709" i="9"/>
  <c r="J6308" i="9" l="1"/>
  <c r="I6309" i="9"/>
  <c r="E7711" i="9"/>
  <c r="F7710" i="9"/>
  <c r="C6455" i="9"/>
  <c r="D6454" i="9"/>
  <c r="J6309" i="9" l="1"/>
  <c r="I6310" i="9"/>
  <c r="C6456" i="9"/>
  <c r="D6455" i="9"/>
  <c r="E7712" i="9"/>
  <c r="F7711" i="9"/>
  <c r="I6311" i="9" l="1"/>
  <c r="J6310" i="9"/>
  <c r="E7713" i="9"/>
  <c r="F7712" i="9"/>
  <c r="C6457" i="9"/>
  <c r="D6456" i="9"/>
  <c r="J6311" i="9" l="1"/>
  <c r="I6312" i="9"/>
  <c r="C6458" i="9"/>
  <c r="D6457" i="9"/>
  <c r="E7714" i="9"/>
  <c r="F7713" i="9"/>
  <c r="I6313" i="9" l="1"/>
  <c r="J6312" i="9"/>
  <c r="E7715" i="9"/>
  <c r="F7714" i="9"/>
  <c r="C6459" i="9"/>
  <c r="D6458" i="9"/>
  <c r="J6313" i="9" l="1"/>
  <c r="I6314" i="9"/>
  <c r="C6460" i="9"/>
  <c r="D6459" i="9"/>
  <c r="E7716" i="9"/>
  <c r="F7715" i="9"/>
  <c r="I6315" i="9" l="1"/>
  <c r="J6314" i="9"/>
  <c r="E7717" i="9"/>
  <c r="F7716" i="9"/>
  <c r="C6461" i="9"/>
  <c r="D6460" i="9"/>
  <c r="J6315" i="9" l="1"/>
  <c r="I6316" i="9"/>
  <c r="C6462" i="9"/>
  <c r="D6461" i="9"/>
  <c r="E7718" i="9"/>
  <c r="F7717" i="9"/>
  <c r="J6316" i="9" l="1"/>
  <c r="I6317" i="9"/>
  <c r="E7719" i="9"/>
  <c r="F7718" i="9"/>
  <c r="C6463" i="9"/>
  <c r="D6462" i="9"/>
  <c r="J6317" i="9" l="1"/>
  <c r="I6318" i="9"/>
  <c r="C6464" i="9"/>
  <c r="D6463" i="9"/>
  <c r="E7720" i="9"/>
  <c r="F7719" i="9"/>
  <c r="I6319" i="9" l="1"/>
  <c r="J6318" i="9"/>
  <c r="E7721" i="9"/>
  <c r="F7720" i="9"/>
  <c r="C6465" i="9"/>
  <c r="D6464" i="9"/>
  <c r="J6319" i="9" l="1"/>
  <c r="I6320" i="9"/>
  <c r="C6466" i="9"/>
  <c r="D6465" i="9"/>
  <c r="E7722" i="9"/>
  <c r="F7721" i="9"/>
  <c r="J6320" i="9" l="1"/>
  <c r="I6321" i="9"/>
  <c r="E7723" i="9"/>
  <c r="F7722" i="9"/>
  <c r="C6467" i="9"/>
  <c r="D6466" i="9"/>
  <c r="J6321" i="9" l="1"/>
  <c r="I6322" i="9"/>
  <c r="C6468" i="9"/>
  <c r="D6467" i="9"/>
  <c r="E7724" i="9"/>
  <c r="F7723" i="9"/>
  <c r="I6323" i="9" l="1"/>
  <c r="J6322" i="9"/>
  <c r="E7725" i="9"/>
  <c r="F7724" i="9"/>
  <c r="C6469" i="9"/>
  <c r="D6468" i="9"/>
  <c r="J6323" i="9" l="1"/>
  <c r="I6324" i="9"/>
  <c r="C6470" i="9"/>
  <c r="D6469" i="9"/>
  <c r="E7726" i="9"/>
  <c r="F7725" i="9"/>
  <c r="J6324" i="9" l="1"/>
  <c r="I6325" i="9"/>
  <c r="E7727" i="9"/>
  <c r="F7726" i="9"/>
  <c r="C6471" i="9"/>
  <c r="D6470" i="9"/>
  <c r="J6325" i="9" l="1"/>
  <c r="I6326" i="9"/>
  <c r="C6472" i="9"/>
  <c r="D6471" i="9"/>
  <c r="E7728" i="9"/>
  <c r="F7727" i="9"/>
  <c r="I6327" i="9" l="1"/>
  <c r="J6326" i="9"/>
  <c r="E7729" i="9"/>
  <c r="F7728" i="9"/>
  <c r="C6473" i="9"/>
  <c r="D6472" i="9"/>
  <c r="J6327" i="9" l="1"/>
  <c r="I6328" i="9"/>
  <c r="C6474" i="9"/>
  <c r="D6473" i="9"/>
  <c r="E7730" i="9"/>
  <c r="F7729" i="9"/>
  <c r="I6329" i="9" l="1"/>
  <c r="J6328" i="9"/>
  <c r="E7731" i="9"/>
  <c r="F7730" i="9"/>
  <c r="C6475" i="9"/>
  <c r="D6474" i="9"/>
  <c r="J6329" i="9" l="1"/>
  <c r="I6330" i="9"/>
  <c r="C6476" i="9"/>
  <c r="D6475" i="9"/>
  <c r="E7732" i="9"/>
  <c r="F7731" i="9"/>
  <c r="I6331" i="9" l="1"/>
  <c r="J6330" i="9"/>
  <c r="E7733" i="9"/>
  <c r="F7732" i="9"/>
  <c r="C6477" i="9"/>
  <c r="D6476" i="9"/>
  <c r="J6331" i="9" l="1"/>
  <c r="I6332" i="9"/>
  <c r="C6478" i="9"/>
  <c r="D6477" i="9"/>
  <c r="E7734" i="9"/>
  <c r="F7733" i="9"/>
  <c r="J6332" i="9" l="1"/>
  <c r="I6333" i="9"/>
  <c r="E7735" i="9"/>
  <c r="F7734" i="9"/>
  <c r="C6479" i="9"/>
  <c r="D6478" i="9"/>
  <c r="J6333" i="9" l="1"/>
  <c r="I6334" i="9"/>
  <c r="C6480" i="9"/>
  <c r="D6479" i="9"/>
  <c r="E7736" i="9"/>
  <c r="F7735" i="9"/>
  <c r="I6335" i="9" l="1"/>
  <c r="J6334" i="9"/>
  <c r="E7737" i="9"/>
  <c r="F7736" i="9"/>
  <c r="C6481" i="9"/>
  <c r="D6480" i="9"/>
  <c r="J6335" i="9" l="1"/>
  <c r="I6336" i="9"/>
  <c r="C6482" i="9"/>
  <c r="D6481" i="9"/>
  <c r="E7738" i="9"/>
  <c r="F7737" i="9"/>
  <c r="I6337" i="9" l="1"/>
  <c r="J6336" i="9"/>
  <c r="E7739" i="9"/>
  <c r="F7738" i="9"/>
  <c r="C6483" i="9"/>
  <c r="D6482" i="9"/>
  <c r="J6337" i="9" l="1"/>
  <c r="I6338" i="9"/>
  <c r="C6484" i="9"/>
  <c r="D6483" i="9"/>
  <c r="E7740" i="9"/>
  <c r="F7739" i="9"/>
  <c r="J6338" i="9" l="1"/>
  <c r="I6339" i="9"/>
  <c r="E7741" i="9"/>
  <c r="F7740" i="9"/>
  <c r="C6485" i="9"/>
  <c r="D6484" i="9"/>
  <c r="J6339" i="9" l="1"/>
  <c r="I6340" i="9"/>
  <c r="C6486" i="9"/>
  <c r="D6485" i="9"/>
  <c r="E7742" i="9"/>
  <c r="F7741" i="9"/>
  <c r="J6340" i="9" l="1"/>
  <c r="I6341" i="9"/>
  <c r="E7743" i="9"/>
  <c r="F7742" i="9"/>
  <c r="C6487" i="9"/>
  <c r="D6486" i="9"/>
  <c r="J6341" i="9" l="1"/>
  <c r="I6342" i="9"/>
  <c r="C6488" i="9"/>
  <c r="D6487" i="9"/>
  <c r="E7744" i="9"/>
  <c r="F7743" i="9"/>
  <c r="I6343" i="9" l="1"/>
  <c r="J6342" i="9"/>
  <c r="E7745" i="9"/>
  <c r="F7744" i="9"/>
  <c r="C6489" i="9"/>
  <c r="D6488" i="9"/>
  <c r="J6343" i="9" l="1"/>
  <c r="I6344" i="9"/>
  <c r="C6490" i="9"/>
  <c r="D6489" i="9"/>
  <c r="E7746" i="9"/>
  <c r="F7745" i="9"/>
  <c r="I6345" i="9" l="1"/>
  <c r="J6344" i="9"/>
  <c r="E7747" i="9"/>
  <c r="F7746" i="9"/>
  <c r="C6491" i="9"/>
  <c r="D6490" i="9"/>
  <c r="J6345" i="9" l="1"/>
  <c r="I6346" i="9"/>
  <c r="C6492" i="9"/>
  <c r="D6491" i="9"/>
  <c r="E7748" i="9"/>
  <c r="F7747" i="9"/>
  <c r="I6347" i="9" l="1"/>
  <c r="J6346" i="9"/>
  <c r="E7749" i="9"/>
  <c r="F7748" i="9"/>
  <c r="C6493" i="9"/>
  <c r="D6492" i="9"/>
  <c r="J6347" i="9" l="1"/>
  <c r="I6348" i="9"/>
  <c r="C6494" i="9"/>
  <c r="D6493" i="9"/>
  <c r="E7750" i="9"/>
  <c r="F7749" i="9"/>
  <c r="J6348" i="9" l="1"/>
  <c r="I6349" i="9"/>
  <c r="E7751" i="9"/>
  <c r="F7750" i="9"/>
  <c r="C6495" i="9"/>
  <c r="D6494" i="9"/>
  <c r="J6349" i="9" l="1"/>
  <c r="I6350" i="9"/>
  <c r="C6496" i="9"/>
  <c r="D6495" i="9"/>
  <c r="E7752" i="9"/>
  <c r="F7751" i="9"/>
  <c r="I6351" i="9" l="1"/>
  <c r="J6350" i="9"/>
  <c r="E7753" i="9"/>
  <c r="F7752" i="9"/>
  <c r="C6497" i="9"/>
  <c r="D6496" i="9"/>
  <c r="J6351" i="9" l="1"/>
  <c r="I6352" i="9"/>
  <c r="C6498" i="9"/>
  <c r="D6497" i="9"/>
  <c r="E7754" i="9"/>
  <c r="F7753" i="9"/>
  <c r="J6352" i="9" l="1"/>
  <c r="I6353" i="9"/>
  <c r="E7755" i="9"/>
  <c r="F7754" i="9"/>
  <c r="C6499" i="9"/>
  <c r="D6498" i="9"/>
  <c r="J6353" i="9" l="1"/>
  <c r="I6354" i="9"/>
  <c r="C6500" i="9"/>
  <c r="D6499" i="9"/>
  <c r="E7756" i="9"/>
  <c r="F7755" i="9"/>
  <c r="I6355" i="9" l="1"/>
  <c r="J6354" i="9"/>
  <c r="E7757" i="9"/>
  <c r="F7756" i="9"/>
  <c r="C6501" i="9"/>
  <c r="D6500" i="9"/>
  <c r="J6355" i="9" l="1"/>
  <c r="I6356" i="9"/>
  <c r="C6502" i="9"/>
  <c r="D6501" i="9"/>
  <c r="E7758" i="9"/>
  <c r="F7757" i="9"/>
  <c r="J6356" i="9" l="1"/>
  <c r="I6357" i="9"/>
  <c r="E7759" i="9"/>
  <c r="F7758" i="9"/>
  <c r="C6503" i="9"/>
  <c r="D6502" i="9"/>
  <c r="J6357" i="9" l="1"/>
  <c r="I6358" i="9"/>
  <c r="C6504" i="9"/>
  <c r="D6503" i="9"/>
  <c r="E7760" i="9"/>
  <c r="F7759" i="9"/>
  <c r="I6359" i="9" l="1"/>
  <c r="J6358" i="9"/>
  <c r="E7761" i="9"/>
  <c r="F7760" i="9"/>
  <c r="C6505" i="9"/>
  <c r="D6504" i="9"/>
  <c r="J6359" i="9" l="1"/>
  <c r="I6360" i="9"/>
  <c r="C6506" i="9"/>
  <c r="D6505" i="9"/>
  <c r="E7762" i="9"/>
  <c r="F7761" i="9"/>
  <c r="I6361" i="9" l="1"/>
  <c r="J6360" i="9"/>
  <c r="E7763" i="9"/>
  <c r="F7762" i="9"/>
  <c r="C6507" i="9"/>
  <c r="D6506" i="9"/>
  <c r="J6361" i="9" l="1"/>
  <c r="I6362" i="9"/>
  <c r="C6508" i="9"/>
  <c r="D6507" i="9"/>
  <c r="E7764" i="9"/>
  <c r="F7763" i="9"/>
  <c r="I6363" i="9" l="1"/>
  <c r="J6362" i="9"/>
  <c r="E7765" i="9"/>
  <c r="F7764" i="9"/>
  <c r="C6509" i="9"/>
  <c r="D6508" i="9"/>
  <c r="J6363" i="9" l="1"/>
  <c r="I6364" i="9"/>
  <c r="C6510" i="9"/>
  <c r="D6509" i="9"/>
  <c r="E7766" i="9"/>
  <c r="F7765" i="9"/>
  <c r="J6364" i="9" l="1"/>
  <c r="I6365" i="9"/>
  <c r="E7767" i="9"/>
  <c r="F7766" i="9"/>
  <c r="C6511" i="9"/>
  <c r="D6510" i="9"/>
  <c r="J6365" i="9" l="1"/>
  <c r="I6366" i="9"/>
  <c r="C6512" i="9"/>
  <c r="D6511" i="9"/>
  <c r="E7768" i="9"/>
  <c r="F7767" i="9"/>
  <c r="I6367" i="9" l="1"/>
  <c r="J6366" i="9"/>
  <c r="E7769" i="9"/>
  <c r="F7768" i="9"/>
  <c r="C6513" i="9"/>
  <c r="D6512" i="9"/>
  <c r="J6367" i="9" l="1"/>
  <c r="I6368" i="9"/>
  <c r="C6514" i="9"/>
  <c r="D6513" i="9"/>
  <c r="E7770" i="9"/>
  <c r="F7769" i="9"/>
  <c r="I6369" i="9" l="1"/>
  <c r="J6368" i="9"/>
  <c r="E7771" i="9"/>
  <c r="F7770" i="9"/>
  <c r="C6515" i="9"/>
  <c r="D6514" i="9"/>
  <c r="J6369" i="9" l="1"/>
  <c r="I6370" i="9"/>
  <c r="C6516" i="9"/>
  <c r="D6515" i="9"/>
  <c r="E7772" i="9"/>
  <c r="F7771" i="9"/>
  <c r="J6370" i="9" l="1"/>
  <c r="I6371" i="9"/>
  <c r="E7773" i="9"/>
  <c r="F7772" i="9"/>
  <c r="C6517" i="9"/>
  <c r="D6516" i="9"/>
  <c r="J6371" i="9" l="1"/>
  <c r="I6372" i="9"/>
  <c r="C6518" i="9"/>
  <c r="D6517" i="9"/>
  <c r="E7774" i="9"/>
  <c r="F7773" i="9"/>
  <c r="J6372" i="9" l="1"/>
  <c r="I6373" i="9"/>
  <c r="E7775" i="9"/>
  <c r="F7774" i="9"/>
  <c r="C6519" i="9"/>
  <c r="D6518" i="9"/>
  <c r="J6373" i="9" l="1"/>
  <c r="I6374" i="9"/>
  <c r="C6520" i="9"/>
  <c r="D6519" i="9"/>
  <c r="E7776" i="9"/>
  <c r="F7775" i="9"/>
  <c r="I6375" i="9" l="1"/>
  <c r="J6374" i="9"/>
  <c r="E7777" i="9"/>
  <c r="F7776" i="9"/>
  <c r="C6521" i="9"/>
  <c r="D6520" i="9"/>
  <c r="J6375" i="9" l="1"/>
  <c r="I6376" i="9"/>
  <c r="C6522" i="9"/>
  <c r="D6521" i="9"/>
  <c r="E7778" i="9"/>
  <c r="F7777" i="9"/>
  <c r="I6377" i="9" l="1"/>
  <c r="J6376" i="9"/>
  <c r="E7779" i="9"/>
  <c r="F7778" i="9"/>
  <c r="C6523" i="9"/>
  <c r="D6522" i="9"/>
  <c r="J6377" i="9" l="1"/>
  <c r="I6378" i="9"/>
  <c r="C6524" i="9"/>
  <c r="D6523" i="9"/>
  <c r="E7780" i="9"/>
  <c r="F7779" i="9"/>
  <c r="I6379" i="9" l="1"/>
  <c r="J6378" i="9"/>
  <c r="E7781" i="9"/>
  <c r="F7780" i="9"/>
  <c r="C6525" i="9"/>
  <c r="D6524" i="9"/>
  <c r="J6379" i="9" l="1"/>
  <c r="I6380" i="9"/>
  <c r="C6526" i="9"/>
  <c r="D6525" i="9"/>
  <c r="E7782" i="9"/>
  <c r="F7781" i="9"/>
  <c r="J6380" i="9" l="1"/>
  <c r="I6381" i="9"/>
  <c r="E7783" i="9"/>
  <c r="F7782" i="9"/>
  <c r="D6526" i="9"/>
  <c r="C6527" i="9"/>
  <c r="J6381" i="9" l="1"/>
  <c r="I6382" i="9"/>
  <c r="C6528" i="9"/>
  <c r="D6527" i="9"/>
  <c r="E7784" i="9"/>
  <c r="F7783" i="9"/>
  <c r="I6383" i="9" l="1"/>
  <c r="J6382" i="9"/>
  <c r="E7785" i="9"/>
  <c r="F7784" i="9"/>
  <c r="C6529" i="9"/>
  <c r="D6528" i="9"/>
  <c r="J6383" i="9" l="1"/>
  <c r="I6384" i="9"/>
  <c r="C6530" i="9"/>
  <c r="D6529" i="9"/>
  <c r="E7786" i="9"/>
  <c r="F7785" i="9"/>
  <c r="J6384" i="9" l="1"/>
  <c r="I6385" i="9"/>
  <c r="E7787" i="9"/>
  <c r="F7786" i="9"/>
  <c r="C6531" i="9"/>
  <c r="D6530" i="9"/>
  <c r="J6385" i="9" l="1"/>
  <c r="I6386" i="9"/>
  <c r="C6532" i="9"/>
  <c r="D6531" i="9"/>
  <c r="E7788" i="9"/>
  <c r="F7787" i="9"/>
  <c r="I6387" i="9" l="1"/>
  <c r="J6386" i="9"/>
  <c r="E7789" i="9"/>
  <c r="F7788" i="9"/>
  <c r="C6533" i="9"/>
  <c r="D6532" i="9"/>
  <c r="J6387" i="9" l="1"/>
  <c r="I6388" i="9"/>
  <c r="C6534" i="9"/>
  <c r="D6533" i="9"/>
  <c r="E7790" i="9"/>
  <c r="F7789" i="9"/>
  <c r="J6388" i="9" l="1"/>
  <c r="I6389" i="9"/>
  <c r="E7791" i="9"/>
  <c r="F7790" i="9"/>
  <c r="C6535" i="9"/>
  <c r="D6534" i="9"/>
  <c r="J6389" i="9" l="1"/>
  <c r="I6390" i="9"/>
  <c r="C6536" i="9"/>
  <c r="D6535" i="9"/>
  <c r="E7792" i="9"/>
  <c r="F7791" i="9"/>
  <c r="I6391" i="9" l="1"/>
  <c r="J6390" i="9"/>
  <c r="E7793" i="9"/>
  <c r="F7792" i="9"/>
  <c r="C6537" i="9"/>
  <c r="D6536" i="9"/>
  <c r="J6391" i="9" l="1"/>
  <c r="I6392" i="9"/>
  <c r="C6538" i="9"/>
  <c r="D6537" i="9"/>
  <c r="E7794" i="9"/>
  <c r="F7793" i="9"/>
  <c r="I6393" i="9" l="1"/>
  <c r="J6392" i="9"/>
  <c r="E7795" i="9"/>
  <c r="F7794" i="9"/>
  <c r="C6539" i="9"/>
  <c r="D6538" i="9"/>
  <c r="J6393" i="9" l="1"/>
  <c r="I6394" i="9"/>
  <c r="C6540" i="9"/>
  <c r="D6539" i="9"/>
  <c r="E7796" i="9"/>
  <c r="F7795" i="9"/>
  <c r="I6395" i="9" l="1"/>
  <c r="J6394" i="9"/>
  <c r="E7797" i="9"/>
  <c r="F7796" i="9"/>
  <c r="C6541" i="9"/>
  <c r="D6540" i="9"/>
  <c r="J6395" i="9" l="1"/>
  <c r="I6396" i="9"/>
  <c r="C6542" i="9"/>
  <c r="D6541" i="9"/>
  <c r="E7798" i="9"/>
  <c r="F7797" i="9"/>
  <c r="J6396" i="9" l="1"/>
  <c r="I6397" i="9"/>
  <c r="E7799" i="9"/>
  <c r="F7798" i="9"/>
  <c r="C6543" i="9"/>
  <c r="D6542" i="9"/>
  <c r="J6397" i="9" l="1"/>
  <c r="I6398" i="9"/>
  <c r="C6544" i="9"/>
  <c r="D6543" i="9"/>
  <c r="E7800" i="9"/>
  <c r="F7799" i="9"/>
  <c r="I6399" i="9" l="1"/>
  <c r="J6398" i="9"/>
  <c r="E7801" i="9"/>
  <c r="F7800" i="9"/>
  <c r="C6545" i="9"/>
  <c r="D6544" i="9"/>
  <c r="J6399" i="9" l="1"/>
  <c r="I6400" i="9"/>
  <c r="C6546" i="9"/>
  <c r="D6545" i="9"/>
  <c r="E7802" i="9"/>
  <c r="F7801" i="9"/>
  <c r="I6401" i="9" l="1"/>
  <c r="J6400" i="9"/>
  <c r="E7803" i="9"/>
  <c r="F7802" i="9"/>
  <c r="C6547" i="9"/>
  <c r="D6546" i="9"/>
  <c r="J6401" i="9" l="1"/>
  <c r="I6402" i="9"/>
  <c r="C6548" i="9"/>
  <c r="D6547" i="9"/>
  <c r="E7804" i="9"/>
  <c r="F7803" i="9"/>
  <c r="J6402" i="9" l="1"/>
  <c r="I6403" i="9"/>
  <c r="E7805" i="9"/>
  <c r="F7804" i="9"/>
  <c r="C6549" i="9"/>
  <c r="D6548" i="9"/>
  <c r="J6403" i="9" l="1"/>
  <c r="I6404" i="9"/>
  <c r="C6550" i="9"/>
  <c r="D6549" i="9"/>
  <c r="E7806" i="9"/>
  <c r="F7805" i="9"/>
  <c r="J6404" i="9" l="1"/>
  <c r="I6405" i="9"/>
  <c r="E7807" i="9"/>
  <c r="F7806" i="9"/>
  <c r="C6551" i="9"/>
  <c r="D6550" i="9"/>
  <c r="J6405" i="9" l="1"/>
  <c r="I6406" i="9"/>
  <c r="C6552" i="9"/>
  <c r="D6551" i="9"/>
  <c r="E7808" i="9"/>
  <c r="F7807" i="9"/>
  <c r="I6407" i="9" l="1"/>
  <c r="J6406" i="9"/>
  <c r="E7809" i="9"/>
  <c r="F7808" i="9"/>
  <c r="C6553" i="9"/>
  <c r="D6552" i="9"/>
  <c r="J6407" i="9" l="1"/>
  <c r="I6408" i="9"/>
  <c r="C6554" i="9"/>
  <c r="D6553" i="9"/>
  <c r="E7810" i="9"/>
  <c r="F7809" i="9"/>
  <c r="I6409" i="9" l="1"/>
  <c r="J6408" i="9"/>
  <c r="E7811" i="9"/>
  <c r="F7810" i="9"/>
  <c r="C6555" i="9"/>
  <c r="D6554" i="9"/>
  <c r="J6409" i="9" l="1"/>
  <c r="I6410" i="9"/>
  <c r="C6556" i="9"/>
  <c r="D6555" i="9"/>
  <c r="E7812" i="9"/>
  <c r="F7811" i="9"/>
  <c r="I6411" i="9" l="1"/>
  <c r="J6410" i="9"/>
  <c r="E7813" i="9"/>
  <c r="F7812" i="9"/>
  <c r="C6557" i="9"/>
  <c r="D6556" i="9"/>
  <c r="J6411" i="9" l="1"/>
  <c r="I6412" i="9"/>
  <c r="C6558" i="9"/>
  <c r="D6557" i="9"/>
  <c r="E7814" i="9"/>
  <c r="F7813" i="9"/>
  <c r="J6412" i="9" l="1"/>
  <c r="I6413" i="9"/>
  <c r="E7815" i="9"/>
  <c r="F7814" i="9"/>
  <c r="C6559" i="9"/>
  <c r="D6558" i="9"/>
  <c r="J6413" i="9" l="1"/>
  <c r="I6414" i="9"/>
  <c r="C6560" i="9"/>
  <c r="D6559" i="9"/>
  <c r="E7816" i="9"/>
  <c r="F7815" i="9"/>
  <c r="I6415" i="9" l="1"/>
  <c r="J6414" i="9"/>
  <c r="E7817" i="9"/>
  <c r="F7816" i="9"/>
  <c r="C6561" i="9"/>
  <c r="D6560" i="9"/>
  <c r="J6415" i="9" l="1"/>
  <c r="I6416" i="9"/>
  <c r="C6562" i="9"/>
  <c r="D6561" i="9"/>
  <c r="E7818" i="9"/>
  <c r="F7817" i="9"/>
  <c r="I6417" i="9" l="1"/>
  <c r="J6416" i="9"/>
  <c r="E7819" i="9"/>
  <c r="F7818" i="9"/>
  <c r="C6563" i="9"/>
  <c r="D6562" i="9"/>
  <c r="J6417" i="9" l="1"/>
  <c r="I6418" i="9"/>
  <c r="C6564" i="9"/>
  <c r="D6563" i="9"/>
  <c r="E7820" i="9"/>
  <c r="F7819" i="9"/>
  <c r="J6418" i="9" l="1"/>
  <c r="I6419" i="9"/>
  <c r="E7821" i="9"/>
  <c r="F7820" i="9"/>
  <c r="C6565" i="9"/>
  <c r="D6564" i="9"/>
  <c r="J6419" i="9" l="1"/>
  <c r="I6420" i="9"/>
  <c r="C6566" i="9"/>
  <c r="D6565" i="9"/>
  <c r="E7822" i="9"/>
  <c r="F7821" i="9"/>
  <c r="I6421" i="9" l="1"/>
  <c r="J6420" i="9"/>
  <c r="E7823" i="9"/>
  <c r="F7822" i="9"/>
  <c r="C6567" i="9"/>
  <c r="D6566" i="9"/>
  <c r="J6421" i="9" l="1"/>
  <c r="I6422" i="9"/>
  <c r="C6568" i="9"/>
  <c r="D6567" i="9"/>
  <c r="E7824" i="9"/>
  <c r="F7823" i="9"/>
  <c r="I6423" i="9" l="1"/>
  <c r="J6422" i="9"/>
  <c r="E7825" i="9"/>
  <c r="F7824" i="9"/>
  <c r="C6569" i="9"/>
  <c r="D6568" i="9"/>
  <c r="J6423" i="9" l="1"/>
  <c r="I6424" i="9"/>
  <c r="C6570" i="9"/>
  <c r="D6569" i="9"/>
  <c r="E7826" i="9"/>
  <c r="F7825" i="9"/>
  <c r="I6425" i="9" l="1"/>
  <c r="J6424" i="9"/>
  <c r="E7827" i="9"/>
  <c r="F7826" i="9"/>
  <c r="C6571" i="9"/>
  <c r="D6570" i="9"/>
  <c r="J6425" i="9" l="1"/>
  <c r="I6426" i="9"/>
  <c r="C6572" i="9"/>
  <c r="D6571" i="9"/>
  <c r="E7828" i="9"/>
  <c r="F7827" i="9"/>
  <c r="J6426" i="9" l="1"/>
  <c r="I6427" i="9"/>
  <c r="E7829" i="9"/>
  <c r="F7828" i="9"/>
  <c r="C6573" i="9"/>
  <c r="D6572" i="9"/>
  <c r="J6427" i="9" l="1"/>
  <c r="I6428" i="9"/>
  <c r="C6574" i="9"/>
  <c r="D6573" i="9"/>
  <c r="E7830" i="9"/>
  <c r="F7829" i="9"/>
  <c r="I6429" i="9" l="1"/>
  <c r="J6428" i="9"/>
  <c r="E7831" i="9"/>
  <c r="F7830" i="9"/>
  <c r="D6574" i="9"/>
  <c r="C6575" i="9"/>
  <c r="J6429" i="9" l="1"/>
  <c r="I6430" i="9"/>
  <c r="C6576" i="9"/>
  <c r="D6575" i="9"/>
  <c r="E7832" i="9"/>
  <c r="F7831" i="9"/>
  <c r="I6431" i="9" l="1"/>
  <c r="J6430" i="9"/>
  <c r="E7833" i="9"/>
  <c r="F7832" i="9"/>
  <c r="C6577" i="9"/>
  <c r="D6576" i="9"/>
  <c r="J6431" i="9" l="1"/>
  <c r="I6432" i="9"/>
  <c r="C6578" i="9"/>
  <c r="D6577" i="9"/>
  <c r="E7834" i="9"/>
  <c r="F7833" i="9"/>
  <c r="I6433" i="9" l="1"/>
  <c r="J6432" i="9"/>
  <c r="E7835" i="9"/>
  <c r="F7834" i="9"/>
  <c r="C6579" i="9"/>
  <c r="D6578" i="9"/>
  <c r="J6433" i="9" l="1"/>
  <c r="I6434" i="9"/>
  <c r="C6580" i="9"/>
  <c r="D6579" i="9"/>
  <c r="E7836" i="9"/>
  <c r="F7835" i="9"/>
  <c r="J6434" i="9" l="1"/>
  <c r="I6435" i="9"/>
  <c r="E7837" i="9"/>
  <c r="F7836" i="9"/>
  <c r="C6581" i="9"/>
  <c r="D6580" i="9"/>
  <c r="J6435" i="9" l="1"/>
  <c r="I6436" i="9"/>
  <c r="C6582" i="9"/>
  <c r="D6581" i="9"/>
  <c r="E7838" i="9"/>
  <c r="F7837" i="9"/>
  <c r="I6437" i="9" l="1"/>
  <c r="J6436" i="9"/>
  <c r="E7839" i="9"/>
  <c r="F7838" i="9"/>
  <c r="C6583" i="9"/>
  <c r="D6582" i="9"/>
  <c r="J6437" i="9" l="1"/>
  <c r="I6438" i="9"/>
  <c r="C6584" i="9"/>
  <c r="D6583" i="9"/>
  <c r="E7840" i="9"/>
  <c r="F7839" i="9"/>
  <c r="I6439" i="9" l="1"/>
  <c r="J6438" i="9"/>
  <c r="E7841" i="9"/>
  <c r="F7840" i="9"/>
  <c r="C6585" i="9"/>
  <c r="D6584" i="9"/>
  <c r="J6439" i="9" l="1"/>
  <c r="I6440" i="9"/>
  <c r="C6586" i="9"/>
  <c r="D6585" i="9"/>
  <c r="E7842" i="9"/>
  <c r="F7841" i="9"/>
  <c r="I6441" i="9" l="1"/>
  <c r="J6440" i="9"/>
  <c r="E7843" i="9"/>
  <c r="F7842" i="9"/>
  <c r="C6587" i="9"/>
  <c r="D6586" i="9"/>
  <c r="J6441" i="9" l="1"/>
  <c r="I6442" i="9"/>
  <c r="C6588" i="9"/>
  <c r="D6587" i="9"/>
  <c r="E7844" i="9"/>
  <c r="F7843" i="9"/>
  <c r="J6442" i="9" l="1"/>
  <c r="I6443" i="9"/>
  <c r="E7845" i="9"/>
  <c r="F7844" i="9"/>
  <c r="C6589" i="9"/>
  <c r="D6588" i="9"/>
  <c r="J6443" i="9" l="1"/>
  <c r="I6444" i="9"/>
  <c r="C6590" i="9"/>
  <c r="D6589" i="9"/>
  <c r="E7846" i="9"/>
  <c r="F7845" i="9"/>
  <c r="I6445" i="9" l="1"/>
  <c r="J6444" i="9"/>
  <c r="E7847" i="9"/>
  <c r="F7846" i="9"/>
  <c r="C6591" i="9"/>
  <c r="D6590" i="9"/>
  <c r="J6445" i="9" l="1"/>
  <c r="I6446" i="9"/>
  <c r="C6592" i="9"/>
  <c r="D6591" i="9"/>
  <c r="E7848" i="9"/>
  <c r="F7847" i="9"/>
  <c r="I6447" i="9" l="1"/>
  <c r="J6446" i="9"/>
  <c r="E7849" i="9"/>
  <c r="F7848" i="9"/>
  <c r="C6593" i="9"/>
  <c r="D6592" i="9"/>
  <c r="J6447" i="9" l="1"/>
  <c r="I6448" i="9"/>
  <c r="C6594" i="9"/>
  <c r="D6593" i="9"/>
  <c r="E7850" i="9"/>
  <c r="F7849" i="9"/>
  <c r="I6449" i="9" l="1"/>
  <c r="J6448" i="9"/>
  <c r="E7851" i="9"/>
  <c r="F7850" i="9"/>
  <c r="C6595" i="9"/>
  <c r="D6594" i="9"/>
  <c r="J6449" i="9" l="1"/>
  <c r="I6450" i="9"/>
  <c r="C6596" i="9"/>
  <c r="D6595" i="9"/>
  <c r="E7852" i="9"/>
  <c r="F7851" i="9"/>
  <c r="J6450" i="9" l="1"/>
  <c r="I6451" i="9"/>
  <c r="E7853" i="9"/>
  <c r="F7852" i="9"/>
  <c r="C6597" i="9"/>
  <c r="D6596" i="9"/>
  <c r="J6451" i="9" l="1"/>
  <c r="I6452" i="9"/>
  <c r="C6598" i="9"/>
  <c r="D6597" i="9"/>
  <c r="E7854" i="9"/>
  <c r="F7853" i="9"/>
  <c r="I6453" i="9" l="1"/>
  <c r="J6452" i="9"/>
  <c r="E7855" i="9"/>
  <c r="F7854" i="9"/>
  <c r="C6599" i="9"/>
  <c r="D6598" i="9"/>
  <c r="J6453" i="9" l="1"/>
  <c r="I6454" i="9"/>
  <c r="C6600" i="9"/>
  <c r="D6599" i="9"/>
  <c r="E7856" i="9"/>
  <c r="F7855" i="9"/>
  <c r="I6455" i="9" l="1"/>
  <c r="J6454" i="9"/>
  <c r="E7857" i="9"/>
  <c r="F7856" i="9"/>
  <c r="C6601" i="9"/>
  <c r="D6600" i="9"/>
  <c r="J6455" i="9" l="1"/>
  <c r="I6456" i="9"/>
  <c r="C6602" i="9"/>
  <c r="D6601" i="9"/>
  <c r="E7858" i="9"/>
  <c r="F7857" i="9"/>
  <c r="I6457" i="9" l="1"/>
  <c r="J6456" i="9"/>
  <c r="E7859" i="9"/>
  <c r="F7858" i="9"/>
  <c r="C6603" i="9"/>
  <c r="D6602" i="9"/>
  <c r="J6457" i="9" l="1"/>
  <c r="I6458" i="9"/>
  <c r="C6604" i="9"/>
  <c r="D6603" i="9"/>
  <c r="E7860" i="9"/>
  <c r="F7859" i="9"/>
  <c r="J6458" i="9" l="1"/>
  <c r="I6459" i="9"/>
  <c r="E7861" i="9"/>
  <c r="F7860" i="9"/>
  <c r="C6605" i="9"/>
  <c r="D6604" i="9"/>
  <c r="J6459" i="9" l="1"/>
  <c r="I6460" i="9"/>
  <c r="C6606" i="9"/>
  <c r="D6605" i="9"/>
  <c r="E7862" i="9"/>
  <c r="F7861" i="9"/>
  <c r="I6461" i="9" l="1"/>
  <c r="J6460" i="9"/>
  <c r="E7863" i="9"/>
  <c r="F7862" i="9"/>
  <c r="C6607" i="9"/>
  <c r="D6606" i="9"/>
  <c r="J6461" i="9" l="1"/>
  <c r="I6462" i="9"/>
  <c r="C6608" i="9"/>
  <c r="D6607" i="9"/>
  <c r="E7864" i="9"/>
  <c r="F7863" i="9"/>
  <c r="I6463" i="9" l="1"/>
  <c r="J6462" i="9"/>
  <c r="E7865" i="9"/>
  <c r="F7864" i="9"/>
  <c r="C6609" i="9"/>
  <c r="D6608" i="9"/>
  <c r="J6463" i="9" l="1"/>
  <c r="I6464" i="9"/>
  <c r="C6610" i="9"/>
  <c r="D6609" i="9"/>
  <c r="E7866" i="9"/>
  <c r="F7865" i="9"/>
  <c r="I6465" i="9" l="1"/>
  <c r="J6464" i="9"/>
  <c r="E7867" i="9"/>
  <c r="F7866" i="9"/>
  <c r="C6611" i="9"/>
  <c r="D6610" i="9"/>
  <c r="J6465" i="9" l="1"/>
  <c r="I6466" i="9"/>
  <c r="C6612" i="9"/>
  <c r="D6611" i="9"/>
  <c r="E7868" i="9"/>
  <c r="F7867" i="9"/>
  <c r="J6466" i="9" l="1"/>
  <c r="I6467" i="9"/>
  <c r="E7869" i="9"/>
  <c r="F7868" i="9"/>
  <c r="C6613" i="9"/>
  <c r="D6612" i="9"/>
  <c r="J6467" i="9" l="1"/>
  <c r="I6468" i="9"/>
  <c r="C6614" i="9"/>
  <c r="D6613" i="9"/>
  <c r="E7870" i="9"/>
  <c r="F7869" i="9"/>
  <c r="I6469" i="9" l="1"/>
  <c r="J6468" i="9"/>
  <c r="E7871" i="9"/>
  <c r="F7870" i="9"/>
  <c r="C6615" i="9"/>
  <c r="D6614" i="9"/>
  <c r="J6469" i="9" l="1"/>
  <c r="I6470" i="9"/>
  <c r="C6616" i="9"/>
  <c r="D6615" i="9"/>
  <c r="E7872" i="9"/>
  <c r="F7871" i="9"/>
  <c r="I6471" i="9" l="1"/>
  <c r="J6470" i="9"/>
  <c r="E7873" i="9"/>
  <c r="F7872" i="9"/>
  <c r="C6617" i="9"/>
  <c r="D6616" i="9"/>
  <c r="J6471" i="9" l="1"/>
  <c r="I6472" i="9"/>
  <c r="C6618" i="9"/>
  <c r="D6617" i="9"/>
  <c r="E7874" i="9"/>
  <c r="F7873" i="9"/>
  <c r="I6473" i="9" l="1"/>
  <c r="J6472" i="9"/>
  <c r="E7875" i="9"/>
  <c r="F7874" i="9"/>
  <c r="C6619" i="9"/>
  <c r="D6618" i="9"/>
  <c r="J6473" i="9" l="1"/>
  <c r="I6474" i="9"/>
  <c r="C6620" i="9"/>
  <c r="D6619" i="9"/>
  <c r="E7876" i="9"/>
  <c r="F7875" i="9"/>
  <c r="J6474" i="9" l="1"/>
  <c r="I6475" i="9"/>
  <c r="E7877" i="9"/>
  <c r="F7876" i="9"/>
  <c r="C6621" i="9"/>
  <c r="D6620" i="9"/>
  <c r="J6475" i="9" l="1"/>
  <c r="I6476" i="9"/>
  <c r="C6622" i="9"/>
  <c r="D6621" i="9"/>
  <c r="E7878" i="9"/>
  <c r="F7877" i="9"/>
  <c r="I6477" i="9" l="1"/>
  <c r="J6476" i="9"/>
  <c r="E7879" i="9"/>
  <c r="F7878" i="9"/>
  <c r="C6623" i="9"/>
  <c r="D6622" i="9"/>
  <c r="J6477" i="9" l="1"/>
  <c r="I6478" i="9"/>
  <c r="C6624" i="9"/>
  <c r="D6623" i="9"/>
  <c r="E7880" i="9"/>
  <c r="F7879" i="9"/>
  <c r="I6479" i="9" l="1"/>
  <c r="J6478" i="9"/>
  <c r="E7881" i="9"/>
  <c r="F7880" i="9"/>
  <c r="C6625" i="9"/>
  <c r="D6624" i="9"/>
  <c r="J6479" i="9" l="1"/>
  <c r="I6480" i="9"/>
  <c r="C6626" i="9"/>
  <c r="D6625" i="9"/>
  <c r="E7882" i="9"/>
  <c r="F7881" i="9"/>
  <c r="I6481" i="9" l="1"/>
  <c r="J6480" i="9"/>
  <c r="E7883" i="9"/>
  <c r="F7882" i="9"/>
  <c r="C6627" i="9"/>
  <c r="D6626" i="9"/>
  <c r="J6481" i="9" l="1"/>
  <c r="I6482" i="9"/>
  <c r="C6628" i="9"/>
  <c r="D6627" i="9"/>
  <c r="E7884" i="9"/>
  <c r="F7883" i="9"/>
  <c r="J6482" i="9" l="1"/>
  <c r="I6483" i="9"/>
  <c r="E7885" i="9"/>
  <c r="F7884" i="9"/>
  <c r="C6629" i="9"/>
  <c r="D6628" i="9"/>
  <c r="J6483" i="9" l="1"/>
  <c r="I6484" i="9"/>
  <c r="C6630" i="9"/>
  <c r="D6629" i="9"/>
  <c r="E7886" i="9"/>
  <c r="F7885" i="9"/>
  <c r="I6485" i="9" l="1"/>
  <c r="J6484" i="9"/>
  <c r="E7887" i="9"/>
  <c r="F7886" i="9"/>
  <c r="C6631" i="9"/>
  <c r="D6630" i="9"/>
  <c r="J6485" i="9" l="1"/>
  <c r="I6486" i="9"/>
  <c r="C6632" i="9"/>
  <c r="D6631" i="9"/>
  <c r="E7888" i="9"/>
  <c r="F7887" i="9"/>
  <c r="I6487" i="9" l="1"/>
  <c r="J6486" i="9"/>
  <c r="E7889" i="9"/>
  <c r="F7888" i="9"/>
  <c r="C6633" i="9"/>
  <c r="D6632" i="9"/>
  <c r="J6487" i="9" l="1"/>
  <c r="I6488" i="9"/>
  <c r="C6634" i="9"/>
  <c r="D6633" i="9"/>
  <c r="E7890" i="9"/>
  <c r="F7889" i="9"/>
  <c r="I6489" i="9" l="1"/>
  <c r="J6488" i="9"/>
  <c r="E7891" i="9"/>
  <c r="F7890" i="9"/>
  <c r="C6635" i="9"/>
  <c r="D6634" i="9"/>
  <c r="J6489" i="9" l="1"/>
  <c r="I6490" i="9"/>
  <c r="C6636" i="9"/>
  <c r="D6635" i="9"/>
  <c r="E7892" i="9"/>
  <c r="F7891" i="9"/>
  <c r="J6490" i="9" l="1"/>
  <c r="I6491" i="9"/>
  <c r="E7893" i="9"/>
  <c r="F7892" i="9"/>
  <c r="C6637" i="9"/>
  <c r="D6636" i="9"/>
  <c r="J6491" i="9" l="1"/>
  <c r="I6492" i="9"/>
  <c r="C6638" i="9"/>
  <c r="D6637" i="9"/>
  <c r="E7894" i="9"/>
  <c r="F7893" i="9"/>
  <c r="I6493" i="9" l="1"/>
  <c r="J6492" i="9"/>
  <c r="E7895" i="9"/>
  <c r="F7894" i="9"/>
  <c r="D6638" i="9"/>
  <c r="C6639" i="9"/>
  <c r="J6493" i="9" l="1"/>
  <c r="I6494" i="9"/>
  <c r="C6640" i="9"/>
  <c r="D6639" i="9"/>
  <c r="E7896" i="9"/>
  <c r="F7895" i="9"/>
  <c r="I6495" i="9" l="1"/>
  <c r="J6494" i="9"/>
  <c r="E7897" i="9"/>
  <c r="F7896" i="9"/>
  <c r="C6641" i="9"/>
  <c r="D6640" i="9"/>
  <c r="J6495" i="9" l="1"/>
  <c r="I6496" i="9"/>
  <c r="C6642" i="9"/>
  <c r="D6641" i="9"/>
  <c r="E7898" i="9"/>
  <c r="F7897" i="9"/>
  <c r="I6497" i="9" l="1"/>
  <c r="J6496" i="9"/>
  <c r="E7899" i="9"/>
  <c r="F7898" i="9"/>
  <c r="C6643" i="9"/>
  <c r="D6642" i="9"/>
  <c r="J6497" i="9" l="1"/>
  <c r="I6498" i="9"/>
  <c r="C6644" i="9"/>
  <c r="D6643" i="9"/>
  <c r="E7900" i="9"/>
  <c r="F7899" i="9"/>
  <c r="J6498" i="9" l="1"/>
  <c r="I6499" i="9"/>
  <c r="E7901" i="9"/>
  <c r="F7900" i="9"/>
  <c r="C6645" i="9"/>
  <c r="D6644" i="9"/>
  <c r="J6499" i="9" l="1"/>
  <c r="I6500" i="9"/>
  <c r="C6646" i="9"/>
  <c r="D6645" i="9"/>
  <c r="E7902" i="9"/>
  <c r="F7901" i="9"/>
  <c r="I6501" i="9" l="1"/>
  <c r="J6500" i="9"/>
  <c r="E7903" i="9"/>
  <c r="F7902" i="9"/>
  <c r="C6647" i="9"/>
  <c r="D6646" i="9"/>
  <c r="J6501" i="9" l="1"/>
  <c r="I6502" i="9"/>
  <c r="C6648" i="9"/>
  <c r="D6647" i="9"/>
  <c r="E7904" i="9"/>
  <c r="F7903" i="9"/>
  <c r="I6503" i="9" l="1"/>
  <c r="J6502" i="9"/>
  <c r="E7905" i="9"/>
  <c r="F7904" i="9"/>
  <c r="C6649" i="9"/>
  <c r="D6648" i="9"/>
  <c r="J6503" i="9" l="1"/>
  <c r="I6504" i="9"/>
  <c r="C6650" i="9"/>
  <c r="D6649" i="9"/>
  <c r="E7906" i="9"/>
  <c r="F7905" i="9"/>
  <c r="I6505" i="9" l="1"/>
  <c r="J6504" i="9"/>
  <c r="E7907" i="9"/>
  <c r="F7906" i="9"/>
  <c r="C6651" i="9"/>
  <c r="D6650" i="9"/>
  <c r="J6505" i="9" l="1"/>
  <c r="I6506" i="9"/>
  <c r="C6652" i="9"/>
  <c r="D6651" i="9"/>
  <c r="E7908" i="9"/>
  <c r="F7907" i="9"/>
  <c r="J6506" i="9" l="1"/>
  <c r="I6507" i="9"/>
  <c r="E7909" i="9"/>
  <c r="F7908" i="9"/>
  <c r="C6653" i="9"/>
  <c r="D6652" i="9"/>
  <c r="J6507" i="9" l="1"/>
  <c r="I6508" i="9"/>
  <c r="C6654" i="9"/>
  <c r="D6653" i="9"/>
  <c r="E7910" i="9"/>
  <c r="F7909" i="9"/>
  <c r="I6509" i="9" l="1"/>
  <c r="J6508" i="9"/>
  <c r="E7911" i="9"/>
  <c r="F7910" i="9"/>
  <c r="D6654" i="9"/>
  <c r="C6655" i="9"/>
  <c r="J6509" i="9" l="1"/>
  <c r="I6510" i="9"/>
  <c r="C6656" i="9"/>
  <c r="D6655" i="9"/>
  <c r="E7912" i="9"/>
  <c r="F7911" i="9"/>
  <c r="I6511" i="9" l="1"/>
  <c r="J6510" i="9"/>
  <c r="E7913" i="9"/>
  <c r="F7912" i="9"/>
  <c r="C6657" i="9"/>
  <c r="D6656" i="9"/>
  <c r="J6511" i="9" l="1"/>
  <c r="I6512" i="9"/>
  <c r="C6658" i="9"/>
  <c r="D6657" i="9"/>
  <c r="E7914" i="9"/>
  <c r="F7913" i="9"/>
  <c r="I6513" i="9" l="1"/>
  <c r="J6512" i="9"/>
  <c r="E7915" i="9"/>
  <c r="F7914" i="9"/>
  <c r="C6659" i="9"/>
  <c r="D6658" i="9"/>
  <c r="J6513" i="9" l="1"/>
  <c r="I6514" i="9"/>
  <c r="C6660" i="9"/>
  <c r="D6659" i="9"/>
  <c r="E7916" i="9"/>
  <c r="F7915" i="9"/>
  <c r="J6514" i="9" l="1"/>
  <c r="I6515" i="9"/>
  <c r="E7917" i="9"/>
  <c r="F7916" i="9"/>
  <c r="C6661" i="9"/>
  <c r="D6660" i="9"/>
  <c r="J6515" i="9" l="1"/>
  <c r="I6516" i="9"/>
  <c r="C6662" i="9"/>
  <c r="D6661" i="9"/>
  <c r="E7918" i="9"/>
  <c r="F7917" i="9"/>
  <c r="I6517" i="9" l="1"/>
  <c r="J6516" i="9"/>
  <c r="E7919" i="9"/>
  <c r="F7918" i="9"/>
  <c r="C6663" i="9"/>
  <c r="D6662" i="9"/>
  <c r="J6517" i="9" l="1"/>
  <c r="I6518" i="9"/>
  <c r="C6664" i="9"/>
  <c r="D6663" i="9"/>
  <c r="E7920" i="9"/>
  <c r="F7919" i="9"/>
  <c r="I6519" i="9" l="1"/>
  <c r="J6518" i="9"/>
  <c r="E7921" i="9"/>
  <c r="F7920" i="9"/>
  <c r="C6665" i="9"/>
  <c r="D6664" i="9"/>
  <c r="J6519" i="9" l="1"/>
  <c r="I6520" i="9"/>
  <c r="C6666" i="9"/>
  <c r="D6665" i="9"/>
  <c r="E7922" i="9"/>
  <c r="F7921" i="9"/>
  <c r="I6521" i="9" l="1"/>
  <c r="J6520" i="9"/>
  <c r="E7923" i="9"/>
  <c r="F7922" i="9"/>
  <c r="C6667" i="9"/>
  <c r="D6666" i="9"/>
  <c r="J6521" i="9" l="1"/>
  <c r="I6522" i="9"/>
  <c r="C6668" i="9"/>
  <c r="D6667" i="9"/>
  <c r="E7924" i="9"/>
  <c r="F7923" i="9"/>
  <c r="J6522" i="9" l="1"/>
  <c r="I6523" i="9"/>
  <c r="E7925" i="9"/>
  <c r="F7924" i="9"/>
  <c r="C6669" i="9"/>
  <c r="D6668" i="9"/>
  <c r="J6523" i="9" l="1"/>
  <c r="I6524" i="9"/>
  <c r="C6670" i="9"/>
  <c r="D6669" i="9"/>
  <c r="E7926" i="9"/>
  <c r="F7925" i="9"/>
  <c r="I6525" i="9" l="1"/>
  <c r="J6524" i="9"/>
  <c r="E7927" i="9"/>
  <c r="F7926" i="9"/>
  <c r="C6671" i="9"/>
  <c r="D6670" i="9"/>
  <c r="J6525" i="9" l="1"/>
  <c r="I6526" i="9"/>
  <c r="C6672" i="9"/>
  <c r="D6671" i="9"/>
  <c r="E7928" i="9"/>
  <c r="F7927" i="9"/>
  <c r="I6527" i="9" l="1"/>
  <c r="J6526" i="9"/>
  <c r="E7929" i="9"/>
  <c r="F7928" i="9"/>
  <c r="C6673" i="9"/>
  <c r="D6672" i="9"/>
  <c r="J6527" i="9" l="1"/>
  <c r="I6528" i="9"/>
  <c r="C6674" i="9"/>
  <c r="D6673" i="9"/>
  <c r="E7930" i="9"/>
  <c r="F7929" i="9"/>
  <c r="I6529" i="9" l="1"/>
  <c r="J6528" i="9"/>
  <c r="E7931" i="9"/>
  <c r="F7930" i="9"/>
  <c r="C6675" i="9"/>
  <c r="D6674" i="9"/>
  <c r="J6529" i="9" l="1"/>
  <c r="I6530" i="9"/>
  <c r="C6676" i="9"/>
  <c r="D6675" i="9"/>
  <c r="E7932" i="9"/>
  <c r="F7931" i="9"/>
  <c r="J6530" i="9" l="1"/>
  <c r="I6531" i="9"/>
  <c r="E7933" i="9"/>
  <c r="F7932" i="9"/>
  <c r="C6677" i="9"/>
  <c r="D6676" i="9"/>
  <c r="J6531" i="9" l="1"/>
  <c r="I6532" i="9"/>
  <c r="C6678" i="9"/>
  <c r="D6677" i="9"/>
  <c r="E7934" i="9"/>
  <c r="F7933" i="9"/>
  <c r="I6533" i="9" l="1"/>
  <c r="J6532" i="9"/>
  <c r="E7935" i="9"/>
  <c r="F7934" i="9"/>
  <c r="C6679" i="9"/>
  <c r="D6678" i="9"/>
  <c r="J6533" i="9" l="1"/>
  <c r="I6534" i="9"/>
  <c r="C6680" i="9"/>
  <c r="D6679" i="9"/>
  <c r="E7936" i="9"/>
  <c r="F7935" i="9"/>
  <c r="I6535" i="9" l="1"/>
  <c r="J6534" i="9"/>
  <c r="E7937" i="9"/>
  <c r="F7936" i="9"/>
  <c r="C6681" i="9"/>
  <c r="D6680" i="9"/>
  <c r="J6535" i="9" l="1"/>
  <c r="I6536" i="9"/>
  <c r="C6682" i="9"/>
  <c r="D6681" i="9"/>
  <c r="E7938" i="9"/>
  <c r="F7937" i="9"/>
  <c r="I6537" i="9" l="1"/>
  <c r="J6536" i="9"/>
  <c r="E7939" i="9"/>
  <c r="F7938" i="9"/>
  <c r="C6683" i="9"/>
  <c r="D6682" i="9"/>
  <c r="J6537" i="9" l="1"/>
  <c r="I6538" i="9"/>
  <c r="C6684" i="9"/>
  <c r="D6683" i="9"/>
  <c r="E7940" i="9"/>
  <c r="F7939" i="9"/>
  <c r="J6538" i="9" l="1"/>
  <c r="I6539" i="9"/>
  <c r="E7941" i="9"/>
  <c r="F7940" i="9"/>
  <c r="C6685" i="9"/>
  <c r="D6684" i="9"/>
  <c r="J6539" i="9" l="1"/>
  <c r="I6540" i="9"/>
  <c r="C6686" i="9"/>
  <c r="D6685" i="9"/>
  <c r="E7942" i="9"/>
  <c r="F7941" i="9"/>
  <c r="I6541" i="9" l="1"/>
  <c r="J6540" i="9"/>
  <c r="E7943" i="9"/>
  <c r="F7942" i="9"/>
  <c r="D6686" i="9"/>
  <c r="C6687" i="9"/>
  <c r="J6541" i="9" l="1"/>
  <c r="I6542" i="9"/>
  <c r="C6688" i="9"/>
  <c r="D6687" i="9"/>
  <c r="E7944" i="9"/>
  <c r="F7943" i="9"/>
  <c r="I6543" i="9" l="1"/>
  <c r="J6542" i="9"/>
  <c r="E7945" i="9"/>
  <c r="F7944" i="9"/>
  <c r="C6689" i="9"/>
  <c r="D6688" i="9"/>
  <c r="J6543" i="9" l="1"/>
  <c r="I6544" i="9"/>
  <c r="C6690" i="9"/>
  <c r="D6689" i="9"/>
  <c r="E7946" i="9"/>
  <c r="F7945" i="9"/>
  <c r="I6545" i="9" l="1"/>
  <c r="J6544" i="9"/>
  <c r="E7947" i="9"/>
  <c r="F7946" i="9"/>
  <c r="C6691" i="9"/>
  <c r="D6690" i="9"/>
  <c r="J6545" i="9" l="1"/>
  <c r="I6546" i="9"/>
  <c r="C6692" i="9"/>
  <c r="D6691" i="9"/>
  <c r="E7948" i="9"/>
  <c r="F7947" i="9"/>
  <c r="J6546" i="9" l="1"/>
  <c r="I6547" i="9"/>
  <c r="E7949" i="9"/>
  <c r="F7948" i="9"/>
  <c r="C6693" i="9"/>
  <c r="D6692" i="9"/>
  <c r="J6547" i="9" l="1"/>
  <c r="I6548" i="9"/>
  <c r="C6694" i="9"/>
  <c r="D6693" i="9"/>
  <c r="E7950" i="9"/>
  <c r="F7949" i="9"/>
  <c r="I6549" i="9" l="1"/>
  <c r="J6548" i="9"/>
  <c r="E7951" i="9"/>
  <c r="F7950" i="9"/>
  <c r="C6695" i="9"/>
  <c r="D6694" i="9"/>
  <c r="J6549" i="9" l="1"/>
  <c r="I6550" i="9"/>
  <c r="C6696" i="9"/>
  <c r="D6695" i="9"/>
  <c r="E7952" i="9"/>
  <c r="F7951" i="9"/>
  <c r="I6551" i="9" l="1"/>
  <c r="J6550" i="9"/>
  <c r="E7953" i="9"/>
  <c r="F7952" i="9"/>
  <c r="C6697" i="9"/>
  <c r="D6696" i="9"/>
  <c r="J6551" i="9" l="1"/>
  <c r="I6552" i="9"/>
  <c r="C6698" i="9"/>
  <c r="D6697" i="9"/>
  <c r="E7954" i="9"/>
  <c r="F7953" i="9"/>
  <c r="I6553" i="9" l="1"/>
  <c r="J6552" i="9"/>
  <c r="E7955" i="9"/>
  <c r="F7954" i="9"/>
  <c r="C6699" i="9"/>
  <c r="D6698" i="9"/>
  <c r="J6553" i="9" l="1"/>
  <c r="I6554" i="9"/>
  <c r="C6700" i="9"/>
  <c r="D6699" i="9"/>
  <c r="E7956" i="9"/>
  <c r="F7955" i="9"/>
  <c r="J6554" i="9" l="1"/>
  <c r="I6555" i="9"/>
  <c r="E7957" i="9"/>
  <c r="F7956" i="9"/>
  <c r="C6701" i="9"/>
  <c r="D6700" i="9"/>
  <c r="J6555" i="9" l="1"/>
  <c r="I6556" i="9"/>
  <c r="C6702" i="9"/>
  <c r="D6701" i="9"/>
  <c r="E7958" i="9"/>
  <c r="F7957" i="9"/>
  <c r="I6557" i="9" l="1"/>
  <c r="J6556" i="9"/>
  <c r="E7959" i="9"/>
  <c r="F7958" i="9"/>
  <c r="D6702" i="9"/>
  <c r="C6703" i="9"/>
  <c r="J6557" i="9" l="1"/>
  <c r="I6558" i="9"/>
  <c r="C6704" i="9"/>
  <c r="D6703" i="9"/>
  <c r="E7960" i="9"/>
  <c r="F7959" i="9"/>
  <c r="I6559" i="9" l="1"/>
  <c r="J6558" i="9"/>
  <c r="E7961" i="9"/>
  <c r="F7960" i="9"/>
  <c r="C6705" i="9"/>
  <c r="D6704" i="9"/>
  <c r="J6559" i="9" l="1"/>
  <c r="I6560" i="9"/>
  <c r="C6706" i="9"/>
  <c r="D6705" i="9"/>
  <c r="E7962" i="9"/>
  <c r="F7961" i="9"/>
  <c r="I6561" i="9" l="1"/>
  <c r="J6560" i="9"/>
  <c r="E7963" i="9"/>
  <c r="F7962" i="9"/>
  <c r="C6707" i="9"/>
  <c r="D6706" i="9"/>
  <c r="J6561" i="9" l="1"/>
  <c r="I6562" i="9"/>
  <c r="C6708" i="9"/>
  <c r="D6707" i="9"/>
  <c r="E7964" i="9"/>
  <c r="F7963" i="9"/>
  <c r="J6562" i="9" l="1"/>
  <c r="I6563" i="9"/>
  <c r="E7965" i="9"/>
  <c r="F7964" i="9"/>
  <c r="C6709" i="9"/>
  <c r="D6708" i="9"/>
  <c r="J6563" i="9" l="1"/>
  <c r="I6564" i="9"/>
  <c r="C6710" i="9"/>
  <c r="D6709" i="9"/>
  <c r="E7966" i="9"/>
  <c r="F7965" i="9"/>
  <c r="I6565" i="9" l="1"/>
  <c r="J6564" i="9"/>
  <c r="E7967" i="9"/>
  <c r="F7966" i="9"/>
  <c r="C6711" i="9"/>
  <c r="D6710" i="9"/>
  <c r="J6565" i="9" l="1"/>
  <c r="I6566" i="9"/>
  <c r="C6712" i="9"/>
  <c r="D6711" i="9"/>
  <c r="E7968" i="9"/>
  <c r="F7967" i="9"/>
  <c r="I6567" i="9" l="1"/>
  <c r="J6566" i="9"/>
  <c r="E7969" i="9"/>
  <c r="F7968" i="9"/>
  <c r="C6713" i="9"/>
  <c r="D6712" i="9"/>
  <c r="J6567" i="9" l="1"/>
  <c r="I6568" i="9"/>
  <c r="C6714" i="9"/>
  <c r="D6713" i="9"/>
  <c r="E7970" i="9"/>
  <c r="F7969" i="9"/>
  <c r="I6569" i="9" l="1"/>
  <c r="J6568" i="9"/>
  <c r="E7971" i="9"/>
  <c r="F7970" i="9"/>
  <c r="C6715" i="9"/>
  <c r="D6714" i="9"/>
  <c r="J6569" i="9" l="1"/>
  <c r="I6570" i="9"/>
  <c r="C6716" i="9"/>
  <c r="D6715" i="9"/>
  <c r="E7972" i="9"/>
  <c r="F7971" i="9"/>
  <c r="J6570" i="9" l="1"/>
  <c r="I6571" i="9"/>
  <c r="E7973" i="9"/>
  <c r="F7972" i="9"/>
  <c r="C6717" i="9"/>
  <c r="D6716" i="9"/>
  <c r="J6571" i="9" l="1"/>
  <c r="I6572" i="9"/>
  <c r="C6718" i="9"/>
  <c r="D6717" i="9"/>
  <c r="E7974" i="9"/>
  <c r="F7973" i="9"/>
  <c r="I6573" i="9" l="1"/>
  <c r="J6572" i="9"/>
  <c r="E7975" i="9"/>
  <c r="F7974" i="9"/>
  <c r="C6719" i="9"/>
  <c r="D6718" i="9"/>
  <c r="J6573" i="9" l="1"/>
  <c r="I6574" i="9"/>
  <c r="C6720" i="9"/>
  <c r="D6719" i="9"/>
  <c r="E7976" i="9"/>
  <c r="F7975" i="9"/>
  <c r="I6575" i="9" l="1"/>
  <c r="J6574" i="9"/>
  <c r="E7977" i="9"/>
  <c r="F7976" i="9"/>
  <c r="C6721" i="9"/>
  <c r="D6720" i="9"/>
  <c r="J6575" i="9" l="1"/>
  <c r="I6576" i="9"/>
  <c r="C6722" i="9"/>
  <c r="D6721" i="9"/>
  <c r="E7978" i="9"/>
  <c r="F7977" i="9"/>
  <c r="I6577" i="9" l="1"/>
  <c r="J6576" i="9"/>
  <c r="E7979" i="9"/>
  <c r="F7978" i="9"/>
  <c r="C6723" i="9"/>
  <c r="D6722" i="9"/>
  <c r="J6577" i="9" l="1"/>
  <c r="I6578" i="9"/>
  <c r="C6724" i="9"/>
  <c r="D6723" i="9"/>
  <c r="E7980" i="9"/>
  <c r="F7979" i="9"/>
  <c r="J6578" i="9" l="1"/>
  <c r="I6579" i="9"/>
  <c r="E7981" i="9"/>
  <c r="F7980" i="9"/>
  <c r="C6725" i="9"/>
  <c r="D6724" i="9"/>
  <c r="J6579" i="9" l="1"/>
  <c r="I6580" i="9"/>
  <c r="C6726" i="9"/>
  <c r="D6725" i="9"/>
  <c r="E7982" i="9"/>
  <c r="F7981" i="9"/>
  <c r="I6581" i="9" l="1"/>
  <c r="J6580" i="9"/>
  <c r="E7983" i="9"/>
  <c r="F7982" i="9"/>
  <c r="C6727" i="9"/>
  <c r="D6726" i="9"/>
  <c r="J6581" i="9" l="1"/>
  <c r="I6582" i="9"/>
  <c r="C6728" i="9"/>
  <c r="D6727" i="9"/>
  <c r="E7984" i="9"/>
  <c r="F7983" i="9"/>
  <c r="I6583" i="9" l="1"/>
  <c r="J6582" i="9"/>
  <c r="E7985" i="9"/>
  <c r="F7984" i="9"/>
  <c r="C6729" i="9"/>
  <c r="D6728" i="9"/>
  <c r="J6583" i="9" l="1"/>
  <c r="I6584" i="9"/>
  <c r="C6730" i="9"/>
  <c r="D6729" i="9"/>
  <c r="E7986" i="9"/>
  <c r="F7985" i="9"/>
  <c r="I6585" i="9" l="1"/>
  <c r="J6584" i="9"/>
  <c r="E7987" i="9"/>
  <c r="F7986" i="9"/>
  <c r="C6731" i="9"/>
  <c r="D6730" i="9"/>
  <c r="J6585" i="9" l="1"/>
  <c r="I6586" i="9"/>
  <c r="C6732" i="9"/>
  <c r="D6731" i="9"/>
  <c r="E7988" i="9"/>
  <c r="F7987" i="9"/>
  <c r="J6586" i="9" l="1"/>
  <c r="I6587" i="9"/>
  <c r="E7989" i="9"/>
  <c r="F7988" i="9"/>
  <c r="C6733" i="9"/>
  <c r="D6732" i="9"/>
  <c r="J6587" i="9" l="1"/>
  <c r="I6588" i="9"/>
  <c r="C6734" i="9"/>
  <c r="D6733" i="9"/>
  <c r="E7990" i="9"/>
  <c r="F7989" i="9"/>
  <c r="I6589" i="9" l="1"/>
  <c r="J6588" i="9"/>
  <c r="E7991" i="9"/>
  <c r="F7990" i="9"/>
  <c r="C6735" i="9"/>
  <c r="D6734" i="9"/>
  <c r="J6589" i="9" l="1"/>
  <c r="I6590" i="9"/>
  <c r="C6736" i="9"/>
  <c r="D6735" i="9"/>
  <c r="E7992" i="9"/>
  <c r="F7991" i="9"/>
  <c r="I6591" i="9" l="1"/>
  <c r="J6590" i="9"/>
  <c r="E7993" i="9"/>
  <c r="F7992" i="9"/>
  <c r="C6737" i="9"/>
  <c r="D6736" i="9"/>
  <c r="J6591" i="9" l="1"/>
  <c r="I6592" i="9"/>
  <c r="C6738" i="9"/>
  <c r="D6737" i="9"/>
  <c r="E7994" i="9"/>
  <c r="F7993" i="9"/>
  <c r="I6593" i="9" l="1"/>
  <c r="J6592" i="9"/>
  <c r="E7995" i="9"/>
  <c r="F7994" i="9"/>
  <c r="C6739" i="9"/>
  <c r="D6738" i="9"/>
  <c r="J6593" i="9" l="1"/>
  <c r="I6594" i="9"/>
  <c r="C6740" i="9"/>
  <c r="D6739" i="9"/>
  <c r="E7996" i="9"/>
  <c r="F7995" i="9"/>
  <c r="J6594" i="9" l="1"/>
  <c r="I6595" i="9"/>
  <c r="E7997" i="9"/>
  <c r="F7996" i="9"/>
  <c r="C6741" i="9"/>
  <c r="D6740" i="9"/>
  <c r="J6595" i="9" l="1"/>
  <c r="I6596" i="9"/>
  <c r="C6742" i="9"/>
  <c r="D6741" i="9"/>
  <c r="E7998" i="9"/>
  <c r="F7997" i="9"/>
  <c r="I6597" i="9" l="1"/>
  <c r="J6596" i="9"/>
  <c r="E7999" i="9"/>
  <c r="F7998" i="9"/>
  <c r="C6743" i="9"/>
  <c r="D6742" i="9"/>
  <c r="J6597" i="9" l="1"/>
  <c r="I6598" i="9"/>
  <c r="C6744" i="9"/>
  <c r="D6743" i="9"/>
  <c r="E8000" i="9"/>
  <c r="F7999" i="9"/>
  <c r="I6599" i="9" l="1"/>
  <c r="J6598" i="9"/>
  <c r="E8001" i="9"/>
  <c r="F8000" i="9"/>
  <c r="C6745" i="9"/>
  <c r="D6744" i="9"/>
  <c r="J6599" i="9" l="1"/>
  <c r="I6600" i="9"/>
  <c r="C6746" i="9"/>
  <c r="D6745" i="9"/>
  <c r="E8002" i="9"/>
  <c r="F8001" i="9"/>
  <c r="I6601" i="9" l="1"/>
  <c r="J6600" i="9"/>
  <c r="E8003" i="9"/>
  <c r="F8002" i="9"/>
  <c r="C6747" i="9"/>
  <c r="D6746" i="9"/>
  <c r="J6601" i="9" l="1"/>
  <c r="I6602" i="9"/>
  <c r="C6748" i="9"/>
  <c r="D6747" i="9"/>
  <c r="E8004" i="9"/>
  <c r="F8003" i="9"/>
  <c r="J6602" i="9" l="1"/>
  <c r="I6603" i="9"/>
  <c r="E8005" i="9"/>
  <c r="F8004" i="9"/>
  <c r="C6749" i="9"/>
  <c r="D6748" i="9"/>
  <c r="J6603" i="9" l="1"/>
  <c r="I6604" i="9"/>
  <c r="C6750" i="9"/>
  <c r="D6749" i="9"/>
  <c r="E8006" i="9"/>
  <c r="F8005" i="9"/>
  <c r="I6605" i="9" l="1"/>
  <c r="J6604" i="9"/>
  <c r="E8007" i="9"/>
  <c r="F8006" i="9"/>
  <c r="C6751" i="9"/>
  <c r="D6750" i="9"/>
  <c r="J6605" i="9" l="1"/>
  <c r="I6606" i="9"/>
  <c r="C6752" i="9"/>
  <c r="D6751" i="9"/>
  <c r="E8008" i="9"/>
  <c r="F8007" i="9"/>
  <c r="I6607" i="9" l="1"/>
  <c r="J6606" i="9"/>
  <c r="E8009" i="9"/>
  <c r="F8008" i="9"/>
  <c r="C6753" i="9"/>
  <c r="D6752" i="9"/>
  <c r="J6607" i="9" l="1"/>
  <c r="I6608" i="9"/>
  <c r="C6754" i="9"/>
  <c r="D6753" i="9"/>
  <c r="E8010" i="9"/>
  <c r="F8009" i="9"/>
  <c r="I6609" i="9" l="1"/>
  <c r="J6608" i="9"/>
  <c r="E8011" i="9"/>
  <c r="F8010" i="9"/>
  <c r="C6755" i="9"/>
  <c r="D6754" i="9"/>
  <c r="J6609" i="9" l="1"/>
  <c r="I6610" i="9"/>
  <c r="C6756" i="9"/>
  <c r="D6755" i="9"/>
  <c r="E8012" i="9"/>
  <c r="F8011" i="9"/>
  <c r="J6610" i="9" l="1"/>
  <c r="I6611" i="9"/>
  <c r="E8013" i="9"/>
  <c r="F8012" i="9"/>
  <c r="C6757" i="9"/>
  <c r="D6756" i="9"/>
  <c r="J6611" i="9" l="1"/>
  <c r="I6612" i="9"/>
  <c r="C6758" i="9"/>
  <c r="D6757" i="9"/>
  <c r="E8014" i="9"/>
  <c r="F8013" i="9"/>
  <c r="I6613" i="9" l="1"/>
  <c r="J6612" i="9"/>
  <c r="E8015" i="9"/>
  <c r="F8014" i="9"/>
  <c r="C6759" i="9"/>
  <c r="D6758" i="9"/>
  <c r="J6613" i="9" l="1"/>
  <c r="I6614" i="9"/>
  <c r="C6760" i="9"/>
  <c r="D6759" i="9"/>
  <c r="E8016" i="9"/>
  <c r="F8015" i="9"/>
  <c r="I6615" i="9" l="1"/>
  <c r="J6614" i="9"/>
  <c r="E8017" i="9"/>
  <c r="F8016" i="9"/>
  <c r="C6761" i="9"/>
  <c r="D6760" i="9"/>
  <c r="J6615" i="9" l="1"/>
  <c r="I6616" i="9"/>
  <c r="C6762" i="9"/>
  <c r="D6761" i="9"/>
  <c r="E8018" i="9"/>
  <c r="F8017" i="9"/>
  <c r="I6617" i="9" l="1"/>
  <c r="J6616" i="9"/>
  <c r="E8019" i="9"/>
  <c r="F8018" i="9"/>
  <c r="C6763" i="9"/>
  <c r="D6762" i="9"/>
  <c r="J6617" i="9" l="1"/>
  <c r="I6618" i="9"/>
  <c r="C6764" i="9"/>
  <c r="D6763" i="9"/>
  <c r="E8020" i="9"/>
  <c r="F8019" i="9"/>
  <c r="J6618" i="9" l="1"/>
  <c r="I6619" i="9"/>
  <c r="E8021" i="9"/>
  <c r="F8020" i="9"/>
  <c r="C6765" i="9"/>
  <c r="D6764" i="9"/>
  <c r="J6619" i="9" l="1"/>
  <c r="I6620" i="9"/>
  <c r="C6766" i="9"/>
  <c r="D6765" i="9"/>
  <c r="E8022" i="9"/>
  <c r="F8021" i="9"/>
  <c r="I6621" i="9" l="1"/>
  <c r="J6620" i="9"/>
  <c r="E8023" i="9"/>
  <c r="F8022" i="9"/>
  <c r="C6767" i="9"/>
  <c r="D6766" i="9"/>
  <c r="J6621" i="9" l="1"/>
  <c r="I6622" i="9"/>
  <c r="C6768" i="9"/>
  <c r="D6767" i="9"/>
  <c r="E8024" i="9"/>
  <c r="F8023" i="9"/>
  <c r="I6623" i="9" l="1"/>
  <c r="J6622" i="9"/>
  <c r="E8025" i="9"/>
  <c r="F8024" i="9"/>
  <c r="C6769" i="9"/>
  <c r="D6768" i="9"/>
  <c r="J6623" i="9" l="1"/>
  <c r="I6624" i="9"/>
  <c r="C6770" i="9"/>
  <c r="D6769" i="9"/>
  <c r="E8026" i="9"/>
  <c r="F8025" i="9"/>
  <c r="I6625" i="9" l="1"/>
  <c r="J6624" i="9"/>
  <c r="E8027" i="9"/>
  <c r="F8026" i="9"/>
  <c r="C6771" i="9"/>
  <c r="D6770" i="9"/>
  <c r="J6625" i="9" l="1"/>
  <c r="I6626" i="9"/>
  <c r="C6772" i="9"/>
  <c r="D6771" i="9"/>
  <c r="E8028" i="9"/>
  <c r="F8027" i="9"/>
  <c r="J6626" i="9" l="1"/>
  <c r="I6627" i="9"/>
  <c r="E8029" i="9"/>
  <c r="F8028" i="9"/>
  <c r="C6773" i="9"/>
  <c r="D6772" i="9"/>
  <c r="J6627" i="9" l="1"/>
  <c r="I6628" i="9"/>
  <c r="C6774" i="9"/>
  <c r="D6773" i="9"/>
  <c r="E8030" i="9"/>
  <c r="F8029" i="9"/>
  <c r="I6629" i="9" l="1"/>
  <c r="J6628" i="9"/>
  <c r="E8031" i="9"/>
  <c r="F8030" i="9"/>
  <c r="C6775" i="9"/>
  <c r="D6774" i="9"/>
  <c r="J6629" i="9" l="1"/>
  <c r="I6630" i="9"/>
  <c r="C6776" i="9"/>
  <c r="D6775" i="9"/>
  <c r="E8032" i="9"/>
  <c r="F8031" i="9"/>
  <c r="I6631" i="9" l="1"/>
  <c r="J6630" i="9"/>
  <c r="E8033" i="9"/>
  <c r="F8032" i="9"/>
  <c r="C6777" i="9"/>
  <c r="D6776" i="9"/>
  <c r="J6631" i="9" l="1"/>
  <c r="I6632" i="9"/>
  <c r="C6778" i="9"/>
  <c r="D6777" i="9"/>
  <c r="E8034" i="9"/>
  <c r="F8033" i="9"/>
  <c r="I6633" i="9" l="1"/>
  <c r="J6632" i="9"/>
  <c r="E8035" i="9"/>
  <c r="F8034" i="9"/>
  <c r="C6779" i="9"/>
  <c r="D6778" i="9"/>
  <c r="J6633" i="9" l="1"/>
  <c r="I6634" i="9"/>
  <c r="C6780" i="9"/>
  <c r="D6779" i="9"/>
  <c r="E8036" i="9"/>
  <c r="F8035" i="9"/>
  <c r="J6634" i="9" l="1"/>
  <c r="I6635" i="9"/>
  <c r="E8037" i="9"/>
  <c r="F8036" i="9"/>
  <c r="C6781" i="9"/>
  <c r="D6780" i="9"/>
  <c r="J6635" i="9" l="1"/>
  <c r="I6636" i="9"/>
  <c r="C6782" i="9"/>
  <c r="D6781" i="9"/>
  <c r="E8038" i="9"/>
  <c r="F8037" i="9"/>
  <c r="I6637" i="9" l="1"/>
  <c r="J6636" i="9"/>
  <c r="E8039" i="9"/>
  <c r="F8038" i="9"/>
  <c r="C6783" i="9"/>
  <c r="D6782" i="9"/>
  <c r="J6637" i="9" l="1"/>
  <c r="I6638" i="9"/>
  <c r="C6784" i="9"/>
  <c r="D6783" i="9"/>
  <c r="E8040" i="9"/>
  <c r="F8039" i="9"/>
  <c r="I6639" i="9" l="1"/>
  <c r="J6638" i="9"/>
  <c r="E8041" i="9"/>
  <c r="F8040" i="9"/>
  <c r="C6785" i="9"/>
  <c r="D6784" i="9"/>
  <c r="J6639" i="9" l="1"/>
  <c r="I6640" i="9"/>
  <c r="C6786" i="9"/>
  <c r="D6785" i="9"/>
  <c r="E8042" i="9"/>
  <c r="F8041" i="9"/>
  <c r="I6641" i="9" l="1"/>
  <c r="J6640" i="9"/>
  <c r="E8043" i="9"/>
  <c r="F8042" i="9"/>
  <c r="C6787" i="9"/>
  <c r="D6786" i="9"/>
  <c r="J6641" i="9" l="1"/>
  <c r="I6642" i="9"/>
  <c r="C6788" i="9"/>
  <c r="D6787" i="9"/>
  <c r="E8044" i="9"/>
  <c r="F8043" i="9"/>
  <c r="J6642" i="9" l="1"/>
  <c r="I6643" i="9"/>
  <c r="E8045" i="9"/>
  <c r="F8044" i="9"/>
  <c r="C6789" i="9"/>
  <c r="D6788" i="9"/>
  <c r="J6643" i="9" l="1"/>
  <c r="I6644" i="9"/>
  <c r="C6790" i="9"/>
  <c r="D6789" i="9"/>
  <c r="E8046" i="9"/>
  <c r="F8045" i="9"/>
  <c r="I6645" i="9" l="1"/>
  <c r="J6644" i="9"/>
  <c r="E8047" i="9"/>
  <c r="F8046" i="9"/>
  <c r="C6791" i="9"/>
  <c r="D6790" i="9"/>
  <c r="J6645" i="9" l="1"/>
  <c r="I6646" i="9"/>
  <c r="C6792" i="9"/>
  <c r="D6791" i="9"/>
  <c r="E8048" i="9"/>
  <c r="F8047" i="9"/>
  <c r="I6647" i="9" l="1"/>
  <c r="J6646" i="9"/>
  <c r="E8049" i="9"/>
  <c r="F8048" i="9"/>
  <c r="C6793" i="9"/>
  <c r="D6792" i="9"/>
  <c r="J6647" i="9" l="1"/>
  <c r="I6648" i="9"/>
  <c r="C6794" i="9"/>
  <c r="D6793" i="9"/>
  <c r="E8050" i="9"/>
  <c r="F8049" i="9"/>
  <c r="I6649" i="9" l="1"/>
  <c r="J6648" i="9"/>
  <c r="E8051" i="9"/>
  <c r="F8050" i="9"/>
  <c r="C6795" i="9"/>
  <c r="D6794" i="9"/>
  <c r="J6649" i="9" l="1"/>
  <c r="I6650" i="9"/>
  <c r="C6796" i="9"/>
  <c r="D6795" i="9"/>
  <c r="E8052" i="9"/>
  <c r="F8051" i="9"/>
  <c r="J6650" i="9" l="1"/>
  <c r="I6651" i="9"/>
  <c r="E8053" i="9"/>
  <c r="F8052" i="9"/>
  <c r="C6797" i="9"/>
  <c r="D6796" i="9"/>
  <c r="J6651" i="9" l="1"/>
  <c r="I6652" i="9"/>
  <c r="C6798" i="9"/>
  <c r="D6797" i="9"/>
  <c r="E8054" i="9"/>
  <c r="F8053" i="9"/>
  <c r="I6653" i="9" l="1"/>
  <c r="J6652" i="9"/>
  <c r="E8055" i="9"/>
  <c r="F8054" i="9"/>
  <c r="C6799" i="9"/>
  <c r="D6798" i="9"/>
  <c r="J6653" i="9" l="1"/>
  <c r="I6654" i="9"/>
  <c r="C6800" i="9"/>
  <c r="D6799" i="9"/>
  <c r="E8056" i="9"/>
  <c r="F8055" i="9"/>
  <c r="I6655" i="9" l="1"/>
  <c r="J6654" i="9"/>
  <c r="E8057" i="9"/>
  <c r="F8056" i="9"/>
  <c r="C6801" i="9"/>
  <c r="D6800" i="9"/>
  <c r="J6655" i="9" l="1"/>
  <c r="I6656" i="9"/>
  <c r="C6802" i="9"/>
  <c r="D6801" i="9"/>
  <c r="E8058" i="9"/>
  <c r="F8057" i="9"/>
  <c r="I6657" i="9" l="1"/>
  <c r="J6656" i="9"/>
  <c r="E8059" i="9"/>
  <c r="F8058" i="9"/>
  <c r="C6803" i="9"/>
  <c r="D6802" i="9"/>
  <c r="J6657" i="9" l="1"/>
  <c r="I6658" i="9"/>
  <c r="C6804" i="9"/>
  <c r="D6803" i="9"/>
  <c r="E8060" i="9"/>
  <c r="F8059" i="9"/>
  <c r="J6658" i="9" l="1"/>
  <c r="I6659" i="9"/>
  <c r="E8061" i="9"/>
  <c r="F8060" i="9"/>
  <c r="C6805" i="9"/>
  <c r="D6804" i="9"/>
  <c r="J6659" i="9" l="1"/>
  <c r="I6660" i="9"/>
  <c r="C6806" i="9"/>
  <c r="D6805" i="9"/>
  <c r="E8062" i="9"/>
  <c r="F8061" i="9"/>
  <c r="I6661" i="9" l="1"/>
  <c r="J6660" i="9"/>
  <c r="E8063" i="9"/>
  <c r="F8062" i="9"/>
  <c r="C6807" i="9"/>
  <c r="D6806" i="9"/>
  <c r="J6661" i="9" l="1"/>
  <c r="I6662" i="9"/>
  <c r="C6808" i="9"/>
  <c r="D6807" i="9"/>
  <c r="E8064" i="9"/>
  <c r="F8063" i="9"/>
  <c r="I6663" i="9" l="1"/>
  <c r="J6662" i="9"/>
  <c r="E8065" i="9"/>
  <c r="F8064" i="9"/>
  <c r="C6809" i="9"/>
  <c r="D6808" i="9"/>
  <c r="J6663" i="9" l="1"/>
  <c r="I6664" i="9"/>
  <c r="C6810" i="9"/>
  <c r="D6809" i="9"/>
  <c r="E8066" i="9"/>
  <c r="F8065" i="9"/>
  <c r="I6665" i="9" l="1"/>
  <c r="J6664" i="9"/>
  <c r="E8067" i="9"/>
  <c r="F8066" i="9"/>
  <c r="C6811" i="9"/>
  <c r="D6810" i="9"/>
  <c r="J6665" i="9" l="1"/>
  <c r="I6666" i="9"/>
  <c r="C6812" i="9"/>
  <c r="D6811" i="9"/>
  <c r="E8068" i="9"/>
  <c r="F8067" i="9"/>
  <c r="J6666" i="9" l="1"/>
  <c r="I6667" i="9"/>
  <c r="E8069" i="9"/>
  <c r="F8068" i="9"/>
  <c r="C6813" i="9"/>
  <c r="D6812" i="9"/>
  <c r="J6667" i="9" l="1"/>
  <c r="I6668" i="9"/>
  <c r="C6814" i="9"/>
  <c r="D6813" i="9"/>
  <c r="E8070" i="9"/>
  <c r="F8069" i="9"/>
  <c r="I6669" i="9" l="1"/>
  <c r="J6668" i="9"/>
  <c r="E8071" i="9"/>
  <c r="F8070" i="9"/>
  <c r="C6815" i="9"/>
  <c r="D6814" i="9"/>
  <c r="J6669" i="9" l="1"/>
  <c r="I6670" i="9"/>
  <c r="C6816" i="9"/>
  <c r="D6815" i="9"/>
  <c r="E8072" i="9"/>
  <c r="F8071" i="9"/>
  <c r="I6671" i="9" l="1"/>
  <c r="J6670" i="9"/>
  <c r="E8073" i="9"/>
  <c r="F8072" i="9"/>
  <c r="C6817" i="9"/>
  <c r="D6816" i="9"/>
  <c r="J6671" i="9" l="1"/>
  <c r="I6672" i="9"/>
  <c r="C6818" i="9"/>
  <c r="D6817" i="9"/>
  <c r="E8074" i="9"/>
  <c r="F8073" i="9"/>
  <c r="I6673" i="9" l="1"/>
  <c r="J6672" i="9"/>
  <c r="E8075" i="9"/>
  <c r="F8074" i="9"/>
  <c r="C6819" i="9"/>
  <c r="D6818" i="9"/>
  <c r="J6673" i="9" l="1"/>
  <c r="I6674" i="9"/>
  <c r="C6820" i="9"/>
  <c r="D6819" i="9"/>
  <c r="E8076" i="9"/>
  <c r="F8075" i="9"/>
  <c r="J6674" i="9" l="1"/>
  <c r="I6675" i="9"/>
  <c r="E8077" i="9"/>
  <c r="F8076" i="9"/>
  <c r="C6821" i="9"/>
  <c r="D6820" i="9"/>
  <c r="J6675" i="9" l="1"/>
  <c r="I6676" i="9"/>
  <c r="C6822" i="9"/>
  <c r="D6821" i="9"/>
  <c r="E8078" i="9"/>
  <c r="F8077" i="9"/>
  <c r="I6677" i="9" l="1"/>
  <c r="J6676" i="9"/>
  <c r="E8079" i="9"/>
  <c r="F8078" i="9"/>
  <c r="C6823" i="9"/>
  <c r="D6822" i="9"/>
  <c r="J6677" i="9" l="1"/>
  <c r="I6678" i="9"/>
  <c r="C6824" i="9"/>
  <c r="D6823" i="9"/>
  <c r="E8080" i="9"/>
  <c r="F8079" i="9"/>
  <c r="I6679" i="9" l="1"/>
  <c r="J6678" i="9"/>
  <c r="E8081" i="9"/>
  <c r="F8080" i="9"/>
  <c r="C6825" i="9"/>
  <c r="D6824" i="9"/>
  <c r="J6679" i="9" l="1"/>
  <c r="I6680" i="9"/>
  <c r="C6826" i="9"/>
  <c r="D6825" i="9"/>
  <c r="E8082" i="9"/>
  <c r="F8081" i="9"/>
  <c r="I6681" i="9" l="1"/>
  <c r="J6680" i="9"/>
  <c r="E8083" i="9"/>
  <c r="F8082" i="9"/>
  <c r="C6827" i="9"/>
  <c r="D6826" i="9"/>
  <c r="J6681" i="9" l="1"/>
  <c r="I6682" i="9"/>
  <c r="C6828" i="9"/>
  <c r="D6827" i="9"/>
  <c r="E8084" i="9"/>
  <c r="F8083" i="9"/>
  <c r="J6682" i="9" l="1"/>
  <c r="I6683" i="9"/>
  <c r="E8085" i="9"/>
  <c r="F8084" i="9"/>
  <c r="C6829" i="9"/>
  <c r="D6828" i="9"/>
  <c r="J6683" i="9" l="1"/>
  <c r="I6684" i="9"/>
  <c r="C6830" i="9"/>
  <c r="D6829" i="9"/>
  <c r="E8086" i="9"/>
  <c r="F8085" i="9"/>
  <c r="I6685" i="9" l="1"/>
  <c r="J6684" i="9"/>
  <c r="E8087" i="9"/>
  <c r="F8086" i="9"/>
  <c r="C6831" i="9"/>
  <c r="D6830" i="9"/>
  <c r="J6685" i="9" l="1"/>
  <c r="I6686" i="9"/>
  <c r="C6832" i="9"/>
  <c r="D6831" i="9"/>
  <c r="E8088" i="9"/>
  <c r="F8087" i="9"/>
  <c r="I6687" i="9" l="1"/>
  <c r="J6686" i="9"/>
  <c r="E8089" i="9"/>
  <c r="F8088" i="9"/>
  <c r="C6833" i="9"/>
  <c r="D6832" i="9"/>
  <c r="J6687" i="9" l="1"/>
  <c r="I6688" i="9"/>
  <c r="C6834" i="9"/>
  <c r="D6833" i="9"/>
  <c r="E8090" i="9"/>
  <c r="F8089" i="9"/>
  <c r="I6689" i="9" l="1"/>
  <c r="J6688" i="9"/>
  <c r="E8091" i="9"/>
  <c r="F8090" i="9"/>
  <c r="C6835" i="9"/>
  <c r="D6834" i="9"/>
  <c r="J6689" i="9" l="1"/>
  <c r="I6690" i="9"/>
  <c r="C6836" i="9"/>
  <c r="D6835" i="9"/>
  <c r="E8092" i="9"/>
  <c r="F8091" i="9"/>
  <c r="J6690" i="9" l="1"/>
  <c r="I6691" i="9"/>
  <c r="E8093" i="9"/>
  <c r="F8092" i="9"/>
  <c r="C6837" i="9"/>
  <c r="D6836" i="9"/>
  <c r="J6691" i="9" l="1"/>
  <c r="I6692" i="9"/>
  <c r="C6838" i="9"/>
  <c r="D6837" i="9"/>
  <c r="E8094" i="9"/>
  <c r="F8093" i="9"/>
  <c r="I6693" i="9" l="1"/>
  <c r="J6692" i="9"/>
  <c r="E8095" i="9"/>
  <c r="F8094" i="9"/>
  <c r="C6839" i="9"/>
  <c r="D6838" i="9"/>
  <c r="J6693" i="9" l="1"/>
  <c r="I6694" i="9"/>
  <c r="C6840" i="9"/>
  <c r="D6839" i="9"/>
  <c r="E8096" i="9"/>
  <c r="F8095" i="9"/>
  <c r="I6695" i="9" l="1"/>
  <c r="J6694" i="9"/>
  <c r="E8097" i="9"/>
  <c r="F8096" i="9"/>
  <c r="C6841" i="9"/>
  <c r="D6840" i="9"/>
  <c r="J6695" i="9" l="1"/>
  <c r="I6696" i="9"/>
  <c r="C6842" i="9"/>
  <c r="D6841" i="9"/>
  <c r="E8098" i="9"/>
  <c r="F8097" i="9"/>
  <c r="I6697" i="9" l="1"/>
  <c r="J6696" i="9"/>
  <c r="E8099" i="9"/>
  <c r="F8098" i="9"/>
  <c r="C6843" i="9"/>
  <c r="D6842" i="9"/>
  <c r="J6697" i="9" l="1"/>
  <c r="I6698" i="9"/>
  <c r="C6844" i="9"/>
  <c r="D6843" i="9"/>
  <c r="E8100" i="9"/>
  <c r="F8099" i="9"/>
  <c r="J6698" i="9" l="1"/>
  <c r="I6699" i="9"/>
  <c r="E8101" i="9"/>
  <c r="F8100" i="9"/>
  <c r="C6845" i="9"/>
  <c r="D6844" i="9"/>
  <c r="J6699" i="9" l="1"/>
  <c r="I6700" i="9"/>
  <c r="C6846" i="9"/>
  <c r="D6845" i="9"/>
  <c r="E8102" i="9"/>
  <c r="F8101" i="9"/>
  <c r="I6701" i="9" l="1"/>
  <c r="J6700" i="9"/>
  <c r="E8103" i="9"/>
  <c r="F8102" i="9"/>
  <c r="C6847" i="9"/>
  <c r="D6846" i="9"/>
  <c r="J6701" i="9" l="1"/>
  <c r="I6702" i="9"/>
  <c r="C6848" i="9"/>
  <c r="D6847" i="9"/>
  <c r="E8104" i="9"/>
  <c r="F8103" i="9"/>
  <c r="I6703" i="9" l="1"/>
  <c r="J6702" i="9"/>
  <c r="E8105" i="9"/>
  <c r="F8104" i="9"/>
  <c r="C6849" i="9"/>
  <c r="D6848" i="9"/>
  <c r="J6703" i="9" l="1"/>
  <c r="I6704" i="9"/>
  <c r="C6850" i="9"/>
  <c r="D6849" i="9"/>
  <c r="E8106" i="9"/>
  <c r="F8105" i="9"/>
  <c r="I6705" i="9" l="1"/>
  <c r="J6704" i="9"/>
  <c r="E8107" i="9"/>
  <c r="F8106" i="9"/>
  <c r="C6851" i="9"/>
  <c r="D6850" i="9"/>
  <c r="J6705" i="9" l="1"/>
  <c r="I6706" i="9"/>
  <c r="C6852" i="9"/>
  <c r="D6851" i="9"/>
  <c r="E8108" i="9"/>
  <c r="F8107" i="9"/>
  <c r="J6706" i="9" l="1"/>
  <c r="I6707" i="9"/>
  <c r="E8109" i="9"/>
  <c r="F8108" i="9"/>
  <c r="C6853" i="9"/>
  <c r="D6852" i="9"/>
  <c r="J6707" i="9" l="1"/>
  <c r="I6708" i="9"/>
  <c r="C6854" i="9"/>
  <c r="D6853" i="9"/>
  <c r="E8110" i="9"/>
  <c r="F8109" i="9"/>
  <c r="I6709" i="9" l="1"/>
  <c r="J6708" i="9"/>
  <c r="E8111" i="9"/>
  <c r="F8110" i="9"/>
  <c r="C6855" i="9"/>
  <c r="D6854" i="9"/>
  <c r="J6709" i="9" l="1"/>
  <c r="I6710" i="9"/>
  <c r="C6856" i="9"/>
  <c r="D6855" i="9"/>
  <c r="E8112" i="9"/>
  <c r="F8111" i="9"/>
  <c r="I6711" i="9" l="1"/>
  <c r="J6710" i="9"/>
  <c r="E8113" i="9"/>
  <c r="F8112" i="9"/>
  <c r="C6857" i="9"/>
  <c r="D6856" i="9"/>
  <c r="J6711" i="9" l="1"/>
  <c r="I6712" i="9"/>
  <c r="C6858" i="9"/>
  <c r="D6857" i="9"/>
  <c r="E8114" i="9"/>
  <c r="F8113" i="9"/>
  <c r="I6713" i="9" l="1"/>
  <c r="J6712" i="9"/>
  <c r="E8115" i="9"/>
  <c r="F8114" i="9"/>
  <c r="C6859" i="9"/>
  <c r="D6858" i="9"/>
  <c r="J6713" i="9" l="1"/>
  <c r="I6714" i="9"/>
  <c r="C6860" i="9"/>
  <c r="D6859" i="9"/>
  <c r="E8116" i="9"/>
  <c r="F8115" i="9"/>
  <c r="J6714" i="9" l="1"/>
  <c r="I6715" i="9"/>
  <c r="E8117" i="9"/>
  <c r="F8116" i="9"/>
  <c r="C6861" i="9"/>
  <c r="D6860" i="9"/>
  <c r="J6715" i="9" l="1"/>
  <c r="I6716" i="9"/>
  <c r="C6862" i="9"/>
  <c r="D6861" i="9"/>
  <c r="E8118" i="9"/>
  <c r="F8117" i="9"/>
  <c r="I6717" i="9" l="1"/>
  <c r="J6716" i="9"/>
  <c r="E8119" i="9"/>
  <c r="F8118" i="9"/>
  <c r="C6863" i="9"/>
  <c r="D6862" i="9"/>
  <c r="J6717" i="9" l="1"/>
  <c r="I6718" i="9"/>
  <c r="C6864" i="9"/>
  <c r="D6863" i="9"/>
  <c r="E8120" i="9"/>
  <c r="F8119" i="9"/>
  <c r="I6719" i="9" l="1"/>
  <c r="J6718" i="9"/>
  <c r="C6865" i="9"/>
  <c r="D6864" i="9"/>
  <c r="E8121" i="9"/>
  <c r="F8120" i="9"/>
  <c r="J6719" i="9" l="1"/>
  <c r="I6720" i="9"/>
  <c r="E8122" i="9"/>
  <c r="F8121" i="9"/>
  <c r="C6866" i="9"/>
  <c r="D6865" i="9"/>
  <c r="I6721" i="9" l="1"/>
  <c r="J6720" i="9"/>
  <c r="E8123" i="9"/>
  <c r="F8122" i="9"/>
  <c r="C6867" i="9"/>
  <c r="D6866" i="9"/>
  <c r="J6721" i="9" l="1"/>
  <c r="I6722" i="9"/>
  <c r="C6868" i="9"/>
  <c r="D6867" i="9"/>
  <c r="E8124" i="9"/>
  <c r="F8123" i="9"/>
  <c r="J6722" i="9" l="1"/>
  <c r="I6723" i="9"/>
  <c r="E8125" i="9"/>
  <c r="F8124" i="9"/>
  <c r="C6869" i="9"/>
  <c r="D6868" i="9"/>
  <c r="J6723" i="9" l="1"/>
  <c r="I6724" i="9"/>
  <c r="C6870" i="9"/>
  <c r="D6869" i="9"/>
  <c r="E8126" i="9"/>
  <c r="F8125" i="9"/>
  <c r="I6725" i="9" l="1"/>
  <c r="J6724" i="9"/>
  <c r="E8127" i="9"/>
  <c r="F8126" i="9"/>
  <c r="C6871" i="9"/>
  <c r="D6870" i="9"/>
  <c r="J6725" i="9" l="1"/>
  <c r="I6726" i="9"/>
  <c r="C6872" i="9"/>
  <c r="D6871" i="9"/>
  <c r="E8128" i="9"/>
  <c r="F8127" i="9"/>
  <c r="I6727" i="9" l="1"/>
  <c r="J6726" i="9"/>
  <c r="E8129" i="9"/>
  <c r="F8128" i="9"/>
  <c r="C6873" i="9"/>
  <c r="D6872" i="9"/>
  <c r="J6727" i="9" l="1"/>
  <c r="I6728" i="9"/>
  <c r="C6874" i="9"/>
  <c r="D6873" i="9"/>
  <c r="E8130" i="9"/>
  <c r="F8129" i="9"/>
  <c r="I6729" i="9" l="1"/>
  <c r="J6728" i="9"/>
  <c r="E8131" i="9"/>
  <c r="F8130" i="9"/>
  <c r="C6875" i="9"/>
  <c r="D6874" i="9"/>
  <c r="J6729" i="9" l="1"/>
  <c r="I6730" i="9"/>
  <c r="C6876" i="9"/>
  <c r="D6875" i="9"/>
  <c r="E8132" i="9"/>
  <c r="F8131" i="9"/>
  <c r="J6730" i="9" l="1"/>
  <c r="I6731" i="9"/>
  <c r="E8133" i="9"/>
  <c r="F8132" i="9"/>
  <c r="C6877" i="9"/>
  <c r="D6876" i="9"/>
  <c r="J6731" i="9" l="1"/>
  <c r="I6732" i="9"/>
  <c r="C6878" i="9"/>
  <c r="D6877" i="9"/>
  <c r="E8134" i="9"/>
  <c r="F8133" i="9"/>
  <c r="I6733" i="9" l="1"/>
  <c r="J6732" i="9"/>
  <c r="E8135" i="9"/>
  <c r="F8134" i="9"/>
  <c r="C6879" i="9"/>
  <c r="D6878" i="9"/>
  <c r="J6733" i="9" l="1"/>
  <c r="I6734" i="9"/>
  <c r="C6880" i="9"/>
  <c r="D6879" i="9"/>
  <c r="E8136" i="9"/>
  <c r="F8135" i="9"/>
  <c r="I6735" i="9" l="1"/>
  <c r="J6734" i="9"/>
  <c r="E8137" i="9"/>
  <c r="F8136" i="9"/>
  <c r="C6881" i="9"/>
  <c r="D6880" i="9"/>
  <c r="J6735" i="9" l="1"/>
  <c r="I6736" i="9"/>
  <c r="C6882" i="9"/>
  <c r="D6881" i="9"/>
  <c r="E8138" i="9"/>
  <c r="F8137" i="9"/>
  <c r="I6737" i="9" l="1"/>
  <c r="J6736" i="9"/>
  <c r="E8139" i="9"/>
  <c r="F8138" i="9"/>
  <c r="C6883" i="9"/>
  <c r="D6882" i="9"/>
  <c r="J6737" i="9" l="1"/>
  <c r="I6738" i="9"/>
  <c r="C6884" i="9"/>
  <c r="D6883" i="9"/>
  <c r="E8140" i="9"/>
  <c r="F8139" i="9"/>
  <c r="J6738" i="9" l="1"/>
  <c r="I6739" i="9"/>
  <c r="E8141" i="9"/>
  <c r="F8140" i="9"/>
  <c r="C6885" i="9"/>
  <c r="D6884" i="9"/>
  <c r="J6739" i="9" l="1"/>
  <c r="I6740" i="9"/>
  <c r="C6886" i="9"/>
  <c r="D6885" i="9"/>
  <c r="E8142" i="9"/>
  <c r="F8141" i="9"/>
  <c r="I6741" i="9" l="1"/>
  <c r="J6740" i="9"/>
  <c r="E8143" i="9"/>
  <c r="F8142" i="9"/>
  <c r="C6887" i="9"/>
  <c r="D6886" i="9"/>
  <c r="J6741" i="9" l="1"/>
  <c r="I6742" i="9"/>
  <c r="C6888" i="9"/>
  <c r="D6887" i="9"/>
  <c r="E8144" i="9"/>
  <c r="F8143" i="9"/>
  <c r="I6743" i="9" l="1"/>
  <c r="J6742" i="9"/>
  <c r="E8145" i="9"/>
  <c r="F8144" i="9"/>
  <c r="C6889" i="9"/>
  <c r="D6888" i="9"/>
  <c r="J6743" i="9" l="1"/>
  <c r="I6744" i="9"/>
  <c r="C6890" i="9"/>
  <c r="D6889" i="9"/>
  <c r="E8146" i="9"/>
  <c r="F8145" i="9"/>
  <c r="I6745" i="9" l="1"/>
  <c r="J6744" i="9"/>
  <c r="C6891" i="9"/>
  <c r="D6890" i="9"/>
  <c r="E8147" i="9"/>
  <c r="F8146" i="9"/>
  <c r="J6745" i="9" l="1"/>
  <c r="I6746" i="9"/>
  <c r="E8148" i="9"/>
  <c r="F8147" i="9"/>
  <c r="C6892" i="9"/>
  <c r="D6891" i="9"/>
  <c r="J6746" i="9" l="1"/>
  <c r="I6747" i="9"/>
  <c r="C6893" i="9"/>
  <c r="D6892" i="9"/>
  <c r="E8149" i="9"/>
  <c r="F8148" i="9"/>
  <c r="J6747" i="9" l="1"/>
  <c r="I6748" i="9"/>
  <c r="E8150" i="9"/>
  <c r="F8149" i="9"/>
  <c r="C6894" i="9"/>
  <c r="D6893" i="9"/>
  <c r="I6749" i="9" l="1"/>
  <c r="J6748" i="9"/>
  <c r="E8151" i="9"/>
  <c r="F8150" i="9"/>
  <c r="D6894" i="9"/>
  <c r="C6895" i="9"/>
  <c r="J6749" i="9" l="1"/>
  <c r="I6750" i="9"/>
  <c r="C6896" i="9"/>
  <c r="D6895" i="9"/>
  <c r="E8152" i="9"/>
  <c r="F8151" i="9"/>
  <c r="I6751" i="9" l="1"/>
  <c r="J6750" i="9"/>
  <c r="E8153" i="9"/>
  <c r="F8152" i="9"/>
  <c r="C6897" i="9"/>
  <c r="D6896" i="9"/>
  <c r="J6751" i="9" l="1"/>
  <c r="I6752" i="9"/>
  <c r="C6898" i="9"/>
  <c r="D6897" i="9"/>
  <c r="E8154" i="9"/>
  <c r="F8153" i="9"/>
  <c r="I6753" i="9" l="1"/>
  <c r="J6752" i="9"/>
  <c r="E8155" i="9"/>
  <c r="F8154" i="9"/>
  <c r="C6899" i="9"/>
  <c r="D6898" i="9"/>
  <c r="J6753" i="9" l="1"/>
  <c r="I6754" i="9"/>
  <c r="C6900" i="9"/>
  <c r="D6899" i="9"/>
  <c r="E8156" i="9"/>
  <c r="F8155" i="9"/>
  <c r="J6754" i="9" l="1"/>
  <c r="I6755" i="9"/>
  <c r="E8157" i="9"/>
  <c r="F8156" i="9"/>
  <c r="C6901" i="9"/>
  <c r="D6900" i="9"/>
  <c r="J6755" i="9" l="1"/>
  <c r="I6756" i="9"/>
  <c r="C6902" i="9"/>
  <c r="D6901" i="9"/>
  <c r="E8158" i="9"/>
  <c r="F8157" i="9"/>
  <c r="I6757" i="9" l="1"/>
  <c r="J6756" i="9"/>
  <c r="E8159" i="9"/>
  <c r="F8158" i="9"/>
  <c r="C6903" i="9"/>
  <c r="D6902" i="9"/>
  <c r="J6757" i="9" l="1"/>
  <c r="I6758" i="9"/>
  <c r="E8160" i="9"/>
  <c r="F8159" i="9"/>
  <c r="C6904" i="9"/>
  <c r="D6903" i="9"/>
  <c r="I6759" i="9" l="1"/>
  <c r="J6758" i="9"/>
  <c r="C6905" i="9"/>
  <c r="D6904" i="9"/>
  <c r="E8161" i="9"/>
  <c r="F8160" i="9"/>
  <c r="J6759" i="9" l="1"/>
  <c r="I6760" i="9"/>
  <c r="C6906" i="9"/>
  <c r="D6905" i="9"/>
  <c r="E8162" i="9"/>
  <c r="F8161" i="9"/>
  <c r="I6761" i="9" l="1"/>
  <c r="J6760" i="9"/>
  <c r="E8163" i="9"/>
  <c r="F8162" i="9"/>
  <c r="C6907" i="9"/>
  <c r="D6906" i="9"/>
  <c r="J6761" i="9" l="1"/>
  <c r="I6762" i="9"/>
  <c r="E8164" i="9"/>
  <c r="F8163" i="9"/>
  <c r="C6908" i="9"/>
  <c r="D6907" i="9"/>
  <c r="J6762" i="9" l="1"/>
  <c r="I6763" i="9"/>
  <c r="C6909" i="9"/>
  <c r="D6908" i="9"/>
  <c r="E8165" i="9"/>
  <c r="F8164" i="9"/>
  <c r="J6763" i="9" l="1"/>
  <c r="I6764" i="9"/>
  <c r="E8166" i="9"/>
  <c r="F8165" i="9"/>
  <c r="C6910" i="9"/>
  <c r="D6909" i="9"/>
  <c r="I6765" i="9" l="1"/>
  <c r="J6764" i="9"/>
  <c r="E8167" i="9"/>
  <c r="F8166" i="9"/>
  <c r="D6910" i="9"/>
  <c r="C6911" i="9"/>
  <c r="J6765" i="9" l="1"/>
  <c r="I6766" i="9"/>
  <c r="C6912" i="9"/>
  <c r="D6911" i="9"/>
  <c r="E8168" i="9"/>
  <c r="F8167" i="9"/>
  <c r="I6767" i="9" l="1"/>
  <c r="J6766" i="9"/>
  <c r="E8169" i="9"/>
  <c r="F8168" i="9"/>
  <c r="C6913" i="9"/>
  <c r="D6912" i="9"/>
  <c r="J6767" i="9" l="1"/>
  <c r="I6768" i="9"/>
  <c r="E8170" i="9"/>
  <c r="F8169" i="9"/>
  <c r="C6914" i="9"/>
  <c r="D6913" i="9"/>
  <c r="I6769" i="9" l="1"/>
  <c r="J6768" i="9"/>
  <c r="C6915" i="9"/>
  <c r="D6914" i="9"/>
  <c r="E8171" i="9"/>
  <c r="F8170" i="9"/>
  <c r="J6769" i="9" l="1"/>
  <c r="I6770" i="9"/>
  <c r="E8172" i="9"/>
  <c r="F8171" i="9"/>
  <c r="C6916" i="9"/>
  <c r="D6915" i="9"/>
  <c r="J6770" i="9" l="1"/>
  <c r="I6771" i="9"/>
  <c r="C6917" i="9"/>
  <c r="D6916" i="9"/>
  <c r="E8173" i="9"/>
  <c r="F8172" i="9"/>
  <c r="J6771" i="9" l="1"/>
  <c r="I6772" i="9"/>
  <c r="E8174" i="9"/>
  <c r="F8173" i="9"/>
  <c r="C6918" i="9"/>
  <c r="D6917" i="9"/>
  <c r="I6773" i="9" l="1"/>
  <c r="J6772" i="9"/>
  <c r="C6919" i="9"/>
  <c r="D6918" i="9"/>
  <c r="E8175" i="9"/>
  <c r="F8174" i="9"/>
  <c r="J6773" i="9" l="1"/>
  <c r="I6774" i="9"/>
  <c r="C6920" i="9"/>
  <c r="D6919" i="9"/>
  <c r="E8176" i="9"/>
  <c r="F8175" i="9"/>
  <c r="I6775" i="9" l="1"/>
  <c r="J6774" i="9"/>
  <c r="E8177" i="9"/>
  <c r="F8176" i="9"/>
  <c r="C6921" i="9"/>
  <c r="D6920" i="9"/>
  <c r="J6775" i="9" l="1"/>
  <c r="I6776" i="9"/>
  <c r="C6922" i="9"/>
  <c r="D6921" i="9"/>
  <c r="E8178" i="9"/>
  <c r="F8177" i="9"/>
  <c r="I6777" i="9" l="1"/>
  <c r="J6776" i="9"/>
  <c r="E8179" i="9"/>
  <c r="F8178" i="9"/>
  <c r="C6923" i="9"/>
  <c r="D6922" i="9"/>
  <c r="J6777" i="9" l="1"/>
  <c r="I6778" i="9"/>
  <c r="C6924" i="9"/>
  <c r="D6923" i="9"/>
  <c r="E8180" i="9"/>
  <c r="F8179" i="9"/>
  <c r="J6778" i="9" l="1"/>
  <c r="I6779" i="9"/>
  <c r="E8181" i="9"/>
  <c r="F8180" i="9"/>
  <c r="C6925" i="9"/>
  <c r="D6924" i="9"/>
  <c r="J6779" i="9" l="1"/>
  <c r="I6780" i="9"/>
  <c r="C6926" i="9"/>
  <c r="D6925" i="9"/>
  <c r="E8182" i="9"/>
  <c r="F8181" i="9"/>
  <c r="I6781" i="9" l="1"/>
  <c r="J6780" i="9"/>
  <c r="E8183" i="9"/>
  <c r="F8182" i="9"/>
  <c r="C6927" i="9"/>
  <c r="D6926" i="9"/>
  <c r="J6781" i="9" l="1"/>
  <c r="I6782" i="9"/>
  <c r="C6928" i="9"/>
  <c r="D6927" i="9"/>
  <c r="E8184" i="9"/>
  <c r="F8183" i="9"/>
  <c r="I6783" i="9" l="1"/>
  <c r="J6782" i="9"/>
  <c r="E8185" i="9"/>
  <c r="F8184" i="9"/>
  <c r="C6929" i="9"/>
  <c r="D6928" i="9"/>
  <c r="J6783" i="9" l="1"/>
  <c r="I6784" i="9"/>
  <c r="C6930" i="9"/>
  <c r="D6929" i="9"/>
  <c r="E8186" i="9"/>
  <c r="F8185" i="9"/>
  <c r="I6785" i="9" l="1"/>
  <c r="J6784" i="9"/>
  <c r="E8187" i="9"/>
  <c r="F8186" i="9"/>
  <c r="C6931" i="9"/>
  <c r="D6930" i="9"/>
  <c r="J6785" i="9" l="1"/>
  <c r="I6786" i="9"/>
  <c r="C6932" i="9"/>
  <c r="D6931" i="9"/>
  <c r="E8188" i="9"/>
  <c r="F8187" i="9"/>
  <c r="J6786" i="9" l="1"/>
  <c r="I6787" i="9"/>
  <c r="E8189" i="9"/>
  <c r="F8188" i="9"/>
  <c r="C6933" i="9"/>
  <c r="D6932" i="9"/>
  <c r="J6787" i="9" l="1"/>
  <c r="I6788" i="9"/>
  <c r="C6934" i="9"/>
  <c r="D6933" i="9"/>
  <c r="E8190" i="9"/>
  <c r="F8189" i="9"/>
  <c r="I6789" i="9" l="1"/>
  <c r="J6788" i="9"/>
  <c r="E8191" i="9"/>
  <c r="F8190" i="9"/>
  <c r="C6935" i="9"/>
  <c r="D6934" i="9"/>
  <c r="J6789" i="9" l="1"/>
  <c r="I6790" i="9"/>
  <c r="E8192" i="9"/>
  <c r="F8191" i="9"/>
  <c r="C6936" i="9"/>
  <c r="D6935" i="9"/>
  <c r="I6791" i="9" l="1"/>
  <c r="J6790" i="9"/>
  <c r="C6937" i="9"/>
  <c r="D6936" i="9"/>
  <c r="E8193" i="9"/>
  <c r="F8192" i="9"/>
  <c r="J6791" i="9" l="1"/>
  <c r="I6792" i="9"/>
  <c r="E8194" i="9"/>
  <c r="F8193" i="9"/>
  <c r="C6938" i="9"/>
  <c r="D6937" i="9"/>
  <c r="I6793" i="9" l="1"/>
  <c r="J6792" i="9"/>
  <c r="C6939" i="9"/>
  <c r="D6938" i="9"/>
  <c r="E8195" i="9"/>
  <c r="F8194" i="9"/>
  <c r="J6793" i="9" l="1"/>
  <c r="I6794" i="9"/>
  <c r="E8196" i="9"/>
  <c r="F8195" i="9"/>
  <c r="C6940" i="9"/>
  <c r="D6939" i="9"/>
  <c r="J6794" i="9" l="1"/>
  <c r="I6795" i="9"/>
  <c r="C6941" i="9"/>
  <c r="D6940" i="9"/>
  <c r="E8197" i="9"/>
  <c r="F8196" i="9"/>
  <c r="J6795" i="9" l="1"/>
  <c r="I6796" i="9"/>
  <c r="E8198" i="9"/>
  <c r="F8197" i="9"/>
  <c r="C6942" i="9"/>
  <c r="D6941" i="9"/>
  <c r="I6797" i="9" l="1"/>
  <c r="J6796" i="9"/>
  <c r="C6943" i="9"/>
  <c r="D6942" i="9"/>
  <c r="E8199" i="9"/>
  <c r="F8198" i="9"/>
  <c r="J6797" i="9" l="1"/>
  <c r="I6798" i="9"/>
  <c r="E8200" i="9"/>
  <c r="F8199" i="9"/>
  <c r="C6944" i="9"/>
  <c r="D6943" i="9"/>
  <c r="I6799" i="9" l="1"/>
  <c r="J6798" i="9"/>
  <c r="C6945" i="9"/>
  <c r="D6944" i="9"/>
  <c r="E8201" i="9"/>
  <c r="F8200" i="9"/>
  <c r="J6799" i="9" l="1"/>
  <c r="I6800" i="9"/>
  <c r="E8202" i="9"/>
  <c r="F8201" i="9"/>
  <c r="C6946" i="9"/>
  <c r="D6945" i="9"/>
  <c r="I6801" i="9" l="1"/>
  <c r="J6800" i="9"/>
  <c r="C6947" i="9"/>
  <c r="D6946" i="9"/>
  <c r="E8203" i="9"/>
  <c r="F8202" i="9"/>
  <c r="J6801" i="9" l="1"/>
  <c r="I6802" i="9"/>
  <c r="E8204" i="9"/>
  <c r="F8203" i="9"/>
  <c r="C6948" i="9"/>
  <c r="D6947" i="9"/>
  <c r="J6802" i="9" l="1"/>
  <c r="I6803" i="9"/>
  <c r="C6949" i="9"/>
  <c r="D6948" i="9"/>
  <c r="E8205" i="9"/>
  <c r="F8204" i="9"/>
  <c r="J6803" i="9" l="1"/>
  <c r="I6804" i="9"/>
  <c r="E8206" i="9"/>
  <c r="F8205" i="9"/>
  <c r="C6950" i="9"/>
  <c r="D6949" i="9"/>
  <c r="I6805" i="9" l="1"/>
  <c r="J6804" i="9"/>
  <c r="E8207" i="9"/>
  <c r="F8206" i="9"/>
  <c r="C6951" i="9"/>
  <c r="D6950" i="9"/>
  <c r="J6805" i="9" l="1"/>
  <c r="I6806" i="9"/>
  <c r="E8208" i="9"/>
  <c r="F8207" i="9"/>
  <c r="C6952" i="9"/>
  <c r="D6951" i="9"/>
  <c r="I6807" i="9" l="1"/>
  <c r="J6806" i="9"/>
  <c r="C6953" i="9"/>
  <c r="D6952" i="9"/>
  <c r="E8209" i="9"/>
  <c r="F8208" i="9"/>
  <c r="J6807" i="9" l="1"/>
  <c r="I6808" i="9"/>
  <c r="E8210" i="9"/>
  <c r="F8209" i="9"/>
  <c r="C6954" i="9"/>
  <c r="D6953" i="9"/>
  <c r="I6809" i="9" l="1"/>
  <c r="J6808" i="9"/>
  <c r="C6955" i="9"/>
  <c r="D6954" i="9"/>
  <c r="E8211" i="9"/>
  <c r="F8210" i="9"/>
  <c r="J6809" i="9" l="1"/>
  <c r="I6810" i="9"/>
  <c r="E8212" i="9"/>
  <c r="F8211" i="9"/>
  <c r="C6956" i="9"/>
  <c r="D6955" i="9"/>
  <c r="J6810" i="9" l="1"/>
  <c r="I6811" i="9"/>
  <c r="C6957" i="9"/>
  <c r="D6956" i="9"/>
  <c r="E8213" i="9"/>
  <c r="F8212" i="9"/>
  <c r="J6811" i="9" l="1"/>
  <c r="I6812" i="9"/>
  <c r="E8214" i="9"/>
  <c r="F8213" i="9"/>
  <c r="C6958" i="9"/>
  <c r="D6957" i="9"/>
  <c r="I6813" i="9" l="1"/>
  <c r="J6812" i="9"/>
  <c r="D6958" i="9"/>
  <c r="C6959" i="9"/>
  <c r="E8215" i="9"/>
  <c r="F8214" i="9"/>
  <c r="J6813" i="9" l="1"/>
  <c r="I6814" i="9"/>
  <c r="C6960" i="9"/>
  <c r="D6959" i="9"/>
  <c r="E8216" i="9"/>
  <c r="F8215" i="9"/>
  <c r="I6815" i="9" l="1"/>
  <c r="J6814" i="9"/>
  <c r="E8217" i="9"/>
  <c r="F8216" i="9"/>
  <c r="C6961" i="9"/>
  <c r="D6960" i="9"/>
  <c r="J6815" i="9" l="1"/>
  <c r="I6816" i="9"/>
  <c r="C6962" i="9"/>
  <c r="D6961" i="9"/>
  <c r="E8218" i="9"/>
  <c r="F8217" i="9"/>
  <c r="I6817" i="9" l="1"/>
  <c r="J6816" i="9"/>
  <c r="E8219" i="9"/>
  <c r="F8218" i="9"/>
  <c r="C6963" i="9"/>
  <c r="D6962" i="9"/>
  <c r="J6817" i="9" l="1"/>
  <c r="I6818" i="9"/>
  <c r="C6964" i="9"/>
  <c r="D6963" i="9"/>
  <c r="E8220" i="9"/>
  <c r="F8219" i="9"/>
  <c r="J6818" i="9" l="1"/>
  <c r="I6819" i="9"/>
  <c r="E8221" i="9"/>
  <c r="F8220" i="9"/>
  <c r="C6965" i="9"/>
  <c r="D6964" i="9"/>
  <c r="J6819" i="9" l="1"/>
  <c r="I6820" i="9"/>
  <c r="C6966" i="9"/>
  <c r="D6965" i="9"/>
  <c r="E8222" i="9"/>
  <c r="F8221" i="9"/>
  <c r="I6821" i="9" l="1"/>
  <c r="J6820" i="9"/>
  <c r="E8223" i="9"/>
  <c r="F8222" i="9"/>
  <c r="C6967" i="9"/>
  <c r="D6966" i="9"/>
  <c r="J6821" i="9" l="1"/>
  <c r="I6822" i="9"/>
  <c r="C6968" i="9"/>
  <c r="D6967" i="9"/>
  <c r="E8224" i="9"/>
  <c r="F8223" i="9"/>
  <c r="I6823" i="9" l="1"/>
  <c r="J6822" i="9"/>
  <c r="E8225" i="9"/>
  <c r="F8224" i="9"/>
  <c r="C6969" i="9"/>
  <c r="D6968" i="9"/>
  <c r="J6823" i="9" l="1"/>
  <c r="I6824" i="9"/>
  <c r="C6970" i="9"/>
  <c r="D6969" i="9"/>
  <c r="E8226" i="9"/>
  <c r="F8225" i="9"/>
  <c r="I6825" i="9" l="1"/>
  <c r="J6824" i="9"/>
  <c r="E8227" i="9"/>
  <c r="F8226" i="9"/>
  <c r="C6971" i="9"/>
  <c r="D6970" i="9"/>
  <c r="J6825" i="9" l="1"/>
  <c r="I6826" i="9"/>
  <c r="C6972" i="9"/>
  <c r="D6971" i="9"/>
  <c r="E8228" i="9"/>
  <c r="F8227" i="9"/>
  <c r="J6826" i="9" l="1"/>
  <c r="I6827" i="9"/>
  <c r="E8229" i="9"/>
  <c r="F8228" i="9"/>
  <c r="C6973" i="9"/>
  <c r="D6972" i="9"/>
  <c r="J6827" i="9" l="1"/>
  <c r="I6828" i="9"/>
  <c r="C6974" i="9"/>
  <c r="D6973" i="9"/>
  <c r="E8230" i="9"/>
  <c r="F8229" i="9"/>
  <c r="I6829" i="9" l="1"/>
  <c r="J6828" i="9"/>
  <c r="E8231" i="9"/>
  <c r="F8230" i="9"/>
  <c r="C6975" i="9"/>
  <c r="D6974" i="9"/>
  <c r="J6829" i="9" l="1"/>
  <c r="I6830" i="9"/>
  <c r="C6976" i="9"/>
  <c r="D6975" i="9"/>
  <c r="E8232" i="9"/>
  <c r="F8231" i="9"/>
  <c r="I6831" i="9" l="1"/>
  <c r="J6830" i="9"/>
  <c r="F8232" i="9"/>
  <c r="E8233" i="9"/>
  <c r="C6977" i="9"/>
  <c r="D6976" i="9"/>
  <c r="J6831" i="9" l="1"/>
  <c r="I6832" i="9"/>
  <c r="C6978" i="9"/>
  <c r="D6977" i="9"/>
  <c r="E8234" i="9"/>
  <c r="F8233" i="9"/>
  <c r="I6833" i="9" l="1"/>
  <c r="J6832" i="9"/>
  <c r="E8235" i="9"/>
  <c r="F8234" i="9"/>
  <c r="C6979" i="9"/>
  <c r="D6978" i="9"/>
  <c r="J6833" i="9" l="1"/>
  <c r="I6834" i="9"/>
  <c r="C6980" i="9"/>
  <c r="D6979" i="9"/>
  <c r="E8236" i="9"/>
  <c r="F8235" i="9"/>
  <c r="J6834" i="9" l="1"/>
  <c r="I6835" i="9"/>
  <c r="E8237" i="9"/>
  <c r="F8236" i="9"/>
  <c r="C6981" i="9"/>
  <c r="D6980" i="9"/>
  <c r="J6835" i="9" l="1"/>
  <c r="I6836" i="9"/>
  <c r="C6982" i="9"/>
  <c r="D6981" i="9"/>
  <c r="E8238" i="9"/>
  <c r="F8237" i="9"/>
  <c r="I6837" i="9" l="1"/>
  <c r="J6836" i="9"/>
  <c r="E8239" i="9"/>
  <c r="F8238" i="9"/>
  <c r="C6983" i="9"/>
  <c r="D6982" i="9"/>
  <c r="J6837" i="9" l="1"/>
  <c r="I6838" i="9"/>
  <c r="C6984" i="9"/>
  <c r="D6983" i="9"/>
  <c r="E8240" i="9"/>
  <c r="F8239" i="9"/>
  <c r="I6839" i="9" l="1"/>
  <c r="J6838" i="9"/>
  <c r="E8241" i="9"/>
  <c r="F8240" i="9"/>
  <c r="C6985" i="9"/>
  <c r="D6984" i="9"/>
  <c r="J6839" i="9" l="1"/>
  <c r="I6840" i="9"/>
  <c r="C6986" i="9"/>
  <c r="D6985" i="9"/>
  <c r="E8242" i="9"/>
  <c r="F8241" i="9"/>
  <c r="I6841" i="9" l="1"/>
  <c r="J6840" i="9"/>
  <c r="E8243" i="9"/>
  <c r="F8242" i="9"/>
  <c r="C6987" i="9"/>
  <c r="D6986" i="9"/>
  <c r="J6841" i="9" l="1"/>
  <c r="I6842" i="9"/>
  <c r="C6988" i="9"/>
  <c r="D6987" i="9"/>
  <c r="E8244" i="9"/>
  <c r="F8243" i="9"/>
  <c r="J6842" i="9" l="1"/>
  <c r="I6843" i="9"/>
  <c r="E8245" i="9"/>
  <c r="F8244" i="9"/>
  <c r="C6989" i="9"/>
  <c r="D6988" i="9"/>
  <c r="J6843" i="9" l="1"/>
  <c r="I6844" i="9"/>
  <c r="C6990" i="9"/>
  <c r="D6989" i="9"/>
  <c r="E8246" i="9"/>
  <c r="F8245" i="9"/>
  <c r="I6845" i="9" l="1"/>
  <c r="J6844" i="9"/>
  <c r="E8247" i="9"/>
  <c r="F8246" i="9"/>
  <c r="C6991" i="9"/>
  <c r="D6990" i="9"/>
  <c r="J6845" i="9" l="1"/>
  <c r="I6846" i="9"/>
  <c r="E8248" i="9"/>
  <c r="F8247" i="9"/>
  <c r="C6992" i="9"/>
  <c r="D6991" i="9"/>
  <c r="I6847" i="9" l="1"/>
  <c r="J6846" i="9"/>
  <c r="C6993" i="9"/>
  <c r="D6992" i="9"/>
  <c r="E8249" i="9"/>
  <c r="F8248" i="9"/>
  <c r="J6847" i="9" l="1"/>
  <c r="I6848" i="9"/>
  <c r="E8250" i="9"/>
  <c r="F8249" i="9"/>
  <c r="C6994" i="9"/>
  <c r="D6993" i="9"/>
  <c r="I6849" i="9" l="1"/>
  <c r="J6848" i="9"/>
  <c r="C6995" i="9"/>
  <c r="D6994" i="9"/>
  <c r="E8251" i="9"/>
  <c r="F8250" i="9"/>
  <c r="J6849" i="9" l="1"/>
  <c r="I6850" i="9"/>
  <c r="E8252" i="9"/>
  <c r="F8251" i="9"/>
  <c r="C6996" i="9"/>
  <c r="D6995" i="9"/>
  <c r="J6850" i="9" l="1"/>
  <c r="I6851" i="9"/>
  <c r="C6997" i="9"/>
  <c r="D6996" i="9"/>
  <c r="E8253" i="9"/>
  <c r="F8252" i="9"/>
  <c r="J6851" i="9" l="1"/>
  <c r="I6852" i="9"/>
  <c r="E8254" i="9"/>
  <c r="F8253" i="9"/>
  <c r="C6998" i="9"/>
  <c r="D6997" i="9"/>
  <c r="I6853" i="9" l="1"/>
  <c r="J6852" i="9"/>
  <c r="C6999" i="9"/>
  <c r="D6998" i="9"/>
  <c r="E8255" i="9"/>
  <c r="F8254" i="9"/>
  <c r="J6853" i="9" l="1"/>
  <c r="I6854" i="9"/>
  <c r="E8256" i="9"/>
  <c r="F8255" i="9"/>
  <c r="C7000" i="9"/>
  <c r="D6999" i="9"/>
  <c r="I6855" i="9" l="1"/>
  <c r="J6854" i="9"/>
  <c r="C7001" i="9"/>
  <c r="D7000" i="9"/>
  <c r="E8257" i="9"/>
  <c r="F8256" i="9"/>
  <c r="J6855" i="9" l="1"/>
  <c r="I6856" i="9"/>
  <c r="E8258" i="9"/>
  <c r="F8257" i="9"/>
  <c r="C7002" i="9"/>
  <c r="D7001" i="9"/>
  <c r="I6857" i="9" l="1"/>
  <c r="J6856" i="9"/>
  <c r="C7003" i="9"/>
  <c r="D7002" i="9"/>
  <c r="E8259" i="9"/>
  <c r="F8258" i="9"/>
  <c r="J6857" i="9" l="1"/>
  <c r="I6858" i="9"/>
  <c r="E8260" i="9"/>
  <c r="F8259" i="9"/>
  <c r="C7004" i="9"/>
  <c r="D7003" i="9"/>
  <c r="J6858" i="9" l="1"/>
  <c r="I6859" i="9"/>
  <c r="C7005" i="9"/>
  <c r="D7004" i="9"/>
  <c r="E8261" i="9"/>
  <c r="F8260" i="9"/>
  <c r="J6859" i="9" l="1"/>
  <c r="I6860" i="9"/>
  <c r="E8262" i="9"/>
  <c r="F8261" i="9"/>
  <c r="C7006" i="9"/>
  <c r="D7005" i="9"/>
  <c r="I6861" i="9" l="1"/>
  <c r="J6860" i="9"/>
  <c r="C7007" i="9"/>
  <c r="D7006" i="9"/>
  <c r="E8263" i="9"/>
  <c r="F8262" i="9"/>
  <c r="J6861" i="9" l="1"/>
  <c r="I6862" i="9"/>
  <c r="E8264" i="9"/>
  <c r="F8263" i="9"/>
  <c r="C7008" i="9"/>
  <c r="D7007" i="9"/>
  <c r="I6863" i="9" l="1"/>
  <c r="J6862" i="9"/>
  <c r="C7009" i="9"/>
  <c r="D7008" i="9"/>
  <c r="E8265" i="9"/>
  <c r="F8264" i="9"/>
  <c r="J6863" i="9" l="1"/>
  <c r="I6864" i="9"/>
  <c r="E8266" i="9"/>
  <c r="F8265" i="9"/>
  <c r="C7010" i="9"/>
  <c r="D7009" i="9"/>
  <c r="I6865" i="9" l="1"/>
  <c r="J6864" i="9"/>
  <c r="C7011" i="9"/>
  <c r="D7010" i="9"/>
  <c r="E8267" i="9"/>
  <c r="F8266" i="9"/>
  <c r="J6865" i="9" l="1"/>
  <c r="I6866" i="9"/>
  <c r="E8268" i="9"/>
  <c r="F8267" i="9"/>
  <c r="C7012" i="9"/>
  <c r="D7011" i="9"/>
  <c r="J6866" i="9" l="1"/>
  <c r="I6867" i="9"/>
  <c r="C7013" i="9"/>
  <c r="D7012" i="9"/>
  <c r="E8269" i="9"/>
  <c r="F8268" i="9"/>
  <c r="J6867" i="9" l="1"/>
  <c r="I6868" i="9"/>
  <c r="E8270" i="9"/>
  <c r="F8269" i="9"/>
  <c r="C7014" i="9"/>
  <c r="D7013" i="9"/>
  <c r="I6869" i="9" l="1"/>
  <c r="J6868" i="9"/>
  <c r="C7015" i="9"/>
  <c r="D7014" i="9"/>
  <c r="E8271" i="9"/>
  <c r="F8270" i="9"/>
  <c r="J6869" i="9" l="1"/>
  <c r="I6870" i="9"/>
  <c r="E8272" i="9"/>
  <c r="F8271" i="9"/>
  <c r="C7016" i="9"/>
  <c r="D7015" i="9"/>
  <c r="I6871" i="9" l="1"/>
  <c r="J6870" i="9"/>
  <c r="C7017" i="9"/>
  <c r="D7016" i="9"/>
  <c r="E8273" i="9"/>
  <c r="F8272" i="9"/>
  <c r="J6871" i="9" l="1"/>
  <c r="I6872" i="9"/>
  <c r="E8274" i="9"/>
  <c r="F8273" i="9"/>
  <c r="C7018" i="9"/>
  <c r="D7017" i="9"/>
  <c r="I6873" i="9" l="1"/>
  <c r="J6872" i="9"/>
  <c r="C7019" i="9"/>
  <c r="D7018" i="9"/>
  <c r="E8275" i="9"/>
  <c r="F8274" i="9"/>
  <c r="J6873" i="9" l="1"/>
  <c r="I6874" i="9"/>
  <c r="E8276" i="9"/>
  <c r="F8275" i="9"/>
  <c r="C7020" i="9"/>
  <c r="D7019" i="9"/>
  <c r="J6874" i="9" l="1"/>
  <c r="I6875" i="9"/>
  <c r="C7021" i="9"/>
  <c r="D7020" i="9"/>
  <c r="E8277" i="9"/>
  <c r="F8276" i="9"/>
  <c r="J6875" i="9" l="1"/>
  <c r="I6876" i="9"/>
  <c r="E8278" i="9"/>
  <c r="F8277" i="9"/>
  <c r="C7022" i="9"/>
  <c r="D7021" i="9"/>
  <c r="I6877" i="9" l="1"/>
  <c r="J6876" i="9"/>
  <c r="D7022" i="9"/>
  <c r="C7023" i="9"/>
  <c r="E8279" i="9"/>
  <c r="F8278" i="9"/>
  <c r="J6877" i="9" l="1"/>
  <c r="I6878" i="9"/>
  <c r="C7024" i="9"/>
  <c r="D7023" i="9"/>
  <c r="E8280" i="9"/>
  <c r="F8279" i="9"/>
  <c r="I6879" i="9" l="1"/>
  <c r="J6878" i="9"/>
  <c r="E8281" i="9"/>
  <c r="F8280" i="9"/>
  <c r="C7025" i="9"/>
  <c r="D7024" i="9"/>
  <c r="J6879" i="9" l="1"/>
  <c r="I6880" i="9"/>
  <c r="C7026" i="9"/>
  <c r="D7025" i="9"/>
  <c r="E8282" i="9"/>
  <c r="F8281" i="9"/>
  <c r="I6881" i="9" l="1"/>
  <c r="J6880" i="9"/>
  <c r="E8283" i="9"/>
  <c r="F8282" i="9"/>
  <c r="C7027" i="9"/>
  <c r="D7026" i="9"/>
  <c r="J6881" i="9" l="1"/>
  <c r="I6882" i="9"/>
  <c r="C7028" i="9"/>
  <c r="D7027" i="9"/>
  <c r="E8284" i="9"/>
  <c r="F8283" i="9"/>
  <c r="J6882" i="9" l="1"/>
  <c r="I6883" i="9"/>
  <c r="E8285" i="9"/>
  <c r="F8284" i="9"/>
  <c r="C7029" i="9"/>
  <c r="D7028" i="9"/>
  <c r="J6883" i="9" l="1"/>
  <c r="I6884" i="9"/>
  <c r="C7030" i="9"/>
  <c r="D7029" i="9"/>
  <c r="E8286" i="9"/>
  <c r="F8285" i="9"/>
  <c r="I6885" i="9" l="1"/>
  <c r="J6884" i="9"/>
  <c r="E8287" i="9"/>
  <c r="F8286" i="9"/>
  <c r="C7031" i="9"/>
  <c r="D7030" i="9"/>
  <c r="J6885" i="9" l="1"/>
  <c r="I6886" i="9"/>
  <c r="C7032" i="9"/>
  <c r="D7031" i="9"/>
  <c r="E8288" i="9"/>
  <c r="F8287" i="9"/>
  <c r="I6887" i="9" l="1"/>
  <c r="J6886" i="9"/>
  <c r="E8289" i="9"/>
  <c r="F8288" i="9"/>
  <c r="C7033" i="9"/>
  <c r="D7032" i="9"/>
  <c r="J6887" i="9" l="1"/>
  <c r="I6888" i="9"/>
  <c r="C7034" i="9"/>
  <c r="D7033" i="9"/>
  <c r="E8290" i="9"/>
  <c r="F8289" i="9"/>
  <c r="I6889" i="9" l="1"/>
  <c r="J6888" i="9"/>
  <c r="E8291" i="9"/>
  <c r="F8290" i="9"/>
  <c r="C7035" i="9"/>
  <c r="D7034" i="9"/>
  <c r="J6889" i="9" l="1"/>
  <c r="I6890" i="9"/>
  <c r="C7036" i="9"/>
  <c r="D7035" i="9"/>
  <c r="E8292" i="9"/>
  <c r="F8291" i="9"/>
  <c r="J6890" i="9" l="1"/>
  <c r="I6891" i="9"/>
  <c r="E8293" i="9"/>
  <c r="F8292" i="9"/>
  <c r="C7037" i="9"/>
  <c r="D7036" i="9"/>
  <c r="J6891" i="9" l="1"/>
  <c r="I6892" i="9"/>
  <c r="C7038" i="9"/>
  <c r="D7037" i="9"/>
  <c r="E8294" i="9"/>
  <c r="F8293" i="9"/>
  <c r="I6893" i="9" l="1"/>
  <c r="J6892" i="9"/>
  <c r="E8295" i="9"/>
  <c r="F8294" i="9"/>
  <c r="D7038" i="9"/>
  <c r="C7039" i="9"/>
  <c r="J6893" i="9" l="1"/>
  <c r="I6894" i="9"/>
  <c r="C7040" i="9"/>
  <c r="D7039" i="9"/>
  <c r="E8296" i="9"/>
  <c r="F8295" i="9"/>
  <c r="I6895" i="9" l="1"/>
  <c r="J6894" i="9"/>
  <c r="E8297" i="9"/>
  <c r="F8296" i="9"/>
  <c r="C7041" i="9"/>
  <c r="D7040" i="9"/>
  <c r="J6895" i="9" l="1"/>
  <c r="I6896" i="9"/>
  <c r="C7042" i="9"/>
  <c r="D7041" i="9"/>
  <c r="E8298" i="9"/>
  <c r="F8297" i="9"/>
  <c r="I6897" i="9" l="1"/>
  <c r="J6896" i="9"/>
  <c r="E8299" i="9"/>
  <c r="F8298" i="9"/>
  <c r="C7043" i="9"/>
  <c r="D7042" i="9"/>
  <c r="J6897" i="9" l="1"/>
  <c r="I6898" i="9"/>
  <c r="C7044" i="9"/>
  <c r="D7043" i="9"/>
  <c r="E8300" i="9"/>
  <c r="F8299" i="9"/>
  <c r="J6898" i="9" l="1"/>
  <c r="I6899" i="9"/>
  <c r="E8301" i="9"/>
  <c r="F8300" i="9"/>
  <c r="C7045" i="9"/>
  <c r="D7044" i="9"/>
  <c r="J6899" i="9" l="1"/>
  <c r="I6900" i="9"/>
  <c r="C7046" i="9"/>
  <c r="D7045" i="9"/>
  <c r="E8302" i="9"/>
  <c r="F8301" i="9"/>
  <c r="I6901" i="9" l="1"/>
  <c r="J6900" i="9"/>
  <c r="E8303" i="9"/>
  <c r="F8302" i="9"/>
  <c r="C7047" i="9"/>
  <c r="D7046" i="9"/>
  <c r="J6901" i="9" l="1"/>
  <c r="I6902" i="9"/>
  <c r="C7048" i="9"/>
  <c r="D7047" i="9"/>
  <c r="E8304" i="9"/>
  <c r="F8303" i="9"/>
  <c r="I6903" i="9" l="1"/>
  <c r="J6902" i="9"/>
  <c r="E8305" i="9"/>
  <c r="F8304" i="9"/>
  <c r="C7049" i="9"/>
  <c r="D7048" i="9"/>
  <c r="J6903" i="9" l="1"/>
  <c r="I6904" i="9"/>
  <c r="C7050" i="9"/>
  <c r="D7049" i="9"/>
  <c r="E8306" i="9"/>
  <c r="F8305" i="9"/>
  <c r="I6905" i="9" l="1"/>
  <c r="J6904" i="9"/>
  <c r="E8307" i="9"/>
  <c r="F8306" i="9"/>
  <c r="C7051" i="9"/>
  <c r="D7050" i="9"/>
  <c r="J6905" i="9" l="1"/>
  <c r="I6906" i="9"/>
  <c r="C7052" i="9"/>
  <c r="D7051" i="9"/>
  <c r="E8308" i="9"/>
  <c r="F8307" i="9"/>
  <c r="J6906" i="9" l="1"/>
  <c r="I6907" i="9"/>
  <c r="E8309" i="9"/>
  <c r="F8308" i="9"/>
  <c r="C7053" i="9"/>
  <c r="D7052" i="9"/>
  <c r="J6907" i="9" l="1"/>
  <c r="I6908" i="9"/>
  <c r="C7054" i="9"/>
  <c r="D7053" i="9"/>
  <c r="E8310" i="9"/>
  <c r="F8309" i="9"/>
  <c r="I6909" i="9" l="1"/>
  <c r="J6908" i="9"/>
  <c r="E8311" i="9"/>
  <c r="F8310" i="9"/>
  <c r="C7055" i="9"/>
  <c r="D7054" i="9"/>
  <c r="J6909" i="9" l="1"/>
  <c r="I6910" i="9"/>
  <c r="C7056" i="9"/>
  <c r="D7055" i="9"/>
  <c r="E8312" i="9"/>
  <c r="F8311" i="9"/>
  <c r="I6911" i="9" l="1"/>
  <c r="J6910" i="9"/>
  <c r="E8313" i="9"/>
  <c r="F8312" i="9"/>
  <c r="C7057" i="9"/>
  <c r="D7056" i="9"/>
  <c r="J6911" i="9" l="1"/>
  <c r="I6912" i="9"/>
  <c r="C7058" i="9"/>
  <c r="D7057" i="9"/>
  <c r="E8314" i="9"/>
  <c r="F8313" i="9"/>
  <c r="I6913" i="9" l="1"/>
  <c r="J6912" i="9"/>
  <c r="E8315" i="9"/>
  <c r="F8314" i="9"/>
  <c r="C7059" i="9"/>
  <c r="D7058" i="9"/>
  <c r="J6913" i="9" l="1"/>
  <c r="I6914" i="9"/>
  <c r="C7060" i="9"/>
  <c r="D7059" i="9"/>
  <c r="E8316" i="9"/>
  <c r="F8315" i="9"/>
  <c r="J6914" i="9" l="1"/>
  <c r="I6915" i="9"/>
  <c r="E8317" i="9"/>
  <c r="F8316" i="9"/>
  <c r="C7061" i="9"/>
  <c r="D7060" i="9"/>
  <c r="J6915" i="9" l="1"/>
  <c r="I6916" i="9"/>
  <c r="C7062" i="9"/>
  <c r="D7061" i="9"/>
  <c r="E8318" i="9"/>
  <c r="F8317" i="9"/>
  <c r="I6917" i="9" l="1"/>
  <c r="J6916" i="9"/>
  <c r="E8319" i="9"/>
  <c r="F8318" i="9"/>
  <c r="C7063" i="9"/>
  <c r="D7062" i="9"/>
  <c r="J6917" i="9" l="1"/>
  <c r="I6918" i="9"/>
  <c r="C7064" i="9"/>
  <c r="D7063" i="9"/>
  <c r="E8320" i="9"/>
  <c r="F8319" i="9"/>
  <c r="I6919" i="9" l="1"/>
  <c r="J6918" i="9"/>
  <c r="E8321" i="9"/>
  <c r="F8320" i="9"/>
  <c r="C7065" i="9"/>
  <c r="D7064" i="9"/>
  <c r="J6919" i="9" l="1"/>
  <c r="I6920" i="9"/>
  <c r="C7066" i="9"/>
  <c r="D7065" i="9"/>
  <c r="E8322" i="9"/>
  <c r="F8321" i="9"/>
  <c r="I6921" i="9" l="1"/>
  <c r="J6920" i="9"/>
  <c r="E8323" i="9"/>
  <c r="F8322" i="9"/>
  <c r="C7067" i="9"/>
  <c r="D7066" i="9"/>
  <c r="J6921" i="9" l="1"/>
  <c r="I6922" i="9"/>
  <c r="C7068" i="9"/>
  <c r="D7067" i="9"/>
  <c r="E8324" i="9"/>
  <c r="F8323" i="9"/>
  <c r="J6922" i="9" l="1"/>
  <c r="I6923" i="9"/>
  <c r="E8325" i="9"/>
  <c r="F8324" i="9"/>
  <c r="C7069" i="9"/>
  <c r="D7068" i="9"/>
  <c r="J6923" i="9" l="1"/>
  <c r="I6924" i="9"/>
  <c r="C7070" i="9"/>
  <c r="D7069" i="9"/>
  <c r="E8326" i="9"/>
  <c r="F8325" i="9"/>
  <c r="I6925" i="9" l="1"/>
  <c r="J6924" i="9"/>
  <c r="E8327" i="9"/>
  <c r="F8326" i="9"/>
  <c r="C7071" i="9"/>
  <c r="D7070" i="9"/>
  <c r="J6925" i="9" l="1"/>
  <c r="I6926" i="9"/>
  <c r="C7072" i="9"/>
  <c r="D7071" i="9"/>
  <c r="E8328" i="9"/>
  <c r="F8327" i="9"/>
  <c r="I6927" i="9" l="1"/>
  <c r="J6926" i="9"/>
  <c r="E8329" i="9"/>
  <c r="F8328" i="9"/>
  <c r="C7073" i="9"/>
  <c r="D7072" i="9"/>
  <c r="J6927" i="9" l="1"/>
  <c r="I6928" i="9"/>
  <c r="C7074" i="9"/>
  <c r="D7073" i="9"/>
  <c r="E8330" i="9"/>
  <c r="F8329" i="9"/>
  <c r="I6929" i="9" l="1"/>
  <c r="J6928" i="9"/>
  <c r="E8331" i="9"/>
  <c r="F8330" i="9"/>
  <c r="C7075" i="9"/>
  <c r="D7074" i="9"/>
  <c r="J6929" i="9" l="1"/>
  <c r="I6930" i="9"/>
  <c r="C7076" i="9"/>
  <c r="D7075" i="9"/>
  <c r="E8332" i="9"/>
  <c r="F8331" i="9"/>
  <c r="J6930" i="9" l="1"/>
  <c r="I6931" i="9"/>
  <c r="E8333" i="9"/>
  <c r="F8332" i="9"/>
  <c r="C7077" i="9"/>
  <c r="D7076" i="9"/>
  <c r="J6931" i="9" l="1"/>
  <c r="I6932" i="9"/>
  <c r="C7078" i="9"/>
  <c r="D7077" i="9"/>
  <c r="E8334" i="9"/>
  <c r="F8333" i="9"/>
  <c r="I6933" i="9" l="1"/>
  <c r="J6932" i="9"/>
  <c r="E8335" i="9"/>
  <c r="F8334" i="9"/>
  <c r="C7079" i="9"/>
  <c r="D7078" i="9"/>
  <c r="J6933" i="9" l="1"/>
  <c r="I6934" i="9"/>
  <c r="C7080" i="9"/>
  <c r="D7079" i="9"/>
  <c r="E8336" i="9"/>
  <c r="F8335" i="9"/>
  <c r="I6935" i="9" l="1"/>
  <c r="J6934" i="9"/>
  <c r="E8337" i="9"/>
  <c r="F8336" i="9"/>
  <c r="C7081" i="9"/>
  <c r="D7080" i="9"/>
  <c r="J6935" i="9" l="1"/>
  <c r="I6936" i="9"/>
  <c r="C7082" i="9"/>
  <c r="D7081" i="9"/>
  <c r="E8338" i="9"/>
  <c r="F8337" i="9"/>
  <c r="I6937" i="9" l="1"/>
  <c r="J6936" i="9"/>
  <c r="E8339" i="9"/>
  <c r="F8338" i="9"/>
  <c r="C7083" i="9"/>
  <c r="D7082" i="9"/>
  <c r="J6937" i="9" l="1"/>
  <c r="I6938" i="9"/>
  <c r="C7084" i="9"/>
  <c r="D7083" i="9"/>
  <c r="E8340" i="9"/>
  <c r="F8339" i="9"/>
  <c r="J6938" i="9" l="1"/>
  <c r="I6939" i="9"/>
  <c r="E8341" i="9"/>
  <c r="F8340" i="9"/>
  <c r="C7085" i="9"/>
  <c r="D7084" i="9"/>
  <c r="J6939" i="9" l="1"/>
  <c r="I6940" i="9"/>
  <c r="C7086" i="9"/>
  <c r="D7085" i="9"/>
  <c r="E8342" i="9"/>
  <c r="F8341" i="9"/>
  <c r="I6941" i="9" l="1"/>
  <c r="J6940" i="9"/>
  <c r="E8343" i="9"/>
  <c r="F8342" i="9"/>
  <c r="C7087" i="9"/>
  <c r="D7086" i="9"/>
  <c r="J6941" i="9" l="1"/>
  <c r="I6942" i="9"/>
  <c r="C7088" i="9"/>
  <c r="D7087" i="9"/>
  <c r="E8344" i="9"/>
  <c r="F8343" i="9"/>
  <c r="I6943" i="9" l="1"/>
  <c r="J6942" i="9"/>
  <c r="E8345" i="9"/>
  <c r="F8344" i="9"/>
  <c r="C7089" i="9"/>
  <c r="D7088" i="9"/>
  <c r="J6943" i="9" l="1"/>
  <c r="I6944" i="9"/>
  <c r="C7090" i="9"/>
  <c r="D7089" i="9"/>
  <c r="E8346" i="9"/>
  <c r="F8345" i="9"/>
  <c r="I6945" i="9" l="1"/>
  <c r="J6944" i="9"/>
  <c r="E8347" i="9"/>
  <c r="F8346" i="9"/>
  <c r="C7091" i="9"/>
  <c r="D7090" i="9"/>
  <c r="J6945" i="9" l="1"/>
  <c r="I6946" i="9"/>
  <c r="C7092" i="9"/>
  <c r="D7091" i="9"/>
  <c r="E8348" i="9"/>
  <c r="F8347" i="9"/>
  <c r="J6946" i="9" l="1"/>
  <c r="I6947" i="9"/>
  <c r="E8349" i="9"/>
  <c r="F8348" i="9"/>
  <c r="C7093" i="9"/>
  <c r="D7092" i="9"/>
  <c r="J6947" i="9" l="1"/>
  <c r="I6948" i="9"/>
  <c r="C7094" i="9"/>
  <c r="D7093" i="9"/>
  <c r="E8350" i="9"/>
  <c r="F8349" i="9"/>
  <c r="I6949" i="9" l="1"/>
  <c r="J6948" i="9"/>
  <c r="E8351" i="9"/>
  <c r="F8350" i="9"/>
  <c r="C7095" i="9"/>
  <c r="D7094" i="9"/>
  <c r="J6949" i="9" l="1"/>
  <c r="I6950" i="9"/>
  <c r="C7096" i="9"/>
  <c r="D7095" i="9"/>
  <c r="E8352" i="9"/>
  <c r="F8351" i="9"/>
  <c r="I6951" i="9" l="1"/>
  <c r="J6950" i="9"/>
  <c r="E8353" i="9"/>
  <c r="F8352" i="9"/>
  <c r="C7097" i="9"/>
  <c r="D7096" i="9"/>
  <c r="J6951" i="9" l="1"/>
  <c r="I6952" i="9"/>
  <c r="C7098" i="9"/>
  <c r="D7097" i="9"/>
  <c r="E8354" i="9"/>
  <c r="F8353" i="9"/>
  <c r="I6953" i="9" l="1"/>
  <c r="J6952" i="9"/>
  <c r="E8355" i="9"/>
  <c r="F8354" i="9"/>
  <c r="C7099" i="9"/>
  <c r="D7098" i="9"/>
  <c r="J6953" i="9" l="1"/>
  <c r="I6954" i="9"/>
  <c r="C7100" i="9"/>
  <c r="D7099" i="9"/>
  <c r="E8356" i="9"/>
  <c r="F8355" i="9"/>
  <c r="J6954" i="9" l="1"/>
  <c r="I6955" i="9"/>
  <c r="E8357" i="9"/>
  <c r="F8356" i="9"/>
  <c r="C7101" i="9"/>
  <c r="D7100" i="9"/>
  <c r="J6955" i="9" l="1"/>
  <c r="I6956" i="9"/>
  <c r="C7102" i="9"/>
  <c r="D7101" i="9"/>
  <c r="E8358" i="9"/>
  <c r="F8357" i="9"/>
  <c r="I6957" i="9" l="1"/>
  <c r="J6956" i="9"/>
  <c r="E8359" i="9"/>
  <c r="F8358" i="9"/>
  <c r="C7103" i="9"/>
  <c r="D7102" i="9"/>
  <c r="J6957" i="9" l="1"/>
  <c r="I6958" i="9"/>
  <c r="C7104" i="9"/>
  <c r="D7103" i="9"/>
  <c r="E8360" i="9"/>
  <c r="F8359" i="9"/>
  <c r="I6959" i="9" l="1"/>
  <c r="J6958" i="9"/>
  <c r="E8361" i="9"/>
  <c r="F8360" i="9"/>
  <c r="C7105" i="9"/>
  <c r="D7104" i="9"/>
  <c r="J6959" i="9" l="1"/>
  <c r="I6960" i="9"/>
  <c r="C7106" i="9"/>
  <c r="D7105" i="9"/>
  <c r="E8362" i="9"/>
  <c r="F8361" i="9"/>
  <c r="I6961" i="9" l="1"/>
  <c r="J6960" i="9"/>
  <c r="E8363" i="9"/>
  <c r="F8362" i="9"/>
  <c r="C7107" i="9"/>
  <c r="D7106" i="9"/>
  <c r="J6961" i="9" l="1"/>
  <c r="I6962" i="9"/>
  <c r="C7108" i="9"/>
  <c r="D7107" i="9"/>
  <c r="E8364" i="9"/>
  <c r="F8363" i="9"/>
  <c r="J6962" i="9" l="1"/>
  <c r="I6963" i="9"/>
  <c r="E8365" i="9"/>
  <c r="F8364" i="9"/>
  <c r="C7109" i="9"/>
  <c r="D7108" i="9"/>
  <c r="J6963" i="9" l="1"/>
  <c r="I6964" i="9"/>
  <c r="C7110" i="9"/>
  <c r="D7109" i="9"/>
  <c r="E8366" i="9"/>
  <c r="F8365" i="9"/>
  <c r="I6965" i="9" l="1"/>
  <c r="J6964" i="9"/>
  <c r="E8367" i="9"/>
  <c r="F8366" i="9"/>
  <c r="C7111" i="9"/>
  <c r="D7110" i="9"/>
  <c r="J6965" i="9" l="1"/>
  <c r="I6966" i="9"/>
  <c r="C7112" i="9"/>
  <c r="D7111" i="9"/>
  <c r="E8368" i="9"/>
  <c r="F8367" i="9"/>
  <c r="I6967" i="9" l="1"/>
  <c r="J6966" i="9"/>
  <c r="E8369" i="9"/>
  <c r="F8368" i="9"/>
  <c r="C7113" i="9"/>
  <c r="D7112" i="9"/>
  <c r="J6967" i="9" l="1"/>
  <c r="I6968" i="9"/>
  <c r="C7114" i="9"/>
  <c r="D7113" i="9"/>
  <c r="E8370" i="9"/>
  <c r="F8369" i="9"/>
  <c r="I6969" i="9" l="1"/>
  <c r="J6968" i="9"/>
  <c r="E8371" i="9"/>
  <c r="F8370" i="9"/>
  <c r="C7115" i="9"/>
  <c r="D7114" i="9"/>
  <c r="J6969" i="9" l="1"/>
  <c r="I6970" i="9"/>
  <c r="C7116" i="9"/>
  <c r="D7115" i="9"/>
  <c r="E8372" i="9"/>
  <c r="F8371" i="9"/>
  <c r="J6970" i="9" l="1"/>
  <c r="I6971" i="9"/>
  <c r="E8373" i="9"/>
  <c r="F8372" i="9"/>
  <c r="C7117" i="9"/>
  <c r="D7116" i="9"/>
  <c r="J6971" i="9" l="1"/>
  <c r="I6972" i="9"/>
  <c r="C7118" i="9"/>
  <c r="D7117" i="9"/>
  <c r="E8374" i="9"/>
  <c r="F8373" i="9"/>
  <c r="I6973" i="9" l="1"/>
  <c r="J6972" i="9"/>
  <c r="E8375" i="9"/>
  <c r="F8374" i="9"/>
  <c r="C7119" i="9"/>
  <c r="D7118" i="9"/>
  <c r="J6973" i="9" l="1"/>
  <c r="I6974" i="9"/>
  <c r="C7120" i="9"/>
  <c r="D7119" i="9"/>
  <c r="E8376" i="9"/>
  <c r="F8375" i="9"/>
  <c r="I6975" i="9" l="1"/>
  <c r="J6974" i="9"/>
  <c r="E8377" i="9"/>
  <c r="F8376" i="9"/>
  <c r="C7121" i="9"/>
  <c r="D7120" i="9"/>
  <c r="J6975" i="9" l="1"/>
  <c r="I6976" i="9"/>
  <c r="C7122" i="9"/>
  <c r="D7121" i="9"/>
  <c r="E8378" i="9"/>
  <c r="F8377" i="9"/>
  <c r="I6977" i="9" l="1"/>
  <c r="J6976" i="9"/>
  <c r="E8379" i="9"/>
  <c r="F8378" i="9"/>
  <c r="C7123" i="9"/>
  <c r="D7122" i="9"/>
  <c r="J6977" i="9" l="1"/>
  <c r="I6978" i="9"/>
  <c r="C7124" i="9"/>
  <c r="D7123" i="9"/>
  <c r="E8380" i="9"/>
  <c r="F8379" i="9"/>
  <c r="J6978" i="9" l="1"/>
  <c r="I6979" i="9"/>
  <c r="E8381" i="9"/>
  <c r="F8380" i="9"/>
  <c r="C7125" i="9"/>
  <c r="D7124" i="9"/>
  <c r="J6979" i="9" l="1"/>
  <c r="I6980" i="9"/>
  <c r="C7126" i="9"/>
  <c r="D7125" i="9"/>
  <c r="E8382" i="9"/>
  <c r="F8381" i="9"/>
  <c r="I6981" i="9" l="1"/>
  <c r="J6980" i="9"/>
  <c r="E8383" i="9"/>
  <c r="F8382" i="9"/>
  <c r="C7127" i="9"/>
  <c r="D7126" i="9"/>
  <c r="J6981" i="9" l="1"/>
  <c r="I6982" i="9"/>
  <c r="C7128" i="9"/>
  <c r="D7127" i="9"/>
  <c r="E8384" i="9"/>
  <c r="F8383" i="9"/>
  <c r="I6983" i="9" l="1"/>
  <c r="J6982" i="9"/>
  <c r="E8385" i="9"/>
  <c r="F8384" i="9"/>
  <c r="C7129" i="9"/>
  <c r="D7128" i="9"/>
  <c r="J6983" i="9" l="1"/>
  <c r="I6984" i="9"/>
  <c r="C7130" i="9"/>
  <c r="D7129" i="9"/>
  <c r="E8386" i="9"/>
  <c r="F8385" i="9"/>
  <c r="I6985" i="9" l="1"/>
  <c r="J6984" i="9"/>
  <c r="E8387" i="9"/>
  <c r="F8386" i="9"/>
  <c r="C7131" i="9"/>
  <c r="D7130" i="9"/>
  <c r="J6985" i="9" l="1"/>
  <c r="I6986" i="9"/>
  <c r="C7132" i="9"/>
  <c r="D7131" i="9"/>
  <c r="E8388" i="9"/>
  <c r="F8387" i="9"/>
  <c r="J6986" i="9" l="1"/>
  <c r="I6987" i="9"/>
  <c r="E8389" i="9"/>
  <c r="F8388" i="9"/>
  <c r="C7133" i="9"/>
  <c r="D7132" i="9"/>
  <c r="J6987" i="9" l="1"/>
  <c r="I6988" i="9"/>
  <c r="C7134" i="9"/>
  <c r="D7133" i="9"/>
  <c r="E8390" i="9"/>
  <c r="F8389" i="9"/>
  <c r="I6989" i="9" l="1"/>
  <c r="J6988" i="9"/>
  <c r="E8391" i="9"/>
  <c r="F8390" i="9"/>
  <c r="C7135" i="9"/>
  <c r="D7134" i="9"/>
  <c r="J6989" i="9" l="1"/>
  <c r="I6990" i="9"/>
  <c r="C7136" i="9"/>
  <c r="D7135" i="9"/>
  <c r="E8392" i="9"/>
  <c r="F8391" i="9"/>
  <c r="I6991" i="9" l="1"/>
  <c r="J6990" i="9"/>
  <c r="E8393" i="9"/>
  <c r="F8392" i="9"/>
  <c r="C7137" i="9"/>
  <c r="D7136" i="9"/>
  <c r="J6991" i="9" l="1"/>
  <c r="I6992" i="9"/>
  <c r="C7138" i="9"/>
  <c r="D7137" i="9"/>
  <c r="E8394" i="9"/>
  <c r="F8393" i="9"/>
  <c r="I6993" i="9" l="1"/>
  <c r="J6992" i="9"/>
  <c r="E8395" i="9"/>
  <c r="F8394" i="9"/>
  <c r="C7139" i="9"/>
  <c r="D7138" i="9"/>
  <c r="J6993" i="9" l="1"/>
  <c r="I6994" i="9"/>
  <c r="C7140" i="9"/>
  <c r="D7139" i="9"/>
  <c r="E8396" i="9"/>
  <c r="F8395" i="9"/>
  <c r="J6994" i="9" l="1"/>
  <c r="I6995" i="9"/>
  <c r="E8397" i="9"/>
  <c r="F8396" i="9"/>
  <c r="C7141" i="9"/>
  <c r="D7140" i="9"/>
  <c r="J6995" i="9" l="1"/>
  <c r="I6996" i="9"/>
  <c r="C7142" i="9"/>
  <c r="D7141" i="9"/>
  <c r="E8398" i="9"/>
  <c r="F8397" i="9"/>
  <c r="I6997" i="9" l="1"/>
  <c r="J6996" i="9"/>
  <c r="E8399" i="9"/>
  <c r="F8398" i="9"/>
  <c r="C7143" i="9"/>
  <c r="D7142" i="9"/>
  <c r="J6997" i="9" l="1"/>
  <c r="I6998" i="9"/>
  <c r="C7144" i="9"/>
  <c r="D7143" i="9"/>
  <c r="E8400" i="9"/>
  <c r="F8399" i="9"/>
  <c r="I6999" i="9" l="1"/>
  <c r="J6998" i="9"/>
  <c r="E8401" i="9"/>
  <c r="F8400" i="9"/>
  <c r="C7145" i="9"/>
  <c r="D7144" i="9"/>
  <c r="J6999" i="9" l="1"/>
  <c r="I7000" i="9"/>
  <c r="C7146" i="9"/>
  <c r="D7145" i="9"/>
  <c r="E8402" i="9"/>
  <c r="F8401" i="9"/>
  <c r="I7001" i="9" l="1"/>
  <c r="J7000" i="9"/>
  <c r="E8403" i="9"/>
  <c r="F8402" i="9"/>
  <c r="C7147" i="9"/>
  <c r="D7146" i="9"/>
  <c r="J7001" i="9" l="1"/>
  <c r="I7002" i="9"/>
  <c r="C7148" i="9"/>
  <c r="D7147" i="9"/>
  <c r="E8404" i="9"/>
  <c r="F8403" i="9"/>
  <c r="J7002" i="9" l="1"/>
  <c r="I7003" i="9"/>
  <c r="E8405" i="9"/>
  <c r="F8404" i="9"/>
  <c r="C7149" i="9"/>
  <c r="D7148" i="9"/>
  <c r="J7003" i="9" l="1"/>
  <c r="I7004" i="9"/>
  <c r="C7150" i="9"/>
  <c r="D7149" i="9"/>
  <c r="E8406" i="9"/>
  <c r="F8405" i="9"/>
  <c r="I7005" i="9" l="1"/>
  <c r="J7004" i="9"/>
  <c r="E8407" i="9"/>
  <c r="F8406" i="9"/>
  <c r="D7150" i="9"/>
  <c r="C7151" i="9"/>
  <c r="J7005" i="9" l="1"/>
  <c r="I7006" i="9"/>
  <c r="C7152" i="9"/>
  <c r="D7151" i="9"/>
  <c r="E8408" i="9"/>
  <c r="F8407" i="9"/>
  <c r="I7007" i="9" l="1"/>
  <c r="J7006" i="9"/>
  <c r="E8409" i="9"/>
  <c r="F8408" i="9"/>
  <c r="C7153" i="9"/>
  <c r="D7152" i="9"/>
  <c r="J7007" i="9" l="1"/>
  <c r="I7008" i="9"/>
  <c r="C7154" i="9"/>
  <c r="D7153" i="9"/>
  <c r="E8410" i="9"/>
  <c r="F8409" i="9"/>
  <c r="I7009" i="9" l="1"/>
  <c r="J7008" i="9"/>
  <c r="E8411" i="9"/>
  <c r="F8410" i="9"/>
  <c r="C7155" i="9"/>
  <c r="D7154" i="9"/>
  <c r="J7009" i="9" l="1"/>
  <c r="I7010" i="9"/>
  <c r="C7156" i="9"/>
  <c r="D7155" i="9"/>
  <c r="E8412" i="9"/>
  <c r="F8411" i="9"/>
  <c r="J7010" i="9" l="1"/>
  <c r="I7011" i="9"/>
  <c r="E8413" i="9"/>
  <c r="F8412" i="9"/>
  <c r="C7157" i="9"/>
  <c r="D7156" i="9"/>
  <c r="J7011" i="9" l="1"/>
  <c r="I7012" i="9"/>
  <c r="C7158" i="9"/>
  <c r="D7157" i="9"/>
  <c r="E8414" i="9"/>
  <c r="F8413" i="9"/>
  <c r="I7013" i="9" l="1"/>
  <c r="J7012" i="9"/>
  <c r="E8415" i="9"/>
  <c r="F8414" i="9"/>
  <c r="C7159" i="9"/>
  <c r="D7158" i="9"/>
  <c r="J7013" i="9" l="1"/>
  <c r="I7014" i="9"/>
  <c r="C7160" i="9"/>
  <c r="D7159" i="9"/>
  <c r="E8416" i="9"/>
  <c r="F8415" i="9"/>
  <c r="I7015" i="9" l="1"/>
  <c r="J7014" i="9"/>
  <c r="E8417" i="9"/>
  <c r="F8416" i="9"/>
  <c r="C7161" i="9"/>
  <c r="D7160" i="9"/>
  <c r="J7015" i="9" l="1"/>
  <c r="I7016" i="9"/>
  <c r="C7162" i="9"/>
  <c r="D7161" i="9"/>
  <c r="E8418" i="9"/>
  <c r="F8417" i="9"/>
  <c r="I7017" i="9" l="1"/>
  <c r="J7016" i="9"/>
  <c r="E8419" i="9"/>
  <c r="F8418" i="9"/>
  <c r="C7163" i="9"/>
  <c r="D7162" i="9"/>
  <c r="J7017" i="9" l="1"/>
  <c r="I7018" i="9"/>
  <c r="C7164" i="9"/>
  <c r="D7163" i="9"/>
  <c r="E8420" i="9"/>
  <c r="F8419" i="9"/>
  <c r="J7018" i="9" l="1"/>
  <c r="I7019" i="9"/>
  <c r="E8421" i="9"/>
  <c r="F8420" i="9"/>
  <c r="C7165" i="9"/>
  <c r="D7164" i="9"/>
  <c r="J7019" i="9" l="1"/>
  <c r="I7020" i="9"/>
  <c r="C7166" i="9"/>
  <c r="D7165" i="9"/>
  <c r="E8422" i="9"/>
  <c r="F8421" i="9"/>
  <c r="I7021" i="9" l="1"/>
  <c r="J7020" i="9"/>
  <c r="E8423" i="9"/>
  <c r="F8422" i="9"/>
  <c r="C7167" i="9"/>
  <c r="D7166" i="9"/>
  <c r="J7021" i="9" l="1"/>
  <c r="I7022" i="9"/>
  <c r="C7168" i="9"/>
  <c r="D7167" i="9"/>
  <c r="E8424" i="9"/>
  <c r="F8423" i="9"/>
  <c r="I7023" i="9" l="1"/>
  <c r="J7022" i="9"/>
  <c r="E8425" i="9"/>
  <c r="F8424" i="9"/>
  <c r="C7169" i="9"/>
  <c r="D7168" i="9"/>
  <c r="J7023" i="9" l="1"/>
  <c r="I7024" i="9"/>
  <c r="C7170" i="9"/>
  <c r="D7169" i="9"/>
  <c r="E8426" i="9"/>
  <c r="F8425" i="9"/>
  <c r="I7025" i="9" l="1"/>
  <c r="J7024" i="9"/>
  <c r="E8427" i="9"/>
  <c r="F8426" i="9"/>
  <c r="C7171" i="9"/>
  <c r="D7170" i="9"/>
  <c r="J7025" i="9" l="1"/>
  <c r="I7026" i="9"/>
  <c r="C7172" i="9"/>
  <c r="D7171" i="9"/>
  <c r="E8428" i="9"/>
  <c r="F8427" i="9"/>
  <c r="J7026" i="9" l="1"/>
  <c r="I7027" i="9"/>
  <c r="E8429" i="9"/>
  <c r="F8428" i="9"/>
  <c r="C7173" i="9"/>
  <c r="D7172" i="9"/>
  <c r="J7027" i="9" l="1"/>
  <c r="I7028" i="9"/>
  <c r="C7174" i="9"/>
  <c r="D7173" i="9"/>
  <c r="E8430" i="9"/>
  <c r="F8429" i="9"/>
  <c r="I7029" i="9" l="1"/>
  <c r="J7028" i="9"/>
  <c r="E8431" i="9"/>
  <c r="F8430" i="9"/>
  <c r="C7175" i="9"/>
  <c r="D7174" i="9"/>
  <c r="J7029" i="9" l="1"/>
  <c r="I7030" i="9"/>
  <c r="C7176" i="9"/>
  <c r="D7175" i="9"/>
  <c r="E8432" i="9"/>
  <c r="F8431" i="9"/>
  <c r="I7031" i="9" l="1"/>
  <c r="J7030" i="9"/>
  <c r="E8433" i="9"/>
  <c r="F8432" i="9"/>
  <c r="C7177" i="9"/>
  <c r="D7176" i="9"/>
  <c r="J7031" i="9" l="1"/>
  <c r="I7032" i="9"/>
  <c r="C7178" i="9"/>
  <c r="D7177" i="9"/>
  <c r="E8434" i="9"/>
  <c r="F8433" i="9"/>
  <c r="I7033" i="9" l="1"/>
  <c r="J7032" i="9"/>
  <c r="E8435" i="9"/>
  <c r="F8434" i="9"/>
  <c r="C7179" i="9"/>
  <c r="D7178" i="9"/>
  <c r="J7033" i="9" l="1"/>
  <c r="I7034" i="9"/>
  <c r="C7180" i="9"/>
  <c r="D7179" i="9"/>
  <c r="E8436" i="9"/>
  <c r="F8435" i="9"/>
  <c r="J7034" i="9" l="1"/>
  <c r="I7035" i="9"/>
  <c r="E8437" i="9"/>
  <c r="F8436" i="9"/>
  <c r="C7181" i="9"/>
  <c r="D7180" i="9"/>
  <c r="J7035" i="9" l="1"/>
  <c r="I7036" i="9"/>
  <c r="C7182" i="9"/>
  <c r="D7181" i="9"/>
  <c r="E8438" i="9"/>
  <c r="F8437" i="9"/>
  <c r="I7037" i="9" l="1"/>
  <c r="J7036" i="9"/>
  <c r="E8439" i="9"/>
  <c r="F8438" i="9"/>
  <c r="C7183" i="9"/>
  <c r="D7182" i="9"/>
  <c r="J7037" i="9" l="1"/>
  <c r="I7038" i="9"/>
  <c r="C7184" i="9"/>
  <c r="D7183" i="9"/>
  <c r="E8440" i="9"/>
  <c r="F8439" i="9"/>
  <c r="I7039" i="9" l="1"/>
  <c r="J7038" i="9"/>
  <c r="E8441" i="9"/>
  <c r="F8440" i="9"/>
  <c r="C7185" i="9"/>
  <c r="D7184" i="9"/>
  <c r="J7039" i="9" l="1"/>
  <c r="I7040" i="9"/>
  <c r="C7186" i="9"/>
  <c r="D7185" i="9"/>
  <c r="E8442" i="9"/>
  <c r="F8441" i="9"/>
  <c r="I7041" i="9" l="1"/>
  <c r="J7040" i="9"/>
  <c r="E8443" i="9"/>
  <c r="F8442" i="9"/>
  <c r="C7187" i="9"/>
  <c r="D7186" i="9"/>
  <c r="J7041" i="9" l="1"/>
  <c r="I7042" i="9"/>
  <c r="C7188" i="9"/>
  <c r="D7187" i="9"/>
  <c r="E8444" i="9"/>
  <c r="F8443" i="9"/>
  <c r="J7042" i="9" l="1"/>
  <c r="I7043" i="9"/>
  <c r="E8445" i="9"/>
  <c r="F8444" i="9"/>
  <c r="C7189" i="9"/>
  <c r="D7188" i="9"/>
  <c r="J7043" i="9" l="1"/>
  <c r="I7044" i="9"/>
  <c r="C7190" i="9"/>
  <c r="D7189" i="9"/>
  <c r="E8446" i="9"/>
  <c r="F8445" i="9"/>
  <c r="I7045" i="9" l="1"/>
  <c r="J7044" i="9"/>
  <c r="E8447" i="9"/>
  <c r="F8446" i="9"/>
  <c r="C7191" i="9"/>
  <c r="D7190" i="9"/>
  <c r="J7045" i="9" l="1"/>
  <c r="I7046" i="9"/>
  <c r="C7192" i="9"/>
  <c r="D7191" i="9"/>
  <c r="E8448" i="9"/>
  <c r="F8447" i="9"/>
  <c r="I7047" i="9" l="1"/>
  <c r="J7046" i="9"/>
  <c r="E8449" i="9"/>
  <c r="F8448" i="9"/>
  <c r="C7193" i="9"/>
  <c r="D7192" i="9"/>
  <c r="J7047" i="9" l="1"/>
  <c r="I7048" i="9"/>
  <c r="C7194" i="9"/>
  <c r="D7193" i="9"/>
  <c r="E8450" i="9"/>
  <c r="F8449" i="9"/>
  <c r="I7049" i="9" l="1"/>
  <c r="J7048" i="9"/>
  <c r="E8451" i="9"/>
  <c r="F8450" i="9"/>
  <c r="C7195" i="9"/>
  <c r="D7194" i="9"/>
  <c r="J7049" i="9" l="1"/>
  <c r="I7050" i="9"/>
  <c r="C7196" i="9"/>
  <c r="D7195" i="9"/>
  <c r="E8452" i="9"/>
  <c r="F8451" i="9"/>
  <c r="J7050" i="9" l="1"/>
  <c r="I7051" i="9"/>
  <c r="E8453" i="9"/>
  <c r="F8452" i="9"/>
  <c r="C7197" i="9"/>
  <c r="D7196" i="9"/>
  <c r="J7051" i="9" l="1"/>
  <c r="I7052" i="9"/>
  <c r="C7198" i="9"/>
  <c r="D7197" i="9"/>
  <c r="E8454" i="9"/>
  <c r="F8453" i="9"/>
  <c r="I7053" i="9" l="1"/>
  <c r="J7052" i="9"/>
  <c r="E8455" i="9"/>
  <c r="F8454" i="9"/>
  <c r="C7199" i="9"/>
  <c r="D7198" i="9"/>
  <c r="J7053" i="9" l="1"/>
  <c r="I7054" i="9"/>
  <c r="C7200" i="9"/>
  <c r="D7199" i="9"/>
  <c r="E8456" i="9"/>
  <c r="F8455" i="9"/>
  <c r="I7055" i="9" l="1"/>
  <c r="J7054" i="9"/>
  <c r="E8457" i="9"/>
  <c r="F8456" i="9"/>
  <c r="C7201" i="9"/>
  <c r="D7200" i="9"/>
  <c r="J7055" i="9" l="1"/>
  <c r="I7056" i="9"/>
  <c r="C7202" i="9"/>
  <c r="D7201" i="9"/>
  <c r="E8458" i="9"/>
  <c r="F8457" i="9"/>
  <c r="I7057" i="9" l="1"/>
  <c r="J7056" i="9"/>
  <c r="E8459" i="9"/>
  <c r="F8458" i="9"/>
  <c r="C7203" i="9"/>
  <c r="D7202" i="9"/>
  <c r="J7057" i="9" l="1"/>
  <c r="I7058" i="9"/>
  <c r="C7204" i="9"/>
  <c r="D7203" i="9"/>
  <c r="E8460" i="9"/>
  <c r="F8459" i="9"/>
  <c r="J7058" i="9" l="1"/>
  <c r="I7059" i="9"/>
  <c r="E8461" i="9"/>
  <c r="F8460" i="9"/>
  <c r="C7205" i="9"/>
  <c r="D7204" i="9"/>
  <c r="J7059" i="9" l="1"/>
  <c r="I7060" i="9"/>
  <c r="C7206" i="9"/>
  <c r="D7205" i="9"/>
  <c r="E8462" i="9"/>
  <c r="F8461" i="9"/>
  <c r="I7061" i="9" l="1"/>
  <c r="J7060" i="9"/>
  <c r="E8463" i="9"/>
  <c r="F8462" i="9"/>
  <c r="C7207" i="9"/>
  <c r="D7206" i="9"/>
  <c r="J7061" i="9" l="1"/>
  <c r="I7062" i="9"/>
  <c r="C7208" i="9"/>
  <c r="D7207" i="9"/>
  <c r="E8464" i="9"/>
  <c r="F8463" i="9"/>
  <c r="I7063" i="9" l="1"/>
  <c r="J7062" i="9"/>
  <c r="E8465" i="9"/>
  <c r="F8464" i="9"/>
  <c r="C7209" i="9"/>
  <c r="D7208" i="9"/>
  <c r="J7063" i="9" l="1"/>
  <c r="I7064" i="9"/>
  <c r="C7210" i="9"/>
  <c r="D7209" i="9"/>
  <c r="E8466" i="9"/>
  <c r="F8465" i="9"/>
  <c r="I7065" i="9" l="1"/>
  <c r="J7064" i="9"/>
  <c r="E8467" i="9"/>
  <c r="F8466" i="9"/>
  <c r="C7211" i="9"/>
  <c r="D7210" i="9"/>
  <c r="J7065" i="9" l="1"/>
  <c r="I7066" i="9"/>
  <c r="C7212" i="9"/>
  <c r="D7211" i="9"/>
  <c r="E8468" i="9"/>
  <c r="F8467" i="9"/>
  <c r="J7066" i="9" l="1"/>
  <c r="I7067" i="9"/>
  <c r="E8469" i="9"/>
  <c r="F8468" i="9"/>
  <c r="C7213" i="9"/>
  <c r="D7212" i="9"/>
  <c r="J7067" i="9" l="1"/>
  <c r="I7068" i="9"/>
  <c r="C7214" i="9"/>
  <c r="D7213" i="9"/>
  <c r="E8470" i="9"/>
  <c r="F8469" i="9"/>
  <c r="I7069" i="9" l="1"/>
  <c r="J7068" i="9"/>
  <c r="E8471" i="9"/>
  <c r="F8470" i="9"/>
  <c r="C7215" i="9"/>
  <c r="D7214" i="9"/>
  <c r="J7069" i="9" l="1"/>
  <c r="I7070" i="9"/>
  <c r="C7216" i="9"/>
  <c r="D7215" i="9"/>
  <c r="E8472" i="9"/>
  <c r="F8471" i="9"/>
  <c r="I7071" i="9" l="1"/>
  <c r="J7070" i="9"/>
  <c r="E8473" i="9"/>
  <c r="F8472" i="9"/>
  <c r="C7217" i="9"/>
  <c r="D7216" i="9"/>
  <c r="J7071" i="9" l="1"/>
  <c r="I7072" i="9"/>
  <c r="C7218" i="9"/>
  <c r="D7217" i="9"/>
  <c r="E8474" i="9"/>
  <c r="F8473" i="9"/>
  <c r="I7073" i="9" l="1"/>
  <c r="J7072" i="9"/>
  <c r="E8475" i="9"/>
  <c r="F8474" i="9"/>
  <c r="C7219" i="9"/>
  <c r="D7218" i="9"/>
  <c r="J7073" i="9" l="1"/>
  <c r="I7074" i="9"/>
  <c r="C7220" i="9"/>
  <c r="D7219" i="9"/>
  <c r="E8476" i="9"/>
  <c r="F8475" i="9"/>
  <c r="J7074" i="9" l="1"/>
  <c r="I7075" i="9"/>
  <c r="E8477" i="9"/>
  <c r="F8476" i="9"/>
  <c r="C7221" i="9"/>
  <c r="D7220" i="9"/>
  <c r="J7075" i="9" l="1"/>
  <c r="I7076" i="9"/>
  <c r="C7222" i="9"/>
  <c r="D7221" i="9"/>
  <c r="E8478" i="9"/>
  <c r="F8477" i="9"/>
  <c r="I7077" i="9" l="1"/>
  <c r="J7076" i="9"/>
  <c r="E8479" i="9"/>
  <c r="F8478" i="9"/>
  <c r="C7223" i="9"/>
  <c r="D7222" i="9"/>
  <c r="J7077" i="9" l="1"/>
  <c r="I7078" i="9"/>
  <c r="C7224" i="9"/>
  <c r="D7223" i="9"/>
  <c r="E8480" i="9"/>
  <c r="F8479" i="9"/>
  <c r="I7079" i="9" l="1"/>
  <c r="J7078" i="9"/>
  <c r="E8481" i="9"/>
  <c r="F8480" i="9"/>
  <c r="C7225" i="9"/>
  <c r="D7224" i="9"/>
  <c r="J7079" i="9" l="1"/>
  <c r="I7080" i="9"/>
  <c r="C7226" i="9"/>
  <c r="D7225" i="9"/>
  <c r="E8482" i="9"/>
  <c r="F8481" i="9"/>
  <c r="I7081" i="9" l="1"/>
  <c r="J7080" i="9"/>
  <c r="E8483" i="9"/>
  <c r="F8482" i="9"/>
  <c r="C7227" i="9"/>
  <c r="D7226" i="9"/>
  <c r="J7081" i="9" l="1"/>
  <c r="I7082" i="9"/>
  <c r="C7228" i="9"/>
  <c r="D7227" i="9"/>
  <c r="E8484" i="9"/>
  <c r="F8483" i="9"/>
  <c r="J7082" i="9" l="1"/>
  <c r="I7083" i="9"/>
  <c r="E8485" i="9"/>
  <c r="F8484" i="9"/>
  <c r="C7229" i="9"/>
  <c r="D7228" i="9"/>
  <c r="J7083" i="9" l="1"/>
  <c r="I7084" i="9"/>
  <c r="C7230" i="9"/>
  <c r="D7229" i="9"/>
  <c r="E8486" i="9"/>
  <c r="F8485" i="9"/>
  <c r="I7085" i="9" l="1"/>
  <c r="J7084" i="9"/>
  <c r="E8487" i="9"/>
  <c r="F8486" i="9"/>
  <c r="D7230" i="9"/>
  <c r="C7231" i="9"/>
  <c r="J7085" i="9" l="1"/>
  <c r="I7086" i="9"/>
  <c r="C7232" i="9"/>
  <c r="D7231" i="9"/>
  <c r="E8488" i="9"/>
  <c r="F8487" i="9"/>
  <c r="I7087" i="9" l="1"/>
  <c r="J7086" i="9"/>
  <c r="E8489" i="9"/>
  <c r="F8488" i="9"/>
  <c r="C7233" i="9"/>
  <c r="D7232" i="9"/>
  <c r="J7087" i="9" l="1"/>
  <c r="I7088" i="9"/>
  <c r="C7234" i="9"/>
  <c r="D7233" i="9"/>
  <c r="E8490" i="9"/>
  <c r="F8489" i="9"/>
  <c r="I7089" i="9" l="1"/>
  <c r="J7088" i="9"/>
  <c r="E8491" i="9"/>
  <c r="F8490" i="9"/>
  <c r="C7235" i="9"/>
  <c r="D7234" i="9"/>
  <c r="J7089" i="9" l="1"/>
  <c r="I7090" i="9"/>
  <c r="C7236" i="9"/>
  <c r="D7235" i="9"/>
  <c r="E8492" i="9"/>
  <c r="F8491" i="9"/>
  <c r="J7090" i="9" l="1"/>
  <c r="I7091" i="9"/>
  <c r="E8493" i="9"/>
  <c r="F8492" i="9"/>
  <c r="C7237" i="9"/>
  <c r="D7236" i="9"/>
  <c r="J7091" i="9" l="1"/>
  <c r="I7092" i="9"/>
  <c r="C7238" i="9"/>
  <c r="D7237" i="9"/>
  <c r="E8494" i="9"/>
  <c r="F8493" i="9"/>
  <c r="I7093" i="9" l="1"/>
  <c r="J7092" i="9"/>
  <c r="E8495" i="9"/>
  <c r="F8494" i="9"/>
  <c r="C7239" i="9"/>
  <c r="D7238" i="9"/>
  <c r="J7093" i="9" l="1"/>
  <c r="I7094" i="9"/>
  <c r="C7240" i="9"/>
  <c r="D7239" i="9"/>
  <c r="E8496" i="9"/>
  <c r="F8495" i="9"/>
  <c r="I7095" i="9" l="1"/>
  <c r="J7094" i="9"/>
  <c r="E8497" i="9"/>
  <c r="F8496" i="9"/>
  <c r="C7241" i="9"/>
  <c r="D7240" i="9"/>
  <c r="J7095" i="9" l="1"/>
  <c r="I7096" i="9"/>
  <c r="C7242" i="9"/>
  <c r="D7241" i="9"/>
  <c r="E8498" i="9"/>
  <c r="F8497" i="9"/>
  <c r="I7097" i="9" l="1"/>
  <c r="J7096" i="9"/>
  <c r="E8499" i="9"/>
  <c r="F8498" i="9"/>
  <c r="C7243" i="9"/>
  <c r="D7242" i="9"/>
  <c r="J7097" i="9" l="1"/>
  <c r="I7098" i="9"/>
  <c r="C7244" i="9"/>
  <c r="D7243" i="9"/>
  <c r="E8500" i="9"/>
  <c r="F8499" i="9"/>
  <c r="J7098" i="9" l="1"/>
  <c r="I7099" i="9"/>
  <c r="E8501" i="9"/>
  <c r="F8500" i="9"/>
  <c r="C7245" i="9"/>
  <c r="D7244" i="9"/>
  <c r="J7099" i="9" l="1"/>
  <c r="I7100" i="9"/>
  <c r="C7246" i="9"/>
  <c r="D7245" i="9"/>
  <c r="E8502" i="9"/>
  <c r="F8501" i="9"/>
  <c r="I7101" i="9" l="1"/>
  <c r="J7100" i="9"/>
  <c r="E8503" i="9"/>
  <c r="F8502" i="9"/>
  <c r="C7247" i="9"/>
  <c r="D7246" i="9"/>
  <c r="J7101" i="9" l="1"/>
  <c r="I7102" i="9"/>
  <c r="C7248" i="9"/>
  <c r="D7247" i="9"/>
  <c r="E8504" i="9"/>
  <c r="F8503" i="9"/>
  <c r="I7103" i="9" l="1"/>
  <c r="J7102" i="9"/>
  <c r="E8505" i="9"/>
  <c r="F8504" i="9"/>
  <c r="C7249" i="9"/>
  <c r="D7248" i="9"/>
  <c r="J7103" i="9" l="1"/>
  <c r="I7104" i="9"/>
  <c r="C7250" i="9"/>
  <c r="D7249" i="9"/>
  <c r="E8506" i="9"/>
  <c r="F8505" i="9"/>
  <c r="I7105" i="9" l="1"/>
  <c r="J7104" i="9"/>
  <c r="E8507" i="9"/>
  <c r="F8506" i="9"/>
  <c r="C7251" i="9"/>
  <c r="D7250" i="9"/>
  <c r="J7105" i="9" l="1"/>
  <c r="I7106" i="9"/>
  <c r="C7252" i="9"/>
  <c r="D7251" i="9"/>
  <c r="E8508" i="9"/>
  <c r="F8507" i="9"/>
  <c r="J7106" i="9" l="1"/>
  <c r="I7107" i="9"/>
  <c r="E8509" i="9"/>
  <c r="F8508" i="9"/>
  <c r="C7253" i="9"/>
  <c r="D7252" i="9"/>
  <c r="J7107" i="9" l="1"/>
  <c r="I7108" i="9"/>
  <c r="C7254" i="9"/>
  <c r="D7253" i="9"/>
  <c r="E8510" i="9"/>
  <c r="F8509" i="9"/>
  <c r="I7109" i="9" l="1"/>
  <c r="J7108" i="9"/>
  <c r="E8511" i="9"/>
  <c r="F8510" i="9"/>
  <c r="C7255" i="9"/>
  <c r="D7254" i="9"/>
  <c r="J7109" i="9" l="1"/>
  <c r="I7110" i="9"/>
  <c r="C7256" i="9"/>
  <c r="D7255" i="9"/>
  <c r="E8512" i="9"/>
  <c r="F8511" i="9"/>
  <c r="I7111" i="9" l="1"/>
  <c r="J7110" i="9"/>
  <c r="E8513" i="9"/>
  <c r="F8512" i="9"/>
  <c r="C7257" i="9"/>
  <c r="D7256" i="9"/>
  <c r="J7111" i="9" l="1"/>
  <c r="I7112" i="9"/>
  <c r="C7258" i="9"/>
  <c r="D7257" i="9"/>
  <c r="E8514" i="9"/>
  <c r="F8513" i="9"/>
  <c r="I7113" i="9" l="1"/>
  <c r="J7112" i="9"/>
  <c r="E8515" i="9"/>
  <c r="F8514" i="9"/>
  <c r="C7259" i="9"/>
  <c r="D7258" i="9"/>
  <c r="J7113" i="9" l="1"/>
  <c r="I7114" i="9"/>
  <c r="C7260" i="9"/>
  <c r="D7259" i="9"/>
  <c r="E8516" i="9"/>
  <c r="F8515" i="9"/>
  <c r="J7114" i="9" l="1"/>
  <c r="I7115" i="9"/>
  <c r="E8517" i="9"/>
  <c r="F8516" i="9"/>
  <c r="C7261" i="9"/>
  <c r="D7260" i="9"/>
  <c r="J7115" i="9" l="1"/>
  <c r="I7116" i="9"/>
  <c r="C7262" i="9"/>
  <c r="D7261" i="9"/>
  <c r="E8518" i="9"/>
  <c r="F8517" i="9"/>
  <c r="I7117" i="9" l="1"/>
  <c r="J7116" i="9"/>
  <c r="E8519" i="9"/>
  <c r="F8518" i="9"/>
  <c r="C7263" i="9"/>
  <c r="D7262" i="9"/>
  <c r="J7117" i="9" l="1"/>
  <c r="I7118" i="9"/>
  <c r="C7264" i="9"/>
  <c r="D7263" i="9"/>
  <c r="E8520" i="9"/>
  <c r="F8519" i="9"/>
  <c r="I7119" i="9" l="1"/>
  <c r="J7118" i="9"/>
  <c r="E8521" i="9"/>
  <c r="F8520" i="9"/>
  <c r="C7265" i="9"/>
  <c r="D7264" i="9"/>
  <c r="J7119" i="9" l="1"/>
  <c r="I7120" i="9"/>
  <c r="C7266" i="9"/>
  <c r="D7265" i="9"/>
  <c r="E8522" i="9"/>
  <c r="F8521" i="9"/>
  <c r="I7121" i="9" l="1"/>
  <c r="J7120" i="9"/>
  <c r="E8523" i="9"/>
  <c r="F8522" i="9"/>
  <c r="C7267" i="9"/>
  <c r="D7266" i="9"/>
  <c r="J7121" i="9" l="1"/>
  <c r="I7122" i="9"/>
  <c r="E8524" i="9"/>
  <c r="F8523" i="9"/>
  <c r="C7268" i="9"/>
  <c r="D7267" i="9"/>
  <c r="J7122" i="9" l="1"/>
  <c r="I7123" i="9"/>
  <c r="E8525" i="9"/>
  <c r="F8524" i="9"/>
  <c r="C7269" i="9"/>
  <c r="D7268" i="9"/>
  <c r="J7123" i="9" l="1"/>
  <c r="I7124" i="9"/>
  <c r="E8526" i="9"/>
  <c r="F8525" i="9"/>
  <c r="C7270" i="9"/>
  <c r="D7269" i="9"/>
  <c r="I7125" i="9" l="1"/>
  <c r="J7124" i="9"/>
  <c r="C7271" i="9"/>
  <c r="D7270" i="9"/>
  <c r="E8527" i="9"/>
  <c r="F8526" i="9"/>
  <c r="J7125" i="9" l="1"/>
  <c r="I7126" i="9"/>
  <c r="E8528" i="9"/>
  <c r="F8527" i="9"/>
  <c r="C7272" i="9"/>
  <c r="D7271" i="9"/>
  <c r="I7127" i="9" l="1"/>
  <c r="J7126" i="9"/>
  <c r="C7273" i="9"/>
  <c r="D7272" i="9"/>
  <c r="E8529" i="9"/>
  <c r="F8528" i="9"/>
  <c r="J7127" i="9" l="1"/>
  <c r="I7128" i="9"/>
  <c r="E8530" i="9"/>
  <c r="F8529" i="9"/>
  <c r="C7274" i="9"/>
  <c r="D7273" i="9"/>
  <c r="I7129" i="9" l="1"/>
  <c r="J7128" i="9"/>
  <c r="C7275" i="9"/>
  <c r="D7274" i="9"/>
  <c r="E8531" i="9"/>
  <c r="F8530" i="9"/>
  <c r="J7129" i="9" l="1"/>
  <c r="I7130" i="9"/>
  <c r="E8532" i="9"/>
  <c r="F8531" i="9"/>
  <c r="C7276" i="9"/>
  <c r="D7275" i="9"/>
  <c r="J7130" i="9" l="1"/>
  <c r="I7131" i="9"/>
  <c r="C7277" i="9"/>
  <c r="D7276" i="9"/>
  <c r="E8533" i="9"/>
  <c r="F8532" i="9"/>
  <c r="J7131" i="9" l="1"/>
  <c r="I7132" i="9"/>
  <c r="E8534" i="9"/>
  <c r="F8533" i="9"/>
  <c r="C7278" i="9"/>
  <c r="D7277" i="9"/>
  <c r="I7133" i="9" l="1"/>
  <c r="J7132" i="9"/>
  <c r="E8535" i="9"/>
  <c r="F8534" i="9"/>
  <c r="C7279" i="9"/>
  <c r="D7278" i="9"/>
  <c r="J7133" i="9" l="1"/>
  <c r="I7134" i="9"/>
  <c r="E8536" i="9"/>
  <c r="F8535" i="9"/>
  <c r="C7280" i="9"/>
  <c r="D7279" i="9"/>
  <c r="I7135" i="9" l="1"/>
  <c r="J7134" i="9"/>
  <c r="E8537" i="9"/>
  <c r="F8536" i="9"/>
  <c r="C7281" i="9"/>
  <c r="D7280" i="9"/>
  <c r="J7135" i="9" l="1"/>
  <c r="I7136" i="9"/>
  <c r="E8538" i="9"/>
  <c r="F8537" i="9"/>
  <c r="C7282" i="9"/>
  <c r="D7281" i="9"/>
  <c r="I7137" i="9" l="1"/>
  <c r="J7136" i="9"/>
  <c r="C7283" i="9"/>
  <c r="D7282" i="9"/>
  <c r="E8539" i="9"/>
  <c r="F8538" i="9"/>
  <c r="J7137" i="9" l="1"/>
  <c r="I7138" i="9"/>
  <c r="E8540" i="9"/>
  <c r="F8539" i="9"/>
  <c r="C7284" i="9"/>
  <c r="D7283" i="9"/>
  <c r="J7138" i="9" l="1"/>
  <c r="I7139" i="9"/>
  <c r="C7285" i="9"/>
  <c r="D7284" i="9"/>
  <c r="E8541" i="9"/>
  <c r="F8540" i="9"/>
  <c r="J7139" i="9" l="1"/>
  <c r="I7140" i="9"/>
  <c r="E8542" i="9"/>
  <c r="F8541" i="9"/>
  <c r="C7286" i="9"/>
  <c r="D7285" i="9"/>
  <c r="I7141" i="9" l="1"/>
  <c r="J7140" i="9"/>
  <c r="C7287" i="9"/>
  <c r="D7286" i="9"/>
  <c r="E8543" i="9"/>
  <c r="F8542" i="9"/>
  <c r="J7141" i="9" l="1"/>
  <c r="I7142" i="9"/>
  <c r="E8544" i="9"/>
  <c r="F8543" i="9"/>
  <c r="C7288" i="9"/>
  <c r="D7287" i="9"/>
  <c r="I7143" i="9" l="1"/>
  <c r="J7142" i="9"/>
  <c r="C7289" i="9"/>
  <c r="D7288" i="9"/>
  <c r="E8545" i="9"/>
  <c r="F8544" i="9"/>
  <c r="J7143" i="9" l="1"/>
  <c r="I7144" i="9"/>
  <c r="E8546" i="9"/>
  <c r="F8545" i="9"/>
  <c r="C7290" i="9"/>
  <c r="D7289" i="9"/>
  <c r="I7145" i="9" l="1"/>
  <c r="J7144" i="9"/>
  <c r="C7291" i="9"/>
  <c r="D7290" i="9"/>
  <c r="E8547" i="9"/>
  <c r="F8546" i="9"/>
  <c r="J7145" i="9" l="1"/>
  <c r="I7146" i="9"/>
  <c r="E8548" i="9"/>
  <c r="F8547" i="9"/>
  <c r="C7292" i="9"/>
  <c r="D7291" i="9"/>
  <c r="J7146" i="9" l="1"/>
  <c r="I7147" i="9"/>
  <c r="E8549" i="9"/>
  <c r="F8548" i="9"/>
  <c r="C7293" i="9"/>
  <c r="D7292" i="9"/>
  <c r="J7147" i="9" l="1"/>
  <c r="I7148" i="9"/>
  <c r="C7294" i="9"/>
  <c r="D7293" i="9"/>
  <c r="E8550" i="9"/>
  <c r="F8549" i="9"/>
  <c r="I7149" i="9" l="1"/>
  <c r="J7148" i="9"/>
  <c r="C7295" i="9"/>
  <c r="D7294" i="9"/>
  <c r="E8551" i="9"/>
  <c r="F8550" i="9"/>
  <c r="J7149" i="9" l="1"/>
  <c r="I7150" i="9"/>
  <c r="E8552" i="9"/>
  <c r="F8551" i="9"/>
  <c r="C7296" i="9"/>
  <c r="D7295" i="9"/>
  <c r="I7151" i="9" l="1"/>
  <c r="J7150" i="9"/>
  <c r="C7297" i="9"/>
  <c r="D7296" i="9"/>
  <c r="E8553" i="9"/>
  <c r="F8552" i="9"/>
  <c r="J7151" i="9" l="1"/>
  <c r="I7152" i="9"/>
  <c r="E8554" i="9"/>
  <c r="F8553" i="9"/>
  <c r="C7298" i="9"/>
  <c r="D7297" i="9"/>
  <c r="I7153" i="9" l="1"/>
  <c r="J7152" i="9"/>
  <c r="C7299" i="9"/>
  <c r="D7298" i="9"/>
  <c r="E8555" i="9"/>
  <c r="F8554" i="9"/>
  <c r="J7153" i="9" l="1"/>
  <c r="I7154" i="9"/>
  <c r="E8556" i="9"/>
  <c r="F8555" i="9"/>
  <c r="C7300" i="9"/>
  <c r="D7299" i="9"/>
  <c r="J7154" i="9" l="1"/>
  <c r="I7155" i="9"/>
  <c r="C7301" i="9"/>
  <c r="D7300" i="9"/>
  <c r="E8557" i="9"/>
  <c r="F8556" i="9"/>
  <c r="J7155" i="9" l="1"/>
  <c r="I7156" i="9"/>
  <c r="E8558" i="9"/>
  <c r="F8557" i="9"/>
  <c r="C7302" i="9"/>
  <c r="D7301" i="9"/>
  <c r="I7157" i="9" l="1"/>
  <c r="J7156" i="9"/>
  <c r="C7303" i="9"/>
  <c r="D7302" i="9"/>
  <c r="E8559" i="9"/>
  <c r="F8558" i="9"/>
  <c r="J7157" i="9" l="1"/>
  <c r="I7158" i="9"/>
  <c r="E8560" i="9"/>
  <c r="F8559" i="9"/>
  <c r="C7304" i="9"/>
  <c r="D7303" i="9"/>
  <c r="I7159" i="9" l="1"/>
  <c r="J7158" i="9"/>
  <c r="C7305" i="9"/>
  <c r="D7304" i="9"/>
  <c r="E8561" i="9"/>
  <c r="F8560" i="9"/>
  <c r="J7159" i="9" l="1"/>
  <c r="I7160" i="9"/>
  <c r="E8562" i="9"/>
  <c r="F8561" i="9"/>
  <c r="C7306" i="9"/>
  <c r="D7305" i="9"/>
  <c r="I7161" i="9" l="1"/>
  <c r="J7160" i="9"/>
  <c r="C7307" i="9"/>
  <c r="D7306" i="9"/>
  <c r="E8563" i="9"/>
  <c r="F8562" i="9"/>
  <c r="J7161" i="9" l="1"/>
  <c r="I7162" i="9"/>
  <c r="E8564" i="9"/>
  <c r="F8563" i="9"/>
  <c r="C7308" i="9"/>
  <c r="D7307" i="9"/>
  <c r="J7162" i="9" l="1"/>
  <c r="I7163" i="9"/>
  <c r="C7309" i="9"/>
  <c r="D7308" i="9"/>
  <c r="E8565" i="9"/>
  <c r="F8564" i="9"/>
  <c r="J7163" i="9" l="1"/>
  <c r="I7164" i="9"/>
  <c r="E8566" i="9"/>
  <c r="F8565" i="9"/>
  <c r="C7310" i="9"/>
  <c r="D7309" i="9"/>
  <c r="I7165" i="9" l="1"/>
  <c r="J7164" i="9"/>
  <c r="C7311" i="9"/>
  <c r="D7310" i="9"/>
  <c r="E8567" i="9"/>
  <c r="F8566" i="9"/>
  <c r="J7165" i="9" l="1"/>
  <c r="I7166" i="9"/>
  <c r="E8568" i="9"/>
  <c r="F8567" i="9"/>
  <c r="C7312" i="9"/>
  <c r="D7311" i="9"/>
  <c r="I7167" i="9" l="1"/>
  <c r="J7166" i="9"/>
  <c r="C7313" i="9"/>
  <c r="D7312" i="9"/>
  <c r="E8569" i="9"/>
  <c r="F8568" i="9"/>
  <c r="J7167" i="9" l="1"/>
  <c r="I7168" i="9"/>
  <c r="E8570" i="9"/>
  <c r="F8569" i="9"/>
  <c r="C7314" i="9"/>
  <c r="D7313" i="9"/>
  <c r="I7169" i="9" l="1"/>
  <c r="J7168" i="9"/>
  <c r="C7315" i="9"/>
  <c r="D7314" i="9"/>
  <c r="E8571" i="9"/>
  <c r="F8570" i="9"/>
  <c r="J7169" i="9" l="1"/>
  <c r="I7170" i="9"/>
  <c r="E8572" i="9"/>
  <c r="F8571" i="9"/>
  <c r="C7316" i="9"/>
  <c r="D7315" i="9"/>
  <c r="J7170" i="9" l="1"/>
  <c r="I7171" i="9"/>
  <c r="C7317" i="9"/>
  <c r="D7316" i="9"/>
  <c r="E8573" i="9"/>
  <c r="F8572" i="9"/>
  <c r="J7171" i="9" l="1"/>
  <c r="I7172" i="9"/>
  <c r="C7318" i="9"/>
  <c r="D7317" i="9"/>
  <c r="E8574" i="9"/>
  <c r="F8573" i="9"/>
  <c r="I7173" i="9" l="1"/>
  <c r="J7172" i="9"/>
  <c r="E8575" i="9"/>
  <c r="F8574" i="9"/>
  <c r="C7319" i="9"/>
  <c r="D7318" i="9"/>
  <c r="J7173" i="9" l="1"/>
  <c r="I7174" i="9"/>
  <c r="C7320" i="9"/>
  <c r="D7319" i="9"/>
  <c r="E8576" i="9"/>
  <c r="F8575" i="9"/>
  <c r="I7175" i="9" l="1"/>
  <c r="J7174" i="9"/>
  <c r="E8577" i="9"/>
  <c r="F8576" i="9"/>
  <c r="C7321" i="9"/>
  <c r="D7320" i="9"/>
  <c r="J7175" i="9" l="1"/>
  <c r="I7176" i="9"/>
  <c r="C7322" i="9"/>
  <c r="D7321" i="9"/>
  <c r="E8578" i="9"/>
  <c r="F8577" i="9"/>
  <c r="I7177" i="9" l="1"/>
  <c r="J7176" i="9"/>
  <c r="E8579" i="9"/>
  <c r="F8578" i="9"/>
  <c r="C7323" i="9"/>
  <c r="D7322" i="9"/>
  <c r="J7177" i="9" l="1"/>
  <c r="I7178" i="9"/>
  <c r="C7324" i="9"/>
  <c r="D7323" i="9"/>
  <c r="E8580" i="9"/>
  <c r="F8579" i="9"/>
  <c r="J7178" i="9" l="1"/>
  <c r="I7179" i="9"/>
  <c r="E8581" i="9"/>
  <c r="F8580" i="9"/>
  <c r="C7325" i="9"/>
  <c r="D7324" i="9"/>
  <c r="J7179" i="9" l="1"/>
  <c r="I7180" i="9"/>
  <c r="C7326" i="9"/>
  <c r="D7325" i="9"/>
  <c r="E8582" i="9"/>
  <c r="F8581" i="9"/>
  <c r="I7181" i="9" l="1"/>
  <c r="J7180" i="9"/>
  <c r="E8583" i="9"/>
  <c r="F8582" i="9"/>
  <c r="C7327" i="9"/>
  <c r="D7326" i="9"/>
  <c r="J7181" i="9" l="1"/>
  <c r="I7182" i="9"/>
  <c r="C7328" i="9"/>
  <c r="D7327" i="9"/>
  <c r="E8584" i="9"/>
  <c r="F8583" i="9"/>
  <c r="I7183" i="9" l="1"/>
  <c r="J7182" i="9"/>
  <c r="E8585" i="9"/>
  <c r="F8584" i="9"/>
  <c r="C7329" i="9"/>
  <c r="D7328" i="9"/>
  <c r="J7183" i="9" l="1"/>
  <c r="I7184" i="9"/>
  <c r="C7330" i="9"/>
  <c r="D7329" i="9"/>
  <c r="E8586" i="9"/>
  <c r="F8585" i="9"/>
  <c r="I7185" i="9" l="1"/>
  <c r="J7184" i="9"/>
  <c r="E8587" i="9"/>
  <c r="F8586" i="9"/>
  <c r="C7331" i="9"/>
  <c r="D7330" i="9"/>
  <c r="J7185" i="9" l="1"/>
  <c r="I7186" i="9"/>
  <c r="C7332" i="9"/>
  <c r="D7331" i="9"/>
  <c r="E8588" i="9"/>
  <c r="F8587" i="9"/>
  <c r="J7186" i="9" l="1"/>
  <c r="I7187" i="9"/>
  <c r="E8589" i="9"/>
  <c r="F8588" i="9"/>
  <c r="C7333" i="9"/>
  <c r="D7332" i="9"/>
  <c r="J7187" i="9" l="1"/>
  <c r="I7188" i="9"/>
  <c r="E8590" i="9"/>
  <c r="F8589" i="9"/>
  <c r="C7334" i="9"/>
  <c r="D7333" i="9"/>
  <c r="I7189" i="9" l="1"/>
  <c r="J7188" i="9"/>
  <c r="C7335" i="9"/>
  <c r="D7334" i="9"/>
  <c r="E8591" i="9"/>
  <c r="F8590" i="9"/>
  <c r="J7189" i="9" l="1"/>
  <c r="I7190" i="9"/>
  <c r="E8592" i="9"/>
  <c r="F8591" i="9"/>
  <c r="C7336" i="9"/>
  <c r="D7335" i="9"/>
  <c r="I7191" i="9" l="1"/>
  <c r="J7190" i="9"/>
  <c r="C7337" i="9"/>
  <c r="D7336" i="9"/>
  <c r="E8593" i="9"/>
  <c r="F8592" i="9"/>
  <c r="J7191" i="9" l="1"/>
  <c r="I7192" i="9"/>
  <c r="E8594" i="9"/>
  <c r="F8593" i="9"/>
  <c r="C7338" i="9"/>
  <c r="D7337" i="9"/>
  <c r="I7193" i="9" l="1"/>
  <c r="J7192" i="9"/>
  <c r="C7339" i="9"/>
  <c r="D7338" i="9"/>
  <c r="E8595" i="9"/>
  <c r="F8594" i="9"/>
  <c r="J7193" i="9" l="1"/>
  <c r="I7194" i="9"/>
  <c r="E8596" i="9"/>
  <c r="F8595" i="9"/>
  <c r="C7340" i="9"/>
  <c r="D7339" i="9"/>
  <c r="J7194" i="9" l="1"/>
  <c r="I7195" i="9"/>
  <c r="C7341" i="9"/>
  <c r="D7340" i="9"/>
  <c r="E8597" i="9"/>
  <c r="F8596" i="9"/>
  <c r="J7195" i="9" l="1"/>
  <c r="I7196" i="9"/>
  <c r="E8598" i="9"/>
  <c r="F8597" i="9"/>
  <c r="C7342" i="9"/>
  <c r="D7341" i="9"/>
  <c r="I7197" i="9" l="1"/>
  <c r="J7196" i="9"/>
  <c r="D7342" i="9"/>
  <c r="C7343" i="9"/>
  <c r="E8599" i="9"/>
  <c r="F8598" i="9"/>
  <c r="J7197" i="9" l="1"/>
  <c r="I7198" i="9"/>
  <c r="E8600" i="9"/>
  <c r="F8599" i="9"/>
  <c r="C7344" i="9"/>
  <c r="D7343" i="9"/>
  <c r="I7199" i="9" l="1"/>
  <c r="J7198" i="9"/>
  <c r="E8601" i="9"/>
  <c r="F8600" i="9"/>
  <c r="C7345" i="9"/>
  <c r="D7344" i="9"/>
  <c r="J7199" i="9" l="1"/>
  <c r="I7200" i="9"/>
  <c r="C7346" i="9"/>
  <c r="D7345" i="9"/>
  <c r="E8602" i="9"/>
  <c r="F8601" i="9"/>
  <c r="I7201" i="9" l="1"/>
  <c r="J7200" i="9"/>
  <c r="E8603" i="9"/>
  <c r="F8602" i="9"/>
  <c r="C7347" i="9"/>
  <c r="D7346" i="9"/>
  <c r="J7201" i="9" l="1"/>
  <c r="I7202" i="9"/>
  <c r="C7348" i="9"/>
  <c r="D7347" i="9"/>
  <c r="E8604" i="9"/>
  <c r="F8603" i="9"/>
  <c r="J7202" i="9" l="1"/>
  <c r="I7203" i="9"/>
  <c r="E8605" i="9"/>
  <c r="F8604" i="9"/>
  <c r="C7349" i="9"/>
  <c r="D7348" i="9"/>
  <c r="J7203" i="9" l="1"/>
  <c r="I7204" i="9"/>
  <c r="C7350" i="9"/>
  <c r="D7349" i="9"/>
  <c r="E8606" i="9"/>
  <c r="F8605" i="9"/>
  <c r="I7205" i="9" l="1"/>
  <c r="J7204" i="9"/>
  <c r="E8607" i="9"/>
  <c r="F8606" i="9"/>
  <c r="C7351" i="9"/>
  <c r="D7350" i="9"/>
  <c r="J7205" i="9" l="1"/>
  <c r="I7206" i="9"/>
  <c r="C7352" i="9"/>
  <c r="D7351" i="9"/>
  <c r="E8608" i="9"/>
  <c r="F8607" i="9"/>
  <c r="I7207" i="9" l="1"/>
  <c r="J7206" i="9"/>
  <c r="E8609" i="9"/>
  <c r="F8608" i="9"/>
  <c r="C7353" i="9"/>
  <c r="D7352" i="9"/>
  <c r="J7207" i="9" l="1"/>
  <c r="I7208" i="9"/>
  <c r="C7354" i="9"/>
  <c r="D7353" i="9"/>
  <c r="E8610" i="9"/>
  <c r="F8609" i="9"/>
  <c r="I7209" i="9" l="1"/>
  <c r="J7208" i="9"/>
  <c r="E8611" i="9"/>
  <c r="F8610" i="9"/>
  <c r="C7355" i="9"/>
  <c r="D7354" i="9"/>
  <c r="J7209" i="9" l="1"/>
  <c r="I7210" i="9"/>
  <c r="C7356" i="9"/>
  <c r="D7355" i="9"/>
  <c r="E8612" i="9"/>
  <c r="F8611" i="9"/>
  <c r="J7210" i="9" l="1"/>
  <c r="I7211" i="9"/>
  <c r="E8613" i="9"/>
  <c r="F8612" i="9"/>
  <c r="C7357" i="9"/>
  <c r="D7356" i="9"/>
  <c r="J7211" i="9" l="1"/>
  <c r="I7212" i="9"/>
  <c r="C7358" i="9"/>
  <c r="D7357" i="9"/>
  <c r="E8614" i="9"/>
  <c r="F8613" i="9"/>
  <c r="I7213" i="9" l="1"/>
  <c r="J7212" i="9"/>
  <c r="E8615" i="9"/>
  <c r="F8614" i="9"/>
  <c r="C7359" i="9"/>
  <c r="D7358" i="9"/>
  <c r="J7213" i="9" l="1"/>
  <c r="I7214" i="9"/>
  <c r="C7360" i="9"/>
  <c r="D7359" i="9"/>
  <c r="E8616" i="9"/>
  <c r="F8615" i="9"/>
  <c r="I7215" i="9" l="1"/>
  <c r="J7214" i="9"/>
  <c r="E8617" i="9"/>
  <c r="F8616" i="9"/>
  <c r="C7361" i="9"/>
  <c r="D7360" i="9"/>
  <c r="J7215" i="9" l="1"/>
  <c r="I7216" i="9"/>
  <c r="C7362" i="9"/>
  <c r="D7361" i="9"/>
  <c r="E8618" i="9"/>
  <c r="F8617" i="9"/>
  <c r="I7217" i="9" l="1"/>
  <c r="J7216" i="9"/>
  <c r="E8619" i="9"/>
  <c r="F8618" i="9"/>
  <c r="C7363" i="9"/>
  <c r="D7362" i="9"/>
  <c r="J7217" i="9" l="1"/>
  <c r="I7218" i="9"/>
  <c r="C7364" i="9"/>
  <c r="D7363" i="9"/>
  <c r="E8620" i="9"/>
  <c r="F8619" i="9"/>
  <c r="J7218" i="9" l="1"/>
  <c r="I7219" i="9"/>
  <c r="E8621" i="9"/>
  <c r="F8620" i="9"/>
  <c r="C7365" i="9"/>
  <c r="D7364" i="9"/>
  <c r="J7219" i="9" l="1"/>
  <c r="I7220" i="9"/>
  <c r="C7366" i="9"/>
  <c r="D7365" i="9"/>
  <c r="E8622" i="9"/>
  <c r="F8621" i="9"/>
  <c r="I7221" i="9" l="1"/>
  <c r="J7220" i="9"/>
  <c r="E8623" i="9"/>
  <c r="F8622" i="9"/>
  <c r="C7367" i="9"/>
  <c r="D7366" i="9"/>
  <c r="J7221" i="9" l="1"/>
  <c r="I7222" i="9"/>
  <c r="C7368" i="9"/>
  <c r="D7367" i="9"/>
  <c r="E8624" i="9"/>
  <c r="F8623" i="9"/>
  <c r="I7223" i="9" l="1"/>
  <c r="J7222" i="9"/>
  <c r="E8625" i="9"/>
  <c r="F8624" i="9"/>
  <c r="C7369" i="9"/>
  <c r="D7368" i="9"/>
  <c r="J7223" i="9" l="1"/>
  <c r="I7224" i="9"/>
  <c r="C7370" i="9"/>
  <c r="D7369" i="9"/>
  <c r="E8626" i="9"/>
  <c r="F8625" i="9"/>
  <c r="I7225" i="9" l="1"/>
  <c r="J7224" i="9"/>
  <c r="E8627" i="9"/>
  <c r="F8626" i="9"/>
  <c r="C7371" i="9"/>
  <c r="D7370" i="9"/>
  <c r="J7225" i="9" l="1"/>
  <c r="I7226" i="9"/>
  <c r="C7372" i="9"/>
  <c r="D7371" i="9"/>
  <c r="E8628" i="9"/>
  <c r="F8627" i="9"/>
  <c r="J7226" i="9" l="1"/>
  <c r="I7227" i="9"/>
  <c r="E8629" i="9"/>
  <c r="F8628" i="9"/>
  <c r="C7373" i="9"/>
  <c r="D7372" i="9"/>
  <c r="J7227" i="9" l="1"/>
  <c r="I7228" i="9"/>
  <c r="C7374" i="9"/>
  <c r="D7373" i="9"/>
  <c r="E8630" i="9"/>
  <c r="F8629" i="9"/>
  <c r="I7229" i="9" l="1"/>
  <c r="J7228" i="9"/>
  <c r="E8631" i="9"/>
  <c r="F8630" i="9"/>
  <c r="C7375" i="9"/>
  <c r="D7374" i="9"/>
  <c r="J7229" i="9" l="1"/>
  <c r="I7230" i="9"/>
  <c r="C7376" i="9"/>
  <c r="D7375" i="9"/>
  <c r="E8632" i="9"/>
  <c r="F8631" i="9"/>
  <c r="I7231" i="9" l="1"/>
  <c r="J7230" i="9"/>
  <c r="E8633" i="9"/>
  <c r="F8632" i="9"/>
  <c r="C7377" i="9"/>
  <c r="D7376" i="9"/>
  <c r="J7231" i="9" l="1"/>
  <c r="I7232" i="9"/>
  <c r="C7378" i="9"/>
  <c r="D7377" i="9"/>
  <c r="E8634" i="9"/>
  <c r="F8633" i="9"/>
  <c r="I7233" i="9" l="1"/>
  <c r="J7232" i="9"/>
  <c r="E8635" i="9"/>
  <c r="F8634" i="9"/>
  <c r="C7379" i="9"/>
  <c r="D7378" i="9"/>
  <c r="J7233" i="9" l="1"/>
  <c r="I7234" i="9"/>
  <c r="C7380" i="9"/>
  <c r="D7379" i="9"/>
  <c r="E8636" i="9"/>
  <c r="F8635" i="9"/>
  <c r="J7234" i="9" l="1"/>
  <c r="I7235" i="9"/>
  <c r="E8637" i="9"/>
  <c r="F8636" i="9"/>
  <c r="C7381" i="9"/>
  <c r="D7380" i="9"/>
  <c r="J7235" i="9" l="1"/>
  <c r="I7236" i="9"/>
  <c r="C7382" i="9"/>
  <c r="D7381" i="9"/>
  <c r="E8638" i="9"/>
  <c r="F8637" i="9"/>
  <c r="I7237" i="9" l="1"/>
  <c r="J7236" i="9"/>
  <c r="E8639" i="9"/>
  <c r="F8638" i="9"/>
  <c r="C7383" i="9"/>
  <c r="D7382" i="9"/>
  <c r="J7237" i="9" l="1"/>
  <c r="I7238" i="9"/>
  <c r="C7384" i="9"/>
  <c r="D7383" i="9"/>
  <c r="E8640" i="9"/>
  <c r="F8639" i="9"/>
  <c r="I7239" i="9" l="1"/>
  <c r="J7238" i="9"/>
  <c r="E8641" i="9"/>
  <c r="F8640" i="9"/>
  <c r="C7385" i="9"/>
  <c r="D7384" i="9"/>
  <c r="J7239" i="9" l="1"/>
  <c r="I7240" i="9"/>
  <c r="C7386" i="9"/>
  <c r="D7385" i="9"/>
  <c r="E8642" i="9"/>
  <c r="F8641" i="9"/>
  <c r="I7241" i="9" l="1"/>
  <c r="J7240" i="9"/>
  <c r="E8643" i="9"/>
  <c r="F8642" i="9"/>
  <c r="C7387" i="9"/>
  <c r="D7386" i="9"/>
  <c r="J7241" i="9" l="1"/>
  <c r="I7242" i="9"/>
  <c r="E8644" i="9"/>
  <c r="F8643" i="9"/>
  <c r="C7388" i="9"/>
  <c r="D7387" i="9"/>
  <c r="J7242" i="9" l="1"/>
  <c r="I7243" i="9"/>
  <c r="C7389" i="9"/>
  <c r="D7388" i="9"/>
  <c r="E8645" i="9"/>
  <c r="F8644" i="9"/>
  <c r="J7243" i="9" l="1"/>
  <c r="I7244" i="9"/>
  <c r="E8646" i="9"/>
  <c r="F8645" i="9"/>
  <c r="C7390" i="9"/>
  <c r="D7389" i="9"/>
  <c r="I7245" i="9" l="1"/>
  <c r="J7244" i="9"/>
  <c r="C7391" i="9"/>
  <c r="D7390" i="9"/>
  <c r="E8647" i="9"/>
  <c r="F8646" i="9"/>
  <c r="J7245" i="9" l="1"/>
  <c r="I7246" i="9"/>
  <c r="E8648" i="9"/>
  <c r="F8647" i="9"/>
  <c r="C7392" i="9"/>
  <c r="D7391" i="9"/>
  <c r="I7247" i="9" l="1"/>
  <c r="J7246" i="9"/>
  <c r="C7393" i="9"/>
  <c r="D7392" i="9"/>
  <c r="E8649" i="9"/>
  <c r="F8648" i="9"/>
  <c r="J7247" i="9" l="1"/>
  <c r="I7248" i="9"/>
  <c r="E8650" i="9"/>
  <c r="F8649" i="9"/>
  <c r="C7394" i="9"/>
  <c r="D7393" i="9"/>
  <c r="I7249" i="9" l="1"/>
  <c r="J7248" i="9"/>
  <c r="C7395" i="9"/>
  <c r="D7394" i="9"/>
  <c r="E8651" i="9"/>
  <c r="F8650" i="9"/>
  <c r="J7249" i="9" l="1"/>
  <c r="I7250" i="9"/>
  <c r="E8652" i="9"/>
  <c r="F8651" i="9"/>
  <c r="C7396" i="9"/>
  <c r="D7395" i="9"/>
  <c r="J7250" i="9" l="1"/>
  <c r="I7251" i="9"/>
  <c r="C7397" i="9"/>
  <c r="D7396" i="9"/>
  <c r="E8653" i="9"/>
  <c r="F8652" i="9"/>
  <c r="J7251" i="9" l="1"/>
  <c r="I7252" i="9"/>
  <c r="E8654" i="9"/>
  <c r="F8653" i="9"/>
  <c r="C7398" i="9"/>
  <c r="D7397" i="9"/>
  <c r="I7253" i="9" l="1"/>
  <c r="J7252" i="9"/>
  <c r="C7399" i="9"/>
  <c r="D7398" i="9"/>
  <c r="E8655" i="9"/>
  <c r="F8654" i="9"/>
  <c r="J7253" i="9" l="1"/>
  <c r="I7254" i="9"/>
  <c r="E8656" i="9"/>
  <c r="F8655" i="9"/>
  <c r="C7400" i="9"/>
  <c r="D7399" i="9"/>
  <c r="I7255" i="9" l="1"/>
  <c r="J7254" i="9"/>
  <c r="C7401" i="9"/>
  <c r="D7400" i="9"/>
  <c r="E8657" i="9"/>
  <c r="F8656" i="9"/>
  <c r="J7255" i="9" l="1"/>
  <c r="I7256" i="9"/>
  <c r="E8658" i="9"/>
  <c r="F8657" i="9"/>
  <c r="C7402" i="9"/>
  <c r="D7401" i="9"/>
  <c r="I7257" i="9" l="1"/>
  <c r="J7256" i="9"/>
  <c r="C7403" i="9"/>
  <c r="D7402" i="9"/>
  <c r="E8659" i="9"/>
  <c r="F8658" i="9"/>
  <c r="J7257" i="9" l="1"/>
  <c r="I7258" i="9"/>
  <c r="E8660" i="9"/>
  <c r="F8659" i="9"/>
  <c r="C7404" i="9"/>
  <c r="D7403" i="9"/>
  <c r="J7258" i="9" l="1"/>
  <c r="I7259" i="9"/>
  <c r="C7405" i="9"/>
  <c r="D7404" i="9"/>
  <c r="E8661" i="9"/>
  <c r="F8660" i="9"/>
  <c r="J7259" i="9" l="1"/>
  <c r="I7260" i="9"/>
  <c r="E8662" i="9"/>
  <c r="F8661" i="9"/>
  <c r="C7406" i="9"/>
  <c r="D7405" i="9"/>
  <c r="I7261" i="9" l="1"/>
  <c r="J7260" i="9"/>
  <c r="C7407" i="9"/>
  <c r="D7406" i="9"/>
  <c r="E8663" i="9"/>
  <c r="F8662" i="9"/>
  <c r="J7261" i="9" l="1"/>
  <c r="I7262" i="9"/>
  <c r="E8664" i="9"/>
  <c r="F8663" i="9"/>
  <c r="C7408" i="9"/>
  <c r="D7407" i="9"/>
  <c r="I7263" i="9" l="1"/>
  <c r="J7262" i="9"/>
  <c r="C7409" i="9"/>
  <c r="D7408" i="9"/>
  <c r="E8665" i="9"/>
  <c r="F8664" i="9"/>
  <c r="J7263" i="9" l="1"/>
  <c r="I7264" i="9"/>
  <c r="E8666" i="9"/>
  <c r="F8665" i="9"/>
  <c r="C7410" i="9"/>
  <c r="D7409" i="9"/>
  <c r="I7265" i="9" l="1"/>
  <c r="J7264" i="9"/>
  <c r="C7411" i="9"/>
  <c r="D7410" i="9"/>
  <c r="E8667" i="9"/>
  <c r="F8666" i="9"/>
  <c r="J7265" i="9" l="1"/>
  <c r="I7266" i="9"/>
  <c r="E8668" i="9"/>
  <c r="F8667" i="9"/>
  <c r="C7412" i="9"/>
  <c r="D7411" i="9"/>
  <c r="J7266" i="9" l="1"/>
  <c r="I7267" i="9"/>
  <c r="C7413" i="9"/>
  <c r="D7412" i="9"/>
  <c r="E8669" i="9"/>
  <c r="F8668" i="9"/>
  <c r="J7267" i="9" l="1"/>
  <c r="I7268" i="9"/>
  <c r="E8670" i="9"/>
  <c r="F8669" i="9"/>
  <c r="C7414" i="9"/>
  <c r="D7413" i="9"/>
  <c r="I7269" i="9" l="1"/>
  <c r="J7268" i="9"/>
  <c r="C7415" i="9"/>
  <c r="D7414" i="9"/>
  <c r="E8671" i="9"/>
  <c r="F8670" i="9"/>
  <c r="J7269" i="9" l="1"/>
  <c r="I7270" i="9"/>
  <c r="E8672" i="9"/>
  <c r="F8671" i="9"/>
  <c r="C7416" i="9"/>
  <c r="D7415" i="9"/>
  <c r="I7271" i="9" l="1"/>
  <c r="J7270" i="9"/>
  <c r="C7417" i="9"/>
  <c r="D7416" i="9"/>
  <c r="E8673" i="9"/>
  <c r="F8672" i="9"/>
  <c r="J7271" i="9" l="1"/>
  <c r="I7272" i="9"/>
  <c r="E8674" i="9"/>
  <c r="F8673" i="9"/>
  <c r="C7418" i="9"/>
  <c r="D7417" i="9"/>
  <c r="I7273" i="9" l="1"/>
  <c r="J7272" i="9"/>
  <c r="C7419" i="9"/>
  <c r="D7418" i="9"/>
  <c r="E8675" i="9"/>
  <c r="F8674" i="9"/>
  <c r="J7273" i="9" l="1"/>
  <c r="I7274" i="9"/>
  <c r="E8676" i="9"/>
  <c r="F8675" i="9"/>
  <c r="C7420" i="9"/>
  <c r="D7419" i="9"/>
  <c r="J7274" i="9" l="1"/>
  <c r="I7275" i="9"/>
  <c r="C7421" i="9"/>
  <c r="D7420" i="9"/>
  <c r="E8677" i="9"/>
  <c r="F8676" i="9"/>
  <c r="J7275" i="9" l="1"/>
  <c r="I7276" i="9"/>
  <c r="E8678" i="9"/>
  <c r="F8677" i="9"/>
  <c r="C7422" i="9"/>
  <c r="D7421" i="9"/>
  <c r="I7277" i="9" l="1"/>
  <c r="J7276" i="9"/>
  <c r="C7423" i="9"/>
  <c r="D7422" i="9"/>
  <c r="E8679" i="9"/>
  <c r="F8678" i="9"/>
  <c r="J7277" i="9" l="1"/>
  <c r="I7278" i="9"/>
  <c r="E8680" i="9"/>
  <c r="F8679" i="9"/>
  <c r="C7424" i="9"/>
  <c r="D7423" i="9"/>
  <c r="I7279" i="9" l="1"/>
  <c r="J7278" i="9"/>
  <c r="C7425" i="9"/>
  <c r="D7424" i="9"/>
  <c r="E8681" i="9"/>
  <c r="F8680" i="9"/>
  <c r="J7279" i="9" l="1"/>
  <c r="I7280" i="9"/>
  <c r="E8682" i="9"/>
  <c r="F8681" i="9"/>
  <c r="C7426" i="9"/>
  <c r="D7425" i="9"/>
  <c r="I7281" i="9" l="1"/>
  <c r="J7280" i="9"/>
  <c r="C7427" i="9"/>
  <c r="D7426" i="9"/>
  <c r="E8683" i="9"/>
  <c r="F8682" i="9"/>
  <c r="J7281" i="9" l="1"/>
  <c r="I7282" i="9"/>
  <c r="E8684" i="9"/>
  <c r="F8683" i="9"/>
  <c r="C7428" i="9"/>
  <c r="D7427" i="9"/>
  <c r="J7282" i="9" l="1"/>
  <c r="I7283" i="9"/>
  <c r="C7429" i="9"/>
  <c r="D7428" i="9"/>
  <c r="E8685" i="9"/>
  <c r="F8684" i="9"/>
  <c r="J7283" i="9" l="1"/>
  <c r="I7284" i="9"/>
  <c r="E8686" i="9"/>
  <c r="F8685" i="9"/>
  <c r="C7430" i="9"/>
  <c r="D7429" i="9"/>
  <c r="I7285" i="9" l="1"/>
  <c r="J7284" i="9"/>
  <c r="C7431" i="9"/>
  <c r="D7430" i="9"/>
  <c r="E8687" i="9"/>
  <c r="F8686" i="9"/>
  <c r="J7285" i="9" l="1"/>
  <c r="I7286" i="9"/>
  <c r="E8688" i="9"/>
  <c r="F8687" i="9"/>
  <c r="C7432" i="9"/>
  <c r="D7431" i="9"/>
  <c r="I7287" i="9" l="1"/>
  <c r="J7286" i="9"/>
  <c r="C7433" i="9"/>
  <c r="D7432" i="9"/>
  <c r="E8689" i="9"/>
  <c r="F8688" i="9"/>
  <c r="J7287" i="9" l="1"/>
  <c r="I7288" i="9"/>
  <c r="E8690" i="9"/>
  <c r="F8689" i="9"/>
  <c r="C7434" i="9"/>
  <c r="D7433" i="9"/>
  <c r="I7289" i="9" l="1"/>
  <c r="J7288" i="9"/>
  <c r="C7435" i="9"/>
  <c r="D7434" i="9"/>
  <c r="E8691" i="9"/>
  <c r="F8690" i="9"/>
  <c r="J7289" i="9" l="1"/>
  <c r="I7290" i="9"/>
  <c r="E8692" i="9"/>
  <c r="F8691" i="9"/>
  <c r="C7436" i="9"/>
  <c r="D7435" i="9"/>
  <c r="J7290" i="9" l="1"/>
  <c r="I7291" i="9"/>
  <c r="C7437" i="9"/>
  <c r="D7436" i="9"/>
  <c r="E8693" i="9"/>
  <c r="F8692" i="9"/>
  <c r="J7291" i="9" l="1"/>
  <c r="I7292" i="9"/>
  <c r="E8694" i="9"/>
  <c r="F8693" i="9"/>
  <c r="C7438" i="9"/>
  <c r="D7437" i="9"/>
  <c r="I7293" i="9" l="1"/>
  <c r="J7292" i="9"/>
  <c r="C7439" i="9"/>
  <c r="D7438" i="9"/>
  <c r="E8695" i="9"/>
  <c r="F8694" i="9"/>
  <c r="J7293" i="9" l="1"/>
  <c r="I7294" i="9"/>
  <c r="E8696" i="9"/>
  <c r="F8695" i="9"/>
  <c r="C7440" i="9"/>
  <c r="D7439" i="9"/>
  <c r="I7295" i="9" l="1"/>
  <c r="J7294" i="9"/>
  <c r="C7441" i="9"/>
  <c r="D7440" i="9"/>
  <c r="E8697" i="9"/>
  <c r="F8696" i="9"/>
  <c r="J7295" i="9" l="1"/>
  <c r="I7296" i="9"/>
  <c r="E8698" i="9"/>
  <c r="F8697" i="9"/>
  <c r="C7442" i="9"/>
  <c r="D7441" i="9"/>
  <c r="I7297" i="9" l="1"/>
  <c r="J7296" i="9"/>
  <c r="C7443" i="9"/>
  <c r="D7442" i="9"/>
  <c r="E8699" i="9"/>
  <c r="F8698" i="9"/>
  <c r="J7297" i="9" l="1"/>
  <c r="I7298" i="9"/>
  <c r="E8700" i="9"/>
  <c r="F8699" i="9"/>
  <c r="C7444" i="9"/>
  <c r="D7443" i="9"/>
  <c r="J7298" i="9" l="1"/>
  <c r="I7299" i="9"/>
  <c r="C7445" i="9"/>
  <c r="D7444" i="9"/>
  <c r="E8701" i="9"/>
  <c r="F8700" i="9"/>
  <c r="J7299" i="9" l="1"/>
  <c r="I7300" i="9"/>
  <c r="E8702" i="9"/>
  <c r="F8701" i="9"/>
  <c r="C7446" i="9"/>
  <c r="D7445" i="9"/>
  <c r="I7301" i="9" l="1"/>
  <c r="J7300" i="9"/>
  <c r="C7447" i="9"/>
  <c r="D7446" i="9"/>
  <c r="E8703" i="9"/>
  <c r="F8702" i="9"/>
  <c r="J7301" i="9" l="1"/>
  <c r="I7302" i="9"/>
  <c r="E8704" i="9"/>
  <c r="F8703" i="9"/>
  <c r="C7448" i="9"/>
  <c r="D7447" i="9"/>
  <c r="I7303" i="9" l="1"/>
  <c r="J7302" i="9"/>
  <c r="C7449" i="9"/>
  <c r="D7448" i="9"/>
  <c r="E8705" i="9"/>
  <c r="F8704" i="9"/>
  <c r="J7303" i="9" l="1"/>
  <c r="I7304" i="9"/>
  <c r="E8706" i="9"/>
  <c r="F8705" i="9"/>
  <c r="C7450" i="9"/>
  <c r="D7449" i="9"/>
  <c r="I7305" i="9" l="1"/>
  <c r="J7304" i="9"/>
  <c r="C7451" i="9"/>
  <c r="D7450" i="9"/>
  <c r="E8707" i="9"/>
  <c r="F8706" i="9"/>
  <c r="J7305" i="9" l="1"/>
  <c r="I7306" i="9"/>
  <c r="E8708" i="9"/>
  <c r="F8707" i="9"/>
  <c r="C7452" i="9"/>
  <c r="D7451" i="9"/>
  <c r="J7306" i="9" l="1"/>
  <c r="I7307" i="9"/>
  <c r="C7453" i="9"/>
  <c r="D7452" i="9"/>
  <c r="E8709" i="9"/>
  <c r="F8708" i="9"/>
  <c r="J7307" i="9" l="1"/>
  <c r="I7308" i="9"/>
  <c r="E8710" i="9"/>
  <c r="F8709" i="9"/>
  <c r="C7454" i="9"/>
  <c r="D7453" i="9"/>
  <c r="I7309" i="9" l="1"/>
  <c r="J7308" i="9"/>
  <c r="C7455" i="9"/>
  <c r="D7454" i="9"/>
  <c r="E8711" i="9"/>
  <c r="F8710" i="9"/>
  <c r="J7309" i="9" l="1"/>
  <c r="I7310" i="9"/>
  <c r="E8712" i="9"/>
  <c r="F8711" i="9"/>
  <c r="C7456" i="9"/>
  <c r="D7455" i="9"/>
  <c r="I7311" i="9" l="1"/>
  <c r="J7310" i="9"/>
  <c r="C7457" i="9"/>
  <c r="D7456" i="9"/>
  <c r="E8713" i="9"/>
  <c r="F8712" i="9"/>
  <c r="J7311" i="9" l="1"/>
  <c r="I7312" i="9"/>
  <c r="E8714" i="9"/>
  <c r="F8713" i="9"/>
  <c r="C7458" i="9"/>
  <c r="D7457" i="9"/>
  <c r="I7313" i="9" l="1"/>
  <c r="J7312" i="9"/>
  <c r="C7459" i="9"/>
  <c r="D7458" i="9"/>
  <c r="E8715" i="9"/>
  <c r="F8714" i="9"/>
  <c r="J7313" i="9" l="1"/>
  <c r="I7314" i="9"/>
  <c r="E8716" i="9"/>
  <c r="F8715" i="9"/>
  <c r="C7460" i="9"/>
  <c r="D7459" i="9"/>
  <c r="J7314" i="9" l="1"/>
  <c r="I7315" i="9"/>
  <c r="C7461" i="9"/>
  <c r="D7460" i="9"/>
  <c r="E8717" i="9"/>
  <c r="F8716" i="9"/>
  <c r="J7315" i="9" l="1"/>
  <c r="I7316" i="9"/>
  <c r="E8718" i="9"/>
  <c r="F8717" i="9"/>
  <c r="C7462" i="9"/>
  <c r="D7461" i="9"/>
  <c r="I7317" i="9" l="1"/>
  <c r="J7316" i="9"/>
  <c r="C7463" i="9"/>
  <c r="D7462" i="9"/>
  <c r="E8719" i="9"/>
  <c r="F8718" i="9"/>
  <c r="J7317" i="9" l="1"/>
  <c r="I7318" i="9"/>
  <c r="E8720" i="9"/>
  <c r="F8719" i="9"/>
  <c r="C7464" i="9"/>
  <c r="D7463" i="9"/>
  <c r="I7319" i="9" l="1"/>
  <c r="J7318" i="9"/>
  <c r="C7465" i="9"/>
  <c r="D7464" i="9"/>
  <c r="E8721" i="9"/>
  <c r="F8720" i="9"/>
  <c r="J7319" i="9" l="1"/>
  <c r="I7320" i="9"/>
  <c r="E8722" i="9"/>
  <c r="F8721" i="9"/>
  <c r="C7466" i="9"/>
  <c r="D7465" i="9"/>
  <c r="I7321" i="9" l="1"/>
  <c r="J7320" i="9"/>
  <c r="C7467" i="9"/>
  <c r="D7466" i="9"/>
  <c r="E8723" i="9"/>
  <c r="F8722" i="9"/>
  <c r="J7321" i="9" l="1"/>
  <c r="I7322" i="9"/>
  <c r="E8724" i="9"/>
  <c r="F8723" i="9"/>
  <c r="C7468" i="9"/>
  <c r="D7467" i="9"/>
  <c r="J7322" i="9" l="1"/>
  <c r="I7323" i="9"/>
  <c r="C7469" i="9"/>
  <c r="D7468" i="9"/>
  <c r="E8725" i="9"/>
  <c r="F8724" i="9"/>
  <c r="J7323" i="9" l="1"/>
  <c r="I7324" i="9"/>
  <c r="E8726" i="9"/>
  <c r="F8725" i="9"/>
  <c r="C7470" i="9"/>
  <c r="D7469" i="9"/>
  <c r="I7325" i="9" l="1"/>
  <c r="J7324" i="9"/>
  <c r="D7470" i="9"/>
  <c r="C7471" i="9"/>
  <c r="E8727" i="9"/>
  <c r="F8726" i="9"/>
  <c r="J7325" i="9" l="1"/>
  <c r="I7326" i="9"/>
  <c r="E8728" i="9"/>
  <c r="F8727" i="9"/>
  <c r="C7472" i="9"/>
  <c r="D7471" i="9"/>
  <c r="I7327" i="9" l="1"/>
  <c r="J7326" i="9"/>
  <c r="C7473" i="9"/>
  <c r="D7472" i="9"/>
  <c r="E8729" i="9"/>
  <c r="F8728" i="9"/>
  <c r="J7327" i="9" l="1"/>
  <c r="I7328" i="9"/>
  <c r="E8730" i="9"/>
  <c r="F8729" i="9"/>
  <c r="C7474" i="9"/>
  <c r="D7473" i="9"/>
  <c r="I7329" i="9" l="1"/>
  <c r="J7328" i="9"/>
  <c r="C7475" i="9"/>
  <c r="D7474" i="9"/>
  <c r="E8731" i="9"/>
  <c r="F8730" i="9"/>
  <c r="J7329" i="9" l="1"/>
  <c r="I7330" i="9"/>
  <c r="E8732" i="9"/>
  <c r="F8731" i="9"/>
  <c r="C7476" i="9"/>
  <c r="D7475" i="9"/>
  <c r="J7330" i="9" l="1"/>
  <c r="I7331" i="9"/>
  <c r="C7477" i="9"/>
  <c r="D7476" i="9"/>
  <c r="E8733" i="9"/>
  <c r="F8732" i="9"/>
  <c r="J7331" i="9" l="1"/>
  <c r="I7332" i="9"/>
  <c r="E8734" i="9"/>
  <c r="F8733" i="9"/>
  <c r="C7478" i="9"/>
  <c r="D7477" i="9"/>
  <c r="I7333" i="9" l="1"/>
  <c r="J7332" i="9"/>
  <c r="C7479" i="9"/>
  <c r="D7478" i="9"/>
  <c r="E8735" i="9"/>
  <c r="F8734" i="9"/>
  <c r="J7333" i="9" l="1"/>
  <c r="I7334" i="9"/>
  <c r="E8736" i="9"/>
  <c r="F8735" i="9"/>
  <c r="C7480" i="9"/>
  <c r="D7479" i="9"/>
  <c r="I7335" i="9" l="1"/>
  <c r="J7334" i="9"/>
  <c r="C7481" i="9"/>
  <c r="D7480" i="9"/>
  <c r="E8737" i="9"/>
  <c r="F8736" i="9"/>
  <c r="J7335" i="9" l="1"/>
  <c r="I7336" i="9"/>
  <c r="E8738" i="9"/>
  <c r="F8737" i="9"/>
  <c r="C7482" i="9"/>
  <c r="D7481" i="9"/>
  <c r="I7337" i="9" l="1"/>
  <c r="J7336" i="9"/>
  <c r="C7483" i="9"/>
  <c r="D7482" i="9"/>
  <c r="E8739" i="9"/>
  <c r="F8738" i="9"/>
  <c r="J7337" i="9" l="1"/>
  <c r="I7338" i="9"/>
  <c r="E8740" i="9"/>
  <c r="F8739" i="9"/>
  <c r="C7484" i="9"/>
  <c r="D7483" i="9"/>
  <c r="J7338" i="9" l="1"/>
  <c r="I7339" i="9"/>
  <c r="C7485" i="9"/>
  <c r="D7484" i="9"/>
  <c r="E8741" i="9"/>
  <c r="F8740" i="9"/>
  <c r="J7339" i="9" l="1"/>
  <c r="I7340" i="9"/>
  <c r="E8742" i="9"/>
  <c r="F8741" i="9"/>
  <c r="C7486" i="9"/>
  <c r="D7485" i="9"/>
  <c r="I7341" i="9" l="1"/>
  <c r="J7340" i="9"/>
  <c r="C7487" i="9"/>
  <c r="D7486" i="9"/>
  <c r="E8743" i="9"/>
  <c r="F8742" i="9"/>
  <c r="J7341" i="9" l="1"/>
  <c r="I7342" i="9"/>
  <c r="E8744" i="9"/>
  <c r="F8743" i="9"/>
  <c r="C7488" i="9"/>
  <c r="D7487" i="9"/>
  <c r="I7343" i="9" l="1"/>
  <c r="J7342" i="9"/>
  <c r="C7489" i="9"/>
  <c r="D7488" i="9"/>
  <c r="E8745" i="9"/>
  <c r="F8744" i="9"/>
  <c r="J7343" i="9" l="1"/>
  <c r="I7344" i="9"/>
  <c r="E8746" i="9"/>
  <c r="F8745" i="9"/>
  <c r="C7490" i="9"/>
  <c r="D7489" i="9"/>
  <c r="I7345" i="9" l="1"/>
  <c r="J7344" i="9"/>
  <c r="C7491" i="9"/>
  <c r="D7490" i="9"/>
  <c r="E8747" i="9"/>
  <c r="F8746" i="9"/>
  <c r="J7345" i="9" l="1"/>
  <c r="I7346" i="9"/>
  <c r="E8748" i="9"/>
  <c r="F8747" i="9"/>
  <c r="C7492" i="9"/>
  <c r="D7491" i="9"/>
  <c r="J7346" i="9" l="1"/>
  <c r="I7347" i="9"/>
  <c r="C7493" i="9"/>
  <c r="D7492" i="9"/>
  <c r="E8749" i="9"/>
  <c r="F8748" i="9"/>
  <c r="J7347" i="9" l="1"/>
  <c r="I7348" i="9"/>
  <c r="E8750" i="9"/>
  <c r="F8749" i="9"/>
  <c r="C7494" i="9"/>
  <c r="D7493" i="9"/>
  <c r="I7349" i="9" l="1"/>
  <c r="J7348" i="9"/>
  <c r="C7495" i="9"/>
  <c r="D7494" i="9"/>
  <c r="E8751" i="9"/>
  <c r="F8750" i="9"/>
  <c r="J7349" i="9" l="1"/>
  <c r="I7350" i="9"/>
  <c r="E8752" i="9"/>
  <c r="F8751" i="9"/>
  <c r="C7496" i="9"/>
  <c r="D7495" i="9"/>
  <c r="I7351" i="9" l="1"/>
  <c r="J7350" i="9"/>
  <c r="C7497" i="9"/>
  <c r="D7496" i="9"/>
  <c r="E8753" i="9"/>
  <c r="F8752" i="9"/>
  <c r="J7351" i="9" l="1"/>
  <c r="I7352" i="9"/>
  <c r="E8754" i="9"/>
  <c r="F8753" i="9"/>
  <c r="C7498" i="9"/>
  <c r="D7497" i="9"/>
  <c r="I7353" i="9" l="1"/>
  <c r="J7352" i="9"/>
  <c r="C7499" i="9"/>
  <c r="D7498" i="9"/>
  <c r="E8755" i="9"/>
  <c r="F8754" i="9"/>
  <c r="J7353" i="9" l="1"/>
  <c r="I7354" i="9"/>
  <c r="E8756" i="9"/>
  <c r="F8755" i="9"/>
  <c r="C7500" i="9"/>
  <c r="D7499" i="9"/>
  <c r="J7354" i="9" l="1"/>
  <c r="I7355" i="9"/>
  <c r="C7501" i="9"/>
  <c r="D7500" i="9"/>
  <c r="E8757" i="9"/>
  <c r="F8756" i="9"/>
  <c r="J7355" i="9" l="1"/>
  <c r="I7356" i="9"/>
  <c r="E8758" i="9"/>
  <c r="F8757" i="9"/>
  <c r="C7502" i="9"/>
  <c r="D7501" i="9"/>
  <c r="I7357" i="9" l="1"/>
  <c r="J7356" i="9"/>
  <c r="C7503" i="9"/>
  <c r="D7502" i="9"/>
  <c r="E8759" i="9"/>
  <c r="F8758" i="9"/>
  <c r="J7357" i="9" l="1"/>
  <c r="I7358" i="9"/>
  <c r="E8760" i="9"/>
  <c r="F8759" i="9"/>
  <c r="C7504" i="9"/>
  <c r="D7503" i="9"/>
  <c r="I7359" i="9" l="1"/>
  <c r="J7358" i="9"/>
  <c r="C7505" i="9"/>
  <c r="D7504" i="9"/>
  <c r="E8761" i="9"/>
  <c r="F8760" i="9"/>
  <c r="J7359" i="9" l="1"/>
  <c r="I7360" i="9"/>
  <c r="E8762" i="9"/>
  <c r="F8761" i="9"/>
  <c r="C7506" i="9"/>
  <c r="D7505" i="9"/>
  <c r="I7361" i="9" l="1"/>
  <c r="J7360" i="9"/>
  <c r="C7507" i="9"/>
  <c r="D7506" i="9"/>
  <c r="E8763" i="9"/>
  <c r="F8762" i="9"/>
  <c r="J7361" i="9" l="1"/>
  <c r="I7362" i="9"/>
  <c r="E8764" i="9"/>
  <c r="F8763" i="9"/>
  <c r="C7508" i="9"/>
  <c r="D7507" i="9"/>
  <c r="J7362" i="9" l="1"/>
  <c r="I7363" i="9"/>
  <c r="C7509" i="9"/>
  <c r="D7508" i="9"/>
  <c r="E8765" i="9"/>
  <c r="F8764" i="9"/>
  <c r="J7363" i="9" l="1"/>
  <c r="I7364" i="9"/>
  <c r="E8766" i="9"/>
  <c r="F8765" i="9"/>
  <c r="C7510" i="9"/>
  <c r="D7509" i="9"/>
  <c r="I7365" i="9" l="1"/>
  <c r="J7364" i="9"/>
  <c r="C7511" i="9"/>
  <c r="D7510" i="9"/>
  <c r="E8767" i="9"/>
  <c r="F8766" i="9"/>
  <c r="J7365" i="9" l="1"/>
  <c r="I7366" i="9"/>
  <c r="E8768" i="9"/>
  <c r="F8767" i="9"/>
  <c r="C7512" i="9"/>
  <c r="D7511" i="9"/>
  <c r="I7367" i="9" l="1"/>
  <c r="J7366" i="9"/>
  <c r="C7513" i="9"/>
  <c r="D7512" i="9"/>
  <c r="E8769" i="9"/>
  <c r="F8768" i="9"/>
  <c r="J7367" i="9" l="1"/>
  <c r="I7368" i="9"/>
  <c r="E8770" i="9"/>
  <c r="F8769" i="9"/>
  <c r="C7514" i="9"/>
  <c r="D7513" i="9"/>
  <c r="I7369" i="9" l="1"/>
  <c r="J7368" i="9"/>
  <c r="C7515" i="9"/>
  <c r="D7514" i="9"/>
  <c r="E8771" i="9"/>
  <c r="F8770" i="9"/>
  <c r="J7369" i="9" l="1"/>
  <c r="I7370" i="9"/>
  <c r="E8772" i="9"/>
  <c r="F8771" i="9"/>
  <c r="C7516" i="9"/>
  <c r="D7515" i="9"/>
  <c r="J7370" i="9" l="1"/>
  <c r="I7371" i="9"/>
  <c r="C7517" i="9"/>
  <c r="D7516" i="9"/>
  <c r="E8773" i="9"/>
  <c r="F8772" i="9"/>
  <c r="J7371" i="9" l="1"/>
  <c r="I7372" i="9"/>
  <c r="E8774" i="9"/>
  <c r="F8773" i="9"/>
  <c r="C7518" i="9"/>
  <c r="D7517" i="9"/>
  <c r="I7373" i="9" l="1"/>
  <c r="J7372" i="9"/>
  <c r="C7519" i="9"/>
  <c r="D7518" i="9"/>
  <c r="E8775" i="9"/>
  <c r="F8774" i="9"/>
  <c r="J7373" i="9" l="1"/>
  <c r="I7374" i="9"/>
  <c r="E8776" i="9"/>
  <c r="F8775" i="9"/>
  <c r="C7520" i="9"/>
  <c r="D7519" i="9"/>
  <c r="I7375" i="9" l="1"/>
  <c r="J7374" i="9"/>
  <c r="C7521" i="9"/>
  <c r="D7520" i="9"/>
  <c r="E8777" i="9"/>
  <c r="F8776" i="9"/>
  <c r="J7375" i="9" l="1"/>
  <c r="I7376" i="9"/>
  <c r="E8778" i="9"/>
  <c r="F8777" i="9"/>
  <c r="C7522" i="9"/>
  <c r="D7521" i="9"/>
  <c r="I7377" i="9" l="1"/>
  <c r="J7376" i="9"/>
  <c r="C7523" i="9"/>
  <c r="D7522" i="9"/>
  <c r="E8779" i="9"/>
  <c r="F8778" i="9"/>
  <c r="J7377" i="9" l="1"/>
  <c r="I7378" i="9"/>
  <c r="E8780" i="9"/>
  <c r="F8779" i="9"/>
  <c r="C7524" i="9"/>
  <c r="D7523" i="9"/>
  <c r="J7378" i="9" l="1"/>
  <c r="I7379" i="9"/>
  <c r="C7525" i="9"/>
  <c r="D7524" i="9"/>
  <c r="E8781" i="9"/>
  <c r="F8780" i="9"/>
  <c r="J7379" i="9" l="1"/>
  <c r="I7380" i="9"/>
  <c r="E8782" i="9"/>
  <c r="F8781" i="9"/>
  <c r="C7526" i="9"/>
  <c r="D7525" i="9"/>
  <c r="I7381" i="9" l="1"/>
  <c r="J7380" i="9"/>
  <c r="C7527" i="9"/>
  <c r="D7526" i="9"/>
  <c r="E8783" i="9"/>
  <c r="F8782" i="9"/>
  <c r="J7381" i="9" l="1"/>
  <c r="I7382" i="9"/>
  <c r="E8784" i="9"/>
  <c r="F8783" i="9"/>
  <c r="C7528" i="9"/>
  <c r="D7527" i="9"/>
  <c r="I7383" i="9" l="1"/>
  <c r="J7382" i="9"/>
  <c r="C7529" i="9"/>
  <c r="D7528" i="9"/>
  <c r="E8785" i="9"/>
  <c r="F8784" i="9"/>
  <c r="J7383" i="9" l="1"/>
  <c r="I7384" i="9"/>
  <c r="E8786" i="9"/>
  <c r="F8785" i="9"/>
  <c r="C7530" i="9"/>
  <c r="D7529" i="9"/>
  <c r="I7385" i="9" l="1"/>
  <c r="J7384" i="9"/>
  <c r="C7531" i="9"/>
  <c r="D7530" i="9"/>
  <c r="E8787" i="9"/>
  <c r="F8786" i="9"/>
  <c r="J7385" i="9" l="1"/>
  <c r="I7386" i="9"/>
  <c r="E8788" i="9"/>
  <c r="F8787" i="9"/>
  <c r="C7532" i="9"/>
  <c r="D7531" i="9"/>
  <c r="J7386" i="9" l="1"/>
  <c r="I7387" i="9"/>
  <c r="C7533" i="9"/>
  <c r="D7532" i="9"/>
  <c r="E8789" i="9"/>
  <c r="F8788" i="9"/>
  <c r="J7387" i="9" l="1"/>
  <c r="I7388" i="9"/>
  <c r="E8790" i="9"/>
  <c r="F8789" i="9"/>
  <c r="C7534" i="9"/>
  <c r="D7533" i="9"/>
  <c r="I7389" i="9" l="1"/>
  <c r="J7388" i="9"/>
  <c r="D7534" i="9"/>
  <c r="C7535" i="9"/>
  <c r="E8791" i="9"/>
  <c r="F8790" i="9"/>
  <c r="J7389" i="9" l="1"/>
  <c r="I7390" i="9"/>
  <c r="E8792" i="9"/>
  <c r="F8791" i="9"/>
  <c r="C7536" i="9"/>
  <c r="D7535" i="9"/>
  <c r="I7391" i="9" l="1"/>
  <c r="J7390" i="9"/>
  <c r="C7537" i="9"/>
  <c r="D7536" i="9"/>
  <c r="E8793" i="9"/>
  <c r="F8792" i="9"/>
  <c r="J7391" i="9" l="1"/>
  <c r="I7392" i="9"/>
  <c r="E8794" i="9"/>
  <c r="F8793" i="9"/>
  <c r="C7538" i="9"/>
  <c r="D7537" i="9"/>
  <c r="I7393" i="9" l="1"/>
  <c r="J7392" i="9"/>
  <c r="C7539" i="9"/>
  <c r="D7538" i="9"/>
  <c r="E8795" i="9"/>
  <c r="F8794" i="9"/>
  <c r="J7393" i="9" l="1"/>
  <c r="I7394" i="9"/>
  <c r="E8796" i="9"/>
  <c r="F8795" i="9"/>
  <c r="C7540" i="9"/>
  <c r="D7539" i="9"/>
  <c r="J7394" i="9" l="1"/>
  <c r="I7395" i="9"/>
  <c r="C7541" i="9"/>
  <c r="D7540" i="9"/>
  <c r="E8797" i="9"/>
  <c r="F8796" i="9"/>
  <c r="J7395" i="9" l="1"/>
  <c r="I7396" i="9"/>
  <c r="E8798" i="9"/>
  <c r="F8797" i="9"/>
  <c r="C7542" i="9"/>
  <c r="D7541" i="9"/>
  <c r="I7397" i="9" l="1"/>
  <c r="J7396" i="9"/>
  <c r="C7543" i="9"/>
  <c r="D7542" i="9"/>
  <c r="E8799" i="9"/>
  <c r="F8798" i="9"/>
  <c r="J7397" i="9" l="1"/>
  <c r="I7398" i="9"/>
  <c r="E8800" i="9"/>
  <c r="F8799" i="9"/>
  <c r="C7544" i="9"/>
  <c r="D7543" i="9"/>
  <c r="I7399" i="9" l="1"/>
  <c r="J7398" i="9"/>
  <c r="C7545" i="9"/>
  <c r="D7544" i="9"/>
  <c r="E8801" i="9"/>
  <c r="F8800" i="9"/>
  <c r="J7399" i="9" l="1"/>
  <c r="I7400" i="9"/>
  <c r="E8802" i="9"/>
  <c r="F8801" i="9"/>
  <c r="C7546" i="9"/>
  <c r="D7545" i="9"/>
  <c r="I7401" i="9" l="1"/>
  <c r="J7400" i="9"/>
  <c r="C7547" i="9"/>
  <c r="D7546" i="9"/>
  <c r="E8803" i="9"/>
  <c r="F8802" i="9"/>
  <c r="J7401" i="9" l="1"/>
  <c r="I7402" i="9"/>
  <c r="E8804" i="9"/>
  <c r="F8803" i="9"/>
  <c r="C7548" i="9"/>
  <c r="D7547" i="9"/>
  <c r="J7402" i="9" l="1"/>
  <c r="I7403" i="9"/>
  <c r="C7549" i="9"/>
  <c r="D7548" i="9"/>
  <c r="E8805" i="9"/>
  <c r="F8804" i="9"/>
  <c r="J7403" i="9" l="1"/>
  <c r="I7404" i="9"/>
  <c r="E8806" i="9"/>
  <c r="F8805" i="9"/>
  <c r="C7550" i="9"/>
  <c r="D7549" i="9"/>
  <c r="I7405" i="9" l="1"/>
  <c r="J7404" i="9"/>
  <c r="C7551" i="9"/>
  <c r="D7550" i="9"/>
  <c r="E8807" i="9"/>
  <c r="F8806" i="9"/>
  <c r="J7405" i="9" l="1"/>
  <c r="I7406" i="9"/>
  <c r="E8808" i="9"/>
  <c r="F8807" i="9"/>
  <c r="C7552" i="9"/>
  <c r="D7551" i="9"/>
  <c r="I7407" i="9" l="1"/>
  <c r="J7406" i="9"/>
  <c r="C7553" i="9"/>
  <c r="D7552" i="9"/>
  <c r="E8809" i="9"/>
  <c r="F8808" i="9"/>
  <c r="J7407" i="9" l="1"/>
  <c r="I7408" i="9"/>
  <c r="E8810" i="9"/>
  <c r="F8809" i="9"/>
  <c r="C7554" i="9"/>
  <c r="D7553" i="9"/>
  <c r="I7409" i="9" l="1"/>
  <c r="J7408" i="9"/>
  <c r="C7555" i="9"/>
  <c r="D7554" i="9"/>
  <c r="E8811" i="9"/>
  <c r="F8810" i="9"/>
  <c r="J7409" i="9" l="1"/>
  <c r="I7410" i="9"/>
  <c r="E8812" i="9"/>
  <c r="F8811" i="9"/>
  <c r="C7556" i="9"/>
  <c r="D7555" i="9"/>
  <c r="J7410" i="9" l="1"/>
  <c r="I7411" i="9"/>
  <c r="C7557" i="9"/>
  <c r="D7556" i="9"/>
  <c r="E8813" i="9"/>
  <c r="F8812" i="9"/>
  <c r="J7411" i="9" l="1"/>
  <c r="I7412" i="9"/>
  <c r="E8814" i="9"/>
  <c r="F8813" i="9"/>
  <c r="C7558" i="9"/>
  <c r="D7557" i="9"/>
  <c r="I7413" i="9" l="1"/>
  <c r="J7412" i="9"/>
  <c r="C7559" i="9"/>
  <c r="D7558" i="9"/>
  <c r="E8815" i="9"/>
  <c r="F8814" i="9"/>
  <c r="J7413" i="9" l="1"/>
  <c r="I7414" i="9"/>
  <c r="E8816" i="9"/>
  <c r="F8815" i="9"/>
  <c r="C7560" i="9"/>
  <c r="D7559" i="9"/>
  <c r="I7415" i="9" l="1"/>
  <c r="J7414" i="9"/>
  <c r="C7561" i="9"/>
  <c r="D7560" i="9"/>
  <c r="E8817" i="9"/>
  <c r="F8816" i="9"/>
  <c r="J7415" i="9" l="1"/>
  <c r="I7416" i="9"/>
  <c r="E8818" i="9"/>
  <c r="F8817" i="9"/>
  <c r="C7562" i="9"/>
  <c r="D7561" i="9"/>
  <c r="I7417" i="9" l="1"/>
  <c r="J7416" i="9"/>
  <c r="C7563" i="9"/>
  <c r="D7562" i="9"/>
  <c r="E8819" i="9"/>
  <c r="F8818" i="9"/>
  <c r="J7417" i="9" l="1"/>
  <c r="I7418" i="9"/>
  <c r="E8820" i="9"/>
  <c r="F8819" i="9"/>
  <c r="C7564" i="9"/>
  <c r="D7563" i="9"/>
  <c r="J7418" i="9" l="1"/>
  <c r="I7419" i="9"/>
  <c r="C7565" i="9"/>
  <c r="D7564" i="9"/>
  <c r="E8821" i="9"/>
  <c r="F8820" i="9"/>
  <c r="J7419" i="9" l="1"/>
  <c r="I7420" i="9"/>
  <c r="E8822" i="9"/>
  <c r="F8821" i="9"/>
  <c r="C7566" i="9"/>
  <c r="D7565" i="9"/>
  <c r="I7421" i="9" l="1"/>
  <c r="J7420" i="9"/>
  <c r="C7567" i="9"/>
  <c r="D7566" i="9"/>
  <c r="E8823" i="9"/>
  <c r="F8822" i="9"/>
  <c r="J7421" i="9" l="1"/>
  <c r="I7422" i="9"/>
  <c r="E8824" i="9"/>
  <c r="F8823" i="9"/>
  <c r="C7568" i="9"/>
  <c r="D7567" i="9"/>
  <c r="I7423" i="9" l="1"/>
  <c r="J7422" i="9"/>
  <c r="C7569" i="9"/>
  <c r="D7568" i="9"/>
  <c r="E8825" i="9"/>
  <c r="F8824" i="9"/>
  <c r="J7423" i="9" l="1"/>
  <c r="I7424" i="9"/>
  <c r="E8826" i="9"/>
  <c r="F8825" i="9"/>
  <c r="C7570" i="9"/>
  <c r="D7569" i="9"/>
  <c r="I7425" i="9" l="1"/>
  <c r="J7424" i="9"/>
  <c r="C7571" i="9"/>
  <c r="D7570" i="9"/>
  <c r="E8827" i="9"/>
  <c r="F8826" i="9"/>
  <c r="J7425" i="9" l="1"/>
  <c r="I7426" i="9"/>
  <c r="E8828" i="9"/>
  <c r="F8827" i="9"/>
  <c r="C7572" i="9"/>
  <c r="D7571" i="9"/>
  <c r="J7426" i="9" l="1"/>
  <c r="I7427" i="9"/>
  <c r="C7573" i="9"/>
  <c r="D7572" i="9"/>
  <c r="E8829" i="9"/>
  <c r="F8828" i="9"/>
  <c r="J7427" i="9" l="1"/>
  <c r="I7428" i="9"/>
  <c r="E8830" i="9"/>
  <c r="F8829" i="9"/>
  <c r="C7574" i="9"/>
  <c r="D7573" i="9"/>
  <c r="I7429" i="9" l="1"/>
  <c r="J7428" i="9"/>
  <c r="C7575" i="9"/>
  <c r="D7574" i="9"/>
  <c r="E8831" i="9"/>
  <c r="F8830" i="9"/>
  <c r="J7429" i="9" l="1"/>
  <c r="I7430" i="9"/>
  <c r="E8832" i="9"/>
  <c r="F8831" i="9"/>
  <c r="C7576" i="9"/>
  <c r="D7575" i="9"/>
  <c r="I7431" i="9" l="1"/>
  <c r="J7430" i="9"/>
  <c r="C7577" i="9"/>
  <c r="D7576" i="9"/>
  <c r="E8833" i="9"/>
  <c r="F8832" i="9"/>
  <c r="J7431" i="9" l="1"/>
  <c r="I7432" i="9"/>
  <c r="E8834" i="9"/>
  <c r="F8833" i="9"/>
  <c r="C7578" i="9"/>
  <c r="D7577" i="9"/>
  <c r="I7433" i="9" l="1"/>
  <c r="J7432" i="9"/>
  <c r="C7579" i="9"/>
  <c r="D7578" i="9"/>
  <c r="E8835" i="9"/>
  <c r="F8834" i="9"/>
  <c r="J7433" i="9" l="1"/>
  <c r="I7434" i="9"/>
  <c r="E8836" i="9"/>
  <c r="F8835" i="9"/>
  <c r="C7580" i="9"/>
  <c r="D7579" i="9"/>
  <c r="J7434" i="9" l="1"/>
  <c r="I7435" i="9"/>
  <c r="C7581" i="9"/>
  <c r="D7580" i="9"/>
  <c r="E8837" i="9"/>
  <c r="F8836" i="9"/>
  <c r="J7435" i="9" l="1"/>
  <c r="I7436" i="9"/>
  <c r="E8838" i="9"/>
  <c r="F8837" i="9"/>
  <c r="C7582" i="9"/>
  <c r="D7581" i="9"/>
  <c r="I7437" i="9" l="1"/>
  <c r="J7436" i="9"/>
  <c r="D7582" i="9"/>
  <c r="C7583" i="9"/>
  <c r="E8839" i="9"/>
  <c r="F8838" i="9"/>
  <c r="J7437" i="9" l="1"/>
  <c r="I7438" i="9"/>
  <c r="E8840" i="9"/>
  <c r="F8839" i="9"/>
  <c r="C7584" i="9"/>
  <c r="D7583" i="9"/>
  <c r="I7439" i="9" l="1"/>
  <c r="J7438" i="9"/>
  <c r="C7585" i="9"/>
  <c r="D7584" i="9"/>
  <c r="E8841" i="9"/>
  <c r="F8840" i="9"/>
  <c r="J7439" i="9" l="1"/>
  <c r="I7440" i="9"/>
  <c r="E8842" i="9"/>
  <c r="F8841" i="9"/>
  <c r="C7586" i="9"/>
  <c r="D7585" i="9"/>
  <c r="I7441" i="9" l="1"/>
  <c r="J7440" i="9"/>
  <c r="C7587" i="9"/>
  <c r="D7586" i="9"/>
  <c r="E8843" i="9"/>
  <c r="F8842" i="9"/>
  <c r="J7441" i="9" l="1"/>
  <c r="I7442" i="9"/>
  <c r="E8844" i="9"/>
  <c r="F8843" i="9"/>
  <c r="C7588" i="9"/>
  <c r="D7587" i="9"/>
  <c r="J7442" i="9" l="1"/>
  <c r="I7443" i="9"/>
  <c r="C7589" i="9"/>
  <c r="D7588" i="9"/>
  <c r="E8845" i="9"/>
  <c r="F8844" i="9"/>
  <c r="J7443" i="9" l="1"/>
  <c r="I7444" i="9"/>
  <c r="E8846" i="9"/>
  <c r="F8845" i="9"/>
  <c r="C7590" i="9"/>
  <c r="D7589" i="9"/>
  <c r="I7445" i="9" l="1"/>
  <c r="J7444" i="9"/>
  <c r="C7591" i="9"/>
  <c r="D7590" i="9"/>
  <c r="E8847" i="9"/>
  <c r="F8846" i="9"/>
  <c r="J7445" i="9" l="1"/>
  <c r="I7446" i="9"/>
  <c r="E8848" i="9"/>
  <c r="F8847" i="9"/>
  <c r="C7592" i="9"/>
  <c r="D7591" i="9"/>
  <c r="I7447" i="9" l="1"/>
  <c r="J7446" i="9"/>
  <c r="C7593" i="9"/>
  <c r="D7592" i="9"/>
  <c r="E8849" i="9"/>
  <c r="F8848" i="9"/>
  <c r="J7447" i="9" l="1"/>
  <c r="I7448" i="9"/>
  <c r="E8850" i="9"/>
  <c r="F8849" i="9"/>
  <c r="C7594" i="9"/>
  <c r="D7593" i="9"/>
  <c r="I7449" i="9" l="1"/>
  <c r="J7448" i="9"/>
  <c r="C7595" i="9"/>
  <c r="D7594" i="9"/>
  <c r="E8851" i="9"/>
  <c r="F8850" i="9"/>
  <c r="J7449" i="9" l="1"/>
  <c r="I7450" i="9"/>
  <c r="E8852" i="9"/>
  <c r="F8851" i="9"/>
  <c r="C7596" i="9"/>
  <c r="D7595" i="9"/>
  <c r="J7450" i="9" l="1"/>
  <c r="I7451" i="9"/>
  <c r="C7597" i="9"/>
  <c r="D7596" i="9"/>
  <c r="E8853" i="9"/>
  <c r="F8852" i="9"/>
  <c r="J7451" i="9" l="1"/>
  <c r="I7452" i="9"/>
  <c r="E8854" i="9"/>
  <c r="F8853" i="9"/>
  <c r="C7598" i="9"/>
  <c r="D7597" i="9"/>
  <c r="I7453" i="9" l="1"/>
  <c r="J7452" i="9"/>
  <c r="C7599" i="9"/>
  <c r="D7598" i="9"/>
  <c r="E8855" i="9"/>
  <c r="F8854" i="9"/>
  <c r="J7453" i="9" l="1"/>
  <c r="I7454" i="9"/>
  <c r="E8856" i="9"/>
  <c r="F8855" i="9"/>
  <c r="C7600" i="9"/>
  <c r="D7599" i="9"/>
  <c r="I7455" i="9" l="1"/>
  <c r="J7454" i="9"/>
  <c r="C7601" i="9"/>
  <c r="D7600" i="9"/>
  <c r="E8857" i="9"/>
  <c r="F8856" i="9"/>
  <c r="J7455" i="9" l="1"/>
  <c r="I7456" i="9"/>
  <c r="E8858" i="9"/>
  <c r="F8857" i="9"/>
  <c r="C7602" i="9"/>
  <c r="D7601" i="9"/>
  <c r="I7457" i="9" l="1"/>
  <c r="J7456" i="9"/>
  <c r="C7603" i="9"/>
  <c r="D7602" i="9"/>
  <c r="E8859" i="9"/>
  <c r="F8858" i="9"/>
  <c r="J7457" i="9" l="1"/>
  <c r="I7458" i="9"/>
  <c r="E8860" i="9"/>
  <c r="F8859" i="9"/>
  <c r="C7604" i="9"/>
  <c r="D7603" i="9"/>
  <c r="J7458" i="9" l="1"/>
  <c r="I7459" i="9"/>
  <c r="C7605" i="9"/>
  <c r="D7604" i="9"/>
  <c r="E8861" i="9"/>
  <c r="F8860" i="9"/>
  <c r="J7459" i="9" l="1"/>
  <c r="I7460" i="9"/>
  <c r="E8862" i="9"/>
  <c r="F8861" i="9"/>
  <c r="C7606" i="9"/>
  <c r="D7605" i="9"/>
  <c r="I7461" i="9" l="1"/>
  <c r="J7460" i="9"/>
  <c r="C7607" i="9"/>
  <c r="D7606" i="9"/>
  <c r="E8863" i="9"/>
  <c r="F8862" i="9"/>
  <c r="J7461" i="9" l="1"/>
  <c r="I7462" i="9"/>
  <c r="E8864" i="9"/>
  <c r="F8863" i="9"/>
  <c r="C7608" i="9"/>
  <c r="D7607" i="9"/>
  <c r="I7463" i="9" l="1"/>
  <c r="J7462" i="9"/>
  <c r="C7609" i="9"/>
  <c r="D7608" i="9"/>
  <c r="E8865" i="9"/>
  <c r="F8864" i="9"/>
  <c r="J7463" i="9" l="1"/>
  <c r="I7464" i="9"/>
  <c r="E8866" i="9"/>
  <c r="F8865" i="9"/>
  <c r="C7610" i="9"/>
  <c r="D7609" i="9"/>
  <c r="I7465" i="9" l="1"/>
  <c r="J7464" i="9"/>
  <c r="C7611" i="9"/>
  <c r="D7610" i="9"/>
  <c r="E8867" i="9"/>
  <c r="F8866" i="9"/>
  <c r="J7465" i="9" l="1"/>
  <c r="I7466" i="9"/>
  <c r="E8868" i="9"/>
  <c r="F8867" i="9"/>
  <c r="C7612" i="9"/>
  <c r="D7611" i="9"/>
  <c r="J7466" i="9" l="1"/>
  <c r="I7467" i="9"/>
  <c r="C7613" i="9"/>
  <c r="D7612" i="9"/>
  <c r="E8869" i="9"/>
  <c r="F8868" i="9"/>
  <c r="J7467" i="9" l="1"/>
  <c r="I7468" i="9"/>
  <c r="E8870" i="9"/>
  <c r="F8869" i="9"/>
  <c r="C7614" i="9"/>
  <c r="D7613" i="9"/>
  <c r="I7469" i="9" l="1"/>
  <c r="J7468" i="9"/>
  <c r="C7615" i="9"/>
  <c r="D7614" i="9"/>
  <c r="E8871" i="9"/>
  <c r="F8870" i="9"/>
  <c r="J7469" i="9" l="1"/>
  <c r="I7470" i="9"/>
  <c r="E8872" i="9"/>
  <c r="F8871" i="9"/>
  <c r="C7616" i="9"/>
  <c r="D7615" i="9"/>
  <c r="I7471" i="9" l="1"/>
  <c r="J7470" i="9"/>
  <c r="C7617" i="9"/>
  <c r="D7616" i="9"/>
  <c r="E8873" i="9"/>
  <c r="F8872" i="9"/>
  <c r="J7471" i="9" l="1"/>
  <c r="I7472" i="9"/>
  <c r="E8874" i="9"/>
  <c r="F8873" i="9"/>
  <c r="C7618" i="9"/>
  <c r="D7617" i="9"/>
  <c r="I7473" i="9" l="1"/>
  <c r="J7472" i="9"/>
  <c r="C7619" i="9"/>
  <c r="D7618" i="9"/>
  <c r="E8875" i="9"/>
  <c r="F8874" i="9"/>
  <c r="J7473" i="9" l="1"/>
  <c r="I7474" i="9"/>
  <c r="E8876" i="9"/>
  <c r="F8875" i="9"/>
  <c r="C7620" i="9"/>
  <c r="D7619" i="9"/>
  <c r="J7474" i="9" l="1"/>
  <c r="I7475" i="9"/>
  <c r="C7621" i="9"/>
  <c r="D7620" i="9"/>
  <c r="E8877" i="9"/>
  <c r="F8876" i="9"/>
  <c r="J7475" i="9" l="1"/>
  <c r="I7476" i="9"/>
  <c r="E8878" i="9"/>
  <c r="F8877" i="9"/>
  <c r="C7622" i="9"/>
  <c r="D7621" i="9"/>
  <c r="I7477" i="9" l="1"/>
  <c r="J7476" i="9"/>
  <c r="C7623" i="9"/>
  <c r="D7622" i="9"/>
  <c r="E8879" i="9"/>
  <c r="F8878" i="9"/>
  <c r="J7477" i="9" l="1"/>
  <c r="I7478" i="9"/>
  <c r="E8880" i="9"/>
  <c r="F8879" i="9"/>
  <c r="C7624" i="9"/>
  <c r="D7623" i="9"/>
  <c r="I7479" i="9" l="1"/>
  <c r="J7478" i="9"/>
  <c r="C7625" i="9"/>
  <c r="D7624" i="9"/>
  <c r="E8881" i="9"/>
  <c r="F8880" i="9"/>
  <c r="J7479" i="9" l="1"/>
  <c r="I7480" i="9"/>
  <c r="E8882" i="9"/>
  <c r="F8881" i="9"/>
  <c r="C7626" i="9"/>
  <c r="D7625" i="9"/>
  <c r="I7481" i="9" l="1"/>
  <c r="J7480" i="9"/>
  <c r="C7627" i="9"/>
  <c r="D7626" i="9"/>
  <c r="E8883" i="9"/>
  <c r="F8882" i="9"/>
  <c r="J7481" i="9" l="1"/>
  <c r="I7482" i="9"/>
  <c r="E8884" i="9"/>
  <c r="F8883" i="9"/>
  <c r="C7628" i="9"/>
  <c r="D7627" i="9"/>
  <c r="J7482" i="9" l="1"/>
  <c r="I7483" i="9"/>
  <c r="C7629" i="9"/>
  <c r="D7628" i="9"/>
  <c r="E8885" i="9"/>
  <c r="F8884" i="9"/>
  <c r="J7483" i="9" l="1"/>
  <c r="I7484" i="9"/>
  <c r="E8886" i="9"/>
  <c r="F8885" i="9"/>
  <c r="C7630" i="9"/>
  <c r="D7629" i="9"/>
  <c r="I7485" i="9" l="1"/>
  <c r="J7484" i="9"/>
  <c r="C7631" i="9"/>
  <c r="D7630" i="9"/>
  <c r="E8887" i="9"/>
  <c r="F8886" i="9"/>
  <c r="J7485" i="9" l="1"/>
  <c r="I7486" i="9"/>
  <c r="E8888" i="9"/>
  <c r="F8887" i="9"/>
  <c r="C7632" i="9"/>
  <c r="D7631" i="9"/>
  <c r="I7487" i="9" l="1"/>
  <c r="J7486" i="9"/>
  <c r="C7633" i="9"/>
  <c r="D7632" i="9"/>
  <c r="E8889" i="9"/>
  <c r="F8888" i="9"/>
  <c r="J7487" i="9" l="1"/>
  <c r="I7488" i="9"/>
  <c r="E8890" i="9"/>
  <c r="F8889" i="9"/>
  <c r="C7634" i="9"/>
  <c r="D7633" i="9"/>
  <c r="I7489" i="9" l="1"/>
  <c r="J7488" i="9"/>
  <c r="C7635" i="9"/>
  <c r="D7634" i="9"/>
  <c r="E8891" i="9"/>
  <c r="F8890" i="9"/>
  <c r="J7489" i="9" l="1"/>
  <c r="I7490" i="9"/>
  <c r="E8892" i="9"/>
  <c r="F8891" i="9"/>
  <c r="C7636" i="9"/>
  <c r="D7635" i="9"/>
  <c r="J7490" i="9" l="1"/>
  <c r="I7491" i="9"/>
  <c r="C7637" i="9"/>
  <c r="D7636" i="9"/>
  <c r="E8893" i="9"/>
  <c r="F8892" i="9"/>
  <c r="J7491" i="9" l="1"/>
  <c r="I7492" i="9"/>
  <c r="E8894" i="9"/>
  <c r="F8893" i="9"/>
  <c r="C7638" i="9"/>
  <c r="D7637" i="9"/>
  <c r="I7493" i="9" l="1"/>
  <c r="J7492" i="9"/>
  <c r="C7639" i="9"/>
  <c r="D7638" i="9"/>
  <c r="E8895" i="9"/>
  <c r="F8894" i="9"/>
  <c r="J7493" i="9" l="1"/>
  <c r="I7494" i="9"/>
  <c r="E8896" i="9"/>
  <c r="F8895" i="9"/>
  <c r="C7640" i="9"/>
  <c r="D7639" i="9"/>
  <c r="I7495" i="9" l="1"/>
  <c r="J7494" i="9"/>
  <c r="C7641" i="9"/>
  <c r="D7640" i="9"/>
  <c r="E8897" i="9"/>
  <c r="F8896" i="9"/>
  <c r="J7495" i="9" l="1"/>
  <c r="I7496" i="9"/>
  <c r="E8898" i="9"/>
  <c r="F8897" i="9"/>
  <c r="C7642" i="9"/>
  <c r="D7641" i="9"/>
  <c r="I7497" i="9" l="1"/>
  <c r="J7496" i="9"/>
  <c r="C7643" i="9"/>
  <c r="D7642" i="9"/>
  <c r="E8899" i="9"/>
  <c r="F8898" i="9"/>
  <c r="J7497" i="9" l="1"/>
  <c r="I7498" i="9"/>
  <c r="E8900" i="9"/>
  <c r="F8899" i="9"/>
  <c r="C7644" i="9"/>
  <c r="D7643" i="9"/>
  <c r="J7498" i="9" l="1"/>
  <c r="I7499" i="9"/>
  <c r="C7645" i="9"/>
  <c r="D7644" i="9"/>
  <c r="E8901" i="9"/>
  <c r="F8900" i="9"/>
  <c r="J7499" i="9" l="1"/>
  <c r="I7500" i="9"/>
  <c r="E8902" i="9"/>
  <c r="F8901" i="9"/>
  <c r="C7646" i="9"/>
  <c r="D7645" i="9"/>
  <c r="I7501" i="9" l="1"/>
  <c r="J7500" i="9"/>
  <c r="C7647" i="9"/>
  <c r="D7646" i="9"/>
  <c r="E8903" i="9"/>
  <c r="F8902" i="9"/>
  <c r="J7501" i="9" l="1"/>
  <c r="I7502" i="9"/>
  <c r="E8904" i="9"/>
  <c r="F8903" i="9"/>
  <c r="C7648" i="9"/>
  <c r="D7647" i="9"/>
  <c r="I7503" i="9" l="1"/>
  <c r="J7502" i="9"/>
  <c r="C7649" i="9"/>
  <c r="D7648" i="9"/>
  <c r="E8905" i="9"/>
  <c r="F8904" i="9"/>
  <c r="J7503" i="9" l="1"/>
  <c r="I7504" i="9"/>
  <c r="E8906" i="9"/>
  <c r="F8905" i="9"/>
  <c r="C7650" i="9"/>
  <c r="D7649" i="9"/>
  <c r="I7505" i="9" l="1"/>
  <c r="J7504" i="9"/>
  <c r="C7651" i="9"/>
  <c r="D7650" i="9"/>
  <c r="E8907" i="9"/>
  <c r="F8906" i="9"/>
  <c r="J7505" i="9" l="1"/>
  <c r="I7506" i="9"/>
  <c r="E8908" i="9"/>
  <c r="F8907" i="9"/>
  <c r="C7652" i="9"/>
  <c r="D7651" i="9"/>
  <c r="J7506" i="9" l="1"/>
  <c r="I7507" i="9"/>
  <c r="C7653" i="9"/>
  <c r="D7652" i="9"/>
  <c r="E8909" i="9"/>
  <c r="F8908" i="9"/>
  <c r="J7507" i="9" l="1"/>
  <c r="I7508" i="9"/>
  <c r="E8910" i="9"/>
  <c r="F8909" i="9"/>
  <c r="C7654" i="9"/>
  <c r="D7653" i="9"/>
  <c r="I7509" i="9" l="1"/>
  <c r="J7508" i="9"/>
  <c r="C7655" i="9"/>
  <c r="D7654" i="9"/>
  <c r="E8911" i="9"/>
  <c r="F8910" i="9"/>
  <c r="J7509" i="9" l="1"/>
  <c r="I7510" i="9"/>
  <c r="E8912" i="9"/>
  <c r="F8911" i="9"/>
  <c r="C7656" i="9"/>
  <c r="D7655" i="9"/>
  <c r="I7511" i="9" l="1"/>
  <c r="J7510" i="9"/>
  <c r="C7657" i="9"/>
  <c r="D7656" i="9"/>
  <c r="E8913" i="9"/>
  <c r="F8912" i="9"/>
  <c r="J7511" i="9" l="1"/>
  <c r="I7512" i="9"/>
  <c r="E8914" i="9"/>
  <c r="F8913" i="9"/>
  <c r="C7658" i="9"/>
  <c r="D7657" i="9"/>
  <c r="I7513" i="9" l="1"/>
  <c r="J7512" i="9"/>
  <c r="C7659" i="9"/>
  <c r="D7658" i="9"/>
  <c r="E8915" i="9"/>
  <c r="F8914" i="9"/>
  <c r="J7513" i="9" l="1"/>
  <c r="I7514" i="9"/>
  <c r="E8916" i="9"/>
  <c r="F8915" i="9"/>
  <c r="C7660" i="9"/>
  <c r="D7659" i="9"/>
  <c r="J7514" i="9" l="1"/>
  <c r="I7515" i="9"/>
  <c r="C7661" i="9"/>
  <c r="D7660" i="9"/>
  <c r="E8917" i="9"/>
  <c r="F8916" i="9"/>
  <c r="J7515" i="9" l="1"/>
  <c r="I7516" i="9"/>
  <c r="E8918" i="9"/>
  <c r="F8917" i="9"/>
  <c r="C7662" i="9"/>
  <c r="D7661" i="9"/>
  <c r="I7517" i="9" l="1"/>
  <c r="J7516" i="9"/>
  <c r="C7663" i="9"/>
  <c r="D7662" i="9"/>
  <c r="E8919" i="9"/>
  <c r="F8918" i="9"/>
  <c r="J7517" i="9" l="1"/>
  <c r="I7518" i="9"/>
  <c r="E8920" i="9"/>
  <c r="F8919" i="9"/>
  <c r="C7664" i="9"/>
  <c r="D7663" i="9"/>
  <c r="I7519" i="9" l="1"/>
  <c r="J7518" i="9"/>
  <c r="C7665" i="9"/>
  <c r="D7664" i="9"/>
  <c r="E8921" i="9"/>
  <c r="F8920" i="9"/>
  <c r="J7519" i="9" l="1"/>
  <c r="I7520" i="9"/>
  <c r="E8922" i="9"/>
  <c r="F8921" i="9"/>
  <c r="C7666" i="9"/>
  <c r="D7665" i="9"/>
  <c r="I7521" i="9" l="1"/>
  <c r="J7520" i="9"/>
  <c r="C7667" i="9"/>
  <c r="D7666" i="9"/>
  <c r="E8923" i="9"/>
  <c r="F8922" i="9"/>
  <c r="J7521" i="9" l="1"/>
  <c r="I7522" i="9"/>
  <c r="E8924" i="9"/>
  <c r="F8923" i="9"/>
  <c r="C7668" i="9"/>
  <c r="D7667" i="9"/>
  <c r="J7522" i="9" l="1"/>
  <c r="I7523" i="9"/>
  <c r="C7669" i="9"/>
  <c r="D7668" i="9"/>
  <c r="E8925" i="9"/>
  <c r="F8924" i="9"/>
  <c r="J7523" i="9" l="1"/>
  <c r="I7524" i="9"/>
  <c r="E8926" i="9"/>
  <c r="F8925" i="9"/>
  <c r="C7670" i="9"/>
  <c r="D7669" i="9"/>
  <c r="I7525" i="9" l="1"/>
  <c r="J7524" i="9"/>
  <c r="C7671" i="9"/>
  <c r="D7670" i="9"/>
  <c r="E8927" i="9"/>
  <c r="F8926" i="9"/>
  <c r="J7525" i="9" l="1"/>
  <c r="I7526" i="9"/>
  <c r="E8928" i="9"/>
  <c r="F8927" i="9"/>
  <c r="C7672" i="9"/>
  <c r="D7671" i="9"/>
  <c r="I7527" i="9" l="1"/>
  <c r="J7526" i="9"/>
  <c r="C7673" i="9"/>
  <c r="D7672" i="9"/>
  <c r="E8929" i="9"/>
  <c r="F8928" i="9"/>
  <c r="J7527" i="9" l="1"/>
  <c r="I7528" i="9"/>
  <c r="E8930" i="9"/>
  <c r="F8929" i="9"/>
  <c r="C7674" i="9"/>
  <c r="D7673" i="9"/>
  <c r="I7529" i="9" l="1"/>
  <c r="J7528" i="9"/>
  <c r="C7675" i="9"/>
  <c r="D7674" i="9"/>
  <c r="E8931" i="9"/>
  <c r="F8930" i="9"/>
  <c r="J7529" i="9" l="1"/>
  <c r="I7530" i="9"/>
  <c r="E8932" i="9"/>
  <c r="F8931" i="9"/>
  <c r="C7676" i="9"/>
  <c r="D7675" i="9"/>
  <c r="J7530" i="9" l="1"/>
  <c r="I7531" i="9"/>
  <c r="C7677" i="9"/>
  <c r="D7676" i="9"/>
  <c r="E8933" i="9"/>
  <c r="F8932" i="9"/>
  <c r="J7531" i="9" l="1"/>
  <c r="I7532" i="9"/>
  <c r="E8934" i="9"/>
  <c r="F8933" i="9"/>
  <c r="C7678" i="9"/>
  <c r="D7677" i="9"/>
  <c r="I7533" i="9" l="1"/>
  <c r="J7532" i="9"/>
  <c r="C7679" i="9"/>
  <c r="D7678" i="9"/>
  <c r="E8935" i="9"/>
  <c r="F8934" i="9"/>
  <c r="J7533" i="9" l="1"/>
  <c r="I7534" i="9"/>
  <c r="E8936" i="9"/>
  <c r="F8935" i="9"/>
  <c r="C7680" i="9"/>
  <c r="D7679" i="9"/>
  <c r="I7535" i="9" l="1"/>
  <c r="J7534" i="9"/>
  <c r="C7681" i="9"/>
  <c r="D7680" i="9"/>
  <c r="E8937" i="9"/>
  <c r="F8936" i="9"/>
  <c r="J7535" i="9" l="1"/>
  <c r="I7536" i="9"/>
  <c r="E8938" i="9"/>
  <c r="F8937" i="9"/>
  <c r="C7682" i="9"/>
  <c r="D7681" i="9"/>
  <c r="I7537" i="9" l="1"/>
  <c r="J7536" i="9"/>
  <c r="C7683" i="9"/>
  <c r="D7682" i="9"/>
  <c r="E8939" i="9"/>
  <c r="F8938" i="9"/>
  <c r="J7537" i="9" l="1"/>
  <c r="I7538" i="9"/>
  <c r="E8940" i="9"/>
  <c r="F8939" i="9"/>
  <c r="C7684" i="9"/>
  <c r="D7683" i="9"/>
  <c r="J7538" i="9" l="1"/>
  <c r="I7539" i="9"/>
  <c r="C7685" i="9"/>
  <c r="D7684" i="9"/>
  <c r="E8941" i="9"/>
  <c r="F8940" i="9"/>
  <c r="J7539" i="9" l="1"/>
  <c r="I7540" i="9"/>
  <c r="E8942" i="9"/>
  <c r="F8941" i="9"/>
  <c r="C7686" i="9"/>
  <c r="D7685" i="9"/>
  <c r="I7541" i="9" l="1"/>
  <c r="J7540" i="9"/>
  <c r="C7687" i="9"/>
  <c r="D7686" i="9"/>
  <c r="E8943" i="9"/>
  <c r="F8942" i="9"/>
  <c r="J7541" i="9" l="1"/>
  <c r="I7542" i="9"/>
  <c r="E8944" i="9"/>
  <c r="F8943" i="9"/>
  <c r="C7688" i="9"/>
  <c r="D7687" i="9"/>
  <c r="I7543" i="9" l="1"/>
  <c r="J7542" i="9"/>
  <c r="C7689" i="9"/>
  <c r="D7688" i="9"/>
  <c r="E8945" i="9"/>
  <c r="F8944" i="9"/>
  <c r="J7543" i="9" l="1"/>
  <c r="I7544" i="9"/>
  <c r="E8946" i="9"/>
  <c r="F8945" i="9"/>
  <c r="C7690" i="9"/>
  <c r="D7689" i="9"/>
  <c r="I7545" i="9" l="1"/>
  <c r="J7544" i="9"/>
  <c r="C7691" i="9"/>
  <c r="D7690" i="9"/>
  <c r="E8947" i="9"/>
  <c r="F8946" i="9"/>
  <c r="J7545" i="9" l="1"/>
  <c r="I7546" i="9"/>
  <c r="E8948" i="9"/>
  <c r="F8947" i="9"/>
  <c r="C7692" i="9"/>
  <c r="D7691" i="9"/>
  <c r="J7546" i="9" l="1"/>
  <c r="I7547" i="9"/>
  <c r="C7693" i="9"/>
  <c r="D7692" i="9"/>
  <c r="E8949" i="9"/>
  <c r="F8948" i="9"/>
  <c r="J7547" i="9" l="1"/>
  <c r="I7548" i="9"/>
  <c r="E8950" i="9"/>
  <c r="F8949" i="9"/>
  <c r="C7694" i="9"/>
  <c r="D7693" i="9"/>
  <c r="I7549" i="9" l="1"/>
  <c r="J7548" i="9"/>
  <c r="C7695" i="9"/>
  <c r="D7694" i="9"/>
  <c r="E8951" i="9"/>
  <c r="F8950" i="9"/>
  <c r="J7549" i="9" l="1"/>
  <c r="I7550" i="9"/>
  <c r="E8952" i="9"/>
  <c r="F8951" i="9"/>
  <c r="C7696" i="9"/>
  <c r="D7695" i="9"/>
  <c r="I7551" i="9" l="1"/>
  <c r="J7550" i="9"/>
  <c r="C7697" i="9"/>
  <c r="D7696" i="9"/>
  <c r="E8953" i="9"/>
  <c r="F8952" i="9"/>
  <c r="J7551" i="9" l="1"/>
  <c r="I7552" i="9"/>
  <c r="E8954" i="9"/>
  <c r="F8953" i="9"/>
  <c r="C7698" i="9"/>
  <c r="D7697" i="9"/>
  <c r="I7553" i="9" l="1"/>
  <c r="J7552" i="9"/>
  <c r="C7699" i="9"/>
  <c r="D7698" i="9"/>
  <c r="E8955" i="9"/>
  <c r="F8954" i="9"/>
  <c r="J7553" i="9" l="1"/>
  <c r="I7554" i="9"/>
  <c r="E8956" i="9"/>
  <c r="F8955" i="9"/>
  <c r="C7700" i="9"/>
  <c r="D7699" i="9"/>
  <c r="J7554" i="9" l="1"/>
  <c r="I7555" i="9"/>
  <c r="C7701" i="9"/>
  <c r="D7700" i="9"/>
  <c r="E8957" i="9"/>
  <c r="F8956" i="9"/>
  <c r="J7555" i="9" l="1"/>
  <c r="I7556" i="9"/>
  <c r="E8958" i="9"/>
  <c r="F8957" i="9"/>
  <c r="C7702" i="9"/>
  <c r="D7701" i="9"/>
  <c r="I7557" i="9" l="1"/>
  <c r="J7556" i="9"/>
  <c r="C7703" i="9"/>
  <c r="D7702" i="9"/>
  <c r="E8959" i="9"/>
  <c r="F8958" i="9"/>
  <c r="J7557" i="9" l="1"/>
  <c r="I7558" i="9"/>
  <c r="E8960" i="9"/>
  <c r="F8959" i="9"/>
  <c r="C7704" i="9"/>
  <c r="D7703" i="9"/>
  <c r="I7559" i="9" l="1"/>
  <c r="J7558" i="9"/>
  <c r="C7705" i="9"/>
  <c r="D7704" i="9"/>
  <c r="E8961" i="9"/>
  <c r="F8960" i="9"/>
  <c r="J7559" i="9" l="1"/>
  <c r="I7560" i="9"/>
  <c r="E8962" i="9"/>
  <c r="F8961" i="9"/>
  <c r="C7706" i="9"/>
  <c r="D7705" i="9"/>
  <c r="I7561" i="9" l="1"/>
  <c r="J7560" i="9"/>
  <c r="C7707" i="9"/>
  <c r="D7706" i="9"/>
  <c r="E8963" i="9"/>
  <c r="F8962" i="9"/>
  <c r="J7561" i="9" l="1"/>
  <c r="I7562" i="9"/>
  <c r="E8964" i="9"/>
  <c r="F8963" i="9"/>
  <c r="C7708" i="9"/>
  <c r="D7707" i="9"/>
  <c r="J7562" i="9" l="1"/>
  <c r="I7563" i="9"/>
  <c r="C7709" i="9"/>
  <c r="D7708" i="9"/>
  <c r="E8965" i="9"/>
  <c r="F8964" i="9"/>
  <c r="J7563" i="9" l="1"/>
  <c r="I7564" i="9"/>
  <c r="E8966" i="9"/>
  <c r="F8965" i="9"/>
  <c r="C7710" i="9"/>
  <c r="D7709" i="9"/>
  <c r="I7565" i="9" l="1"/>
  <c r="J7564" i="9"/>
  <c r="C7711" i="9"/>
  <c r="D7710" i="9"/>
  <c r="E8967" i="9"/>
  <c r="F8966" i="9"/>
  <c r="J7565" i="9" l="1"/>
  <c r="I7566" i="9"/>
  <c r="E8968" i="9"/>
  <c r="F8967" i="9"/>
  <c r="C7712" i="9"/>
  <c r="D7711" i="9"/>
  <c r="I7567" i="9" l="1"/>
  <c r="J7566" i="9"/>
  <c r="C7713" i="9"/>
  <c r="D7712" i="9"/>
  <c r="E8969" i="9"/>
  <c r="F8968" i="9"/>
  <c r="J7567" i="9" l="1"/>
  <c r="I7568" i="9"/>
  <c r="E8970" i="9"/>
  <c r="F8969" i="9"/>
  <c r="C7714" i="9"/>
  <c r="D7713" i="9"/>
  <c r="I7569" i="9" l="1"/>
  <c r="J7568" i="9"/>
  <c r="C7715" i="9"/>
  <c r="D7714" i="9"/>
  <c r="E8971" i="9"/>
  <c r="F8970" i="9"/>
  <c r="J7569" i="9" l="1"/>
  <c r="I7570" i="9"/>
  <c r="E8972" i="9"/>
  <c r="F8971" i="9"/>
  <c r="C7716" i="9"/>
  <c r="D7715" i="9"/>
  <c r="J7570" i="9" l="1"/>
  <c r="I7571" i="9"/>
  <c r="C7717" i="9"/>
  <c r="D7716" i="9"/>
  <c r="E8973" i="9"/>
  <c r="F8972" i="9"/>
  <c r="J7571" i="9" l="1"/>
  <c r="I7572" i="9"/>
  <c r="E8974" i="9"/>
  <c r="F8973" i="9"/>
  <c r="C7718" i="9"/>
  <c r="D7717" i="9"/>
  <c r="I7573" i="9" l="1"/>
  <c r="J7572" i="9"/>
  <c r="C7719" i="9"/>
  <c r="D7718" i="9"/>
  <c r="E8975" i="9"/>
  <c r="F8974" i="9"/>
  <c r="J7573" i="9" l="1"/>
  <c r="I7574" i="9"/>
  <c r="E8976" i="9"/>
  <c r="F8975" i="9"/>
  <c r="C7720" i="9"/>
  <c r="D7719" i="9"/>
  <c r="I7575" i="9" l="1"/>
  <c r="J7574" i="9"/>
  <c r="C7721" i="9"/>
  <c r="D7720" i="9"/>
  <c r="E8977" i="9"/>
  <c r="F8976" i="9"/>
  <c r="J7575" i="9" l="1"/>
  <c r="I7576" i="9"/>
  <c r="E8978" i="9"/>
  <c r="F8977" i="9"/>
  <c r="C7722" i="9"/>
  <c r="D7721" i="9"/>
  <c r="I7577" i="9" l="1"/>
  <c r="J7576" i="9"/>
  <c r="C7723" i="9"/>
  <c r="D7722" i="9"/>
  <c r="E8979" i="9"/>
  <c r="F8978" i="9"/>
  <c r="J7577" i="9" l="1"/>
  <c r="I7578" i="9"/>
  <c r="E8980" i="9"/>
  <c r="F8979" i="9"/>
  <c r="C7724" i="9"/>
  <c r="D7723" i="9"/>
  <c r="J7578" i="9" l="1"/>
  <c r="I7579" i="9"/>
  <c r="C7725" i="9"/>
  <c r="D7724" i="9"/>
  <c r="E8981" i="9"/>
  <c r="F8980" i="9"/>
  <c r="J7579" i="9" l="1"/>
  <c r="I7580" i="9"/>
  <c r="E8982" i="9"/>
  <c r="F8981" i="9"/>
  <c r="C7726" i="9"/>
  <c r="D7725" i="9"/>
  <c r="I7581" i="9" l="1"/>
  <c r="J7580" i="9"/>
  <c r="D7726" i="9"/>
  <c r="C7727" i="9"/>
  <c r="E8983" i="9"/>
  <c r="F8982" i="9"/>
  <c r="J7581" i="9" l="1"/>
  <c r="I7582" i="9"/>
  <c r="E8984" i="9"/>
  <c r="F8983" i="9"/>
  <c r="C7728" i="9"/>
  <c r="D7727" i="9"/>
  <c r="I7583" i="9" l="1"/>
  <c r="J7582" i="9"/>
  <c r="C7729" i="9"/>
  <c r="D7728" i="9"/>
  <c r="E8985" i="9"/>
  <c r="F8984" i="9"/>
  <c r="J7583" i="9" l="1"/>
  <c r="I7584" i="9"/>
  <c r="E8986" i="9"/>
  <c r="F8985" i="9"/>
  <c r="C7730" i="9"/>
  <c r="D7729" i="9"/>
  <c r="I7585" i="9" l="1"/>
  <c r="J7584" i="9"/>
  <c r="C7731" i="9"/>
  <c r="D7730" i="9"/>
  <c r="E8987" i="9"/>
  <c r="F8986" i="9"/>
  <c r="J7585" i="9" l="1"/>
  <c r="I7586" i="9"/>
  <c r="E8988" i="9"/>
  <c r="F8987" i="9"/>
  <c r="C7732" i="9"/>
  <c r="D7731" i="9"/>
  <c r="J7586" i="9" l="1"/>
  <c r="I7587" i="9"/>
  <c r="C7733" i="9"/>
  <c r="D7732" i="9"/>
  <c r="E8989" i="9"/>
  <c r="F8988" i="9"/>
  <c r="J7587" i="9" l="1"/>
  <c r="I7588" i="9"/>
  <c r="E8990" i="9"/>
  <c r="F8989" i="9"/>
  <c r="C7734" i="9"/>
  <c r="D7733" i="9"/>
  <c r="I7589" i="9" l="1"/>
  <c r="J7588" i="9"/>
  <c r="C7735" i="9"/>
  <c r="D7734" i="9"/>
  <c r="E8991" i="9"/>
  <c r="F8990" i="9"/>
  <c r="J7589" i="9" l="1"/>
  <c r="I7590" i="9"/>
  <c r="E8992" i="9"/>
  <c r="F8991" i="9"/>
  <c r="C7736" i="9"/>
  <c r="D7735" i="9"/>
  <c r="I7591" i="9" l="1"/>
  <c r="J7590" i="9"/>
  <c r="C7737" i="9"/>
  <c r="D7736" i="9"/>
  <c r="E8993" i="9"/>
  <c r="F8992" i="9"/>
  <c r="J7591" i="9" l="1"/>
  <c r="I7592" i="9"/>
  <c r="E8994" i="9"/>
  <c r="F8993" i="9"/>
  <c r="C7738" i="9"/>
  <c r="D7737" i="9"/>
  <c r="I7593" i="9" l="1"/>
  <c r="J7592" i="9"/>
  <c r="C7739" i="9"/>
  <c r="D7738" i="9"/>
  <c r="E8995" i="9"/>
  <c r="F8994" i="9"/>
  <c r="J7593" i="9" l="1"/>
  <c r="I7594" i="9"/>
  <c r="E8996" i="9"/>
  <c r="F8995" i="9"/>
  <c r="C7740" i="9"/>
  <c r="D7739" i="9"/>
  <c r="J7594" i="9" l="1"/>
  <c r="I7595" i="9"/>
  <c r="C7741" i="9"/>
  <c r="D7740" i="9"/>
  <c r="E8997" i="9"/>
  <c r="F8996" i="9"/>
  <c r="J7595" i="9" l="1"/>
  <c r="I7596" i="9"/>
  <c r="E8998" i="9"/>
  <c r="F8997" i="9"/>
  <c r="C7742" i="9"/>
  <c r="D7741" i="9"/>
  <c r="I7597" i="9" l="1"/>
  <c r="J7596" i="9"/>
  <c r="C7743" i="9"/>
  <c r="D7742" i="9"/>
  <c r="E8999" i="9"/>
  <c r="F8998" i="9"/>
  <c r="J7597" i="9" l="1"/>
  <c r="I7598" i="9"/>
  <c r="E9000" i="9"/>
  <c r="F8999" i="9"/>
  <c r="C7744" i="9"/>
  <c r="D7743" i="9"/>
  <c r="I7599" i="9" l="1"/>
  <c r="J7598" i="9"/>
  <c r="C7745" i="9"/>
  <c r="D7744" i="9"/>
  <c r="E9001" i="9"/>
  <c r="F9000" i="9"/>
  <c r="J7599" i="9" l="1"/>
  <c r="I7600" i="9"/>
  <c r="E9002" i="9"/>
  <c r="F9001" i="9"/>
  <c r="C7746" i="9"/>
  <c r="D7745" i="9"/>
  <c r="I7601" i="9" l="1"/>
  <c r="J7600" i="9"/>
  <c r="C7747" i="9"/>
  <c r="D7746" i="9"/>
  <c r="E9003" i="9"/>
  <c r="F9002" i="9"/>
  <c r="J7601" i="9" l="1"/>
  <c r="I7602" i="9"/>
  <c r="E9004" i="9"/>
  <c r="F9003" i="9"/>
  <c r="C7748" i="9"/>
  <c r="D7747" i="9"/>
  <c r="J7602" i="9" l="1"/>
  <c r="I7603" i="9"/>
  <c r="C7749" i="9"/>
  <c r="D7748" i="9"/>
  <c r="E9005" i="9"/>
  <c r="F9004" i="9"/>
  <c r="J7603" i="9" l="1"/>
  <c r="I7604" i="9"/>
  <c r="E9006" i="9"/>
  <c r="F9005" i="9"/>
  <c r="C7750" i="9"/>
  <c r="D7749" i="9"/>
  <c r="I7605" i="9" l="1"/>
  <c r="J7604" i="9"/>
  <c r="C7751" i="9"/>
  <c r="D7750" i="9"/>
  <c r="E9007" i="9"/>
  <c r="F9006" i="9"/>
  <c r="J7605" i="9" l="1"/>
  <c r="I7606" i="9"/>
  <c r="E9008" i="9"/>
  <c r="F9007" i="9"/>
  <c r="C7752" i="9"/>
  <c r="D7751" i="9"/>
  <c r="I7607" i="9" l="1"/>
  <c r="J7606" i="9"/>
  <c r="C7753" i="9"/>
  <c r="D7752" i="9"/>
  <c r="E9009" i="9"/>
  <c r="F9008" i="9"/>
  <c r="J7607" i="9" l="1"/>
  <c r="I7608" i="9"/>
  <c r="E9010" i="9"/>
  <c r="F9009" i="9"/>
  <c r="C7754" i="9"/>
  <c r="D7753" i="9"/>
  <c r="I7609" i="9" l="1"/>
  <c r="J7608" i="9"/>
  <c r="C7755" i="9"/>
  <c r="D7754" i="9"/>
  <c r="E9011" i="9"/>
  <c r="F9010" i="9"/>
  <c r="J7609" i="9" l="1"/>
  <c r="I7610" i="9"/>
  <c r="E9012" i="9"/>
  <c r="F9011" i="9"/>
  <c r="C7756" i="9"/>
  <c r="D7755" i="9"/>
  <c r="J7610" i="9" l="1"/>
  <c r="I7611" i="9"/>
  <c r="C7757" i="9"/>
  <c r="D7756" i="9"/>
  <c r="E9013" i="9"/>
  <c r="F9012" i="9"/>
  <c r="J7611" i="9" l="1"/>
  <c r="I7612" i="9"/>
  <c r="E9014" i="9"/>
  <c r="F9013" i="9"/>
  <c r="C7758" i="9"/>
  <c r="D7757" i="9"/>
  <c r="I7613" i="9" l="1"/>
  <c r="J7612" i="9"/>
  <c r="C7759" i="9"/>
  <c r="D7758" i="9"/>
  <c r="E9015" i="9"/>
  <c r="F9014" i="9"/>
  <c r="J7613" i="9" l="1"/>
  <c r="I7614" i="9"/>
  <c r="E9016" i="9"/>
  <c r="F9015" i="9"/>
  <c r="C7760" i="9"/>
  <c r="D7759" i="9"/>
  <c r="I7615" i="9" l="1"/>
  <c r="J7614" i="9"/>
  <c r="C7761" i="9"/>
  <c r="D7760" i="9"/>
  <c r="E9017" i="9"/>
  <c r="F9016" i="9"/>
  <c r="J7615" i="9" l="1"/>
  <c r="I7616" i="9"/>
  <c r="E9018" i="9"/>
  <c r="F9017" i="9"/>
  <c r="C7762" i="9"/>
  <c r="D7761" i="9"/>
  <c r="I7617" i="9" l="1"/>
  <c r="J7616" i="9"/>
  <c r="C7763" i="9"/>
  <c r="D7762" i="9"/>
  <c r="E9019" i="9"/>
  <c r="F9018" i="9"/>
  <c r="J7617" i="9" l="1"/>
  <c r="I7618" i="9"/>
  <c r="E9020" i="9"/>
  <c r="F9019" i="9"/>
  <c r="C7764" i="9"/>
  <c r="D7763" i="9"/>
  <c r="J7618" i="9" l="1"/>
  <c r="I7619" i="9"/>
  <c r="C7765" i="9"/>
  <c r="D7764" i="9"/>
  <c r="E9021" i="9"/>
  <c r="F9020" i="9"/>
  <c r="J7619" i="9" l="1"/>
  <c r="I7620" i="9"/>
  <c r="E9022" i="9"/>
  <c r="F9021" i="9"/>
  <c r="C7766" i="9"/>
  <c r="D7765" i="9"/>
  <c r="I7621" i="9" l="1"/>
  <c r="J7620" i="9"/>
  <c r="C7767" i="9"/>
  <c r="D7766" i="9"/>
  <c r="E9023" i="9"/>
  <c r="F9022" i="9"/>
  <c r="J7621" i="9" l="1"/>
  <c r="I7622" i="9"/>
  <c r="E9024" i="9"/>
  <c r="F9023" i="9"/>
  <c r="C7768" i="9"/>
  <c r="D7767" i="9"/>
  <c r="I7623" i="9" l="1"/>
  <c r="J7622" i="9"/>
  <c r="C7769" i="9"/>
  <c r="D7768" i="9"/>
  <c r="E9025" i="9"/>
  <c r="F9024" i="9"/>
  <c r="J7623" i="9" l="1"/>
  <c r="I7624" i="9"/>
  <c r="E9026" i="9"/>
  <c r="F9025" i="9"/>
  <c r="C7770" i="9"/>
  <c r="D7769" i="9"/>
  <c r="I7625" i="9" l="1"/>
  <c r="J7624" i="9"/>
  <c r="C7771" i="9"/>
  <c r="D7770" i="9"/>
  <c r="E9027" i="9"/>
  <c r="F9026" i="9"/>
  <c r="J7625" i="9" l="1"/>
  <c r="I7626" i="9"/>
  <c r="E9028" i="9"/>
  <c r="F9027" i="9"/>
  <c r="C7772" i="9"/>
  <c r="D7771" i="9"/>
  <c r="J7626" i="9" l="1"/>
  <c r="I7627" i="9"/>
  <c r="C7773" i="9"/>
  <c r="D7772" i="9"/>
  <c r="E9029" i="9"/>
  <c r="F9028" i="9"/>
  <c r="J7627" i="9" l="1"/>
  <c r="I7628" i="9"/>
  <c r="E9030" i="9"/>
  <c r="F9029" i="9"/>
  <c r="C7774" i="9"/>
  <c r="D7773" i="9"/>
  <c r="I7629" i="9" l="1"/>
  <c r="J7628" i="9"/>
  <c r="C7775" i="9"/>
  <c r="D7774" i="9"/>
  <c r="E9031" i="9"/>
  <c r="F9030" i="9"/>
  <c r="J7629" i="9" l="1"/>
  <c r="I7630" i="9"/>
  <c r="E9032" i="9"/>
  <c r="F9031" i="9"/>
  <c r="C7776" i="9"/>
  <c r="D7775" i="9"/>
  <c r="I7631" i="9" l="1"/>
  <c r="J7630" i="9"/>
  <c r="C7777" i="9"/>
  <c r="D7776" i="9"/>
  <c r="E9033" i="9"/>
  <c r="F9032" i="9"/>
  <c r="J7631" i="9" l="1"/>
  <c r="I7632" i="9"/>
  <c r="E9034" i="9"/>
  <c r="F9033" i="9"/>
  <c r="C7778" i="9"/>
  <c r="D7777" i="9"/>
  <c r="I7633" i="9" l="1"/>
  <c r="J7632" i="9"/>
  <c r="C7779" i="9"/>
  <c r="D7778" i="9"/>
  <c r="E9035" i="9"/>
  <c r="F9034" i="9"/>
  <c r="J7633" i="9" l="1"/>
  <c r="I7634" i="9"/>
  <c r="E9036" i="9"/>
  <c r="F9035" i="9"/>
  <c r="C7780" i="9"/>
  <c r="D7779" i="9"/>
  <c r="J7634" i="9" l="1"/>
  <c r="I7635" i="9"/>
  <c r="C7781" i="9"/>
  <c r="D7780" i="9"/>
  <c r="E9037" i="9"/>
  <c r="F9036" i="9"/>
  <c r="J7635" i="9" l="1"/>
  <c r="I7636" i="9"/>
  <c r="E9038" i="9"/>
  <c r="F9037" i="9"/>
  <c r="C7782" i="9"/>
  <c r="D7781" i="9"/>
  <c r="I7637" i="9" l="1"/>
  <c r="J7636" i="9"/>
  <c r="C7783" i="9"/>
  <c r="D7782" i="9"/>
  <c r="E9039" i="9"/>
  <c r="F9038" i="9"/>
  <c r="J7637" i="9" l="1"/>
  <c r="I7638" i="9"/>
  <c r="E9040" i="9"/>
  <c r="F9039" i="9"/>
  <c r="C7784" i="9"/>
  <c r="D7783" i="9"/>
  <c r="I7639" i="9" l="1"/>
  <c r="J7638" i="9"/>
  <c r="C7785" i="9"/>
  <c r="D7784" i="9"/>
  <c r="E9041" i="9"/>
  <c r="F9040" i="9"/>
  <c r="J7639" i="9" l="1"/>
  <c r="I7640" i="9"/>
  <c r="E9042" i="9"/>
  <c r="F9041" i="9"/>
  <c r="C7786" i="9"/>
  <c r="D7785" i="9"/>
  <c r="I7641" i="9" l="1"/>
  <c r="J7640" i="9"/>
  <c r="C7787" i="9"/>
  <c r="D7786" i="9"/>
  <c r="E9043" i="9"/>
  <c r="F9042" i="9"/>
  <c r="J7641" i="9" l="1"/>
  <c r="I7642" i="9"/>
  <c r="E9044" i="9"/>
  <c r="F9043" i="9"/>
  <c r="C7788" i="9"/>
  <c r="D7787" i="9"/>
  <c r="J7642" i="9" l="1"/>
  <c r="I7643" i="9"/>
  <c r="C7789" i="9"/>
  <c r="D7788" i="9"/>
  <c r="E9045" i="9"/>
  <c r="F9044" i="9"/>
  <c r="J7643" i="9" l="1"/>
  <c r="I7644" i="9"/>
  <c r="E9046" i="9"/>
  <c r="F9045" i="9"/>
  <c r="C7790" i="9"/>
  <c r="D7789" i="9"/>
  <c r="I7645" i="9" l="1"/>
  <c r="J7644" i="9"/>
  <c r="D7790" i="9"/>
  <c r="C7791" i="9"/>
  <c r="E9047" i="9"/>
  <c r="F9046" i="9"/>
  <c r="J7645" i="9" l="1"/>
  <c r="I7646" i="9"/>
  <c r="E9048" i="9"/>
  <c r="F9047" i="9"/>
  <c r="C7792" i="9"/>
  <c r="D7791" i="9"/>
  <c r="I7647" i="9" l="1"/>
  <c r="J7646" i="9"/>
  <c r="C7793" i="9"/>
  <c r="D7792" i="9"/>
  <c r="E9049" i="9"/>
  <c r="F9048" i="9"/>
  <c r="J7647" i="9" l="1"/>
  <c r="I7648" i="9"/>
  <c r="E9050" i="9"/>
  <c r="F9049" i="9"/>
  <c r="C7794" i="9"/>
  <c r="D7793" i="9"/>
  <c r="I7649" i="9" l="1"/>
  <c r="J7648" i="9"/>
  <c r="C7795" i="9"/>
  <c r="D7794" i="9"/>
  <c r="E9051" i="9"/>
  <c r="F9050" i="9"/>
  <c r="J7649" i="9" l="1"/>
  <c r="I7650" i="9"/>
  <c r="E9052" i="9"/>
  <c r="F9051" i="9"/>
  <c r="C7796" i="9"/>
  <c r="D7795" i="9"/>
  <c r="J7650" i="9" l="1"/>
  <c r="I7651" i="9"/>
  <c r="C7797" i="9"/>
  <c r="D7796" i="9"/>
  <c r="E9053" i="9"/>
  <c r="F9052" i="9"/>
  <c r="J7651" i="9" l="1"/>
  <c r="I7652" i="9"/>
  <c r="E9054" i="9"/>
  <c r="F9053" i="9"/>
  <c r="C7798" i="9"/>
  <c r="D7797" i="9"/>
  <c r="I7653" i="9" l="1"/>
  <c r="J7652" i="9"/>
  <c r="C7799" i="9"/>
  <c r="D7798" i="9"/>
  <c r="E9055" i="9"/>
  <c r="F9054" i="9"/>
  <c r="J7653" i="9" l="1"/>
  <c r="I7654" i="9"/>
  <c r="E9056" i="9"/>
  <c r="F9055" i="9"/>
  <c r="C7800" i="9"/>
  <c r="D7799" i="9"/>
  <c r="I7655" i="9" l="1"/>
  <c r="J7654" i="9"/>
  <c r="C7801" i="9"/>
  <c r="D7800" i="9"/>
  <c r="E9057" i="9"/>
  <c r="F9056" i="9"/>
  <c r="J7655" i="9" l="1"/>
  <c r="I7656" i="9"/>
  <c r="E9058" i="9"/>
  <c r="F9057" i="9"/>
  <c r="C7802" i="9"/>
  <c r="D7801" i="9"/>
  <c r="I7657" i="9" l="1"/>
  <c r="J7656" i="9"/>
  <c r="C7803" i="9"/>
  <c r="D7802" i="9"/>
  <c r="E9059" i="9"/>
  <c r="F9058" i="9"/>
  <c r="J7657" i="9" l="1"/>
  <c r="I7658" i="9"/>
  <c r="E9060" i="9"/>
  <c r="F9059" i="9"/>
  <c r="C7804" i="9"/>
  <c r="D7803" i="9"/>
  <c r="J7658" i="9" l="1"/>
  <c r="I7659" i="9"/>
  <c r="C7805" i="9"/>
  <c r="D7804" i="9"/>
  <c r="E9061" i="9"/>
  <c r="F9060" i="9"/>
  <c r="J7659" i="9" l="1"/>
  <c r="I7660" i="9"/>
  <c r="E9062" i="9"/>
  <c r="F9061" i="9"/>
  <c r="C7806" i="9"/>
  <c r="D7805" i="9"/>
  <c r="I7661" i="9" l="1"/>
  <c r="J7660" i="9"/>
  <c r="C7807" i="9"/>
  <c r="D7806" i="9"/>
  <c r="E9063" i="9"/>
  <c r="F9062" i="9"/>
  <c r="J7661" i="9" l="1"/>
  <c r="I7662" i="9"/>
  <c r="E9064" i="9"/>
  <c r="F9063" i="9"/>
  <c r="C7808" i="9"/>
  <c r="D7807" i="9"/>
  <c r="I7663" i="9" l="1"/>
  <c r="J7662" i="9"/>
  <c r="C7809" i="9"/>
  <c r="D7808" i="9"/>
  <c r="E9065" i="9"/>
  <c r="F9064" i="9"/>
  <c r="J7663" i="9" l="1"/>
  <c r="I7664" i="9"/>
  <c r="E9066" i="9"/>
  <c r="F9065" i="9"/>
  <c r="C7810" i="9"/>
  <c r="D7809" i="9"/>
  <c r="I7665" i="9" l="1"/>
  <c r="J7664" i="9"/>
  <c r="C7811" i="9"/>
  <c r="D7810" i="9"/>
  <c r="E9067" i="9"/>
  <c r="F9066" i="9"/>
  <c r="I7666" i="9" l="1"/>
  <c r="J7665" i="9"/>
  <c r="E9068" i="9"/>
  <c r="F9067" i="9"/>
  <c r="C7812" i="9"/>
  <c r="D7811" i="9"/>
  <c r="I7667" i="9" l="1"/>
  <c r="J7666" i="9"/>
  <c r="C7813" i="9"/>
  <c r="D7812" i="9"/>
  <c r="E9069" i="9"/>
  <c r="F9068" i="9"/>
  <c r="I7668" i="9" l="1"/>
  <c r="J7667" i="9"/>
  <c r="E9070" i="9"/>
  <c r="F9069" i="9"/>
  <c r="C7814" i="9"/>
  <c r="D7813" i="9"/>
  <c r="I7669" i="9" l="1"/>
  <c r="J7668" i="9"/>
  <c r="C7815" i="9"/>
  <c r="D7814" i="9"/>
  <c r="E9071" i="9"/>
  <c r="F9070" i="9"/>
  <c r="I7670" i="9" l="1"/>
  <c r="J7669" i="9"/>
  <c r="E9072" i="9"/>
  <c r="F9071" i="9"/>
  <c r="C7816" i="9"/>
  <c r="D7815" i="9"/>
  <c r="I7671" i="9" l="1"/>
  <c r="J7670" i="9"/>
  <c r="C7817" i="9"/>
  <c r="D7816" i="9"/>
  <c r="E9073" i="9"/>
  <c r="F9072" i="9"/>
  <c r="I7672" i="9" l="1"/>
  <c r="J7671" i="9"/>
  <c r="E9074" i="9"/>
  <c r="F9073" i="9"/>
  <c r="C7818" i="9"/>
  <c r="D7817" i="9"/>
  <c r="I7673" i="9" l="1"/>
  <c r="J7672" i="9"/>
  <c r="C7819" i="9"/>
  <c r="D7818" i="9"/>
  <c r="E9075" i="9"/>
  <c r="F9074" i="9"/>
  <c r="I7674" i="9" l="1"/>
  <c r="J7673" i="9"/>
  <c r="E9076" i="9"/>
  <c r="F9075" i="9"/>
  <c r="C7820" i="9"/>
  <c r="D7819" i="9"/>
  <c r="I7675" i="9" l="1"/>
  <c r="J7674" i="9"/>
  <c r="C7821" i="9"/>
  <c r="D7820" i="9"/>
  <c r="E9077" i="9"/>
  <c r="F9076" i="9"/>
  <c r="I7676" i="9" l="1"/>
  <c r="J7675" i="9"/>
  <c r="E9078" i="9"/>
  <c r="F9077" i="9"/>
  <c r="C7822" i="9"/>
  <c r="D7821" i="9"/>
  <c r="I7677" i="9" l="1"/>
  <c r="J7676" i="9"/>
  <c r="C7823" i="9"/>
  <c r="D7822" i="9"/>
  <c r="E9079" i="9"/>
  <c r="F9078" i="9"/>
  <c r="I7678" i="9" l="1"/>
  <c r="J7677" i="9"/>
  <c r="E9080" i="9"/>
  <c r="F9079" i="9"/>
  <c r="C7824" i="9"/>
  <c r="D7823" i="9"/>
  <c r="I7679" i="9" l="1"/>
  <c r="J7678" i="9"/>
  <c r="C7825" i="9"/>
  <c r="D7824" i="9"/>
  <c r="E9081" i="9"/>
  <c r="F9080" i="9"/>
  <c r="I7680" i="9" l="1"/>
  <c r="J7679" i="9"/>
  <c r="E9082" i="9"/>
  <c r="F9081" i="9"/>
  <c r="C7826" i="9"/>
  <c r="D7825" i="9"/>
  <c r="I7681" i="9" l="1"/>
  <c r="J7680" i="9"/>
  <c r="C7827" i="9"/>
  <c r="D7826" i="9"/>
  <c r="E9083" i="9"/>
  <c r="F9082" i="9"/>
  <c r="I7682" i="9" l="1"/>
  <c r="J7681" i="9"/>
  <c r="E9084" i="9"/>
  <c r="F9083" i="9"/>
  <c r="C7828" i="9"/>
  <c r="D7827" i="9"/>
  <c r="I7683" i="9" l="1"/>
  <c r="J7682" i="9"/>
  <c r="C7829" i="9"/>
  <c r="D7828" i="9"/>
  <c r="E9085" i="9"/>
  <c r="F9084" i="9"/>
  <c r="I7684" i="9" l="1"/>
  <c r="J7683" i="9"/>
  <c r="E9086" i="9"/>
  <c r="F9085" i="9"/>
  <c r="C7830" i="9"/>
  <c r="D7829" i="9"/>
  <c r="I7685" i="9" l="1"/>
  <c r="J7684" i="9"/>
  <c r="C7831" i="9"/>
  <c r="D7830" i="9"/>
  <c r="E9087" i="9"/>
  <c r="F9086" i="9"/>
  <c r="I7686" i="9" l="1"/>
  <c r="J7685" i="9"/>
  <c r="E9088" i="9"/>
  <c r="F9087" i="9"/>
  <c r="C7832" i="9"/>
  <c r="D7831" i="9"/>
  <c r="I7687" i="9" l="1"/>
  <c r="J7686" i="9"/>
  <c r="C7833" i="9"/>
  <c r="D7832" i="9"/>
  <c r="E9089" i="9"/>
  <c r="F9088" i="9"/>
  <c r="I7688" i="9" l="1"/>
  <c r="J7687" i="9"/>
  <c r="E9090" i="9"/>
  <c r="F9089" i="9"/>
  <c r="C7834" i="9"/>
  <c r="D7833" i="9"/>
  <c r="I7689" i="9" l="1"/>
  <c r="J7688" i="9"/>
  <c r="C7835" i="9"/>
  <c r="D7834" i="9"/>
  <c r="E9091" i="9"/>
  <c r="F9090" i="9"/>
  <c r="I7690" i="9" l="1"/>
  <c r="J7689" i="9"/>
  <c r="E9092" i="9"/>
  <c r="F9091" i="9"/>
  <c r="C7836" i="9"/>
  <c r="D7835" i="9"/>
  <c r="I7691" i="9" l="1"/>
  <c r="J7690" i="9"/>
  <c r="C7837" i="9"/>
  <c r="D7836" i="9"/>
  <c r="E9093" i="9"/>
  <c r="F9092" i="9"/>
  <c r="I7692" i="9" l="1"/>
  <c r="J7691" i="9"/>
  <c r="E9094" i="9"/>
  <c r="F9093" i="9"/>
  <c r="C7838" i="9"/>
  <c r="D7837" i="9"/>
  <c r="I7693" i="9" l="1"/>
  <c r="J7692" i="9"/>
  <c r="C7839" i="9"/>
  <c r="D7838" i="9"/>
  <c r="E9095" i="9"/>
  <c r="F9094" i="9"/>
  <c r="I7694" i="9" l="1"/>
  <c r="J7693" i="9"/>
  <c r="E9096" i="9"/>
  <c r="F9095" i="9"/>
  <c r="C7840" i="9"/>
  <c r="D7839" i="9"/>
  <c r="I7695" i="9" l="1"/>
  <c r="J7694" i="9"/>
  <c r="C7841" i="9"/>
  <c r="D7840" i="9"/>
  <c r="E9097" i="9"/>
  <c r="F9096" i="9"/>
  <c r="I7696" i="9" l="1"/>
  <c r="J7695" i="9"/>
  <c r="E9098" i="9"/>
  <c r="F9097" i="9"/>
  <c r="C7842" i="9"/>
  <c r="D7841" i="9"/>
  <c r="I7697" i="9" l="1"/>
  <c r="J7696" i="9"/>
  <c r="C7843" i="9"/>
  <c r="D7842" i="9"/>
  <c r="E9099" i="9"/>
  <c r="F9098" i="9"/>
  <c r="I7698" i="9" l="1"/>
  <c r="J7697" i="9"/>
  <c r="E9100" i="9"/>
  <c r="F9099" i="9"/>
  <c r="C7844" i="9"/>
  <c r="D7843" i="9"/>
  <c r="I7699" i="9" l="1"/>
  <c r="J7698" i="9"/>
  <c r="C7845" i="9"/>
  <c r="D7844" i="9"/>
  <c r="E9101" i="9"/>
  <c r="F9100" i="9"/>
  <c r="I7700" i="9" l="1"/>
  <c r="J7699" i="9"/>
  <c r="E9102" i="9"/>
  <c r="F9101" i="9"/>
  <c r="C7846" i="9"/>
  <c r="D7845" i="9"/>
  <c r="I7701" i="9" l="1"/>
  <c r="J7700" i="9"/>
  <c r="C7847" i="9"/>
  <c r="D7846" i="9"/>
  <c r="E9103" i="9"/>
  <c r="F9102" i="9"/>
  <c r="I7702" i="9" l="1"/>
  <c r="J7701" i="9"/>
  <c r="E9104" i="9"/>
  <c r="F9103" i="9"/>
  <c r="C7848" i="9"/>
  <c r="D7847" i="9"/>
  <c r="I7703" i="9" l="1"/>
  <c r="J7702" i="9"/>
  <c r="C7849" i="9"/>
  <c r="D7848" i="9"/>
  <c r="E9105" i="9"/>
  <c r="F9104" i="9"/>
  <c r="I7704" i="9" l="1"/>
  <c r="J7703" i="9"/>
  <c r="E9106" i="9"/>
  <c r="F9105" i="9"/>
  <c r="C7850" i="9"/>
  <c r="D7849" i="9"/>
  <c r="I7705" i="9" l="1"/>
  <c r="J7704" i="9"/>
  <c r="C7851" i="9"/>
  <c r="D7850" i="9"/>
  <c r="E9107" i="9"/>
  <c r="F9106" i="9"/>
  <c r="I7706" i="9" l="1"/>
  <c r="J7705" i="9"/>
  <c r="E9108" i="9"/>
  <c r="F9107" i="9"/>
  <c r="C7852" i="9"/>
  <c r="D7851" i="9"/>
  <c r="I7707" i="9" l="1"/>
  <c r="J7706" i="9"/>
  <c r="C7853" i="9"/>
  <c r="D7852" i="9"/>
  <c r="E9109" i="9"/>
  <c r="F9108" i="9"/>
  <c r="I7708" i="9" l="1"/>
  <c r="J7707" i="9"/>
  <c r="E9110" i="9"/>
  <c r="F9109" i="9"/>
  <c r="C7854" i="9"/>
  <c r="D7853" i="9"/>
  <c r="I7709" i="9" l="1"/>
  <c r="J7708" i="9"/>
  <c r="D7854" i="9"/>
  <c r="C7855" i="9"/>
  <c r="E9111" i="9"/>
  <c r="F9110" i="9"/>
  <c r="I7710" i="9" l="1"/>
  <c r="J7709" i="9"/>
  <c r="E9112" i="9"/>
  <c r="F9111" i="9"/>
  <c r="C7856" i="9"/>
  <c r="D7855" i="9"/>
  <c r="I7711" i="9" l="1"/>
  <c r="J7710" i="9"/>
  <c r="C7857" i="9"/>
  <c r="D7856" i="9"/>
  <c r="E9113" i="9"/>
  <c r="F9112" i="9"/>
  <c r="I7712" i="9" l="1"/>
  <c r="J7711" i="9"/>
  <c r="E9114" i="9"/>
  <c r="F9113" i="9"/>
  <c r="C7858" i="9"/>
  <c r="D7857" i="9"/>
  <c r="I7713" i="9" l="1"/>
  <c r="J7712" i="9"/>
  <c r="C7859" i="9"/>
  <c r="D7858" i="9"/>
  <c r="E9115" i="9"/>
  <c r="F9114" i="9"/>
  <c r="I7714" i="9" l="1"/>
  <c r="J7713" i="9"/>
  <c r="E9116" i="9"/>
  <c r="F9115" i="9"/>
  <c r="C7860" i="9"/>
  <c r="D7859" i="9"/>
  <c r="I7715" i="9" l="1"/>
  <c r="J7714" i="9"/>
  <c r="C7861" i="9"/>
  <c r="D7860" i="9"/>
  <c r="E9117" i="9"/>
  <c r="F9116" i="9"/>
  <c r="I7716" i="9" l="1"/>
  <c r="J7715" i="9"/>
  <c r="E9118" i="9"/>
  <c r="F9117" i="9"/>
  <c r="C7862" i="9"/>
  <c r="D7861" i="9"/>
  <c r="I7717" i="9" l="1"/>
  <c r="J7716" i="9"/>
  <c r="C7863" i="9"/>
  <c r="D7862" i="9"/>
  <c r="E9119" i="9"/>
  <c r="F9118" i="9"/>
  <c r="I7718" i="9" l="1"/>
  <c r="J7717" i="9"/>
  <c r="E9120" i="9"/>
  <c r="F9119" i="9"/>
  <c r="C7864" i="9"/>
  <c r="D7863" i="9"/>
  <c r="I7719" i="9" l="1"/>
  <c r="J7718" i="9"/>
  <c r="C7865" i="9"/>
  <c r="D7864" i="9"/>
  <c r="E9121" i="9"/>
  <c r="F9120" i="9"/>
  <c r="I7720" i="9" l="1"/>
  <c r="J7719" i="9"/>
  <c r="E9122" i="9"/>
  <c r="F9121" i="9"/>
  <c r="C7866" i="9"/>
  <c r="D7865" i="9"/>
  <c r="I7721" i="9" l="1"/>
  <c r="J7720" i="9"/>
  <c r="C7867" i="9"/>
  <c r="D7866" i="9"/>
  <c r="E9123" i="9"/>
  <c r="F9122" i="9"/>
  <c r="I7722" i="9" l="1"/>
  <c r="J7721" i="9"/>
  <c r="E9124" i="9"/>
  <c r="F9123" i="9"/>
  <c r="C7868" i="9"/>
  <c r="D7867" i="9"/>
  <c r="I7723" i="9" l="1"/>
  <c r="J7722" i="9"/>
  <c r="C7869" i="9"/>
  <c r="D7868" i="9"/>
  <c r="E9125" i="9"/>
  <c r="F9124" i="9"/>
  <c r="I7724" i="9" l="1"/>
  <c r="J7723" i="9"/>
  <c r="E9126" i="9"/>
  <c r="F9125" i="9"/>
  <c r="C7870" i="9"/>
  <c r="D7869" i="9"/>
  <c r="I7725" i="9" l="1"/>
  <c r="J7724" i="9"/>
  <c r="C7871" i="9"/>
  <c r="D7870" i="9"/>
  <c r="E9127" i="9"/>
  <c r="F9126" i="9"/>
  <c r="I7726" i="9" l="1"/>
  <c r="J7725" i="9"/>
  <c r="E9128" i="9"/>
  <c r="F9127" i="9"/>
  <c r="C7872" i="9"/>
  <c r="D7871" i="9"/>
  <c r="I7727" i="9" l="1"/>
  <c r="J7726" i="9"/>
  <c r="C7873" i="9"/>
  <c r="D7872" i="9"/>
  <c r="E9129" i="9"/>
  <c r="F9128" i="9"/>
  <c r="I7728" i="9" l="1"/>
  <c r="J7727" i="9"/>
  <c r="E9130" i="9"/>
  <c r="F9129" i="9"/>
  <c r="C7874" i="9"/>
  <c r="D7873" i="9"/>
  <c r="I7729" i="9" l="1"/>
  <c r="J7728" i="9"/>
  <c r="C7875" i="9"/>
  <c r="D7874" i="9"/>
  <c r="E9131" i="9"/>
  <c r="F9130" i="9"/>
  <c r="I7730" i="9" l="1"/>
  <c r="J7729" i="9"/>
  <c r="E9132" i="9"/>
  <c r="F9131" i="9"/>
  <c r="C7876" i="9"/>
  <c r="D7875" i="9"/>
  <c r="I7731" i="9" l="1"/>
  <c r="J7730" i="9"/>
  <c r="C7877" i="9"/>
  <c r="D7876" i="9"/>
  <c r="E9133" i="9"/>
  <c r="F9132" i="9"/>
  <c r="I7732" i="9" l="1"/>
  <c r="J7731" i="9"/>
  <c r="E9134" i="9"/>
  <c r="F9133" i="9"/>
  <c r="C7878" i="9"/>
  <c r="D7877" i="9"/>
  <c r="I7733" i="9" l="1"/>
  <c r="J7732" i="9"/>
  <c r="C7879" i="9"/>
  <c r="D7878" i="9"/>
  <c r="E9135" i="9"/>
  <c r="F9134" i="9"/>
  <c r="I7734" i="9" l="1"/>
  <c r="J7733" i="9"/>
  <c r="E9136" i="9"/>
  <c r="F9135" i="9"/>
  <c r="C7880" i="9"/>
  <c r="D7879" i="9"/>
  <c r="I7735" i="9" l="1"/>
  <c r="J7734" i="9"/>
  <c r="C7881" i="9"/>
  <c r="D7880" i="9"/>
  <c r="E9137" i="9"/>
  <c r="F9136" i="9"/>
  <c r="I7736" i="9" l="1"/>
  <c r="J7735" i="9"/>
  <c r="E9138" i="9"/>
  <c r="F9137" i="9"/>
  <c r="C7882" i="9"/>
  <c r="D7881" i="9"/>
  <c r="I7737" i="9" l="1"/>
  <c r="J7736" i="9"/>
  <c r="C7883" i="9"/>
  <c r="D7882" i="9"/>
  <c r="E9139" i="9"/>
  <c r="F9138" i="9"/>
  <c r="I7738" i="9" l="1"/>
  <c r="J7737" i="9"/>
  <c r="E9140" i="9"/>
  <c r="F9139" i="9"/>
  <c r="C7884" i="9"/>
  <c r="D7883" i="9"/>
  <c r="I7739" i="9" l="1"/>
  <c r="J7738" i="9"/>
  <c r="C7885" i="9"/>
  <c r="D7884" i="9"/>
  <c r="E9141" i="9"/>
  <c r="F9140" i="9"/>
  <c r="I7740" i="9" l="1"/>
  <c r="J7739" i="9"/>
  <c r="E9142" i="9"/>
  <c r="F9141" i="9"/>
  <c r="C7886" i="9"/>
  <c r="D7885" i="9"/>
  <c r="I7741" i="9" l="1"/>
  <c r="J7740" i="9"/>
  <c r="C7887" i="9"/>
  <c r="D7886" i="9"/>
  <c r="E9143" i="9"/>
  <c r="F9142" i="9"/>
  <c r="I7742" i="9" l="1"/>
  <c r="J7741" i="9"/>
  <c r="E9144" i="9"/>
  <c r="F9143" i="9"/>
  <c r="C7888" i="9"/>
  <c r="D7887" i="9"/>
  <c r="I7743" i="9" l="1"/>
  <c r="J7742" i="9"/>
  <c r="C7889" i="9"/>
  <c r="D7888" i="9"/>
  <c r="E9145" i="9"/>
  <c r="F9144" i="9"/>
  <c r="I7744" i="9" l="1"/>
  <c r="J7743" i="9"/>
  <c r="E9146" i="9"/>
  <c r="F9145" i="9"/>
  <c r="C7890" i="9"/>
  <c r="D7889" i="9"/>
  <c r="I7745" i="9" l="1"/>
  <c r="J7744" i="9"/>
  <c r="C7891" i="9"/>
  <c r="D7890" i="9"/>
  <c r="E9147" i="9"/>
  <c r="F9146" i="9"/>
  <c r="I7746" i="9" l="1"/>
  <c r="J7745" i="9"/>
  <c r="E9148" i="9"/>
  <c r="F9147" i="9"/>
  <c r="C7892" i="9"/>
  <c r="D7891" i="9"/>
  <c r="I7747" i="9" l="1"/>
  <c r="J7746" i="9"/>
  <c r="C7893" i="9"/>
  <c r="D7892" i="9"/>
  <c r="E9149" i="9"/>
  <c r="F9148" i="9"/>
  <c r="I7748" i="9" l="1"/>
  <c r="J7747" i="9"/>
  <c r="E9150" i="9"/>
  <c r="F9149" i="9"/>
  <c r="C7894" i="9"/>
  <c r="D7893" i="9"/>
  <c r="I7749" i="9" l="1"/>
  <c r="J7748" i="9"/>
  <c r="C7895" i="9"/>
  <c r="D7894" i="9"/>
  <c r="E9151" i="9"/>
  <c r="F9150" i="9"/>
  <c r="I7750" i="9" l="1"/>
  <c r="J7749" i="9"/>
  <c r="E9152" i="9"/>
  <c r="F9151" i="9"/>
  <c r="C7896" i="9"/>
  <c r="D7895" i="9"/>
  <c r="I7751" i="9" l="1"/>
  <c r="J7750" i="9"/>
  <c r="C7897" i="9"/>
  <c r="D7896" i="9"/>
  <c r="E9153" i="9"/>
  <c r="F9152" i="9"/>
  <c r="I7752" i="9" l="1"/>
  <c r="J7751" i="9"/>
  <c r="E9154" i="9"/>
  <c r="F9153" i="9"/>
  <c r="C7898" i="9"/>
  <c r="D7897" i="9"/>
  <c r="I7753" i="9" l="1"/>
  <c r="J7752" i="9"/>
  <c r="C7899" i="9"/>
  <c r="D7898" i="9"/>
  <c r="E9155" i="9"/>
  <c r="F9154" i="9"/>
  <c r="I7754" i="9" l="1"/>
  <c r="J7753" i="9"/>
  <c r="E9156" i="9"/>
  <c r="F9155" i="9"/>
  <c r="C7900" i="9"/>
  <c r="D7899" i="9"/>
  <c r="I7755" i="9" l="1"/>
  <c r="J7754" i="9"/>
  <c r="C7901" i="9"/>
  <c r="D7900" i="9"/>
  <c r="E9157" i="9"/>
  <c r="F9156" i="9"/>
  <c r="I7756" i="9" l="1"/>
  <c r="J7755" i="9"/>
  <c r="E9158" i="9"/>
  <c r="F9157" i="9"/>
  <c r="C7902" i="9"/>
  <c r="D7901" i="9"/>
  <c r="I7757" i="9" l="1"/>
  <c r="J7756" i="9"/>
  <c r="D7902" i="9"/>
  <c r="C7903" i="9"/>
  <c r="E9159" i="9"/>
  <c r="F9158" i="9"/>
  <c r="I7758" i="9" l="1"/>
  <c r="J7757" i="9"/>
  <c r="E9160" i="9"/>
  <c r="F9159" i="9"/>
  <c r="C7904" i="9"/>
  <c r="D7903" i="9"/>
  <c r="I7759" i="9" l="1"/>
  <c r="J7758" i="9"/>
  <c r="C7905" i="9"/>
  <c r="D7904" i="9"/>
  <c r="E9161" i="9"/>
  <c r="F9160" i="9"/>
  <c r="I7760" i="9" l="1"/>
  <c r="J7759" i="9"/>
  <c r="E9162" i="9"/>
  <c r="F9161" i="9"/>
  <c r="C7906" i="9"/>
  <c r="D7905" i="9"/>
  <c r="I7761" i="9" l="1"/>
  <c r="J7760" i="9"/>
  <c r="C7907" i="9"/>
  <c r="D7906" i="9"/>
  <c r="E9163" i="9"/>
  <c r="F9162" i="9"/>
  <c r="I7762" i="9" l="1"/>
  <c r="J7761" i="9"/>
  <c r="E9164" i="9"/>
  <c r="F9163" i="9"/>
  <c r="C7908" i="9"/>
  <c r="D7907" i="9"/>
  <c r="I7763" i="9" l="1"/>
  <c r="J7762" i="9"/>
  <c r="C7909" i="9"/>
  <c r="D7908" i="9"/>
  <c r="E9165" i="9"/>
  <c r="F9164" i="9"/>
  <c r="I7764" i="9" l="1"/>
  <c r="J7763" i="9"/>
  <c r="E9166" i="9"/>
  <c r="F9165" i="9"/>
  <c r="C7910" i="9"/>
  <c r="D7909" i="9"/>
  <c r="I7765" i="9" l="1"/>
  <c r="J7764" i="9"/>
  <c r="C7911" i="9"/>
  <c r="D7910" i="9"/>
  <c r="E9167" i="9"/>
  <c r="F9166" i="9"/>
  <c r="I7766" i="9" l="1"/>
  <c r="J7765" i="9"/>
  <c r="E9168" i="9"/>
  <c r="F9167" i="9"/>
  <c r="C7912" i="9"/>
  <c r="D7911" i="9"/>
  <c r="I7767" i="9" l="1"/>
  <c r="J7766" i="9"/>
  <c r="C7913" i="9"/>
  <c r="D7912" i="9"/>
  <c r="E9169" i="9"/>
  <c r="F9168" i="9"/>
  <c r="I7768" i="9" l="1"/>
  <c r="J7767" i="9"/>
  <c r="E9170" i="9"/>
  <c r="F9169" i="9"/>
  <c r="C7914" i="9"/>
  <c r="D7913" i="9"/>
  <c r="I7769" i="9" l="1"/>
  <c r="J7768" i="9"/>
  <c r="C7915" i="9"/>
  <c r="D7914" i="9"/>
  <c r="E9171" i="9"/>
  <c r="F9170" i="9"/>
  <c r="I7770" i="9" l="1"/>
  <c r="J7769" i="9"/>
  <c r="E9172" i="9"/>
  <c r="F9171" i="9"/>
  <c r="C7916" i="9"/>
  <c r="D7915" i="9"/>
  <c r="I7771" i="9" l="1"/>
  <c r="J7770" i="9"/>
  <c r="C7917" i="9"/>
  <c r="D7916" i="9"/>
  <c r="E9173" i="9"/>
  <c r="F9172" i="9"/>
  <c r="I7772" i="9" l="1"/>
  <c r="J7771" i="9"/>
  <c r="E9174" i="9"/>
  <c r="F9173" i="9"/>
  <c r="C7918" i="9"/>
  <c r="D7917" i="9"/>
  <c r="I7773" i="9" l="1"/>
  <c r="J7772" i="9"/>
  <c r="D7918" i="9"/>
  <c r="C7919" i="9"/>
  <c r="E9175" i="9"/>
  <c r="F9174" i="9"/>
  <c r="I7774" i="9" l="1"/>
  <c r="J7773" i="9"/>
  <c r="E9176" i="9"/>
  <c r="F9175" i="9"/>
  <c r="C7920" i="9"/>
  <c r="D7919" i="9"/>
  <c r="I7775" i="9" l="1"/>
  <c r="J7774" i="9"/>
  <c r="C7921" i="9"/>
  <c r="D7920" i="9"/>
  <c r="E9177" i="9"/>
  <c r="F9176" i="9"/>
  <c r="I7776" i="9" l="1"/>
  <c r="J7775" i="9"/>
  <c r="E9178" i="9"/>
  <c r="F9177" i="9"/>
  <c r="C7922" i="9"/>
  <c r="D7921" i="9"/>
  <c r="I7777" i="9" l="1"/>
  <c r="J7776" i="9"/>
  <c r="C7923" i="9"/>
  <c r="D7922" i="9"/>
  <c r="E9179" i="9"/>
  <c r="F9178" i="9"/>
  <c r="I7778" i="9" l="1"/>
  <c r="J7777" i="9"/>
  <c r="E9180" i="9"/>
  <c r="F9179" i="9"/>
  <c r="C7924" i="9"/>
  <c r="D7923" i="9"/>
  <c r="I7779" i="9" l="1"/>
  <c r="J7778" i="9"/>
  <c r="C7925" i="9"/>
  <c r="D7924" i="9"/>
  <c r="E9181" i="9"/>
  <c r="F9180" i="9"/>
  <c r="I7780" i="9" l="1"/>
  <c r="J7779" i="9"/>
  <c r="E9182" i="9"/>
  <c r="F9181" i="9"/>
  <c r="C7926" i="9"/>
  <c r="D7925" i="9"/>
  <c r="I7781" i="9" l="1"/>
  <c r="J7780" i="9"/>
  <c r="C7927" i="9"/>
  <c r="D7926" i="9"/>
  <c r="E9183" i="9"/>
  <c r="F9182" i="9"/>
  <c r="I7782" i="9" l="1"/>
  <c r="J7781" i="9"/>
  <c r="E9184" i="9"/>
  <c r="F9183" i="9"/>
  <c r="C7928" i="9"/>
  <c r="D7927" i="9"/>
  <c r="I7783" i="9" l="1"/>
  <c r="J7782" i="9"/>
  <c r="C7929" i="9"/>
  <c r="D7928" i="9"/>
  <c r="E9185" i="9"/>
  <c r="F9184" i="9"/>
  <c r="I7784" i="9" l="1"/>
  <c r="J7783" i="9"/>
  <c r="E9186" i="9"/>
  <c r="F9185" i="9"/>
  <c r="C7930" i="9"/>
  <c r="D7929" i="9"/>
  <c r="I7785" i="9" l="1"/>
  <c r="J7784" i="9"/>
  <c r="C7931" i="9"/>
  <c r="D7930" i="9"/>
  <c r="E9187" i="9"/>
  <c r="F9186" i="9"/>
  <c r="I7786" i="9" l="1"/>
  <c r="J7785" i="9"/>
  <c r="E9188" i="9"/>
  <c r="F9187" i="9"/>
  <c r="C7932" i="9"/>
  <c r="D7931" i="9"/>
  <c r="I7787" i="9" l="1"/>
  <c r="J7786" i="9"/>
  <c r="C7933" i="9"/>
  <c r="D7932" i="9"/>
  <c r="E9189" i="9"/>
  <c r="F9188" i="9"/>
  <c r="I7788" i="9" l="1"/>
  <c r="J7787" i="9"/>
  <c r="E9190" i="9"/>
  <c r="F9189" i="9"/>
  <c r="C7934" i="9"/>
  <c r="D7933" i="9"/>
  <c r="I7789" i="9" l="1"/>
  <c r="J7788" i="9"/>
  <c r="C7935" i="9"/>
  <c r="D7934" i="9"/>
  <c r="E9191" i="9"/>
  <c r="F9190" i="9"/>
  <c r="I7790" i="9" l="1"/>
  <c r="J7789" i="9"/>
  <c r="E9192" i="9"/>
  <c r="F9191" i="9"/>
  <c r="C7936" i="9"/>
  <c r="D7935" i="9"/>
  <c r="I7791" i="9" l="1"/>
  <c r="J7790" i="9"/>
  <c r="C7937" i="9"/>
  <c r="D7936" i="9"/>
  <c r="E9193" i="9"/>
  <c r="F9192" i="9"/>
  <c r="I7792" i="9" l="1"/>
  <c r="J7791" i="9"/>
  <c r="E9194" i="9"/>
  <c r="F9193" i="9"/>
  <c r="C7938" i="9"/>
  <c r="D7937" i="9"/>
  <c r="I7793" i="9" l="1"/>
  <c r="J7792" i="9"/>
  <c r="C7939" i="9"/>
  <c r="D7938" i="9"/>
  <c r="E9195" i="9"/>
  <c r="F9194" i="9"/>
  <c r="I7794" i="9" l="1"/>
  <c r="J7793" i="9"/>
  <c r="E9196" i="9"/>
  <c r="F9195" i="9"/>
  <c r="C7940" i="9"/>
  <c r="D7939" i="9"/>
  <c r="I7795" i="9" l="1"/>
  <c r="J7794" i="9"/>
  <c r="C7941" i="9"/>
  <c r="D7940" i="9"/>
  <c r="E9197" i="9"/>
  <c r="F9196" i="9"/>
  <c r="I7796" i="9" l="1"/>
  <c r="J7795" i="9"/>
  <c r="E9198" i="9"/>
  <c r="F9197" i="9"/>
  <c r="C7942" i="9"/>
  <c r="D7941" i="9"/>
  <c r="I7797" i="9" l="1"/>
  <c r="J7796" i="9"/>
  <c r="C7943" i="9"/>
  <c r="D7942" i="9"/>
  <c r="E9199" i="9"/>
  <c r="F9198" i="9"/>
  <c r="I7798" i="9" l="1"/>
  <c r="J7797" i="9"/>
  <c r="E9200" i="9"/>
  <c r="F9199" i="9"/>
  <c r="C7944" i="9"/>
  <c r="D7943" i="9"/>
  <c r="I7799" i="9" l="1"/>
  <c r="J7798" i="9"/>
  <c r="C7945" i="9"/>
  <c r="D7944" i="9"/>
  <c r="E9201" i="9"/>
  <c r="F9200" i="9"/>
  <c r="I7800" i="9" l="1"/>
  <c r="J7799" i="9"/>
  <c r="E9202" i="9"/>
  <c r="F9201" i="9"/>
  <c r="C7946" i="9"/>
  <c r="D7945" i="9"/>
  <c r="I7801" i="9" l="1"/>
  <c r="J7800" i="9"/>
  <c r="C7947" i="9"/>
  <c r="D7946" i="9"/>
  <c r="E9203" i="9"/>
  <c r="F9202" i="9"/>
  <c r="I7802" i="9" l="1"/>
  <c r="J7801" i="9"/>
  <c r="E9204" i="9"/>
  <c r="F9203" i="9"/>
  <c r="C7948" i="9"/>
  <c r="D7947" i="9"/>
  <c r="I7803" i="9" l="1"/>
  <c r="J7802" i="9"/>
  <c r="C7949" i="9"/>
  <c r="D7948" i="9"/>
  <c r="E9205" i="9"/>
  <c r="F9204" i="9"/>
  <c r="I7804" i="9" l="1"/>
  <c r="J7803" i="9"/>
  <c r="E9206" i="9"/>
  <c r="F9205" i="9"/>
  <c r="C7950" i="9"/>
  <c r="D7949" i="9"/>
  <c r="I7805" i="9" l="1"/>
  <c r="J7804" i="9"/>
  <c r="C7951" i="9"/>
  <c r="D7950" i="9"/>
  <c r="E9207" i="9"/>
  <c r="F9206" i="9"/>
  <c r="I7806" i="9" l="1"/>
  <c r="J7805" i="9"/>
  <c r="E9208" i="9"/>
  <c r="F9207" i="9"/>
  <c r="C7952" i="9"/>
  <c r="D7951" i="9"/>
  <c r="I7807" i="9" l="1"/>
  <c r="J7806" i="9"/>
  <c r="C7953" i="9"/>
  <c r="D7952" i="9"/>
  <c r="E9209" i="9"/>
  <c r="F9208" i="9"/>
  <c r="I7808" i="9" l="1"/>
  <c r="J7807" i="9"/>
  <c r="E9210" i="9"/>
  <c r="F9209" i="9"/>
  <c r="C7954" i="9"/>
  <c r="D7953" i="9"/>
  <c r="I7809" i="9" l="1"/>
  <c r="J7808" i="9"/>
  <c r="C7955" i="9"/>
  <c r="D7954" i="9"/>
  <c r="E9211" i="9"/>
  <c r="F9210" i="9"/>
  <c r="I7810" i="9" l="1"/>
  <c r="J7809" i="9"/>
  <c r="E9212" i="9"/>
  <c r="F9211" i="9"/>
  <c r="C7956" i="9"/>
  <c r="D7955" i="9"/>
  <c r="I7811" i="9" l="1"/>
  <c r="J7810" i="9"/>
  <c r="C7957" i="9"/>
  <c r="D7956" i="9"/>
  <c r="E9213" i="9"/>
  <c r="F9212" i="9"/>
  <c r="I7812" i="9" l="1"/>
  <c r="J7811" i="9"/>
  <c r="E9214" i="9"/>
  <c r="F9213" i="9"/>
  <c r="C7958" i="9"/>
  <c r="D7957" i="9"/>
  <c r="I7813" i="9" l="1"/>
  <c r="J7812" i="9"/>
  <c r="C7959" i="9"/>
  <c r="D7958" i="9"/>
  <c r="E9215" i="9"/>
  <c r="F9214" i="9"/>
  <c r="I7814" i="9" l="1"/>
  <c r="J7813" i="9"/>
  <c r="E9216" i="9"/>
  <c r="F9215" i="9"/>
  <c r="C7960" i="9"/>
  <c r="D7959" i="9"/>
  <c r="I7815" i="9" l="1"/>
  <c r="J7814" i="9"/>
  <c r="C7961" i="9"/>
  <c r="D7960" i="9"/>
  <c r="E9217" i="9"/>
  <c r="F9216" i="9"/>
  <c r="I7816" i="9" l="1"/>
  <c r="J7815" i="9"/>
  <c r="E9218" i="9"/>
  <c r="F9217" i="9"/>
  <c r="C7962" i="9"/>
  <c r="D7961" i="9"/>
  <c r="I7817" i="9" l="1"/>
  <c r="J7816" i="9"/>
  <c r="C7963" i="9"/>
  <c r="D7962" i="9"/>
  <c r="E9219" i="9"/>
  <c r="F9218" i="9"/>
  <c r="I7818" i="9" l="1"/>
  <c r="J7817" i="9"/>
  <c r="E9220" i="9"/>
  <c r="F9219" i="9"/>
  <c r="C7964" i="9"/>
  <c r="D7963" i="9"/>
  <c r="I7819" i="9" l="1"/>
  <c r="J7818" i="9"/>
  <c r="C7965" i="9"/>
  <c r="D7964" i="9"/>
  <c r="E9221" i="9"/>
  <c r="F9220" i="9"/>
  <c r="I7820" i="9" l="1"/>
  <c r="J7819" i="9"/>
  <c r="E9222" i="9"/>
  <c r="F9221" i="9"/>
  <c r="C7966" i="9"/>
  <c r="D7965" i="9"/>
  <c r="I7821" i="9" l="1"/>
  <c r="J7820" i="9"/>
  <c r="C7967" i="9"/>
  <c r="D7966" i="9"/>
  <c r="E9223" i="9"/>
  <c r="F9222" i="9"/>
  <c r="I7822" i="9" l="1"/>
  <c r="J7821" i="9"/>
  <c r="E9224" i="9"/>
  <c r="F9223" i="9"/>
  <c r="C7968" i="9"/>
  <c r="D7967" i="9"/>
  <c r="I7823" i="9" l="1"/>
  <c r="J7822" i="9"/>
  <c r="C7969" i="9"/>
  <c r="D7968" i="9"/>
  <c r="E9225" i="9"/>
  <c r="F9224" i="9"/>
  <c r="I7824" i="9" l="1"/>
  <c r="J7823" i="9"/>
  <c r="E9226" i="9"/>
  <c r="F9225" i="9"/>
  <c r="C7970" i="9"/>
  <c r="D7969" i="9"/>
  <c r="I7825" i="9" l="1"/>
  <c r="J7824" i="9"/>
  <c r="C7971" i="9"/>
  <c r="D7970" i="9"/>
  <c r="E9227" i="9"/>
  <c r="F9226" i="9"/>
  <c r="I7826" i="9" l="1"/>
  <c r="J7825" i="9"/>
  <c r="E9228" i="9"/>
  <c r="F9227" i="9"/>
  <c r="C7972" i="9"/>
  <c r="D7971" i="9"/>
  <c r="I7827" i="9" l="1"/>
  <c r="J7826" i="9"/>
  <c r="C7973" i="9"/>
  <c r="D7972" i="9"/>
  <c r="E9229" i="9"/>
  <c r="F9228" i="9"/>
  <c r="I7828" i="9" l="1"/>
  <c r="J7827" i="9"/>
  <c r="E9230" i="9"/>
  <c r="F9229" i="9"/>
  <c r="C7974" i="9"/>
  <c r="D7973" i="9"/>
  <c r="I7829" i="9" l="1"/>
  <c r="J7828" i="9"/>
  <c r="C7975" i="9"/>
  <c r="D7974" i="9"/>
  <c r="E9231" i="9"/>
  <c r="F9230" i="9"/>
  <c r="I7830" i="9" l="1"/>
  <c r="J7829" i="9"/>
  <c r="E9232" i="9"/>
  <c r="F9231" i="9"/>
  <c r="C7976" i="9"/>
  <c r="D7975" i="9"/>
  <c r="I7831" i="9" l="1"/>
  <c r="J7830" i="9"/>
  <c r="C7977" i="9"/>
  <c r="D7976" i="9"/>
  <c r="E9233" i="9"/>
  <c r="F9232" i="9"/>
  <c r="I7832" i="9" l="1"/>
  <c r="J7831" i="9"/>
  <c r="E9234" i="9"/>
  <c r="F9233" i="9"/>
  <c r="C7978" i="9"/>
  <c r="D7977" i="9"/>
  <c r="I7833" i="9" l="1"/>
  <c r="J7832" i="9"/>
  <c r="C7979" i="9"/>
  <c r="D7978" i="9"/>
  <c r="E9235" i="9"/>
  <c r="F9234" i="9"/>
  <c r="I7834" i="9" l="1"/>
  <c r="J7833" i="9"/>
  <c r="E9236" i="9"/>
  <c r="F9235" i="9"/>
  <c r="C7980" i="9"/>
  <c r="D7979" i="9"/>
  <c r="I7835" i="9" l="1"/>
  <c r="J7834" i="9"/>
  <c r="C7981" i="9"/>
  <c r="D7980" i="9"/>
  <c r="E9237" i="9"/>
  <c r="F9236" i="9"/>
  <c r="I7836" i="9" l="1"/>
  <c r="J7835" i="9"/>
  <c r="E9238" i="9"/>
  <c r="F9237" i="9"/>
  <c r="C7982" i="9"/>
  <c r="D7981" i="9"/>
  <c r="I7837" i="9" l="1"/>
  <c r="J7836" i="9"/>
  <c r="D7982" i="9"/>
  <c r="C7983" i="9"/>
  <c r="E9239" i="9"/>
  <c r="F9238" i="9"/>
  <c r="I7838" i="9" l="1"/>
  <c r="J7837" i="9"/>
  <c r="E9240" i="9"/>
  <c r="F9239" i="9"/>
  <c r="C7984" i="9"/>
  <c r="D7983" i="9"/>
  <c r="I7839" i="9" l="1"/>
  <c r="J7838" i="9"/>
  <c r="C7985" i="9"/>
  <c r="D7984" i="9"/>
  <c r="E9241" i="9"/>
  <c r="F9240" i="9"/>
  <c r="I7840" i="9" l="1"/>
  <c r="J7839" i="9"/>
  <c r="E9242" i="9"/>
  <c r="F9241" i="9"/>
  <c r="C7986" i="9"/>
  <c r="D7985" i="9"/>
  <c r="I7841" i="9" l="1"/>
  <c r="J7840" i="9"/>
  <c r="C7987" i="9"/>
  <c r="D7986" i="9"/>
  <c r="E9243" i="9"/>
  <c r="F9242" i="9"/>
  <c r="I7842" i="9" l="1"/>
  <c r="J7841" i="9"/>
  <c r="E9244" i="9"/>
  <c r="F9243" i="9"/>
  <c r="C7988" i="9"/>
  <c r="D7987" i="9"/>
  <c r="I7843" i="9" l="1"/>
  <c r="J7842" i="9"/>
  <c r="C7989" i="9"/>
  <c r="D7988" i="9"/>
  <c r="E9245" i="9"/>
  <c r="F9244" i="9"/>
  <c r="I7844" i="9" l="1"/>
  <c r="J7843" i="9"/>
  <c r="E9246" i="9"/>
  <c r="F9245" i="9"/>
  <c r="C7990" i="9"/>
  <c r="D7989" i="9"/>
  <c r="I7845" i="9" l="1"/>
  <c r="J7844" i="9"/>
  <c r="C7991" i="9"/>
  <c r="D7990" i="9"/>
  <c r="E9247" i="9"/>
  <c r="F9246" i="9"/>
  <c r="I7846" i="9" l="1"/>
  <c r="J7845" i="9"/>
  <c r="E9248" i="9"/>
  <c r="F9247" i="9"/>
  <c r="C7992" i="9"/>
  <c r="D7991" i="9"/>
  <c r="I7847" i="9" l="1"/>
  <c r="J7846" i="9"/>
  <c r="C7993" i="9"/>
  <c r="D7992" i="9"/>
  <c r="E9249" i="9"/>
  <c r="F9248" i="9"/>
  <c r="I7848" i="9" l="1"/>
  <c r="J7847" i="9"/>
  <c r="E9250" i="9"/>
  <c r="F9249" i="9"/>
  <c r="C7994" i="9"/>
  <c r="D7993" i="9"/>
  <c r="I7849" i="9" l="1"/>
  <c r="J7848" i="9"/>
  <c r="C7995" i="9"/>
  <c r="D7994" i="9"/>
  <c r="E9251" i="9"/>
  <c r="F9250" i="9"/>
  <c r="I7850" i="9" l="1"/>
  <c r="J7849" i="9"/>
  <c r="E9252" i="9"/>
  <c r="F9251" i="9"/>
  <c r="C7996" i="9"/>
  <c r="D7995" i="9"/>
  <c r="I7851" i="9" l="1"/>
  <c r="J7850" i="9"/>
  <c r="C7997" i="9"/>
  <c r="D7996" i="9"/>
  <c r="E9253" i="9"/>
  <c r="F9252" i="9"/>
  <c r="I7852" i="9" l="1"/>
  <c r="J7851" i="9"/>
  <c r="E9254" i="9"/>
  <c r="F9253" i="9"/>
  <c r="C7998" i="9"/>
  <c r="D7997" i="9"/>
  <c r="I7853" i="9" l="1"/>
  <c r="J7852" i="9"/>
  <c r="C7999" i="9"/>
  <c r="D7998" i="9"/>
  <c r="E9255" i="9"/>
  <c r="F9254" i="9"/>
  <c r="I7854" i="9" l="1"/>
  <c r="J7853" i="9"/>
  <c r="E9256" i="9"/>
  <c r="F9255" i="9"/>
  <c r="C8000" i="9"/>
  <c r="D7999" i="9"/>
  <c r="I7855" i="9" l="1"/>
  <c r="J7854" i="9"/>
  <c r="C8001" i="9"/>
  <c r="D8000" i="9"/>
  <c r="E9257" i="9"/>
  <c r="F9256" i="9"/>
  <c r="I7856" i="9" l="1"/>
  <c r="J7855" i="9"/>
  <c r="E9258" i="9"/>
  <c r="F9257" i="9"/>
  <c r="C8002" i="9"/>
  <c r="D8001" i="9"/>
  <c r="I7857" i="9" l="1"/>
  <c r="J7856" i="9"/>
  <c r="C8003" i="9"/>
  <c r="D8002" i="9"/>
  <c r="E9259" i="9"/>
  <c r="F9258" i="9"/>
  <c r="I7858" i="9" l="1"/>
  <c r="J7857" i="9"/>
  <c r="E9260" i="9"/>
  <c r="F9259" i="9"/>
  <c r="C8004" i="9"/>
  <c r="D8003" i="9"/>
  <c r="I7859" i="9" l="1"/>
  <c r="J7858" i="9"/>
  <c r="C8005" i="9"/>
  <c r="D8004" i="9"/>
  <c r="E9261" i="9"/>
  <c r="F9260" i="9"/>
  <c r="I7860" i="9" l="1"/>
  <c r="J7859" i="9"/>
  <c r="E9262" i="9"/>
  <c r="F9261" i="9"/>
  <c r="C8006" i="9"/>
  <c r="D8005" i="9"/>
  <c r="I7861" i="9" l="1"/>
  <c r="J7860" i="9"/>
  <c r="C8007" i="9"/>
  <c r="D8006" i="9"/>
  <c r="E9263" i="9"/>
  <c r="F9262" i="9"/>
  <c r="I7862" i="9" l="1"/>
  <c r="J7861" i="9"/>
  <c r="E9264" i="9"/>
  <c r="F9263" i="9"/>
  <c r="C8008" i="9"/>
  <c r="D8007" i="9"/>
  <c r="I7863" i="9" l="1"/>
  <c r="J7862" i="9"/>
  <c r="C8009" i="9"/>
  <c r="D8008" i="9"/>
  <c r="E9265" i="9"/>
  <c r="F9264" i="9"/>
  <c r="I7864" i="9" l="1"/>
  <c r="J7863" i="9"/>
  <c r="E9266" i="9"/>
  <c r="F9265" i="9"/>
  <c r="C8010" i="9"/>
  <c r="D8009" i="9"/>
  <c r="I7865" i="9" l="1"/>
  <c r="J7864" i="9"/>
  <c r="C8011" i="9"/>
  <c r="D8010" i="9"/>
  <c r="E9267" i="9"/>
  <c r="F9266" i="9"/>
  <c r="I7866" i="9" l="1"/>
  <c r="J7865" i="9"/>
  <c r="E9268" i="9"/>
  <c r="F9267" i="9"/>
  <c r="C8012" i="9"/>
  <c r="D8011" i="9"/>
  <c r="I7867" i="9" l="1"/>
  <c r="J7866" i="9"/>
  <c r="C8013" i="9"/>
  <c r="D8012" i="9"/>
  <c r="E9269" i="9"/>
  <c r="F9268" i="9"/>
  <c r="I7868" i="9" l="1"/>
  <c r="J7867" i="9"/>
  <c r="E9270" i="9"/>
  <c r="F9269" i="9"/>
  <c r="C8014" i="9"/>
  <c r="D8013" i="9"/>
  <c r="I7869" i="9" l="1"/>
  <c r="J7868" i="9"/>
  <c r="C8015" i="9"/>
  <c r="D8014" i="9"/>
  <c r="E9271" i="9"/>
  <c r="F9270" i="9"/>
  <c r="I7870" i="9" l="1"/>
  <c r="J7869" i="9"/>
  <c r="E9272" i="9"/>
  <c r="F9271" i="9"/>
  <c r="C8016" i="9"/>
  <c r="D8015" i="9"/>
  <c r="I7871" i="9" l="1"/>
  <c r="J7870" i="9"/>
  <c r="C8017" i="9"/>
  <c r="D8016" i="9"/>
  <c r="E9273" i="9"/>
  <c r="F9272" i="9"/>
  <c r="I7872" i="9" l="1"/>
  <c r="J7871" i="9"/>
  <c r="E9274" i="9"/>
  <c r="F9273" i="9"/>
  <c r="C8018" i="9"/>
  <c r="D8017" i="9"/>
  <c r="I7873" i="9" l="1"/>
  <c r="J7872" i="9"/>
  <c r="C8019" i="9"/>
  <c r="D8018" i="9"/>
  <c r="E9275" i="9"/>
  <c r="F9274" i="9"/>
  <c r="I7874" i="9" l="1"/>
  <c r="J7873" i="9"/>
  <c r="E9276" i="9"/>
  <c r="F9275" i="9"/>
  <c r="C8020" i="9"/>
  <c r="D8019" i="9"/>
  <c r="I7875" i="9" l="1"/>
  <c r="J7874" i="9"/>
  <c r="C8021" i="9"/>
  <c r="D8020" i="9"/>
  <c r="E9277" i="9"/>
  <c r="F9276" i="9"/>
  <c r="I7876" i="9" l="1"/>
  <c r="J7875" i="9"/>
  <c r="E9278" i="9"/>
  <c r="F9277" i="9"/>
  <c r="C8022" i="9"/>
  <c r="D8021" i="9"/>
  <c r="I7877" i="9" l="1"/>
  <c r="J7876" i="9"/>
  <c r="C8023" i="9"/>
  <c r="D8022" i="9"/>
  <c r="E9279" i="9"/>
  <c r="F9278" i="9"/>
  <c r="I7878" i="9" l="1"/>
  <c r="J7877" i="9"/>
  <c r="E9280" i="9"/>
  <c r="F9279" i="9"/>
  <c r="C8024" i="9"/>
  <c r="D8023" i="9"/>
  <c r="I7879" i="9" l="1"/>
  <c r="J7878" i="9"/>
  <c r="C8025" i="9"/>
  <c r="D8024" i="9"/>
  <c r="E9281" i="9"/>
  <c r="F9280" i="9"/>
  <c r="I7880" i="9" l="1"/>
  <c r="J7879" i="9"/>
  <c r="E9282" i="9"/>
  <c r="F9281" i="9"/>
  <c r="C8026" i="9"/>
  <c r="D8025" i="9"/>
  <c r="I7881" i="9" l="1"/>
  <c r="J7880" i="9"/>
  <c r="C8027" i="9"/>
  <c r="D8026" i="9"/>
  <c r="E9283" i="9"/>
  <c r="F9282" i="9"/>
  <c r="I7882" i="9" l="1"/>
  <c r="J7881" i="9"/>
  <c r="E9284" i="9"/>
  <c r="F9283" i="9"/>
  <c r="C8028" i="9"/>
  <c r="D8027" i="9"/>
  <c r="I7883" i="9" l="1"/>
  <c r="J7882" i="9"/>
  <c r="C8029" i="9"/>
  <c r="D8028" i="9"/>
  <c r="E9285" i="9"/>
  <c r="F9284" i="9"/>
  <c r="I7884" i="9" l="1"/>
  <c r="J7883" i="9"/>
  <c r="E9286" i="9"/>
  <c r="F9285" i="9"/>
  <c r="C8030" i="9"/>
  <c r="D8029" i="9"/>
  <c r="I7885" i="9" l="1"/>
  <c r="J7884" i="9"/>
  <c r="C8031" i="9"/>
  <c r="D8030" i="9"/>
  <c r="E9287" i="9"/>
  <c r="F9286" i="9"/>
  <c r="I7886" i="9" l="1"/>
  <c r="J7885" i="9"/>
  <c r="E9288" i="9"/>
  <c r="F9287" i="9"/>
  <c r="C8032" i="9"/>
  <c r="D8031" i="9"/>
  <c r="I7887" i="9" l="1"/>
  <c r="J7886" i="9"/>
  <c r="C8033" i="9"/>
  <c r="D8032" i="9"/>
  <c r="E9289" i="9"/>
  <c r="F9288" i="9"/>
  <c r="I7888" i="9" l="1"/>
  <c r="J7887" i="9"/>
  <c r="E9290" i="9"/>
  <c r="F9289" i="9"/>
  <c r="C8034" i="9"/>
  <c r="D8033" i="9"/>
  <c r="I7889" i="9" l="1"/>
  <c r="J7888" i="9"/>
  <c r="C8035" i="9"/>
  <c r="D8034" i="9"/>
  <c r="E9291" i="9"/>
  <c r="F9290" i="9"/>
  <c r="I7890" i="9" l="1"/>
  <c r="J7889" i="9"/>
  <c r="E9292" i="9"/>
  <c r="F9291" i="9"/>
  <c r="C8036" i="9"/>
  <c r="D8035" i="9"/>
  <c r="I7891" i="9" l="1"/>
  <c r="J7890" i="9"/>
  <c r="C8037" i="9"/>
  <c r="D8036" i="9"/>
  <c r="E9293" i="9"/>
  <c r="F9292" i="9"/>
  <c r="I7892" i="9" l="1"/>
  <c r="J7891" i="9"/>
  <c r="E9294" i="9"/>
  <c r="F9293" i="9"/>
  <c r="C8038" i="9"/>
  <c r="D8037" i="9"/>
  <c r="I7893" i="9" l="1"/>
  <c r="J7892" i="9"/>
  <c r="C8039" i="9"/>
  <c r="D8038" i="9"/>
  <c r="E9295" i="9"/>
  <c r="F9294" i="9"/>
  <c r="I7894" i="9" l="1"/>
  <c r="J7893" i="9"/>
  <c r="E9296" i="9"/>
  <c r="F9295" i="9"/>
  <c r="C8040" i="9"/>
  <c r="D8039" i="9"/>
  <c r="I7895" i="9" l="1"/>
  <c r="J7894" i="9"/>
  <c r="C8041" i="9"/>
  <c r="D8040" i="9"/>
  <c r="E9297" i="9"/>
  <c r="F9296" i="9"/>
  <c r="I7896" i="9" l="1"/>
  <c r="J7895" i="9"/>
  <c r="E9298" i="9"/>
  <c r="F9297" i="9"/>
  <c r="C8042" i="9"/>
  <c r="D8041" i="9"/>
  <c r="I7897" i="9" l="1"/>
  <c r="J7896" i="9"/>
  <c r="C8043" i="9"/>
  <c r="D8042" i="9"/>
  <c r="E9299" i="9"/>
  <c r="F9298" i="9"/>
  <c r="I7898" i="9" l="1"/>
  <c r="J7897" i="9"/>
  <c r="E9300" i="9"/>
  <c r="F9299" i="9"/>
  <c r="C8044" i="9"/>
  <c r="D8043" i="9"/>
  <c r="I7899" i="9" l="1"/>
  <c r="J7898" i="9"/>
  <c r="C8045" i="9"/>
  <c r="D8044" i="9"/>
  <c r="E9301" i="9"/>
  <c r="F9300" i="9"/>
  <c r="I7900" i="9" l="1"/>
  <c r="J7899" i="9"/>
  <c r="E9302" i="9"/>
  <c r="F9301" i="9"/>
  <c r="C8046" i="9"/>
  <c r="D8045" i="9"/>
  <c r="I7901" i="9" l="1"/>
  <c r="J7900" i="9"/>
  <c r="D8046" i="9"/>
  <c r="C8047" i="9"/>
  <c r="E9303" i="9"/>
  <c r="F9302" i="9"/>
  <c r="I7902" i="9" l="1"/>
  <c r="J7901" i="9"/>
  <c r="E9304" i="9"/>
  <c r="F9303" i="9"/>
  <c r="C8048" i="9"/>
  <c r="D8047" i="9"/>
  <c r="I7903" i="9" l="1"/>
  <c r="J7902" i="9"/>
  <c r="C8049" i="9"/>
  <c r="D8048" i="9"/>
  <c r="E9305" i="9"/>
  <c r="F9304" i="9"/>
  <c r="I7904" i="9" l="1"/>
  <c r="J7903" i="9"/>
  <c r="E9306" i="9"/>
  <c r="F9305" i="9"/>
  <c r="C8050" i="9"/>
  <c r="D8049" i="9"/>
  <c r="I7905" i="9" l="1"/>
  <c r="J7904" i="9"/>
  <c r="C8051" i="9"/>
  <c r="D8050" i="9"/>
  <c r="E9307" i="9"/>
  <c r="F9306" i="9"/>
  <c r="I7906" i="9" l="1"/>
  <c r="J7905" i="9"/>
  <c r="E9308" i="9"/>
  <c r="F9307" i="9"/>
  <c r="C8052" i="9"/>
  <c r="D8051" i="9"/>
  <c r="I7907" i="9" l="1"/>
  <c r="J7906" i="9"/>
  <c r="C8053" i="9"/>
  <c r="D8052" i="9"/>
  <c r="E9309" i="9"/>
  <c r="F9308" i="9"/>
  <c r="I7908" i="9" l="1"/>
  <c r="J7907" i="9"/>
  <c r="E9310" i="9"/>
  <c r="F9309" i="9"/>
  <c r="C8054" i="9"/>
  <c r="D8053" i="9"/>
  <c r="I7909" i="9" l="1"/>
  <c r="J7908" i="9"/>
  <c r="C8055" i="9"/>
  <c r="D8054" i="9"/>
  <c r="E9311" i="9"/>
  <c r="F9310" i="9"/>
  <c r="I7910" i="9" l="1"/>
  <c r="J7909" i="9"/>
  <c r="E9312" i="9"/>
  <c r="F9311" i="9"/>
  <c r="C8056" i="9"/>
  <c r="D8055" i="9"/>
  <c r="I7911" i="9" l="1"/>
  <c r="J7910" i="9"/>
  <c r="C8057" i="9"/>
  <c r="D8056" i="9"/>
  <c r="E9313" i="9"/>
  <c r="F9312" i="9"/>
  <c r="I7912" i="9" l="1"/>
  <c r="J7911" i="9"/>
  <c r="E9314" i="9"/>
  <c r="F9313" i="9"/>
  <c r="C8058" i="9"/>
  <c r="D8057" i="9"/>
  <c r="I7913" i="9" l="1"/>
  <c r="J7912" i="9"/>
  <c r="C8059" i="9"/>
  <c r="D8058" i="9"/>
  <c r="E9315" i="9"/>
  <c r="F9314" i="9"/>
  <c r="I7914" i="9" l="1"/>
  <c r="J7913" i="9"/>
  <c r="E9316" i="9"/>
  <c r="F9315" i="9"/>
  <c r="C8060" i="9"/>
  <c r="D8059" i="9"/>
  <c r="I7915" i="9" l="1"/>
  <c r="J7914" i="9"/>
  <c r="C8061" i="9"/>
  <c r="D8060" i="9"/>
  <c r="E9317" i="9"/>
  <c r="F9316" i="9"/>
  <c r="I7916" i="9" l="1"/>
  <c r="J7915" i="9"/>
  <c r="E9318" i="9"/>
  <c r="F9317" i="9"/>
  <c r="C8062" i="9"/>
  <c r="D8061" i="9"/>
  <c r="I7917" i="9" l="1"/>
  <c r="J7916" i="9"/>
  <c r="D8062" i="9"/>
  <c r="C8063" i="9"/>
  <c r="E9319" i="9"/>
  <c r="F9318" i="9"/>
  <c r="I7918" i="9" l="1"/>
  <c r="J7917" i="9"/>
  <c r="C8064" i="9"/>
  <c r="D8063" i="9"/>
  <c r="E9320" i="9"/>
  <c r="F9319" i="9"/>
  <c r="I7919" i="9" l="1"/>
  <c r="J7918" i="9"/>
  <c r="E9321" i="9"/>
  <c r="F9320" i="9"/>
  <c r="C8065" i="9"/>
  <c r="D8064" i="9"/>
  <c r="I7920" i="9" l="1"/>
  <c r="J7919" i="9"/>
  <c r="C8066" i="9"/>
  <c r="D8065" i="9"/>
  <c r="E9322" i="9"/>
  <c r="F9321" i="9"/>
  <c r="I7921" i="9" l="1"/>
  <c r="J7920" i="9"/>
  <c r="E9323" i="9"/>
  <c r="F9322" i="9"/>
  <c r="C8067" i="9"/>
  <c r="D8066" i="9"/>
  <c r="I7922" i="9" l="1"/>
  <c r="J7921" i="9"/>
  <c r="C8068" i="9"/>
  <c r="D8067" i="9"/>
  <c r="E9324" i="9"/>
  <c r="F9323" i="9"/>
  <c r="I7923" i="9" l="1"/>
  <c r="J7922" i="9"/>
  <c r="E9325" i="9"/>
  <c r="F9324" i="9"/>
  <c r="C8069" i="9"/>
  <c r="D8068" i="9"/>
  <c r="I7924" i="9" l="1"/>
  <c r="J7923" i="9"/>
  <c r="C8070" i="9"/>
  <c r="D8069" i="9"/>
  <c r="E9326" i="9"/>
  <c r="F9325" i="9"/>
  <c r="I7925" i="9" l="1"/>
  <c r="J7924" i="9"/>
  <c r="E9327" i="9"/>
  <c r="F9326" i="9"/>
  <c r="C8071" i="9"/>
  <c r="D8070" i="9"/>
  <c r="I7926" i="9" l="1"/>
  <c r="J7925" i="9"/>
  <c r="C8072" i="9"/>
  <c r="D8071" i="9"/>
  <c r="E9328" i="9"/>
  <c r="F9327" i="9"/>
  <c r="I7927" i="9" l="1"/>
  <c r="J7926" i="9"/>
  <c r="E9329" i="9"/>
  <c r="F9328" i="9"/>
  <c r="C8073" i="9"/>
  <c r="D8072" i="9"/>
  <c r="I7928" i="9" l="1"/>
  <c r="J7927" i="9"/>
  <c r="C8074" i="9"/>
  <c r="D8073" i="9"/>
  <c r="E9330" i="9"/>
  <c r="F9329" i="9"/>
  <c r="I7929" i="9" l="1"/>
  <c r="J7928" i="9"/>
  <c r="E9331" i="9"/>
  <c r="F9330" i="9"/>
  <c r="C8075" i="9"/>
  <c r="D8074" i="9"/>
  <c r="I7930" i="9" l="1"/>
  <c r="J7929" i="9"/>
  <c r="C8076" i="9"/>
  <c r="D8075" i="9"/>
  <c r="E9332" i="9"/>
  <c r="F9331" i="9"/>
  <c r="I7931" i="9" l="1"/>
  <c r="J7930" i="9"/>
  <c r="E9333" i="9"/>
  <c r="F9332" i="9"/>
  <c r="C8077" i="9"/>
  <c r="D8076" i="9"/>
  <c r="I7932" i="9" l="1"/>
  <c r="J7931" i="9"/>
  <c r="C8078" i="9"/>
  <c r="D8077" i="9"/>
  <c r="E9334" i="9"/>
  <c r="F9333" i="9"/>
  <c r="I7933" i="9" l="1"/>
  <c r="J7932" i="9"/>
  <c r="E9335" i="9"/>
  <c r="F9334" i="9"/>
  <c r="C8079" i="9"/>
  <c r="D8078" i="9"/>
  <c r="I7934" i="9" l="1"/>
  <c r="J7933" i="9"/>
  <c r="C8080" i="9"/>
  <c r="D8079" i="9"/>
  <c r="E9336" i="9"/>
  <c r="F9335" i="9"/>
  <c r="I7935" i="9" l="1"/>
  <c r="J7934" i="9"/>
  <c r="E9337" i="9"/>
  <c r="F9336" i="9"/>
  <c r="C8081" i="9"/>
  <c r="D8080" i="9"/>
  <c r="I7936" i="9" l="1"/>
  <c r="J7935" i="9"/>
  <c r="C8082" i="9"/>
  <c r="D8081" i="9"/>
  <c r="E9338" i="9"/>
  <c r="F9337" i="9"/>
  <c r="I7937" i="9" l="1"/>
  <c r="J7936" i="9"/>
  <c r="E9339" i="9"/>
  <c r="F9338" i="9"/>
  <c r="C8083" i="9"/>
  <c r="D8082" i="9"/>
  <c r="I7938" i="9" l="1"/>
  <c r="J7937" i="9"/>
  <c r="C8084" i="9"/>
  <c r="D8083" i="9"/>
  <c r="E9340" i="9"/>
  <c r="F9339" i="9"/>
  <c r="I7939" i="9" l="1"/>
  <c r="J7938" i="9"/>
  <c r="E9341" i="9"/>
  <c r="F9340" i="9"/>
  <c r="C8085" i="9"/>
  <c r="D8084" i="9"/>
  <c r="I7940" i="9" l="1"/>
  <c r="J7939" i="9"/>
  <c r="C8086" i="9"/>
  <c r="D8085" i="9"/>
  <c r="E9342" i="9"/>
  <c r="F9341" i="9"/>
  <c r="I7941" i="9" l="1"/>
  <c r="J7940" i="9"/>
  <c r="E9343" i="9"/>
  <c r="F9342" i="9"/>
  <c r="C8087" i="9"/>
  <c r="D8086" i="9"/>
  <c r="I7942" i="9" l="1"/>
  <c r="J7941" i="9"/>
  <c r="C8088" i="9"/>
  <c r="D8087" i="9"/>
  <c r="E9344" i="9"/>
  <c r="F9343" i="9"/>
  <c r="I7943" i="9" l="1"/>
  <c r="J7942" i="9"/>
  <c r="E9345" i="9"/>
  <c r="F9344" i="9"/>
  <c r="C8089" i="9"/>
  <c r="D8088" i="9"/>
  <c r="I7944" i="9" l="1"/>
  <c r="J7943" i="9"/>
  <c r="C8090" i="9"/>
  <c r="D8089" i="9"/>
  <c r="E9346" i="9"/>
  <c r="F9345" i="9"/>
  <c r="I7945" i="9" l="1"/>
  <c r="J7944" i="9"/>
  <c r="E9347" i="9"/>
  <c r="F9346" i="9"/>
  <c r="C8091" i="9"/>
  <c r="D8090" i="9"/>
  <c r="I7946" i="9" l="1"/>
  <c r="J7945" i="9"/>
  <c r="C8092" i="9"/>
  <c r="D8091" i="9"/>
  <c r="E9348" i="9"/>
  <c r="F9347" i="9"/>
  <c r="I7947" i="9" l="1"/>
  <c r="J7946" i="9"/>
  <c r="E9349" i="9"/>
  <c r="F9348" i="9"/>
  <c r="C8093" i="9"/>
  <c r="D8092" i="9"/>
  <c r="I7948" i="9" l="1"/>
  <c r="J7947" i="9"/>
  <c r="C8094" i="9"/>
  <c r="D8093" i="9"/>
  <c r="E9350" i="9"/>
  <c r="F9349" i="9"/>
  <c r="I7949" i="9" l="1"/>
  <c r="J7948" i="9"/>
  <c r="E9351" i="9"/>
  <c r="F9350" i="9"/>
  <c r="D8094" i="9"/>
  <c r="C8095" i="9"/>
  <c r="I7950" i="9" l="1"/>
  <c r="J7949" i="9"/>
  <c r="C8096" i="9"/>
  <c r="D8095" i="9"/>
  <c r="E9352" i="9"/>
  <c r="F9351" i="9"/>
  <c r="I7951" i="9" l="1"/>
  <c r="J7950" i="9"/>
  <c r="E9353" i="9"/>
  <c r="F9352" i="9"/>
  <c r="C8097" i="9"/>
  <c r="D8096" i="9"/>
  <c r="I7952" i="9" l="1"/>
  <c r="J7951" i="9"/>
  <c r="C8098" i="9"/>
  <c r="D8097" i="9"/>
  <c r="E9354" i="9"/>
  <c r="F9353" i="9"/>
  <c r="I7953" i="9" l="1"/>
  <c r="J7952" i="9"/>
  <c r="E9355" i="9"/>
  <c r="F9354" i="9"/>
  <c r="C8099" i="9"/>
  <c r="D8098" i="9"/>
  <c r="I7954" i="9" l="1"/>
  <c r="J7953" i="9"/>
  <c r="C8100" i="9"/>
  <c r="D8099" i="9"/>
  <c r="E9356" i="9"/>
  <c r="F9355" i="9"/>
  <c r="I7955" i="9" l="1"/>
  <c r="J7954" i="9"/>
  <c r="E9357" i="9"/>
  <c r="F9356" i="9"/>
  <c r="C8101" i="9"/>
  <c r="D8100" i="9"/>
  <c r="I7956" i="9" l="1"/>
  <c r="J7955" i="9"/>
  <c r="C8102" i="9"/>
  <c r="D8101" i="9"/>
  <c r="E9358" i="9"/>
  <c r="F9357" i="9"/>
  <c r="I7957" i="9" l="1"/>
  <c r="J7956" i="9"/>
  <c r="E9359" i="9"/>
  <c r="F9358" i="9"/>
  <c r="C8103" i="9"/>
  <c r="D8102" i="9"/>
  <c r="I7958" i="9" l="1"/>
  <c r="J7957" i="9"/>
  <c r="C8104" i="9"/>
  <c r="D8103" i="9"/>
  <c r="E9360" i="9"/>
  <c r="F9359" i="9"/>
  <c r="I7959" i="9" l="1"/>
  <c r="J7958" i="9"/>
  <c r="E9361" i="9"/>
  <c r="F9360" i="9"/>
  <c r="C8105" i="9"/>
  <c r="D8104" i="9"/>
  <c r="I7960" i="9" l="1"/>
  <c r="J7959" i="9"/>
  <c r="C8106" i="9"/>
  <c r="D8105" i="9"/>
  <c r="E9362" i="9"/>
  <c r="F9361" i="9"/>
  <c r="I7961" i="9" l="1"/>
  <c r="J7960" i="9"/>
  <c r="E9363" i="9"/>
  <c r="F9362" i="9"/>
  <c r="C8107" i="9"/>
  <c r="D8106" i="9"/>
  <c r="I7962" i="9" l="1"/>
  <c r="J7961" i="9"/>
  <c r="C8108" i="9"/>
  <c r="D8107" i="9"/>
  <c r="E9364" i="9"/>
  <c r="F9363" i="9"/>
  <c r="I7963" i="9" l="1"/>
  <c r="J7962" i="9"/>
  <c r="E9365" i="9"/>
  <c r="F9364" i="9"/>
  <c r="C8109" i="9"/>
  <c r="D8108" i="9"/>
  <c r="I7964" i="9" l="1"/>
  <c r="J7963" i="9"/>
  <c r="C8110" i="9"/>
  <c r="D8109" i="9"/>
  <c r="E9366" i="9"/>
  <c r="F9365" i="9"/>
  <c r="I7965" i="9" l="1"/>
  <c r="J7964" i="9"/>
  <c r="E9367" i="9"/>
  <c r="F9366" i="9"/>
  <c r="D8110" i="9"/>
  <c r="C8111" i="9"/>
  <c r="I7966" i="9" l="1"/>
  <c r="J7965" i="9"/>
  <c r="C8112" i="9"/>
  <c r="D8111" i="9"/>
  <c r="E9368" i="9"/>
  <c r="F9367" i="9"/>
  <c r="I7967" i="9" l="1"/>
  <c r="J7966" i="9"/>
  <c r="E9369" i="9"/>
  <c r="F9368" i="9"/>
  <c r="C8113" i="9"/>
  <c r="D8112" i="9"/>
  <c r="I7968" i="9" l="1"/>
  <c r="J7967" i="9"/>
  <c r="C8114" i="9"/>
  <c r="D8113" i="9"/>
  <c r="E9370" i="9"/>
  <c r="F9369" i="9"/>
  <c r="I7969" i="9" l="1"/>
  <c r="J7968" i="9"/>
  <c r="E9371" i="9"/>
  <c r="F9370" i="9"/>
  <c r="C8115" i="9"/>
  <c r="D8114" i="9"/>
  <c r="I7970" i="9" l="1"/>
  <c r="J7969" i="9"/>
  <c r="C8116" i="9"/>
  <c r="D8115" i="9"/>
  <c r="E9372" i="9"/>
  <c r="F9371" i="9"/>
  <c r="I7971" i="9" l="1"/>
  <c r="J7970" i="9"/>
  <c r="E9373" i="9"/>
  <c r="F9372" i="9"/>
  <c r="C8117" i="9"/>
  <c r="D8116" i="9"/>
  <c r="I7972" i="9" l="1"/>
  <c r="J7971" i="9"/>
  <c r="C8118" i="9"/>
  <c r="D8117" i="9"/>
  <c r="E9374" i="9"/>
  <c r="F9373" i="9"/>
  <c r="I7973" i="9" l="1"/>
  <c r="J7972" i="9"/>
  <c r="E9375" i="9"/>
  <c r="F9374" i="9"/>
  <c r="C8119" i="9"/>
  <c r="D8118" i="9"/>
  <c r="I7974" i="9" l="1"/>
  <c r="J7973" i="9"/>
  <c r="C8120" i="9"/>
  <c r="D8119" i="9"/>
  <c r="E9376" i="9"/>
  <c r="F9375" i="9"/>
  <c r="I7975" i="9" l="1"/>
  <c r="J7974" i="9"/>
  <c r="E9377" i="9"/>
  <c r="F9376" i="9"/>
  <c r="C8121" i="9"/>
  <c r="D8120" i="9"/>
  <c r="I7976" i="9" l="1"/>
  <c r="J7975" i="9"/>
  <c r="C8122" i="9"/>
  <c r="D8121" i="9"/>
  <c r="E9378" i="9"/>
  <c r="F9377" i="9"/>
  <c r="I7977" i="9" l="1"/>
  <c r="J7976" i="9"/>
  <c r="E9379" i="9"/>
  <c r="F9378" i="9"/>
  <c r="C8123" i="9"/>
  <c r="D8122" i="9"/>
  <c r="I7978" i="9" l="1"/>
  <c r="J7977" i="9"/>
  <c r="C8124" i="9"/>
  <c r="D8123" i="9"/>
  <c r="E9380" i="9"/>
  <c r="F9379" i="9"/>
  <c r="I7979" i="9" l="1"/>
  <c r="J7978" i="9"/>
  <c r="E9381" i="9"/>
  <c r="F9380" i="9"/>
  <c r="C8125" i="9"/>
  <c r="D8124" i="9"/>
  <c r="I7980" i="9" l="1"/>
  <c r="J7979" i="9"/>
  <c r="C8126" i="9"/>
  <c r="D8125" i="9"/>
  <c r="E9382" i="9"/>
  <c r="F9381" i="9"/>
  <c r="I7981" i="9" l="1"/>
  <c r="J7980" i="9"/>
  <c r="E9383" i="9"/>
  <c r="F9382" i="9"/>
  <c r="C8127" i="9"/>
  <c r="D8126" i="9"/>
  <c r="I7982" i="9" l="1"/>
  <c r="J7981" i="9"/>
  <c r="C8128" i="9"/>
  <c r="D8127" i="9"/>
  <c r="E9384" i="9"/>
  <c r="F9383" i="9"/>
  <c r="I7983" i="9" l="1"/>
  <c r="J7982" i="9"/>
  <c r="E9385" i="9"/>
  <c r="F9384" i="9"/>
  <c r="C8129" i="9"/>
  <c r="D8128" i="9"/>
  <c r="I7984" i="9" l="1"/>
  <c r="J7983" i="9"/>
  <c r="C8130" i="9"/>
  <c r="D8129" i="9"/>
  <c r="E9386" i="9"/>
  <c r="F9385" i="9"/>
  <c r="I7985" i="9" l="1"/>
  <c r="J7984" i="9"/>
  <c r="E9387" i="9"/>
  <c r="F9386" i="9"/>
  <c r="C8131" i="9"/>
  <c r="D8130" i="9"/>
  <c r="I7986" i="9" l="1"/>
  <c r="J7985" i="9"/>
  <c r="C8132" i="9"/>
  <c r="D8131" i="9"/>
  <c r="E9388" i="9"/>
  <c r="F9387" i="9"/>
  <c r="I7987" i="9" l="1"/>
  <c r="J7986" i="9"/>
  <c r="E9389" i="9"/>
  <c r="F9388" i="9"/>
  <c r="C8133" i="9"/>
  <c r="D8132" i="9"/>
  <c r="I7988" i="9" l="1"/>
  <c r="J7987" i="9"/>
  <c r="C8134" i="9"/>
  <c r="D8133" i="9"/>
  <c r="E9390" i="9"/>
  <c r="F9389" i="9"/>
  <c r="I7989" i="9" l="1"/>
  <c r="J7988" i="9"/>
  <c r="E9391" i="9"/>
  <c r="F9390" i="9"/>
  <c r="C8135" i="9"/>
  <c r="D8134" i="9"/>
  <c r="I7990" i="9" l="1"/>
  <c r="J7989" i="9"/>
  <c r="C8136" i="9"/>
  <c r="D8135" i="9"/>
  <c r="E9392" i="9"/>
  <c r="F9391" i="9"/>
  <c r="I7991" i="9" l="1"/>
  <c r="J7990" i="9"/>
  <c r="E9393" i="9"/>
  <c r="F9392" i="9"/>
  <c r="C8137" i="9"/>
  <c r="D8136" i="9"/>
  <c r="I7992" i="9" l="1"/>
  <c r="J7991" i="9"/>
  <c r="C8138" i="9"/>
  <c r="D8137" i="9"/>
  <c r="E9394" i="9"/>
  <c r="F9393" i="9"/>
  <c r="I7993" i="9" l="1"/>
  <c r="J7992" i="9"/>
  <c r="E9395" i="9"/>
  <c r="F9394" i="9"/>
  <c r="C8139" i="9"/>
  <c r="D8138" i="9"/>
  <c r="I7994" i="9" l="1"/>
  <c r="J7993" i="9"/>
  <c r="C8140" i="9"/>
  <c r="D8139" i="9"/>
  <c r="E9396" i="9"/>
  <c r="F9395" i="9"/>
  <c r="I7995" i="9" l="1"/>
  <c r="J7994" i="9"/>
  <c r="E9397" i="9"/>
  <c r="F9396" i="9"/>
  <c r="C8141" i="9"/>
  <c r="D8140" i="9"/>
  <c r="I7996" i="9" l="1"/>
  <c r="J7995" i="9"/>
  <c r="C8142" i="9"/>
  <c r="D8141" i="9"/>
  <c r="E9398" i="9"/>
  <c r="F9397" i="9"/>
  <c r="I7997" i="9" l="1"/>
  <c r="J7996" i="9"/>
  <c r="E9399" i="9"/>
  <c r="F9398" i="9"/>
  <c r="C8143" i="9"/>
  <c r="D8142" i="9"/>
  <c r="I7998" i="9" l="1"/>
  <c r="J7997" i="9"/>
  <c r="C8144" i="9"/>
  <c r="D8143" i="9"/>
  <c r="E9400" i="9"/>
  <c r="F9399" i="9"/>
  <c r="I7999" i="9" l="1"/>
  <c r="J7998" i="9"/>
  <c r="E9401" i="9"/>
  <c r="F9400" i="9"/>
  <c r="C8145" i="9"/>
  <c r="D8144" i="9"/>
  <c r="I8000" i="9" l="1"/>
  <c r="J7999" i="9"/>
  <c r="C8146" i="9"/>
  <c r="D8145" i="9"/>
  <c r="E9402" i="9"/>
  <c r="F9401" i="9"/>
  <c r="I8001" i="9" l="1"/>
  <c r="J8000" i="9"/>
  <c r="E9403" i="9"/>
  <c r="F9402" i="9"/>
  <c r="C8147" i="9"/>
  <c r="D8146" i="9"/>
  <c r="I8002" i="9" l="1"/>
  <c r="J8001" i="9"/>
  <c r="C8148" i="9"/>
  <c r="D8147" i="9"/>
  <c r="E9404" i="9"/>
  <c r="F9403" i="9"/>
  <c r="I8003" i="9" l="1"/>
  <c r="J8002" i="9"/>
  <c r="E9405" i="9"/>
  <c r="F9404" i="9"/>
  <c r="C8149" i="9"/>
  <c r="D8148" i="9"/>
  <c r="I8004" i="9" l="1"/>
  <c r="J8003" i="9"/>
  <c r="C8150" i="9"/>
  <c r="D8149" i="9"/>
  <c r="E9406" i="9"/>
  <c r="F9405" i="9"/>
  <c r="I8005" i="9" l="1"/>
  <c r="J8004" i="9"/>
  <c r="E9407" i="9"/>
  <c r="F9406" i="9"/>
  <c r="C8151" i="9"/>
  <c r="D8150" i="9"/>
  <c r="I8006" i="9" l="1"/>
  <c r="J8005" i="9"/>
  <c r="C8152" i="9"/>
  <c r="D8151" i="9"/>
  <c r="E9408" i="9"/>
  <c r="F9407" i="9"/>
  <c r="J8006" i="9" l="1"/>
  <c r="I8007" i="9"/>
  <c r="E9409" i="9"/>
  <c r="F9408" i="9"/>
  <c r="C8153" i="9"/>
  <c r="D8152" i="9"/>
  <c r="I8008" i="9" l="1"/>
  <c r="J8007" i="9"/>
  <c r="C8154" i="9"/>
  <c r="D8153" i="9"/>
  <c r="E9410" i="9"/>
  <c r="F9409" i="9"/>
  <c r="J8008" i="9" l="1"/>
  <c r="I8009" i="9"/>
  <c r="E9411" i="9"/>
  <c r="F9410" i="9"/>
  <c r="C8155" i="9"/>
  <c r="D8154" i="9"/>
  <c r="I8010" i="9" l="1"/>
  <c r="J8009" i="9"/>
  <c r="C8156" i="9"/>
  <c r="D8155" i="9"/>
  <c r="E9412" i="9"/>
  <c r="F9411" i="9"/>
  <c r="J8010" i="9" l="1"/>
  <c r="I8011" i="9"/>
  <c r="E9413" i="9"/>
  <c r="F9412" i="9"/>
  <c r="C8157" i="9"/>
  <c r="D8156" i="9"/>
  <c r="J8011" i="9" l="1"/>
  <c r="I8012" i="9"/>
  <c r="C8158" i="9"/>
  <c r="D8157" i="9"/>
  <c r="E9414" i="9"/>
  <c r="F9413" i="9"/>
  <c r="J8012" i="9" l="1"/>
  <c r="I8013" i="9"/>
  <c r="E9415" i="9"/>
  <c r="F9414" i="9"/>
  <c r="C8159" i="9"/>
  <c r="D8158" i="9"/>
  <c r="I8014" i="9" l="1"/>
  <c r="J8013" i="9"/>
  <c r="C8160" i="9"/>
  <c r="D8159" i="9"/>
  <c r="E9416" i="9"/>
  <c r="F9415" i="9"/>
  <c r="J8014" i="9" l="1"/>
  <c r="I8015" i="9"/>
  <c r="E9417" i="9"/>
  <c r="F9416" i="9"/>
  <c r="C8161" i="9"/>
  <c r="D8160" i="9"/>
  <c r="I8016" i="9" l="1"/>
  <c r="J8015" i="9"/>
  <c r="C8162" i="9"/>
  <c r="D8161" i="9"/>
  <c r="E9418" i="9"/>
  <c r="F9417" i="9"/>
  <c r="J8016" i="9" l="1"/>
  <c r="I8017" i="9"/>
  <c r="E9419" i="9"/>
  <c r="F9418" i="9"/>
  <c r="C8163" i="9"/>
  <c r="D8162" i="9"/>
  <c r="I8018" i="9" l="1"/>
  <c r="J8017" i="9"/>
  <c r="C8164" i="9"/>
  <c r="D8163" i="9"/>
  <c r="E9420" i="9"/>
  <c r="F9419" i="9"/>
  <c r="J8018" i="9" l="1"/>
  <c r="I8019" i="9"/>
  <c r="E9421" i="9"/>
  <c r="F9420" i="9"/>
  <c r="C8165" i="9"/>
  <c r="D8164" i="9"/>
  <c r="J8019" i="9" l="1"/>
  <c r="I8020" i="9"/>
  <c r="C8166" i="9"/>
  <c r="D8165" i="9"/>
  <c r="E9422" i="9"/>
  <c r="F9421" i="9"/>
  <c r="J8020" i="9" l="1"/>
  <c r="I8021" i="9"/>
  <c r="E9423" i="9"/>
  <c r="F9422" i="9"/>
  <c r="C8167" i="9"/>
  <c r="D8166" i="9"/>
  <c r="I8022" i="9" l="1"/>
  <c r="J8021" i="9"/>
  <c r="C8168" i="9"/>
  <c r="D8167" i="9"/>
  <c r="E9424" i="9"/>
  <c r="F9423" i="9"/>
  <c r="J8022" i="9" l="1"/>
  <c r="I8023" i="9"/>
  <c r="E9425" i="9"/>
  <c r="F9424" i="9"/>
  <c r="C8169" i="9"/>
  <c r="D8168" i="9"/>
  <c r="I8024" i="9" l="1"/>
  <c r="J8023" i="9"/>
  <c r="C8170" i="9"/>
  <c r="D8169" i="9"/>
  <c r="E9426" i="9"/>
  <c r="F9425" i="9"/>
  <c r="J8024" i="9" l="1"/>
  <c r="I8025" i="9"/>
  <c r="E9427" i="9"/>
  <c r="F9426" i="9"/>
  <c r="C8171" i="9"/>
  <c r="D8170" i="9"/>
  <c r="I8026" i="9" l="1"/>
  <c r="J8025" i="9"/>
  <c r="C8172" i="9"/>
  <c r="D8171" i="9"/>
  <c r="E9428" i="9"/>
  <c r="F9427" i="9"/>
  <c r="J8026" i="9" l="1"/>
  <c r="I8027" i="9"/>
  <c r="E9429" i="9"/>
  <c r="F9428" i="9"/>
  <c r="C8173" i="9"/>
  <c r="D8172" i="9"/>
  <c r="J8027" i="9" l="1"/>
  <c r="I8028" i="9"/>
  <c r="C8174" i="9"/>
  <c r="D8173" i="9"/>
  <c r="E9430" i="9"/>
  <c r="F9429" i="9"/>
  <c r="J8028" i="9" l="1"/>
  <c r="I8029" i="9"/>
  <c r="E9431" i="9"/>
  <c r="F9430" i="9"/>
  <c r="D8174" i="9"/>
  <c r="C8175" i="9"/>
  <c r="I8030" i="9" l="1"/>
  <c r="J8029" i="9"/>
  <c r="C8176" i="9"/>
  <c r="D8175" i="9"/>
  <c r="E9432" i="9"/>
  <c r="F9431" i="9"/>
  <c r="J8030" i="9" l="1"/>
  <c r="I8031" i="9"/>
  <c r="E9433" i="9"/>
  <c r="F9432" i="9"/>
  <c r="C8177" i="9"/>
  <c r="D8176" i="9"/>
  <c r="I8032" i="9" l="1"/>
  <c r="J8031" i="9"/>
  <c r="C8178" i="9"/>
  <c r="D8177" i="9"/>
  <c r="E9434" i="9"/>
  <c r="F9433" i="9"/>
  <c r="J8032" i="9" l="1"/>
  <c r="I8033" i="9"/>
  <c r="E9435" i="9"/>
  <c r="F9434" i="9"/>
  <c r="C8179" i="9"/>
  <c r="D8178" i="9"/>
  <c r="I8034" i="9" l="1"/>
  <c r="J8033" i="9"/>
  <c r="C8180" i="9"/>
  <c r="D8179" i="9"/>
  <c r="E9436" i="9"/>
  <c r="F9435" i="9"/>
  <c r="J8034" i="9" l="1"/>
  <c r="I8035" i="9"/>
  <c r="E9437" i="9"/>
  <c r="F9436" i="9"/>
  <c r="C8181" i="9"/>
  <c r="D8180" i="9"/>
  <c r="J8035" i="9" l="1"/>
  <c r="I8036" i="9"/>
  <c r="C8182" i="9"/>
  <c r="D8181" i="9"/>
  <c r="E9438" i="9"/>
  <c r="F9437" i="9"/>
  <c r="J8036" i="9" l="1"/>
  <c r="I8037" i="9"/>
  <c r="E9439" i="9"/>
  <c r="F9438" i="9"/>
  <c r="C8183" i="9"/>
  <c r="D8182" i="9"/>
  <c r="I8038" i="9" l="1"/>
  <c r="J8037" i="9"/>
  <c r="C8184" i="9"/>
  <c r="D8183" i="9"/>
  <c r="E9440" i="9"/>
  <c r="F9439" i="9"/>
  <c r="J8038" i="9" l="1"/>
  <c r="I8039" i="9"/>
  <c r="E9441" i="9"/>
  <c r="F9440" i="9"/>
  <c r="C8185" i="9"/>
  <c r="D8184" i="9"/>
  <c r="I8040" i="9" l="1"/>
  <c r="J8039" i="9"/>
  <c r="C8186" i="9"/>
  <c r="D8185" i="9"/>
  <c r="E9442" i="9"/>
  <c r="F9441" i="9"/>
  <c r="J8040" i="9" l="1"/>
  <c r="I8041" i="9"/>
  <c r="E9443" i="9"/>
  <c r="F9442" i="9"/>
  <c r="C8187" i="9"/>
  <c r="D8186" i="9"/>
  <c r="I8042" i="9" l="1"/>
  <c r="J8041" i="9"/>
  <c r="C8188" i="9"/>
  <c r="D8187" i="9"/>
  <c r="E9444" i="9"/>
  <c r="F9443" i="9"/>
  <c r="J8042" i="9" l="1"/>
  <c r="I8043" i="9"/>
  <c r="E9445" i="9"/>
  <c r="F9444" i="9"/>
  <c r="C8189" i="9"/>
  <c r="D8188" i="9"/>
  <c r="J8043" i="9" l="1"/>
  <c r="I8044" i="9"/>
  <c r="C8190" i="9"/>
  <c r="D8189" i="9"/>
  <c r="E9446" i="9"/>
  <c r="F9445" i="9"/>
  <c r="J8044" i="9" l="1"/>
  <c r="I8045" i="9"/>
  <c r="E9447" i="9"/>
  <c r="F9446" i="9"/>
  <c r="D8190" i="9"/>
  <c r="C8191" i="9"/>
  <c r="I8046" i="9" l="1"/>
  <c r="J8045" i="9"/>
  <c r="C8192" i="9"/>
  <c r="D8191" i="9"/>
  <c r="E9448" i="9"/>
  <c r="F9447" i="9"/>
  <c r="J8046" i="9" l="1"/>
  <c r="I8047" i="9"/>
  <c r="E9449" i="9"/>
  <c r="F9448" i="9"/>
  <c r="C8193" i="9"/>
  <c r="D8192" i="9"/>
  <c r="I8048" i="9" l="1"/>
  <c r="J8047" i="9"/>
  <c r="C8194" i="9"/>
  <c r="D8193" i="9"/>
  <c r="E9450" i="9"/>
  <c r="F9449" i="9"/>
  <c r="J8048" i="9" l="1"/>
  <c r="I8049" i="9"/>
  <c r="E9451" i="9"/>
  <c r="F9450" i="9"/>
  <c r="C8195" i="9"/>
  <c r="D8194" i="9"/>
  <c r="I8050" i="9" l="1"/>
  <c r="J8049" i="9"/>
  <c r="C8196" i="9"/>
  <c r="D8195" i="9"/>
  <c r="E9452" i="9"/>
  <c r="F9451" i="9"/>
  <c r="J8050" i="9" l="1"/>
  <c r="I8051" i="9"/>
  <c r="E9453" i="9"/>
  <c r="F9452" i="9"/>
  <c r="C8197" i="9"/>
  <c r="D8196" i="9"/>
  <c r="J8051" i="9" l="1"/>
  <c r="I8052" i="9"/>
  <c r="C8198" i="9"/>
  <c r="D8197" i="9"/>
  <c r="E9454" i="9"/>
  <c r="F9453" i="9"/>
  <c r="J8052" i="9" l="1"/>
  <c r="I8053" i="9"/>
  <c r="E9455" i="9"/>
  <c r="F9454" i="9"/>
  <c r="C8199" i="9"/>
  <c r="D8198" i="9"/>
  <c r="I8054" i="9" l="1"/>
  <c r="J8053" i="9"/>
  <c r="C8200" i="9"/>
  <c r="D8199" i="9"/>
  <c r="E9456" i="9"/>
  <c r="F9455" i="9"/>
  <c r="J8054" i="9" l="1"/>
  <c r="I8055" i="9"/>
  <c r="E9457" i="9"/>
  <c r="F9456" i="9"/>
  <c r="C8201" i="9"/>
  <c r="D8200" i="9"/>
  <c r="I8056" i="9" l="1"/>
  <c r="J8055" i="9"/>
  <c r="C8202" i="9"/>
  <c r="D8201" i="9"/>
  <c r="E9458" i="9"/>
  <c r="F9457" i="9"/>
  <c r="J8056" i="9" l="1"/>
  <c r="I8057" i="9"/>
  <c r="E9459" i="9"/>
  <c r="F9458" i="9"/>
  <c r="C8203" i="9"/>
  <c r="D8202" i="9"/>
  <c r="I8058" i="9" l="1"/>
  <c r="J8057" i="9"/>
  <c r="C8204" i="9"/>
  <c r="D8203" i="9"/>
  <c r="E9460" i="9"/>
  <c r="F9459" i="9"/>
  <c r="J8058" i="9" l="1"/>
  <c r="I8059" i="9"/>
  <c r="E9461" i="9"/>
  <c r="F9460" i="9"/>
  <c r="C8205" i="9"/>
  <c r="D8204" i="9"/>
  <c r="J8059" i="9" l="1"/>
  <c r="I8060" i="9"/>
  <c r="C8206" i="9"/>
  <c r="D8205" i="9"/>
  <c r="E9462" i="9"/>
  <c r="F9461" i="9"/>
  <c r="J8060" i="9" l="1"/>
  <c r="I8061" i="9"/>
  <c r="E9463" i="9"/>
  <c r="F9462" i="9"/>
  <c r="C8207" i="9"/>
  <c r="D8206" i="9"/>
  <c r="I8062" i="9" l="1"/>
  <c r="J8061" i="9"/>
  <c r="C8208" i="9"/>
  <c r="D8207" i="9"/>
  <c r="E9464" i="9"/>
  <c r="F9463" i="9"/>
  <c r="J8062" i="9" l="1"/>
  <c r="I8063" i="9"/>
  <c r="E9465" i="9"/>
  <c r="F9464" i="9"/>
  <c r="C8209" i="9"/>
  <c r="D8208" i="9"/>
  <c r="I8064" i="9" l="1"/>
  <c r="J8063" i="9"/>
  <c r="C8210" i="9"/>
  <c r="D8209" i="9"/>
  <c r="E9466" i="9"/>
  <c r="F9465" i="9"/>
  <c r="J8064" i="9" l="1"/>
  <c r="I8065" i="9"/>
  <c r="E9467" i="9"/>
  <c r="F9466" i="9"/>
  <c r="C8211" i="9"/>
  <c r="D8210" i="9"/>
  <c r="I8066" i="9" l="1"/>
  <c r="J8065" i="9"/>
  <c r="C8212" i="9"/>
  <c r="D8211" i="9"/>
  <c r="E9468" i="9"/>
  <c r="F9467" i="9"/>
  <c r="J8066" i="9" l="1"/>
  <c r="I8067" i="9"/>
  <c r="E9469" i="9"/>
  <c r="F9468" i="9"/>
  <c r="C8213" i="9"/>
  <c r="D8212" i="9"/>
  <c r="J8067" i="9" l="1"/>
  <c r="I8068" i="9"/>
  <c r="C8214" i="9"/>
  <c r="D8213" i="9"/>
  <c r="E9470" i="9"/>
  <c r="F9469" i="9"/>
  <c r="J8068" i="9" l="1"/>
  <c r="I8069" i="9"/>
  <c r="E9471" i="9"/>
  <c r="F9470" i="9"/>
  <c r="C8215" i="9"/>
  <c r="D8214" i="9"/>
  <c r="I8070" i="9" l="1"/>
  <c r="J8069" i="9"/>
  <c r="C8216" i="9"/>
  <c r="D8215" i="9"/>
  <c r="E9472" i="9"/>
  <c r="F9471" i="9"/>
  <c r="J8070" i="9" l="1"/>
  <c r="I8071" i="9"/>
  <c r="E9473" i="9"/>
  <c r="F9472" i="9"/>
  <c r="C8217" i="9"/>
  <c r="D8216" i="9"/>
  <c r="I8072" i="9" l="1"/>
  <c r="J8071" i="9"/>
  <c r="C8218" i="9"/>
  <c r="D8217" i="9"/>
  <c r="E9474" i="9"/>
  <c r="F9473" i="9"/>
  <c r="J8072" i="9" l="1"/>
  <c r="I8073" i="9"/>
  <c r="E9475" i="9"/>
  <c r="F9474" i="9"/>
  <c r="C8219" i="9"/>
  <c r="D8218" i="9"/>
  <c r="I8074" i="9" l="1"/>
  <c r="J8073" i="9"/>
  <c r="C8220" i="9"/>
  <c r="D8219" i="9"/>
  <c r="E9476" i="9"/>
  <c r="F9475" i="9"/>
  <c r="J8074" i="9" l="1"/>
  <c r="I8075" i="9"/>
  <c r="E9477" i="9"/>
  <c r="F9476" i="9"/>
  <c r="C8221" i="9"/>
  <c r="D8220" i="9"/>
  <c r="J8075" i="9" l="1"/>
  <c r="I8076" i="9"/>
  <c r="C8222" i="9"/>
  <c r="D8221" i="9"/>
  <c r="E9478" i="9"/>
  <c r="F9477" i="9"/>
  <c r="J8076" i="9" l="1"/>
  <c r="I8077" i="9"/>
  <c r="E9479" i="9"/>
  <c r="F9478" i="9"/>
  <c r="C8223" i="9"/>
  <c r="D8222" i="9"/>
  <c r="I8078" i="9" l="1"/>
  <c r="J8077" i="9"/>
  <c r="C8224" i="9"/>
  <c r="D8223" i="9"/>
  <c r="E9480" i="9"/>
  <c r="F9479" i="9"/>
  <c r="J8078" i="9" l="1"/>
  <c r="I8079" i="9"/>
  <c r="E9481" i="9"/>
  <c r="F9480" i="9"/>
  <c r="C8225" i="9"/>
  <c r="D8224" i="9"/>
  <c r="I8080" i="9" l="1"/>
  <c r="J8079" i="9"/>
  <c r="C8226" i="9"/>
  <c r="D8225" i="9"/>
  <c r="E9482" i="9"/>
  <c r="F9481" i="9"/>
  <c r="J8080" i="9" l="1"/>
  <c r="I8081" i="9"/>
  <c r="E9483" i="9"/>
  <c r="F9482" i="9"/>
  <c r="C8227" i="9"/>
  <c r="D8226" i="9"/>
  <c r="I8082" i="9" l="1"/>
  <c r="J8081" i="9"/>
  <c r="C8228" i="9"/>
  <c r="D8227" i="9"/>
  <c r="E9484" i="9"/>
  <c r="F9483" i="9"/>
  <c r="J8082" i="9" l="1"/>
  <c r="I8083" i="9"/>
  <c r="E9485" i="9"/>
  <c r="F9484" i="9"/>
  <c r="C8229" i="9"/>
  <c r="D8228" i="9"/>
  <c r="J8083" i="9" l="1"/>
  <c r="I8084" i="9"/>
  <c r="C8230" i="9"/>
  <c r="D8229" i="9"/>
  <c r="E9486" i="9"/>
  <c r="F9485" i="9"/>
  <c r="J8084" i="9" l="1"/>
  <c r="I8085" i="9"/>
  <c r="E9487" i="9"/>
  <c r="F9486" i="9"/>
  <c r="C8231" i="9"/>
  <c r="D8230" i="9"/>
  <c r="I8086" i="9" l="1"/>
  <c r="J8085" i="9"/>
  <c r="C8232" i="9"/>
  <c r="D8231" i="9"/>
  <c r="E9488" i="9"/>
  <c r="F9487" i="9"/>
  <c r="J8086" i="9" l="1"/>
  <c r="I8087" i="9"/>
  <c r="E9489" i="9"/>
  <c r="F9488" i="9"/>
  <c r="C8233" i="9"/>
  <c r="D8232" i="9"/>
  <c r="I8088" i="9" l="1"/>
  <c r="J8087" i="9"/>
  <c r="C8234" i="9"/>
  <c r="D8233" i="9"/>
  <c r="E9490" i="9"/>
  <c r="F9489" i="9"/>
  <c r="J8088" i="9" l="1"/>
  <c r="I8089" i="9"/>
  <c r="E9491" i="9"/>
  <c r="F9490" i="9"/>
  <c r="C8235" i="9"/>
  <c r="D8234" i="9"/>
  <c r="I8090" i="9" l="1"/>
  <c r="J8089" i="9"/>
  <c r="C8236" i="9"/>
  <c r="D8235" i="9"/>
  <c r="E9492" i="9"/>
  <c r="F9491" i="9"/>
  <c r="J8090" i="9" l="1"/>
  <c r="I8091" i="9"/>
  <c r="E9493" i="9"/>
  <c r="F9492" i="9"/>
  <c r="C8237" i="9"/>
  <c r="D8236" i="9"/>
  <c r="J8091" i="9" l="1"/>
  <c r="I8092" i="9"/>
  <c r="C8238" i="9"/>
  <c r="D8237" i="9"/>
  <c r="E9494" i="9"/>
  <c r="F9493" i="9"/>
  <c r="J8092" i="9" l="1"/>
  <c r="I8093" i="9"/>
  <c r="E9495" i="9"/>
  <c r="F9494" i="9"/>
  <c r="D8238" i="9"/>
  <c r="C8239" i="9"/>
  <c r="I8094" i="9" l="1"/>
  <c r="J8093" i="9"/>
  <c r="C8240" i="9"/>
  <c r="D8239" i="9"/>
  <c r="E9496" i="9"/>
  <c r="F9495" i="9"/>
  <c r="J8094" i="9" l="1"/>
  <c r="I8095" i="9"/>
  <c r="E9497" i="9"/>
  <c r="F9496" i="9"/>
  <c r="C8241" i="9"/>
  <c r="D8240" i="9"/>
  <c r="I8096" i="9" l="1"/>
  <c r="J8095" i="9"/>
  <c r="C8242" i="9"/>
  <c r="D8241" i="9"/>
  <c r="E9498" i="9"/>
  <c r="F9497" i="9"/>
  <c r="J8096" i="9" l="1"/>
  <c r="I8097" i="9"/>
  <c r="E9499" i="9"/>
  <c r="F9498" i="9"/>
  <c r="C8243" i="9"/>
  <c r="D8242" i="9"/>
  <c r="I8098" i="9" l="1"/>
  <c r="J8097" i="9"/>
  <c r="C8244" i="9"/>
  <c r="D8243" i="9"/>
  <c r="E9500" i="9"/>
  <c r="F9499" i="9"/>
  <c r="J8098" i="9" l="1"/>
  <c r="I8099" i="9"/>
  <c r="E9501" i="9"/>
  <c r="F9500" i="9"/>
  <c r="C8245" i="9"/>
  <c r="D8244" i="9"/>
  <c r="J8099" i="9" l="1"/>
  <c r="I8100" i="9"/>
  <c r="C8246" i="9"/>
  <c r="D8245" i="9"/>
  <c r="E9502" i="9"/>
  <c r="F9501" i="9"/>
  <c r="J8100" i="9" l="1"/>
  <c r="I8101" i="9"/>
  <c r="E9503" i="9"/>
  <c r="F9502" i="9"/>
  <c r="C8247" i="9"/>
  <c r="D8246" i="9"/>
  <c r="I8102" i="9" l="1"/>
  <c r="J8101" i="9"/>
  <c r="C8248" i="9"/>
  <c r="D8247" i="9"/>
  <c r="E9504" i="9"/>
  <c r="F9503" i="9"/>
  <c r="J8102" i="9" l="1"/>
  <c r="I8103" i="9"/>
  <c r="E9505" i="9"/>
  <c r="F9504" i="9"/>
  <c r="C8249" i="9"/>
  <c r="D8248" i="9"/>
  <c r="I8104" i="9" l="1"/>
  <c r="J8103" i="9"/>
  <c r="C8250" i="9"/>
  <c r="D8249" i="9"/>
  <c r="E9506" i="9"/>
  <c r="F9505" i="9"/>
  <c r="J8104" i="9" l="1"/>
  <c r="I8105" i="9"/>
  <c r="E9507" i="9"/>
  <c r="F9506" i="9"/>
  <c r="C8251" i="9"/>
  <c r="D8250" i="9"/>
  <c r="I8106" i="9" l="1"/>
  <c r="J8105" i="9"/>
  <c r="C8252" i="9"/>
  <c r="D8251" i="9"/>
  <c r="E9508" i="9"/>
  <c r="F9507" i="9"/>
  <c r="J8106" i="9" l="1"/>
  <c r="I8107" i="9"/>
  <c r="E9509" i="9"/>
  <c r="F9508" i="9"/>
  <c r="C8253" i="9"/>
  <c r="D8252" i="9"/>
  <c r="J8107" i="9" l="1"/>
  <c r="I8108" i="9"/>
  <c r="C8254" i="9"/>
  <c r="D8253" i="9"/>
  <c r="E9510" i="9"/>
  <c r="F9509" i="9"/>
  <c r="J8108" i="9" l="1"/>
  <c r="I8109" i="9"/>
  <c r="E9511" i="9"/>
  <c r="F9510" i="9"/>
  <c r="D8254" i="9"/>
  <c r="C8255" i="9"/>
  <c r="I8110" i="9" l="1"/>
  <c r="J8109" i="9"/>
  <c r="C8256" i="9"/>
  <c r="D8255" i="9"/>
  <c r="E9512" i="9"/>
  <c r="F9511" i="9"/>
  <c r="J8110" i="9" l="1"/>
  <c r="I8111" i="9"/>
  <c r="E9513" i="9"/>
  <c r="F9512" i="9"/>
  <c r="C8257" i="9"/>
  <c r="D8256" i="9"/>
  <c r="I8112" i="9" l="1"/>
  <c r="J8111" i="9"/>
  <c r="C8258" i="9"/>
  <c r="D8257" i="9"/>
  <c r="E9514" i="9"/>
  <c r="F9513" i="9"/>
  <c r="J8112" i="9" l="1"/>
  <c r="I8113" i="9"/>
  <c r="E9515" i="9"/>
  <c r="F9514" i="9"/>
  <c r="C8259" i="9"/>
  <c r="D8258" i="9"/>
  <c r="I8114" i="9" l="1"/>
  <c r="J8113" i="9"/>
  <c r="C8260" i="9"/>
  <c r="D8259" i="9"/>
  <c r="E9516" i="9"/>
  <c r="F9515" i="9"/>
  <c r="J8114" i="9" l="1"/>
  <c r="I8115" i="9"/>
  <c r="E9517" i="9"/>
  <c r="F9516" i="9"/>
  <c r="C8261" i="9"/>
  <c r="D8260" i="9"/>
  <c r="J8115" i="9" l="1"/>
  <c r="I8116" i="9"/>
  <c r="C8262" i="9"/>
  <c r="D8261" i="9"/>
  <c r="E9518" i="9"/>
  <c r="F9517" i="9"/>
  <c r="J8116" i="9" l="1"/>
  <c r="I8117" i="9"/>
  <c r="E9519" i="9"/>
  <c r="F9518" i="9"/>
  <c r="C8263" i="9"/>
  <c r="D8262" i="9"/>
  <c r="I8118" i="9" l="1"/>
  <c r="J8117" i="9"/>
  <c r="C8264" i="9"/>
  <c r="D8263" i="9"/>
  <c r="E9520" i="9"/>
  <c r="F9519" i="9"/>
  <c r="J8118" i="9" l="1"/>
  <c r="I8119" i="9"/>
  <c r="E9521" i="9"/>
  <c r="F9520" i="9"/>
  <c r="C8265" i="9"/>
  <c r="D8264" i="9"/>
  <c r="I8120" i="9" l="1"/>
  <c r="J8119" i="9"/>
  <c r="C8266" i="9"/>
  <c r="D8265" i="9"/>
  <c r="E9522" i="9"/>
  <c r="F9521" i="9"/>
  <c r="J8120" i="9" l="1"/>
  <c r="I8121" i="9"/>
  <c r="E9523" i="9"/>
  <c r="F9522" i="9"/>
  <c r="C8267" i="9"/>
  <c r="D8266" i="9"/>
  <c r="I8122" i="9" l="1"/>
  <c r="J8121" i="9"/>
  <c r="C8268" i="9"/>
  <c r="D8267" i="9"/>
  <c r="E9524" i="9"/>
  <c r="F9523" i="9"/>
  <c r="J8122" i="9" l="1"/>
  <c r="I8123" i="9"/>
  <c r="E9525" i="9"/>
  <c r="F9524" i="9"/>
  <c r="C8269" i="9"/>
  <c r="D8268" i="9"/>
  <c r="J8123" i="9" l="1"/>
  <c r="I8124" i="9"/>
  <c r="C8270" i="9"/>
  <c r="D8269" i="9"/>
  <c r="E9526" i="9"/>
  <c r="F9525" i="9"/>
  <c r="J8124" i="9" l="1"/>
  <c r="I8125" i="9"/>
  <c r="E9527" i="9"/>
  <c r="F9526" i="9"/>
  <c r="C8271" i="9"/>
  <c r="D8270" i="9"/>
  <c r="I8126" i="9" l="1"/>
  <c r="J8125" i="9"/>
  <c r="C8272" i="9"/>
  <c r="D8271" i="9"/>
  <c r="E9528" i="9"/>
  <c r="F9527" i="9"/>
  <c r="J8126" i="9" l="1"/>
  <c r="I8127" i="9"/>
  <c r="E9529" i="9"/>
  <c r="F9528" i="9"/>
  <c r="C8273" i="9"/>
  <c r="D8272" i="9"/>
  <c r="I8128" i="9" l="1"/>
  <c r="J8127" i="9"/>
  <c r="C8274" i="9"/>
  <c r="D8273" i="9"/>
  <c r="E9530" i="9"/>
  <c r="F9529" i="9"/>
  <c r="J8128" i="9" l="1"/>
  <c r="I8129" i="9"/>
  <c r="E9531" i="9"/>
  <c r="F9530" i="9"/>
  <c r="C8275" i="9"/>
  <c r="D8274" i="9"/>
  <c r="I8130" i="9" l="1"/>
  <c r="J8129" i="9"/>
  <c r="C8276" i="9"/>
  <c r="D8275" i="9"/>
  <c r="E9532" i="9"/>
  <c r="F9531" i="9"/>
  <c r="J8130" i="9" l="1"/>
  <c r="I8131" i="9"/>
  <c r="E9533" i="9"/>
  <c r="F9532" i="9"/>
  <c r="C8277" i="9"/>
  <c r="D8276" i="9"/>
  <c r="J8131" i="9" l="1"/>
  <c r="I8132" i="9"/>
  <c r="C8278" i="9"/>
  <c r="D8277" i="9"/>
  <c r="E9534" i="9"/>
  <c r="F9533" i="9"/>
  <c r="J8132" i="9" l="1"/>
  <c r="I8133" i="9"/>
  <c r="E9535" i="9"/>
  <c r="F9534" i="9"/>
  <c r="C8279" i="9"/>
  <c r="D8278" i="9"/>
  <c r="I8134" i="9" l="1"/>
  <c r="J8133" i="9"/>
  <c r="C8280" i="9"/>
  <c r="D8279" i="9"/>
  <c r="E9536" i="9"/>
  <c r="F9535" i="9"/>
  <c r="J8134" i="9" l="1"/>
  <c r="I8135" i="9"/>
  <c r="E9537" i="9"/>
  <c r="F9536" i="9"/>
  <c r="C8281" i="9"/>
  <c r="D8280" i="9"/>
  <c r="I8136" i="9" l="1"/>
  <c r="J8135" i="9"/>
  <c r="C8282" i="9"/>
  <c r="D8281" i="9"/>
  <c r="E9538" i="9"/>
  <c r="F9537" i="9"/>
  <c r="J8136" i="9" l="1"/>
  <c r="I8137" i="9"/>
  <c r="E9539" i="9"/>
  <c r="F9538" i="9"/>
  <c r="C8283" i="9"/>
  <c r="D8282" i="9"/>
  <c r="I8138" i="9" l="1"/>
  <c r="J8137" i="9"/>
  <c r="C8284" i="9"/>
  <c r="D8283" i="9"/>
  <c r="E9540" i="9"/>
  <c r="F9539" i="9"/>
  <c r="J8138" i="9" l="1"/>
  <c r="I8139" i="9"/>
  <c r="E9541" i="9"/>
  <c r="F9540" i="9"/>
  <c r="C8285" i="9"/>
  <c r="D8284" i="9"/>
  <c r="J8139" i="9" l="1"/>
  <c r="I8140" i="9"/>
  <c r="C8286" i="9"/>
  <c r="D8285" i="9"/>
  <c r="E9542" i="9"/>
  <c r="F9541" i="9"/>
  <c r="J8140" i="9" l="1"/>
  <c r="I8141" i="9"/>
  <c r="E9543" i="9"/>
  <c r="F9542" i="9"/>
  <c r="C8287" i="9"/>
  <c r="D8286" i="9"/>
  <c r="I8142" i="9" l="1"/>
  <c r="J8141" i="9"/>
  <c r="C8288" i="9"/>
  <c r="D8287" i="9"/>
  <c r="E9544" i="9"/>
  <c r="F9543" i="9"/>
  <c r="J8142" i="9" l="1"/>
  <c r="I8143" i="9"/>
  <c r="E9545" i="9"/>
  <c r="F9544" i="9"/>
  <c r="C8289" i="9"/>
  <c r="D8288" i="9"/>
  <c r="I8144" i="9" l="1"/>
  <c r="J8143" i="9"/>
  <c r="C8290" i="9"/>
  <c r="D8289" i="9"/>
  <c r="E9546" i="9"/>
  <c r="F9545" i="9"/>
  <c r="J8144" i="9" l="1"/>
  <c r="I8145" i="9"/>
  <c r="E9547" i="9"/>
  <c r="F9546" i="9"/>
  <c r="C8291" i="9"/>
  <c r="D8290" i="9"/>
  <c r="I8146" i="9" l="1"/>
  <c r="J8145" i="9"/>
  <c r="C8292" i="9"/>
  <c r="D8291" i="9"/>
  <c r="E9548" i="9"/>
  <c r="F9547" i="9"/>
  <c r="J8146" i="9" l="1"/>
  <c r="I8147" i="9"/>
  <c r="E9549" i="9"/>
  <c r="F9548" i="9"/>
  <c r="C8293" i="9"/>
  <c r="D8292" i="9"/>
  <c r="J8147" i="9" l="1"/>
  <c r="I8148" i="9"/>
  <c r="C8294" i="9"/>
  <c r="D8293" i="9"/>
  <c r="E9550" i="9"/>
  <c r="F9549" i="9"/>
  <c r="J8148" i="9" l="1"/>
  <c r="I8149" i="9"/>
  <c r="E9551" i="9"/>
  <c r="F9550" i="9"/>
  <c r="C8295" i="9"/>
  <c r="D8294" i="9"/>
  <c r="I8150" i="9" l="1"/>
  <c r="J8149" i="9"/>
  <c r="C8296" i="9"/>
  <c r="D8295" i="9"/>
  <c r="E9552" i="9"/>
  <c r="F9551" i="9"/>
  <c r="J8150" i="9" l="1"/>
  <c r="I8151" i="9"/>
  <c r="E9553" i="9"/>
  <c r="F9552" i="9"/>
  <c r="C8297" i="9"/>
  <c r="D8296" i="9"/>
  <c r="I8152" i="9" l="1"/>
  <c r="J8151" i="9"/>
  <c r="C8298" i="9"/>
  <c r="D8297" i="9"/>
  <c r="E9554" i="9"/>
  <c r="F9553" i="9"/>
  <c r="J8152" i="9" l="1"/>
  <c r="I8153" i="9"/>
  <c r="E9555" i="9"/>
  <c r="F9554" i="9"/>
  <c r="C8299" i="9"/>
  <c r="D8298" i="9"/>
  <c r="I8154" i="9" l="1"/>
  <c r="J8153" i="9"/>
  <c r="C8300" i="9"/>
  <c r="D8299" i="9"/>
  <c r="E9556" i="9"/>
  <c r="F9555" i="9"/>
  <c r="J8154" i="9" l="1"/>
  <c r="I8155" i="9"/>
  <c r="E9557" i="9"/>
  <c r="F9556" i="9"/>
  <c r="C8301" i="9"/>
  <c r="D8300" i="9"/>
  <c r="J8155" i="9" l="1"/>
  <c r="I8156" i="9"/>
  <c r="C8302" i="9"/>
  <c r="D8301" i="9"/>
  <c r="E9558" i="9"/>
  <c r="F9557" i="9"/>
  <c r="J8156" i="9" l="1"/>
  <c r="I8157" i="9"/>
  <c r="E9559" i="9"/>
  <c r="F9558" i="9"/>
  <c r="D8302" i="9"/>
  <c r="C8303" i="9"/>
  <c r="I8158" i="9" l="1"/>
  <c r="J8157" i="9"/>
  <c r="C8304" i="9"/>
  <c r="D8303" i="9"/>
  <c r="E9560" i="9"/>
  <c r="F9559" i="9"/>
  <c r="J8158" i="9" l="1"/>
  <c r="I8159" i="9"/>
  <c r="E9561" i="9"/>
  <c r="F9560" i="9"/>
  <c r="C8305" i="9"/>
  <c r="D8304" i="9"/>
  <c r="I8160" i="9" l="1"/>
  <c r="J8159" i="9"/>
  <c r="C8306" i="9"/>
  <c r="D8305" i="9"/>
  <c r="E9562" i="9"/>
  <c r="F9561" i="9"/>
  <c r="J8160" i="9" l="1"/>
  <c r="I8161" i="9"/>
  <c r="E9563" i="9"/>
  <c r="F9562" i="9"/>
  <c r="C8307" i="9"/>
  <c r="D8306" i="9"/>
  <c r="I8162" i="9" l="1"/>
  <c r="J8161" i="9"/>
  <c r="C8308" i="9"/>
  <c r="D8307" i="9"/>
  <c r="E9564" i="9"/>
  <c r="F9563" i="9"/>
  <c r="J8162" i="9" l="1"/>
  <c r="I8163" i="9"/>
  <c r="E9565" i="9"/>
  <c r="F9564" i="9"/>
  <c r="C8309" i="9"/>
  <c r="D8308" i="9"/>
  <c r="J8163" i="9" l="1"/>
  <c r="I8164" i="9"/>
  <c r="C8310" i="9"/>
  <c r="D8309" i="9"/>
  <c r="E9566" i="9"/>
  <c r="F9565" i="9"/>
  <c r="J8164" i="9" l="1"/>
  <c r="I8165" i="9"/>
  <c r="E9567" i="9"/>
  <c r="F9566" i="9"/>
  <c r="C8311" i="9"/>
  <c r="D8310" i="9"/>
  <c r="I8166" i="9" l="1"/>
  <c r="J8165" i="9"/>
  <c r="C8312" i="9"/>
  <c r="D8311" i="9"/>
  <c r="E9568" i="9"/>
  <c r="F9567" i="9"/>
  <c r="J8166" i="9" l="1"/>
  <c r="I8167" i="9"/>
  <c r="E9569" i="9"/>
  <c r="F9568" i="9"/>
  <c r="C8313" i="9"/>
  <c r="D8312" i="9"/>
  <c r="I8168" i="9" l="1"/>
  <c r="J8167" i="9"/>
  <c r="C8314" i="9"/>
  <c r="D8313" i="9"/>
  <c r="E9570" i="9"/>
  <c r="F9569" i="9"/>
  <c r="J8168" i="9" l="1"/>
  <c r="I8169" i="9"/>
  <c r="E9571" i="9"/>
  <c r="F9570" i="9"/>
  <c r="C8315" i="9"/>
  <c r="D8314" i="9"/>
  <c r="I8170" i="9" l="1"/>
  <c r="J8169" i="9"/>
  <c r="C8316" i="9"/>
  <c r="D8315" i="9"/>
  <c r="E9572" i="9"/>
  <c r="F9571" i="9"/>
  <c r="J8170" i="9" l="1"/>
  <c r="I8171" i="9"/>
  <c r="E9573" i="9"/>
  <c r="F9572" i="9"/>
  <c r="C8317" i="9"/>
  <c r="D8316" i="9"/>
  <c r="J8171" i="9" l="1"/>
  <c r="I8172" i="9"/>
  <c r="C8318" i="9"/>
  <c r="D8317" i="9"/>
  <c r="E9574" i="9"/>
  <c r="F9573" i="9"/>
  <c r="J8172" i="9" l="1"/>
  <c r="I8173" i="9"/>
  <c r="E9575" i="9"/>
  <c r="F9574" i="9"/>
  <c r="C8319" i="9"/>
  <c r="D8318" i="9"/>
  <c r="I8174" i="9" l="1"/>
  <c r="J8173" i="9"/>
  <c r="C8320" i="9"/>
  <c r="D8319" i="9"/>
  <c r="E9576" i="9"/>
  <c r="F9575" i="9"/>
  <c r="J8174" i="9" l="1"/>
  <c r="I8175" i="9"/>
  <c r="E9577" i="9"/>
  <c r="F9576" i="9"/>
  <c r="C8321" i="9"/>
  <c r="D8320" i="9"/>
  <c r="I8176" i="9" l="1"/>
  <c r="J8175" i="9"/>
  <c r="C8322" i="9"/>
  <c r="D8321" i="9"/>
  <c r="E9578" i="9"/>
  <c r="F9577" i="9"/>
  <c r="J8176" i="9" l="1"/>
  <c r="I8177" i="9"/>
  <c r="E9579" i="9"/>
  <c r="F9578" i="9"/>
  <c r="C8323" i="9"/>
  <c r="D8322" i="9"/>
  <c r="I8178" i="9" l="1"/>
  <c r="J8177" i="9"/>
  <c r="C8324" i="9"/>
  <c r="D8323" i="9"/>
  <c r="E9580" i="9"/>
  <c r="F9579" i="9"/>
  <c r="J8178" i="9" l="1"/>
  <c r="I8179" i="9"/>
  <c r="E9581" i="9"/>
  <c r="F9580" i="9"/>
  <c r="C8325" i="9"/>
  <c r="D8324" i="9"/>
  <c r="J8179" i="9" l="1"/>
  <c r="I8180" i="9"/>
  <c r="C8326" i="9"/>
  <c r="D8325" i="9"/>
  <c r="E9582" i="9"/>
  <c r="F9581" i="9"/>
  <c r="J8180" i="9" l="1"/>
  <c r="I8181" i="9"/>
  <c r="E9583" i="9"/>
  <c r="F9582" i="9"/>
  <c r="C8327" i="9"/>
  <c r="D8326" i="9"/>
  <c r="I8182" i="9" l="1"/>
  <c r="J8181" i="9"/>
  <c r="C8328" i="9"/>
  <c r="D8327" i="9"/>
  <c r="E9584" i="9"/>
  <c r="F9583" i="9"/>
  <c r="J8182" i="9" l="1"/>
  <c r="I8183" i="9"/>
  <c r="E9585" i="9"/>
  <c r="F9584" i="9"/>
  <c r="C8329" i="9"/>
  <c r="D8328" i="9"/>
  <c r="I8184" i="9" l="1"/>
  <c r="J8183" i="9"/>
  <c r="C8330" i="9"/>
  <c r="D8329" i="9"/>
  <c r="E9586" i="9"/>
  <c r="F9585" i="9"/>
  <c r="J8184" i="9" l="1"/>
  <c r="I8185" i="9"/>
  <c r="E9587" i="9"/>
  <c r="F9586" i="9"/>
  <c r="C8331" i="9"/>
  <c r="D8330" i="9"/>
  <c r="I8186" i="9" l="1"/>
  <c r="J8185" i="9"/>
  <c r="C8332" i="9"/>
  <c r="D8331" i="9"/>
  <c r="E9588" i="9"/>
  <c r="F9587" i="9"/>
  <c r="J8186" i="9" l="1"/>
  <c r="I8187" i="9"/>
  <c r="E9589" i="9"/>
  <c r="F9588" i="9"/>
  <c r="C8333" i="9"/>
  <c r="D8332" i="9"/>
  <c r="J8187" i="9" l="1"/>
  <c r="I8188" i="9"/>
  <c r="C8334" i="9"/>
  <c r="D8333" i="9"/>
  <c r="E9590" i="9"/>
  <c r="F9589" i="9"/>
  <c r="J8188" i="9" l="1"/>
  <c r="I8189" i="9"/>
  <c r="E9591" i="9"/>
  <c r="F9590" i="9"/>
  <c r="C8335" i="9"/>
  <c r="D8334" i="9"/>
  <c r="I8190" i="9" l="1"/>
  <c r="J8189" i="9"/>
  <c r="C8336" i="9"/>
  <c r="D8335" i="9"/>
  <c r="E9592" i="9"/>
  <c r="F9591" i="9"/>
  <c r="J8190" i="9" l="1"/>
  <c r="I8191" i="9"/>
  <c r="E9593" i="9"/>
  <c r="F9592" i="9"/>
  <c r="C8337" i="9"/>
  <c r="D8336" i="9"/>
  <c r="I8192" i="9" l="1"/>
  <c r="J8191" i="9"/>
  <c r="C8338" i="9"/>
  <c r="D8337" i="9"/>
  <c r="E9594" i="9"/>
  <c r="F9593" i="9"/>
  <c r="J8192" i="9" l="1"/>
  <c r="I8193" i="9"/>
  <c r="E9595" i="9"/>
  <c r="F9594" i="9"/>
  <c r="C8339" i="9"/>
  <c r="D8338" i="9"/>
  <c r="I8194" i="9" l="1"/>
  <c r="J8193" i="9"/>
  <c r="C8340" i="9"/>
  <c r="D8339" i="9"/>
  <c r="E9596" i="9"/>
  <c r="F9595" i="9"/>
  <c r="J8194" i="9" l="1"/>
  <c r="I8195" i="9"/>
  <c r="E9597" i="9"/>
  <c r="F9596" i="9"/>
  <c r="C8341" i="9"/>
  <c r="D8340" i="9"/>
  <c r="J8195" i="9" l="1"/>
  <c r="I8196" i="9"/>
  <c r="C8342" i="9"/>
  <c r="D8341" i="9"/>
  <c r="E9598" i="9"/>
  <c r="F9597" i="9"/>
  <c r="J8196" i="9" l="1"/>
  <c r="I8197" i="9"/>
  <c r="E9599" i="9"/>
  <c r="F9598" i="9"/>
  <c r="C8343" i="9"/>
  <c r="D8342" i="9"/>
  <c r="I8198" i="9" l="1"/>
  <c r="J8197" i="9"/>
  <c r="C8344" i="9"/>
  <c r="D8343" i="9"/>
  <c r="E9600" i="9"/>
  <c r="F9599" i="9"/>
  <c r="J8198" i="9" l="1"/>
  <c r="I8199" i="9"/>
  <c r="E9601" i="9"/>
  <c r="F9600" i="9"/>
  <c r="C8345" i="9"/>
  <c r="D8344" i="9"/>
  <c r="I8200" i="9" l="1"/>
  <c r="J8199" i="9"/>
  <c r="C8346" i="9"/>
  <c r="D8345" i="9"/>
  <c r="E9602" i="9"/>
  <c r="F9601" i="9"/>
  <c r="J8200" i="9" l="1"/>
  <c r="I8201" i="9"/>
  <c r="E9603" i="9"/>
  <c r="F9602" i="9"/>
  <c r="C8347" i="9"/>
  <c r="D8346" i="9"/>
  <c r="J8201" i="9" l="1"/>
  <c r="I8202" i="9"/>
  <c r="C8348" i="9"/>
  <c r="D8347" i="9"/>
  <c r="E9604" i="9"/>
  <c r="F9603" i="9"/>
  <c r="I8203" i="9" l="1"/>
  <c r="J8202" i="9"/>
  <c r="E9605" i="9"/>
  <c r="F9604" i="9"/>
  <c r="C8349" i="9"/>
  <c r="D8348" i="9"/>
  <c r="J8203" i="9" l="1"/>
  <c r="I8204" i="9"/>
  <c r="C8350" i="9"/>
  <c r="D8349" i="9"/>
  <c r="E9606" i="9"/>
  <c r="F9605" i="9"/>
  <c r="J8204" i="9" l="1"/>
  <c r="I8205" i="9"/>
  <c r="E9607" i="9"/>
  <c r="F9606" i="9"/>
  <c r="C8351" i="9"/>
  <c r="D8350" i="9"/>
  <c r="J8205" i="9" l="1"/>
  <c r="I8206" i="9"/>
  <c r="C8352" i="9"/>
  <c r="D8351" i="9"/>
  <c r="E9608" i="9"/>
  <c r="F9607" i="9"/>
  <c r="I8207" i="9" l="1"/>
  <c r="J8206" i="9"/>
  <c r="E9609" i="9"/>
  <c r="F9608" i="9"/>
  <c r="C8353" i="9"/>
  <c r="D8352" i="9"/>
  <c r="J8207" i="9" l="1"/>
  <c r="I8208" i="9"/>
  <c r="C8354" i="9"/>
  <c r="D8353" i="9"/>
  <c r="E9610" i="9"/>
  <c r="F9609" i="9"/>
  <c r="J8208" i="9" l="1"/>
  <c r="I8209" i="9"/>
  <c r="E9611" i="9"/>
  <c r="F9610" i="9"/>
  <c r="C8355" i="9"/>
  <c r="D8354" i="9"/>
  <c r="J8209" i="9" l="1"/>
  <c r="I8210" i="9"/>
  <c r="C8356" i="9"/>
  <c r="D8355" i="9"/>
  <c r="E9612" i="9"/>
  <c r="F9611" i="9"/>
  <c r="I8211" i="9" l="1"/>
  <c r="J8210" i="9"/>
  <c r="E9613" i="9"/>
  <c r="F9612" i="9"/>
  <c r="C8357" i="9"/>
  <c r="D8356" i="9"/>
  <c r="J8211" i="9" l="1"/>
  <c r="I8212" i="9"/>
  <c r="C8358" i="9"/>
  <c r="D8357" i="9"/>
  <c r="E9614" i="9"/>
  <c r="F9613" i="9"/>
  <c r="I8213" i="9" l="1"/>
  <c r="J8212" i="9"/>
  <c r="E9615" i="9"/>
  <c r="F9614" i="9"/>
  <c r="C8359" i="9"/>
  <c r="D8358" i="9"/>
  <c r="J8213" i="9" l="1"/>
  <c r="I8214" i="9"/>
  <c r="C8360" i="9"/>
  <c r="D8359" i="9"/>
  <c r="E9616" i="9"/>
  <c r="F9615" i="9"/>
  <c r="I8215" i="9" l="1"/>
  <c r="J8214" i="9"/>
  <c r="E9617" i="9"/>
  <c r="F9616" i="9"/>
  <c r="C8361" i="9"/>
  <c r="D8360" i="9"/>
  <c r="J8215" i="9" l="1"/>
  <c r="I8216" i="9"/>
  <c r="C8362" i="9"/>
  <c r="D8361" i="9"/>
  <c r="E9618" i="9"/>
  <c r="F9617" i="9"/>
  <c r="J8216" i="9" l="1"/>
  <c r="I8217" i="9"/>
  <c r="E9619" i="9"/>
  <c r="F9618" i="9"/>
  <c r="C8363" i="9"/>
  <c r="D8362" i="9"/>
  <c r="J8217" i="9" l="1"/>
  <c r="I8218" i="9"/>
  <c r="C8364" i="9"/>
  <c r="D8363" i="9"/>
  <c r="E9620" i="9"/>
  <c r="F9619" i="9"/>
  <c r="I8219" i="9" l="1"/>
  <c r="J8218" i="9"/>
  <c r="E9621" i="9"/>
  <c r="F9620" i="9"/>
  <c r="C8365" i="9"/>
  <c r="D8364" i="9"/>
  <c r="J8219" i="9" l="1"/>
  <c r="I8220" i="9"/>
  <c r="C8366" i="9"/>
  <c r="D8365" i="9"/>
  <c r="E9622" i="9"/>
  <c r="F9621" i="9"/>
  <c r="I8221" i="9" l="1"/>
  <c r="J8220" i="9"/>
  <c r="E9623" i="9"/>
  <c r="F9622" i="9"/>
  <c r="C8367" i="9"/>
  <c r="D8366" i="9"/>
  <c r="J8221" i="9" l="1"/>
  <c r="I8222" i="9"/>
  <c r="C8368" i="9"/>
  <c r="D8367" i="9"/>
  <c r="E9624" i="9"/>
  <c r="F9623" i="9"/>
  <c r="J8222" i="9" l="1"/>
  <c r="I8223" i="9"/>
  <c r="E9625" i="9"/>
  <c r="F9624" i="9"/>
  <c r="C8369" i="9"/>
  <c r="D8368" i="9"/>
  <c r="J8223" i="9" l="1"/>
  <c r="I8224" i="9"/>
  <c r="C8370" i="9"/>
  <c r="D8369" i="9"/>
  <c r="E9626" i="9"/>
  <c r="F9625" i="9"/>
  <c r="J8224" i="9" l="1"/>
  <c r="I8225" i="9"/>
  <c r="E9627" i="9"/>
  <c r="F9626" i="9"/>
  <c r="C8371" i="9"/>
  <c r="D8370" i="9"/>
  <c r="J8225" i="9" l="1"/>
  <c r="I8226" i="9"/>
  <c r="C8372" i="9"/>
  <c r="D8371" i="9"/>
  <c r="E9628" i="9"/>
  <c r="F9627" i="9"/>
  <c r="I8227" i="9" l="1"/>
  <c r="J8226" i="9"/>
  <c r="E9629" i="9"/>
  <c r="F9628" i="9"/>
  <c r="C8373" i="9"/>
  <c r="D8372" i="9"/>
  <c r="J8227" i="9" l="1"/>
  <c r="I8228" i="9"/>
  <c r="C8374" i="9"/>
  <c r="D8373" i="9"/>
  <c r="E9630" i="9"/>
  <c r="F9629" i="9"/>
  <c r="I8229" i="9" l="1"/>
  <c r="J8228" i="9"/>
  <c r="E9631" i="9"/>
  <c r="F9630" i="9"/>
  <c r="C8375" i="9"/>
  <c r="D8374" i="9"/>
  <c r="J8229" i="9" l="1"/>
  <c r="I8230" i="9"/>
  <c r="C8376" i="9"/>
  <c r="D8375" i="9"/>
  <c r="E9632" i="9"/>
  <c r="F9631" i="9"/>
  <c r="I8231" i="9" l="1"/>
  <c r="J8230" i="9"/>
  <c r="E9633" i="9"/>
  <c r="F9632" i="9"/>
  <c r="C8377" i="9"/>
  <c r="D8376" i="9"/>
  <c r="J8231" i="9" l="1"/>
  <c r="I8232" i="9"/>
  <c r="C8378" i="9"/>
  <c r="D8377" i="9"/>
  <c r="E9634" i="9"/>
  <c r="F9633" i="9"/>
  <c r="J8232" i="9" l="1"/>
  <c r="I8233" i="9"/>
  <c r="E9635" i="9"/>
  <c r="F9634" i="9"/>
  <c r="C8379" i="9"/>
  <c r="D8378" i="9"/>
  <c r="J8233" i="9" l="1"/>
  <c r="I8234" i="9"/>
  <c r="C8380" i="9"/>
  <c r="D8379" i="9"/>
  <c r="E9636" i="9"/>
  <c r="F9635" i="9"/>
  <c r="I8235" i="9" l="1"/>
  <c r="J8234" i="9"/>
  <c r="E9637" i="9"/>
  <c r="F9636" i="9"/>
  <c r="C8381" i="9"/>
  <c r="D8380" i="9"/>
  <c r="J8235" i="9" l="1"/>
  <c r="I8236" i="9"/>
  <c r="C8382" i="9"/>
  <c r="D8381" i="9"/>
  <c r="E9638" i="9"/>
  <c r="F9637" i="9"/>
  <c r="J8236" i="9" l="1"/>
  <c r="I8237" i="9"/>
  <c r="E9639" i="9"/>
  <c r="F9638" i="9"/>
  <c r="C8383" i="9"/>
  <c r="D8382" i="9"/>
  <c r="J8237" i="9" l="1"/>
  <c r="I8238" i="9"/>
  <c r="C8384" i="9"/>
  <c r="D8383" i="9"/>
  <c r="E9640" i="9"/>
  <c r="F9639" i="9"/>
  <c r="I8239" i="9" l="1"/>
  <c r="J8238" i="9"/>
  <c r="E9641" i="9"/>
  <c r="F9640" i="9"/>
  <c r="C8385" i="9"/>
  <c r="D8384" i="9"/>
  <c r="J8239" i="9" l="1"/>
  <c r="I8240" i="9"/>
  <c r="C8386" i="9"/>
  <c r="D8385" i="9"/>
  <c r="E9642" i="9"/>
  <c r="F9641" i="9"/>
  <c r="J8240" i="9" l="1"/>
  <c r="I8241" i="9"/>
  <c r="E9643" i="9"/>
  <c r="F9642" i="9"/>
  <c r="C8387" i="9"/>
  <c r="D8386" i="9"/>
  <c r="J8241" i="9" l="1"/>
  <c r="I8242" i="9"/>
  <c r="C8388" i="9"/>
  <c r="D8387" i="9"/>
  <c r="E9644" i="9"/>
  <c r="F9643" i="9"/>
  <c r="I8243" i="9" l="1"/>
  <c r="J8242" i="9"/>
  <c r="E9645" i="9"/>
  <c r="F9644" i="9"/>
  <c r="C8389" i="9"/>
  <c r="D8388" i="9"/>
  <c r="J8243" i="9" l="1"/>
  <c r="I8244" i="9"/>
  <c r="C8390" i="9"/>
  <c r="D8389" i="9"/>
  <c r="E9646" i="9"/>
  <c r="F9645" i="9"/>
  <c r="I8245" i="9" l="1"/>
  <c r="J8244" i="9"/>
  <c r="E9647" i="9"/>
  <c r="F9646" i="9"/>
  <c r="C8391" i="9"/>
  <c r="D8390" i="9"/>
  <c r="J8245" i="9" l="1"/>
  <c r="I8246" i="9"/>
  <c r="C8392" i="9"/>
  <c r="D8391" i="9"/>
  <c r="E9648" i="9"/>
  <c r="F9647" i="9"/>
  <c r="I8247" i="9" l="1"/>
  <c r="J8246" i="9"/>
  <c r="E9649" i="9"/>
  <c r="F9648" i="9"/>
  <c r="C8393" i="9"/>
  <c r="D8392" i="9"/>
  <c r="J8247" i="9" l="1"/>
  <c r="I8248" i="9"/>
  <c r="C8394" i="9"/>
  <c r="D8393" i="9"/>
  <c r="E9650" i="9"/>
  <c r="F9649" i="9"/>
  <c r="J8248" i="9" l="1"/>
  <c r="I8249" i="9"/>
  <c r="E9651" i="9"/>
  <c r="F9650" i="9"/>
  <c r="C8395" i="9"/>
  <c r="D8394" i="9"/>
  <c r="J8249" i="9" l="1"/>
  <c r="I8250" i="9"/>
  <c r="C8396" i="9"/>
  <c r="D8395" i="9"/>
  <c r="E9652" i="9"/>
  <c r="F9651" i="9"/>
  <c r="I8251" i="9" l="1"/>
  <c r="J8250" i="9"/>
  <c r="E9653" i="9"/>
  <c r="F9652" i="9"/>
  <c r="C8397" i="9"/>
  <c r="D8396" i="9"/>
  <c r="J8251" i="9" l="1"/>
  <c r="I8252" i="9"/>
  <c r="C8398" i="9"/>
  <c r="D8397" i="9"/>
  <c r="E9654" i="9"/>
  <c r="F9653" i="9"/>
  <c r="I8253" i="9" l="1"/>
  <c r="J8252" i="9"/>
  <c r="E9655" i="9"/>
  <c r="F9654" i="9"/>
  <c r="C8399" i="9"/>
  <c r="D8398" i="9"/>
  <c r="J8253" i="9" l="1"/>
  <c r="I8254" i="9"/>
  <c r="C8400" i="9"/>
  <c r="D8399" i="9"/>
  <c r="E9656" i="9"/>
  <c r="F9655" i="9"/>
  <c r="J8254" i="9" l="1"/>
  <c r="I8255" i="9"/>
  <c r="E9657" i="9"/>
  <c r="F9656" i="9"/>
  <c r="C8401" i="9"/>
  <c r="D8400" i="9"/>
  <c r="J8255" i="9" l="1"/>
  <c r="I8256" i="9"/>
  <c r="C8402" i="9"/>
  <c r="D8401" i="9"/>
  <c r="E9658" i="9"/>
  <c r="F9657" i="9"/>
  <c r="J8256" i="9" l="1"/>
  <c r="I8257" i="9"/>
  <c r="E9659" i="9"/>
  <c r="F9658" i="9"/>
  <c r="C8403" i="9"/>
  <c r="D8402" i="9"/>
  <c r="J8257" i="9" l="1"/>
  <c r="I8258" i="9"/>
  <c r="C8404" i="9"/>
  <c r="D8403" i="9"/>
  <c r="E9660" i="9"/>
  <c r="F9659" i="9"/>
  <c r="I8259" i="9" l="1"/>
  <c r="J8258" i="9"/>
  <c r="E9661" i="9"/>
  <c r="F9660" i="9"/>
  <c r="C8405" i="9"/>
  <c r="D8404" i="9"/>
  <c r="J8259" i="9" l="1"/>
  <c r="I8260" i="9"/>
  <c r="C8406" i="9"/>
  <c r="D8405" i="9"/>
  <c r="E9662" i="9"/>
  <c r="F9661" i="9"/>
  <c r="I8261" i="9" l="1"/>
  <c r="J8260" i="9"/>
  <c r="E9663" i="9"/>
  <c r="F9662" i="9"/>
  <c r="C8407" i="9"/>
  <c r="D8406" i="9"/>
  <c r="J8261" i="9" l="1"/>
  <c r="I8262" i="9"/>
  <c r="C8408" i="9"/>
  <c r="D8407" i="9"/>
  <c r="E9664" i="9"/>
  <c r="F9663" i="9"/>
  <c r="I8263" i="9" l="1"/>
  <c r="J8262" i="9"/>
  <c r="E9665" i="9"/>
  <c r="F9664" i="9"/>
  <c r="C8409" i="9"/>
  <c r="D8408" i="9"/>
  <c r="J8263" i="9" l="1"/>
  <c r="I8264" i="9"/>
  <c r="C8410" i="9"/>
  <c r="D8409" i="9"/>
  <c r="E9666" i="9"/>
  <c r="F9665" i="9"/>
  <c r="J8264" i="9" l="1"/>
  <c r="I8265" i="9"/>
  <c r="E9667" i="9"/>
  <c r="F9666" i="9"/>
  <c r="C8411" i="9"/>
  <c r="D8410" i="9"/>
  <c r="J8265" i="9" l="1"/>
  <c r="I8266" i="9"/>
  <c r="C8412" i="9"/>
  <c r="D8411" i="9"/>
  <c r="E9668" i="9"/>
  <c r="F9667" i="9"/>
  <c r="I8267" i="9" l="1"/>
  <c r="J8266" i="9"/>
  <c r="E9669" i="9"/>
  <c r="F9668" i="9"/>
  <c r="C8413" i="9"/>
  <c r="D8412" i="9"/>
  <c r="J8267" i="9" l="1"/>
  <c r="I8268" i="9"/>
  <c r="C8414" i="9"/>
  <c r="D8413" i="9"/>
  <c r="E9670" i="9"/>
  <c r="F9669" i="9"/>
  <c r="J8268" i="9" l="1"/>
  <c r="I8269" i="9"/>
  <c r="E9671" i="9"/>
  <c r="F9670" i="9"/>
  <c r="C8415" i="9"/>
  <c r="D8414" i="9"/>
  <c r="J8269" i="9" l="1"/>
  <c r="I8270" i="9"/>
  <c r="C8416" i="9"/>
  <c r="D8415" i="9"/>
  <c r="E9672" i="9"/>
  <c r="F9671" i="9"/>
  <c r="I8271" i="9" l="1"/>
  <c r="J8270" i="9"/>
  <c r="E9673" i="9"/>
  <c r="F9672" i="9"/>
  <c r="C8417" i="9"/>
  <c r="D8416" i="9"/>
  <c r="J8271" i="9" l="1"/>
  <c r="I8272" i="9"/>
  <c r="C8418" i="9"/>
  <c r="D8417" i="9"/>
  <c r="E9674" i="9"/>
  <c r="F9673" i="9"/>
  <c r="J8272" i="9" l="1"/>
  <c r="I8273" i="9"/>
  <c r="E9675" i="9"/>
  <c r="F9674" i="9"/>
  <c r="C8419" i="9"/>
  <c r="D8418" i="9"/>
  <c r="J8273" i="9" l="1"/>
  <c r="I8274" i="9"/>
  <c r="C8420" i="9"/>
  <c r="D8419" i="9"/>
  <c r="E9676" i="9"/>
  <c r="F9675" i="9"/>
  <c r="I8275" i="9" l="1"/>
  <c r="J8274" i="9"/>
  <c r="E9677" i="9"/>
  <c r="F9676" i="9"/>
  <c r="C8421" i="9"/>
  <c r="D8420" i="9"/>
  <c r="J8275" i="9" l="1"/>
  <c r="I8276" i="9"/>
  <c r="C8422" i="9"/>
  <c r="D8421" i="9"/>
  <c r="E9678" i="9"/>
  <c r="F9677" i="9"/>
  <c r="I8277" i="9" l="1"/>
  <c r="J8276" i="9"/>
  <c r="E9679" i="9"/>
  <c r="F9678" i="9"/>
  <c r="C8423" i="9"/>
  <c r="D8422" i="9"/>
  <c r="J8277" i="9" l="1"/>
  <c r="I8278" i="9"/>
  <c r="C8424" i="9"/>
  <c r="D8423" i="9"/>
  <c r="E9680" i="9"/>
  <c r="F9679" i="9"/>
  <c r="I8279" i="9" l="1"/>
  <c r="J8278" i="9"/>
  <c r="E9681" i="9"/>
  <c r="F9680" i="9"/>
  <c r="C8425" i="9"/>
  <c r="D8424" i="9"/>
  <c r="J8279" i="9" l="1"/>
  <c r="I8280" i="9"/>
  <c r="C8426" i="9"/>
  <c r="D8425" i="9"/>
  <c r="E9682" i="9"/>
  <c r="F9681" i="9"/>
  <c r="J8280" i="9" l="1"/>
  <c r="I8281" i="9"/>
  <c r="E9683" i="9"/>
  <c r="F9682" i="9"/>
  <c r="C8427" i="9"/>
  <c r="D8426" i="9"/>
  <c r="J8281" i="9" l="1"/>
  <c r="I8282" i="9"/>
  <c r="C8428" i="9"/>
  <c r="D8427" i="9"/>
  <c r="E9684" i="9"/>
  <c r="F9683" i="9"/>
  <c r="I8283" i="9" l="1"/>
  <c r="J8282" i="9"/>
  <c r="E9685" i="9"/>
  <c r="F9684" i="9"/>
  <c r="C8429" i="9"/>
  <c r="D8428" i="9"/>
  <c r="J8283" i="9" l="1"/>
  <c r="I8284" i="9"/>
  <c r="C8430" i="9"/>
  <c r="D8429" i="9"/>
  <c r="E9686" i="9"/>
  <c r="F9685" i="9"/>
  <c r="I8285" i="9" l="1"/>
  <c r="J8284" i="9"/>
  <c r="E9687" i="9"/>
  <c r="F9686" i="9"/>
  <c r="D8430" i="9"/>
  <c r="C8431" i="9"/>
  <c r="J8285" i="9" l="1"/>
  <c r="I8286" i="9"/>
  <c r="C8432" i="9"/>
  <c r="D8431" i="9"/>
  <c r="E9688" i="9"/>
  <c r="F9687" i="9"/>
  <c r="J8286" i="9" l="1"/>
  <c r="I8287" i="9"/>
  <c r="E9689" i="9"/>
  <c r="F9688" i="9"/>
  <c r="C8433" i="9"/>
  <c r="D8432" i="9"/>
  <c r="J8287" i="9" l="1"/>
  <c r="I8288" i="9"/>
  <c r="C8434" i="9"/>
  <c r="D8433" i="9"/>
  <c r="E9690" i="9"/>
  <c r="F9689" i="9"/>
  <c r="J8288" i="9" l="1"/>
  <c r="I8289" i="9"/>
  <c r="E9691" i="9"/>
  <c r="F9690" i="9"/>
  <c r="C8435" i="9"/>
  <c r="D8434" i="9"/>
  <c r="J8289" i="9" l="1"/>
  <c r="I8290" i="9"/>
  <c r="C8436" i="9"/>
  <c r="D8435" i="9"/>
  <c r="E9692" i="9"/>
  <c r="F9691" i="9"/>
  <c r="I8291" i="9" l="1"/>
  <c r="J8290" i="9"/>
  <c r="E9693" i="9"/>
  <c r="F9692" i="9"/>
  <c r="C8437" i="9"/>
  <c r="D8436" i="9"/>
  <c r="J8291" i="9" l="1"/>
  <c r="I8292" i="9"/>
  <c r="C8438" i="9"/>
  <c r="D8437" i="9"/>
  <c r="E9694" i="9"/>
  <c r="F9693" i="9"/>
  <c r="I8293" i="9" l="1"/>
  <c r="J8292" i="9"/>
  <c r="E9695" i="9"/>
  <c r="F9694" i="9"/>
  <c r="C8439" i="9"/>
  <c r="D8438" i="9"/>
  <c r="J8293" i="9" l="1"/>
  <c r="I8294" i="9"/>
  <c r="C8440" i="9"/>
  <c r="D8439" i="9"/>
  <c r="E9696" i="9"/>
  <c r="F9695" i="9"/>
  <c r="I8295" i="9" l="1"/>
  <c r="J8294" i="9"/>
  <c r="E9697" i="9"/>
  <c r="F9696" i="9"/>
  <c r="C8441" i="9"/>
  <c r="D8440" i="9"/>
  <c r="J8295" i="9" l="1"/>
  <c r="I8296" i="9"/>
  <c r="C8442" i="9"/>
  <c r="D8441" i="9"/>
  <c r="E9698" i="9"/>
  <c r="F9697" i="9"/>
  <c r="J8296" i="9" l="1"/>
  <c r="I8297" i="9"/>
  <c r="E9699" i="9"/>
  <c r="F9698" i="9"/>
  <c r="C8443" i="9"/>
  <c r="D8442" i="9"/>
  <c r="J8297" i="9" l="1"/>
  <c r="I8298" i="9"/>
  <c r="C8444" i="9"/>
  <c r="D8443" i="9"/>
  <c r="E9700" i="9"/>
  <c r="F9699" i="9"/>
  <c r="I8299" i="9" l="1"/>
  <c r="J8298" i="9"/>
  <c r="E9701" i="9"/>
  <c r="F9700" i="9"/>
  <c r="C8445" i="9"/>
  <c r="D8444" i="9"/>
  <c r="J8299" i="9" l="1"/>
  <c r="I8300" i="9"/>
  <c r="C8446" i="9"/>
  <c r="D8445" i="9"/>
  <c r="E9702" i="9"/>
  <c r="F9701" i="9"/>
  <c r="J8300" i="9" l="1"/>
  <c r="I8301" i="9"/>
  <c r="E9703" i="9"/>
  <c r="F9702" i="9"/>
  <c r="D8446" i="9"/>
  <c r="C8447" i="9"/>
  <c r="J8301" i="9" l="1"/>
  <c r="I8302" i="9"/>
  <c r="C8448" i="9"/>
  <c r="D8447" i="9"/>
  <c r="E9704" i="9"/>
  <c r="F9703" i="9"/>
  <c r="I8303" i="9" l="1"/>
  <c r="J8302" i="9"/>
  <c r="E9705" i="9"/>
  <c r="F9704" i="9"/>
  <c r="C8449" i="9"/>
  <c r="D8448" i="9"/>
  <c r="J8303" i="9" l="1"/>
  <c r="I8304" i="9"/>
  <c r="C8450" i="9"/>
  <c r="D8449" i="9"/>
  <c r="E9706" i="9"/>
  <c r="F9705" i="9"/>
  <c r="J8304" i="9" l="1"/>
  <c r="I8305" i="9"/>
  <c r="E9707" i="9"/>
  <c r="F9706" i="9"/>
  <c r="C8451" i="9"/>
  <c r="D8450" i="9"/>
  <c r="J8305" i="9" l="1"/>
  <c r="I8306" i="9"/>
  <c r="C8452" i="9"/>
  <c r="D8451" i="9"/>
  <c r="E9708" i="9"/>
  <c r="F9707" i="9"/>
  <c r="I8307" i="9" l="1"/>
  <c r="J8306" i="9"/>
  <c r="E9709" i="9"/>
  <c r="F9708" i="9"/>
  <c r="C8453" i="9"/>
  <c r="D8452" i="9"/>
  <c r="J8307" i="9" l="1"/>
  <c r="I8308" i="9"/>
  <c r="C8454" i="9"/>
  <c r="D8453" i="9"/>
  <c r="E9710" i="9"/>
  <c r="F9709" i="9"/>
  <c r="I8309" i="9" l="1"/>
  <c r="J8308" i="9"/>
  <c r="E9711" i="9"/>
  <c r="F9710" i="9"/>
  <c r="C8455" i="9"/>
  <c r="D8454" i="9"/>
  <c r="J8309" i="9" l="1"/>
  <c r="I8310" i="9"/>
  <c r="C8456" i="9"/>
  <c r="D8455" i="9"/>
  <c r="E9712" i="9"/>
  <c r="F9711" i="9"/>
  <c r="I8311" i="9" l="1"/>
  <c r="J8310" i="9"/>
  <c r="E9713" i="9"/>
  <c r="F9712" i="9"/>
  <c r="C8457" i="9"/>
  <c r="D8456" i="9"/>
  <c r="J8311" i="9" l="1"/>
  <c r="I8312" i="9"/>
  <c r="C8458" i="9"/>
  <c r="D8457" i="9"/>
  <c r="E9714" i="9"/>
  <c r="F9713" i="9"/>
  <c r="J8312" i="9" l="1"/>
  <c r="I8313" i="9"/>
  <c r="E9715" i="9"/>
  <c r="F9714" i="9"/>
  <c r="C8459" i="9"/>
  <c r="D8458" i="9"/>
  <c r="J8313" i="9" l="1"/>
  <c r="I8314" i="9"/>
  <c r="C8460" i="9"/>
  <c r="D8459" i="9"/>
  <c r="E9716" i="9"/>
  <c r="F9715" i="9"/>
  <c r="I8315" i="9" l="1"/>
  <c r="J8314" i="9"/>
  <c r="E9717" i="9"/>
  <c r="F9716" i="9"/>
  <c r="C8461" i="9"/>
  <c r="D8460" i="9"/>
  <c r="J8315" i="9" l="1"/>
  <c r="I8316" i="9"/>
  <c r="C8462" i="9"/>
  <c r="D8461" i="9"/>
  <c r="E9718" i="9"/>
  <c r="F9717" i="9"/>
  <c r="I8317" i="9" l="1"/>
  <c r="J8316" i="9"/>
  <c r="E9719" i="9"/>
  <c r="F9718" i="9"/>
  <c r="C8463" i="9"/>
  <c r="D8462" i="9"/>
  <c r="J8317" i="9" l="1"/>
  <c r="I8318" i="9"/>
  <c r="C8464" i="9"/>
  <c r="D8463" i="9"/>
  <c r="E9720" i="9"/>
  <c r="F9719" i="9"/>
  <c r="J8318" i="9" l="1"/>
  <c r="I8319" i="9"/>
  <c r="E9721" i="9"/>
  <c r="F9720" i="9"/>
  <c r="C8465" i="9"/>
  <c r="D8464" i="9"/>
  <c r="J8319" i="9" l="1"/>
  <c r="I8320" i="9"/>
  <c r="C8466" i="9"/>
  <c r="D8465" i="9"/>
  <c r="E9722" i="9"/>
  <c r="F9721" i="9"/>
  <c r="J8320" i="9" l="1"/>
  <c r="I8321" i="9"/>
  <c r="E9723" i="9"/>
  <c r="F9722" i="9"/>
  <c r="C8467" i="9"/>
  <c r="D8466" i="9"/>
  <c r="J8321" i="9" l="1"/>
  <c r="I8322" i="9"/>
  <c r="C8468" i="9"/>
  <c r="D8467" i="9"/>
  <c r="E9724" i="9"/>
  <c r="F9723" i="9"/>
  <c r="I8323" i="9" l="1"/>
  <c r="J8322" i="9"/>
  <c r="E9725" i="9"/>
  <c r="F9724" i="9"/>
  <c r="C8469" i="9"/>
  <c r="D8468" i="9"/>
  <c r="J8323" i="9" l="1"/>
  <c r="I8324" i="9"/>
  <c r="C8470" i="9"/>
  <c r="D8469" i="9"/>
  <c r="E9726" i="9"/>
  <c r="F9725" i="9"/>
  <c r="I8325" i="9" l="1"/>
  <c r="J8324" i="9"/>
  <c r="E9727" i="9"/>
  <c r="F9726" i="9"/>
  <c r="C8471" i="9"/>
  <c r="D8470" i="9"/>
  <c r="J8325" i="9" l="1"/>
  <c r="I8326" i="9"/>
  <c r="C8472" i="9"/>
  <c r="D8471" i="9"/>
  <c r="E9728" i="9"/>
  <c r="F9727" i="9"/>
  <c r="I8327" i="9" l="1"/>
  <c r="J8326" i="9"/>
  <c r="E9729" i="9"/>
  <c r="F9728" i="9"/>
  <c r="C8473" i="9"/>
  <c r="D8472" i="9"/>
  <c r="J8327" i="9" l="1"/>
  <c r="I8328" i="9"/>
  <c r="C8474" i="9"/>
  <c r="D8473" i="9"/>
  <c r="E9730" i="9"/>
  <c r="F9729" i="9"/>
  <c r="J8328" i="9" l="1"/>
  <c r="I8329" i="9"/>
  <c r="E9731" i="9"/>
  <c r="F9730" i="9"/>
  <c r="C8475" i="9"/>
  <c r="D8474" i="9"/>
  <c r="J8329" i="9" l="1"/>
  <c r="I8330" i="9"/>
  <c r="C8476" i="9"/>
  <c r="D8475" i="9"/>
  <c r="E9732" i="9"/>
  <c r="F9731" i="9"/>
  <c r="I8331" i="9" l="1"/>
  <c r="J8330" i="9"/>
  <c r="E9733" i="9"/>
  <c r="F9732" i="9"/>
  <c r="C8477" i="9"/>
  <c r="D8476" i="9"/>
  <c r="J8331" i="9" l="1"/>
  <c r="I8332" i="9"/>
  <c r="C8478" i="9"/>
  <c r="D8477" i="9"/>
  <c r="E9734" i="9"/>
  <c r="F9733" i="9"/>
  <c r="J8332" i="9" l="1"/>
  <c r="I8333" i="9"/>
  <c r="E9735" i="9"/>
  <c r="F9734" i="9"/>
  <c r="C8479" i="9"/>
  <c r="D8478" i="9"/>
  <c r="J8333" i="9" l="1"/>
  <c r="I8334" i="9"/>
  <c r="C8480" i="9"/>
  <c r="D8479" i="9"/>
  <c r="E9736" i="9"/>
  <c r="F9735" i="9"/>
  <c r="I8335" i="9" l="1"/>
  <c r="J8334" i="9"/>
  <c r="E9737" i="9"/>
  <c r="F9736" i="9"/>
  <c r="C8481" i="9"/>
  <c r="D8480" i="9"/>
  <c r="J8335" i="9" l="1"/>
  <c r="I8336" i="9"/>
  <c r="C8482" i="9"/>
  <c r="D8481" i="9"/>
  <c r="E9738" i="9"/>
  <c r="F9737" i="9"/>
  <c r="J8336" i="9" l="1"/>
  <c r="I8337" i="9"/>
  <c r="E9739" i="9"/>
  <c r="F9738" i="9"/>
  <c r="C8483" i="9"/>
  <c r="D8482" i="9"/>
  <c r="J8337" i="9" l="1"/>
  <c r="I8338" i="9"/>
  <c r="C8484" i="9"/>
  <c r="D8483" i="9"/>
  <c r="E9740" i="9"/>
  <c r="F9739" i="9"/>
  <c r="I8339" i="9" l="1"/>
  <c r="J8338" i="9"/>
  <c r="E9741" i="9"/>
  <c r="F9740" i="9"/>
  <c r="C8485" i="9"/>
  <c r="D8484" i="9"/>
  <c r="J8339" i="9" l="1"/>
  <c r="I8340" i="9"/>
  <c r="C8486" i="9"/>
  <c r="D8485" i="9"/>
  <c r="E9742" i="9"/>
  <c r="F9741" i="9"/>
  <c r="I8341" i="9" l="1"/>
  <c r="J8340" i="9"/>
  <c r="E9743" i="9"/>
  <c r="F9742" i="9"/>
  <c r="C8487" i="9"/>
  <c r="D8486" i="9"/>
  <c r="J8341" i="9" l="1"/>
  <c r="I8342" i="9"/>
  <c r="C8488" i="9"/>
  <c r="D8487" i="9"/>
  <c r="E9744" i="9"/>
  <c r="F9743" i="9"/>
  <c r="I8343" i="9" l="1"/>
  <c r="J8342" i="9"/>
  <c r="E9745" i="9"/>
  <c r="F9744" i="9"/>
  <c r="C8489" i="9"/>
  <c r="D8488" i="9"/>
  <c r="J8343" i="9" l="1"/>
  <c r="I8344" i="9"/>
  <c r="C8490" i="9"/>
  <c r="D8489" i="9"/>
  <c r="E9746" i="9"/>
  <c r="F9745" i="9"/>
  <c r="J8344" i="9" l="1"/>
  <c r="I8345" i="9"/>
  <c r="E9747" i="9"/>
  <c r="F9746" i="9"/>
  <c r="C8491" i="9"/>
  <c r="D8490" i="9"/>
  <c r="J8345" i="9" l="1"/>
  <c r="I8346" i="9"/>
  <c r="C8492" i="9"/>
  <c r="D8491" i="9"/>
  <c r="E9748" i="9"/>
  <c r="F9747" i="9"/>
  <c r="I8347" i="9" l="1"/>
  <c r="J8346" i="9"/>
  <c r="E9749" i="9"/>
  <c r="F9748" i="9"/>
  <c r="C8493" i="9"/>
  <c r="D8492" i="9"/>
  <c r="J8347" i="9" l="1"/>
  <c r="I8348" i="9"/>
  <c r="C8494" i="9"/>
  <c r="D8493" i="9"/>
  <c r="E9750" i="9"/>
  <c r="F9749" i="9"/>
  <c r="I8349" i="9" l="1"/>
  <c r="J8348" i="9"/>
  <c r="E9751" i="9"/>
  <c r="F9750" i="9"/>
  <c r="D8494" i="9"/>
  <c r="C8495" i="9"/>
  <c r="J8349" i="9" l="1"/>
  <c r="I8350" i="9"/>
  <c r="C8496" i="9"/>
  <c r="D8495" i="9"/>
  <c r="E9752" i="9"/>
  <c r="F9751" i="9"/>
  <c r="J8350" i="9" l="1"/>
  <c r="I8351" i="9"/>
  <c r="E9753" i="9"/>
  <c r="F9752" i="9"/>
  <c r="C8497" i="9"/>
  <c r="D8496" i="9"/>
  <c r="J8351" i="9" l="1"/>
  <c r="I8352" i="9"/>
  <c r="C8498" i="9"/>
  <c r="D8497" i="9"/>
  <c r="E9754" i="9"/>
  <c r="F9753" i="9"/>
  <c r="J8352" i="9" l="1"/>
  <c r="I8353" i="9"/>
  <c r="E9755" i="9"/>
  <c r="F9754" i="9"/>
  <c r="C8499" i="9"/>
  <c r="D8498" i="9"/>
  <c r="J8353" i="9" l="1"/>
  <c r="I8354" i="9"/>
  <c r="C8500" i="9"/>
  <c r="D8499" i="9"/>
  <c r="E9756" i="9"/>
  <c r="F9755" i="9"/>
  <c r="I8355" i="9" l="1"/>
  <c r="J8354" i="9"/>
  <c r="E9757" i="9"/>
  <c r="F9756" i="9"/>
  <c r="C8501" i="9"/>
  <c r="D8500" i="9"/>
  <c r="J8355" i="9" l="1"/>
  <c r="I8356" i="9"/>
  <c r="C8502" i="9"/>
  <c r="D8501" i="9"/>
  <c r="E9758" i="9"/>
  <c r="F9757" i="9"/>
  <c r="I8357" i="9" l="1"/>
  <c r="J8356" i="9"/>
  <c r="E9759" i="9"/>
  <c r="F9758" i="9"/>
  <c r="C8503" i="9"/>
  <c r="D8502" i="9"/>
  <c r="J8357" i="9" l="1"/>
  <c r="I8358" i="9"/>
  <c r="C8504" i="9"/>
  <c r="D8503" i="9"/>
  <c r="E9760" i="9"/>
  <c r="F9759" i="9"/>
  <c r="I8359" i="9" l="1"/>
  <c r="J8358" i="9"/>
  <c r="E9761" i="9"/>
  <c r="F9760" i="9"/>
  <c r="C8505" i="9"/>
  <c r="D8504" i="9"/>
  <c r="J8359" i="9" l="1"/>
  <c r="I8360" i="9"/>
  <c r="C8506" i="9"/>
  <c r="D8505" i="9"/>
  <c r="E9762" i="9"/>
  <c r="F9761" i="9"/>
  <c r="J8360" i="9" l="1"/>
  <c r="I8361" i="9"/>
  <c r="E9763" i="9"/>
  <c r="F9762" i="9"/>
  <c r="C8507" i="9"/>
  <c r="D8506" i="9"/>
  <c r="J8361" i="9" l="1"/>
  <c r="I8362" i="9"/>
  <c r="C8508" i="9"/>
  <c r="D8507" i="9"/>
  <c r="E9764" i="9"/>
  <c r="F9763" i="9"/>
  <c r="I8363" i="9" l="1"/>
  <c r="J8362" i="9"/>
  <c r="E9765" i="9"/>
  <c r="F9764" i="9"/>
  <c r="C8509" i="9"/>
  <c r="D8508" i="9"/>
  <c r="J8363" i="9" l="1"/>
  <c r="I8364" i="9"/>
  <c r="C8510" i="9"/>
  <c r="D8509" i="9"/>
  <c r="E9766" i="9"/>
  <c r="F9765" i="9"/>
  <c r="J8364" i="9" l="1"/>
  <c r="I8365" i="9"/>
  <c r="E9767" i="9"/>
  <c r="F9766" i="9"/>
  <c r="C8511" i="9"/>
  <c r="D8510" i="9"/>
  <c r="J8365" i="9" l="1"/>
  <c r="I8366" i="9"/>
  <c r="C8512" i="9"/>
  <c r="D8511" i="9"/>
  <c r="E9768" i="9"/>
  <c r="F9767" i="9"/>
  <c r="I8367" i="9" l="1"/>
  <c r="J8366" i="9"/>
  <c r="E9769" i="9"/>
  <c r="F9768" i="9"/>
  <c r="C8513" i="9"/>
  <c r="D8512" i="9"/>
  <c r="J8367" i="9" l="1"/>
  <c r="I8368" i="9"/>
  <c r="C8514" i="9"/>
  <c r="D8513" i="9"/>
  <c r="E9770" i="9"/>
  <c r="F9769" i="9"/>
  <c r="J8368" i="9" l="1"/>
  <c r="I8369" i="9"/>
  <c r="E9771" i="9"/>
  <c r="F9770" i="9"/>
  <c r="C8515" i="9"/>
  <c r="D8514" i="9"/>
  <c r="J8369" i="9" l="1"/>
  <c r="I8370" i="9"/>
  <c r="C8516" i="9"/>
  <c r="D8515" i="9"/>
  <c r="E9772" i="9"/>
  <c r="F9771" i="9"/>
  <c r="I8371" i="9" l="1"/>
  <c r="J8370" i="9"/>
  <c r="E9773" i="9"/>
  <c r="F9772" i="9"/>
  <c r="C8517" i="9"/>
  <c r="D8516" i="9"/>
  <c r="J8371" i="9" l="1"/>
  <c r="I8372" i="9"/>
  <c r="C8518" i="9"/>
  <c r="D8517" i="9"/>
  <c r="E9774" i="9"/>
  <c r="F9773" i="9"/>
  <c r="I8373" i="9" l="1"/>
  <c r="J8372" i="9"/>
  <c r="E9775" i="9"/>
  <c r="F9774" i="9"/>
  <c r="C8519" i="9"/>
  <c r="D8518" i="9"/>
  <c r="J8373" i="9" l="1"/>
  <c r="I8374" i="9"/>
  <c r="C8520" i="9"/>
  <c r="D8519" i="9"/>
  <c r="E9776" i="9"/>
  <c r="F9775" i="9"/>
  <c r="I8375" i="9" l="1"/>
  <c r="J8374" i="9"/>
  <c r="E9777" i="9"/>
  <c r="F9776" i="9"/>
  <c r="C8521" i="9"/>
  <c r="D8520" i="9"/>
  <c r="J8375" i="9" l="1"/>
  <c r="I8376" i="9"/>
  <c r="C8522" i="9"/>
  <c r="D8521" i="9"/>
  <c r="E9778" i="9"/>
  <c r="F9777" i="9"/>
  <c r="J8376" i="9" l="1"/>
  <c r="I8377" i="9"/>
  <c r="E9779" i="9"/>
  <c r="F9778" i="9"/>
  <c r="C8523" i="9"/>
  <c r="D8522" i="9"/>
  <c r="J8377" i="9" l="1"/>
  <c r="I8378" i="9"/>
  <c r="C8524" i="9"/>
  <c r="D8523" i="9"/>
  <c r="E9780" i="9"/>
  <c r="F9779" i="9"/>
  <c r="I8379" i="9" l="1"/>
  <c r="J8378" i="9"/>
  <c r="E9781" i="9"/>
  <c r="F9780" i="9"/>
  <c r="C8525" i="9"/>
  <c r="D8524" i="9"/>
  <c r="J8379" i="9" l="1"/>
  <c r="I8380" i="9"/>
  <c r="C8526" i="9"/>
  <c r="D8525" i="9"/>
  <c r="E9782" i="9"/>
  <c r="F9781" i="9"/>
  <c r="I8381" i="9" l="1"/>
  <c r="J8380" i="9"/>
  <c r="E9783" i="9"/>
  <c r="F9782" i="9"/>
  <c r="C8527" i="9"/>
  <c r="D8526" i="9"/>
  <c r="J8381" i="9" l="1"/>
  <c r="I8382" i="9"/>
  <c r="C8528" i="9"/>
  <c r="D8527" i="9"/>
  <c r="E9784" i="9"/>
  <c r="F9783" i="9"/>
  <c r="J8382" i="9" l="1"/>
  <c r="I8383" i="9"/>
  <c r="E9785" i="9"/>
  <c r="F9784" i="9"/>
  <c r="C8529" i="9"/>
  <c r="D8528" i="9"/>
  <c r="J8383" i="9" l="1"/>
  <c r="I8384" i="9"/>
  <c r="C8530" i="9"/>
  <c r="D8529" i="9"/>
  <c r="E9786" i="9"/>
  <c r="F9785" i="9"/>
  <c r="J8384" i="9" l="1"/>
  <c r="I8385" i="9"/>
  <c r="E9787" i="9"/>
  <c r="F9786" i="9"/>
  <c r="C8531" i="9"/>
  <c r="D8530" i="9"/>
  <c r="J8385" i="9" l="1"/>
  <c r="I8386" i="9"/>
  <c r="C8532" i="9"/>
  <c r="D8531" i="9"/>
  <c r="E9788" i="9"/>
  <c r="F9787" i="9"/>
  <c r="I8387" i="9" l="1"/>
  <c r="J8386" i="9"/>
  <c r="E9789" i="9"/>
  <c r="F9788" i="9"/>
  <c r="C8533" i="9"/>
  <c r="D8532" i="9"/>
  <c r="J8387" i="9" l="1"/>
  <c r="I8388" i="9"/>
  <c r="C8534" i="9"/>
  <c r="D8533" i="9"/>
  <c r="E9790" i="9"/>
  <c r="F9789" i="9"/>
  <c r="I8389" i="9" l="1"/>
  <c r="J8388" i="9"/>
  <c r="E9791" i="9"/>
  <c r="F9790" i="9"/>
  <c r="C8535" i="9"/>
  <c r="D8534" i="9"/>
  <c r="J8389" i="9" l="1"/>
  <c r="I8390" i="9"/>
  <c r="C8536" i="9"/>
  <c r="D8535" i="9"/>
  <c r="E9792" i="9"/>
  <c r="F9791" i="9"/>
  <c r="I8391" i="9" l="1"/>
  <c r="J8390" i="9"/>
  <c r="E9793" i="9"/>
  <c r="F9792" i="9"/>
  <c r="C8537" i="9"/>
  <c r="D8536" i="9"/>
  <c r="J8391" i="9" l="1"/>
  <c r="I8392" i="9"/>
  <c r="C8538" i="9"/>
  <c r="D8537" i="9"/>
  <c r="E9794" i="9"/>
  <c r="F9793" i="9"/>
  <c r="J8392" i="9" l="1"/>
  <c r="I8393" i="9"/>
  <c r="E9795" i="9"/>
  <c r="F9794" i="9"/>
  <c r="C8539" i="9"/>
  <c r="D8538" i="9"/>
  <c r="J8393" i="9" l="1"/>
  <c r="I8394" i="9"/>
  <c r="C8540" i="9"/>
  <c r="D8539" i="9"/>
  <c r="E9796" i="9"/>
  <c r="F9795" i="9"/>
  <c r="I8395" i="9" l="1"/>
  <c r="J8394" i="9"/>
  <c r="E9797" i="9"/>
  <c r="F9796" i="9"/>
  <c r="C8541" i="9"/>
  <c r="D8540" i="9"/>
  <c r="J8395" i="9" l="1"/>
  <c r="I8396" i="9"/>
  <c r="C8542" i="9"/>
  <c r="D8541" i="9"/>
  <c r="E9798" i="9"/>
  <c r="F9797" i="9"/>
  <c r="J8396" i="9" l="1"/>
  <c r="I8397" i="9"/>
  <c r="E9799" i="9"/>
  <c r="F9798" i="9"/>
  <c r="C8543" i="9"/>
  <c r="D8542" i="9"/>
  <c r="J8397" i="9" l="1"/>
  <c r="I8398" i="9"/>
  <c r="C8544" i="9"/>
  <c r="D8543" i="9"/>
  <c r="E9800" i="9"/>
  <c r="F9799" i="9"/>
  <c r="I8399" i="9" l="1"/>
  <c r="J8398" i="9"/>
  <c r="E9801" i="9"/>
  <c r="F9800" i="9"/>
  <c r="C8545" i="9"/>
  <c r="D8544" i="9"/>
  <c r="J8399" i="9" l="1"/>
  <c r="I8400" i="9"/>
  <c r="C8546" i="9"/>
  <c r="D8545" i="9"/>
  <c r="E9802" i="9"/>
  <c r="F9801" i="9"/>
  <c r="J8400" i="9" l="1"/>
  <c r="I8401" i="9"/>
  <c r="E9803" i="9"/>
  <c r="F9802" i="9"/>
  <c r="C8547" i="9"/>
  <c r="D8546" i="9"/>
  <c r="J8401" i="9" l="1"/>
  <c r="I8402" i="9"/>
  <c r="C8548" i="9"/>
  <c r="D8547" i="9"/>
  <c r="E9804" i="9"/>
  <c r="F9803" i="9"/>
  <c r="I8403" i="9" l="1"/>
  <c r="J8402" i="9"/>
  <c r="E9805" i="9"/>
  <c r="F9804" i="9"/>
  <c r="C8549" i="9"/>
  <c r="D8548" i="9"/>
  <c r="J8403" i="9" l="1"/>
  <c r="I8404" i="9"/>
  <c r="C8550" i="9"/>
  <c r="D8549" i="9"/>
  <c r="E9806" i="9"/>
  <c r="F9805" i="9"/>
  <c r="I8405" i="9" l="1"/>
  <c r="J8404" i="9"/>
  <c r="E9807" i="9"/>
  <c r="F9806" i="9"/>
  <c r="C8551" i="9"/>
  <c r="D8550" i="9"/>
  <c r="J8405" i="9" l="1"/>
  <c r="I8406" i="9"/>
  <c r="C8552" i="9"/>
  <c r="D8551" i="9"/>
  <c r="E9808" i="9"/>
  <c r="F9807" i="9"/>
  <c r="I8407" i="9" l="1"/>
  <c r="J8406" i="9"/>
  <c r="E9809" i="9"/>
  <c r="F9808" i="9"/>
  <c r="C8553" i="9"/>
  <c r="D8552" i="9"/>
  <c r="J8407" i="9" l="1"/>
  <c r="I8408" i="9"/>
  <c r="C8554" i="9"/>
  <c r="D8553" i="9"/>
  <c r="E9810" i="9"/>
  <c r="F9809" i="9"/>
  <c r="J8408" i="9" l="1"/>
  <c r="I8409" i="9"/>
  <c r="E9811" i="9"/>
  <c r="F9810" i="9"/>
  <c r="C8555" i="9"/>
  <c r="D8554" i="9"/>
  <c r="J8409" i="9" l="1"/>
  <c r="I8410" i="9"/>
  <c r="C8556" i="9"/>
  <c r="D8555" i="9"/>
  <c r="E9812" i="9"/>
  <c r="F9811" i="9"/>
  <c r="I8411" i="9" l="1"/>
  <c r="J8410" i="9"/>
  <c r="E9813" i="9"/>
  <c r="F9812" i="9"/>
  <c r="C8557" i="9"/>
  <c r="D8556" i="9"/>
  <c r="J8411" i="9" l="1"/>
  <c r="I8412" i="9"/>
  <c r="C8558" i="9"/>
  <c r="D8557" i="9"/>
  <c r="E9814" i="9"/>
  <c r="F9813" i="9"/>
  <c r="I8413" i="9" l="1"/>
  <c r="J8412" i="9"/>
  <c r="E9815" i="9"/>
  <c r="F9814" i="9"/>
  <c r="D8558" i="9"/>
  <c r="C8559" i="9"/>
  <c r="J8413" i="9" l="1"/>
  <c r="I8414" i="9"/>
  <c r="C8560" i="9"/>
  <c r="D8559" i="9"/>
  <c r="E9816" i="9"/>
  <c r="F9815" i="9"/>
  <c r="J8414" i="9" l="1"/>
  <c r="I8415" i="9"/>
  <c r="E9817" i="9"/>
  <c r="F9816" i="9"/>
  <c r="C8561" i="9"/>
  <c r="D8560" i="9"/>
  <c r="J8415" i="9" l="1"/>
  <c r="I8416" i="9"/>
  <c r="C8562" i="9"/>
  <c r="D8561" i="9"/>
  <c r="E9818" i="9"/>
  <c r="F9817" i="9"/>
  <c r="J8416" i="9" l="1"/>
  <c r="I8417" i="9"/>
  <c r="E9819" i="9"/>
  <c r="F9818" i="9"/>
  <c r="C8563" i="9"/>
  <c r="D8562" i="9"/>
  <c r="J8417" i="9" l="1"/>
  <c r="I8418" i="9"/>
  <c r="C8564" i="9"/>
  <c r="D8563" i="9"/>
  <c r="E9820" i="9"/>
  <c r="F9819" i="9"/>
  <c r="I8419" i="9" l="1"/>
  <c r="J8418" i="9"/>
  <c r="E9821" i="9"/>
  <c r="F9820" i="9"/>
  <c r="C8565" i="9"/>
  <c r="D8564" i="9"/>
  <c r="J8419" i="9" l="1"/>
  <c r="I8420" i="9"/>
  <c r="C8566" i="9"/>
  <c r="D8565" i="9"/>
  <c r="E9822" i="9"/>
  <c r="F9821" i="9"/>
  <c r="I8421" i="9" l="1"/>
  <c r="J8420" i="9"/>
  <c r="E9823" i="9"/>
  <c r="F9822" i="9"/>
  <c r="C8567" i="9"/>
  <c r="D8566" i="9"/>
  <c r="J8421" i="9" l="1"/>
  <c r="I8422" i="9"/>
  <c r="C8568" i="9"/>
  <c r="D8567" i="9"/>
  <c r="E9824" i="9"/>
  <c r="F9823" i="9"/>
  <c r="I8423" i="9" l="1"/>
  <c r="J8422" i="9"/>
  <c r="E9825" i="9"/>
  <c r="F9824" i="9"/>
  <c r="C8569" i="9"/>
  <c r="D8568" i="9"/>
  <c r="J8423" i="9" l="1"/>
  <c r="I8424" i="9"/>
  <c r="C8570" i="9"/>
  <c r="D8569" i="9"/>
  <c r="E9826" i="9"/>
  <c r="F9825" i="9"/>
  <c r="J8424" i="9" l="1"/>
  <c r="I8425" i="9"/>
  <c r="E9827" i="9"/>
  <c r="F9826" i="9"/>
  <c r="C8571" i="9"/>
  <c r="D8570" i="9"/>
  <c r="J8425" i="9" l="1"/>
  <c r="I8426" i="9"/>
  <c r="C8572" i="9"/>
  <c r="D8571" i="9"/>
  <c r="E9828" i="9"/>
  <c r="F9827" i="9"/>
  <c r="I8427" i="9" l="1"/>
  <c r="J8426" i="9"/>
  <c r="E9829" i="9"/>
  <c r="F9828" i="9"/>
  <c r="C8573" i="9"/>
  <c r="D8572" i="9"/>
  <c r="J8427" i="9" l="1"/>
  <c r="I8428" i="9"/>
  <c r="C8574" i="9"/>
  <c r="D8573" i="9"/>
  <c r="E9830" i="9"/>
  <c r="F9829" i="9"/>
  <c r="J8428" i="9" l="1"/>
  <c r="I8429" i="9"/>
  <c r="E9831" i="9"/>
  <c r="F9830" i="9"/>
  <c r="D8574" i="9"/>
  <c r="C8575" i="9"/>
  <c r="J8429" i="9" l="1"/>
  <c r="I8430" i="9"/>
  <c r="C8576" i="9"/>
  <c r="D8575" i="9"/>
  <c r="E9832" i="9"/>
  <c r="F9831" i="9"/>
  <c r="I8431" i="9" l="1"/>
  <c r="J8430" i="9"/>
  <c r="E9833" i="9"/>
  <c r="F9832" i="9"/>
  <c r="C8577" i="9"/>
  <c r="D8576" i="9"/>
  <c r="J8431" i="9" l="1"/>
  <c r="I8432" i="9"/>
  <c r="C8578" i="9"/>
  <c r="D8577" i="9"/>
  <c r="E9834" i="9"/>
  <c r="F9833" i="9"/>
  <c r="J8432" i="9" l="1"/>
  <c r="I8433" i="9"/>
  <c r="E9835" i="9"/>
  <c r="F9834" i="9"/>
  <c r="C8579" i="9"/>
  <c r="D8578" i="9"/>
  <c r="J8433" i="9" l="1"/>
  <c r="I8434" i="9"/>
  <c r="C8580" i="9"/>
  <c r="D8579" i="9"/>
  <c r="E9836" i="9"/>
  <c r="F9835" i="9"/>
  <c r="I8435" i="9" l="1"/>
  <c r="J8434" i="9"/>
  <c r="E9837" i="9"/>
  <c r="F9836" i="9"/>
  <c r="C8581" i="9"/>
  <c r="D8580" i="9"/>
  <c r="J8435" i="9" l="1"/>
  <c r="I8436" i="9"/>
  <c r="C8582" i="9"/>
  <c r="D8581" i="9"/>
  <c r="E9838" i="9"/>
  <c r="F9837" i="9"/>
  <c r="I8437" i="9" l="1"/>
  <c r="J8436" i="9"/>
  <c r="E9839" i="9"/>
  <c r="F9838" i="9"/>
  <c r="C8583" i="9"/>
  <c r="D8582" i="9"/>
  <c r="J8437" i="9" l="1"/>
  <c r="I8438" i="9"/>
  <c r="C8584" i="9"/>
  <c r="D8583" i="9"/>
  <c r="E9840" i="9"/>
  <c r="F9839" i="9"/>
  <c r="I8439" i="9" l="1"/>
  <c r="J8438" i="9"/>
  <c r="E9841" i="9"/>
  <c r="F9840" i="9"/>
  <c r="C8585" i="9"/>
  <c r="D8584" i="9"/>
  <c r="J8439" i="9" l="1"/>
  <c r="I8440" i="9"/>
  <c r="C8586" i="9"/>
  <c r="D8585" i="9"/>
  <c r="E9842" i="9"/>
  <c r="F9841" i="9"/>
  <c r="J8440" i="9" l="1"/>
  <c r="I8441" i="9"/>
  <c r="E9843" i="9"/>
  <c r="F9842" i="9"/>
  <c r="C8587" i="9"/>
  <c r="D8586" i="9"/>
  <c r="J8441" i="9" l="1"/>
  <c r="I8442" i="9"/>
  <c r="C8588" i="9"/>
  <c r="D8587" i="9"/>
  <c r="E9844" i="9"/>
  <c r="F9843" i="9"/>
  <c r="I8443" i="9" l="1"/>
  <c r="J8442" i="9"/>
  <c r="E9845" i="9"/>
  <c r="F9844" i="9"/>
  <c r="C8589" i="9"/>
  <c r="D8588" i="9"/>
  <c r="J8443" i="9" l="1"/>
  <c r="I8444" i="9"/>
  <c r="C8590" i="9"/>
  <c r="D8589" i="9"/>
  <c r="E9846" i="9"/>
  <c r="F9845" i="9"/>
  <c r="I8445" i="9" l="1"/>
  <c r="J8444" i="9"/>
  <c r="E9847" i="9"/>
  <c r="F9846" i="9"/>
  <c r="C8591" i="9"/>
  <c r="D8590" i="9"/>
  <c r="J8445" i="9" l="1"/>
  <c r="I8446" i="9"/>
  <c r="C8592" i="9"/>
  <c r="D8591" i="9"/>
  <c r="E9848" i="9"/>
  <c r="F9847" i="9"/>
  <c r="J8446" i="9" l="1"/>
  <c r="I8447" i="9"/>
  <c r="E9849" i="9"/>
  <c r="F9848" i="9"/>
  <c r="C8593" i="9"/>
  <c r="D8592" i="9"/>
  <c r="J8447" i="9" l="1"/>
  <c r="I8448" i="9"/>
  <c r="C8594" i="9"/>
  <c r="D8593" i="9"/>
  <c r="E9850" i="9"/>
  <c r="F9849" i="9"/>
  <c r="J8448" i="9" l="1"/>
  <c r="I8449" i="9"/>
  <c r="E9851" i="9"/>
  <c r="F9850" i="9"/>
  <c r="C8595" i="9"/>
  <c r="D8594" i="9"/>
  <c r="J8449" i="9" l="1"/>
  <c r="I8450" i="9"/>
  <c r="C8596" i="9"/>
  <c r="D8595" i="9"/>
  <c r="E9852" i="9"/>
  <c r="F9851" i="9"/>
  <c r="I8451" i="9" l="1"/>
  <c r="J8450" i="9"/>
  <c r="E9853" i="9"/>
  <c r="F9852" i="9"/>
  <c r="C8597" i="9"/>
  <c r="D8596" i="9"/>
  <c r="J8451" i="9" l="1"/>
  <c r="I8452" i="9"/>
  <c r="C8598" i="9"/>
  <c r="D8597" i="9"/>
  <c r="E9854" i="9"/>
  <c r="F9853" i="9"/>
  <c r="I8453" i="9" l="1"/>
  <c r="J8452" i="9"/>
  <c r="E9855" i="9"/>
  <c r="F9854" i="9"/>
  <c r="C8599" i="9"/>
  <c r="D8598" i="9"/>
  <c r="J8453" i="9" l="1"/>
  <c r="I8454" i="9"/>
  <c r="C8600" i="9"/>
  <c r="D8599" i="9"/>
  <c r="E9856" i="9"/>
  <c r="F9855" i="9"/>
  <c r="I8455" i="9" l="1"/>
  <c r="J8454" i="9"/>
  <c r="E9857" i="9"/>
  <c r="F9856" i="9"/>
  <c r="C8601" i="9"/>
  <c r="D8600" i="9"/>
  <c r="J8455" i="9" l="1"/>
  <c r="I8456" i="9"/>
  <c r="C8602" i="9"/>
  <c r="D8601" i="9"/>
  <c r="E9858" i="9"/>
  <c r="F9857" i="9"/>
  <c r="J8456" i="9" l="1"/>
  <c r="I8457" i="9"/>
  <c r="E9859" i="9"/>
  <c r="F9858" i="9"/>
  <c r="C8603" i="9"/>
  <c r="D8602" i="9"/>
  <c r="J8457" i="9" l="1"/>
  <c r="I8458" i="9"/>
  <c r="C8604" i="9"/>
  <c r="D8603" i="9"/>
  <c r="E9860" i="9"/>
  <c r="F9859" i="9"/>
  <c r="I8459" i="9" l="1"/>
  <c r="J8458" i="9"/>
  <c r="E9861" i="9"/>
  <c r="F9860" i="9"/>
  <c r="C8605" i="9"/>
  <c r="D8604" i="9"/>
  <c r="J8459" i="9" l="1"/>
  <c r="I8460" i="9"/>
  <c r="C8606" i="9"/>
  <c r="D8605" i="9"/>
  <c r="E9862" i="9"/>
  <c r="F9861" i="9"/>
  <c r="J8460" i="9" l="1"/>
  <c r="I8461" i="9"/>
  <c r="E9863" i="9"/>
  <c r="F9862" i="9"/>
  <c r="C8607" i="9"/>
  <c r="D8606" i="9"/>
  <c r="J8461" i="9" l="1"/>
  <c r="I8462" i="9"/>
  <c r="C8608" i="9"/>
  <c r="D8607" i="9"/>
  <c r="E9864" i="9"/>
  <c r="F9863" i="9"/>
  <c r="I8463" i="9" l="1"/>
  <c r="J8462" i="9"/>
  <c r="E9865" i="9"/>
  <c r="F9864" i="9"/>
  <c r="C8609" i="9"/>
  <c r="D8608" i="9"/>
  <c r="J8463" i="9" l="1"/>
  <c r="I8464" i="9"/>
  <c r="C8610" i="9"/>
  <c r="D8609" i="9"/>
  <c r="E9866" i="9"/>
  <c r="F9865" i="9"/>
  <c r="J8464" i="9" l="1"/>
  <c r="I8465" i="9"/>
  <c r="E9867" i="9"/>
  <c r="F9866" i="9"/>
  <c r="C8611" i="9"/>
  <c r="D8610" i="9"/>
  <c r="J8465" i="9" l="1"/>
  <c r="I8466" i="9"/>
  <c r="C8612" i="9"/>
  <c r="D8611" i="9"/>
  <c r="E9868" i="9"/>
  <c r="F9867" i="9"/>
  <c r="I8467" i="9" l="1"/>
  <c r="J8466" i="9"/>
  <c r="E9869" i="9"/>
  <c r="F9868" i="9"/>
  <c r="C8613" i="9"/>
  <c r="D8612" i="9"/>
  <c r="J8467" i="9" l="1"/>
  <c r="I8468" i="9"/>
  <c r="C8614" i="9"/>
  <c r="D8613" i="9"/>
  <c r="E9870" i="9"/>
  <c r="F9869" i="9"/>
  <c r="I8469" i="9" l="1"/>
  <c r="J8468" i="9"/>
  <c r="E9871" i="9"/>
  <c r="F9870" i="9"/>
  <c r="C8615" i="9"/>
  <c r="D8614" i="9"/>
  <c r="J8469" i="9" l="1"/>
  <c r="I8470" i="9"/>
  <c r="C8616" i="9"/>
  <c r="D8615" i="9"/>
  <c r="E9872" i="9"/>
  <c r="F9871" i="9"/>
  <c r="I8471" i="9" l="1"/>
  <c r="J8470" i="9"/>
  <c r="E9873" i="9"/>
  <c r="F9872" i="9"/>
  <c r="C8617" i="9"/>
  <c r="D8616" i="9"/>
  <c r="J8471" i="9" l="1"/>
  <c r="I8472" i="9"/>
  <c r="C8618" i="9"/>
  <c r="D8617" i="9"/>
  <c r="E9874" i="9"/>
  <c r="F9873" i="9"/>
  <c r="J8472" i="9" l="1"/>
  <c r="I8473" i="9"/>
  <c r="E9875" i="9"/>
  <c r="F9874" i="9"/>
  <c r="C8619" i="9"/>
  <c r="D8618" i="9"/>
  <c r="J8473" i="9" l="1"/>
  <c r="I8474" i="9"/>
  <c r="C8620" i="9"/>
  <c r="D8619" i="9"/>
  <c r="E9876" i="9"/>
  <c r="F9875" i="9"/>
  <c r="I8475" i="9" l="1"/>
  <c r="J8474" i="9"/>
  <c r="E9877" i="9"/>
  <c r="F9876" i="9"/>
  <c r="C8621" i="9"/>
  <c r="D8620" i="9"/>
  <c r="J8475" i="9" l="1"/>
  <c r="I8476" i="9"/>
  <c r="C8622" i="9"/>
  <c r="D8621" i="9"/>
  <c r="E9878" i="9"/>
  <c r="F9877" i="9"/>
  <c r="I8477" i="9" l="1"/>
  <c r="J8476" i="9"/>
  <c r="E9879" i="9"/>
  <c r="F9878" i="9"/>
  <c r="C8623" i="9"/>
  <c r="D8622" i="9"/>
  <c r="J8477" i="9" l="1"/>
  <c r="I8478" i="9"/>
  <c r="C8624" i="9"/>
  <c r="D8623" i="9"/>
  <c r="E9880" i="9"/>
  <c r="F9879" i="9"/>
  <c r="J8478" i="9" l="1"/>
  <c r="I8479" i="9"/>
  <c r="E9881" i="9"/>
  <c r="F9880" i="9"/>
  <c r="C8625" i="9"/>
  <c r="D8624" i="9"/>
  <c r="J8479" i="9" l="1"/>
  <c r="I8480" i="9"/>
  <c r="C8626" i="9"/>
  <c r="D8625" i="9"/>
  <c r="E9882" i="9"/>
  <c r="F9881" i="9"/>
  <c r="J8480" i="9" l="1"/>
  <c r="I8481" i="9"/>
  <c r="E9883" i="9"/>
  <c r="F9882" i="9"/>
  <c r="C8627" i="9"/>
  <c r="D8626" i="9"/>
  <c r="J8481" i="9" l="1"/>
  <c r="I8482" i="9"/>
  <c r="C8628" i="9"/>
  <c r="D8627" i="9"/>
  <c r="E9884" i="9"/>
  <c r="F9883" i="9"/>
  <c r="I8483" i="9" l="1"/>
  <c r="J8482" i="9"/>
  <c r="E9885" i="9"/>
  <c r="F9884" i="9"/>
  <c r="C8629" i="9"/>
  <c r="D8628" i="9"/>
  <c r="J8483" i="9" l="1"/>
  <c r="I8484" i="9"/>
  <c r="C8630" i="9"/>
  <c r="D8629" i="9"/>
  <c r="E9886" i="9"/>
  <c r="F9885" i="9"/>
  <c r="I8485" i="9" l="1"/>
  <c r="J8484" i="9"/>
  <c r="E9887" i="9"/>
  <c r="F9886" i="9"/>
  <c r="C8631" i="9"/>
  <c r="D8630" i="9"/>
  <c r="J8485" i="9" l="1"/>
  <c r="I8486" i="9"/>
  <c r="C8632" i="9"/>
  <c r="D8631" i="9"/>
  <c r="E9888" i="9"/>
  <c r="F9887" i="9"/>
  <c r="I8487" i="9" l="1"/>
  <c r="J8486" i="9"/>
  <c r="E9889" i="9"/>
  <c r="F9888" i="9"/>
  <c r="C8633" i="9"/>
  <c r="D8632" i="9"/>
  <c r="J8487" i="9" l="1"/>
  <c r="I8488" i="9"/>
  <c r="C8634" i="9"/>
  <c r="D8633" i="9"/>
  <c r="E9890" i="9"/>
  <c r="F9889" i="9"/>
  <c r="J8488" i="9" l="1"/>
  <c r="I8489" i="9"/>
  <c r="E9891" i="9"/>
  <c r="F9890" i="9"/>
  <c r="C8635" i="9"/>
  <c r="D8634" i="9"/>
  <c r="J8489" i="9" l="1"/>
  <c r="I8490" i="9"/>
  <c r="C8636" i="9"/>
  <c r="D8635" i="9"/>
  <c r="E9892" i="9"/>
  <c r="F9891" i="9"/>
  <c r="I8491" i="9" l="1"/>
  <c r="J8490" i="9"/>
  <c r="E9893" i="9"/>
  <c r="F9892" i="9"/>
  <c r="C8637" i="9"/>
  <c r="D8636" i="9"/>
  <c r="J8491" i="9" l="1"/>
  <c r="I8492" i="9"/>
  <c r="C8638" i="9"/>
  <c r="D8637" i="9"/>
  <c r="E9894" i="9"/>
  <c r="F9893" i="9"/>
  <c r="J8492" i="9" l="1"/>
  <c r="I8493" i="9"/>
  <c r="E9895" i="9"/>
  <c r="F9894" i="9"/>
  <c r="C8639" i="9"/>
  <c r="D8638" i="9"/>
  <c r="J8493" i="9" l="1"/>
  <c r="I8494" i="9"/>
  <c r="C8640" i="9"/>
  <c r="D8639" i="9"/>
  <c r="E9896" i="9"/>
  <c r="F9895" i="9"/>
  <c r="I8495" i="9" l="1"/>
  <c r="J8494" i="9"/>
  <c r="E9897" i="9"/>
  <c r="F9896" i="9"/>
  <c r="C8641" i="9"/>
  <c r="D8640" i="9"/>
  <c r="J8495" i="9" l="1"/>
  <c r="I8496" i="9"/>
  <c r="C8642" i="9"/>
  <c r="D8641" i="9"/>
  <c r="E9898" i="9"/>
  <c r="F9897" i="9"/>
  <c r="J8496" i="9" l="1"/>
  <c r="I8497" i="9"/>
  <c r="E9899" i="9"/>
  <c r="F9898" i="9"/>
  <c r="C8643" i="9"/>
  <c r="D8642" i="9"/>
  <c r="J8497" i="9" l="1"/>
  <c r="I8498" i="9"/>
  <c r="C8644" i="9"/>
  <c r="D8643" i="9"/>
  <c r="E9900" i="9"/>
  <c r="F9899" i="9"/>
  <c r="I8499" i="9" l="1"/>
  <c r="J8498" i="9"/>
  <c r="E9901" i="9"/>
  <c r="F9900" i="9"/>
  <c r="C8645" i="9"/>
  <c r="D8644" i="9"/>
  <c r="J8499" i="9" l="1"/>
  <c r="I8500" i="9"/>
  <c r="C8646" i="9"/>
  <c r="D8645" i="9"/>
  <c r="E9902" i="9"/>
  <c r="F9901" i="9"/>
  <c r="I8501" i="9" l="1"/>
  <c r="J8500" i="9"/>
  <c r="E9903" i="9"/>
  <c r="F9902" i="9"/>
  <c r="C8647" i="9"/>
  <c r="D8646" i="9"/>
  <c r="J8501" i="9" l="1"/>
  <c r="I8502" i="9"/>
  <c r="C8648" i="9"/>
  <c r="D8647" i="9"/>
  <c r="E9904" i="9"/>
  <c r="F9903" i="9"/>
  <c r="I8503" i="9" l="1"/>
  <c r="J8502" i="9"/>
  <c r="E9905" i="9"/>
  <c r="F9904" i="9"/>
  <c r="C8649" i="9"/>
  <c r="D8648" i="9"/>
  <c r="J8503" i="9" l="1"/>
  <c r="I8504" i="9"/>
  <c r="C8650" i="9"/>
  <c r="D8649" i="9"/>
  <c r="E9906" i="9"/>
  <c r="F9905" i="9"/>
  <c r="J8504" i="9" l="1"/>
  <c r="I8505" i="9"/>
  <c r="E9907" i="9"/>
  <c r="F9906" i="9"/>
  <c r="C8651" i="9"/>
  <c r="D8650" i="9"/>
  <c r="J8505" i="9" l="1"/>
  <c r="I8506" i="9"/>
  <c r="C8652" i="9"/>
  <c r="D8651" i="9"/>
  <c r="E9908" i="9"/>
  <c r="F9907" i="9"/>
  <c r="I8507" i="9" l="1"/>
  <c r="J8506" i="9"/>
  <c r="E9909" i="9"/>
  <c r="F9908" i="9"/>
  <c r="C8653" i="9"/>
  <c r="D8652" i="9"/>
  <c r="J8507" i="9" l="1"/>
  <c r="I8508" i="9"/>
  <c r="C8654" i="9"/>
  <c r="D8653" i="9"/>
  <c r="E9910" i="9"/>
  <c r="F9909" i="9"/>
  <c r="J8508" i="9" l="1"/>
  <c r="I8509" i="9"/>
  <c r="E9911" i="9"/>
  <c r="F9910" i="9"/>
  <c r="C8655" i="9"/>
  <c r="D8654" i="9"/>
  <c r="J8509" i="9" l="1"/>
  <c r="I8510" i="9"/>
  <c r="C8656" i="9"/>
  <c r="D8655" i="9"/>
  <c r="E9912" i="9"/>
  <c r="F9911" i="9"/>
  <c r="I8511" i="9" l="1"/>
  <c r="J8510" i="9"/>
  <c r="E9913" i="9"/>
  <c r="F9912" i="9"/>
  <c r="C8657" i="9"/>
  <c r="D8656" i="9"/>
  <c r="J8511" i="9" l="1"/>
  <c r="I8512" i="9"/>
  <c r="C8658" i="9"/>
  <c r="D8657" i="9"/>
  <c r="E9914" i="9"/>
  <c r="F9913" i="9"/>
  <c r="I8513" i="9" l="1"/>
  <c r="J8512" i="9"/>
  <c r="E9915" i="9"/>
  <c r="F9914" i="9"/>
  <c r="C8659" i="9"/>
  <c r="D8658" i="9"/>
  <c r="J8513" i="9" l="1"/>
  <c r="I8514" i="9"/>
  <c r="C8660" i="9"/>
  <c r="D8659" i="9"/>
  <c r="E9916" i="9"/>
  <c r="F9915" i="9"/>
  <c r="J8514" i="9" l="1"/>
  <c r="I8515" i="9"/>
  <c r="E9917" i="9"/>
  <c r="F9916" i="9"/>
  <c r="C8661" i="9"/>
  <c r="D8660" i="9"/>
  <c r="J8515" i="9" l="1"/>
  <c r="I8516" i="9"/>
  <c r="C8662" i="9"/>
  <c r="D8661" i="9"/>
  <c r="E9918" i="9"/>
  <c r="F9917" i="9"/>
  <c r="J8516" i="9" l="1"/>
  <c r="I8517" i="9"/>
  <c r="E9919" i="9"/>
  <c r="F9918" i="9"/>
  <c r="C8663" i="9"/>
  <c r="D8662" i="9"/>
  <c r="J8517" i="9" l="1"/>
  <c r="I8518" i="9"/>
  <c r="C8664" i="9"/>
  <c r="D8663" i="9"/>
  <c r="E9920" i="9"/>
  <c r="F9919" i="9"/>
  <c r="I8519" i="9" l="1"/>
  <c r="J8518" i="9"/>
  <c r="E9921" i="9"/>
  <c r="F9920" i="9"/>
  <c r="C8665" i="9"/>
  <c r="D8664" i="9"/>
  <c r="J8519" i="9" l="1"/>
  <c r="I8520" i="9"/>
  <c r="C8666" i="9"/>
  <c r="D8665" i="9"/>
  <c r="E9922" i="9"/>
  <c r="F9921" i="9"/>
  <c r="I8521" i="9" l="1"/>
  <c r="J8520" i="9"/>
  <c r="E9923" i="9"/>
  <c r="F9922" i="9"/>
  <c r="C8667" i="9"/>
  <c r="D8666" i="9"/>
  <c r="J8521" i="9" l="1"/>
  <c r="I8522" i="9"/>
  <c r="C8668" i="9"/>
  <c r="D8667" i="9"/>
  <c r="E9924" i="9"/>
  <c r="F9923" i="9"/>
  <c r="I8523" i="9" l="1"/>
  <c r="J8522" i="9"/>
  <c r="E9925" i="9"/>
  <c r="F9924" i="9"/>
  <c r="C8669" i="9"/>
  <c r="D8668" i="9"/>
  <c r="J8523" i="9" l="1"/>
  <c r="I8524" i="9"/>
  <c r="C8670" i="9"/>
  <c r="D8669" i="9"/>
  <c r="E9926" i="9"/>
  <c r="F9925" i="9"/>
  <c r="J8524" i="9" l="1"/>
  <c r="I8525" i="9"/>
  <c r="E9927" i="9"/>
  <c r="F9926" i="9"/>
  <c r="C8671" i="9"/>
  <c r="D8670" i="9"/>
  <c r="J8525" i="9" l="1"/>
  <c r="I8526" i="9"/>
  <c r="C8672" i="9"/>
  <c r="D8671" i="9"/>
  <c r="E9928" i="9"/>
  <c r="F9927" i="9"/>
  <c r="I8527" i="9" l="1"/>
  <c r="J8526" i="9"/>
  <c r="E9929" i="9"/>
  <c r="F9928" i="9"/>
  <c r="C8673" i="9"/>
  <c r="D8672" i="9"/>
  <c r="J8527" i="9" l="1"/>
  <c r="I8528" i="9"/>
  <c r="C8674" i="9"/>
  <c r="D8673" i="9"/>
  <c r="E9930" i="9"/>
  <c r="F9929" i="9"/>
  <c r="J8528" i="9" l="1"/>
  <c r="I8529" i="9"/>
  <c r="E9931" i="9"/>
  <c r="F9930" i="9"/>
  <c r="C8675" i="9"/>
  <c r="D8674" i="9"/>
  <c r="J8529" i="9" l="1"/>
  <c r="I8530" i="9"/>
  <c r="C8676" i="9"/>
  <c r="D8675" i="9"/>
  <c r="E9932" i="9"/>
  <c r="F9931" i="9"/>
  <c r="J8530" i="9" l="1"/>
  <c r="I8531" i="9"/>
  <c r="E9933" i="9"/>
  <c r="F9932" i="9"/>
  <c r="C8677" i="9"/>
  <c r="D8676" i="9"/>
  <c r="J8531" i="9" l="1"/>
  <c r="I8532" i="9"/>
  <c r="C8678" i="9"/>
  <c r="D8677" i="9"/>
  <c r="E9934" i="9"/>
  <c r="F9933" i="9"/>
  <c r="J8532" i="9" l="1"/>
  <c r="I8533" i="9"/>
  <c r="E9935" i="9"/>
  <c r="F9934" i="9"/>
  <c r="C8679" i="9"/>
  <c r="D8678" i="9"/>
  <c r="J8533" i="9" l="1"/>
  <c r="I8534" i="9"/>
  <c r="C8680" i="9"/>
  <c r="D8679" i="9"/>
  <c r="E9936" i="9"/>
  <c r="F9935" i="9"/>
  <c r="I8535" i="9" l="1"/>
  <c r="J8534" i="9"/>
  <c r="E9937" i="9"/>
  <c r="F9936" i="9"/>
  <c r="C8681" i="9"/>
  <c r="D8680" i="9"/>
  <c r="J8535" i="9" l="1"/>
  <c r="I8536" i="9"/>
  <c r="C8682" i="9"/>
  <c r="D8681" i="9"/>
  <c r="E9938" i="9"/>
  <c r="F9937" i="9"/>
  <c r="I8537" i="9" l="1"/>
  <c r="J8536" i="9"/>
  <c r="E9939" i="9"/>
  <c r="F9938" i="9"/>
  <c r="C8683" i="9"/>
  <c r="D8682" i="9"/>
  <c r="J8537" i="9" l="1"/>
  <c r="I8538" i="9"/>
  <c r="C8684" i="9"/>
  <c r="D8683" i="9"/>
  <c r="E9940" i="9"/>
  <c r="F9939" i="9"/>
  <c r="I8539" i="9" l="1"/>
  <c r="J8538" i="9"/>
  <c r="E9941" i="9"/>
  <c r="F9940" i="9"/>
  <c r="C8685" i="9"/>
  <c r="D8684" i="9"/>
  <c r="J8539" i="9" l="1"/>
  <c r="I8540" i="9"/>
  <c r="C8686" i="9"/>
  <c r="D8685" i="9"/>
  <c r="E9942" i="9"/>
  <c r="F9941" i="9"/>
  <c r="J8540" i="9" l="1"/>
  <c r="I8541" i="9"/>
  <c r="E9943" i="9"/>
  <c r="F9942" i="9"/>
  <c r="D8686" i="9"/>
  <c r="C8687" i="9"/>
  <c r="J8541" i="9" l="1"/>
  <c r="I8542" i="9"/>
  <c r="C8688" i="9"/>
  <c r="D8687" i="9"/>
  <c r="E9944" i="9"/>
  <c r="F9943" i="9"/>
  <c r="I8543" i="9" l="1"/>
  <c r="J8542" i="9"/>
  <c r="E9945" i="9"/>
  <c r="F9944" i="9"/>
  <c r="C8689" i="9"/>
  <c r="D8688" i="9"/>
  <c r="J8543" i="9" l="1"/>
  <c r="I8544" i="9"/>
  <c r="C8690" i="9"/>
  <c r="D8689" i="9"/>
  <c r="E9946" i="9"/>
  <c r="F9945" i="9"/>
  <c r="J8544" i="9" l="1"/>
  <c r="I8545" i="9"/>
  <c r="E9947" i="9"/>
  <c r="F9946" i="9"/>
  <c r="C8691" i="9"/>
  <c r="D8690" i="9"/>
  <c r="J8545" i="9" l="1"/>
  <c r="I8546" i="9"/>
  <c r="C8692" i="9"/>
  <c r="D8691" i="9"/>
  <c r="E9948" i="9"/>
  <c r="F9947" i="9"/>
  <c r="J8546" i="9" l="1"/>
  <c r="I8547" i="9"/>
  <c r="E9949" i="9"/>
  <c r="F9948" i="9"/>
  <c r="C8693" i="9"/>
  <c r="D8692" i="9"/>
  <c r="J8547" i="9" l="1"/>
  <c r="I8548" i="9"/>
  <c r="C8694" i="9"/>
  <c r="D8693" i="9"/>
  <c r="E9950" i="9"/>
  <c r="F9949" i="9"/>
  <c r="J8548" i="9" l="1"/>
  <c r="I8549" i="9"/>
  <c r="E9951" i="9"/>
  <c r="F9950" i="9"/>
  <c r="C8695" i="9"/>
  <c r="D8694" i="9"/>
  <c r="J8549" i="9" l="1"/>
  <c r="I8550" i="9"/>
  <c r="C8696" i="9"/>
  <c r="D8695" i="9"/>
  <c r="E9952" i="9"/>
  <c r="F9951" i="9"/>
  <c r="I8551" i="9" l="1"/>
  <c r="J8550" i="9"/>
  <c r="E9953" i="9"/>
  <c r="F9952" i="9"/>
  <c r="C8697" i="9"/>
  <c r="D8696" i="9"/>
  <c r="J8551" i="9" l="1"/>
  <c r="I8552" i="9"/>
  <c r="C8698" i="9"/>
  <c r="D8697" i="9"/>
  <c r="E9954" i="9"/>
  <c r="F9953" i="9"/>
  <c r="I8553" i="9" l="1"/>
  <c r="J8552" i="9"/>
  <c r="E9955" i="9"/>
  <c r="F9954" i="9"/>
  <c r="C8699" i="9"/>
  <c r="D8698" i="9"/>
  <c r="J8553" i="9" l="1"/>
  <c r="I8554" i="9"/>
  <c r="C8700" i="9"/>
  <c r="D8699" i="9"/>
  <c r="E9956" i="9"/>
  <c r="F9955" i="9"/>
  <c r="J8554" i="9" l="1"/>
  <c r="I8555" i="9"/>
  <c r="E9957" i="9"/>
  <c r="F9956" i="9"/>
  <c r="C8701" i="9"/>
  <c r="D8700" i="9"/>
  <c r="J8555" i="9" l="1"/>
  <c r="I8556" i="9"/>
  <c r="C8702" i="9"/>
  <c r="D8701" i="9"/>
  <c r="E9958" i="9"/>
  <c r="F9957" i="9"/>
  <c r="J8556" i="9" l="1"/>
  <c r="I8557" i="9"/>
  <c r="E9959" i="9"/>
  <c r="F9958" i="9"/>
  <c r="D8702" i="9"/>
  <c r="C8703" i="9"/>
  <c r="J8557" i="9" l="1"/>
  <c r="I8558" i="9"/>
  <c r="C8704" i="9"/>
  <c r="D8703" i="9"/>
  <c r="E9960" i="9"/>
  <c r="F9959" i="9"/>
  <c r="I8559" i="9" l="1"/>
  <c r="J8558" i="9"/>
  <c r="E9961" i="9"/>
  <c r="F9960" i="9"/>
  <c r="C8705" i="9"/>
  <c r="D8704" i="9"/>
  <c r="J8559" i="9" l="1"/>
  <c r="I8560" i="9"/>
  <c r="C8706" i="9"/>
  <c r="D8705" i="9"/>
  <c r="E9962" i="9"/>
  <c r="F9961" i="9"/>
  <c r="J8560" i="9" l="1"/>
  <c r="I8561" i="9"/>
  <c r="E9963" i="9"/>
  <c r="F9962" i="9"/>
  <c r="C8707" i="9"/>
  <c r="D8706" i="9"/>
  <c r="J8561" i="9" l="1"/>
  <c r="I8562" i="9"/>
  <c r="C8708" i="9"/>
  <c r="D8707" i="9"/>
  <c r="E9964" i="9"/>
  <c r="F9963" i="9"/>
  <c r="I8563" i="9" l="1"/>
  <c r="J8562" i="9"/>
  <c r="E9965" i="9"/>
  <c r="F9964" i="9"/>
  <c r="C8709" i="9"/>
  <c r="D8708" i="9"/>
  <c r="J8563" i="9" l="1"/>
  <c r="I8564" i="9"/>
  <c r="C8710" i="9"/>
  <c r="D8709" i="9"/>
  <c r="E9966" i="9"/>
  <c r="F9965" i="9"/>
  <c r="J8564" i="9" l="1"/>
  <c r="I8565" i="9"/>
  <c r="E9967" i="9"/>
  <c r="F9966" i="9"/>
  <c r="C8711" i="9"/>
  <c r="D8710" i="9"/>
  <c r="J8565" i="9" l="1"/>
  <c r="I8566" i="9"/>
  <c r="C8712" i="9"/>
  <c r="D8711" i="9"/>
  <c r="E9968" i="9"/>
  <c r="F9967" i="9"/>
  <c r="I8567" i="9" l="1"/>
  <c r="J8566" i="9"/>
  <c r="E9969" i="9"/>
  <c r="F9968" i="9"/>
  <c r="C8713" i="9"/>
  <c r="D8712" i="9"/>
  <c r="J8567" i="9" l="1"/>
  <c r="I8568" i="9"/>
  <c r="C8714" i="9"/>
  <c r="D8713" i="9"/>
  <c r="E9970" i="9"/>
  <c r="F9969" i="9"/>
  <c r="J8568" i="9" l="1"/>
  <c r="I8569" i="9"/>
  <c r="E9971" i="9"/>
  <c r="F9970" i="9"/>
  <c r="C8715" i="9"/>
  <c r="D8714" i="9"/>
  <c r="J8569" i="9" l="1"/>
  <c r="I8570" i="9"/>
  <c r="C8716" i="9"/>
  <c r="D8715" i="9"/>
  <c r="E9972" i="9"/>
  <c r="F9971" i="9"/>
  <c r="I8571" i="9" l="1"/>
  <c r="J8570" i="9"/>
  <c r="E9973" i="9"/>
  <c r="F9972" i="9"/>
  <c r="C8717" i="9"/>
  <c r="D8716" i="9"/>
  <c r="J8571" i="9" l="1"/>
  <c r="I8572" i="9"/>
  <c r="C8718" i="9"/>
  <c r="D8717" i="9"/>
  <c r="E9974" i="9"/>
  <c r="F9973" i="9"/>
  <c r="J8572" i="9" l="1"/>
  <c r="I8573" i="9"/>
  <c r="E9975" i="9"/>
  <c r="F9974" i="9"/>
  <c r="C8719" i="9"/>
  <c r="D8718" i="9"/>
  <c r="J8573" i="9" l="1"/>
  <c r="I8574" i="9"/>
  <c r="C8720" i="9"/>
  <c r="D8719" i="9"/>
  <c r="E9976" i="9"/>
  <c r="F9975" i="9"/>
  <c r="I8575" i="9" l="1"/>
  <c r="J8574" i="9"/>
  <c r="E9977" i="9"/>
  <c r="F9976" i="9"/>
  <c r="C8721" i="9"/>
  <c r="D8720" i="9"/>
  <c r="J8575" i="9" l="1"/>
  <c r="I8576" i="9"/>
  <c r="C8722" i="9"/>
  <c r="D8721" i="9"/>
  <c r="E9978" i="9"/>
  <c r="F9977" i="9"/>
  <c r="I8577" i="9" l="1"/>
  <c r="J8576" i="9"/>
  <c r="E9979" i="9"/>
  <c r="F9978" i="9"/>
  <c r="C8723" i="9"/>
  <c r="D8722" i="9"/>
  <c r="J8577" i="9" l="1"/>
  <c r="I8578" i="9"/>
  <c r="C8724" i="9"/>
  <c r="D8723" i="9"/>
  <c r="E9980" i="9"/>
  <c r="F9979" i="9"/>
  <c r="J8578" i="9" l="1"/>
  <c r="I8579" i="9"/>
  <c r="E9981" i="9"/>
  <c r="F9980" i="9"/>
  <c r="C8725" i="9"/>
  <c r="D8724" i="9"/>
  <c r="J8579" i="9" l="1"/>
  <c r="I8580" i="9"/>
  <c r="C8726" i="9"/>
  <c r="D8725" i="9"/>
  <c r="E9982" i="9"/>
  <c r="F9981" i="9"/>
  <c r="J8580" i="9" l="1"/>
  <c r="I8581" i="9"/>
  <c r="E9983" i="9"/>
  <c r="F9982" i="9"/>
  <c r="C8727" i="9"/>
  <c r="D8726" i="9"/>
  <c r="J8581" i="9" l="1"/>
  <c r="I8582" i="9"/>
  <c r="C8728" i="9"/>
  <c r="D8727" i="9"/>
  <c r="E9984" i="9"/>
  <c r="F9983" i="9"/>
  <c r="I8583" i="9" l="1"/>
  <c r="J8582" i="9"/>
  <c r="E9985" i="9"/>
  <c r="F9984" i="9"/>
  <c r="C8729" i="9"/>
  <c r="D8728" i="9"/>
  <c r="J8583" i="9" l="1"/>
  <c r="I8584" i="9"/>
  <c r="C8730" i="9"/>
  <c r="D8729" i="9"/>
  <c r="E9986" i="9"/>
  <c r="F9985" i="9"/>
  <c r="I8585" i="9" l="1"/>
  <c r="J8584" i="9"/>
  <c r="E9987" i="9"/>
  <c r="F9986" i="9"/>
  <c r="C8731" i="9"/>
  <c r="D8730" i="9"/>
  <c r="J8585" i="9" l="1"/>
  <c r="I8586" i="9"/>
  <c r="C8732" i="9"/>
  <c r="D8731" i="9"/>
  <c r="E9988" i="9"/>
  <c r="F9987" i="9"/>
  <c r="I8587" i="9" l="1"/>
  <c r="J8586" i="9"/>
  <c r="E9989" i="9"/>
  <c r="F9988" i="9"/>
  <c r="C8733" i="9"/>
  <c r="D8732" i="9"/>
  <c r="J8587" i="9" l="1"/>
  <c r="I8588" i="9"/>
  <c r="C8734" i="9"/>
  <c r="D8733" i="9"/>
  <c r="E9990" i="9"/>
  <c r="F9989" i="9"/>
  <c r="J8588" i="9" l="1"/>
  <c r="I8589" i="9"/>
  <c r="E9991" i="9"/>
  <c r="F9990" i="9"/>
  <c r="C8735" i="9"/>
  <c r="D8734" i="9"/>
  <c r="J8589" i="9" l="1"/>
  <c r="I8590" i="9"/>
  <c r="C8736" i="9"/>
  <c r="D8735" i="9"/>
  <c r="E9992" i="9"/>
  <c r="F9991" i="9"/>
  <c r="I8591" i="9" l="1"/>
  <c r="J8590" i="9"/>
  <c r="E9993" i="9"/>
  <c r="F9992" i="9"/>
  <c r="C8737" i="9"/>
  <c r="D8736" i="9"/>
  <c r="J8591" i="9" l="1"/>
  <c r="I8592" i="9"/>
  <c r="C8738" i="9"/>
  <c r="D8737" i="9"/>
  <c r="E9994" i="9"/>
  <c r="F9993" i="9"/>
  <c r="J8592" i="9" l="1"/>
  <c r="I8593" i="9"/>
  <c r="E9995" i="9"/>
  <c r="F9994" i="9"/>
  <c r="C8739" i="9"/>
  <c r="D8738" i="9"/>
  <c r="J8593" i="9" l="1"/>
  <c r="I8594" i="9"/>
  <c r="C8740" i="9"/>
  <c r="D8739" i="9"/>
  <c r="E9996" i="9"/>
  <c r="F9995" i="9"/>
  <c r="I8595" i="9" l="1"/>
  <c r="J8594" i="9"/>
  <c r="E9997" i="9"/>
  <c r="F9996" i="9"/>
  <c r="C8741" i="9"/>
  <c r="D8740" i="9"/>
  <c r="J8595" i="9" l="1"/>
  <c r="I8596" i="9"/>
  <c r="C8742" i="9"/>
  <c r="D8741" i="9"/>
  <c r="E9998" i="9"/>
  <c r="F9997" i="9"/>
  <c r="J8596" i="9" l="1"/>
  <c r="I8597" i="9"/>
  <c r="E9999" i="9"/>
  <c r="F9998" i="9"/>
  <c r="C8743" i="9"/>
  <c r="D8742" i="9"/>
  <c r="J8597" i="9" l="1"/>
  <c r="I8598" i="9"/>
  <c r="C8744" i="9"/>
  <c r="D8743" i="9"/>
  <c r="E10000" i="9"/>
  <c r="F9999" i="9"/>
  <c r="I8599" i="9" l="1"/>
  <c r="J8598" i="9"/>
  <c r="E10001" i="9"/>
  <c r="F10000" i="9"/>
  <c r="C8745" i="9"/>
  <c r="D8744" i="9"/>
  <c r="J8599" i="9" l="1"/>
  <c r="I8600" i="9"/>
  <c r="C8746" i="9"/>
  <c r="D8745" i="9"/>
  <c r="E10002" i="9"/>
  <c r="F10001" i="9"/>
  <c r="I8601" i="9" l="1"/>
  <c r="J8600" i="9"/>
  <c r="E10003" i="9"/>
  <c r="F10003" i="9" s="1"/>
  <c r="F10002" i="9"/>
  <c r="C8747" i="9"/>
  <c r="D8746" i="9"/>
  <c r="J8601" i="9" l="1"/>
  <c r="I8602" i="9"/>
  <c r="C8748" i="9"/>
  <c r="D8747" i="9"/>
  <c r="I8603" i="9" l="1"/>
  <c r="J8602" i="9"/>
  <c r="C8749" i="9"/>
  <c r="D8748" i="9"/>
  <c r="J8603" i="9" l="1"/>
  <c r="I8604" i="9"/>
  <c r="C8750" i="9"/>
  <c r="D8749" i="9"/>
  <c r="J8604" i="9" l="1"/>
  <c r="I8605" i="9"/>
  <c r="D8750" i="9"/>
  <c r="C8751" i="9"/>
  <c r="J8605" i="9" l="1"/>
  <c r="I8606" i="9"/>
  <c r="C8752" i="9"/>
  <c r="D8751" i="9"/>
  <c r="I8607" i="9" l="1"/>
  <c r="J8606" i="9"/>
  <c r="C8753" i="9"/>
  <c r="D8752" i="9"/>
  <c r="J8607" i="9" l="1"/>
  <c r="I8608" i="9"/>
  <c r="C8754" i="9"/>
  <c r="D8753" i="9"/>
  <c r="I8609" i="9" l="1"/>
  <c r="J8608" i="9"/>
  <c r="C8755" i="9"/>
  <c r="D8754" i="9"/>
  <c r="J8609" i="9" l="1"/>
  <c r="I8610" i="9"/>
  <c r="C8756" i="9"/>
  <c r="D8755" i="9"/>
  <c r="J8610" i="9" l="1"/>
  <c r="I8611" i="9"/>
  <c r="C8757" i="9"/>
  <c r="D8756" i="9"/>
  <c r="J8611" i="9" l="1"/>
  <c r="I8612" i="9"/>
  <c r="C8758" i="9"/>
  <c r="D8757" i="9"/>
  <c r="J8612" i="9" l="1"/>
  <c r="I8613" i="9"/>
  <c r="C8759" i="9"/>
  <c r="D8758" i="9"/>
  <c r="J8613" i="9" l="1"/>
  <c r="I8614" i="9"/>
  <c r="C8760" i="9"/>
  <c r="D8759" i="9"/>
  <c r="I8615" i="9" l="1"/>
  <c r="J8614" i="9"/>
  <c r="C8761" i="9"/>
  <c r="D8760" i="9"/>
  <c r="J8615" i="9" l="1"/>
  <c r="I8616" i="9"/>
  <c r="C8762" i="9"/>
  <c r="D8761" i="9"/>
  <c r="I8617" i="9" l="1"/>
  <c r="J8616" i="9"/>
  <c r="C8763" i="9"/>
  <c r="D8762" i="9"/>
  <c r="J8617" i="9" l="1"/>
  <c r="I8618" i="9"/>
  <c r="C8764" i="9"/>
  <c r="D8763" i="9"/>
  <c r="I8619" i="9" l="1"/>
  <c r="J8618" i="9"/>
  <c r="C8765" i="9"/>
  <c r="D8764" i="9"/>
  <c r="J8619" i="9" l="1"/>
  <c r="I8620" i="9"/>
  <c r="C8766" i="9"/>
  <c r="D8765" i="9"/>
  <c r="J8620" i="9" l="1"/>
  <c r="I8621" i="9"/>
  <c r="C8767" i="9"/>
  <c r="D8766" i="9"/>
  <c r="J8621" i="9" l="1"/>
  <c r="I8622" i="9"/>
  <c r="C8768" i="9"/>
  <c r="D8767" i="9"/>
  <c r="I8623" i="9" l="1"/>
  <c r="J8622" i="9"/>
  <c r="C8769" i="9"/>
  <c r="D8768" i="9"/>
  <c r="J8623" i="9" l="1"/>
  <c r="I8624" i="9"/>
  <c r="C8770" i="9"/>
  <c r="D8769" i="9"/>
  <c r="J8624" i="9" l="1"/>
  <c r="I8625" i="9"/>
  <c r="C8771" i="9"/>
  <c r="D8770" i="9"/>
  <c r="J8625" i="9" l="1"/>
  <c r="I8626" i="9"/>
  <c r="C8772" i="9"/>
  <c r="D8771" i="9"/>
  <c r="I8627" i="9" l="1"/>
  <c r="J8626" i="9"/>
  <c r="C8773" i="9"/>
  <c r="D8772" i="9"/>
  <c r="J8627" i="9" l="1"/>
  <c r="I8628" i="9"/>
  <c r="C8774" i="9"/>
  <c r="D8773" i="9"/>
  <c r="J8628" i="9" l="1"/>
  <c r="I8629" i="9"/>
  <c r="C8775" i="9"/>
  <c r="D8774" i="9"/>
  <c r="J8629" i="9" l="1"/>
  <c r="I8630" i="9"/>
  <c r="C8776" i="9"/>
  <c r="D8775" i="9"/>
  <c r="I8631" i="9" l="1"/>
  <c r="J8630" i="9"/>
  <c r="C8777" i="9"/>
  <c r="D8776" i="9"/>
  <c r="J8631" i="9" l="1"/>
  <c r="I8632" i="9"/>
  <c r="C8778" i="9"/>
  <c r="D8777" i="9"/>
  <c r="I8633" i="9" l="1"/>
  <c r="J8632" i="9"/>
  <c r="C8779" i="9"/>
  <c r="D8778" i="9"/>
  <c r="J8633" i="9" l="1"/>
  <c r="I8634" i="9"/>
  <c r="C8780" i="9"/>
  <c r="D8779" i="9"/>
  <c r="I8635" i="9" l="1"/>
  <c r="J8634" i="9"/>
  <c r="C8781" i="9"/>
  <c r="D8780" i="9"/>
  <c r="J8635" i="9" l="1"/>
  <c r="I8636" i="9"/>
  <c r="C8782" i="9"/>
  <c r="D8781" i="9"/>
  <c r="J8636" i="9" l="1"/>
  <c r="I8637" i="9"/>
  <c r="C8783" i="9"/>
  <c r="D8782" i="9"/>
  <c r="J8637" i="9" l="1"/>
  <c r="I8638" i="9"/>
  <c r="C8784" i="9"/>
  <c r="D8783" i="9"/>
  <c r="I8639" i="9" l="1"/>
  <c r="J8638" i="9"/>
  <c r="C8785" i="9"/>
  <c r="D8784" i="9"/>
  <c r="J8639" i="9" l="1"/>
  <c r="I8640" i="9"/>
  <c r="C8786" i="9"/>
  <c r="D8785" i="9"/>
  <c r="I8641" i="9" l="1"/>
  <c r="J8640" i="9"/>
  <c r="C8787" i="9"/>
  <c r="D8786" i="9"/>
  <c r="J8641" i="9" l="1"/>
  <c r="I8642" i="9"/>
  <c r="C8788" i="9"/>
  <c r="D8787" i="9"/>
  <c r="J8642" i="9" l="1"/>
  <c r="I8643" i="9"/>
  <c r="C8789" i="9"/>
  <c r="D8788" i="9"/>
  <c r="J8643" i="9" l="1"/>
  <c r="I8644" i="9"/>
  <c r="C8790" i="9"/>
  <c r="D8789" i="9"/>
  <c r="J8644" i="9" l="1"/>
  <c r="I8645" i="9"/>
  <c r="C8791" i="9"/>
  <c r="D8790" i="9"/>
  <c r="J8645" i="9" l="1"/>
  <c r="I8646" i="9"/>
  <c r="C8792" i="9"/>
  <c r="D8791" i="9"/>
  <c r="I8647" i="9" l="1"/>
  <c r="J8646" i="9"/>
  <c r="C8793" i="9"/>
  <c r="D8792" i="9"/>
  <c r="J8647" i="9" l="1"/>
  <c r="I8648" i="9"/>
  <c r="C8794" i="9"/>
  <c r="D8793" i="9"/>
  <c r="I8649" i="9" l="1"/>
  <c r="J8648" i="9"/>
  <c r="C8795" i="9"/>
  <c r="D8794" i="9"/>
  <c r="J8649" i="9" l="1"/>
  <c r="I8650" i="9"/>
  <c r="C8796" i="9"/>
  <c r="D8795" i="9"/>
  <c r="I8651" i="9" l="1"/>
  <c r="J8650" i="9"/>
  <c r="C8797" i="9"/>
  <c r="D8796" i="9"/>
  <c r="J8651" i="9" l="1"/>
  <c r="I8652" i="9"/>
  <c r="C8798" i="9"/>
  <c r="D8797" i="9"/>
  <c r="J8652" i="9" l="1"/>
  <c r="I8653" i="9"/>
  <c r="C8799" i="9"/>
  <c r="D8798" i="9"/>
  <c r="J8653" i="9" l="1"/>
  <c r="I8654" i="9"/>
  <c r="C8800" i="9"/>
  <c r="D8799" i="9"/>
  <c r="I8655" i="9" l="1"/>
  <c r="J8654" i="9"/>
  <c r="C8801" i="9"/>
  <c r="D8800" i="9"/>
  <c r="J8655" i="9" l="1"/>
  <c r="I8656" i="9"/>
  <c r="C8802" i="9"/>
  <c r="D8801" i="9"/>
  <c r="J8656" i="9" l="1"/>
  <c r="I8657" i="9"/>
  <c r="C8803" i="9"/>
  <c r="D8802" i="9"/>
  <c r="J8657" i="9" l="1"/>
  <c r="I8658" i="9"/>
  <c r="C8804" i="9"/>
  <c r="D8803" i="9"/>
  <c r="J8658" i="9" l="1"/>
  <c r="I8659" i="9"/>
  <c r="C8805" i="9"/>
  <c r="D8804" i="9"/>
  <c r="J8659" i="9" l="1"/>
  <c r="I8660" i="9"/>
  <c r="C8806" i="9"/>
  <c r="D8805" i="9"/>
  <c r="J8660" i="9" l="1"/>
  <c r="I8661" i="9"/>
  <c r="C8807" i="9"/>
  <c r="D8806" i="9"/>
  <c r="J8661" i="9" l="1"/>
  <c r="I8662" i="9"/>
  <c r="C8808" i="9"/>
  <c r="D8807" i="9"/>
  <c r="I8663" i="9" l="1"/>
  <c r="J8662" i="9"/>
  <c r="C8809" i="9"/>
  <c r="D8808" i="9"/>
  <c r="J8663" i="9" l="1"/>
  <c r="I8664" i="9"/>
  <c r="C8810" i="9"/>
  <c r="D8809" i="9"/>
  <c r="I8665" i="9" l="1"/>
  <c r="J8664" i="9"/>
  <c r="C8811" i="9"/>
  <c r="D8810" i="9"/>
  <c r="J8665" i="9" l="1"/>
  <c r="I8666" i="9"/>
  <c r="C8812" i="9"/>
  <c r="D8811" i="9"/>
  <c r="J8666" i="9" l="1"/>
  <c r="I8667" i="9"/>
  <c r="C8813" i="9"/>
  <c r="D8812" i="9"/>
  <c r="J8667" i="9" l="1"/>
  <c r="I8668" i="9"/>
  <c r="C8814" i="9"/>
  <c r="D8813" i="9"/>
  <c r="J8668" i="9" l="1"/>
  <c r="I8669" i="9"/>
  <c r="C8815" i="9"/>
  <c r="D8814" i="9"/>
  <c r="J8669" i="9" l="1"/>
  <c r="I8670" i="9"/>
  <c r="C8816" i="9"/>
  <c r="D8815" i="9"/>
  <c r="I8671" i="9" l="1"/>
  <c r="J8670" i="9"/>
  <c r="C8817" i="9"/>
  <c r="D8816" i="9"/>
  <c r="J8671" i="9" l="1"/>
  <c r="I8672" i="9"/>
  <c r="C8818" i="9"/>
  <c r="D8817" i="9"/>
  <c r="J8672" i="9" l="1"/>
  <c r="I8673" i="9"/>
  <c r="C8819" i="9"/>
  <c r="D8818" i="9"/>
  <c r="J8673" i="9" l="1"/>
  <c r="I8674" i="9"/>
  <c r="C8820" i="9"/>
  <c r="D8819" i="9"/>
  <c r="J8674" i="9" l="1"/>
  <c r="I8675" i="9"/>
  <c r="C8821" i="9"/>
  <c r="D8820" i="9"/>
  <c r="J8675" i="9" l="1"/>
  <c r="I8676" i="9"/>
  <c r="C8822" i="9"/>
  <c r="D8821" i="9"/>
  <c r="J8676" i="9" l="1"/>
  <c r="I8677" i="9"/>
  <c r="C8823" i="9"/>
  <c r="D8822" i="9"/>
  <c r="J8677" i="9" l="1"/>
  <c r="I8678" i="9"/>
  <c r="C8824" i="9"/>
  <c r="D8823" i="9"/>
  <c r="I8679" i="9" l="1"/>
  <c r="J8678" i="9"/>
  <c r="C8825" i="9"/>
  <c r="D8824" i="9"/>
  <c r="J8679" i="9" l="1"/>
  <c r="I8680" i="9"/>
  <c r="C8826" i="9"/>
  <c r="D8825" i="9"/>
  <c r="I8681" i="9" l="1"/>
  <c r="J8680" i="9"/>
  <c r="C8827" i="9"/>
  <c r="D8826" i="9"/>
  <c r="J8681" i="9" l="1"/>
  <c r="I8682" i="9"/>
  <c r="C8828" i="9"/>
  <c r="D8827" i="9"/>
  <c r="J8682" i="9" l="1"/>
  <c r="I8683" i="9"/>
  <c r="C8829" i="9"/>
  <c r="D8828" i="9"/>
  <c r="J8683" i="9" l="1"/>
  <c r="I8684" i="9"/>
  <c r="C8830" i="9"/>
  <c r="D8829" i="9"/>
  <c r="J8684" i="9" l="1"/>
  <c r="I8685" i="9"/>
  <c r="C8831" i="9"/>
  <c r="D8830" i="9"/>
  <c r="J8685" i="9" l="1"/>
  <c r="I8686" i="9"/>
  <c r="C8832" i="9"/>
  <c r="D8831" i="9"/>
  <c r="I8687" i="9" l="1"/>
  <c r="J8686" i="9"/>
  <c r="C8833" i="9"/>
  <c r="D8832" i="9"/>
  <c r="J8687" i="9" l="1"/>
  <c r="I8688" i="9"/>
  <c r="C8834" i="9"/>
  <c r="D8833" i="9"/>
  <c r="I8689" i="9" l="1"/>
  <c r="J8688" i="9"/>
  <c r="C8835" i="9"/>
  <c r="D8834" i="9"/>
  <c r="J8689" i="9" l="1"/>
  <c r="I8690" i="9"/>
  <c r="C8836" i="9"/>
  <c r="D8835" i="9"/>
  <c r="J8690" i="9" l="1"/>
  <c r="I8691" i="9"/>
  <c r="C8837" i="9"/>
  <c r="D8836" i="9"/>
  <c r="J8691" i="9" l="1"/>
  <c r="I8692" i="9"/>
  <c r="C8838" i="9"/>
  <c r="D8837" i="9"/>
  <c r="J8692" i="9" l="1"/>
  <c r="I8693" i="9"/>
  <c r="C8839" i="9"/>
  <c r="D8838" i="9"/>
  <c r="J8693" i="9" l="1"/>
  <c r="I8694" i="9"/>
  <c r="C8840" i="9"/>
  <c r="D8839" i="9"/>
  <c r="I8695" i="9" l="1"/>
  <c r="J8694" i="9"/>
  <c r="C8841" i="9"/>
  <c r="D8840" i="9"/>
  <c r="J8695" i="9" l="1"/>
  <c r="I8696" i="9"/>
  <c r="C8842" i="9"/>
  <c r="D8841" i="9"/>
  <c r="I8697" i="9" l="1"/>
  <c r="J8696" i="9"/>
  <c r="C8843" i="9"/>
  <c r="D8842" i="9"/>
  <c r="J8697" i="9" l="1"/>
  <c r="I8698" i="9"/>
  <c r="C8844" i="9"/>
  <c r="D8843" i="9"/>
  <c r="J8698" i="9" l="1"/>
  <c r="I8699" i="9"/>
  <c r="C8845" i="9"/>
  <c r="D8844" i="9"/>
  <c r="J8699" i="9" l="1"/>
  <c r="I8700" i="9"/>
  <c r="C8846" i="9"/>
  <c r="D8845" i="9"/>
  <c r="J8700" i="9" l="1"/>
  <c r="I8701" i="9"/>
  <c r="C8847" i="9"/>
  <c r="D8846" i="9"/>
  <c r="J8701" i="9" l="1"/>
  <c r="I8702" i="9"/>
  <c r="C8848" i="9"/>
  <c r="D8847" i="9"/>
  <c r="I8703" i="9" l="1"/>
  <c r="J8702" i="9"/>
  <c r="C8849" i="9"/>
  <c r="D8848" i="9"/>
  <c r="J8703" i="9" l="1"/>
  <c r="I8704" i="9"/>
  <c r="C8850" i="9"/>
  <c r="D8849" i="9"/>
  <c r="I8705" i="9" l="1"/>
  <c r="J8704" i="9"/>
  <c r="C8851" i="9"/>
  <c r="D8850" i="9"/>
  <c r="J8705" i="9" l="1"/>
  <c r="I8706" i="9"/>
  <c r="C8852" i="9"/>
  <c r="D8851" i="9"/>
  <c r="J8706" i="9" l="1"/>
  <c r="I8707" i="9"/>
  <c r="C8853" i="9"/>
  <c r="D8852" i="9"/>
  <c r="J8707" i="9" l="1"/>
  <c r="I8708" i="9"/>
  <c r="C8854" i="9"/>
  <c r="D8853" i="9"/>
  <c r="J8708" i="9" l="1"/>
  <c r="I8709" i="9"/>
  <c r="C8855" i="9"/>
  <c r="D8854" i="9"/>
  <c r="J8709" i="9" l="1"/>
  <c r="I8710" i="9"/>
  <c r="C8856" i="9"/>
  <c r="D8855" i="9"/>
  <c r="I8711" i="9" l="1"/>
  <c r="J8710" i="9"/>
  <c r="C8857" i="9"/>
  <c r="D8856" i="9"/>
  <c r="J8711" i="9" l="1"/>
  <c r="I8712" i="9"/>
  <c r="C8858" i="9"/>
  <c r="D8857" i="9"/>
  <c r="I8713" i="9" l="1"/>
  <c r="J8712" i="9"/>
  <c r="C8859" i="9"/>
  <c r="D8858" i="9"/>
  <c r="J8713" i="9" l="1"/>
  <c r="I8714" i="9"/>
  <c r="C8860" i="9"/>
  <c r="D8859" i="9"/>
  <c r="J8714" i="9" l="1"/>
  <c r="I8715" i="9"/>
  <c r="C8861" i="9"/>
  <c r="D8860" i="9"/>
  <c r="J8715" i="9" l="1"/>
  <c r="I8716" i="9"/>
  <c r="C8862" i="9"/>
  <c r="D8861" i="9"/>
  <c r="J8716" i="9" l="1"/>
  <c r="I8717" i="9"/>
  <c r="C8863" i="9"/>
  <c r="D8862" i="9"/>
  <c r="J8717" i="9" l="1"/>
  <c r="I8718" i="9"/>
  <c r="C8864" i="9"/>
  <c r="D8863" i="9"/>
  <c r="I8719" i="9" l="1"/>
  <c r="J8718" i="9"/>
  <c r="C8865" i="9"/>
  <c r="D8864" i="9"/>
  <c r="J8719" i="9" l="1"/>
  <c r="I8720" i="9"/>
  <c r="C8866" i="9"/>
  <c r="D8865" i="9"/>
  <c r="I8721" i="9" l="1"/>
  <c r="J8720" i="9"/>
  <c r="C8867" i="9"/>
  <c r="D8866" i="9"/>
  <c r="J8721" i="9" l="1"/>
  <c r="I8722" i="9"/>
  <c r="C8868" i="9"/>
  <c r="D8867" i="9"/>
  <c r="J8722" i="9" l="1"/>
  <c r="I8723" i="9"/>
  <c r="C8869" i="9"/>
  <c r="D8868" i="9"/>
  <c r="J8723" i="9" l="1"/>
  <c r="I8724" i="9"/>
  <c r="C8870" i="9"/>
  <c r="D8869" i="9"/>
  <c r="J8724" i="9" l="1"/>
  <c r="I8725" i="9"/>
  <c r="C8871" i="9"/>
  <c r="D8870" i="9"/>
  <c r="J8725" i="9" l="1"/>
  <c r="I8726" i="9"/>
  <c r="C8872" i="9"/>
  <c r="D8871" i="9"/>
  <c r="I8727" i="9" l="1"/>
  <c r="J8726" i="9"/>
  <c r="C8873" i="9"/>
  <c r="D8872" i="9"/>
  <c r="J8727" i="9" l="1"/>
  <c r="I8728" i="9"/>
  <c r="C8874" i="9"/>
  <c r="D8873" i="9"/>
  <c r="I8729" i="9" l="1"/>
  <c r="J8728" i="9"/>
  <c r="C8875" i="9"/>
  <c r="D8874" i="9"/>
  <c r="J8729" i="9" l="1"/>
  <c r="I8730" i="9"/>
  <c r="C8876" i="9"/>
  <c r="D8875" i="9"/>
  <c r="J8730" i="9" l="1"/>
  <c r="I8731" i="9"/>
  <c r="C8877" i="9"/>
  <c r="D8876" i="9"/>
  <c r="J8731" i="9" l="1"/>
  <c r="I8732" i="9"/>
  <c r="C8878" i="9"/>
  <c r="D8877" i="9"/>
  <c r="J8732" i="9" l="1"/>
  <c r="I8733" i="9"/>
  <c r="D8878" i="9"/>
  <c r="C8879" i="9"/>
  <c r="J8733" i="9" l="1"/>
  <c r="I8734" i="9"/>
  <c r="C8880" i="9"/>
  <c r="D8879" i="9"/>
  <c r="I8735" i="9" l="1"/>
  <c r="J8734" i="9"/>
  <c r="C8881" i="9"/>
  <c r="D8880" i="9"/>
  <c r="J8735" i="9" l="1"/>
  <c r="I8736" i="9"/>
  <c r="C8882" i="9"/>
  <c r="D8881" i="9"/>
  <c r="J8736" i="9" l="1"/>
  <c r="I8737" i="9"/>
  <c r="C8883" i="9"/>
  <c r="D8882" i="9"/>
  <c r="J8737" i="9" l="1"/>
  <c r="I8738" i="9"/>
  <c r="C8884" i="9"/>
  <c r="D8883" i="9"/>
  <c r="J8738" i="9" l="1"/>
  <c r="I8739" i="9"/>
  <c r="C8885" i="9"/>
  <c r="D8884" i="9"/>
  <c r="J8739" i="9" l="1"/>
  <c r="I8740" i="9"/>
  <c r="C8886" i="9"/>
  <c r="D8885" i="9"/>
  <c r="J8740" i="9" l="1"/>
  <c r="I8741" i="9"/>
  <c r="C8887" i="9"/>
  <c r="D8886" i="9"/>
  <c r="J8741" i="9" l="1"/>
  <c r="I8742" i="9"/>
  <c r="C8888" i="9"/>
  <c r="D8887" i="9"/>
  <c r="I8743" i="9" l="1"/>
  <c r="J8742" i="9"/>
  <c r="C8889" i="9"/>
  <c r="D8888" i="9"/>
  <c r="J8743" i="9" l="1"/>
  <c r="I8744" i="9"/>
  <c r="C8890" i="9"/>
  <c r="D8889" i="9"/>
  <c r="I8745" i="9" l="1"/>
  <c r="J8744" i="9"/>
  <c r="C8891" i="9"/>
  <c r="D8890" i="9"/>
  <c r="J8745" i="9" l="1"/>
  <c r="I8746" i="9"/>
  <c r="C8892" i="9"/>
  <c r="D8891" i="9"/>
  <c r="J8746" i="9" l="1"/>
  <c r="I8747" i="9"/>
  <c r="C8893" i="9"/>
  <c r="D8892" i="9"/>
  <c r="J8747" i="9" l="1"/>
  <c r="I8748" i="9"/>
  <c r="C8894" i="9"/>
  <c r="D8893" i="9"/>
  <c r="J8748" i="9" l="1"/>
  <c r="I8749" i="9"/>
  <c r="C8895" i="9"/>
  <c r="D8894" i="9"/>
  <c r="J8749" i="9" l="1"/>
  <c r="I8750" i="9"/>
  <c r="C8896" i="9"/>
  <c r="D8895" i="9"/>
  <c r="I8751" i="9" l="1"/>
  <c r="J8750" i="9"/>
  <c r="C8897" i="9"/>
  <c r="D8896" i="9"/>
  <c r="J8751" i="9" l="1"/>
  <c r="I8752" i="9"/>
  <c r="C8898" i="9"/>
  <c r="D8897" i="9"/>
  <c r="I8753" i="9" l="1"/>
  <c r="J8752" i="9"/>
  <c r="C8899" i="9"/>
  <c r="D8898" i="9"/>
  <c r="J8753" i="9" l="1"/>
  <c r="I8754" i="9"/>
  <c r="C8900" i="9"/>
  <c r="D8899" i="9"/>
  <c r="J8754" i="9" l="1"/>
  <c r="I8755" i="9"/>
  <c r="C8901" i="9"/>
  <c r="D8900" i="9"/>
  <c r="J8755" i="9" l="1"/>
  <c r="I8756" i="9"/>
  <c r="C8902" i="9"/>
  <c r="D8901" i="9"/>
  <c r="J8756" i="9" l="1"/>
  <c r="I8757" i="9"/>
  <c r="C8903" i="9"/>
  <c r="D8902" i="9"/>
  <c r="J8757" i="9" l="1"/>
  <c r="I8758" i="9"/>
  <c r="C8904" i="9"/>
  <c r="D8903" i="9"/>
  <c r="I8759" i="9" l="1"/>
  <c r="J8758" i="9"/>
  <c r="C8905" i="9"/>
  <c r="D8904" i="9"/>
  <c r="J8759" i="9" l="1"/>
  <c r="I8760" i="9"/>
  <c r="C8906" i="9"/>
  <c r="D8905" i="9"/>
  <c r="I8761" i="9" l="1"/>
  <c r="J8760" i="9"/>
  <c r="C8907" i="9"/>
  <c r="D8906" i="9"/>
  <c r="J8761" i="9" l="1"/>
  <c r="I8762" i="9"/>
  <c r="C8908" i="9"/>
  <c r="D8907" i="9"/>
  <c r="J8762" i="9" l="1"/>
  <c r="I8763" i="9"/>
  <c r="C8909" i="9"/>
  <c r="D8908" i="9"/>
  <c r="J8763" i="9" l="1"/>
  <c r="I8764" i="9"/>
  <c r="C8910" i="9"/>
  <c r="D8909" i="9"/>
  <c r="J8764" i="9" l="1"/>
  <c r="I8765" i="9"/>
  <c r="C8911" i="9"/>
  <c r="D8910" i="9"/>
  <c r="J8765" i="9" l="1"/>
  <c r="I8766" i="9"/>
  <c r="C8912" i="9"/>
  <c r="D8911" i="9"/>
  <c r="I8767" i="9" l="1"/>
  <c r="J8766" i="9"/>
  <c r="C8913" i="9"/>
  <c r="D8912" i="9"/>
  <c r="J8767" i="9" l="1"/>
  <c r="I8768" i="9"/>
  <c r="C8914" i="9"/>
  <c r="D8913" i="9"/>
  <c r="I8769" i="9" l="1"/>
  <c r="J8768" i="9"/>
  <c r="C8915" i="9"/>
  <c r="D8914" i="9"/>
  <c r="J8769" i="9" l="1"/>
  <c r="I8770" i="9"/>
  <c r="C8916" i="9"/>
  <c r="D8915" i="9"/>
  <c r="J8770" i="9" l="1"/>
  <c r="I8771" i="9"/>
  <c r="C8917" i="9"/>
  <c r="D8916" i="9"/>
  <c r="J8771" i="9" l="1"/>
  <c r="I8772" i="9"/>
  <c r="C8918" i="9"/>
  <c r="D8917" i="9"/>
  <c r="J8772" i="9" l="1"/>
  <c r="I8773" i="9"/>
  <c r="C8919" i="9"/>
  <c r="D8918" i="9"/>
  <c r="J8773" i="9" l="1"/>
  <c r="I8774" i="9"/>
  <c r="C8920" i="9"/>
  <c r="D8919" i="9"/>
  <c r="I8775" i="9" l="1"/>
  <c r="J8774" i="9"/>
  <c r="C8921" i="9"/>
  <c r="D8920" i="9"/>
  <c r="J8775" i="9" l="1"/>
  <c r="I8776" i="9"/>
  <c r="C8922" i="9"/>
  <c r="D8921" i="9"/>
  <c r="I8777" i="9" l="1"/>
  <c r="J8776" i="9"/>
  <c r="C8923" i="9"/>
  <c r="D8922" i="9"/>
  <c r="J8777" i="9" l="1"/>
  <c r="I8778" i="9"/>
  <c r="C8924" i="9"/>
  <c r="D8923" i="9"/>
  <c r="J8778" i="9" l="1"/>
  <c r="I8779" i="9"/>
  <c r="C8925" i="9"/>
  <c r="D8924" i="9"/>
  <c r="J8779" i="9" l="1"/>
  <c r="I8780" i="9"/>
  <c r="C8926" i="9"/>
  <c r="D8925" i="9"/>
  <c r="J8780" i="9" l="1"/>
  <c r="I8781" i="9"/>
  <c r="C8927" i="9"/>
  <c r="D8926" i="9"/>
  <c r="J8781" i="9" l="1"/>
  <c r="I8782" i="9"/>
  <c r="C8928" i="9"/>
  <c r="D8927" i="9"/>
  <c r="I8783" i="9" l="1"/>
  <c r="J8782" i="9"/>
  <c r="C8929" i="9"/>
  <c r="D8928" i="9"/>
  <c r="J8783" i="9" l="1"/>
  <c r="I8784" i="9"/>
  <c r="C8930" i="9"/>
  <c r="D8929" i="9"/>
  <c r="I8785" i="9" l="1"/>
  <c r="J8784" i="9"/>
  <c r="C8931" i="9"/>
  <c r="D8930" i="9"/>
  <c r="J8785" i="9" l="1"/>
  <c r="I8786" i="9"/>
  <c r="C8932" i="9"/>
  <c r="D8931" i="9"/>
  <c r="J8786" i="9" l="1"/>
  <c r="I8787" i="9"/>
  <c r="C8933" i="9"/>
  <c r="D8932" i="9"/>
  <c r="J8787" i="9" l="1"/>
  <c r="I8788" i="9"/>
  <c r="C8934" i="9"/>
  <c r="D8933" i="9"/>
  <c r="J8788" i="9" l="1"/>
  <c r="I8789" i="9"/>
  <c r="C8935" i="9"/>
  <c r="D8934" i="9"/>
  <c r="J8789" i="9" l="1"/>
  <c r="I8790" i="9"/>
  <c r="C8936" i="9"/>
  <c r="D8935" i="9"/>
  <c r="I8791" i="9" l="1"/>
  <c r="J8790" i="9"/>
  <c r="C8937" i="9"/>
  <c r="D8936" i="9"/>
  <c r="J8791" i="9" l="1"/>
  <c r="I8792" i="9"/>
  <c r="C8938" i="9"/>
  <c r="D8937" i="9"/>
  <c r="I8793" i="9" l="1"/>
  <c r="J8792" i="9"/>
  <c r="C8939" i="9"/>
  <c r="D8938" i="9"/>
  <c r="J8793" i="9" l="1"/>
  <c r="I8794" i="9"/>
  <c r="C8940" i="9"/>
  <c r="D8939" i="9"/>
  <c r="J8794" i="9" l="1"/>
  <c r="I8795" i="9"/>
  <c r="C8941" i="9"/>
  <c r="D8940" i="9"/>
  <c r="J8795" i="9" l="1"/>
  <c r="I8796" i="9"/>
  <c r="C8942" i="9"/>
  <c r="D8941" i="9"/>
  <c r="J8796" i="9" l="1"/>
  <c r="I8797" i="9"/>
  <c r="C8943" i="9"/>
  <c r="D8942" i="9"/>
  <c r="J8797" i="9" l="1"/>
  <c r="I8798" i="9"/>
  <c r="C8944" i="9"/>
  <c r="D8943" i="9"/>
  <c r="I8799" i="9" l="1"/>
  <c r="J8798" i="9"/>
  <c r="C8945" i="9"/>
  <c r="D8944" i="9"/>
  <c r="J8799" i="9" l="1"/>
  <c r="I8800" i="9"/>
  <c r="C8946" i="9"/>
  <c r="D8945" i="9"/>
  <c r="J8800" i="9" l="1"/>
  <c r="I8801" i="9"/>
  <c r="C8947" i="9"/>
  <c r="D8946" i="9"/>
  <c r="J8801" i="9" l="1"/>
  <c r="I8802" i="9"/>
  <c r="C8948" i="9"/>
  <c r="D8947" i="9"/>
  <c r="J8802" i="9" l="1"/>
  <c r="I8803" i="9"/>
  <c r="C8949" i="9"/>
  <c r="D8948" i="9"/>
  <c r="J8803" i="9" l="1"/>
  <c r="I8804" i="9"/>
  <c r="C8950" i="9"/>
  <c r="D8949" i="9"/>
  <c r="J8804" i="9" l="1"/>
  <c r="I8805" i="9"/>
  <c r="C8951" i="9"/>
  <c r="D8950" i="9"/>
  <c r="J8805" i="9" l="1"/>
  <c r="I8806" i="9"/>
  <c r="C8952" i="9"/>
  <c r="D8951" i="9"/>
  <c r="I8807" i="9" l="1"/>
  <c r="J8806" i="9"/>
  <c r="C8953" i="9"/>
  <c r="D8952" i="9"/>
  <c r="J8807" i="9" l="1"/>
  <c r="I8808" i="9"/>
  <c r="C8954" i="9"/>
  <c r="D8953" i="9"/>
  <c r="I8809" i="9" l="1"/>
  <c r="J8808" i="9"/>
  <c r="C8955" i="9"/>
  <c r="D8954" i="9"/>
  <c r="J8809" i="9" l="1"/>
  <c r="I8810" i="9"/>
  <c r="C8956" i="9"/>
  <c r="D8955" i="9"/>
  <c r="J8810" i="9" l="1"/>
  <c r="I8811" i="9"/>
  <c r="C8957" i="9"/>
  <c r="D8956" i="9"/>
  <c r="J8811" i="9" l="1"/>
  <c r="I8812" i="9"/>
  <c r="C8958" i="9"/>
  <c r="D8957" i="9"/>
  <c r="J8812" i="9" l="1"/>
  <c r="I8813" i="9"/>
  <c r="C8959" i="9"/>
  <c r="D8958" i="9"/>
  <c r="J8813" i="9" l="1"/>
  <c r="I8814" i="9"/>
  <c r="C8960" i="9"/>
  <c r="D8959" i="9"/>
  <c r="I8815" i="9" l="1"/>
  <c r="J8814" i="9"/>
  <c r="C8961" i="9"/>
  <c r="D8960" i="9"/>
  <c r="J8815" i="9" l="1"/>
  <c r="I8816" i="9"/>
  <c r="C8962" i="9"/>
  <c r="D8961" i="9"/>
  <c r="I8817" i="9" l="1"/>
  <c r="J8816" i="9"/>
  <c r="C8963" i="9"/>
  <c r="D8962" i="9"/>
  <c r="J8817" i="9" l="1"/>
  <c r="I8818" i="9"/>
  <c r="C8964" i="9"/>
  <c r="D8963" i="9"/>
  <c r="J8818" i="9" l="1"/>
  <c r="I8819" i="9"/>
  <c r="C8965" i="9"/>
  <c r="D8964" i="9"/>
  <c r="J8819" i="9" l="1"/>
  <c r="I8820" i="9"/>
  <c r="C8966" i="9"/>
  <c r="D8965" i="9"/>
  <c r="J8820" i="9" l="1"/>
  <c r="I8821" i="9"/>
  <c r="C8967" i="9"/>
  <c r="D8966" i="9"/>
  <c r="J8821" i="9" l="1"/>
  <c r="I8822" i="9"/>
  <c r="C8968" i="9"/>
  <c r="D8967" i="9"/>
  <c r="I8823" i="9" l="1"/>
  <c r="J8822" i="9"/>
  <c r="C8969" i="9"/>
  <c r="D8968" i="9"/>
  <c r="J8823" i="9" l="1"/>
  <c r="I8824" i="9"/>
  <c r="C8970" i="9"/>
  <c r="D8969" i="9"/>
  <c r="I8825" i="9" l="1"/>
  <c r="J8824" i="9"/>
  <c r="C8971" i="9"/>
  <c r="D8970" i="9"/>
  <c r="J8825" i="9" l="1"/>
  <c r="I8826" i="9"/>
  <c r="C8972" i="9"/>
  <c r="D8971" i="9"/>
  <c r="J8826" i="9" l="1"/>
  <c r="I8827" i="9"/>
  <c r="C8973" i="9"/>
  <c r="D8972" i="9"/>
  <c r="J8827" i="9" l="1"/>
  <c r="I8828" i="9"/>
  <c r="C8974" i="9"/>
  <c r="D8973" i="9"/>
  <c r="J8828" i="9" l="1"/>
  <c r="I8829" i="9"/>
  <c r="C8975" i="9"/>
  <c r="D8974" i="9"/>
  <c r="J8829" i="9" l="1"/>
  <c r="I8830" i="9"/>
  <c r="C8976" i="9"/>
  <c r="D8975" i="9"/>
  <c r="I8831" i="9" l="1"/>
  <c r="J8830" i="9"/>
  <c r="C8977" i="9"/>
  <c r="D8976" i="9"/>
  <c r="J8831" i="9" l="1"/>
  <c r="I8832" i="9"/>
  <c r="C8978" i="9"/>
  <c r="D8977" i="9"/>
  <c r="I8833" i="9" l="1"/>
  <c r="J8832" i="9"/>
  <c r="C8979" i="9"/>
  <c r="D8978" i="9"/>
  <c r="J8833" i="9" l="1"/>
  <c r="I8834" i="9"/>
  <c r="C8980" i="9"/>
  <c r="D8979" i="9"/>
  <c r="J8834" i="9" l="1"/>
  <c r="I8835" i="9"/>
  <c r="C8981" i="9"/>
  <c r="D8980" i="9"/>
  <c r="J8835" i="9" l="1"/>
  <c r="I8836" i="9"/>
  <c r="C8982" i="9"/>
  <c r="D8981" i="9"/>
  <c r="J8836" i="9" l="1"/>
  <c r="I8837" i="9"/>
  <c r="C8983" i="9"/>
  <c r="D8982" i="9"/>
  <c r="J8837" i="9" l="1"/>
  <c r="I8838" i="9"/>
  <c r="C8984" i="9"/>
  <c r="D8983" i="9"/>
  <c r="I8839" i="9" l="1"/>
  <c r="J8838" i="9"/>
  <c r="C8985" i="9"/>
  <c r="D8984" i="9"/>
  <c r="J8839" i="9" l="1"/>
  <c r="I8840" i="9"/>
  <c r="C8986" i="9"/>
  <c r="D8985" i="9"/>
  <c r="I8841" i="9" l="1"/>
  <c r="J8840" i="9"/>
  <c r="C8987" i="9"/>
  <c r="D8986" i="9"/>
  <c r="J8841" i="9" l="1"/>
  <c r="I8842" i="9"/>
  <c r="C8988" i="9"/>
  <c r="D8987" i="9"/>
  <c r="J8842" i="9" l="1"/>
  <c r="I8843" i="9"/>
  <c r="C8989" i="9"/>
  <c r="D8988" i="9"/>
  <c r="J8843" i="9" l="1"/>
  <c r="I8844" i="9"/>
  <c r="C8990" i="9"/>
  <c r="D8989" i="9"/>
  <c r="J8844" i="9" l="1"/>
  <c r="I8845" i="9"/>
  <c r="C8991" i="9"/>
  <c r="D8990" i="9"/>
  <c r="J8845" i="9" l="1"/>
  <c r="I8846" i="9"/>
  <c r="C8992" i="9"/>
  <c r="D8991" i="9"/>
  <c r="I8847" i="9" l="1"/>
  <c r="J8846" i="9"/>
  <c r="C8993" i="9"/>
  <c r="D8992" i="9"/>
  <c r="J8847" i="9" l="1"/>
  <c r="I8848" i="9"/>
  <c r="C8994" i="9"/>
  <c r="D8993" i="9"/>
  <c r="I8849" i="9" l="1"/>
  <c r="J8848" i="9"/>
  <c r="C8995" i="9"/>
  <c r="D8994" i="9"/>
  <c r="J8849" i="9" l="1"/>
  <c r="I8850" i="9"/>
  <c r="C8996" i="9"/>
  <c r="D8995" i="9"/>
  <c r="J8850" i="9" l="1"/>
  <c r="I8851" i="9"/>
  <c r="C8997" i="9"/>
  <c r="D8996" i="9"/>
  <c r="J8851" i="9" l="1"/>
  <c r="I8852" i="9"/>
  <c r="C8998" i="9"/>
  <c r="D8997" i="9"/>
  <c r="J8852" i="9" l="1"/>
  <c r="I8853" i="9"/>
  <c r="C8999" i="9"/>
  <c r="D8998" i="9"/>
  <c r="J8853" i="9" l="1"/>
  <c r="I8854" i="9"/>
  <c r="C9000" i="9"/>
  <c r="D8999" i="9"/>
  <c r="I8855" i="9" l="1"/>
  <c r="J8854" i="9"/>
  <c r="C9001" i="9"/>
  <c r="D9000" i="9"/>
  <c r="J8855" i="9" l="1"/>
  <c r="I8856" i="9"/>
  <c r="C9002" i="9"/>
  <c r="D9001" i="9"/>
  <c r="I8857" i="9" l="1"/>
  <c r="J8856" i="9"/>
  <c r="C9003" i="9"/>
  <c r="D9002" i="9"/>
  <c r="J8857" i="9" l="1"/>
  <c r="I8858" i="9"/>
  <c r="C9004" i="9"/>
  <c r="D9003" i="9"/>
  <c r="J8858" i="9" l="1"/>
  <c r="I8859" i="9"/>
  <c r="C9005" i="9"/>
  <c r="D9004" i="9"/>
  <c r="J8859" i="9" l="1"/>
  <c r="I8860" i="9"/>
  <c r="C9006" i="9"/>
  <c r="D9005" i="9"/>
  <c r="J8860" i="9" l="1"/>
  <c r="I8861" i="9"/>
  <c r="D9006" i="9"/>
  <c r="C9007" i="9"/>
  <c r="J8861" i="9" l="1"/>
  <c r="I8862" i="9"/>
  <c r="C9008" i="9"/>
  <c r="D9007" i="9"/>
  <c r="I8863" i="9" l="1"/>
  <c r="J8862" i="9"/>
  <c r="C9009" i="9"/>
  <c r="D9008" i="9"/>
  <c r="J8863" i="9" l="1"/>
  <c r="I8864" i="9"/>
  <c r="C9010" i="9"/>
  <c r="D9009" i="9"/>
  <c r="J8864" i="9" l="1"/>
  <c r="I8865" i="9"/>
  <c r="C9011" i="9"/>
  <c r="D9010" i="9"/>
  <c r="J8865" i="9" l="1"/>
  <c r="I8866" i="9"/>
  <c r="C9012" i="9"/>
  <c r="D9011" i="9"/>
  <c r="J8866" i="9" l="1"/>
  <c r="I8867" i="9"/>
  <c r="C9013" i="9"/>
  <c r="D9012" i="9"/>
  <c r="J8867" i="9" l="1"/>
  <c r="I8868" i="9"/>
  <c r="C9014" i="9"/>
  <c r="D9013" i="9"/>
  <c r="J8868" i="9" l="1"/>
  <c r="I8869" i="9"/>
  <c r="C9015" i="9"/>
  <c r="D9014" i="9"/>
  <c r="J8869" i="9" l="1"/>
  <c r="I8870" i="9"/>
  <c r="C9016" i="9"/>
  <c r="D9015" i="9"/>
  <c r="I8871" i="9" l="1"/>
  <c r="J8870" i="9"/>
  <c r="C9017" i="9"/>
  <c r="D9016" i="9"/>
  <c r="J8871" i="9" l="1"/>
  <c r="I8872" i="9"/>
  <c r="C9018" i="9"/>
  <c r="D9017" i="9"/>
  <c r="I8873" i="9" l="1"/>
  <c r="J8872" i="9"/>
  <c r="C9019" i="9"/>
  <c r="D9018" i="9"/>
  <c r="J8873" i="9" l="1"/>
  <c r="I8874" i="9"/>
  <c r="C9020" i="9"/>
  <c r="D9019" i="9"/>
  <c r="J8874" i="9" l="1"/>
  <c r="I8875" i="9"/>
  <c r="C9021" i="9"/>
  <c r="D9020" i="9"/>
  <c r="J8875" i="9" l="1"/>
  <c r="I8876" i="9"/>
  <c r="C9022" i="9"/>
  <c r="D9021" i="9"/>
  <c r="I8877" i="9" l="1"/>
  <c r="J8876" i="9"/>
  <c r="C9023" i="9"/>
  <c r="D9022" i="9"/>
  <c r="J8877" i="9" l="1"/>
  <c r="I8878" i="9"/>
  <c r="C9024" i="9"/>
  <c r="D9023" i="9"/>
  <c r="J8878" i="9" l="1"/>
  <c r="I8879" i="9"/>
  <c r="C9025" i="9"/>
  <c r="D9024" i="9"/>
  <c r="J8879" i="9" l="1"/>
  <c r="I8880" i="9"/>
  <c r="C9026" i="9"/>
  <c r="D9025" i="9"/>
  <c r="I8881" i="9" l="1"/>
  <c r="J8880" i="9"/>
  <c r="C9027" i="9"/>
  <c r="D9026" i="9"/>
  <c r="J8881" i="9" l="1"/>
  <c r="I8882" i="9"/>
  <c r="C9028" i="9"/>
  <c r="D9027" i="9"/>
  <c r="I8883" i="9" l="1"/>
  <c r="J8882" i="9"/>
  <c r="C9029" i="9"/>
  <c r="D9028" i="9"/>
  <c r="J8883" i="9" l="1"/>
  <c r="I8884" i="9"/>
  <c r="C9030" i="9"/>
  <c r="D9029" i="9"/>
  <c r="J8884" i="9" l="1"/>
  <c r="I8885" i="9"/>
  <c r="C9031" i="9"/>
  <c r="D9030" i="9"/>
  <c r="J8885" i="9" l="1"/>
  <c r="I8886" i="9"/>
  <c r="C9032" i="9"/>
  <c r="D9031" i="9"/>
  <c r="J8886" i="9" l="1"/>
  <c r="I8887" i="9"/>
  <c r="C9033" i="9"/>
  <c r="D9032" i="9"/>
  <c r="J8887" i="9" l="1"/>
  <c r="I8888" i="9"/>
  <c r="C9034" i="9"/>
  <c r="D9033" i="9"/>
  <c r="I8889" i="9" l="1"/>
  <c r="J8888" i="9"/>
  <c r="C9035" i="9"/>
  <c r="D9034" i="9"/>
  <c r="J8889" i="9" l="1"/>
  <c r="I8890" i="9"/>
  <c r="C9036" i="9"/>
  <c r="D9035" i="9"/>
  <c r="I8891" i="9" l="1"/>
  <c r="J8890" i="9"/>
  <c r="C9037" i="9"/>
  <c r="D9036" i="9"/>
  <c r="J8891" i="9" l="1"/>
  <c r="I8892" i="9"/>
  <c r="C9038" i="9"/>
  <c r="D9037" i="9"/>
  <c r="J8892" i="9" l="1"/>
  <c r="I8893" i="9"/>
  <c r="C9039" i="9"/>
  <c r="D9038" i="9"/>
  <c r="J8893" i="9" l="1"/>
  <c r="I8894" i="9"/>
  <c r="C9040" i="9"/>
  <c r="D9039" i="9"/>
  <c r="J8894" i="9" l="1"/>
  <c r="I8895" i="9"/>
  <c r="C9041" i="9"/>
  <c r="D9040" i="9"/>
  <c r="J8895" i="9" l="1"/>
  <c r="I8896" i="9"/>
  <c r="C9042" i="9"/>
  <c r="D9041" i="9"/>
  <c r="I8897" i="9" l="1"/>
  <c r="J8896" i="9"/>
  <c r="C9043" i="9"/>
  <c r="D9042" i="9"/>
  <c r="J8897" i="9" l="1"/>
  <c r="I8898" i="9"/>
  <c r="C9044" i="9"/>
  <c r="D9043" i="9"/>
  <c r="J8898" i="9" l="1"/>
  <c r="I8899" i="9"/>
  <c r="C9045" i="9"/>
  <c r="D9044" i="9"/>
  <c r="J8899" i="9" l="1"/>
  <c r="I8900" i="9"/>
  <c r="C9046" i="9"/>
  <c r="D9045" i="9"/>
  <c r="I8901" i="9" l="1"/>
  <c r="J8900" i="9"/>
  <c r="C9047" i="9"/>
  <c r="D9046" i="9"/>
  <c r="J8901" i="9" l="1"/>
  <c r="I8902" i="9"/>
  <c r="C9048" i="9"/>
  <c r="D9047" i="9"/>
  <c r="J8902" i="9" l="1"/>
  <c r="I8903" i="9"/>
  <c r="C9049" i="9"/>
  <c r="D9048" i="9"/>
  <c r="J8903" i="9" l="1"/>
  <c r="I8904" i="9"/>
  <c r="C9050" i="9"/>
  <c r="D9049" i="9"/>
  <c r="I8905" i="9" l="1"/>
  <c r="J8904" i="9"/>
  <c r="C9051" i="9"/>
  <c r="D9050" i="9"/>
  <c r="J8905" i="9" l="1"/>
  <c r="I8906" i="9"/>
  <c r="C9052" i="9"/>
  <c r="D9051" i="9"/>
  <c r="J8906" i="9" l="1"/>
  <c r="I8907" i="9"/>
  <c r="C9053" i="9"/>
  <c r="D9052" i="9"/>
  <c r="J8907" i="9" l="1"/>
  <c r="I8908" i="9"/>
  <c r="C9054" i="9"/>
  <c r="D9053" i="9"/>
  <c r="I8909" i="9" l="1"/>
  <c r="J8908" i="9"/>
  <c r="D9054" i="9"/>
  <c r="C9055" i="9"/>
  <c r="J8909" i="9" l="1"/>
  <c r="I8910" i="9"/>
  <c r="C9056" i="9"/>
  <c r="D9055" i="9"/>
  <c r="J8910" i="9" l="1"/>
  <c r="I8911" i="9"/>
  <c r="C9057" i="9"/>
  <c r="D9056" i="9"/>
  <c r="J8911" i="9" l="1"/>
  <c r="I8912" i="9"/>
  <c r="C9058" i="9"/>
  <c r="D9057" i="9"/>
  <c r="I8913" i="9" l="1"/>
  <c r="J8912" i="9"/>
  <c r="C9059" i="9"/>
  <c r="D9058" i="9"/>
  <c r="J8913" i="9" l="1"/>
  <c r="I8914" i="9"/>
  <c r="C9060" i="9"/>
  <c r="D9059" i="9"/>
  <c r="I8915" i="9" l="1"/>
  <c r="J8914" i="9"/>
  <c r="C9061" i="9"/>
  <c r="D9060" i="9"/>
  <c r="J8915" i="9" l="1"/>
  <c r="I8916" i="9"/>
  <c r="C9062" i="9"/>
  <c r="D9061" i="9"/>
  <c r="J8916" i="9" l="1"/>
  <c r="I8917" i="9"/>
  <c r="C9063" i="9"/>
  <c r="D9062" i="9"/>
  <c r="J8917" i="9" l="1"/>
  <c r="I8918" i="9"/>
  <c r="C9064" i="9"/>
  <c r="D9063" i="9"/>
  <c r="J8918" i="9" l="1"/>
  <c r="I8919" i="9"/>
  <c r="C9065" i="9"/>
  <c r="D9064" i="9"/>
  <c r="J8919" i="9" l="1"/>
  <c r="I8920" i="9"/>
  <c r="C9066" i="9"/>
  <c r="D9065" i="9"/>
  <c r="I8921" i="9" l="1"/>
  <c r="J8920" i="9"/>
  <c r="C9067" i="9"/>
  <c r="D9066" i="9"/>
  <c r="J8921" i="9" l="1"/>
  <c r="I8922" i="9"/>
  <c r="C9068" i="9"/>
  <c r="D9067" i="9"/>
  <c r="I8923" i="9" l="1"/>
  <c r="J8922" i="9"/>
  <c r="C9069" i="9"/>
  <c r="D9068" i="9"/>
  <c r="J8923" i="9" l="1"/>
  <c r="I8924" i="9"/>
  <c r="C9070" i="9"/>
  <c r="D9069" i="9"/>
  <c r="J8924" i="9" l="1"/>
  <c r="I8925" i="9"/>
  <c r="D9070" i="9"/>
  <c r="C9071" i="9"/>
  <c r="J8925" i="9" l="1"/>
  <c r="I8926" i="9"/>
  <c r="C9072" i="9"/>
  <c r="D9071" i="9"/>
  <c r="J8926" i="9" l="1"/>
  <c r="I8927" i="9"/>
  <c r="C9073" i="9"/>
  <c r="D9072" i="9"/>
  <c r="J8927" i="9" l="1"/>
  <c r="I8928" i="9"/>
  <c r="C9074" i="9"/>
  <c r="D9073" i="9"/>
  <c r="I8929" i="9" l="1"/>
  <c r="J8928" i="9"/>
  <c r="C9075" i="9"/>
  <c r="D9074" i="9"/>
  <c r="J8929" i="9" l="1"/>
  <c r="I8930" i="9"/>
  <c r="C9076" i="9"/>
  <c r="D9075" i="9"/>
  <c r="J8930" i="9" l="1"/>
  <c r="I8931" i="9"/>
  <c r="C9077" i="9"/>
  <c r="D9076" i="9"/>
  <c r="J8931" i="9" l="1"/>
  <c r="I8932" i="9"/>
  <c r="C9078" i="9"/>
  <c r="D9077" i="9"/>
  <c r="I8933" i="9" l="1"/>
  <c r="J8932" i="9"/>
  <c r="C9079" i="9"/>
  <c r="D9078" i="9"/>
  <c r="J8933" i="9" l="1"/>
  <c r="I8934" i="9"/>
  <c r="C9080" i="9"/>
  <c r="D9079" i="9"/>
  <c r="J8934" i="9" l="1"/>
  <c r="I8935" i="9"/>
  <c r="C9081" i="9"/>
  <c r="D9080" i="9"/>
  <c r="J8935" i="9" l="1"/>
  <c r="I8936" i="9"/>
  <c r="C9082" i="9"/>
  <c r="D9081" i="9"/>
  <c r="I8937" i="9" l="1"/>
  <c r="J8936" i="9"/>
  <c r="C9083" i="9"/>
  <c r="D9082" i="9"/>
  <c r="J8937" i="9" l="1"/>
  <c r="I8938" i="9"/>
  <c r="C9084" i="9"/>
  <c r="D9083" i="9"/>
  <c r="J8938" i="9" l="1"/>
  <c r="I8939" i="9"/>
  <c r="C9085" i="9"/>
  <c r="D9084" i="9"/>
  <c r="J8939" i="9" l="1"/>
  <c r="I8940" i="9"/>
  <c r="C9086" i="9"/>
  <c r="D9085" i="9"/>
  <c r="I8941" i="9" l="1"/>
  <c r="J8940" i="9"/>
  <c r="D9086" i="9"/>
  <c r="C9087" i="9"/>
  <c r="J8941" i="9" l="1"/>
  <c r="I8942" i="9"/>
  <c r="C9088" i="9"/>
  <c r="D9087" i="9"/>
  <c r="J8942" i="9" l="1"/>
  <c r="I8943" i="9"/>
  <c r="C9089" i="9"/>
  <c r="D9088" i="9"/>
  <c r="J8943" i="9" l="1"/>
  <c r="I8944" i="9"/>
  <c r="C9090" i="9"/>
  <c r="D9089" i="9"/>
  <c r="I8945" i="9" l="1"/>
  <c r="J8944" i="9"/>
  <c r="C9091" i="9"/>
  <c r="D9090" i="9"/>
  <c r="J8945" i="9" l="1"/>
  <c r="I8946" i="9"/>
  <c r="C9092" i="9"/>
  <c r="D9091" i="9"/>
  <c r="J8946" i="9" l="1"/>
  <c r="I8947" i="9"/>
  <c r="C9093" i="9"/>
  <c r="D9092" i="9"/>
  <c r="J8947" i="9" l="1"/>
  <c r="I8948" i="9"/>
  <c r="C9094" i="9"/>
  <c r="D9093" i="9"/>
  <c r="J8948" i="9" l="1"/>
  <c r="I8949" i="9"/>
  <c r="C9095" i="9"/>
  <c r="D9094" i="9"/>
  <c r="J8949" i="9" l="1"/>
  <c r="I8950" i="9"/>
  <c r="C9096" i="9"/>
  <c r="D9095" i="9"/>
  <c r="J8950" i="9" l="1"/>
  <c r="I8951" i="9"/>
  <c r="C9097" i="9"/>
  <c r="D9096" i="9"/>
  <c r="J8951" i="9" l="1"/>
  <c r="I8952" i="9"/>
  <c r="C9098" i="9"/>
  <c r="D9097" i="9"/>
  <c r="I8953" i="9" l="1"/>
  <c r="J8952" i="9"/>
  <c r="C9099" i="9"/>
  <c r="D9098" i="9"/>
  <c r="J8953" i="9" l="1"/>
  <c r="I8954" i="9"/>
  <c r="C9100" i="9"/>
  <c r="D9099" i="9"/>
  <c r="I8955" i="9" l="1"/>
  <c r="J8954" i="9"/>
  <c r="C9101" i="9"/>
  <c r="D9100" i="9"/>
  <c r="J8955" i="9" l="1"/>
  <c r="I8956" i="9"/>
  <c r="C9102" i="9"/>
  <c r="D9101" i="9"/>
  <c r="J8956" i="9" l="1"/>
  <c r="I8957" i="9"/>
  <c r="C9103" i="9"/>
  <c r="D9102" i="9"/>
  <c r="J8957" i="9" l="1"/>
  <c r="I8958" i="9"/>
  <c r="C9104" i="9"/>
  <c r="D9103" i="9"/>
  <c r="J8958" i="9" l="1"/>
  <c r="I8959" i="9"/>
  <c r="C9105" i="9"/>
  <c r="D9104" i="9"/>
  <c r="J8959" i="9" l="1"/>
  <c r="I8960" i="9"/>
  <c r="C9106" i="9"/>
  <c r="D9105" i="9"/>
  <c r="I8961" i="9" l="1"/>
  <c r="J8960" i="9"/>
  <c r="C9107" i="9"/>
  <c r="D9106" i="9"/>
  <c r="J8961" i="9" l="1"/>
  <c r="I8962" i="9"/>
  <c r="C9108" i="9"/>
  <c r="D9107" i="9"/>
  <c r="J8962" i="9" l="1"/>
  <c r="I8963" i="9"/>
  <c r="C9109" i="9"/>
  <c r="D9108" i="9"/>
  <c r="J8963" i="9" l="1"/>
  <c r="I8964" i="9"/>
  <c r="C9110" i="9"/>
  <c r="D9109" i="9"/>
  <c r="I8965" i="9" l="1"/>
  <c r="J8964" i="9"/>
  <c r="C9111" i="9"/>
  <c r="D9110" i="9"/>
  <c r="J8965" i="9" l="1"/>
  <c r="I8966" i="9"/>
  <c r="C9112" i="9"/>
  <c r="D9111" i="9"/>
  <c r="J8966" i="9" l="1"/>
  <c r="I8967" i="9"/>
  <c r="C9113" i="9"/>
  <c r="D9112" i="9"/>
  <c r="J8967" i="9" l="1"/>
  <c r="I8968" i="9"/>
  <c r="C9114" i="9"/>
  <c r="D9113" i="9"/>
  <c r="I8969" i="9" l="1"/>
  <c r="J8968" i="9"/>
  <c r="C9115" i="9"/>
  <c r="D9114" i="9"/>
  <c r="J8969" i="9" l="1"/>
  <c r="I8970" i="9"/>
  <c r="C9116" i="9"/>
  <c r="D9115" i="9"/>
  <c r="J8970" i="9" l="1"/>
  <c r="I8971" i="9"/>
  <c r="C9117" i="9"/>
  <c r="D9116" i="9"/>
  <c r="J8971" i="9" l="1"/>
  <c r="I8972" i="9"/>
  <c r="C9118" i="9"/>
  <c r="D9117" i="9"/>
  <c r="J8972" i="9" l="1"/>
  <c r="I8973" i="9"/>
  <c r="C9119" i="9"/>
  <c r="D9118" i="9"/>
  <c r="J8973" i="9" l="1"/>
  <c r="I8974" i="9"/>
  <c r="C9120" i="9"/>
  <c r="D9119" i="9"/>
  <c r="J8974" i="9" l="1"/>
  <c r="I8975" i="9"/>
  <c r="C9121" i="9"/>
  <c r="D9120" i="9"/>
  <c r="J8975" i="9" l="1"/>
  <c r="I8976" i="9"/>
  <c r="C9122" i="9"/>
  <c r="D9121" i="9"/>
  <c r="I8977" i="9" l="1"/>
  <c r="J8976" i="9"/>
  <c r="C9123" i="9"/>
  <c r="D9122" i="9"/>
  <c r="J8977" i="9" l="1"/>
  <c r="I8978" i="9"/>
  <c r="C9124" i="9"/>
  <c r="D9123" i="9"/>
  <c r="I8979" i="9" l="1"/>
  <c r="J8978" i="9"/>
  <c r="C9125" i="9"/>
  <c r="D9124" i="9"/>
  <c r="J8979" i="9" l="1"/>
  <c r="I8980" i="9"/>
  <c r="C9126" i="9"/>
  <c r="D9125" i="9"/>
  <c r="J8980" i="9" l="1"/>
  <c r="I8981" i="9"/>
  <c r="C9127" i="9"/>
  <c r="D9126" i="9"/>
  <c r="J8981" i="9" l="1"/>
  <c r="I8982" i="9"/>
  <c r="C9128" i="9"/>
  <c r="D9127" i="9"/>
  <c r="J8982" i="9" l="1"/>
  <c r="I8983" i="9"/>
  <c r="C9129" i="9"/>
  <c r="D9128" i="9"/>
  <c r="J8983" i="9" l="1"/>
  <c r="I8984" i="9"/>
  <c r="C9130" i="9"/>
  <c r="D9129" i="9"/>
  <c r="I8985" i="9" l="1"/>
  <c r="J8984" i="9"/>
  <c r="C9131" i="9"/>
  <c r="D9130" i="9"/>
  <c r="J8985" i="9" l="1"/>
  <c r="I8986" i="9"/>
  <c r="C9132" i="9"/>
  <c r="D9131" i="9"/>
  <c r="J8986" i="9" l="1"/>
  <c r="I8987" i="9"/>
  <c r="C9133" i="9"/>
  <c r="D9132" i="9"/>
  <c r="J8987" i="9" l="1"/>
  <c r="I8988" i="9"/>
  <c r="C9134" i="9"/>
  <c r="D9133" i="9"/>
  <c r="I8989" i="9" l="1"/>
  <c r="J8988" i="9"/>
  <c r="C9135" i="9"/>
  <c r="D9134" i="9"/>
  <c r="J8989" i="9" l="1"/>
  <c r="I8990" i="9"/>
  <c r="C9136" i="9"/>
  <c r="D9135" i="9"/>
  <c r="J8990" i="9" l="1"/>
  <c r="I8991" i="9"/>
  <c r="C9137" i="9"/>
  <c r="D9136" i="9"/>
  <c r="J8991" i="9" l="1"/>
  <c r="I8992" i="9"/>
  <c r="C9138" i="9"/>
  <c r="D9137" i="9"/>
  <c r="I8993" i="9" l="1"/>
  <c r="J8992" i="9"/>
  <c r="C9139" i="9"/>
  <c r="D9138" i="9"/>
  <c r="J8993" i="9" l="1"/>
  <c r="I8994" i="9"/>
  <c r="C9140" i="9"/>
  <c r="D9139" i="9"/>
  <c r="J8994" i="9" l="1"/>
  <c r="I8995" i="9"/>
  <c r="C9141" i="9"/>
  <c r="D9140" i="9"/>
  <c r="J8995" i="9" l="1"/>
  <c r="I8996" i="9"/>
  <c r="C9142" i="9"/>
  <c r="D9141" i="9"/>
  <c r="I8997" i="9" l="1"/>
  <c r="J8996" i="9"/>
  <c r="C9143" i="9"/>
  <c r="D9142" i="9"/>
  <c r="J8997" i="9" l="1"/>
  <c r="I8998" i="9"/>
  <c r="C9144" i="9"/>
  <c r="D9143" i="9"/>
  <c r="J8998" i="9" l="1"/>
  <c r="I8999" i="9"/>
  <c r="C9145" i="9"/>
  <c r="D9144" i="9"/>
  <c r="J8999" i="9" l="1"/>
  <c r="I9000" i="9"/>
  <c r="C9146" i="9"/>
  <c r="D9145" i="9"/>
  <c r="I9001" i="9" l="1"/>
  <c r="J9000" i="9"/>
  <c r="C9147" i="9"/>
  <c r="D9146" i="9"/>
  <c r="J9001" i="9" l="1"/>
  <c r="I9002" i="9"/>
  <c r="C9148" i="9"/>
  <c r="D9147" i="9"/>
  <c r="I9003" i="9" l="1"/>
  <c r="J9002" i="9"/>
  <c r="C9149" i="9"/>
  <c r="D9148" i="9"/>
  <c r="J9003" i="9" l="1"/>
  <c r="I9004" i="9"/>
  <c r="C9150" i="9"/>
  <c r="D9149" i="9"/>
  <c r="J9004" i="9" l="1"/>
  <c r="I9005" i="9"/>
  <c r="C9151" i="9"/>
  <c r="D9150" i="9"/>
  <c r="J9005" i="9" l="1"/>
  <c r="I9006" i="9"/>
  <c r="C9152" i="9"/>
  <c r="D9151" i="9"/>
  <c r="J9006" i="9" l="1"/>
  <c r="I9007" i="9"/>
  <c r="C9153" i="9"/>
  <c r="D9152" i="9"/>
  <c r="J9007" i="9" l="1"/>
  <c r="I9008" i="9"/>
  <c r="C9154" i="9"/>
  <c r="D9153" i="9"/>
  <c r="I9009" i="9" l="1"/>
  <c r="J9008" i="9"/>
  <c r="C9155" i="9"/>
  <c r="D9154" i="9"/>
  <c r="J9009" i="9" l="1"/>
  <c r="I9010" i="9"/>
  <c r="C9156" i="9"/>
  <c r="D9155" i="9"/>
  <c r="I9011" i="9" l="1"/>
  <c r="J9010" i="9"/>
  <c r="C9157" i="9"/>
  <c r="D9156" i="9"/>
  <c r="J9011" i="9" l="1"/>
  <c r="I9012" i="9"/>
  <c r="C9158" i="9"/>
  <c r="D9157" i="9"/>
  <c r="I9013" i="9" l="1"/>
  <c r="J9012" i="9"/>
  <c r="C9159" i="9"/>
  <c r="D9158" i="9"/>
  <c r="J9013" i="9" l="1"/>
  <c r="I9014" i="9"/>
  <c r="C9160" i="9"/>
  <c r="D9159" i="9"/>
  <c r="J9014" i="9" l="1"/>
  <c r="I9015" i="9"/>
  <c r="C9161" i="9"/>
  <c r="D9160" i="9"/>
  <c r="J9015" i="9" l="1"/>
  <c r="I9016" i="9"/>
  <c r="C9162" i="9"/>
  <c r="D9161" i="9"/>
  <c r="I9017" i="9" l="1"/>
  <c r="J9016" i="9"/>
  <c r="C9163" i="9"/>
  <c r="D9162" i="9"/>
  <c r="J9017" i="9" l="1"/>
  <c r="I9018" i="9"/>
  <c r="C9164" i="9"/>
  <c r="D9163" i="9"/>
  <c r="J9018" i="9" l="1"/>
  <c r="I9019" i="9"/>
  <c r="C9165" i="9"/>
  <c r="D9164" i="9"/>
  <c r="J9019" i="9" l="1"/>
  <c r="I9020" i="9"/>
  <c r="C9166" i="9"/>
  <c r="D9165" i="9"/>
  <c r="I9021" i="9" l="1"/>
  <c r="J9020" i="9"/>
  <c r="C9167" i="9"/>
  <c r="D9166" i="9"/>
  <c r="J9021" i="9" l="1"/>
  <c r="I9022" i="9"/>
  <c r="C9168" i="9"/>
  <c r="D9167" i="9"/>
  <c r="J9022" i="9" l="1"/>
  <c r="I9023" i="9"/>
  <c r="C9169" i="9"/>
  <c r="D9168" i="9"/>
  <c r="J9023" i="9" l="1"/>
  <c r="I9024" i="9"/>
  <c r="C9170" i="9"/>
  <c r="D9169" i="9"/>
  <c r="I9025" i="9" l="1"/>
  <c r="J9024" i="9"/>
  <c r="C9171" i="9"/>
  <c r="D9170" i="9"/>
  <c r="J9025" i="9" l="1"/>
  <c r="I9026" i="9"/>
  <c r="C9172" i="9"/>
  <c r="D9171" i="9"/>
  <c r="I9027" i="9" l="1"/>
  <c r="J9026" i="9"/>
  <c r="C9173" i="9"/>
  <c r="D9172" i="9"/>
  <c r="J9027" i="9" l="1"/>
  <c r="I9028" i="9"/>
  <c r="C9174" i="9"/>
  <c r="D9173" i="9"/>
  <c r="I9029" i="9" l="1"/>
  <c r="J9028" i="9"/>
  <c r="C9175" i="9"/>
  <c r="D9174" i="9"/>
  <c r="J9029" i="9" l="1"/>
  <c r="I9030" i="9"/>
  <c r="C9176" i="9"/>
  <c r="D9175" i="9"/>
  <c r="J9030" i="9" l="1"/>
  <c r="I9031" i="9"/>
  <c r="C9177" i="9"/>
  <c r="D9176" i="9"/>
  <c r="J9031" i="9" l="1"/>
  <c r="I9032" i="9"/>
  <c r="C9178" i="9"/>
  <c r="D9177" i="9"/>
  <c r="I9033" i="9" l="1"/>
  <c r="J9032" i="9"/>
  <c r="C9179" i="9"/>
  <c r="D9178" i="9"/>
  <c r="J9033" i="9" l="1"/>
  <c r="I9034" i="9"/>
  <c r="C9180" i="9"/>
  <c r="D9179" i="9"/>
  <c r="I9035" i="9" l="1"/>
  <c r="J9034" i="9"/>
  <c r="C9181" i="9"/>
  <c r="D9180" i="9"/>
  <c r="J9035" i="9" l="1"/>
  <c r="I9036" i="9"/>
  <c r="C9182" i="9"/>
  <c r="D9181" i="9"/>
  <c r="J9036" i="9" l="1"/>
  <c r="I9037" i="9"/>
  <c r="C9183" i="9"/>
  <c r="D9182" i="9"/>
  <c r="J9037" i="9" l="1"/>
  <c r="I9038" i="9"/>
  <c r="C9184" i="9"/>
  <c r="D9183" i="9"/>
  <c r="J9038" i="9" l="1"/>
  <c r="I9039" i="9"/>
  <c r="C9185" i="9"/>
  <c r="D9184" i="9"/>
  <c r="J9039" i="9" l="1"/>
  <c r="I9040" i="9"/>
  <c r="C9186" i="9"/>
  <c r="D9185" i="9"/>
  <c r="I9041" i="9" l="1"/>
  <c r="J9040" i="9"/>
  <c r="C9187" i="9"/>
  <c r="D9186" i="9"/>
  <c r="J9041" i="9" l="1"/>
  <c r="I9042" i="9"/>
  <c r="C9188" i="9"/>
  <c r="D9187" i="9"/>
  <c r="I9043" i="9" l="1"/>
  <c r="J9042" i="9"/>
  <c r="C9189" i="9"/>
  <c r="D9188" i="9"/>
  <c r="J9043" i="9" l="1"/>
  <c r="I9044" i="9"/>
  <c r="C9190" i="9"/>
  <c r="D9189" i="9"/>
  <c r="I9045" i="9" l="1"/>
  <c r="J9044" i="9"/>
  <c r="C9191" i="9"/>
  <c r="D9190" i="9"/>
  <c r="J9045" i="9" l="1"/>
  <c r="I9046" i="9"/>
  <c r="C9192" i="9"/>
  <c r="D9191" i="9"/>
  <c r="J9046" i="9" l="1"/>
  <c r="I9047" i="9"/>
  <c r="C9193" i="9"/>
  <c r="D9192" i="9"/>
  <c r="J9047" i="9" l="1"/>
  <c r="I9048" i="9"/>
  <c r="C9194" i="9"/>
  <c r="D9193" i="9"/>
  <c r="I9049" i="9" l="1"/>
  <c r="J9048" i="9"/>
  <c r="C9195" i="9"/>
  <c r="D9194" i="9"/>
  <c r="J9049" i="9" l="1"/>
  <c r="I9050" i="9"/>
  <c r="C9196" i="9"/>
  <c r="D9195" i="9"/>
  <c r="J9050" i="9" l="1"/>
  <c r="I9051" i="9"/>
  <c r="C9197" i="9"/>
  <c r="D9196" i="9"/>
  <c r="J9051" i="9" l="1"/>
  <c r="I9052" i="9"/>
  <c r="C9198" i="9"/>
  <c r="D9197" i="9"/>
  <c r="J9052" i="9" l="1"/>
  <c r="I9053" i="9"/>
  <c r="C9199" i="9"/>
  <c r="D9198" i="9"/>
  <c r="I9054" i="9" l="1"/>
  <c r="J9053" i="9"/>
  <c r="C9200" i="9"/>
  <c r="D9199" i="9"/>
  <c r="I9055" i="9" l="1"/>
  <c r="J9054" i="9"/>
  <c r="C9201" i="9"/>
  <c r="D9200" i="9"/>
  <c r="I9056" i="9" l="1"/>
  <c r="J9055" i="9"/>
  <c r="C9202" i="9"/>
  <c r="D9201" i="9"/>
  <c r="J9056" i="9" l="1"/>
  <c r="I9057" i="9"/>
  <c r="C9203" i="9"/>
  <c r="D9202" i="9"/>
  <c r="I9058" i="9" l="1"/>
  <c r="J9057" i="9"/>
  <c r="C9204" i="9"/>
  <c r="D9203" i="9"/>
  <c r="I9059" i="9" l="1"/>
  <c r="J9058" i="9"/>
  <c r="C9205" i="9"/>
  <c r="D9204" i="9"/>
  <c r="I9060" i="9" l="1"/>
  <c r="J9059" i="9"/>
  <c r="C9206" i="9"/>
  <c r="D9205" i="9"/>
  <c r="I9061" i="9" l="1"/>
  <c r="J9060" i="9"/>
  <c r="C9207" i="9"/>
  <c r="D9206" i="9"/>
  <c r="I9062" i="9" l="1"/>
  <c r="J9061" i="9"/>
  <c r="C9208" i="9"/>
  <c r="D9207" i="9"/>
  <c r="J9062" i="9" l="1"/>
  <c r="I9063" i="9"/>
  <c r="C9209" i="9"/>
  <c r="D9208" i="9"/>
  <c r="I9064" i="9" l="1"/>
  <c r="J9063" i="9"/>
  <c r="C9210" i="9"/>
  <c r="D9209" i="9"/>
  <c r="J9064" i="9" l="1"/>
  <c r="I9065" i="9"/>
  <c r="C9211" i="9"/>
  <c r="D9210" i="9"/>
  <c r="I9066" i="9" l="1"/>
  <c r="J9065" i="9"/>
  <c r="C9212" i="9"/>
  <c r="D9211" i="9"/>
  <c r="I9067" i="9" l="1"/>
  <c r="J9066" i="9"/>
  <c r="C9213" i="9"/>
  <c r="D9212" i="9"/>
  <c r="I9068" i="9" l="1"/>
  <c r="J9067" i="9"/>
  <c r="C9214" i="9"/>
  <c r="D9213" i="9"/>
  <c r="I9069" i="9" l="1"/>
  <c r="J9068" i="9"/>
  <c r="D9214" i="9"/>
  <c r="C9215" i="9"/>
  <c r="I9070" i="9" l="1"/>
  <c r="J9069" i="9"/>
  <c r="C9216" i="9"/>
  <c r="D9215" i="9"/>
  <c r="J9070" i="9" l="1"/>
  <c r="I9071" i="9"/>
  <c r="C9217" i="9"/>
  <c r="D9216" i="9"/>
  <c r="I9072" i="9" l="1"/>
  <c r="J9071" i="9"/>
  <c r="C9218" i="9"/>
  <c r="D9217" i="9"/>
  <c r="J9072" i="9" l="1"/>
  <c r="I9073" i="9"/>
  <c r="C9219" i="9"/>
  <c r="D9218" i="9"/>
  <c r="I9074" i="9" l="1"/>
  <c r="J9073" i="9"/>
  <c r="C9220" i="9"/>
  <c r="D9219" i="9"/>
  <c r="I9075" i="9" l="1"/>
  <c r="J9074" i="9"/>
  <c r="C9221" i="9"/>
  <c r="D9220" i="9"/>
  <c r="I9076" i="9" l="1"/>
  <c r="J9075" i="9"/>
  <c r="C9222" i="9"/>
  <c r="D9221" i="9"/>
  <c r="I9077" i="9" l="1"/>
  <c r="J9076" i="9"/>
  <c r="C9223" i="9"/>
  <c r="D9222" i="9"/>
  <c r="I9078" i="9" l="1"/>
  <c r="J9077" i="9"/>
  <c r="C9224" i="9"/>
  <c r="D9223" i="9"/>
  <c r="I9079" i="9" l="1"/>
  <c r="J9078" i="9"/>
  <c r="C9225" i="9"/>
  <c r="D9224" i="9"/>
  <c r="I9080" i="9" l="1"/>
  <c r="J9079" i="9"/>
  <c r="C9226" i="9"/>
  <c r="D9225" i="9"/>
  <c r="J9080" i="9" l="1"/>
  <c r="I9081" i="9"/>
  <c r="C9227" i="9"/>
  <c r="D9226" i="9"/>
  <c r="I9082" i="9" l="1"/>
  <c r="J9081" i="9"/>
  <c r="C9228" i="9"/>
  <c r="D9227" i="9"/>
  <c r="I9083" i="9" l="1"/>
  <c r="J9082" i="9"/>
  <c r="C9229" i="9"/>
  <c r="D9228" i="9"/>
  <c r="I9084" i="9" l="1"/>
  <c r="J9083" i="9"/>
  <c r="C9230" i="9"/>
  <c r="D9229" i="9"/>
  <c r="J9084" i="9" l="1"/>
  <c r="I9085" i="9"/>
  <c r="C9231" i="9"/>
  <c r="D9230" i="9"/>
  <c r="I9086" i="9" l="1"/>
  <c r="J9085" i="9"/>
  <c r="C9232" i="9"/>
  <c r="D9231" i="9"/>
  <c r="I9087" i="9" l="1"/>
  <c r="J9086" i="9"/>
  <c r="C9233" i="9"/>
  <c r="D9232" i="9"/>
  <c r="I9088" i="9" l="1"/>
  <c r="J9087" i="9"/>
  <c r="C9234" i="9"/>
  <c r="D9233" i="9"/>
  <c r="J9088" i="9" l="1"/>
  <c r="I9089" i="9"/>
  <c r="C9235" i="9"/>
  <c r="D9234" i="9"/>
  <c r="I9090" i="9" l="1"/>
  <c r="J9089" i="9"/>
  <c r="C9236" i="9"/>
  <c r="D9235" i="9"/>
  <c r="I9091" i="9" l="1"/>
  <c r="J9090" i="9"/>
  <c r="C9237" i="9"/>
  <c r="D9236" i="9"/>
  <c r="I9092" i="9" l="1"/>
  <c r="J9091" i="9"/>
  <c r="C9238" i="9"/>
  <c r="D9237" i="9"/>
  <c r="I9093" i="9" l="1"/>
  <c r="J9092" i="9"/>
  <c r="C9239" i="9"/>
  <c r="D9238" i="9"/>
  <c r="I9094" i="9" l="1"/>
  <c r="J9093" i="9"/>
  <c r="C9240" i="9"/>
  <c r="D9239" i="9"/>
  <c r="I9095" i="9" l="1"/>
  <c r="J9094" i="9"/>
  <c r="C9241" i="9"/>
  <c r="D9240" i="9"/>
  <c r="I9096" i="9" l="1"/>
  <c r="J9095" i="9"/>
  <c r="C9242" i="9"/>
  <c r="D9241" i="9"/>
  <c r="J9096" i="9" l="1"/>
  <c r="I9097" i="9"/>
  <c r="C9243" i="9"/>
  <c r="D9242" i="9"/>
  <c r="I9098" i="9" l="1"/>
  <c r="J9097" i="9"/>
  <c r="C9244" i="9"/>
  <c r="D9243" i="9"/>
  <c r="I9099" i="9" l="1"/>
  <c r="J9098" i="9"/>
  <c r="C9245" i="9"/>
  <c r="D9244" i="9"/>
  <c r="I9100" i="9" l="1"/>
  <c r="J9099" i="9"/>
  <c r="C9246" i="9"/>
  <c r="D9245" i="9"/>
  <c r="I9101" i="9" l="1"/>
  <c r="J9100" i="9"/>
  <c r="C9247" i="9"/>
  <c r="D9246" i="9"/>
  <c r="I9102" i="9" l="1"/>
  <c r="J9101" i="9"/>
  <c r="C9248" i="9"/>
  <c r="D9247" i="9"/>
  <c r="J9102" i="9" l="1"/>
  <c r="I9103" i="9"/>
  <c r="C9249" i="9"/>
  <c r="D9248" i="9"/>
  <c r="I9104" i="9" l="1"/>
  <c r="J9103" i="9"/>
  <c r="C9250" i="9"/>
  <c r="D9249" i="9"/>
  <c r="J9104" i="9" l="1"/>
  <c r="I9105" i="9"/>
  <c r="C9251" i="9"/>
  <c r="D9250" i="9"/>
  <c r="I9106" i="9" l="1"/>
  <c r="J9105" i="9"/>
  <c r="C9252" i="9"/>
  <c r="D9251" i="9"/>
  <c r="I9107" i="9" l="1"/>
  <c r="J9106" i="9"/>
  <c r="C9253" i="9"/>
  <c r="D9252" i="9"/>
  <c r="I9108" i="9" l="1"/>
  <c r="J9107" i="9"/>
  <c r="C9254" i="9"/>
  <c r="D9253" i="9"/>
  <c r="I9109" i="9" l="1"/>
  <c r="J9108" i="9"/>
  <c r="C9255" i="9"/>
  <c r="D9254" i="9"/>
  <c r="I9110" i="9" l="1"/>
  <c r="J9109" i="9"/>
  <c r="C9256" i="9"/>
  <c r="D9255" i="9"/>
  <c r="J9110" i="9" l="1"/>
  <c r="I9111" i="9"/>
  <c r="C9257" i="9"/>
  <c r="D9256" i="9"/>
  <c r="I9112" i="9" l="1"/>
  <c r="J9111" i="9"/>
  <c r="C9258" i="9"/>
  <c r="D9257" i="9"/>
  <c r="J9112" i="9" l="1"/>
  <c r="I9113" i="9"/>
  <c r="C9259" i="9"/>
  <c r="D9258" i="9"/>
  <c r="I9114" i="9" l="1"/>
  <c r="J9113" i="9"/>
  <c r="C9260" i="9"/>
  <c r="D9259" i="9"/>
  <c r="I9115" i="9" l="1"/>
  <c r="J9114" i="9"/>
  <c r="C9261" i="9"/>
  <c r="D9260" i="9"/>
  <c r="I9116" i="9" l="1"/>
  <c r="J9115" i="9"/>
  <c r="C9262" i="9"/>
  <c r="D9261" i="9"/>
  <c r="J9116" i="9" l="1"/>
  <c r="I9117" i="9"/>
  <c r="C9263" i="9"/>
  <c r="D9262" i="9"/>
  <c r="I9118" i="9" l="1"/>
  <c r="J9117" i="9"/>
  <c r="C9264" i="9"/>
  <c r="D9263" i="9"/>
  <c r="I9119" i="9" l="1"/>
  <c r="J9118" i="9"/>
  <c r="C9265" i="9"/>
  <c r="D9264" i="9"/>
  <c r="I9120" i="9" l="1"/>
  <c r="J9119" i="9"/>
  <c r="C9266" i="9"/>
  <c r="D9265" i="9"/>
  <c r="J9120" i="9" l="1"/>
  <c r="I9121" i="9"/>
  <c r="C9267" i="9"/>
  <c r="D9266" i="9"/>
  <c r="I9122" i="9" l="1"/>
  <c r="J9121" i="9"/>
  <c r="C9268" i="9"/>
  <c r="D9267" i="9"/>
  <c r="I9123" i="9" l="1"/>
  <c r="J9122" i="9"/>
  <c r="C9269" i="9"/>
  <c r="D9268" i="9"/>
  <c r="I9124" i="9" l="1"/>
  <c r="J9123" i="9"/>
  <c r="C9270" i="9"/>
  <c r="D9269" i="9"/>
  <c r="J9124" i="9" l="1"/>
  <c r="I9125" i="9"/>
  <c r="C9271" i="9"/>
  <c r="D9270" i="9"/>
  <c r="I9126" i="9" l="1"/>
  <c r="J9125" i="9"/>
  <c r="C9272" i="9"/>
  <c r="D9271" i="9"/>
  <c r="I9127" i="9" l="1"/>
  <c r="J9126" i="9"/>
  <c r="C9273" i="9"/>
  <c r="D9272" i="9"/>
  <c r="I9128" i="9" l="1"/>
  <c r="J9127" i="9"/>
  <c r="C9274" i="9"/>
  <c r="D9273" i="9"/>
  <c r="J9128" i="9" l="1"/>
  <c r="I9129" i="9"/>
  <c r="C9275" i="9"/>
  <c r="D9274" i="9"/>
  <c r="I9130" i="9" l="1"/>
  <c r="J9129" i="9"/>
  <c r="C9276" i="9"/>
  <c r="D9275" i="9"/>
  <c r="I9131" i="9" l="1"/>
  <c r="J9130" i="9"/>
  <c r="C9277" i="9"/>
  <c r="D9276" i="9"/>
  <c r="I9132" i="9" l="1"/>
  <c r="J9131" i="9"/>
  <c r="C9278" i="9"/>
  <c r="D9277" i="9"/>
  <c r="I9133" i="9" l="1"/>
  <c r="J9132" i="9"/>
  <c r="D9278" i="9"/>
  <c r="C9279" i="9"/>
  <c r="I9134" i="9" l="1"/>
  <c r="J9133" i="9"/>
  <c r="C9280" i="9"/>
  <c r="D9279" i="9"/>
  <c r="J9134" i="9" l="1"/>
  <c r="I9135" i="9"/>
  <c r="C9281" i="9"/>
  <c r="D9280" i="9"/>
  <c r="I9136" i="9" l="1"/>
  <c r="J9135" i="9"/>
  <c r="C9282" i="9"/>
  <c r="D9281" i="9"/>
  <c r="J9136" i="9" l="1"/>
  <c r="I9137" i="9"/>
  <c r="C9283" i="9"/>
  <c r="D9282" i="9"/>
  <c r="I9138" i="9" l="1"/>
  <c r="J9137" i="9"/>
  <c r="C9284" i="9"/>
  <c r="D9283" i="9"/>
  <c r="I9139" i="9" l="1"/>
  <c r="J9138" i="9"/>
  <c r="C9285" i="9"/>
  <c r="D9284" i="9"/>
  <c r="I9140" i="9" l="1"/>
  <c r="J9139" i="9"/>
  <c r="C9286" i="9"/>
  <c r="D9285" i="9"/>
  <c r="I9141" i="9" l="1"/>
  <c r="J9140" i="9"/>
  <c r="C9287" i="9"/>
  <c r="D9286" i="9"/>
  <c r="I9142" i="9" l="1"/>
  <c r="J9141" i="9"/>
  <c r="C9288" i="9"/>
  <c r="D9287" i="9"/>
  <c r="I9143" i="9" l="1"/>
  <c r="J9142" i="9"/>
  <c r="C9289" i="9"/>
  <c r="D9288" i="9"/>
  <c r="I9144" i="9" l="1"/>
  <c r="J9143" i="9"/>
  <c r="C9290" i="9"/>
  <c r="D9289" i="9"/>
  <c r="J9144" i="9" l="1"/>
  <c r="I9145" i="9"/>
  <c r="C9291" i="9"/>
  <c r="D9290" i="9"/>
  <c r="I9146" i="9" l="1"/>
  <c r="J9145" i="9"/>
  <c r="C9292" i="9"/>
  <c r="D9291" i="9"/>
  <c r="I9147" i="9" l="1"/>
  <c r="J9146" i="9"/>
  <c r="C9293" i="9"/>
  <c r="D9292" i="9"/>
  <c r="I9148" i="9" l="1"/>
  <c r="J9147" i="9"/>
  <c r="C9294" i="9"/>
  <c r="D9293" i="9"/>
  <c r="J9148" i="9" l="1"/>
  <c r="I9149" i="9"/>
  <c r="C9295" i="9"/>
  <c r="D9294" i="9"/>
  <c r="I9150" i="9" l="1"/>
  <c r="J9149" i="9"/>
  <c r="C9296" i="9"/>
  <c r="D9295" i="9"/>
  <c r="I9151" i="9" l="1"/>
  <c r="J9150" i="9"/>
  <c r="C9297" i="9"/>
  <c r="D9296" i="9"/>
  <c r="I9152" i="9" l="1"/>
  <c r="J9151" i="9"/>
  <c r="C9298" i="9"/>
  <c r="D9297" i="9"/>
  <c r="J9152" i="9" l="1"/>
  <c r="I9153" i="9"/>
  <c r="C9299" i="9"/>
  <c r="D9298" i="9"/>
  <c r="I9154" i="9" l="1"/>
  <c r="J9153" i="9"/>
  <c r="C9300" i="9"/>
  <c r="D9299" i="9"/>
  <c r="I9155" i="9" l="1"/>
  <c r="J9154" i="9"/>
  <c r="C9301" i="9"/>
  <c r="D9300" i="9"/>
  <c r="I9156" i="9" l="1"/>
  <c r="J9155" i="9"/>
  <c r="C9302" i="9"/>
  <c r="D9301" i="9"/>
  <c r="I9157" i="9" l="1"/>
  <c r="J9156" i="9"/>
  <c r="C9303" i="9"/>
  <c r="D9302" i="9"/>
  <c r="I9158" i="9" l="1"/>
  <c r="J9157" i="9"/>
  <c r="C9304" i="9"/>
  <c r="D9303" i="9"/>
  <c r="I9159" i="9" l="1"/>
  <c r="J9158" i="9"/>
  <c r="C9305" i="9"/>
  <c r="D9304" i="9"/>
  <c r="I9160" i="9" l="1"/>
  <c r="J9159" i="9"/>
  <c r="C9306" i="9"/>
  <c r="D9305" i="9"/>
  <c r="J9160" i="9" l="1"/>
  <c r="I9161" i="9"/>
  <c r="C9307" i="9"/>
  <c r="D9306" i="9"/>
  <c r="I9162" i="9" l="1"/>
  <c r="J9161" i="9"/>
  <c r="C9308" i="9"/>
  <c r="D9307" i="9"/>
  <c r="I9163" i="9" l="1"/>
  <c r="J9162" i="9"/>
  <c r="C9309" i="9"/>
  <c r="D9308" i="9"/>
  <c r="I9164" i="9" l="1"/>
  <c r="J9163" i="9"/>
  <c r="C9310" i="9"/>
  <c r="D9309" i="9"/>
  <c r="I9165" i="9" l="1"/>
  <c r="J9164" i="9"/>
  <c r="C9311" i="9"/>
  <c r="D9310" i="9"/>
  <c r="I9166" i="9" l="1"/>
  <c r="J9165" i="9"/>
  <c r="C9312" i="9"/>
  <c r="D9311" i="9"/>
  <c r="J9166" i="9" l="1"/>
  <c r="I9167" i="9"/>
  <c r="C9313" i="9"/>
  <c r="D9312" i="9"/>
  <c r="I9168" i="9" l="1"/>
  <c r="J9167" i="9"/>
  <c r="C9314" i="9"/>
  <c r="D9313" i="9"/>
  <c r="J9168" i="9" l="1"/>
  <c r="I9169" i="9"/>
  <c r="C9315" i="9"/>
  <c r="D9314" i="9"/>
  <c r="I9170" i="9" l="1"/>
  <c r="J9169" i="9"/>
  <c r="C9316" i="9"/>
  <c r="D9315" i="9"/>
  <c r="I9171" i="9" l="1"/>
  <c r="J9170" i="9"/>
  <c r="C9317" i="9"/>
  <c r="D9316" i="9"/>
  <c r="I9172" i="9" l="1"/>
  <c r="J9171" i="9"/>
  <c r="C9318" i="9"/>
  <c r="D9317" i="9"/>
  <c r="I9173" i="9" l="1"/>
  <c r="J9172" i="9"/>
  <c r="C9319" i="9"/>
  <c r="D9318" i="9"/>
  <c r="I9174" i="9" l="1"/>
  <c r="J9173" i="9"/>
  <c r="C9320" i="9"/>
  <c r="D9319" i="9"/>
  <c r="J9174" i="9" l="1"/>
  <c r="I9175" i="9"/>
  <c r="C9321" i="9"/>
  <c r="D9320" i="9"/>
  <c r="I9176" i="9" l="1"/>
  <c r="J9175" i="9"/>
  <c r="C9322" i="9"/>
  <c r="D9321" i="9"/>
  <c r="J9176" i="9" l="1"/>
  <c r="I9177" i="9"/>
  <c r="C9323" i="9"/>
  <c r="D9322" i="9"/>
  <c r="I9178" i="9" l="1"/>
  <c r="J9177" i="9"/>
  <c r="C9324" i="9"/>
  <c r="D9323" i="9"/>
  <c r="I9179" i="9" l="1"/>
  <c r="J9178" i="9"/>
  <c r="C9325" i="9"/>
  <c r="D9324" i="9"/>
  <c r="I9180" i="9" l="1"/>
  <c r="J9179" i="9"/>
  <c r="C9326" i="9"/>
  <c r="D9325" i="9"/>
  <c r="J9180" i="9" l="1"/>
  <c r="I9181" i="9"/>
  <c r="D9326" i="9"/>
  <c r="C9327" i="9"/>
  <c r="I9182" i="9" l="1"/>
  <c r="J9181" i="9"/>
  <c r="C9328" i="9"/>
  <c r="D9327" i="9"/>
  <c r="I9183" i="9" l="1"/>
  <c r="J9182" i="9"/>
  <c r="C9329" i="9"/>
  <c r="D9328" i="9"/>
  <c r="I9184" i="9" l="1"/>
  <c r="J9183" i="9"/>
  <c r="C9330" i="9"/>
  <c r="D9329" i="9"/>
  <c r="J9184" i="9" l="1"/>
  <c r="I9185" i="9"/>
  <c r="C9331" i="9"/>
  <c r="D9330" i="9"/>
  <c r="I9186" i="9" l="1"/>
  <c r="J9185" i="9"/>
  <c r="C9332" i="9"/>
  <c r="D9331" i="9"/>
  <c r="I9187" i="9" l="1"/>
  <c r="J9186" i="9"/>
  <c r="C9333" i="9"/>
  <c r="D9332" i="9"/>
  <c r="I9188" i="9" l="1"/>
  <c r="J9187" i="9"/>
  <c r="C9334" i="9"/>
  <c r="D9333" i="9"/>
  <c r="J9188" i="9" l="1"/>
  <c r="I9189" i="9"/>
  <c r="C9335" i="9"/>
  <c r="D9334" i="9"/>
  <c r="I9190" i="9" l="1"/>
  <c r="J9189" i="9"/>
  <c r="C9336" i="9"/>
  <c r="D9335" i="9"/>
  <c r="I9191" i="9" l="1"/>
  <c r="J9190" i="9"/>
  <c r="C9337" i="9"/>
  <c r="D9336" i="9"/>
  <c r="I9192" i="9" l="1"/>
  <c r="J9191" i="9"/>
  <c r="C9338" i="9"/>
  <c r="D9337" i="9"/>
  <c r="J9192" i="9" l="1"/>
  <c r="I9193" i="9"/>
  <c r="C9339" i="9"/>
  <c r="D9338" i="9"/>
  <c r="I9194" i="9" l="1"/>
  <c r="J9193" i="9"/>
  <c r="C9340" i="9"/>
  <c r="D9339" i="9"/>
  <c r="I9195" i="9" l="1"/>
  <c r="J9194" i="9"/>
  <c r="C9341" i="9"/>
  <c r="D9340" i="9"/>
  <c r="I9196" i="9" l="1"/>
  <c r="J9195" i="9"/>
  <c r="C9342" i="9"/>
  <c r="D9341" i="9"/>
  <c r="I9197" i="9" l="1"/>
  <c r="J9196" i="9"/>
  <c r="C9343" i="9"/>
  <c r="D9342" i="9"/>
  <c r="I9198" i="9" l="1"/>
  <c r="J9197" i="9"/>
  <c r="C9344" i="9"/>
  <c r="D9343" i="9"/>
  <c r="J9198" i="9" l="1"/>
  <c r="I9199" i="9"/>
  <c r="C9345" i="9"/>
  <c r="D9344" i="9"/>
  <c r="I9200" i="9" l="1"/>
  <c r="J9199" i="9"/>
  <c r="C9346" i="9"/>
  <c r="D9345" i="9"/>
  <c r="J9200" i="9" l="1"/>
  <c r="I9201" i="9"/>
  <c r="C9347" i="9"/>
  <c r="D9346" i="9"/>
  <c r="I9202" i="9" l="1"/>
  <c r="J9201" i="9"/>
  <c r="C9348" i="9"/>
  <c r="D9347" i="9"/>
  <c r="I9203" i="9" l="1"/>
  <c r="J9202" i="9"/>
  <c r="C9349" i="9"/>
  <c r="D9348" i="9"/>
  <c r="I9204" i="9" l="1"/>
  <c r="J9203" i="9"/>
  <c r="C9350" i="9"/>
  <c r="D9349" i="9"/>
  <c r="I9205" i="9" l="1"/>
  <c r="J9204" i="9"/>
  <c r="C9351" i="9"/>
  <c r="D9350" i="9"/>
  <c r="I9206" i="9" l="1"/>
  <c r="J9205" i="9"/>
  <c r="C9352" i="9"/>
  <c r="D9351" i="9"/>
  <c r="I9207" i="9" l="1"/>
  <c r="J9206" i="9"/>
  <c r="C9353" i="9"/>
  <c r="D9352" i="9"/>
  <c r="I9208" i="9" l="1"/>
  <c r="J9207" i="9"/>
  <c r="C9354" i="9"/>
  <c r="D9353" i="9"/>
  <c r="J9208" i="9" l="1"/>
  <c r="I9209" i="9"/>
  <c r="C9355" i="9"/>
  <c r="D9354" i="9"/>
  <c r="I9210" i="9" l="1"/>
  <c r="J9209" i="9"/>
  <c r="C9356" i="9"/>
  <c r="D9355" i="9"/>
  <c r="I9211" i="9" l="1"/>
  <c r="J9210" i="9"/>
  <c r="C9357" i="9"/>
  <c r="D9356" i="9"/>
  <c r="I9212" i="9" l="1"/>
  <c r="J9211" i="9"/>
  <c r="C9358" i="9"/>
  <c r="D9357" i="9"/>
  <c r="J9212" i="9" l="1"/>
  <c r="I9213" i="9"/>
  <c r="C9359" i="9"/>
  <c r="D9358" i="9"/>
  <c r="I9214" i="9" l="1"/>
  <c r="J9213" i="9"/>
  <c r="C9360" i="9"/>
  <c r="D9359" i="9"/>
  <c r="I9215" i="9" l="1"/>
  <c r="J9214" i="9"/>
  <c r="C9361" i="9"/>
  <c r="D9360" i="9"/>
  <c r="I9216" i="9" l="1"/>
  <c r="J9215" i="9"/>
  <c r="C9362" i="9"/>
  <c r="D9361" i="9"/>
  <c r="J9216" i="9" l="1"/>
  <c r="I9217" i="9"/>
  <c r="C9363" i="9"/>
  <c r="D9362" i="9"/>
  <c r="I9218" i="9" l="1"/>
  <c r="J9217" i="9"/>
  <c r="C9364" i="9"/>
  <c r="D9363" i="9"/>
  <c r="I9219" i="9" l="1"/>
  <c r="J9218" i="9"/>
  <c r="C9365" i="9"/>
  <c r="D9364" i="9"/>
  <c r="I9220" i="9" l="1"/>
  <c r="J9219" i="9"/>
  <c r="C9366" i="9"/>
  <c r="D9365" i="9"/>
  <c r="I9221" i="9" l="1"/>
  <c r="J9220" i="9"/>
  <c r="C9367" i="9"/>
  <c r="D9366" i="9"/>
  <c r="I9222" i="9" l="1"/>
  <c r="J9221" i="9"/>
  <c r="C9368" i="9"/>
  <c r="D9367" i="9"/>
  <c r="I9223" i="9" l="1"/>
  <c r="J9222" i="9"/>
  <c r="C9369" i="9"/>
  <c r="D9368" i="9"/>
  <c r="I9224" i="9" l="1"/>
  <c r="J9223" i="9"/>
  <c r="C9370" i="9"/>
  <c r="D9369" i="9"/>
  <c r="J9224" i="9" l="1"/>
  <c r="I9225" i="9"/>
  <c r="C9371" i="9"/>
  <c r="D9370" i="9"/>
  <c r="I9226" i="9" l="1"/>
  <c r="J9225" i="9"/>
  <c r="C9372" i="9"/>
  <c r="D9371" i="9"/>
  <c r="I9227" i="9" l="1"/>
  <c r="J9226" i="9"/>
  <c r="C9373" i="9"/>
  <c r="D9372" i="9"/>
  <c r="I9228" i="9" l="1"/>
  <c r="J9227" i="9"/>
  <c r="C9374" i="9"/>
  <c r="D9373" i="9"/>
  <c r="I9229" i="9" l="1"/>
  <c r="J9228" i="9"/>
  <c r="C9375" i="9"/>
  <c r="D9374" i="9"/>
  <c r="I9230" i="9" l="1"/>
  <c r="J9229" i="9"/>
  <c r="C9376" i="9"/>
  <c r="D9375" i="9"/>
  <c r="J9230" i="9" l="1"/>
  <c r="I9231" i="9"/>
  <c r="C9377" i="9"/>
  <c r="D9376" i="9"/>
  <c r="I9232" i="9" l="1"/>
  <c r="J9231" i="9"/>
  <c r="C9378" i="9"/>
  <c r="D9377" i="9"/>
  <c r="J9232" i="9" l="1"/>
  <c r="I9233" i="9"/>
  <c r="C9379" i="9"/>
  <c r="D9378" i="9"/>
  <c r="I9234" i="9" l="1"/>
  <c r="J9233" i="9"/>
  <c r="C9380" i="9"/>
  <c r="D9379" i="9"/>
  <c r="I9235" i="9" l="1"/>
  <c r="J9234" i="9"/>
  <c r="C9381" i="9"/>
  <c r="D9380" i="9"/>
  <c r="I9236" i="9" l="1"/>
  <c r="J9235" i="9"/>
  <c r="C9382" i="9"/>
  <c r="D9381" i="9"/>
  <c r="I9237" i="9" l="1"/>
  <c r="J9236" i="9"/>
  <c r="C9383" i="9"/>
  <c r="D9382" i="9"/>
  <c r="I9238" i="9" l="1"/>
  <c r="J9237" i="9"/>
  <c r="C9384" i="9"/>
  <c r="D9383" i="9"/>
  <c r="J9238" i="9" l="1"/>
  <c r="I9239" i="9"/>
  <c r="C9385" i="9"/>
  <c r="D9384" i="9"/>
  <c r="I9240" i="9" l="1"/>
  <c r="J9239" i="9"/>
  <c r="C9386" i="9"/>
  <c r="D9385" i="9"/>
  <c r="J9240" i="9" l="1"/>
  <c r="I9241" i="9"/>
  <c r="C9387" i="9"/>
  <c r="D9386" i="9"/>
  <c r="I9242" i="9" l="1"/>
  <c r="J9241" i="9"/>
  <c r="C9388" i="9"/>
  <c r="D9387" i="9"/>
  <c r="I9243" i="9" l="1"/>
  <c r="J9242" i="9"/>
  <c r="C9389" i="9"/>
  <c r="D9388" i="9"/>
  <c r="I9244" i="9" l="1"/>
  <c r="J9243" i="9"/>
  <c r="C9390" i="9"/>
  <c r="D9389" i="9"/>
  <c r="J9244" i="9" l="1"/>
  <c r="I9245" i="9"/>
  <c r="D9390" i="9"/>
  <c r="C9391" i="9"/>
  <c r="I9246" i="9" l="1"/>
  <c r="J9245" i="9"/>
  <c r="C9392" i="9"/>
  <c r="D9391" i="9"/>
  <c r="I9247" i="9" l="1"/>
  <c r="J9246" i="9"/>
  <c r="C9393" i="9"/>
  <c r="D9392" i="9"/>
  <c r="I9248" i="9" l="1"/>
  <c r="J9247" i="9"/>
  <c r="C9394" i="9"/>
  <c r="D9393" i="9"/>
  <c r="J9248" i="9" l="1"/>
  <c r="I9249" i="9"/>
  <c r="C9395" i="9"/>
  <c r="D9394" i="9"/>
  <c r="I9250" i="9" l="1"/>
  <c r="J9249" i="9"/>
  <c r="C9396" i="9"/>
  <c r="D9395" i="9"/>
  <c r="I9251" i="9" l="1"/>
  <c r="J9250" i="9"/>
  <c r="C9397" i="9"/>
  <c r="D9396" i="9"/>
  <c r="I9252" i="9" l="1"/>
  <c r="J9251" i="9"/>
  <c r="C9398" i="9"/>
  <c r="D9397" i="9"/>
  <c r="J9252" i="9" l="1"/>
  <c r="I9253" i="9"/>
  <c r="C9399" i="9"/>
  <c r="D9398" i="9"/>
  <c r="I9254" i="9" l="1"/>
  <c r="J9253" i="9"/>
  <c r="C9400" i="9"/>
  <c r="D9399" i="9"/>
  <c r="I9255" i="9" l="1"/>
  <c r="J9254" i="9"/>
  <c r="C9401" i="9"/>
  <c r="D9400" i="9"/>
  <c r="I9256" i="9" l="1"/>
  <c r="J9255" i="9"/>
  <c r="C9402" i="9"/>
  <c r="D9401" i="9"/>
  <c r="J9256" i="9" l="1"/>
  <c r="I9257" i="9"/>
  <c r="C9403" i="9"/>
  <c r="D9402" i="9"/>
  <c r="I9258" i="9" l="1"/>
  <c r="J9257" i="9"/>
  <c r="C9404" i="9"/>
  <c r="D9403" i="9"/>
  <c r="I9259" i="9" l="1"/>
  <c r="J9258" i="9"/>
  <c r="C9405" i="9"/>
  <c r="D9404" i="9"/>
  <c r="I9260" i="9" l="1"/>
  <c r="J9259" i="9"/>
  <c r="C9406" i="9"/>
  <c r="D9405" i="9"/>
  <c r="I9261" i="9" l="1"/>
  <c r="J9260" i="9"/>
  <c r="C9407" i="9"/>
  <c r="D9406" i="9"/>
  <c r="I9262" i="9" l="1"/>
  <c r="J9261" i="9"/>
  <c r="C9408" i="9"/>
  <c r="D9407" i="9"/>
  <c r="J9262" i="9" l="1"/>
  <c r="I9263" i="9"/>
  <c r="C9409" i="9"/>
  <c r="D9408" i="9"/>
  <c r="I9264" i="9" l="1"/>
  <c r="J9263" i="9"/>
  <c r="C9410" i="9"/>
  <c r="D9409" i="9"/>
  <c r="J9264" i="9" l="1"/>
  <c r="I9265" i="9"/>
  <c r="C9411" i="9"/>
  <c r="D9410" i="9"/>
  <c r="I9266" i="9" l="1"/>
  <c r="J9265" i="9"/>
  <c r="C9412" i="9"/>
  <c r="D9411" i="9"/>
  <c r="I9267" i="9" l="1"/>
  <c r="J9266" i="9"/>
  <c r="C9413" i="9"/>
  <c r="D9412" i="9"/>
  <c r="I9268" i="9" l="1"/>
  <c r="J9267" i="9"/>
  <c r="C9414" i="9"/>
  <c r="D9413" i="9"/>
  <c r="I9269" i="9" l="1"/>
  <c r="J9268" i="9"/>
  <c r="C9415" i="9"/>
  <c r="D9414" i="9"/>
  <c r="I9270" i="9" l="1"/>
  <c r="J9269" i="9"/>
  <c r="C9416" i="9"/>
  <c r="D9415" i="9"/>
  <c r="I9271" i="9" l="1"/>
  <c r="J9270" i="9"/>
  <c r="C9417" i="9"/>
  <c r="D9416" i="9"/>
  <c r="I9272" i="9" l="1"/>
  <c r="J9271" i="9"/>
  <c r="C9418" i="9"/>
  <c r="D9417" i="9"/>
  <c r="J9272" i="9" l="1"/>
  <c r="I9273" i="9"/>
  <c r="C9419" i="9"/>
  <c r="D9418" i="9"/>
  <c r="I9274" i="9" l="1"/>
  <c r="J9273" i="9"/>
  <c r="C9420" i="9"/>
  <c r="D9419" i="9"/>
  <c r="I9275" i="9" l="1"/>
  <c r="J9274" i="9"/>
  <c r="C9421" i="9"/>
  <c r="D9420" i="9"/>
  <c r="I9276" i="9" l="1"/>
  <c r="J9275" i="9"/>
  <c r="C9422" i="9"/>
  <c r="D9421" i="9"/>
  <c r="J9276" i="9" l="1"/>
  <c r="I9277" i="9"/>
  <c r="C9423" i="9"/>
  <c r="D9422" i="9"/>
  <c r="I9278" i="9" l="1"/>
  <c r="J9277" i="9"/>
  <c r="C9424" i="9"/>
  <c r="D9423" i="9"/>
  <c r="I9279" i="9" l="1"/>
  <c r="J9278" i="9"/>
  <c r="C9425" i="9"/>
  <c r="D9424" i="9"/>
  <c r="I9280" i="9" l="1"/>
  <c r="J9279" i="9"/>
  <c r="C9426" i="9"/>
  <c r="D9425" i="9"/>
  <c r="J9280" i="9" l="1"/>
  <c r="I9281" i="9"/>
  <c r="C9427" i="9"/>
  <c r="D9426" i="9"/>
  <c r="I9282" i="9" l="1"/>
  <c r="J9281" i="9"/>
  <c r="C9428" i="9"/>
  <c r="D9427" i="9"/>
  <c r="I9283" i="9" l="1"/>
  <c r="J9282" i="9"/>
  <c r="C9429" i="9"/>
  <c r="D9428" i="9"/>
  <c r="I9284" i="9" l="1"/>
  <c r="J9283" i="9"/>
  <c r="C9430" i="9"/>
  <c r="D9429" i="9"/>
  <c r="I9285" i="9" l="1"/>
  <c r="J9284" i="9"/>
  <c r="C9431" i="9"/>
  <c r="D9430" i="9"/>
  <c r="I9286" i="9" l="1"/>
  <c r="J9285" i="9"/>
  <c r="C9432" i="9"/>
  <c r="D9431" i="9"/>
  <c r="I9287" i="9" l="1"/>
  <c r="J9286" i="9"/>
  <c r="C9433" i="9"/>
  <c r="D9432" i="9"/>
  <c r="I9288" i="9" l="1"/>
  <c r="J9287" i="9"/>
  <c r="C9434" i="9"/>
  <c r="D9433" i="9"/>
  <c r="J9288" i="9" l="1"/>
  <c r="I9289" i="9"/>
  <c r="C9435" i="9"/>
  <c r="D9434" i="9"/>
  <c r="I9290" i="9" l="1"/>
  <c r="J9289" i="9"/>
  <c r="C9436" i="9"/>
  <c r="D9435" i="9"/>
  <c r="I9291" i="9" l="1"/>
  <c r="J9290" i="9"/>
  <c r="C9437" i="9"/>
  <c r="D9436" i="9"/>
  <c r="I9292" i="9" l="1"/>
  <c r="J9291" i="9"/>
  <c r="C9438" i="9"/>
  <c r="D9437" i="9"/>
  <c r="I9293" i="9" l="1"/>
  <c r="J9292" i="9"/>
  <c r="C9439" i="9"/>
  <c r="D9438" i="9"/>
  <c r="I9294" i="9" l="1"/>
  <c r="J9293" i="9"/>
  <c r="C9440" i="9"/>
  <c r="D9439" i="9"/>
  <c r="J9294" i="9" l="1"/>
  <c r="I9295" i="9"/>
  <c r="C9441" i="9"/>
  <c r="D9440" i="9"/>
  <c r="I9296" i="9" l="1"/>
  <c r="J9295" i="9"/>
  <c r="C9442" i="9"/>
  <c r="D9441" i="9"/>
  <c r="J9296" i="9" l="1"/>
  <c r="I9297" i="9"/>
  <c r="C9443" i="9"/>
  <c r="D9442" i="9"/>
  <c r="I9298" i="9" l="1"/>
  <c r="J9297" i="9"/>
  <c r="C9444" i="9"/>
  <c r="D9443" i="9"/>
  <c r="I9299" i="9" l="1"/>
  <c r="J9298" i="9"/>
  <c r="C9445" i="9"/>
  <c r="D9444" i="9"/>
  <c r="I9300" i="9" l="1"/>
  <c r="J9299" i="9"/>
  <c r="C9446" i="9"/>
  <c r="D9445" i="9"/>
  <c r="I9301" i="9" l="1"/>
  <c r="J9300" i="9"/>
  <c r="C9447" i="9"/>
  <c r="D9446" i="9"/>
  <c r="I9302" i="9" l="1"/>
  <c r="J9301" i="9"/>
  <c r="C9448" i="9"/>
  <c r="D9447" i="9"/>
  <c r="J9302" i="9" l="1"/>
  <c r="I9303" i="9"/>
  <c r="C9449" i="9"/>
  <c r="D9448" i="9"/>
  <c r="I9304" i="9" l="1"/>
  <c r="J9303" i="9"/>
  <c r="C9450" i="9"/>
  <c r="D9449" i="9"/>
  <c r="J9304" i="9" l="1"/>
  <c r="I9305" i="9"/>
  <c r="C9451" i="9"/>
  <c r="D9450" i="9"/>
  <c r="I9306" i="9" l="1"/>
  <c r="J9305" i="9"/>
  <c r="C9452" i="9"/>
  <c r="D9451" i="9"/>
  <c r="I9307" i="9" l="1"/>
  <c r="J9306" i="9"/>
  <c r="C9453" i="9"/>
  <c r="D9452" i="9"/>
  <c r="I9308" i="9" l="1"/>
  <c r="J9307" i="9"/>
  <c r="C9454" i="9"/>
  <c r="D9453" i="9"/>
  <c r="J9308" i="9" l="1"/>
  <c r="I9309" i="9"/>
  <c r="D9454" i="9"/>
  <c r="C9455" i="9"/>
  <c r="I9310" i="9" l="1"/>
  <c r="J9309" i="9"/>
  <c r="C9456" i="9"/>
  <c r="D9455" i="9"/>
  <c r="I9311" i="9" l="1"/>
  <c r="J9310" i="9"/>
  <c r="C9457" i="9"/>
  <c r="D9456" i="9"/>
  <c r="I9312" i="9" l="1"/>
  <c r="J9311" i="9"/>
  <c r="C9458" i="9"/>
  <c r="D9457" i="9"/>
  <c r="J9312" i="9" l="1"/>
  <c r="I9313" i="9"/>
  <c r="C9459" i="9"/>
  <c r="D9458" i="9"/>
  <c r="I9314" i="9" l="1"/>
  <c r="J9313" i="9"/>
  <c r="C9460" i="9"/>
  <c r="D9459" i="9"/>
  <c r="I9315" i="9" l="1"/>
  <c r="J9314" i="9"/>
  <c r="C9461" i="9"/>
  <c r="D9460" i="9"/>
  <c r="I9316" i="9" l="1"/>
  <c r="J9315" i="9"/>
  <c r="C9462" i="9"/>
  <c r="D9461" i="9"/>
  <c r="J9316" i="9" l="1"/>
  <c r="I9317" i="9"/>
  <c r="C9463" i="9"/>
  <c r="D9462" i="9"/>
  <c r="I9318" i="9" l="1"/>
  <c r="J9317" i="9"/>
  <c r="C9464" i="9"/>
  <c r="D9463" i="9"/>
  <c r="I9319" i="9" l="1"/>
  <c r="J9318" i="9"/>
  <c r="C9465" i="9"/>
  <c r="D9464" i="9"/>
  <c r="I9320" i="9" l="1"/>
  <c r="J9319" i="9"/>
  <c r="C9466" i="9"/>
  <c r="D9465" i="9"/>
  <c r="J9320" i="9" l="1"/>
  <c r="I9321" i="9"/>
  <c r="C9467" i="9"/>
  <c r="D9466" i="9"/>
  <c r="I9322" i="9" l="1"/>
  <c r="J9321" i="9"/>
  <c r="C9468" i="9"/>
  <c r="D9467" i="9"/>
  <c r="I9323" i="9" l="1"/>
  <c r="J9322" i="9"/>
  <c r="C9469" i="9"/>
  <c r="D9468" i="9"/>
  <c r="I9324" i="9" l="1"/>
  <c r="J9323" i="9"/>
  <c r="C9470" i="9"/>
  <c r="D9469" i="9"/>
  <c r="I9325" i="9" l="1"/>
  <c r="J9324" i="9"/>
  <c r="C9471" i="9"/>
  <c r="D9470" i="9"/>
  <c r="I9326" i="9" l="1"/>
  <c r="J9325" i="9"/>
  <c r="C9472" i="9"/>
  <c r="D9471" i="9"/>
  <c r="J9326" i="9" l="1"/>
  <c r="I9327" i="9"/>
  <c r="C9473" i="9"/>
  <c r="D9472" i="9"/>
  <c r="I9328" i="9" l="1"/>
  <c r="J9327" i="9"/>
  <c r="C9474" i="9"/>
  <c r="D9473" i="9"/>
  <c r="J9328" i="9" l="1"/>
  <c r="I9329" i="9"/>
  <c r="C9475" i="9"/>
  <c r="D9474" i="9"/>
  <c r="I9330" i="9" l="1"/>
  <c r="J9329" i="9"/>
  <c r="C9476" i="9"/>
  <c r="D9475" i="9"/>
  <c r="I9331" i="9" l="1"/>
  <c r="J9330" i="9"/>
  <c r="C9477" i="9"/>
  <c r="D9476" i="9"/>
  <c r="I9332" i="9" l="1"/>
  <c r="J9331" i="9"/>
  <c r="C9478" i="9"/>
  <c r="D9477" i="9"/>
  <c r="I9333" i="9" l="1"/>
  <c r="J9332" i="9"/>
  <c r="C9479" i="9"/>
  <c r="D9478" i="9"/>
  <c r="I9334" i="9" l="1"/>
  <c r="J9333" i="9"/>
  <c r="C9480" i="9"/>
  <c r="D9479" i="9"/>
  <c r="I9335" i="9" l="1"/>
  <c r="J9334" i="9"/>
  <c r="C9481" i="9"/>
  <c r="D9480" i="9"/>
  <c r="I9336" i="9" l="1"/>
  <c r="J9335" i="9"/>
  <c r="C9482" i="9"/>
  <c r="D9481" i="9"/>
  <c r="J9336" i="9" l="1"/>
  <c r="I9337" i="9"/>
  <c r="C9483" i="9"/>
  <c r="D9482" i="9"/>
  <c r="I9338" i="9" l="1"/>
  <c r="J9337" i="9"/>
  <c r="C9484" i="9"/>
  <c r="D9483" i="9"/>
  <c r="I9339" i="9" l="1"/>
  <c r="J9338" i="9"/>
  <c r="C9485" i="9"/>
  <c r="D9484" i="9"/>
  <c r="I9340" i="9" l="1"/>
  <c r="J9339" i="9"/>
  <c r="C9486" i="9"/>
  <c r="D9485" i="9"/>
  <c r="J9340" i="9" l="1"/>
  <c r="I9341" i="9"/>
  <c r="C9487" i="9"/>
  <c r="D9486" i="9"/>
  <c r="I9342" i="9" l="1"/>
  <c r="J9341" i="9"/>
  <c r="C9488" i="9"/>
  <c r="D9487" i="9"/>
  <c r="I9343" i="9" l="1"/>
  <c r="J9342" i="9"/>
  <c r="C9489" i="9"/>
  <c r="D9488" i="9"/>
  <c r="I9344" i="9" l="1"/>
  <c r="J9343" i="9"/>
  <c r="C9490" i="9"/>
  <c r="D9489" i="9"/>
  <c r="J9344" i="9" l="1"/>
  <c r="I9345" i="9"/>
  <c r="C9491" i="9"/>
  <c r="D9490" i="9"/>
  <c r="I9346" i="9" l="1"/>
  <c r="J9345" i="9"/>
  <c r="C9492" i="9"/>
  <c r="D9491" i="9"/>
  <c r="I9347" i="9" l="1"/>
  <c r="J9346" i="9"/>
  <c r="C9493" i="9"/>
  <c r="D9492" i="9"/>
  <c r="I9348" i="9" l="1"/>
  <c r="J9347" i="9"/>
  <c r="C9494" i="9"/>
  <c r="D9493" i="9"/>
  <c r="I9349" i="9" l="1"/>
  <c r="J9348" i="9"/>
  <c r="C9495" i="9"/>
  <c r="D9494" i="9"/>
  <c r="I9350" i="9" l="1"/>
  <c r="J9349" i="9"/>
  <c r="C9496" i="9"/>
  <c r="D9495" i="9"/>
  <c r="I9351" i="9" l="1"/>
  <c r="J9350" i="9"/>
  <c r="C9497" i="9"/>
  <c r="D9496" i="9"/>
  <c r="I9352" i="9" l="1"/>
  <c r="J9351" i="9"/>
  <c r="C9498" i="9"/>
  <c r="D9497" i="9"/>
  <c r="J9352" i="9" l="1"/>
  <c r="I9353" i="9"/>
  <c r="C9499" i="9"/>
  <c r="D9498" i="9"/>
  <c r="I9354" i="9" l="1"/>
  <c r="J9353" i="9"/>
  <c r="C9500" i="9"/>
  <c r="D9499" i="9"/>
  <c r="I9355" i="9" l="1"/>
  <c r="J9354" i="9"/>
  <c r="C9501" i="9"/>
  <c r="D9500" i="9"/>
  <c r="I9356" i="9" l="1"/>
  <c r="J9355" i="9"/>
  <c r="C9502" i="9"/>
  <c r="D9501" i="9"/>
  <c r="I9357" i="9" l="1"/>
  <c r="J9356" i="9"/>
  <c r="C9503" i="9"/>
  <c r="D9502" i="9"/>
  <c r="I9358" i="9" l="1"/>
  <c r="J9357" i="9"/>
  <c r="C9504" i="9"/>
  <c r="D9503" i="9"/>
  <c r="J9358" i="9" l="1"/>
  <c r="I9359" i="9"/>
  <c r="C9505" i="9"/>
  <c r="D9504" i="9"/>
  <c r="I9360" i="9" l="1"/>
  <c r="J9359" i="9"/>
  <c r="C9506" i="9"/>
  <c r="D9505" i="9"/>
  <c r="J9360" i="9" l="1"/>
  <c r="I9361" i="9"/>
  <c r="C9507" i="9"/>
  <c r="D9506" i="9"/>
  <c r="I9362" i="9" l="1"/>
  <c r="J9361" i="9"/>
  <c r="C9508" i="9"/>
  <c r="D9507" i="9"/>
  <c r="I9363" i="9" l="1"/>
  <c r="J9362" i="9"/>
  <c r="C9509" i="9"/>
  <c r="D9508" i="9"/>
  <c r="I9364" i="9" l="1"/>
  <c r="J9363" i="9"/>
  <c r="C9510" i="9"/>
  <c r="D9509" i="9"/>
  <c r="I9365" i="9" l="1"/>
  <c r="J9364" i="9"/>
  <c r="C9511" i="9"/>
  <c r="D9510" i="9"/>
  <c r="I9366" i="9" l="1"/>
  <c r="J9365" i="9"/>
  <c r="C9512" i="9"/>
  <c r="D9511" i="9"/>
  <c r="J9366" i="9" l="1"/>
  <c r="I9367" i="9"/>
  <c r="C9513" i="9"/>
  <c r="D9512" i="9"/>
  <c r="I9368" i="9" l="1"/>
  <c r="J9367" i="9"/>
  <c r="C9514" i="9"/>
  <c r="D9513" i="9"/>
  <c r="J9368" i="9" l="1"/>
  <c r="I9369" i="9"/>
  <c r="C9515" i="9"/>
  <c r="D9514" i="9"/>
  <c r="I9370" i="9" l="1"/>
  <c r="J9369" i="9"/>
  <c r="C9516" i="9"/>
  <c r="D9515" i="9"/>
  <c r="I9371" i="9" l="1"/>
  <c r="J9370" i="9"/>
  <c r="C9517" i="9"/>
  <c r="D9516" i="9"/>
  <c r="I9372" i="9" l="1"/>
  <c r="J9371" i="9"/>
  <c r="C9518" i="9"/>
  <c r="D9517" i="9"/>
  <c r="J9372" i="9" l="1"/>
  <c r="I9373" i="9"/>
  <c r="D9518" i="9"/>
  <c r="C9519" i="9"/>
  <c r="I9374" i="9" l="1"/>
  <c r="J9373" i="9"/>
  <c r="C9520" i="9"/>
  <c r="D9519" i="9"/>
  <c r="I9375" i="9" l="1"/>
  <c r="J9374" i="9"/>
  <c r="C9521" i="9"/>
  <c r="D9520" i="9"/>
  <c r="I9376" i="9" l="1"/>
  <c r="J9375" i="9"/>
  <c r="C9522" i="9"/>
  <c r="D9521" i="9"/>
  <c r="J9376" i="9" l="1"/>
  <c r="I9377" i="9"/>
  <c r="C9523" i="9"/>
  <c r="D9522" i="9"/>
  <c r="I9378" i="9" l="1"/>
  <c r="J9377" i="9"/>
  <c r="C9524" i="9"/>
  <c r="D9523" i="9"/>
  <c r="I9379" i="9" l="1"/>
  <c r="J9378" i="9"/>
  <c r="C9525" i="9"/>
  <c r="D9524" i="9"/>
  <c r="I9380" i="9" l="1"/>
  <c r="J9379" i="9"/>
  <c r="C9526" i="9"/>
  <c r="D9525" i="9"/>
  <c r="J9380" i="9" l="1"/>
  <c r="I9381" i="9"/>
  <c r="C9527" i="9"/>
  <c r="D9526" i="9"/>
  <c r="I9382" i="9" l="1"/>
  <c r="J9381" i="9"/>
  <c r="C9528" i="9"/>
  <c r="D9527" i="9"/>
  <c r="I9383" i="9" l="1"/>
  <c r="J9382" i="9"/>
  <c r="C9529" i="9"/>
  <c r="D9528" i="9"/>
  <c r="I9384" i="9" l="1"/>
  <c r="J9383" i="9"/>
  <c r="C9530" i="9"/>
  <c r="D9529" i="9"/>
  <c r="J9384" i="9" l="1"/>
  <c r="I9385" i="9"/>
  <c r="C9531" i="9"/>
  <c r="D9530" i="9"/>
  <c r="I9386" i="9" l="1"/>
  <c r="J9385" i="9"/>
  <c r="C9532" i="9"/>
  <c r="D9531" i="9"/>
  <c r="I9387" i="9" l="1"/>
  <c r="J9386" i="9"/>
  <c r="C9533" i="9"/>
  <c r="D9532" i="9"/>
  <c r="I9388" i="9" l="1"/>
  <c r="J9387" i="9"/>
  <c r="C9534" i="9"/>
  <c r="D9533" i="9"/>
  <c r="I9389" i="9" l="1"/>
  <c r="J9388" i="9"/>
  <c r="D9534" i="9"/>
  <c r="C9535" i="9"/>
  <c r="I9390" i="9" l="1"/>
  <c r="J9389" i="9"/>
  <c r="C9536" i="9"/>
  <c r="D9535" i="9"/>
  <c r="J9390" i="9" l="1"/>
  <c r="I9391" i="9"/>
  <c r="C9537" i="9"/>
  <c r="D9536" i="9"/>
  <c r="I9392" i="9" l="1"/>
  <c r="J9391" i="9"/>
  <c r="C9538" i="9"/>
  <c r="D9537" i="9"/>
  <c r="J9392" i="9" l="1"/>
  <c r="I9393" i="9"/>
  <c r="C9539" i="9"/>
  <c r="D9538" i="9"/>
  <c r="I9394" i="9" l="1"/>
  <c r="J9393" i="9"/>
  <c r="C9540" i="9"/>
  <c r="D9539" i="9"/>
  <c r="I9395" i="9" l="1"/>
  <c r="J9394" i="9"/>
  <c r="C9541" i="9"/>
  <c r="D9540" i="9"/>
  <c r="I9396" i="9" l="1"/>
  <c r="J9395" i="9"/>
  <c r="C9542" i="9"/>
  <c r="D9541" i="9"/>
  <c r="I9397" i="9" l="1"/>
  <c r="J9396" i="9"/>
  <c r="C9543" i="9"/>
  <c r="D9542" i="9"/>
  <c r="I9398" i="9" l="1"/>
  <c r="J9397" i="9"/>
  <c r="C9544" i="9"/>
  <c r="D9543" i="9"/>
  <c r="I9399" i="9" l="1"/>
  <c r="J9398" i="9"/>
  <c r="C9545" i="9"/>
  <c r="D9544" i="9"/>
  <c r="I9400" i="9" l="1"/>
  <c r="J9399" i="9"/>
  <c r="C9546" i="9"/>
  <c r="D9545" i="9"/>
  <c r="J9400" i="9" l="1"/>
  <c r="I9401" i="9"/>
  <c r="C9547" i="9"/>
  <c r="D9546" i="9"/>
  <c r="I9402" i="9" l="1"/>
  <c r="J9401" i="9"/>
  <c r="C9548" i="9"/>
  <c r="D9547" i="9"/>
  <c r="I9403" i="9" l="1"/>
  <c r="J9402" i="9"/>
  <c r="C9549" i="9"/>
  <c r="D9548" i="9"/>
  <c r="I9404" i="9" l="1"/>
  <c r="J9403" i="9"/>
  <c r="C9550" i="9"/>
  <c r="D9549" i="9"/>
  <c r="J9404" i="9" l="1"/>
  <c r="I9405" i="9"/>
  <c r="C9551" i="9"/>
  <c r="D9550" i="9"/>
  <c r="I9406" i="9" l="1"/>
  <c r="J9405" i="9"/>
  <c r="C9552" i="9"/>
  <c r="D9551" i="9"/>
  <c r="I9407" i="9" l="1"/>
  <c r="J9406" i="9"/>
  <c r="C9553" i="9"/>
  <c r="D9552" i="9"/>
  <c r="I9408" i="9" l="1"/>
  <c r="J9407" i="9"/>
  <c r="C9554" i="9"/>
  <c r="D9553" i="9"/>
  <c r="J9408" i="9" l="1"/>
  <c r="I9409" i="9"/>
  <c r="C9555" i="9"/>
  <c r="D9554" i="9"/>
  <c r="I9410" i="9" l="1"/>
  <c r="J9409" i="9"/>
  <c r="C9556" i="9"/>
  <c r="D9555" i="9"/>
  <c r="I9411" i="9" l="1"/>
  <c r="J9410" i="9"/>
  <c r="C9557" i="9"/>
  <c r="D9556" i="9"/>
  <c r="I9412" i="9" l="1"/>
  <c r="J9411" i="9"/>
  <c r="C9558" i="9"/>
  <c r="D9557" i="9"/>
  <c r="I9413" i="9" l="1"/>
  <c r="J9412" i="9"/>
  <c r="C9559" i="9"/>
  <c r="D9558" i="9"/>
  <c r="I9414" i="9" l="1"/>
  <c r="J9413" i="9"/>
  <c r="C9560" i="9"/>
  <c r="D9559" i="9"/>
  <c r="I9415" i="9" l="1"/>
  <c r="J9414" i="9"/>
  <c r="C9561" i="9"/>
  <c r="D9560" i="9"/>
  <c r="I9416" i="9" l="1"/>
  <c r="J9415" i="9"/>
  <c r="C9562" i="9"/>
  <c r="D9561" i="9"/>
  <c r="J9416" i="9" l="1"/>
  <c r="I9417" i="9"/>
  <c r="C9563" i="9"/>
  <c r="D9562" i="9"/>
  <c r="I9418" i="9" l="1"/>
  <c r="J9417" i="9"/>
  <c r="C9564" i="9"/>
  <c r="D9563" i="9"/>
  <c r="I9419" i="9" l="1"/>
  <c r="J9418" i="9"/>
  <c r="C9565" i="9"/>
  <c r="D9564" i="9"/>
  <c r="I9420" i="9" l="1"/>
  <c r="J9419" i="9"/>
  <c r="C9566" i="9"/>
  <c r="D9565" i="9"/>
  <c r="I9421" i="9" l="1"/>
  <c r="J9420" i="9"/>
  <c r="C9567" i="9"/>
  <c r="D9566" i="9"/>
  <c r="I9422" i="9" l="1"/>
  <c r="J9421" i="9"/>
  <c r="C9568" i="9"/>
  <c r="D9567" i="9"/>
  <c r="J9422" i="9" l="1"/>
  <c r="I9423" i="9"/>
  <c r="C9569" i="9"/>
  <c r="D9568" i="9"/>
  <c r="I9424" i="9" l="1"/>
  <c r="J9423" i="9"/>
  <c r="C9570" i="9"/>
  <c r="D9569" i="9"/>
  <c r="J9424" i="9" l="1"/>
  <c r="I9425" i="9"/>
  <c r="C9571" i="9"/>
  <c r="D9570" i="9"/>
  <c r="I9426" i="9" l="1"/>
  <c r="J9425" i="9"/>
  <c r="C9572" i="9"/>
  <c r="D9571" i="9"/>
  <c r="I9427" i="9" l="1"/>
  <c r="J9426" i="9"/>
  <c r="C9573" i="9"/>
  <c r="D9572" i="9"/>
  <c r="I9428" i="9" l="1"/>
  <c r="J9427" i="9"/>
  <c r="C9574" i="9"/>
  <c r="D9573" i="9"/>
  <c r="I9429" i="9" l="1"/>
  <c r="J9428" i="9"/>
  <c r="C9575" i="9"/>
  <c r="D9574" i="9"/>
  <c r="I9430" i="9" l="1"/>
  <c r="J9429" i="9"/>
  <c r="C9576" i="9"/>
  <c r="D9575" i="9"/>
  <c r="J9430" i="9" l="1"/>
  <c r="I9431" i="9"/>
  <c r="C9577" i="9"/>
  <c r="D9576" i="9"/>
  <c r="I9432" i="9" l="1"/>
  <c r="J9431" i="9"/>
  <c r="C9578" i="9"/>
  <c r="D9577" i="9"/>
  <c r="J9432" i="9" l="1"/>
  <c r="I9433" i="9"/>
  <c r="C9579" i="9"/>
  <c r="D9578" i="9"/>
  <c r="I9434" i="9" l="1"/>
  <c r="J9433" i="9"/>
  <c r="C9580" i="9"/>
  <c r="D9579" i="9"/>
  <c r="I9435" i="9" l="1"/>
  <c r="J9434" i="9"/>
  <c r="C9581" i="9"/>
  <c r="D9580" i="9"/>
  <c r="I9436" i="9" l="1"/>
  <c r="J9435" i="9"/>
  <c r="C9582" i="9"/>
  <c r="D9581" i="9"/>
  <c r="J9436" i="9" l="1"/>
  <c r="I9437" i="9"/>
  <c r="D9582" i="9"/>
  <c r="C9583" i="9"/>
  <c r="I9438" i="9" l="1"/>
  <c r="J9437" i="9"/>
  <c r="C9584" i="9"/>
  <c r="D9583" i="9"/>
  <c r="I9439" i="9" l="1"/>
  <c r="J9438" i="9"/>
  <c r="C9585" i="9"/>
  <c r="D9584" i="9"/>
  <c r="I9440" i="9" l="1"/>
  <c r="J9439" i="9"/>
  <c r="C9586" i="9"/>
  <c r="D9585" i="9"/>
  <c r="J9440" i="9" l="1"/>
  <c r="I9441" i="9"/>
  <c r="C9587" i="9"/>
  <c r="D9586" i="9"/>
  <c r="I9442" i="9" l="1"/>
  <c r="J9441" i="9"/>
  <c r="C9588" i="9"/>
  <c r="D9587" i="9"/>
  <c r="I9443" i="9" l="1"/>
  <c r="J9442" i="9"/>
  <c r="C9589" i="9"/>
  <c r="D9588" i="9"/>
  <c r="I9444" i="9" l="1"/>
  <c r="J9443" i="9"/>
  <c r="C9590" i="9"/>
  <c r="D9589" i="9"/>
  <c r="J9444" i="9" l="1"/>
  <c r="I9445" i="9"/>
  <c r="C9591" i="9"/>
  <c r="D9590" i="9"/>
  <c r="I9446" i="9" l="1"/>
  <c r="J9445" i="9"/>
  <c r="C9592" i="9"/>
  <c r="D9591" i="9"/>
  <c r="I9447" i="9" l="1"/>
  <c r="J9446" i="9"/>
  <c r="C9593" i="9"/>
  <c r="D9592" i="9"/>
  <c r="I9448" i="9" l="1"/>
  <c r="J9447" i="9"/>
  <c r="C9594" i="9"/>
  <c r="D9593" i="9"/>
  <c r="J9448" i="9" l="1"/>
  <c r="I9449" i="9"/>
  <c r="C9595" i="9"/>
  <c r="D9594" i="9"/>
  <c r="I9450" i="9" l="1"/>
  <c r="J9449" i="9"/>
  <c r="C9596" i="9"/>
  <c r="D9595" i="9"/>
  <c r="I9451" i="9" l="1"/>
  <c r="J9450" i="9"/>
  <c r="C9597" i="9"/>
  <c r="D9596" i="9"/>
  <c r="I9452" i="9" l="1"/>
  <c r="J9451" i="9"/>
  <c r="C9598" i="9"/>
  <c r="D9597" i="9"/>
  <c r="I9453" i="9" l="1"/>
  <c r="J9452" i="9"/>
  <c r="D9598" i="9"/>
  <c r="C9599" i="9"/>
  <c r="I9454" i="9" l="1"/>
  <c r="J9453" i="9"/>
  <c r="C9600" i="9"/>
  <c r="D9599" i="9"/>
  <c r="J9454" i="9" l="1"/>
  <c r="I9455" i="9"/>
  <c r="C9601" i="9"/>
  <c r="D9600" i="9"/>
  <c r="I9456" i="9" l="1"/>
  <c r="J9455" i="9"/>
  <c r="C9602" i="9"/>
  <c r="D9601" i="9"/>
  <c r="J9456" i="9" l="1"/>
  <c r="I9457" i="9"/>
  <c r="C9603" i="9"/>
  <c r="D9602" i="9"/>
  <c r="I9458" i="9" l="1"/>
  <c r="J9457" i="9"/>
  <c r="C9604" i="9"/>
  <c r="D9603" i="9"/>
  <c r="I9459" i="9" l="1"/>
  <c r="J9458" i="9"/>
  <c r="C9605" i="9"/>
  <c r="D9604" i="9"/>
  <c r="I9460" i="9" l="1"/>
  <c r="J9459" i="9"/>
  <c r="C9606" i="9"/>
  <c r="D9605" i="9"/>
  <c r="I9461" i="9" l="1"/>
  <c r="J9460" i="9"/>
  <c r="C9607" i="9"/>
  <c r="D9606" i="9"/>
  <c r="I9462" i="9" l="1"/>
  <c r="J9461" i="9"/>
  <c r="C9608" i="9"/>
  <c r="D9607" i="9"/>
  <c r="I9463" i="9" l="1"/>
  <c r="J9462" i="9"/>
  <c r="C9609" i="9"/>
  <c r="D9608" i="9"/>
  <c r="I9464" i="9" l="1"/>
  <c r="J9463" i="9"/>
  <c r="C9610" i="9"/>
  <c r="D9609" i="9"/>
  <c r="J9464" i="9" l="1"/>
  <c r="I9465" i="9"/>
  <c r="C9611" i="9"/>
  <c r="D9610" i="9"/>
  <c r="I9466" i="9" l="1"/>
  <c r="J9465" i="9"/>
  <c r="C9612" i="9"/>
  <c r="D9611" i="9"/>
  <c r="I9467" i="9" l="1"/>
  <c r="J9466" i="9"/>
  <c r="C9613" i="9"/>
  <c r="D9612" i="9"/>
  <c r="I9468" i="9" l="1"/>
  <c r="J9467" i="9"/>
  <c r="C9614" i="9"/>
  <c r="D9613" i="9"/>
  <c r="J9468" i="9" l="1"/>
  <c r="I9469" i="9"/>
  <c r="C9615" i="9"/>
  <c r="D9614" i="9"/>
  <c r="I9470" i="9" l="1"/>
  <c r="J9469" i="9"/>
  <c r="C9616" i="9"/>
  <c r="D9615" i="9"/>
  <c r="I9471" i="9" l="1"/>
  <c r="J9470" i="9"/>
  <c r="C9617" i="9"/>
  <c r="D9616" i="9"/>
  <c r="I9472" i="9" l="1"/>
  <c r="J9471" i="9"/>
  <c r="C9618" i="9"/>
  <c r="D9617" i="9"/>
  <c r="J9472" i="9" l="1"/>
  <c r="I9473" i="9"/>
  <c r="C9619" i="9"/>
  <c r="D9618" i="9"/>
  <c r="I9474" i="9" l="1"/>
  <c r="J9473" i="9"/>
  <c r="C9620" i="9"/>
  <c r="D9619" i="9"/>
  <c r="I9475" i="9" l="1"/>
  <c r="J9474" i="9"/>
  <c r="C9621" i="9"/>
  <c r="D9620" i="9"/>
  <c r="I9476" i="9" l="1"/>
  <c r="J9475" i="9"/>
  <c r="C9622" i="9"/>
  <c r="D9621" i="9"/>
  <c r="I9477" i="9" l="1"/>
  <c r="J9476" i="9"/>
  <c r="C9623" i="9"/>
  <c r="D9622" i="9"/>
  <c r="I9478" i="9" l="1"/>
  <c r="J9477" i="9"/>
  <c r="C9624" i="9"/>
  <c r="D9623" i="9"/>
  <c r="I9479" i="9" l="1"/>
  <c r="J9478" i="9"/>
  <c r="C9625" i="9"/>
  <c r="D9624" i="9"/>
  <c r="I9480" i="9" l="1"/>
  <c r="J9479" i="9"/>
  <c r="C9626" i="9"/>
  <c r="D9625" i="9"/>
  <c r="J9480" i="9" l="1"/>
  <c r="I9481" i="9"/>
  <c r="C9627" i="9"/>
  <c r="D9626" i="9"/>
  <c r="I9482" i="9" l="1"/>
  <c r="J9481" i="9"/>
  <c r="C9628" i="9"/>
  <c r="D9627" i="9"/>
  <c r="I9483" i="9" l="1"/>
  <c r="J9482" i="9"/>
  <c r="C9629" i="9"/>
  <c r="D9628" i="9"/>
  <c r="I9484" i="9" l="1"/>
  <c r="J9483" i="9"/>
  <c r="C9630" i="9"/>
  <c r="D9629" i="9"/>
  <c r="I9485" i="9" l="1"/>
  <c r="J9484" i="9"/>
  <c r="C9631" i="9"/>
  <c r="D9630" i="9"/>
  <c r="I9486" i="9" l="1"/>
  <c r="J9485" i="9"/>
  <c r="C9632" i="9"/>
  <c r="D9631" i="9"/>
  <c r="J9486" i="9" l="1"/>
  <c r="I9487" i="9"/>
  <c r="C9633" i="9"/>
  <c r="D9632" i="9"/>
  <c r="I9488" i="9" l="1"/>
  <c r="J9487" i="9"/>
  <c r="C9634" i="9"/>
  <c r="D9633" i="9"/>
  <c r="J9488" i="9" l="1"/>
  <c r="I9489" i="9"/>
  <c r="C9635" i="9"/>
  <c r="D9634" i="9"/>
  <c r="I9490" i="9" l="1"/>
  <c r="J9489" i="9"/>
  <c r="C9636" i="9"/>
  <c r="D9635" i="9"/>
  <c r="I9491" i="9" l="1"/>
  <c r="J9490" i="9"/>
  <c r="C9637" i="9"/>
  <c r="D9636" i="9"/>
  <c r="I9492" i="9" l="1"/>
  <c r="J9491" i="9"/>
  <c r="C9638" i="9"/>
  <c r="D9637" i="9"/>
  <c r="I9493" i="9" l="1"/>
  <c r="J9492" i="9"/>
  <c r="C9639" i="9"/>
  <c r="D9638" i="9"/>
  <c r="I9494" i="9" l="1"/>
  <c r="J9493" i="9"/>
  <c r="C9640" i="9"/>
  <c r="D9639" i="9"/>
  <c r="J9494" i="9" l="1"/>
  <c r="I9495" i="9"/>
  <c r="C9641" i="9"/>
  <c r="D9640" i="9"/>
  <c r="I9496" i="9" l="1"/>
  <c r="J9495" i="9"/>
  <c r="C9642" i="9"/>
  <c r="D9641" i="9"/>
  <c r="J9496" i="9" l="1"/>
  <c r="I9497" i="9"/>
  <c r="C9643" i="9"/>
  <c r="D9642" i="9"/>
  <c r="I9498" i="9" l="1"/>
  <c r="J9497" i="9"/>
  <c r="C9644" i="9"/>
  <c r="D9643" i="9"/>
  <c r="I9499" i="9" l="1"/>
  <c r="J9498" i="9"/>
  <c r="C9645" i="9"/>
  <c r="D9644" i="9"/>
  <c r="I9500" i="9" l="1"/>
  <c r="J9499" i="9"/>
  <c r="C9646" i="9"/>
  <c r="D9645" i="9"/>
  <c r="J9500" i="9" l="1"/>
  <c r="I9501" i="9"/>
  <c r="D9646" i="9"/>
  <c r="C9647" i="9"/>
  <c r="I9502" i="9" l="1"/>
  <c r="J9501" i="9"/>
  <c r="C9648" i="9"/>
  <c r="D9647" i="9"/>
  <c r="I9503" i="9" l="1"/>
  <c r="J9502" i="9"/>
  <c r="C9649" i="9"/>
  <c r="D9648" i="9"/>
  <c r="I9504" i="9" l="1"/>
  <c r="J9503" i="9"/>
  <c r="C9650" i="9"/>
  <c r="D9649" i="9"/>
  <c r="J9504" i="9" l="1"/>
  <c r="I9505" i="9"/>
  <c r="C9651" i="9"/>
  <c r="D9650" i="9"/>
  <c r="I9506" i="9" l="1"/>
  <c r="J9505" i="9"/>
  <c r="C9652" i="9"/>
  <c r="D9651" i="9"/>
  <c r="I9507" i="9" l="1"/>
  <c r="J9506" i="9"/>
  <c r="C9653" i="9"/>
  <c r="D9652" i="9"/>
  <c r="I9508" i="9" l="1"/>
  <c r="J9507" i="9"/>
  <c r="C9654" i="9"/>
  <c r="D9653" i="9"/>
  <c r="J9508" i="9" l="1"/>
  <c r="I9509" i="9"/>
  <c r="C9655" i="9"/>
  <c r="D9654" i="9"/>
  <c r="I9510" i="9" l="1"/>
  <c r="J9509" i="9"/>
  <c r="C9656" i="9"/>
  <c r="D9655" i="9"/>
  <c r="J9510" i="9" l="1"/>
  <c r="I9511" i="9"/>
  <c r="C9657" i="9"/>
  <c r="D9656" i="9"/>
  <c r="I9512" i="9" l="1"/>
  <c r="J9511" i="9"/>
  <c r="C9658" i="9"/>
  <c r="D9657" i="9"/>
  <c r="I9513" i="9" l="1"/>
  <c r="J9512" i="9"/>
  <c r="C9659" i="9"/>
  <c r="D9658" i="9"/>
  <c r="I9514" i="9" l="1"/>
  <c r="J9513" i="9"/>
  <c r="C9660" i="9"/>
  <c r="D9659" i="9"/>
  <c r="I9515" i="9" l="1"/>
  <c r="J9514" i="9"/>
  <c r="C9661" i="9"/>
  <c r="D9660" i="9"/>
  <c r="I9516" i="9" l="1"/>
  <c r="J9515" i="9"/>
  <c r="C9662" i="9"/>
  <c r="D9661" i="9"/>
  <c r="I9517" i="9" l="1"/>
  <c r="J9516" i="9"/>
  <c r="C9663" i="9"/>
  <c r="D9662" i="9"/>
  <c r="I9518" i="9" l="1"/>
  <c r="J9517" i="9"/>
  <c r="C9664" i="9"/>
  <c r="D9663" i="9"/>
  <c r="J9518" i="9" l="1"/>
  <c r="I9519" i="9"/>
  <c r="C9665" i="9"/>
  <c r="D9664" i="9"/>
  <c r="I9520" i="9" l="1"/>
  <c r="J9519" i="9"/>
  <c r="C9666" i="9"/>
  <c r="D9665" i="9"/>
  <c r="I9521" i="9" l="1"/>
  <c r="J9520" i="9"/>
  <c r="C9667" i="9"/>
  <c r="D9666" i="9"/>
  <c r="I9522" i="9" l="1"/>
  <c r="J9521" i="9"/>
  <c r="C9668" i="9"/>
  <c r="D9667" i="9"/>
  <c r="I9523" i="9" l="1"/>
  <c r="J9522" i="9"/>
  <c r="C9669" i="9"/>
  <c r="D9668" i="9"/>
  <c r="I9524" i="9" l="1"/>
  <c r="J9523" i="9"/>
  <c r="C9670" i="9"/>
  <c r="D9669" i="9"/>
  <c r="J9524" i="9" l="1"/>
  <c r="I9525" i="9"/>
  <c r="C9671" i="9"/>
  <c r="D9670" i="9"/>
  <c r="I9526" i="9" l="1"/>
  <c r="J9525" i="9"/>
  <c r="C9672" i="9"/>
  <c r="D9671" i="9"/>
  <c r="J9526" i="9" l="1"/>
  <c r="I9527" i="9"/>
  <c r="C9673" i="9"/>
  <c r="D9672" i="9"/>
  <c r="I9528" i="9" l="1"/>
  <c r="J9527" i="9"/>
  <c r="C9674" i="9"/>
  <c r="D9673" i="9"/>
  <c r="I9529" i="9" l="1"/>
  <c r="J9528" i="9"/>
  <c r="C9675" i="9"/>
  <c r="D9674" i="9"/>
  <c r="I9530" i="9" l="1"/>
  <c r="J9529" i="9"/>
  <c r="C9676" i="9"/>
  <c r="D9675" i="9"/>
  <c r="I9531" i="9" l="1"/>
  <c r="J9530" i="9"/>
  <c r="C9677" i="9"/>
  <c r="D9676" i="9"/>
  <c r="I9532" i="9" l="1"/>
  <c r="J9531" i="9"/>
  <c r="C9678" i="9"/>
  <c r="D9677" i="9"/>
  <c r="I9533" i="9" l="1"/>
  <c r="J9532" i="9"/>
  <c r="C9679" i="9"/>
  <c r="D9678" i="9"/>
  <c r="I9534" i="9" l="1"/>
  <c r="J9533" i="9"/>
  <c r="C9680" i="9"/>
  <c r="D9679" i="9"/>
  <c r="J9534" i="9" l="1"/>
  <c r="I9535" i="9"/>
  <c r="C9681" i="9"/>
  <c r="D9680" i="9"/>
  <c r="I9536" i="9" l="1"/>
  <c r="J9535" i="9"/>
  <c r="C9682" i="9"/>
  <c r="D9681" i="9"/>
  <c r="I9537" i="9" l="1"/>
  <c r="J9536" i="9"/>
  <c r="C9683" i="9"/>
  <c r="D9682" i="9"/>
  <c r="I9538" i="9" l="1"/>
  <c r="J9537" i="9"/>
  <c r="C9684" i="9"/>
  <c r="D9683" i="9"/>
  <c r="J9538" i="9" l="1"/>
  <c r="I9539" i="9"/>
  <c r="C9685" i="9"/>
  <c r="D9684" i="9"/>
  <c r="I9540" i="9" l="1"/>
  <c r="J9539" i="9"/>
  <c r="C9686" i="9"/>
  <c r="D9685" i="9"/>
  <c r="J9540" i="9" l="1"/>
  <c r="I9541" i="9"/>
  <c r="C9687" i="9"/>
  <c r="D9686" i="9"/>
  <c r="I9542" i="9" l="1"/>
  <c r="J9541" i="9"/>
  <c r="C9688" i="9"/>
  <c r="D9687" i="9"/>
  <c r="J9542" i="9" l="1"/>
  <c r="I9543" i="9"/>
  <c r="C9689" i="9"/>
  <c r="D9688" i="9"/>
  <c r="I9544" i="9" l="1"/>
  <c r="J9543" i="9"/>
  <c r="C9690" i="9"/>
  <c r="D9689" i="9"/>
  <c r="I9545" i="9" l="1"/>
  <c r="J9544" i="9"/>
  <c r="C9691" i="9"/>
  <c r="D9690" i="9"/>
  <c r="I9546" i="9" l="1"/>
  <c r="J9545" i="9"/>
  <c r="C9692" i="9"/>
  <c r="D9691" i="9"/>
  <c r="J9546" i="9" l="1"/>
  <c r="I9547" i="9"/>
  <c r="C9693" i="9"/>
  <c r="D9692" i="9"/>
  <c r="I9548" i="9" l="1"/>
  <c r="J9547" i="9"/>
  <c r="C9694" i="9"/>
  <c r="D9693" i="9"/>
  <c r="I9549" i="9" l="1"/>
  <c r="J9548" i="9"/>
  <c r="C9695" i="9"/>
  <c r="D9694" i="9"/>
  <c r="I9550" i="9" l="1"/>
  <c r="J9549" i="9"/>
  <c r="C9696" i="9"/>
  <c r="D9695" i="9"/>
  <c r="J9550" i="9" l="1"/>
  <c r="I9551" i="9"/>
  <c r="C9697" i="9"/>
  <c r="D9696" i="9"/>
  <c r="I9552" i="9" l="1"/>
  <c r="J9551" i="9"/>
  <c r="C9698" i="9"/>
  <c r="D9697" i="9"/>
  <c r="I9553" i="9" l="1"/>
  <c r="J9552" i="9"/>
  <c r="C9699" i="9"/>
  <c r="D9698" i="9"/>
  <c r="I9554" i="9" l="1"/>
  <c r="J9553" i="9"/>
  <c r="C9700" i="9"/>
  <c r="D9699" i="9"/>
  <c r="J9554" i="9" l="1"/>
  <c r="I9555" i="9"/>
  <c r="C9701" i="9"/>
  <c r="D9700" i="9"/>
  <c r="I9556" i="9" l="1"/>
  <c r="J9555" i="9"/>
  <c r="C9702" i="9"/>
  <c r="D9701" i="9"/>
  <c r="J9556" i="9" l="1"/>
  <c r="I9557" i="9"/>
  <c r="C9703" i="9"/>
  <c r="D9702" i="9"/>
  <c r="I9558" i="9" l="1"/>
  <c r="J9557" i="9"/>
  <c r="C9704" i="9"/>
  <c r="D9703" i="9"/>
  <c r="J9558" i="9" l="1"/>
  <c r="I9559" i="9"/>
  <c r="C9705" i="9"/>
  <c r="D9704" i="9"/>
  <c r="I9560" i="9" l="1"/>
  <c r="J9559" i="9"/>
  <c r="C9706" i="9"/>
  <c r="D9705" i="9"/>
  <c r="I9561" i="9" l="1"/>
  <c r="J9560" i="9"/>
  <c r="C9707" i="9"/>
  <c r="D9706" i="9"/>
  <c r="I9562" i="9" l="1"/>
  <c r="J9561" i="9"/>
  <c r="C9708" i="9"/>
  <c r="D9707" i="9"/>
  <c r="I9563" i="9" l="1"/>
  <c r="J9562" i="9"/>
  <c r="C9709" i="9"/>
  <c r="D9708" i="9"/>
  <c r="I9564" i="9" l="1"/>
  <c r="J9563" i="9"/>
  <c r="C9710" i="9"/>
  <c r="D9709" i="9"/>
  <c r="J9564" i="9" l="1"/>
  <c r="I9565" i="9"/>
  <c r="C9711" i="9"/>
  <c r="D9710" i="9"/>
  <c r="I9566" i="9" l="1"/>
  <c r="J9565" i="9"/>
  <c r="C9712" i="9"/>
  <c r="D9711" i="9"/>
  <c r="J9566" i="9" l="1"/>
  <c r="I9567" i="9"/>
  <c r="C9713" i="9"/>
  <c r="D9712" i="9"/>
  <c r="I9568" i="9" l="1"/>
  <c r="J9567" i="9"/>
  <c r="C9714" i="9"/>
  <c r="D9713" i="9"/>
  <c r="I9569" i="9" l="1"/>
  <c r="J9568" i="9"/>
  <c r="C9715" i="9"/>
  <c r="D9714" i="9"/>
  <c r="I9570" i="9" l="1"/>
  <c r="J9569" i="9"/>
  <c r="C9716" i="9"/>
  <c r="D9715" i="9"/>
  <c r="J9570" i="9" l="1"/>
  <c r="I9571" i="9"/>
  <c r="C9717" i="9"/>
  <c r="D9716" i="9"/>
  <c r="I9572" i="9" l="1"/>
  <c r="J9571" i="9"/>
  <c r="C9718" i="9"/>
  <c r="D9717" i="9"/>
  <c r="I9573" i="9" l="1"/>
  <c r="J9572" i="9"/>
  <c r="C9719" i="9"/>
  <c r="D9718" i="9"/>
  <c r="I9574" i="9" l="1"/>
  <c r="J9573" i="9"/>
  <c r="C9720" i="9"/>
  <c r="D9719" i="9"/>
  <c r="J9574" i="9" l="1"/>
  <c r="I9575" i="9"/>
  <c r="C9721" i="9"/>
  <c r="D9720" i="9"/>
  <c r="I9576" i="9" l="1"/>
  <c r="J9575" i="9"/>
  <c r="C9722" i="9"/>
  <c r="D9721" i="9"/>
  <c r="I9577" i="9" l="1"/>
  <c r="J9576" i="9"/>
  <c r="C9723" i="9"/>
  <c r="D9722" i="9"/>
  <c r="I9578" i="9" l="1"/>
  <c r="J9577" i="9"/>
  <c r="C9724" i="9"/>
  <c r="D9723" i="9"/>
  <c r="J9578" i="9" l="1"/>
  <c r="I9579" i="9"/>
  <c r="C9725" i="9"/>
  <c r="D9724" i="9"/>
  <c r="I9580" i="9" l="1"/>
  <c r="J9579" i="9"/>
  <c r="C9726" i="9"/>
  <c r="D9725" i="9"/>
  <c r="I9581" i="9" l="1"/>
  <c r="J9580" i="9"/>
  <c r="C9727" i="9"/>
  <c r="D9726" i="9"/>
  <c r="I9582" i="9" l="1"/>
  <c r="J9581" i="9"/>
  <c r="C9728" i="9"/>
  <c r="D9727" i="9"/>
  <c r="J9582" i="9" l="1"/>
  <c r="I9583" i="9"/>
  <c r="C9729" i="9"/>
  <c r="D9728" i="9"/>
  <c r="I9584" i="9" l="1"/>
  <c r="J9583" i="9"/>
  <c r="C9730" i="9"/>
  <c r="D9729" i="9"/>
  <c r="I9585" i="9" l="1"/>
  <c r="J9584" i="9"/>
  <c r="C9731" i="9"/>
  <c r="D9730" i="9"/>
  <c r="I9586" i="9" l="1"/>
  <c r="J9585" i="9"/>
  <c r="C9732" i="9"/>
  <c r="D9731" i="9"/>
  <c r="I9587" i="9" l="1"/>
  <c r="J9586" i="9"/>
  <c r="C9733" i="9"/>
  <c r="D9732" i="9"/>
  <c r="I9588" i="9" l="1"/>
  <c r="J9587" i="9"/>
  <c r="C9734" i="9"/>
  <c r="D9733" i="9"/>
  <c r="I9589" i="9" l="1"/>
  <c r="J9588" i="9"/>
  <c r="C9735" i="9"/>
  <c r="D9734" i="9"/>
  <c r="I9590" i="9" l="1"/>
  <c r="J9589" i="9"/>
  <c r="C9736" i="9"/>
  <c r="D9735" i="9"/>
  <c r="J9590" i="9" l="1"/>
  <c r="I9591" i="9"/>
  <c r="C9737" i="9"/>
  <c r="D9736" i="9"/>
  <c r="I9592" i="9" l="1"/>
  <c r="J9591" i="9"/>
  <c r="C9738" i="9"/>
  <c r="D9737" i="9"/>
  <c r="I9593" i="9" l="1"/>
  <c r="J9592" i="9"/>
  <c r="C9739" i="9"/>
  <c r="D9738" i="9"/>
  <c r="I9594" i="9" l="1"/>
  <c r="J9593" i="9"/>
  <c r="C9740" i="9"/>
  <c r="D9739" i="9"/>
  <c r="I9595" i="9" l="1"/>
  <c r="J9594" i="9"/>
  <c r="C9741" i="9"/>
  <c r="D9740" i="9"/>
  <c r="I9596" i="9" l="1"/>
  <c r="J9595" i="9"/>
  <c r="C9742" i="9"/>
  <c r="D9741" i="9"/>
  <c r="J9596" i="9" l="1"/>
  <c r="I9597" i="9"/>
  <c r="C9743" i="9"/>
  <c r="D9742" i="9"/>
  <c r="I9598" i="9" l="1"/>
  <c r="J9597" i="9"/>
  <c r="C9744" i="9"/>
  <c r="D9743" i="9"/>
  <c r="J9598" i="9" l="1"/>
  <c r="I9599" i="9"/>
  <c r="C9745" i="9"/>
  <c r="D9744" i="9"/>
  <c r="I9600" i="9" l="1"/>
  <c r="J9599" i="9"/>
  <c r="C9746" i="9"/>
  <c r="D9745" i="9"/>
  <c r="I9601" i="9" l="1"/>
  <c r="J9600" i="9"/>
  <c r="C9747" i="9"/>
  <c r="D9746" i="9"/>
  <c r="I9602" i="9" l="1"/>
  <c r="J9601" i="9"/>
  <c r="C9748" i="9"/>
  <c r="D9747" i="9"/>
  <c r="I9603" i="9" l="1"/>
  <c r="J9602" i="9"/>
  <c r="C9749" i="9"/>
  <c r="D9748" i="9"/>
  <c r="I9604" i="9" l="1"/>
  <c r="J9603" i="9"/>
  <c r="C9750" i="9"/>
  <c r="D9749" i="9"/>
  <c r="I9605" i="9" l="1"/>
  <c r="J9604" i="9"/>
  <c r="C9751" i="9"/>
  <c r="D9750" i="9"/>
  <c r="I9606" i="9" l="1"/>
  <c r="J9605" i="9"/>
  <c r="C9752" i="9"/>
  <c r="D9751" i="9"/>
  <c r="J9606" i="9" l="1"/>
  <c r="I9607" i="9"/>
  <c r="C9753" i="9"/>
  <c r="D9752" i="9"/>
  <c r="I9608" i="9" l="1"/>
  <c r="J9607" i="9"/>
  <c r="C9754" i="9"/>
  <c r="D9753" i="9"/>
  <c r="I9609" i="9" l="1"/>
  <c r="J9608" i="9"/>
  <c r="C9755" i="9"/>
  <c r="D9754" i="9"/>
  <c r="I9610" i="9" l="1"/>
  <c r="J9609" i="9"/>
  <c r="C9756" i="9"/>
  <c r="D9755" i="9"/>
  <c r="J9610" i="9" l="1"/>
  <c r="I9611" i="9"/>
  <c r="C9757" i="9"/>
  <c r="D9756" i="9"/>
  <c r="I9612" i="9" l="1"/>
  <c r="J9611" i="9"/>
  <c r="C9758" i="9"/>
  <c r="D9757" i="9"/>
  <c r="I9613" i="9" l="1"/>
  <c r="J9612" i="9"/>
  <c r="C9759" i="9"/>
  <c r="D9758" i="9"/>
  <c r="I9614" i="9" l="1"/>
  <c r="J9613" i="9"/>
  <c r="C9760" i="9"/>
  <c r="D9759" i="9"/>
  <c r="J9614" i="9" l="1"/>
  <c r="I9615" i="9"/>
  <c r="C9761" i="9"/>
  <c r="D9760" i="9"/>
  <c r="I9616" i="9" l="1"/>
  <c r="J9615" i="9"/>
  <c r="C9762" i="9"/>
  <c r="D9761" i="9"/>
  <c r="I9617" i="9" l="1"/>
  <c r="J9616" i="9"/>
  <c r="C9763" i="9"/>
  <c r="D9762" i="9"/>
  <c r="I9618" i="9" l="1"/>
  <c r="J9617" i="9"/>
  <c r="C9764" i="9"/>
  <c r="D9763" i="9"/>
  <c r="I9619" i="9" l="1"/>
  <c r="J9618" i="9"/>
  <c r="C9765" i="9"/>
  <c r="D9764" i="9"/>
  <c r="I9620" i="9" l="1"/>
  <c r="J9619" i="9"/>
  <c r="C9766" i="9"/>
  <c r="D9765" i="9"/>
  <c r="I9621" i="9" l="1"/>
  <c r="J9620" i="9"/>
  <c r="C9767" i="9"/>
  <c r="D9766" i="9"/>
  <c r="I9622" i="9" l="1"/>
  <c r="J9621" i="9"/>
  <c r="C9768" i="9"/>
  <c r="D9767" i="9"/>
  <c r="J9622" i="9" l="1"/>
  <c r="I9623" i="9"/>
  <c r="C9769" i="9"/>
  <c r="D9768" i="9"/>
  <c r="I9624" i="9" l="1"/>
  <c r="J9623" i="9"/>
  <c r="C9770" i="9"/>
  <c r="D9769" i="9"/>
  <c r="I9625" i="9" l="1"/>
  <c r="J9624" i="9"/>
  <c r="C9771" i="9"/>
  <c r="D9770" i="9"/>
  <c r="I9626" i="9" l="1"/>
  <c r="J9625" i="9"/>
  <c r="C9772" i="9"/>
  <c r="D9771" i="9"/>
  <c r="I9627" i="9" l="1"/>
  <c r="J9626" i="9"/>
  <c r="C9773" i="9"/>
  <c r="D9772" i="9"/>
  <c r="I9628" i="9" l="1"/>
  <c r="J9627" i="9"/>
  <c r="C9774" i="9"/>
  <c r="D9773" i="9"/>
  <c r="J9628" i="9" l="1"/>
  <c r="I9629" i="9"/>
  <c r="D9774" i="9"/>
  <c r="C9775" i="9"/>
  <c r="I9630" i="9" l="1"/>
  <c r="J9629" i="9"/>
  <c r="C9776" i="9"/>
  <c r="D9775" i="9"/>
  <c r="J9630" i="9" l="1"/>
  <c r="I9631" i="9"/>
  <c r="C9777" i="9"/>
  <c r="D9776" i="9"/>
  <c r="I9632" i="9" l="1"/>
  <c r="J9631" i="9"/>
  <c r="C9778" i="9"/>
  <c r="D9777" i="9"/>
  <c r="I9633" i="9" l="1"/>
  <c r="J9632" i="9"/>
  <c r="C9779" i="9"/>
  <c r="D9778" i="9"/>
  <c r="I9634" i="9" l="1"/>
  <c r="J9633" i="9"/>
  <c r="C9780" i="9"/>
  <c r="D9779" i="9"/>
  <c r="I9635" i="9" l="1"/>
  <c r="J9634" i="9"/>
  <c r="C9781" i="9"/>
  <c r="D9780" i="9"/>
  <c r="I9636" i="9" l="1"/>
  <c r="J9635" i="9"/>
  <c r="C9782" i="9"/>
  <c r="D9781" i="9"/>
  <c r="I9637" i="9" l="1"/>
  <c r="J9636" i="9"/>
  <c r="C9783" i="9"/>
  <c r="D9782" i="9"/>
  <c r="I9638" i="9" l="1"/>
  <c r="J9637" i="9"/>
  <c r="C9784" i="9"/>
  <c r="D9783" i="9"/>
  <c r="J9638" i="9" l="1"/>
  <c r="I9639" i="9"/>
  <c r="C9785" i="9"/>
  <c r="D9784" i="9"/>
  <c r="I9640" i="9" l="1"/>
  <c r="J9639" i="9"/>
  <c r="C9786" i="9"/>
  <c r="D9785" i="9"/>
  <c r="I9641" i="9" l="1"/>
  <c r="J9640" i="9"/>
  <c r="C9787" i="9"/>
  <c r="D9786" i="9"/>
  <c r="I9642" i="9" l="1"/>
  <c r="J9641" i="9"/>
  <c r="C9788" i="9"/>
  <c r="D9787" i="9"/>
  <c r="J9642" i="9" l="1"/>
  <c r="I9643" i="9"/>
  <c r="C9789" i="9"/>
  <c r="D9788" i="9"/>
  <c r="I9644" i="9" l="1"/>
  <c r="J9643" i="9"/>
  <c r="C9790" i="9"/>
  <c r="D9789" i="9"/>
  <c r="I9645" i="9" l="1"/>
  <c r="J9644" i="9"/>
  <c r="C9791" i="9"/>
  <c r="D9790" i="9"/>
  <c r="I9646" i="9" l="1"/>
  <c r="J9645" i="9"/>
  <c r="C9792" i="9"/>
  <c r="D9791" i="9"/>
  <c r="J9646" i="9" l="1"/>
  <c r="I9647" i="9"/>
  <c r="C9793" i="9"/>
  <c r="D9792" i="9"/>
  <c r="I9648" i="9" l="1"/>
  <c r="J9647" i="9"/>
  <c r="C9794" i="9"/>
  <c r="D9793" i="9"/>
  <c r="I9649" i="9" l="1"/>
  <c r="J9648" i="9"/>
  <c r="C9795" i="9"/>
  <c r="D9794" i="9"/>
  <c r="I9650" i="9" l="1"/>
  <c r="J9649" i="9"/>
  <c r="C9796" i="9"/>
  <c r="D9795" i="9"/>
  <c r="I9651" i="9" l="1"/>
  <c r="J9650" i="9"/>
  <c r="C9797" i="9"/>
  <c r="D9796" i="9"/>
  <c r="I9652" i="9" l="1"/>
  <c r="J9651" i="9"/>
  <c r="C9798" i="9"/>
  <c r="D9797" i="9"/>
  <c r="I9653" i="9" l="1"/>
  <c r="J9652" i="9"/>
  <c r="C9799" i="9"/>
  <c r="D9798" i="9"/>
  <c r="I9654" i="9" l="1"/>
  <c r="J9653" i="9"/>
  <c r="C9800" i="9"/>
  <c r="D9799" i="9"/>
  <c r="J9654" i="9" l="1"/>
  <c r="I9655" i="9"/>
  <c r="C9801" i="9"/>
  <c r="D9800" i="9"/>
  <c r="I9656" i="9" l="1"/>
  <c r="J9655" i="9"/>
  <c r="C9802" i="9"/>
  <c r="D9801" i="9"/>
  <c r="I9657" i="9" l="1"/>
  <c r="J9656" i="9"/>
  <c r="C9803" i="9"/>
  <c r="D9802" i="9"/>
  <c r="I9658" i="9" l="1"/>
  <c r="J9657" i="9"/>
  <c r="C9804" i="9"/>
  <c r="D9803" i="9"/>
  <c r="I9659" i="9" l="1"/>
  <c r="J9658" i="9"/>
  <c r="C9805" i="9"/>
  <c r="D9804" i="9"/>
  <c r="I9660" i="9" l="1"/>
  <c r="J9659" i="9"/>
  <c r="C9806" i="9"/>
  <c r="D9805" i="9"/>
  <c r="J9660" i="9" l="1"/>
  <c r="I9661" i="9"/>
  <c r="C9807" i="9"/>
  <c r="D9806" i="9"/>
  <c r="I9662" i="9" l="1"/>
  <c r="J9661" i="9"/>
  <c r="C9808" i="9"/>
  <c r="D9807" i="9"/>
  <c r="J9662" i="9" l="1"/>
  <c r="I9663" i="9"/>
  <c r="C9809" i="9"/>
  <c r="D9808" i="9"/>
  <c r="I9664" i="9" l="1"/>
  <c r="J9663" i="9"/>
  <c r="C9810" i="9"/>
  <c r="D9809" i="9"/>
  <c r="I9665" i="9" l="1"/>
  <c r="J9664" i="9"/>
  <c r="C9811" i="9"/>
  <c r="D9810" i="9"/>
  <c r="I9666" i="9" l="1"/>
  <c r="J9665" i="9"/>
  <c r="C9812" i="9"/>
  <c r="D9811" i="9"/>
  <c r="I9667" i="9" l="1"/>
  <c r="J9666" i="9"/>
  <c r="C9813" i="9"/>
  <c r="D9812" i="9"/>
  <c r="I9668" i="9" l="1"/>
  <c r="J9667" i="9"/>
  <c r="C9814" i="9"/>
  <c r="D9813" i="9"/>
  <c r="J9668" i="9" l="1"/>
  <c r="I9669" i="9"/>
  <c r="C9815" i="9"/>
  <c r="D9814" i="9"/>
  <c r="I9670" i="9" l="1"/>
  <c r="J9669" i="9"/>
  <c r="C9816" i="9"/>
  <c r="D9815" i="9"/>
  <c r="J9670" i="9" l="1"/>
  <c r="I9671" i="9"/>
  <c r="C9817" i="9"/>
  <c r="D9816" i="9"/>
  <c r="I9672" i="9" l="1"/>
  <c r="J9671" i="9"/>
  <c r="C9818" i="9"/>
  <c r="D9817" i="9"/>
  <c r="I9673" i="9" l="1"/>
  <c r="J9672" i="9"/>
  <c r="C9819" i="9"/>
  <c r="D9818" i="9"/>
  <c r="I9674" i="9" l="1"/>
  <c r="J9673" i="9"/>
  <c r="C9820" i="9"/>
  <c r="D9819" i="9"/>
  <c r="J9674" i="9" l="1"/>
  <c r="I9675" i="9"/>
  <c r="C9821" i="9"/>
  <c r="D9820" i="9"/>
  <c r="I9676" i="9" l="1"/>
  <c r="J9675" i="9"/>
  <c r="C9822" i="9"/>
  <c r="D9821" i="9"/>
  <c r="I9677" i="9" l="1"/>
  <c r="J9676" i="9"/>
  <c r="C9823" i="9"/>
  <c r="D9822" i="9"/>
  <c r="I9678" i="9" l="1"/>
  <c r="J9677" i="9"/>
  <c r="C9824" i="9"/>
  <c r="D9823" i="9"/>
  <c r="J9678" i="9" l="1"/>
  <c r="I9679" i="9"/>
  <c r="C9825" i="9"/>
  <c r="D9824" i="9"/>
  <c r="I9680" i="9" l="1"/>
  <c r="J9679" i="9"/>
  <c r="C9826" i="9"/>
  <c r="D9825" i="9"/>
  <c r="I9681" i="9" l="1"/>
  <c r="J9680" i="9"/>
  <c r="C9827" i="9"/>
  <c r="D9826" i="9"/>
  <c r="I9682" i="9" l="1"/>
  <c r="J9681" i="9"/>
  <c r="C9828" i="9"/>
  <c r="D9827" i="9"/>
  <c r="J9682" i="9" l="1"/>
  <c r="I9683" i="9"/>
  <c r="C9829" i="9"/>
  <c r="D9828" i="9"/>
  <c r="I9684" i="9" l="1"/>
  <c r="J9683" i="9"/>
  <c r="C9830" i="9"/>
  <c r="D9829" i="9"/>
  <c r="I9685" i="9" l="1"/>
  <c r="J9684" i="9"/>
  <c r="C9831" i="9"/>
  <c r="D9830" i="9"/>
  <c r="I9686" i="9" l="1"/>
  <c r="J9685" i="9"/>
  <c r="C9832" i="9"/>
  <c r="D9831" i="9"/>
  <c r="J9686" i="9" l="1"/>
  <c r="I9687" i="9"/>
  <c r="C9833" i="9"/>
  <c r="D9832" i="9"/>
  <c r="I9688" i="9" l="1"/>
  <c r="J9687" i="9"/>
  <c r="C9834" i="9"/>
  <c r="D9833" i="9"/>
  <c r="I9689" i="9" l="1"/>
  <c r="J9688" i="9"/>
  <c r="C9835" i="9"/>
  <c r="D9834" i="9"/>
  <c r="I9690" i="9" l="1"/>
  <c r="J9689" i="9"/>
  <c r="C9836" i="9"/>
  <c r="D9835" i="9"/>
  <c r="I9691" i="9" l="1"/>
  <c r="J9690" i="9"/>
  <c r="C9837" i="9"/>
  <c r="D9836" i="9"/>
  <c r="I9692" i="9" l="1"/>
  <c r="J9691" i="9"/>
  <c r="C9838" i="9"/>
  <c r="D9837" i="9"/>
  <c r="J9692" i="9" l="1"/>
  <c r="I9693" i="9"/>
  <c r="D9838" i="9"/>
  <c r="C9839" i="9"/>
  <c r="I9694" i="9" l="1"/>
  <c r="J9693" i="9"/>
  <c r="C9840" i="9"/>
  <c r="D9839" i="9"/>
  <c r="J9694" i="9" l="1"/>
  <c r="I9695" i="9"/>
  <c r="C9841" i="9"/>
  <c r="D9840" i="9"/>
  <c r="I9696" i="9" l="1"/>
  <c r="J9695" i="9"/>
  <c r="C9842" i="9"/>
  <c r="D9841" i="9"/>
  <c r="I9697" i="9" l="1"/>
  <c r="J9696" i="9"/>
  <c r="C9843" i="9"/>
  <c r="D9842" i="9"/>
  <c r="I9698" i="9" l="1"/>
  <c r="J9697" i="9"/>
  <c r="C9844" i="9"/>
  <c r="D9843" i="9"/>
  <c r="I9699" i="9" l="1"/>
  <c r="J9698" i="9"/>
  <c r="C9845" i="9"/>
  <c r="D9844" i="9"/>
  <c r="I9700" i="9" l="1"/>
  <c r="J9699" i="9"/>
  <c r="C9846" i="9"/>
  <c r="D9845" i="9"/>
  <c r="I9701" i="9" l="1"/>
  <c r="J9700" i="9"/>
  <c r="C9847" i="9"/>
  <c r="D9846" i="9"/>
  <c r="I9702" i="9" l="1"/>
  <c r="J9701" i="9"/>
  <c r="C9848" i="9"/>
  <c r="D9847" i="9"/>
  <c r="J9702" i="9" l="1"/>
  <c r="I9703" i="9"/>
  <c r="C9849" i="9"/>
  <c r="D9848" i="9"/>
  <c r="I9704" i="9" l="1"/>
  <c r="J9703" i="9"/>
  <c r="C9850" i="9"/>
  <c r="D9849" i="9"/>
  <c r="I9705" i="9" l="1"/>
  <c r="J9704" i="9"/>
  <c r="C9851" i="9"/>
  <c r="D9850" i="9"/>
  <c r="I9706" i="9" l="1"/>
  <c r="J9705" i="9"/>
  <c r="C9852" i="9"/>
  <c r="D9851" i="9"/>
  <c r="J9706" i="9" l="1"/>
  <c r="I9707" i="9"/>
  <c r="C9853" i="9"/>
  <c r="D9852" i="9"/>
  <c r="I9708" i="9" l="1"/>
  <c r="J9707" i="9"/>
  <c r="C9854" i="9"/>
  <c r="D9853" i="9"/>
  <c r="I9709" i="9" l="1"/>
  <c r="J9708" i="9"/>
  <c r="D9854" i="9"/>
  <c r="C9855" i="9"/>
  <c r="I9710" i="9" l="1"/>
  <c r="J9709" i="9"/>
  <c r="C9856" i="9"/>
  <c r="D9855" i="9"/>
  <c r="J9710" i="9" l="1"/>
  <c r="I9711" i="9"/>
  <c r="C9857" i="9"/>
  <c r="D9856" i="9"/>
  <c r="I9712" i="9" l="1"/>
  <c r="J9711" i="9"/>
  <c r="C9858" i="9"/>
  <c r="D9857" i="9"/>
  <c r="I9713" i="9" l="1"/>
  <c r="J9712" i="9"/>
  <c r="C9859" i="9"/>
  <c r="D9858" i="9"/>
  <c r="I9714" i="9" l="1"/>
  <c r="J9713" i="9"/>
  <c r="C9860" i="9"/>
  <c r="D9859" i="9"/>
  <c r="I9715" i="9" l="1"/>
  <c r="J9714" i="9"/>
  <c r="C9861" i="9"/>
  <c r="D9860" i="9"/>
  <c r="I9716" i="9" l="1"/>
  <c r="J9715" i="9"/>
  <c r="C9862" i="9"/>
  <c r="D9861" i="9"/>
  <c r="I9717" i="9" l="1"/>
  <c r="J9716" i="9"/>
  <c r="C9863" i="9"/>
  <c r="D9862" i="9"/>
  <c r="I9718" i="9" l="1"/>
  <c r="J9717" i="9"/>
  <c r="C9864" i="9"/>
  <c r="D9863" i="9"/>
  <c r="J9718" i="9" l="1"/>
  <c r="I9719" i="9"/>
  <c r="C9865" i="9"/>
  <c r="D9864" i="9"/>
  <c r="I9720" i="9" l="1"/>
  <c r="J9719" i="9"/>
  <c r="C9866" i="9"/>
  <c r="D9865" i="9"/>
  <c r="I9721" i="9" l="1"/>
  <c r="J9720" i="9"/>
  <c r="C9867" i="9"/>
  <c r="D9866" i="9"/>
  <c r="I9722" i="9" l="1"/>
  <c r="J9721" i="9"/>
  <c r="C9868" i="9"/>
  <c r="D9867" i="9"/>
  <c r="I9723" i="9" l="1"/>
  <c r="J9722" i="9"/>
  <c r="C9869" i="9"/>
  <c r="D9868" i="9"/>
  <c r="I9724" i="9" l="1"/>
  <c r="J9723" i="9"/>
  <c r="C9870" i="9"/>
  <c r="D9869" i="9"/>
  <c r="J9724" i="9" l="1"/>
  <c r="I9725" i="9"/>
  <c r="C9871" i="9"/>
  <c r="D9870" i="9"/>
  <c r="I9726" i="9" l="1"/>
  <c r="J9725" i="9"/>
  <c r="C9872" i="9"/>
  <c r="D9871" i="9"/>
  <c r="J9726" i="9" l="1"/>
  <c r="I9727" i="9"/>
  <c r="C9873" i="9"/>
  <c r="D9872" i="9"/>
  <c r="I9728" i="9" l="1"/>
  <c r="J9727" i="9"/>
  <c r="C9874" i="9"/>
  <c r="D9873" i="9"/>
  <c r="I9729" i="9" l="1"/>
  <c r="J9728" i="9"/>
  <c r="C9875" i="9"/>
  <c r="D9874" i="9"/>
  <c r="I9730" i="9" l="1"/>
  <c r="J9729" i="9"/>
  <c r="C9876" i="9"/>
  <c r="D9875" i="9"/>
  <c r="I9731" i="9" l="1"/>
  <c r="J9730" i="9"/>
  <c r="C9877" i="9"/>
  <c r="D9876" i="9"/>
  <c r="I9732" i="9" l="1"/>
  <c r="J9731" i="9"/>
  <c r="C9878" i="9"/>
  <c r="D9877" i="9"/>
  <c r="I9733" i="9" l="1"/>
  <c r="J9732" i="9"/>
  <c r="C9879" i="9"/>
  <c r="D9878" i="9"/>
  <c r="I9734" i="9" l="1"/>
  <c r="J9733" i="9"/>
  <c r="C9880" i="9"/>
  <c r="D9879" i="9"/>
  <c r="J9734" i="9" l="1"/>
  <c r="I9735" i="9"/>
  <c r="C9881" i="9"/>
  <c r="D9880" i="9"/>
  <c r="I9736" i="9" l="1"/>
  <c r="J9735" i="9"/>
  <c r="C9882" i="9"/>
  <c r="D9881" i="9"/>
  <c r="J9736" i="9" l="1"/>
  <c r="I9737" i="9"/>
  <c r="C9883" i="9"/>
  <c r="D9882" i="9"/>
  <c r="I9738" i="9" l="1"/>
  <c r="J9737" i="9"/>
  <c r="C9884" i="9"/>
  <c r="D9883" i="9"/>
  <c r="J9738" i="9" l="1"/>
  <c r="I9739" i="9"/>
  <c r="C9885" i="9"/>
  <c r="D9884" i="9"/>
  <c r="I9740" i="9" l="1"/>
  <c r="J9739" i="9"/>
  <c r="C9886" i="9"/>
  <c r="D9885" i="9"/>
  <c r="J9740" i="9" l="1"/>
  <c r="I9741" i="9"/>
  <c r="C9887" i="9"/>
  <c r="D9886" i="9"/>
  <c r="I9742" i="9" l="1"/>
  <c r="J9741" i="9"/>
  <c r="C9888" i="9"/>
  <c r="D9887" i="9"/>
  <c r="J9742" i="9" l="1"/>
  <c r="I9743" i="9"/>
  <c r="C9889" i="9"/>
  <c r="D9888" i="9"/>
  <c r="I9744" i="9" l="1"/>
  <c r="J9743" i="9"/>
  <c r="C9890" i="9"/>
  <c r="D9889" i="9"/>
  <c r="J9744" i="9" l="1"/>
  <c r="I9745" i="9"/>
  <c r="C9891" i="9"/>
  <c r="D9890" i="9"/>
  <c r="I9746" i="9" l="1"/>
  <c r="J9745" i="9"/>
  <c r="C9892" i="9"/>
  <c r="D9891" i="9"/>
  <c r="J9746" i="9" l="1"/>
  <c r="I9747" i="9"/>
  <c r="C9893" i="9"/>
  <c r="D9892" i="9"/>
  <c r="I9748" i="9" l="1"/>
  <c r="J9747" i="9"/>
  <c r="C9894" i="9"/>
  <c r="D9893" i="9"/>
  <c r="J9748" i="9" l="1"/>
  <c r="I9749" i="9"/>
  <c r="C9895" i="9"/>
  <c r="D9894" i="9"/>
  <c r="I9750" i="9" l="1"/>
  <c r="J9749" i="9"/>
  <c r="C9896" i="9"/>
  <c r="D9895" i="9"/>
  <c r="J9750" i="9" l="1"/>
  <c r="I9751" i="9"/>
  <c r="C9897" i="9"/>
  <c r="D9896" i="9"/>
  <c r="I9752" i="9" l="1"/>
  <c r="J9751" i="9"/>
  <c r="C9898" i="9"/>
  <c r="D9897" i="9"/>
  <c r="I9753" i="9" l="1"/>
  <c r="J9752" i="9"/>
  <c r="C9899" i="9"/>
  <c r="D9898" i="9"/>
  <c r="I9754" i="9" l="1"/>
  <c r="J9753" i="9"/>
  <c r="C9900" i="9"/>
  <c r="D9899" i="9"/>
  <c r="I9755" i="9" l="1"/>
  <c r="J9754" i="9"/>
  <c r="C9901" i="9"/>
  <c r="D9900" i="9"/>
  <c r="I9756" i="9" l="1"/>
  <c r="J9755" i="9"/>
  <c r="C9902" i="9"/>
  <c r="D9901" i="9"/>
  <c r="J9756" i="9" l="1"/>
  <c r="I9757" i="9"/>
  <c r="C9903" i="9"/>
  <c r="D9902" i="9"/>
  <c r="I9758" i="9" l="1"/>
  <c r="J9757" i="9"/>
  <c r="C9904" i="9"/>
  <c r="D9903" i="9"/>
  <c r="J9758" i="9" l="1"/>
  <c r="I9759" i="9"/>
  <c r="C9905" i="9"/>
  <c r="D9904" i="9"/>
  <c r="I9760" i="9" l="1"/>
  <c r="J9759" i="9"/>
  <c r="C9906" i="9"/>
  <c r="D9905" i="9"/>
  <c r="I9761" i="9" l="1"/>
  <c r="J9760" i="9"/>
  <c r="C9907" i="9"/>
  <c r="D9906" i="9"/>
  <c r="I9762" i="9" l="1"/>
  <c r="J9761" i="9"/>
  <c r="C9908" i="9"/>
  <c r="D9907" i="9"/>
  <c r="I9763" i="9" l="1"/>
  <c r="J9762" i="9"/>
  <c r="C9909" i="9"/>
  <c r="D9908" i="9"/>
  <c r="I9764" i="9" l="1"/>
  <c r="J9763" i="9"/>
  <c r="C9910" i="9"/>
  <c r="D9909" i="9"/>
  <c r="I9765" i="9" l="1"/>
  <c r="J9764" i="9"/>
  <c r="C9911" i="9"/>
  <c r="D9910" i="9"/>
  <c r="I9766" i="9" l="1"/>
  <c r="J9765" i="9"/>
  <c r="C9912" i="9"/>
  <c r="D9911" i="9"/>
  <c r="J9766" i="9" l="1"/>
  <c r="I9767" i="9"/>
  <c r="C9913" i="9"/>
  <c r="D9912" i="9"/>
  <c r="I9768" i="9" l="1"/>
  <c r="J9767" i="9"/>
  <c r="C9914" i="9"/>
  <c r="D9913" i="9"/>
  <c r="I9769" i="9" l="1"/>
  <c r="J9768" i="9"/>
  <c r="C9915" i="9"/>
  <c r="D9914" i="9"/>
  <c r="I9770" i="9" l="1"/>
  <c r="J9769" i="9"/>
  <c r="C9916" i="9"/>
  <c r="D9915" i="9"/>
  <c r="I9771" i="9" l="1"/>
  <c r="J9770" i="9"/>
  <c r="C9917" i="9"/>
  <c r="D9916" i="9"/>
  <c r="I9772" i="9" l="1"/>
  <c r="J9771" i="9"/>
  <c r="C9918" i="9"/>
  <c r="D9917" i="9"/>
  <c r="J9772" i="9" l="1"/>
  <c r="I9773" i="9"/>
  <c r="C9919" i="9"/>
  <c r="D9918" i="9"/>
  <c r="I9774" i="9" l="1"/>
  <c r="J9773" i="9"/>
  <c r="C9920" i="9"/>
  <c r="D9919" i="9"/>
  <c r="J9774" i="9" l="1"/>
  <c r="I9775" i="9"/>
  <c r="C9921" i="9"/>
  <c r="D9920" i="9"/>
  <c r="I9776" i="9" l="1"/>
  <c r="J9775" i="9"/>
  <c r="C9922" i="9"/>
  <c r="D9921" i="9"/>
  <c r="I9777" i="9" l="1"/>
  <c r="J9776" i="9"/>
  <c r="C9923" i="9"/>
  <c r="D9922" i="9"/>
  <c r="I9778" i="9" l="1"/>
  <c r="J9777" i="9"/>
  <c r="C9924" i="9"/>
  <c r="D9923" i="9"/>
  <c r="I9779" i="9" l="1"/>
  <c r="J9778" i="9"/>
  <c r="C9925" i="9"/>
  <c r="D9924" i="9"/>
  <c r="I9780" i="9" l="1"/>
  <c r="J9779" i="9"/>
  <c r="C9926" i="9"/>
  <c r="D9925" i="9"/>
  <c r="J9780" i="9" l="1"/>
  <c r="I9781" i="9"/>
  <c r="C9927" i="9"/>
  <c r="D9926" i="9"/>
  <c r="I9782" i="9" l="1"/>
  <c r="J9781" i="9"/>
  <c r="C9928" i="9"/>
  <c r="D9927" i="9"/>
  <c r="J9782" i="9" l="1"/>
  <c r="I9783" i="9"/>
  <c r="C9929" i="9"/>
  <c r="D9928" i="9"/>
  <c r="I9784" i="9" l="1"/>
  <c r="J9783" i="9"/>
  <c r="C9930" i="9"/>
  <c r="D9929" i="9"/>
  <c r="I9785" i="9" l="1"/>
  <c r="J9784" i="9"/>
  <c r="C9931" i="9"/>
  <c r="D9930" i="9"/>
  <c r="I9786" i="9" l="1"/>
  <c r="J9785" i="9"/>
  <c r="C9932" i="9"/>
  <c r="D9931" i="9"/>
  <c r="I9787" i="9" l="1"/>
  <c r="J9786" i="9"/>
  <c r="C9933" i="9"/>
  <c r="D9932" i="9"/>
  <c r="I9788" i="9" l="1"/>
  <c r="J9787" i="9"/>
  <c r="C9934" i="9"/>
  <c r="D9933" i="9"/>
  <c r="J9788" i="9" l="1"/>
  <c r="I9789" i="9"/>
  <c r="C9935" i="9"/>
  <c r="D9934" i="9"/>
  <c r="I9790" i="9" l="1"/>
  <c r="J9789" i="9"/>
  <c r="C9936" i="9"/>
  <c r="D9935" i="9"/>
  <c r="J9790" i="9" l="1"/>
  <c r="I9791" i="9"/>
  <c r="C9937" i="9"/>
  <c r="D9936" i="9"/>
  <c r="I9792" i="9" l="1"/>
  <c r="J9791" i="9"/>
  <c r="C9938" i="9"/>
  <c r="D9937" i="9"/>
  <c r="I9793" i="9" l="1"/>
  <c r="J9792" i="9"/>
  <c r="C9939" i="9"/>
  <c r="D9938" i="9"/>
  <c r="I9794" i="9" l="1"/>
  <c r="J9793" i="9"/>
  <c r="C9940" i="9"/>
  <c r="D9939" i="9"/>
  <c r="I9795" i="9" l="1"/>
  <c r="J9794" i="9"/>
  <c r="C9941" i="9"/>
  <c r="D9940" i="9"/>
  <c r="I9796" i="9" l="1"/>
  <c r="J9795" i="9"/>
  <c r="C9942" i="9"/>
  <c r="D9941" i="9"/>
  <c r="J9796" i="9" l="1"/>
  <c r="I9797" i="9"/>
  <c r="C9943" i="9"/>
  <c r="D9942" i="9"/>
  <c r="I9798" i="9" l="1"/>
  <c r="J9797" i="9"/>
  <c r="C9944" i="9"/>
  <c r="D9943" i="9"/>
  <c r="J9798" i="9" l="1"/>
  <c r="I9799" i="9"/>
  <c r="C9945" i="9"/>
  <c r="D9944" i="9"/>
  <c r="I9800" i="9" l="1"/>
  <c r="J9799" i="9"/>
  <c r="C9946" i="9"/>
  <c r="D9945" i="9"/>
  <c r="I9801" i="9" l="1"/>
  <c r="J9800" i="9"/>
  <c r="C9947" i="9"/>
  <c r="D9946" i="9"/>
  <c r="I9802" i="9" l="1"/>
  <c r="J9801" i="9"/>
  <c r="C9948" i="9"/>
  <c r="D9947" i="9"/>
  <c r="I9803" i="9" l="1"/>
  <c r="J9802" i="9"/>
  <c r="C9949" i="9"/>
  <c r="D9948" i="9"/>
  <c r="I9804" i="9" l="1"/>
  <c r="J9803" i="9"/>
  <c r="C9950" i="9"/>
  <c r="D9949" i="9"/>
  <c r="J9804" i="9" l="1"/>
  <c r="I9805" i="9"/>
  <c r="C9951" i="9"/>
  <c r="D9950" i="9"/>
  <c r="I9806" i="9" l="1"/>
  <c r="J9805" i="9"/>
  <c r="C9952" i="9"/>
  <c r="D9951" i="9"/>
  <c r="J9806" i="9" l="1"/>
  <c r="I9807" i="9"/>
  <c r="C9953" i="9"/>
  <c r="D9952" i="9"/>
  <c r="I9808" i="9" l="1"/>
  <c r="J9807" i="9"/>
  <c r="C9954" i="9"/>
  <c r="D9953" i="9"/>
  <c r="J9808" i="9" l="1"/>
  <c r="I9809" i="9"/>
  <c r="C9955" i="9"/>
  <c r="D9954" i="9"/>
  <c r="I9810" i="9" l="1"/>
  <c r="J9809" i="9"/>
  <c r="C9956" i="9"/>
  <c r="D9955" i="9"/>
  <c r="J9810" i="9" l="1"/>
  <c r="I9811" i="9"/>
  <c r="C9957" i="9"/>
  <c r="D9956" i="9"/>
  <c r="I9812" i="9" l="1"/>
  <c r="J9811" i="9"/>
  <c r="C9958" i="9"/>
  <c r="D9957" i="9"/>
  <c r="J9812" i="9" l="1"/>
  <c r="I9813" i="9"/>
  <c r="C9959" i="9"/>
  <c r="D9958" i="9"/>
  <c r="I9814" i="9" l="1"/>
  <c r="J9813" i="9"/>
  <c r="C9960" i="9"/>
  <c r="D9959" i="9"/>
  <c r="J9814" i="9" l="1"/>
  <c r="I9815" i="9"/>
  <c r="C9961" i="9"/>
  <c r="D9960" i="9"/>
  <c r="I9816" i="9" l="1"/>
  <c r="J9815" i="9"/>
  <c r="C9962" i="9"/>
  <c r="D9961" i="9"/>
  <c r="J9816" i="9" l="1"/>
  <c r="I9817" i="9"/>
  <c r="C9963" i="9"/>
  <c r="D9962" i="9"/>
  <c r="I9818" i="9" l="1"/>
  <c r="J9817" i="9"/>
  <c r="C9964" i="9"/>
  <c r="D9963" i="9"/>
  <c r="J9818" i="9" l="1"/>
  <c r="I9819" i="9"/>
  <c r="C9965" i="9"/>
  <c r="D9964" i="9"/>
  <c r="I9820" i="9" l="1"/>
  <c r="J9819" i="9"/>
  <c r="C9966" i="9"/>
  <c r="D9965" i="9"/>
  <c r="J9820" i="9" l="1"/>
  <c r="I9821" i="9"/>
  <c r="C9967" i="9"/>
  <c r="D9966" i="9"/>
  <c r="I9822" i="9" l="1"/>
  <c r="J9821" i="9"/>
  <c r="C9968" i="9"/>
  <c r="D9967" i="9"/>
  <c r="J9822" i="9" l="1"/>
  <c r="I9823" i="9"/>
  <c r="C9969" i="9"/>
  <c r="D9968" i="9"/>
  <c r="I9824" i="9" l="1"/>
  <c r="J9823" i="9"/>
  <c r="C9970" i="9"/>
  <c r="D9969" i="9"/>
  <c r="J9824" i="9" l="1"/>
  <c r="I9825" i="9"/>
  <c r="C9971" i="9"/>
  <c r="D9970" i="9"/>
  <c r="I9826" i="9" l="1"/>
  <c r="J9825" i="9"/>
  <c r="C9972" i="9"/>
  <c r="D9971" i="9"/>
  <c r="J9826" i="9" l="1"/>
  <c r="I9827" i="9"/>
  <c r="C9973" i="9"/>
  <c r="D9972" i="9"/>
  <c r="I9828" i="9" l="1"/>
  <c r="J9827" i="9"/>
  <c r="C9974" i="9"/>
  <c r="D9973" i="9"/>
  <c r="J9828" i="9" l="1"/>
  <c r="I9829" i="9"/>
  <c r="C9975" i="9"/>
  <c r="D9974" i="9"/>
  <c r="I9830" i="9" l="1"/>
  <c r="J9829" i="9"/>
  <c r="C9976" i="9"/>
  <c r="D9975" i="9"/>
  <c r="J9830" i="9" l="1"/>
  <c r="I9831" i="9"/>
  <c r="C9977" i="9"/>
  <c r="D9976" i="9"/>
  <c r="I9832" i="9" l="1"/>
  <c r="J9831" i="9"/>
  <c r="C9978" i="9"/>
  <c r="D9977" i="9"/>
  <c r="J9832" i="9" l="1"/>
  <c r="I9833" i="9"/>
  <c r="C9979" i="9"/>
  <c r="D9978" i="9"/>
  <c r="I9834" i="9" l="1"/>
  <c r="J9833" i="9"/>
  <c r="C9980" i="9"/>
  <c r="D9979" i="9"/>
  <c r="J9834" i="9" l="1"/>
  <c r="I9835" i="9"/>
  <c r="C9981" i="9"/>
  <c r="D9980" i="9"/>
  <c r="J9835" i="9" l="1"/>
  <c r="I9836" i="9"/>
  <c r="C9982" i="9"/>
  <c r="D9981" i="9"/>
  <c r="I9837" i="9" l="1"/>
  <c r="J9836" i="9"/>
  <c r="D9982" i="9"/>
  <c r="C9983" i="9"/>
  <c r="J9837" i="9" l="1"/>
  <c r="I9838" i="9"/>
  <c r="C9984" i="9"/>
  <c r="D9983" i="9"/>
  <c r="I9839" i="9" l="1"/>
  <c r="J9838" i="9"/>
  <c r="C9985" i="9"/>
  <c r="D9984" i="9"/>
  <c r="J9839" i="9" l="1"/>
  <c r="I9840" i="9"/>
  <c r="C9986" i="9"/>
  <c r="D9985" i="9"/>
  <c r="I9841" i="9" l="1"/>
  <c r="J9840" i="9"/>
  <c r="C9987" i="9"/>
  <c r="D9986" i="9"/>
  <c r="J9841" i="9" l="1"/>
  <c r="I9842" i="9"/>
  <c r="C9988" i="9"/>
  <c r="D9987" i="9"/>
  <c r="I9843" i="9" l="1"/>
  <c r="J9842" i="9"/>
  <c r="C9989" i="9"/>
  <c r="D9988" i="9"/>
  <c r="J9843" i="9" l="1"/>
  <c r="I9844" i="9"/>
  <c r="C9990" i="9"/>
  <c r="D9989" i="9"/>
  <c r="I9845" i="9" l="1"/>
  <c r="J9844" i="9"/>
  <c r="C9991" i="9"/>
  <c r="D9990" i="9"/>
  <c r="J9845" i="9" l="1"/>
  <c r="I9846" i="9"/>
  <c r="C9992" i="9"/>
  <c r="D9991" i="9"/>
  <c r="I9847" i="9" l="1"/>
  <c r="J9846" i="9"/>
  <c r="C9993" i="9"/>
  <c r="D9992" i="9"/>
  <c r="J9847" i="9" l="1"/>
  <c r="I9848" i="9"/>
  <c r="C9994" i="9"/>
  <c r="D9993" i="9"/>
  <c r="I9849" i="9" l="1"/>
  <c r="J9848" i="9"/>
  <c r="C9995" i="9"/>
  <c r="D9994" i="9"/>
  <c r="J9849" i="9" l="1"/>
  <c r="I9850" i="9"/>
  <c r="C9996" i="9"/>
  <c r="D9995" i="9"/>
  <c r="I9851" i="9" l="1"/>
  <c r="J9850" i="9"/>
  <c r="C9997" i="9"/>
  <c r="D9996" i="9"/>
  <c r="J9851" i="9" l="1"/>
  <c r="I9852" i="9"/>
  <c r="C9998" i="9"/>
  <c r="D9997" i="9"/>
  <c r="I9853" i="9" l="1"/>
  <c r="J9852" i="9"/>
  <c r="C9999" i="9"/>
  <c r="D9998" i="9"/>
  <c r="J9853" i="9" l="1"/>
  <c r="I9854" i="9"/>
  <c r="C10000" i="9"/>
  <c r="D9999" i="9"/>
  <c r="I9855" i="9" l="1"/>
  <c r="J9854" i="9"/>
  <c r="C10001" i="9"/>
  <c r="D10000" i="9"/>
  <c r="J9855" i="9" l="1"/>
  <c r="I9856" i="9"/>
  <c r="C10002" i="9"/>
  <c r="D10001" i="9"/>
  <c r="I9857" i="9" l="1"/>
  <c r="J9856" i="9"/>
  <c r="C10003" i="9"/>
  <c r="D10003" i="9" s="1"/>
  <c r="D10002" i="9"/>
  <c r="J9857" i="9" l="1"/>
  <c r="I9858" i="9"/>
  <c r="I9859" i="9" l="1"/>
  <c r="J9858" i="9"/>
  <c r="J9859" i="9" l="1"/>
  <c r="I9860" i="9"/>
  <c r="I9861" i="9" l="1"/>
  <c r="J9860" i="9"/>
  <c r="J9861" i="9" l="1"/>
  <c r="I9862" i="9"/>
  <c r="I9863" i="9" l="1"/>
  <c r="J9862" i="9"/>
  <c r="J9863" i="9" l="1"/>
  <c r="I9864" i="9"/>
  <c r="I9865" i="9" l="1"/>
  <c r="J9864" i="9"/>
  <c r="J9865" i="9" l="1"/>
  <c r="I9866" i="9"/>
  <c r="I9867" i="9" l="1"/>
  <c r="J9866" i="9"/>
  <c r="J9867" i="9" l="1"/>
  <c r="I9868" i="9"/>
  <c r="I9869" i="9" l="1"/>
  <c r="J9868" i="9"/>
  <c r="J9869" i="9" l="1"/>
  <c r="I9870" i="9"/>
  <c r="I9871" i="9" l="1"/>
  <c r="J9870" i="9"/>
  <c r="J9871" i="9" l="1"/>
  <c r="I9872" i="9"/>
  <c r="I9873" i="9" l="1"/>
  <c r="J9872" i="9"/>
  <c r="J9873" i="9" l="1"/>
  <c r="I9874" i="9"/>
  <c r="I9875" i="9" l="1"/>
  <c r="J9874" i="9"/>
  <c r="J9875" i="9" l="1"/>
  <c r="I9876" i="9"/>
  <c r="I9877" i="9" l="1"/>
  <c r="J9876" i="9"/>
  <c r="J9877" i="9" l="1"/>
  <c r="I9878" i="9"/>
  <c r="I9879" i="9" l="1"/>
  <c r="J9878" i="9"/>
  <c r="J9879" i="9" l="1"/>
  <c r="I9880" i="9"/>
  <c r="I9881" i="9" l="1"/>
  <c r="J9880" i="9"/>
  <c r="J9881" i="9" l="1"/>
  <c r="I9882" i="9"/>
  <c r="I9883" i="9" l="1"/>
  <c r="J9882" i="9"/>
  <c r="J9883" i="9" l="1"/>
  <c r="I9884" i="9"/>
  <c r="I9885" i="9" l="1"/>
  <c r="J9884" i="9"/>
  <c r="J9885" i="9" l="1"/>
  <c r="I9886" i="9"/>
  <c r="I9887" i="9" l="1"/>
  <c r="J9886" i="9"/>
  <c r="J9887" i="9" l="1"/>
  <c r="I9888" i="9"/>
  <c r="I9889" i="9" l="1"/>
  <c r="J9888" i="9"/>
  <c r="J9889" i="9" l="1"/>
  <c r="I9890" i="9"/>
  <c r="I9891" i="9" l="1"/>
  <c r="J9890" i="9"/>
  <c r="J9891" i="9" l="1"/>
  <c r="I9892" i="9"/>
  <c r="I9893" i="9" l="1"/>
  <c r="J9892" i="9"/>
  <c r="J9893" i="9" l="1"/>
  <c r="I9894" i="9"/>
  <c r="I9895" i="9" l="1"/>
  <c r="J9894" i="9"/>
  <c r="J9895" i="9" l="1"/>
  <c r="I9896" i="9"/>
  <c r="I9897" i="9" l="1"/>
  <c r="J9896" i="9"/>
  <c r="J9897" i="9" l="1"/>
  <c r="I9898" i="9"/>
  <c r="I9899" i="9" l="1"/>
  <c r="J9898" i="9"/>
  <c r="J9899" i="9" l="1"/>
  <c r="I9900" i="9"/>
  <c r="I9901" i="9" l="1"/>
  <c r="J9900" i="9"/>
  <c r="J9901" i="9" l="1"/>
  <c r="I9902" i="9"/>
  <c r="I9903" i="9" l="1"/>
  <c r="J9902" i="9"/>
  <c r="J9903" i="9" l="1"/>
  <c r="I9904" i="9"/>
  <c r="I9905" i="9" l="1"/>
  <c r="J9904" i="9"/>
  <c r="J9905" i="9" l="1"/>
  <c r="I9906" i="9"/>
  <c r="I9907" i="9" l="1"/>
  <c r="J9906" i="9"/>
  <c r="J9907" i="9" l="1"/>
  <c r="I9908" i="9"/>
  <c r="I9909" i="9" l="1"/>
  <c r="J9908" i="9"/>
  <c r="J9909" i="9" l="1"/>
  <c r="I9910" i="9"/>
  <c r="I9911" i="9" l="1"/>
  <c r="J9910" i="9"/>
  <c r="J9911" i="9" l="1"/>
  <c r="I9912" i="9"/>
  <c r="I9913" i="9" l="1"/>
  <c r="J9912" i="9"/>
  <c r="J9913" i="9" l="1"/>
  <c r="I9914" i="9"/>
  <c r="I9915" i="9" l="1"/>
  <c r="J9914" i="9"/>
  <c r="J9915" i="9" l="1"/>
  <c r="I9916" i="9"/>
  <c r="I9917" i="9" l="1"/>
  <c r="J9916" i="9"/>
  <c r="J9917" i="9" l="1"/>
  <c r="I9918" i="9"/>
  <c r="I9919" i="9" l="1"/>
  <c r="J9918" i="9"/>
  <c r="J9919" i="9" l="1"/>
  <c r="I9920" i="9"/>
  <c r="I9921" i="9" l="1"/>
  <c r="J9920" i="9"/>
  <c r="J9921" i="9" l="1"/>
  <c r="I9922" i="9"/>
  <c r="I9923" i="9" l="1"/>
  <c r="J9922" i="9"/>
  <c r="J9923" i="9" l="1"/>
  <c r="I9924" i="9"/>
  <c r="I9925" i="9" l="1"/>
  <c r="J9924" i="9"/>
  <c r="J9925" i="9" l="1"/>
  <c r="I9926" i="9"/>
  <c r="I9927" i="9" l="1"/>
  <c r="J9926" i="9"/>
  <c r="J9927" i="9" l="1"/>
  <c r="I9928" i="9"/>
  <c r="I9929" i="9" l="1"/>
  <c r="J9928" i="9"/>
  <c r="J9929" i="9" l="1"/>
  <c r="I9930" i="9"/>
  <c r="I9931" i="9" l="1"/>
  <c r="J9930" i="9"/>
  <c r="J9931" i="9" l="1"/>
  <c r="I9932" i="9"/>
  <c r="I9933" i="9" l="1"/>
  <c r="J9932" i="9"/>
  <c r="J9933" i="9" l="1"/>
  <c r="I9934" i="9"/>
  <c r="I9935" i="9" l="1"/>
  <c r="J9934" i="9"/>
  <c r="J9935" i="9" l="1"/>
  <c r="I9936" i="9"/>
  <c r="I9937" i="9" l="1"/>
  <c r="J9936" i="9"/>
  <c r="J9937" i="9" l="1"/>
  <c r="I9938" i="9"/>
  <c r="I9939" i="9" l="1"/>
  <c r="J9938" i="9"/>
  <c r="J9939" i="9" l="1"/>
  <c r="I9940" i="9"/>
  <c r="I9941" i="9" l="1"/>
  <c r="J9940" i="9"/>
  <c r="J9941" i="9" l="1"/>
  <c r="I9942" i="9"/>
  <c r="I9943" i="9" l="1"/>
  <c r="J9942" i="9"/>
  <c r="J9943" i="9" l="1"/>
  <c r="I9944" i="9"/>
  <c r="I9945" i="9" l="1"/>
  <c r="J9944" i="9"/>
  <c r="J9945" i="9" l="1"/>
  <c r="I9946" i="9"/>
  <c r="I9947" i="9" l="1"/>
  <c r="J9946" i="9"/>
  <c r="J9947" i="9" l="1"/>
  <c r="I9948" i="9"/>
  <c r="I9949" i="9" l="1"/>
  <c r="J9948" i="9"/>
  <c r="J9949" i="9" l="1"/>
  <c r="I9950" i="9"/>
  <c r="I9951" i="9" l="1"/>
  <c r="J9950" i="9"/>
  <c r="J9951" i="9" l="1"/>
  <c r="I9952" i="9"/>
  <c r="I9953" i="9" l="1"/>
  <c r="J9952" i="9"/>
  <c r="J9953" i="9" l="1"/>
  <c r="I9954" i="9"/>
  <c r="I9955" i="9" l="1"/>
  <c r="J9954" i="9"/>
  <c r="J9955" i="9" l="1"/>
  <c r="I9956" i="9"/>
  <c r="I9957" i="9" l="1"/>
  <c r="J9956" i="9"/>
  <c r="J9957" i="9" l="1"/>
  <c r="I9958" i="9"/>
  <c r="I9959" i="9" l="1"/>
  <c r="J9958" i="9"/>
  <c r="J9959" i="9" l="1"/>
  <c r="I9960" i="9"/>
  <c r="I9961" i="9" l="1"/>
  <c r="J9960" i="9"/>
  <c r="J9961" i="9" l="1"/>
  <c r="I9962" i="9"/>
  <c r="I9963" i="9" l="1"/>
  <c r="J9962" i="9"/>
  <c r="J9963" i="9" l="1"/>
  <c r="I9964" i="9"/>
  <c r="I9965" i="9" l="1"/>
  <c r="J9964" i="9"/>
  <c r="J9965" i="9" l="1"/>
  <c r="I9966" i="9"/>
  <c r="I9967" i="9" l="1"/>
  <c r="J9966" i="9"/>
  <c r="J9967" i="9" l="1"/>
  <c r="I9968" i="9"/>
  <c r="I9969" i="9" l="1"/>
  <c r="J9968" i="9"/>
  <c r="J9969" i="9" l="1"/>
  <c r="I9970" i="9"/>
  <c r="I9971" i="9" l="1"/>
  <c r="J9970" i="9"/>
  <c r="J9971" i="9" l="1"/>
  <c r="I9972" i="9"/>
  <c r="I9973" i="9" l="1"/>
  <c r="J9972" i="9"/>
  <c r="J9973" i="9" l="1"/>
  <c r="I9974" i="9"/>
  <c r="I9975" i="9" l="1"/>
  <c r="J9974" i="9"/>
  <c r="J9975" i="9" l="1"/>
  <c r="I9976" i="9"/>
  <c r="I9977" i="9" l="1"/>
  <c r="J9976" i="9"/>
  <c r="J9977" i="9" l="1"/>
  <c r="I9978" i="9"/>
  <c r="I9979" i="9" l="1"/>
  <c r="J9978" i="9"/>
  <c r="J9979" i="9" l="1"/>
  <c r="I9980" i="9"/>
  <c r="I9981" i="9" l="1"/>
  <c r="J9980" i="9"/>
  <c r="J9981" i="9" l="1"/>
  <c r="I9982" i="9"/>
  <c r="I9983" i="9" l="1"/>
  <c r="J9982" i="9"/>
  <c r="J9983" i="9" l="1"/>
  <c r="I9984" i="9"/>
  <c r="I9985" i="9" l="1"/>
  <c r="J9984" i="9"/>
  <c r="J9985" i="9" l="1"/>
  <c r="I9986" i="9"/>
  <c r="I9987" i="9" l="1"/>
  <c r="J9986" i="9"/>
  <c r="J9987" i="9" l="1"/>
  <c r="I9988" i="9"/>
  <c r="I9989" i="9" l="1"/>
  <c r="J9988" i="9"/>
  <c r="J9989" i="9" l="1"/>
  <c r="I9990" i="9"/>
  <c r="I9991" i="9" l="1"/>
  <c r="J9990" i="9"/>
  <c r="J9991" i="9" l="1"/>
  <c r="I9992" i="9"/>
  <c r="I9993" i="9" l="1"/>
  <c r="J9992" i="9"/>
  <c r="J9993" i="9" l="1"/>
  <c r="I9994" i="9"/>
  <c r="I9995" i="9" l="1"/>
  <c r="J9994" i="9"/>
  <c r="J9995" i="9" l="1"/>
  <c r="I9996" i="9"/>
  <c r="I9997" i="9" l="1"/>
  <c r="J9996" i="9"/>
  <c r="J9997" i="9" l="1"/>
  <c r="I9998" i="9"/>
  <c r="I9999" i="9" l="1"/>
  <c r="J9998" i="9"/>
  <c r="J9999" i="9" l="1"/>
  <c r="I10000" i="9"/>
  <c r="I10001" i="9" l="1"/>
  <c r="J10000" i="9"/>
  <c r="J10001" i="9" l="1"/>
  <c r="I10002" i="9"/>
  <c r="I10003" i="9" l="1"/>
  <c r="J10003" i="9" s="1"/>
  <c r="J10002" i="9"/>
</calcChain>
</file>

<file path=xl/sharedStrings.xml><?xml version="1.0" encoding="utf-8"?>
<sst xmlns="http://schemas.openxmlformats.org/spreadsheetml/2006/main" count="1570" uniqueCount="974">
  <si>
    <t>Leistung bis (kWp)</t>
  </si>
  <si>
    <t>angebaut</t>
  </si>
  <si>
    <t>integriert</t>
  </si>
  <si>
    <t>Zinssatz</t>
  </si>
  <si>
    <t>Betreiber</t>
  </si>
  <si>
    <t>Standort</t>
  </si>
  <si>
    <t>Bemerkungen</t>
  </si>
  <si>
    <t>Bezeichnung PV-Anlage</t>
  </si>
  <si>
    <t>Anlagendaten</t>
  </si>
  <si>
    <t>% der Anfangsleistung</t>
  </si>
  <si>
    <t>Degradation (linear)</t>
  </si>
  <si>
    <t>Jahre</t>
  </si>
  <si>
    <t>SFr.</t>
  </si>
  <si>
    <t>kWp</t>
  </si>
  <si>
    <t>freistehend</t>
  </si>
  <si>
    <t>Ertrag nach</t>
  </si>
  <si>
    <t>Klasse 5</t>
  </si>
  <si>
    <t>Klasse 1</t>
  </si>
  <si>
    <t>Klasse 2</t>
  </si>
  <si>
    <t>Klasse 3</t>
  </si>
  <si>
    <t>Klasse 4</t>
  </si>
  <si>
    <t>definitiv</t>
  </si>
  <si>
    <t>provisorisch</t>
  </si>
  <si>
    <t>Tarif freistehend</t>
  </si>
  <si>
    <t>Tarif angebaut</t>
  </si>
  <si>
    <t>Tarif integriert</t>
  </si>
  <si>
    <t>Leistung</t>
  </si>
  <si>
    <t>Laufzeit</t>
  </si>
  <si>
    <t>%</t>
  </si>
  <si>
    <t>Degradation</t>
  </si>
  <si>
    <t>%/Jahr von der Anfangsleistung</t>
  </si>
  <si>
    <t>SFr./Jahr</t>
  </si>
  <si>
    <t>Grösse (kWp)</t>
  </si>
  <si>
    <t>kWh/Jahr</t>
  </si>
  <si>
    <t>Ø Unterhaltsaufwand</t>
  </si>
  <si>
    <t>Ø Nettoertrag</t>
  </si>
  <si>
    <t>Jahr</t>
  </si>
  <si>
    <t>1)</t>
  </si>
  <si>
    <t>2)</t>
  </si>
  <si>
    <t>3)</t>
  </si>
  <si>
    <t>4)</t>
  </si>
  <si>
    <t>5)</t>
  </si>
  <si>
    <t>6)</t>
  </si>
  <si>
    <t>7)</t>
  </si>
  <si>
    <t>8)</t>
  </si>
  <si>
    <t>9)</t>
  </si>
  <si>
    <t>10)</t>
  </si>
  <si>
    <t>11)</t>
  </si>
  <si>
    <t>spezifischer Jahresenergieertrag</t>
  </si>
  <si>
    <t>Tarif (SFr./kWh)</t>
  </si>
  <si>
    <t>SFr./kWh</t>
  </si>
  <si>
    <t>Leistungsklasse</t>
  </si>
  <si>
    <t>Kapitalstruktur</t>
  </si>
  <si>
    <t>Total</t>
  </si>
  <si>
    <t>spezifische Betriebs- und Unterhaltskosten</t>
  </si>
  <si>
    <t>Anlagen-Nennleistung</t>
  </si>
  <si>
    <t>kWh-Kosten</t>
  </si>
  <si>
    <t>Ertrag</t>
  </si>
  <si>
    <t>Ertrag ohne KEV</t>
  </si>
  <si>
    <t>Jahr(en)</t>
  </si>
  <si>
    <t>Jahr(e)</t>
  </si>
  <si>
    <t>≤ 10 kWp</t>
  </si>
  <si>
    <t>≤ 30 kWp</t>
  </si>
  <si>
    <t>≤ 100 kWp</t>
  </si>
  <si>
    <t>≤ 1000 kWp</t>
  </si>
  <si>
    <t>&gt; 1000 kWp</t>
  </si>
  <si>
    <t>Eigennutzungsgrad</t>
  </si>
  <si>
    <t>Zinssatz (p.a. nominal)</t>
  </si>
  <si>
    <t>Kalkulationszinssatz Eigenkapital (p.a. nominal)</t>
  </si>
  <si>
    <t>KEV</t>
  </si>
  <si>
    <t>Anlagen-Kategorie</t>
  </si>
  <si>
    <t>KEV-Vergütungstarif</t>
  </si>
  <si>
    <t>Nettoertrag</t>
  </si>
  <si>
    <r>
      <t xml:space="preserve">Anlagen-Kategorie gemäss KEV-Verordnung:
</t>
    </r>
    <r>
      <rPr>
        <b/>
        <sz val="11"/>
        <color indexed="8"/>
        <rFont val="Calibri"/>
        <family val="2"/>
      </rPr>
      <t>freistehend</t>
    </r>
    <r>
      <rPr>
        <sz val="11"/>
        <color theme="1"/>
        <rFont val="Calibri"/>
        <family val="2"/>
        <scheme val="minor"/>
      </rPr>
      <t xml:space="preserve">
 - Anlagen ohne konstruktive Verbindung zu Bauten
 - Beispiel: Anlage im Garten oder Brachland
</t>
    </r>
    <r>
      <rPr>
        <b/>
        <sz val="11"/>
        <color indexed="8"/>
        <rFont val="Calibri"/>
        <family val="2"/>
      </rPr>
      <t>angebaut</t>
    </r>
    <r>
      <rPr>
        <sz val="11"/>
        <color theme="1"/>
        <rFont val="Calibri"/>
        <family val="2"/>
        <scheme val="minor"/>
      </rPr>
      <t xml:space="preserve">
 - Anlagen mit konstruktiver Verbindung zu Bauten und einzig der Stromproduktion dienend
 - Anlagen an Befestigungssystemen auf Flachdächern oder auf einem Ziegeldach montiert
</t>
    </r>
    <r>
      <rPr>
        <b/>
        <sz val="11"/>
        <color indexed="8"/>
        <rFont val="Calibri"/>
        <family val="2"/>
      </rPr>
      <t>integriert</t>
    </r>
    <r>
      <rPr>
        <sz val="11"/>
        <color theme="1"/>
        <rFont val="Calibri"/>
        <family val="2"/>
        <scheme val="minor"/>
      </rPr>
      <t xml:space="preserve">
 - Anlagen, die in Bauten integriert sind und eine Doppelfunktion wahrnehmen
 - Photovoltaik-Module anstelle von Ziegeln oder Fassadenelementen, in Schallschutzwänden integriert
</t>
    </r>
  </si>
  <si>
    <t xml:space="preserve">Die DC-Nennleistung von Photovoltaikanlagen wird  mit der Masseinheit Wp (Watt Peak) oder kWp angegeben und bezieht sich auf die Leistung bei international geltenden Standard-Testbedingungen (STC), die in etwa der maximalen Sonneneinstrahlung in der Schweiz entspricht.
STC (standard test conditions): 25° Modultemperatur, 1000 W/m², Luftmasse 1.5
</t>
  </si>
  <si>
    <t xml:space="preserve">Der spezifische Jahresertrag einer Photovoltaikanlage ist der Ertrag an elektrischer Energie, der durch ein kW installierte Leistung an einem betrachteten Standort in einem Jahr erreicht werden kann. Ein typischer spezifischer Jahresertrag einer Photovoltaikanlage in der Schweiz beträgt ungefähr 920-950 kWh/kWp pro Jahr (bei Ausrichtung nach Süden und 20°-30° Neigung).
</t>
  </si>
  <si>
    <t xml:space="preserve">Die Degradation (von lat. degrado „herabsetzen“) wird in der Photovoltaik die Leistungsminderung der Solarzellen über einen definierten Zeitraum bezeichnet. 
In den Kalkulationen wird beim Berechnen des mittleren Jahresenergieertrags und der Kapitalverzinsung die Degradation jeweils berücksichtigt.
Der Vorgabewert von 80% nach 25 Jahren entspricht den aktuell geltenden Leistungsgarantien der meisten PV-Modulhersteller. Diese Angabe wird in den Kalkulationen jeweils in linearer Funktion auf die Laufzeit hochgerechnet).
</t>
  </si>
  <si>
    <t xml:space="preserve">Die Rückstellungen für die Wartungs-, Betriebs- und Unterhaltskosten sind unter anderem von der Anlagengrösse abhängig. In diesen Kosten sind folgende Positionen berücksichtigt:
- allgemeine Wartung der PV-Anlage
- Reinigung der Module
- Fernüberwachung
- Service und Instandhaltung der Wechselrichter
- allenfalls Service-Vertrag
- für PV-Anlagen ab 30 kW AC -&gt; Aufwand der Lastgangmessung
Ein Grossteil der Unterhaltskosten entfällt aber auf den Ersatz defekter Wechselrichter (ca. alle 10 Jahre).
</t>
  </si>
  <si>
    <t xml:space="preserve">Die kostendeckende Einspeisevergütung ist ein nationales Förderinstrument für Strom aus erneuerbaren Energien.
</t>
  </si>
  <si>
    <t>Begriff</t>
  </si>
  <si>
    <t>Erklärung</t>
  </si>
  <si>
    <t xml:space="preserve">Mit Hilfe des Kalkulationszinssatzes wird der Preis für das Eigenkapital in die Kalkulation mit eingerechnet. Die Höhe des Zinssatzes entspricht der Rendite einer alternativen Finanzanlage.
p.a.: per annum ("pro Jahr")
nominal: Der Nominalzins ist der Zins, den man für einen Kredit oder ein Darlehen zahlen muss. Darin sind keine Bearbeitungsgebühren sowie weitere anfallende Kosten berücksichtigt.
</t>
  </si>
  <si>
    <t xml:space="preserve">Beim durchschnittlichen KEV-Vergütungstarif handelt es sich um einen Einheits-Tarif pro Photovoltaik-Anlage, welcher sich aus den einzelnen Leistungsklassen-Tarifen und mit Hilfe des gewichteten Mittelwerts ermittelt lässt.
Beispiel (100 kWp-Anlage):
(10*0.399 + 20*0.368 + 70*0.349)/100 = 0.358
</t>
  </si>
  <si>
    <t>Tilgung, Amortisation</t>
  </si>
  <si>
    <t>Ø Jahresenergieertrag</t>
  </si>
  <si>
    <t>Projekt</t>
  </si>
  <si>
    <t>Investition</t>
  </si>
  <si>
    <t>Tarif</t>
  </si>
  <si>
    <t>ab</t>
  </si>
  <si>
    <t>Vergütungstyp</t>
  </si>
  <si>
    <t>von</t>
  </si>
  <si>
    <t>bis</t>
  </si>
  <si>
    <t>Anz. Monate</t>
  </si>
  <si>
    <t>Monate</t>
  </si>
  <si>
    <t>ausblenden</t>
  </si>
  <si>
    <t>Vergütungstarife</t>
  </si>
  <si>
    <t>-</t>
  </si>
  <si>
    <t>Variante</t>
  </si>
  <si>
    <t>Phase 1</t>
  </si>
  <si>
    <t>Phase 2</t>
  </si>
  <si>
    <t>A</t>
  </si>
  <si>
    <t>B</t>
  </si>
  <si>
    <t>C</t>
  </si>
  <si>
    <t>D</t>
  </si>
  <si>
    <t>E</t>
  </si>
  <si>
    <t>Phase 3</t>
  </si>
  <si>
    <t>F</t>
  </si>
  <si>
    <t>G</t>
  </si>
  <si>
    <t>Periode bis</t>
  </si>
  <si>
    <t>KEV bis</t>
  </si>
  <si>
    <t>Laufzeit bis</t>
  </si>
  <si>
    <t>Datum bis</t>
  </si>
  <si>
    <t>Datum von</t>
  </si>
  <si>
    <t>Anz. Monate
zum KEV-Tarif</t>
  </si>
  <si>
    <t>Vergütungstarif
KEV</t>
  </si>
  <si>
    <t>Anz. Monate in KEV-Phase</t>
  </si>
  <si>
    <t>[Monate]</t>
  </si>
  <si>
    <t>Überschneidung
Anfang KEV-Phase</t>
  </si>
  <si>
    <t>Überschneidung
Ende KEV-Phase</t>
  </si>
  <si>
    <t>[kWh]</t>
  </si>
  <si>
    <t>[SFr.]</t>
  </si>
  <si>
    <t>Jahresenergie-
ertrag</t>
  </si>
  <si>
    <t>Eigenkapital</t>
  </si>
  <si>
    <t>Fremdkapital 1</t>
  </si>
  <si>
    <t>Fremdkapital 2</t>
  </si>
  <si>
    <t>Summe</t>
  </si>
  <si>
    <t>NPV
(Hilfsspalte)</t>
  </si>
  <si>
    <t>Annuität [SFr.]</t>
  </si>
  <si>
    <t>Basis: Annuitätsfaktor bei Laufzeit von (Jahren)</t>
  </si>
  <si>
    <t>Details (Fremdkapital 1): Annuitätsfaktor bei Laufzeit von (Jahren)</t>
  </si>
  <si>
    <t>Details (Fremdkapital 2): Annuitätsfaktor bei Laufzeit von (Jahren)</t>
  </si>
  <si>
    <t>Hinweise</t>
  </si>
  <si>
    <t>Rückliefertarif</t>
  </si>
  <si>
    <t>Bezugstarif</t>
  </si>
  <si>
    <t>eingesparter Bezug</t>
  </si>
  <si>
    <t>Rücklieferung</t>
  </si>
  <si>
    <t>Zinssatz
(p.a. nominal, inkl. Nebenkosten)</t>
  </si>
  <si>
    <t>(p.a. nominal, 
inkl. Nebenkosten)</t>
  </si>
  <si>
    <t>Ø</t>
  </si>
  <si>
    <t>Ø Jahresertrag</t>
  </si>
  <si>
    <t>Kapitalwert (NPV)</t>
  </si>
  <si>
    <t>Payback</t>
  </si>
  <si>
    <t>(Gestehungskosten)</t>
  </si>
  <si>
    <t>PV-Wirtschaftlichkeit (Basisdaten)</t>
  </si>
  <si>
    <t>PV-Wirtschaftlichkeit (Detaildaten)</t>
  </si>
  <si>
    <t>(Nettogegenwartswert)</t>
  </si>
  <si>
    <t xml:space="preserve">Eine Tilgung ist die Rückzahlung einer langfristigen Schuld in Form von Teilbeträgen. Diesem Wirtschaftlichkeits-Rechner liegt das Annuitätenmodell zugrunde, bei welchem die Summe aus Zins und Tilgungszahlungen (Annuität) in den einzelnen Perioden der Laufzeit konstant bleibt. Die Höhe der Annuität wird finanzmathematisch so ermittelt, dass die Summe der Tilgungen und die jeweiligen Zinsen auf die Restschuld das Darlehen über die vereinbarte Laufzeit hinweg genau tilgen.
</t>
  </si>
  <si>
    <t xml:space="preserve">Der Zinssatz ist der in Prozent ausgedrückte Preis für geliehenes Kapital, also der Zins als Prozentangabe.
p.a.: per annum ("pro Jahr")
nominal: Der Nominalzins ist der Zins, den man für einen Kredit oder ein Darlehen zahlen muss. Darin sind keine Bearbeitungsgebühren sowie weitere anfallende Kosten berücksichtigt.
</t>
  </si>
  <si>
    <t>Annuität</t>
  </si>
  <si>
    <t xml:space="preserve">Die Annuität (Annuitätsfaktor) ist ein Rechenwert zur Berechnung von jährlichen Zins- und Tilgungszahlungen der Investition und wird zur Berechnung der Kapitalverzinsung verwendet.
-&gt; siehe auch Tilgung, Amortisation
</t>
  </si>
  <si>
    <t xml:space="preserve">Der Eigennutzungsgrad gibt an, welchen Anteil der von der Photovoltaikanlage erzeugten Energie selbst genutzt (ins gemessene Netz eingespiesen) und nicht verkauft wird.
Beispiele von Eigennutzungsgrad:
- ca. 15-20% ohne Berücksichtigung des täglichen Solarstrom-Produktionsverlaufs
- ca. 30-40% bei Berücksichtung des täglichen Solarstrom-Produktionsverlaufs
- bis ca. 80% mit Hilfe von elektronischen Schaltgeräten, welche den zeitlichen Stromverbrauch des täglichen Solarstrom-Produktionsverlaufs anpassen (Smart Metering)
</t>
  </si>
  <si>
    <t>Investitionssumme</t>
  </si>
  <si>
    <t>Förderung (auf Investitionssumme)</t>
  </si>
  <si>
    <t xml:space="preserve">Die Investitionskosten umfassen alle für die Realisierung benötigten Investitionskosten.  Als Richtwerte können die Referenzkosten gemäss KEV herangezogen werden.
</t>
  </si>
  <si>
    <t xml:space="preserve">Die Förderung auf die Investitionssumme beinhaltet alle Summen (z.B. der öffentlichen Hand, des Elektrizitätswerks), welche direkt bei der Inbetriebnahme - also zum Investitionszeitpunkt - geleistet werden.
</t>
  </si>
  <si>
    <t>Resultate</t>
  </si>
  <si>
    <t>Kennzahlen</t>
  </si>
  <si>
    <t>Payback
(Hilfsspalte 1)</t>
  </si>
  <si>
    <t>Payback
(Hilfsspalte 2)</t>
  </si>
  <si>
    <t>Cash Flow netto</t>
  </si>
  <si>
    <t>20)</t>
  </si>
  <si>
    <t>21)</t>
  </si>
  <si>
    <t>22)</t>
  </si>
  <si>
    <t>23)</t>
  </si>
  <si>
    <t>24)</t>
  </si>
  <si>
    <t>Eingaben</t>
  </si>
  <si>
    <t>Ø Ertrag</t>
  </si>
  <si>
    <t xml:space="preserve">KEV-Ertrag minus Betriebs-/Unterhaltskosten und Kapitalkosten
</t>
  </si>
  <si>
    <t xml:space="preserve">Die Paybackdauer gibt an, nach welcher Zeit der Kapitaleinsatz für die Investition aus den direkten Erträgen wieder zurückgewonnen ist.
</t>
  </si>
  <si>
    <t xml:space="preserve"> = Net Present Value (oder Nettobarwert, Discounted Cash Flow, Nettogegenwartswert, Barwert aller Zahlungen)
Der Kapitalwert zum Zeitpunkt 0 ist die Summe aller mit dem Kalkulationszinssatz abgezinsten Zahlungen (Ein- und Auszahlungen). Der Kapitalwert dient u. a. der Beurteilung von Investitionsobjekten. Der Kalkulationszinssatz (Verzinsung des Investitionsprojekts) wird in der Höhe einer alternativen Investitions-Rendite angegeben. (siehe Zinssatz Eigenkapital)
Ist der Kapitalwert positiv, ist die Investition gegenüber einer alternativen Investition mit dem Kalkulationszinssatz sehr vorteilhaft.
</t>
  </si>
  <si>
    <t>Kalkulationszinssatz</t>
  </si>
  <si>
    <t>Ø Fremdkapitalkosten</t>
  </si>
  <si>
    <t>(Amortisation + Zinsen)</t>
  </si>
  <si>
    <t>Anlagen-Lebensdauer</t>
  </si>
  <si>
    <t>(inkl. MWST)</t>
  </si>
  <si>
    <t>Produzent</t>
  </si>
  <si>
    <t>MWST</t>
  </si>
  <si>
    <t>12)</t>
  </si>
  <si>
    <t>13)</t>
  </si>
  <si>
    <t>14)</t>
  </si>
  <si>
    <t>15)</t>
  </si>
  <si>
    <t>16)</t>
  </si>
  <si>
    <t>17)</t>
  </si>
  <si>
    <t>18)</t>
  </si>
  <si>
    <t>19)</t>
  </si>
  <si>
    <t>25)</t>
  </si>
  <si>
    <t>(Vorsteuerabzug auf den spezifischen Betriebs- und Unterhaltskosten)</t>
  </si>
  <si>
    <t>+</t>
  </si>
  <si>
    <t>26)</t>
  </si>
  <si>
    <t>Ø MWST-Vorsteuer</t>
  </si>
  <si>
    <t>Ø MWST-Umsatzsteuer</t>
  </si>
  <si>
    <t>MWST-pflichtige Produzenten müssen</t>
  </si>
  <si>
    <t>MWST auf den Erträgen abliefern</t>
  </si>
  <si>
    <t>27)</t>
  </si>
  <si>
    <t>ab (Inbetriebnahme-Periode)</t>
  </si>
  <si>
    <t>Total Monate Vergütung</t>
  </si>
  <si>
    <t>Ø Eigenkapitalkosten</t>
  </si>
  <si>
    <t>Eigenkapital (Verzinsung jährlich)</t>
  </si>
  <si>
    <t>(laufendes Jahr + Anlagen-Lebensdauer)</t>
  </si>
  <si>
    <t>28)</t>
  </si>
  <si>
    <t>Anz. ganze Jahre Vergütung</t>
  </si>
  <si>
    <t>[Jahre]</t>
  </si>
  <si>
    <t>Details (Eigenkapital): Annuitätsfaktor bei Laufzeit von (Jahren)</t>
  </si>
  <si>
    <t>(bezogen auf die Anlagen-Lebensdauer)</t>
  </si>
  <si>
    <t>(dyn. Amortisationsrechnung)</t>
  </si>
  <si>
    <t>spezifischer Jahresenergieertrag (ohne Berücksichtigung der Degredation)</t>
  </si>
  <si>
    <t>Kapitalbarwert (NPV)</t>
  </si>
  <si>
    <t>(Umsatzsteuer auf den Rücklieferungs-Erträgen)</t>
  </si>
  <si>
    <t>kWh/kWp (ohne Degradation)</t>
  </si>
  <si>
    <t>Definizione</t>
  </si>
  <si>
    <t>Spiegazione</t>
  </si>
  <si>
    <t>Categorie di impianto</t>
  </si>
  <si>
    <t>Potenza nominale dell'impianto</t>
  </si>
  <si>
    <t xml:space="preserve">La potenza nominale DC di impianti fotovoltaici è indicata con l'unità di misura Wp (Watt Peak) oppure kWp e si riferisce alla potenza alle condizioni standardizzate di test a livello internazionale (STC), che per la Svizzera corrispondono grossomodo all'irraggiamento solare massimo.
STC (standard test conditions): 25 °C di temperature dei moduli , 1000 W/m², massa d'aria 1.5
</t>
  </si>
  <si>
    <t>Annualità</t>
  </si>
  <si>
    <t xml:space="preserve">L'annualità (fattore di annualità) è un parametro per il calcolo dei costi annuali per l'interesse e l'ammortamento dell'investimento ed è utilizzato per il calcolo dell'interesse del capitale.
-&gt; vedi anche ammortamento
</t>
  </si>
  <si>
    <t>Degrado</t>
  </si>
  <si>
    <t xml:space="preserve">Il degrado è definito come la riduzione della potenza delle celle solari durante un certo periodo di tempo.
Nei calcolo della resa energetica media annua e dell'interesse del capitale si tiene conto del degrado.
Il valore proposto del 80% dopo 25 anni corrisponde alle garanzie attualmente fornite dalla maggior parte dei fabbricanti di moduli. Questo dato è calcolato con una funzione lineare nel corso degli anni.
</t>
  </si>
  <si>
    <t>Grado di autoconsumo</t>
  </si>
  <si>
    <t xml:space="preserve">Il grado di autoconsumo indica la quota parte di energia prodotta dall'impianto fotovoltaico che viene utilizzata direttamente sul posto (immessa nella rete interna) e non venduta alla rete.
Esempi di gradi di autoconsumo:
- ca. 15-20% se non viene considerato l'andamento giornaliero della produzione di elettricità solare
- ca. 30-40% se viene considerato l'andamento giornaliero della produzione di elettricità solare
- fino a ca. 80% con l'ausilio di commutatori elettronici, che adeguano il consumo elettrico all'andamento giornaliero della produzione di elettrcità solare (Smart Metering).
</t>
  </si>
  <si>
    <t>Aiuti finanziari (all'investimento)</t>
  </si>
  <si>
    <t>Gli aiuti finanziari all'investimento rappresentano la somma delle sovvenzioni (p.es. da enti pubblici, aziende elettriche, ecc.) che vengono percepite direttamente all'inizio dell'esercizio, ossia al momento dell'investimento.</t>
  </si>
  <si>
    <t>Investimento</t>
  </si>
  <si>
    <t xml:space="preserve">I costi di investimento comprendono tutte le spese necessario per la realizzazione dell'impianto. Quali valori di riferimento si possono usare i costi di referenza della RIC.
</t>
  </si>
  <si>
    <t>Tasso d'interesse del capitale proprio (p.a. nominale)</t>
  </si>
  <si>
    <t xml:space="preserve">Grazie al tasso di interesse del capitale si tiene conto del prezzo del capitale proprio. L'ammontare del tasso di interesse equivale alla resa economica di un investimento alternativo.
p.a.: per annum ("per anno")
nominale: l'interesse nominale è l'interesse che bisogna pagare per ottenere un credito o un prestito. Esso non comprende nessuna commissione o altri costi.
</t>
  </si>
  <si>
    <t>Valore attuale netto (VAN - NPV)</t>
  </si>
  <si>
    <t xml:space="preserve"> = Net Present Value (o valore attuale netto VAN, Discounted Cash Flow)
Il valore attuale netto al momento 0 è la somma attualizzata di tutti i flussi di cassa (entrate ed uscite) riferiti al tasso di interesse del capitale. Il valore attuale netto serve tra l'altro a valutare gli oggetti di investimento.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
</t>
  </si>
  <si>
    <t>RIC</t>
  </si>
  <si>
    <t xml:space="preserve">La rimunerazione a copertura dei costo è un sistema nazionale di incentivazione della corrente da energie rinnovabili.
</t>
  </si>
  <si>
    <t>Tariffa di rimunerazione RIC</t>
  </si>
  <si>
    <t xml:space="preserve">La tariffa RIC media è una tariffa unica per impianto fotovoltaico che si calcola sulla base delle tariffe delle singole classi di potenza (p.es. da 0 a 10 kW, da 10 a 30, da 30 a 100, oltre 100) e della loro ponderazione.
Esempio per un impianto annesso di 100 kWp:
((10*"tariffa &lt; 10 kW") + (20*"tariffa &lt; 30 kW") +(70*"tariffa&lt;100 kW")/100
Esempio concreto con tariffe stato dal 1.1.2013
((10*0.332)+(20*0.27)+(70*0.247))/100=0.2601
</t>
  </si>
  <si>
    <t>Ricavo netto</t>
  </si>
  <si>
    <t xml:space="preserve">Utile dalla RIC meno spese di gestione e manutenzione e spese per il capitale
</t>
  </si>
  <si>
    <t>Payback (tempo di rimborso)</t>
  </si>
  <si>
    <t xml:space="preserve">Il tempo di ritorno indica dopo quanto tempo i ricavi generati permettono di recuperare il capitale per l'investimento.
</t>
  </si>
  <si>
    <t>Costi specifici di gestione e manutenzione</t>
  </si>
  <si>
    <t xml:space="preserve">Gli accantonamenti per la gestione e la manutenzione dipendono tra le altre cose dalle dimensioni del'impianto.
Questi costi includono le posizioni seguenti:
- manutenzione completa dell'impianto FV
- pulizia dei moduli
- sorveglianza a distanza
- servizio e manutenzione ondulatore
- contratto di manutenzione
- per impianti FV di almeno30 kW AC -&gt; spese per le misure del profilo di carico
Una parte importante delle spese di gestione è da ricondurre alla sostituzione di ondulatori difettosi (ca. ogni 10 anni).
</t>
  </si>
  <si>
    <t>Resa energetica annua specifica</t>
  </si>
  <si>
    <t xml:space="preserve">La resa energetica annua specifica di un impianto fotovoltaico è la resa annua in elettricità per kW di potenza installata per un determinato luogo. Per la Svizzera i valori tipici variano tra 920-950 kWh/kWp (Altipiano) e oltre 1'000 kWh/kWp (Sud delle Alpi), per impianti orientati a sud ed inclinati tra 20 e 30 °.
</t>
  </si>
  <si>
    <t>Ammortamento</t>
  </si>
  <si>
    <t>L'ammortamento è il rimborso di un debito a lungo termine sotto forma di contributi parziali. Questo parametro si basa sul modello delle annualità, nel quale la somma di ammortamento e interessi rimane costante nel tempo. L'annualità è calcolata matematicamente dal punto di vista finanziario in modo che la somma di ammortamento e interessi vada ad annullare il debito rimanente entro la durata di utilizzo concordata.</t>
  </si>
  <si>
    <t>Tasso di interesse (p.a. nominale)</t>
  </si>
  <si>
    <t xml:space="preserve">Il tasso di interesse è il prezzo, epressso in percento, del capitale richiesto in prestito.
p.a.: per annum ("per anno")
nominale: l'interesse nominale è l'interesse che bisogna pagare per ottenere un credito o un prestito. Esso non comprende nessuna commissione o altri costi.
</t>
  </si>
  <si>
    <t>nicht MWST-pflichtig</t>
  </si>
  <si>
    <t>eigener Tarif</t>
  </si>
  <si>
    <t>Überschneidung
Anfang Phase 1 eigener Tarif</t>
  </si>
  <si>
    <t>Überschneidung
Ende Phase 1 eigener Tarif</t>
  </si>
  <si>
    <t>Anz. Monate in Phase 1 eigener Tarif</t>
  </si>
  <si>
    <t>eigener Tarif
Phase 1</t>
  </si>
  <si>
    <t>Eigennutzungsgrad eigener Tarif Phase 1</t>
  </si>
  <si>
    <t>Überschneidung
Anfang eigener Tarif Phase 2</t>
  </si>
  <si>
    <t xml:space="preserve"> </t>
  </si>
  <si>
    <t>Überschneidung
Ende eigener Tarif Phase 2</t>
  </si>
  <si>
    <t>Anz. Monate in Phase 2 eigener Tarif</t>
  </si>
  <si>
    <t>eigener Tarif Phase 2</t>
  </si>
  <si>
    <t>eigener Bezugstarif
Phase 2</t>
  </si>
  <si>
    <t>eigener Bezugstarif
Phase 1</t>
  </si>
  <si>
    <t>Eigennutzungsgrad eigener Tarif Phase 2</t>
  </si>
  <si>
    <t>Überschneidung
Anfang eigener Tarif Phase 3</t>
  </si>
  <si>
    <t>Überschneidung
Ende eigener Tarif Phase 3</t>
  </si>
  <si>
    <t>Anz. Monate in Phase 3 eigener Tarif</t>
  </si>
  <si>
    <t>eigener Tarif Phase 3</t>
  </si>
  <si>
    <t>eigener Bezugstarif
Phase 3</t>
  </si>
  <si>
    <t>Eigennutzungsgrad eigener Tarif Phase 3</t>
  </si>
  <si>
    <t>Phase 1 eigener Tarif</t>
  </si>
  <si>
    <t>Phase 2 eigener Tarif</t>
  </si>
  <si>
    <t>Phase 3 eigener Tarif</t>
  </si>
  <si>
    <t>Sprache</t>
  </si>
  <si>
    <t>deutsch</t>
  </si>
  <si>
    <t>français</t>
  </si>
  <si>
    <t>Sprache/langue/lingua:</t>
  </si>
  <si>
    <t>italiano</t>
  </si>
  <si>
    <t>Sprachcode</t>
  </si>
  <si>
    <t>Sprachecode</t>
  </si>
  <si>
    <t>Jahr Start</t>
  </si>
  <si>
    <t>Jahr Ende</t>
  </si>
  <si>
    <t>eigener Bezugstarif KEV-Phase</t>
  </si>
  <si>
    <t>Eigennutzun gsgrad KEV-Phase</t>
  </si>
  <si>
    <t>IVA</t>
  </si>
  <si>
    <t>TVA</t>
  </si>
  <si>
    <t>Hilfs-Code</t>
  </si>
  <si>
    <t>MWST-pflichtig</t>
  </si>
  <si>
    <t>Dropdown MWST-Pflicht</t>
  </si>
  <si>
    <t>2012 (1.1.)</t>
  </si>
  <si>
    <t>2012 (1.3.)</t>
  </si>
  <si>
    <t>2012 (1.10.)</t>
  </si>
  <si>
    <t>ajoutée</t>
  </si>
  <si>
    <t>isolée</t>
  </si>
  <si>
    <t>intégrée</t>
  </si>
  <si>
    <t>isolato</t>
  </si>
  <si>
    <t>annesso</t>
  </si>
  <si>
    <t>integrato</t>
  </si>
  <si>
    <t>Dropdown Anlagen-Kategorie</t>
  </si>
  <si>
    <t>Dropdown Phase 1</t>
  </si>
  <si>
    <t>Dropdown Phase 2</t>
  </si>
  <si>
    <t>Dropdown Phase 3</t>
  </si>
  <si>
    <t>RPC</t>
  </si>
  <si>
    <t>tarif propre</t>
  </si>
  <si>
    <t>V:</t>
  </si>
  <si>
    <t>KEV-Vergütungsdauer (gilt ab Inbetriebnahme)</t>
  </si>
  <si>
    <t>Text</t>
  </si>
  <si>
    <t>Définition</t>
  </si>
  <si>
    <t>(exkl. MWST)</t>
  </si>
  <si>
    <t>SFr./kWh (inkl. MWST)</t>
  </si>
  <si>
    <t>SFr./kWh (exkl. MWST)</t>
  </si>
  <si>
    <t>Investition ist sehr vorteilhaft</t>
  </si>
  <si>
    <t>Labels</t>
  </si>
  <si>
    <t>Zeilenumbruch beachten</t>
  </si>
  <si>
    <t>provisoirement</t>
  </si>
  <si>
    <t>provvisoriamente</t>
  </si>
  <si>
    <t>définitif</t>
  </si>
  <si>
    <t>Vergütungsdauer von</t>
  </si>
  <si>
    <t>Vergütungsdauer bis</t>
  </si>
  <si>
    <t>Vergütungsdauer von/bis</t>
  </si>
  <si>
    <t>Economicità FV (dati di base)</t>
  </si>
  <si>
    <t>Risultati</t>
  </si>
  <si>
    <t>Variabili</t>
  </si>
  <si>
    <t>Progetto</t>
  </si>
  <si>
    <t>Gestore</t>
  </si>
  <si>
    <t>Ubicazione</t>
  </si>
  <si>
    <t>Definizione impianto FV</t>
  </si>
  <si>
    <t>Osservazioni</t>
  </si>
  <si>
    <t>Produttore</t>
  </si>
  <si>
    <t>non asoggettato IVA</t>
  </si>
  <si>
    <t>I produttori assoggettati all'IVA devono versare</t>
  </si>
  <si>
    <t>di IVA sui ricavi</t>
  </si>
  <si>
    <t>Dati dell'impianto</t>
  </si>
  <si>
    <t>Categoria dell'impianto</t>
  </si>
  <si>
    <t>Durata di vita dell'impianto</t>
  </si>
  <si>
    <t>anni</t>
  </si>
  <si>
    <t>fino al</t>
  </si>
  <si>
    <t>anno in corso + durata di vita dell'impianto</t>
  </si>
  <si>
    <t>resa energetica annua specifica</t>
  </si>
  <si>
    <t>kWh/kWp (senza degrado)</t>
  </si>
  <si>
    <t>Degrado (lineare)</t>
  </si>
  <si>
    <t>Resa dopo</t>
  </si>
  <si>
    <t>% della potenza iniziale</t>
  </si>
  <si>
    <t>costi specifici di gestione e manutenzione</t>
  </si>
  <si>
    <t>(IVA incl.)</t>
  </si>
  <si>
    <t>Somma d'investimento</t>
  </si>
  <si>
    <t>Struttura del capitale</t>
  </si>
  <si>
    <t>Capitale proprio</t>
  </si>
  <si>
    <t>Durata</t>
  </si>
  <si>
    <t>Tasso d'int. del capitale</t>
  </si>
  <si>
    <t>(p.a. nominale,
incl. costi aggiuntivi)</t>
  </si>
  <si>
    <t>Capitale di terzi 1</t>
  </si>
  <si>
    <t>Capitale di terzi 2</t>
  </si>
  <si>
    <t>dal (periodo messa in funzione)</t>
  </si>
  <si>
    <t>Asoggettato ad IVA</t>
  </si>
  <si>
    <t>Tasso d'int.</t>
  </si>
  <si>
    <t>Fase 1</t>
  </si>
  <si>
    <t>Fase 2</t>
  </si>
  <si>
    <t>Fase 3</t>
  </si>
  <si>
    <t>dal</t>
  </si>
  <si>
    <t>(IVA escl.)</t>
  </si>
  <si>
    <t>tariffa di ripresa</t>
  </si>
  <si>
    <t>SFr./kWh (IVA escl.)</t>
  </si>
  <si>
    <t>SFr./kWh (IVA incl.)</t>
  </si>
  <si>
    <t>definitivamente</t>
  </si>
  <si>
    <t>tariffa az. el.</t>
  </si>
  <si>
    <t>Ricavi senza RIC</t>
  </si>
  <si>
    <t>risparmio sull'energia acquistata</t>
  </si>
  <si>
    <t>Immissione in rete</t>
  </si>
  <si>
    <t>SFr./anno</t>
  </si>
  <si>
    <t>Ø Ricavi</t>
  </si>
  <si>
    <t>Classe di potenza</t>
  </si>
  <si>
    <t>Dimensioni (kWp)</t>
  </si>
  <si>
    <t>Tariffa (SFr./kWh)</t>
  </si>
  <si>
    <t>Indicatori</t>
  </si>
  <si>
    <t>(riferiti alla durata di vita dell'impianto)</t>
  </si>
  <si>
    <t>Ø Resa energetica annua</t>
  </si>
  <si>
    <t>Ø Ricavo annuo</t>
  </si>
  <si>
    <t>Ø IVA sul fatturato</t>
  </si>
  <si>
    <t>Ø IVA precedente</t>
  </si>
  <si>
    <t>Ø Spese di gestione</t>
  </si>
  <si>
    <t>Ø Costo del capitale proprio</t>
  </si>
  <si>
    <t>Ø Costo del capitale di terzi</t>
  </si>
  <si>
    <t>Ø Ricavo netto</t>
  </si>
  <si>
    <t>costo al kWh</t>
  </si>
  <si>
    <t>(tempo di ammortamento)</t>
  </si>
  <si>
    <t>(costi di produzione)</t>
  </si>
  <si>
    <t>(imposta sugli utili RIC)</t>
  </si>
  <si>
    <t>(Deduzione dell'imposta precedente per i costi specifici di gestione e manutenzione)</t>
  </si>
  <si>
    <t>(Ammortamento + interessi)</t>
  </si>
  <si>
    <t>Investimento è molto vantaggioso</t>
  </si>
  <si>
    <t>Economicità FV (dati dettagliati)</t>
  </si>
  <si>
    <t>MWST-Umsatzsteuer</t>
  </si>
  <si>
    <t>Betrieb &amp;
Unterhalt</t>
  </si>
  <si>
    <t>Fase tariffa az. el. 1</t>
  </si>
  <si>
    <t>Fase tariffa az. el. 2</t>
  </si>
  <si>
    <t>Fase tariffa az. el. 3</t>
  </si>
  <si>
    <t>Tasso d'interesse
(p.a. nominale, incl. spese acessorie)</t>
  </si>
  <si>
    <t>Anno</t>
  </si>
  <si>
    <t>Numero di mesi
a tariffa RIC</t>
  </si>
  <si>
    <t>Numero di mesi
a tariffa fase
az. el. 1</t>
  </si>
  <si>
    <t>Anz. Monate
zum eigenen
Tarif Phase 1</t>
  </si>
  <si>
    <t>Anz. Monate
zum eigenen
Tarif Phase 2</t>
  </si>
  <si>
    <t>Anz. Monate
zum eigenen
Tarif Phase 3</t>
  </si>
  <si>
    <t>Numero di mesi
a tariffa fase
az. el. 2</t>
  </si>
  <si>
    <t>Numero di mesi
a tariffa fase
az. el. 3</t>
  </si>
  <si>
    <t>Resa energetica
annua</t>
  </si>
  <si>
    <t>Ricavi</t>
  </si>
  <si>
    <t>Gestione &amp;
manutenzione</t>
  </si>
  <si>
    <t>IVA sui ricavi</t>
  </si>
  <si>
    <t>IVA precedente
Costi di gestione
e manutenzione</t>
  </si>
  <si>
    <t>Capitale proprio
(interesse annuo)</t>
  </si>
  <si>
    <t>Valora attuale
netto Cash Flow
(VAN)</t>
  </si>
  <si>
    <t>[Mesi]</t>
  </si>
  <si>
    <t>Annualità [SFr.]</t>
  </si>
  <si>
    <t>Mesi</t>
  </si>
  <si>
    <t>Anni</t>
  </si>
  <si>
    <t>Totale</t>
  </si>
  <si>
    <t>assujetti à la TVA</t>
  </si>
  <si>
    <t>non assujetti à la TVA</t>
  </si>
  <si>
    <t>fehlerhafte od. unvollständige Eingabe</t>
  </si>
  <si>
    <t>L'annuité (facteur d'annuité) est une valeur pour le calcul des intérêts et de l'amortissement annuel des investissements et est utilisée pour le calcul des intérêts sur des capitaux.
-&gt; voir aussi Remboursement, amortissement</t>
  </si>
  <si>
    <t>Terme</t>
  </si>
  <si>
    <r>
      <t xml:space="preserve">Catégorie d'installation selon le règlement RPC:
</t>
    </r>
    <r>
      <rPr>
        <b/>
        <sz val="11"/>
        <color theme="1"/>
        <rFont val="Calibri"/>
        <family val="2"/>
        <scheme val="minor"/>
      </rPr>
      <t>isolée</t>
    </r>
    <r>
      <rPr>
        <sz val="11"/>
        <color theme="1"/>
        <rFont val="Calibri"/>
        <family val="2"/>
        <scheme val="minor"/>
      </rPr>
      <t xml:space="preserve">
 - Installation sans liaison construite avec un bâtiment
 - Exemple: installation dans le jardin ou sur un terrain en friche
</t>
    </r>
    <r>
      <rPr>
        <b/>
        <sz val="11"/>
        <color theme="1"/>
        <rFont val="Calibri"/>
        <family val="2"/>
        <scheme val="minor"/>
      </rPr>
      <t>surperposée</t>
    </r>
    <r>
      <rPr>
        <sz val="11"/>
        <color theme="1"/>
        <rFont val="Calibri"/>
        <family val="2"/>
        <scheme val="minor"/>
      </rPr>
      <t xml:space="preserve">
 - Installation avec une liaison construite avec un bâtiment et qui sert uniquement à la production d'electricité 
 - Exemple: Installation montée sur un toit plat ou en tuiles avec un système de fixation 
</t>
    </r>
    <r>
      <rPr>
        <b/>
        <sz val="11"/>
        <color theme="1"/>
        <rFont val="Calibri"/>
        <family val="2"/>
        <scheme val="minor"/>
      </rPr>
      <t>intégrée</t>
    </r>
    <r>
      <rPr>
        <sz val="11"/>
        <color theme="1"/>
        <rFont val="Calibri"/>
        <family val="2"/>
        <scheme val="minor"/>
      </rPr>
      <t xml:space="preserve">
 - Installation intégrée à un bâtiment et qui a une double fonction
 - Exemple: Modules photovoltaïques au lieu des tuiles ou éléments de façade, intégrés dans des parois d'isolation acoustique
</t>
    </r>
  </si>
  <si>
    <r>
      <t xml:space="preserve">Categorie di impianto secondo ordinanza RIC:
</t>
    </r>
    <r>
      <rPr>
        <b/>
        <sz val="11"/>
        <color indexed="8"/>
        <rFont val="Calibri"/>
        <family val="2"/>
      </rPr>
      <t>isolato</t>
    </r>
    <r>
      <rPr>
        <sz val="11"/>
        <color theme="1"/>
        <rFont val="Calibri"/>
        <family val="2"/>
        <scheme val="minor"/>
      </rPr>
      <t xml:space="preserve">
 - Impianti che non hanno alcun collegamento architettonico con una costruzione
- Esempio: impianti in giardini o su terreni incolti
</t>
    </r>
    <r>
      <rPr>
        <b/>
        <sz val="11"/>
        <color indexed="8"/>
        <rFont val="Calibri"/>
        <family val="2"/>
      </rPr>
      <t>annesso</t>
    </r>
    <r>
      <rPr>
        <sz val="11"/>
        <color theme="1"/>
        <rFont val="Calibri"/>
        <family val="2"/>
        <scheme val="minor"/>
      </rPr>
      <t xml:space="preserve">
- Impianti collegati architettonicamente a una costruzione o ad altri impianti di un'infrastruttura e destinati esclusivamente alla produzione di elettricità
- EsempioImpianti posati sui tetti piani con un sistema di fissaggio o montati su un tetto di tegole.
</t>
    </r>
    <r>
      <rPr>
        <b/>
        <sz val="11"/>
        <color indexed="8"/>
        <rFont val="Calibri"/>
        <family val="2"/>
      </rPr>
      <t>integrato</t>
    </r>
    <r>
      <rPr>
        <sz val="11"/>
        <color theme="1"/>
        <rFont val="Calibri"/>
        <family val="2"/>
        <scheme val="minor"/>
      </rPr>
      <t xml:space="preserve">
- Impianti integrati in un edificio e adibiti a una duplice funzione
- moduli fotovoltaici inseriti al posto delle tegole o di elementi della facciata, moduli integrati in pareti insonorizzanti.
</t>
    </r>
  </si>
  <si>
    <t>Annuité</t>
  </si>
  <si>
    <t>Catégorie d'installation</t>
  </si>
  <si>
    <t>Dégradation</t>
  </si>
  <si>
    <t xml:space="preserve">En photovoltaïque, la dégradation désigne la diminution de puissance des cellules solaires sur une durée déterminée.
Dans les calculs du rendement énergétique annuel moyen et des intérêts des capitaux, on tient compte de la dégradation.
La valeur donnée de 80% après 25 ans correspond aux garanties de puissance actuellement valables de la plupart des fabricants de modules PV. Cette donnée est calculée comme fonction linéaire sur la durée.
</t>
  </si>
  <si>
    <t>Degré d'utilisation propre</t>
  </si>
  <si>
    <t xml:space="preserve">Le degré d'utilisation propre indique quelle part de l'énergie produite par l'installation photovoltaïque pourrait être utilisée pour la propre consommation du propriétaire (injectée dans le réseau mesuré) et non vendue.
Exemples du degré d'utilisation propre:
- env. 15-20% sans tenir compte du profil de production d'électricité solaire quotidien
- env. 30-40% en tenant compte du profil de production d'électricité solaire quotidien
- jusqu'à env. 80% au moyen de commutateurs électroniques qui adaptent la consommation  horaire au profil de production d'électricité solaire quotidien (smart metering)
</t>
  </si>
  <si>
    <t xml:space="preserve">La durée de payback indique après quelle période de temps l'engagement du capital pour l'investissement est remboursé.
</t>
  </si>
  <si>
    <t xml:space="preserve">La rétribution à prix coûtant du courant injecté est un instrument de subventionnement national pour l'électricité issue des énergies renouvelables.
</t>
  </si>
  <si>
    <t>Valeur actuelle nette (NPV)</t>
  </si>
  <si>
    <t xml:space="preserve"> = Net Present Value 
La valeur actuelle nette à une date 0 est la somme de tous les versements décomptés au taux d'intérêt de calcul (encaissements et paiements). La valeur du capital sert notamment à l'évaluation d'objets d'investissement. Le taux d'intérêt de calcul (pour la calcul des intérêt du projet d'investissement) est indiqué à hauteur d'un rendement d'investissement alternatif (voir taux d'intérêts pour le capital propre).
Si le calculateur retourne une valeur du capital positive, alors l'investissement est rentable.
</t>
  </si>
  <si>
    <t>Taux d'intérêt pour le capital propre (p.a. nominal)</t>
  </si>
  <si>
    <t xml:space="preserve">Le prix pour le capital propre est intégré au calcul au moyen du taux d'intérêt de calcul. La hauteur du taux d'intérêt correspond au rendement d'un placement financier alternatif.
p.a.: par année
nominal: l'intérêt nominal est l'intérêt qui doit être versé pour un crédit ou un prêt. Ne sont pas compris les frais de dossier et d'autres coûts.
</t>
  </si>
  <si>
    <t>Taux d'intérêt (p.a. nominal)</t>
  </si>
  <si>
    <t xml:space="preserve">Le taux d'intérêt est le prix d'un capital prêté exprimé en pour-cent, donc l'intérêt en pour-cent. 
p.a.: par année
nominal: l'intérêt nominal est l'intérêt qui doit être versé pour un crédit ou un prêt. Ne sont pas compris les frais de dossier et d'autres coûts.
</t>
  </si>
  <si>
    <t>Tarif de rétribution RPC</t>
  </si>
  <si>
    <t>Subvention (sur la somme d'investissement)</t>
  </si>
  <si>
    <t xml:space="preserve">La subvention sur les sommes d'investissement comprend toutes les sommes (p.ex. des pouvoirs publics, de l'entreprise électrique) qui sont versées directement lors de la mise en service, donc au moment de l'investissement.
</t>
  </si>
  <si>
    <t>Somme d'investissement</t>
  </si>
  <si>
    <t xml:space="preserve">Les coûts d'investissement comprennent tous les coûts d'investissement nécessaires à la réalisation. Les coûts de référence pour la RPC peuvent être utilisés comme valeur indicative.
</t>
  </si>
  <si>
    <t>Rendement net</t>
  </si>
  <si>
    <t>Rendement RPC moins les coûts d'exploitation/d'entretien et les coûts du capital</t>
  </si>
  <si>
    <t>Rendement énergétique annuel spécifique</t>
  </si>
  <si>
    <t xml:space="preserve">Le rendement annuel spécifique d'une installation PV est le rendement en énergie électrique qui peut être atteint par année pour un kW de puissance installé à un emplacement spécifique. Un rendement annuel spécifique typique d'une installation PV en Suisse comprend environ 920-950 kWh/kWp par année (orientation sud et inclinaison de 20°-30°).
</t>
  </si>
  <si>
    <t>Remboursement, amortissement</t>
  </si>
  <si>
    <t xml:space="preserve">L'amortissement est le remboursement d'une dette contractée à long terme sous forme de montants périodiques. Ce calculateur de rentabilité comprend un modèle d'annuités fixes dans lequel la somme des intérêts et du remboursement d'amortissement (annuité) reste constant dans chaque période de la durée du prêt. La hauteur des annuités est calculée de manière à ce que la somme des montants à rembourser et les intérêts correspondants sur la dette restante soient  remboursés exactement sur la durée du prêt. 
</t>
  </si>
  <si>
    <t>Puissance nominale de l'installation</t>
  </si>
  <si>
    <t xml:space="preserve">La puissance nominale DC des installations photovoltaïques est indiquée par l'unité de mesure Wp (Watt Peak) ou kWp et se réfère à la puissance dans des conditions de test standard internationales (STC), qui correspondent approximativement au rayonnement solaire maximal en Suisse.
STC (standard test conditions): température des modules de 25°, 1000 W/m², masse de l'air 1.5
</t>
  </si>
  <si>
    <t>Coûts d'exploitation et d'entretien spécifiques</t>
  </si>
  <si>
    <t xml:space="preserve">Les provisions pour les coûts de maintenance, d'exploitation et d'entretien dépendent de la taille de l'installation. Ces coûts comprennent les positions suivantes:
- entretien général de l'installation PV
- nettoyage des panneaux
- surveillance à distance
- service et maintenance de l'onduleur
- éventuellement contrat de service
- pour les installations PV dès 30 kW AC -&gt; dépenses pour la mesure de la courbe de charge
Une grande part des coûts d'entretien est causée par le remplacement d'onduleurs défectueux (env. tous les 10 ans).
</t>
  </si>
  <si>
    <t>Données</t>
  </si>
  <si>
    <t>Résultats</t>
  </si>
  <si>
    <t>Rentabilité PV (données de base)</t>
  </si>
  <si>
    <t>Projet</t>
  </si>
  <si>
    <t>Exploitant</t>
  </si>
  <si>
    <t>Site</t>
  </si>
  <si>
    <t>Description de l'installation</t>
  </si>
  <si>
    <t>Remarques</t>
  </si>
  <si>
    <t>Producteur</t>
  </si>
  <si>
    <t>Les Producteurs assujettis à la TVA doivent</t>
  </si>
  <si>
    <t>de TVA sur le chiffre d'affaires</t>
  </si>
  <si>
    <t>Données sur l'installation</t>
  </si>
  <si>
    <t>Catégorie de l'installation</t>
  </si>
  <si>
    <t>Durée de vie de l'installation</t>
  </si>
  <si>
    <t>an(s)</t>
  </si>
  <si>
    <t>à</t>
  </si>
  <si>
    <t>(année en cours + durée de vie de l'installation)</t>
  </si>
  <si>
    <t>Rendement énergétique annuel spécifique (sans tenir compte de la dégradation)</t>
  </si>
  <si>
    <t>kWh/kWp (sans dégradation)</t>
  </si>
  <si>
    <t>Dégradation (linéaire)</t>
  </si>
  <si>
    <t>Rendement après</t>
  </si>
  <si>
    <t>% de la puissance de départ</t>
  </si>
  <si>
    <t>Coûts spécifiques d'exploitation et d'entretien</t>
  </si>
  <si>
    <t>(y c. TVA)</t>
  </si>
  <si>
    <t>Investissements</t>
  </si>
  <si>
    <t>Structure des capitaux</t>
  </si>
  <si>
    <t>Fonds propres</t>
  </si>
  <si>
    <t>Durée</t>
  </si>
  <si>
    <t>(p.a. nominal,
y c. frais accessoires)</t>
  </si>
  <si>
    <t>Capital emprunté 1</t>
  </si>
  <si>
    <t>Capital emprunté 2</t>
  </si>
  <si>
    <t>Taux d'intérêt</t>
  </si>
  <si>
    <t>dès (mise en service)</t>
  </si>
  <si>
    <t>dès</t>
  </si>
  <si>
    <t>SFr./kWh (y c. TVA)</t>
  </si>
  <si>
    <t>Utilisation propre</t>
  </si>
  <si>
    <t>Tarif de rétribution</t>
  </si>
  <si>
    <t>Rétribution</t>
  </si>
  <si>
    <t>Achat épargné</t>
  </si>
  <si>
    <t>SFr./an</t>
  </si>
  <si>
    <t>Ø Rendement</t>
  </si>
  <si>
    <t>Rendement avec RPC</t>
  </si>
  <si>
    <t>Classe de puissance</t>
  </si>
  <si>
    <t>Taille (kWp)</t>
  </si>
  <si>
    <t>Indices</t>
  </si>
  <si>
    <t>(relatifs à la durée de vie de l'installation)</t>
  </si>
  <si>
    <t>Ø Production énergetique annuelle</t>
  </si>
  <si>
    <t>Ø Rendement annuel</t>
  </si>
  <si>
    <t>Ø TVA impôt sur le chiffre d'affaire</t>
  </si>
  <si>
    <t>Ø TVA impôt préalable</t>
  </si>
  <si>
    <t>Ø Frais d'entretien</t>
  </si>
  <si>
    <t>Ø Frais de fonds propres</t>
  </si>
  <si>
    <t>Ø Frais du capital emprunté</t>
  </si>
  <si>
    <t>Ø Rendement net</t>
  </si>
  <si>
    <t>Valeur du capital (VAN)</t>
  </si>
  <si>
    <t>Frais par kWh</t>
  </si>
  <si>
    <t>(valeur actuelle nette)</t>
  </si>
  <si>
    <t>(frais de production)</t>
  </si>
  <si>
    <t>(temps d'amortissement)</t>
  </si>
  <si>
    <t>(TVA sur les rendements RPC)</t>
  </si>
  <si>
    <t>(impôt préalable sur les frais d'exploitation et d'entretien spécifiques)</t>
  </si>
  <si>
    <t>(ammortissement et intérêts)</t>
  </si>
  <si>
    <t>Rentabilité PV (données détaillées)</t>
  </si>
  <si>
    <t>Phase 1 Tarif EE</t>
  </si>
  <si>
    <t>Phase 2 Tarif EE</t>
  </si>
  <si>
    <t>Phase 3 Tarif EE</t>
  </si>
  <si>
    <t>Date de</t>
  </si>
  <si>
    <t>Date à</t>
  </si>
  <si>
    <t>Somme</t>
  </si>
  <si>
    <t>Taux d'intérêt
(p.a. nominal, y c. frais annexes)</t>
  </si>
  <si>
    <t>Année</t>
  </si>
  <si>
    <t>Nb mois au
tarif RPC</t>
  </si>
  <si>
    <t>Nb mois au
Tarif EE
Phase 1</t>
  </si>
  <si>
    <t>Nb mois au
Tarif EE
Phase 3</t>
  </si>
  <si>
    <t>Nb mois au
Tarif EE
Phase 2</t>
  </si>
  <si>
    <t>Rendement
énergétique
annuel</t>
  </si>
  <si>
    <t>Rendement</t>
  </si>
  <si>
    <t>Exploitation &amp; entretien</t>
  </si>
  <si>
    <t>Impôt anticipé
coûts d'exploitation
et entretien</t>
  </si>
  <si>
    <t>Fonds propres
(intérêts annuels)</t>
  </si>
  <si>
    <t>Cash Flow net</t>
  </si>
  <si>
    <t>[Mois]</t>
  </si>
  <si>
    <t>Mois</t>
  </si>
  <si>
    <t>Années</t>
  </si>
  <si>
    <t>Perioden-
dauer</t>
  </si>
  <si>
    <t>Durée de
la période</t>
  </si>
  <si>
    <t>MWST-Vorsteuer
Betriebs- und
Unterhaltskosten</t>
  </si>
  <si>
    <t>Barwert Cash
Flow netto
(NPV)</t>
  </si>
  <si>
    <t>Valeur du
capital
(VAN)</t>
  </si>
  <si>
    <t>Tarifs de
rétribution</t>
  </si>
  <si>
    <t>Tariffe
rimunerazione</t>
  </si>
  <si>
    <t>Structure des
capitaux</t>
  </si>
  <si>
    <t>Struttura del
capitale</t>
  </si>
  <si>
    <t>Somma</t>
  </si>
  <si>
    <t>l'investissement est très bénéfique</t>
  </si>
  <si>
    <t>(n c. TVA)</t>
  </si>
  <si>
    <t>SFr./kWh (n c. TVA)</t>
  </si>
  <si>
    <t>(valore attuale netto)</t>
  </si>
  <si>
    <t>rente [SFr.]</t>
  </si>
  <si>
    <t>ingresso erronei o incompleti</t>
  </si>
  <si>
    <t>entrée erronée ou incomplète</t>
  </si>
  <si>
    <t>Durée de rétribution de</t>
  </si>
  <si>
    <t>Durée de rétribution à</t>
  </si>
  <si>
    <t>Durée de rétribution de/à</t>
  </si>
  <si>
    <t>Periodo remunerazione dal/al</t>
  </si>
  <si>
    <t>Periodo remunerazione dal</t>
  </si>
  <si>
    <t>Periodo remunerazione al</t>
  </si>
  <si>
    <t>Data dal</t>
  </si>
  <si>
    <t>Data al</t>
  </si>
  <si>
    <t>Durée de rétribution de RPC (valable de mise en service)</t>
  </si>
  <si>
    <t>Periodo remunerazione da RIC (valido dal periodo messa in funzione)</t>
  </si>
  <si>
    <t>Periode</t>
  </si>
  <si>
    <t>Untergrenze Einmalvergütung</t>
  </si>
  <si>
    <t>Obergrenze Einmalvergütung</t>
  </si>
  <si>
    <t>Grundbetrag</t>
  </si>
  <si>
    <t>gemäss Verordnung</t>
  </si>
  <si>
    <t>installierte DC-Gesamtleistung der Solargeneratoren</t>
  </si>
  <si>
    <t>Ø KEV-Vergütungstarif</t>
  </si>
  <si>
    <t>Développement
du capital
VAN</t>
  </si>
  <si>
    <t>Kapital-
entwicklung
NPV</t>
  </si>
  <si>
    <t>Sviluppo del
capitale
VAN</t>
  </si>
  <si>
    <t>Kapital-
entwicklung
Cash Flow netto</t>
  </si>
  <si>
    <t>Développement
du capital
Cash Flow net</t>
  </si>
  <si>
    <t>Sviluppo del
capitale
Cash Flow netto</t>
  </si>
  <si>
    <t>Verweis auf
Tabellenblatt
'Notizen'</t>
  </si>
  <si>
    <t>erwartete Leistung nach einer bestimmten Zeit in Prozent der Anfangsleistung, wird beim Berechnen des mittleren Jahresenergieertrags und der Kapitalverzinsung berücksichtigt
Der Vorgabewert von 80% nach 25 Jahren entspricht den aktuell geltenden Leistungsgarantien der meisten PV-Modulhersteller.
(errechnete lineare Degradation wird auf Anlagen-Lebensdauer (Punkt. 2.3) hochgerechnet)</t>
  </si>
  <si>
    <t>Investitionskosten</t>
  </si>
  <si>
    <t>alle für die Realisierung benötigten Investitionsmittel nach Abzug von Förderleistungen und Fremdkapital
Investitionskosten (3.1) - Förderungen (3.2) - Fremkapital 1 (4.2) - Fremdkapital 2 (4.3) = Eigenkapital
Eigenkapital-Zinssatz (=Investitions-Kalkulations-Zinssatz):
- wird für die Diskontierung (Abzinsung) bei der Ermittlung des Kapitalwerts verwendet
- 1% -&gt; Rendite von Obligationen der Schweizerischen Eidgenossenschaft (Stand Ende 2012)</t>
  </si>
  <si>
    <t>Fremdkapital-Zinssatz:
Die Zinszahlungen sowie die Amortisationen werden nach der Annuitäten-Methode ermittelt (jährlich gleichbleibende Zahlungen)</t>
  </si>
  <si>
    <t>Fremdkapital</t>
  </si>
  <si>
    <t>Vergütungstarife/Phasen</t>
  </si>
  <si>
    <t>Vergütungstarife/Phase</t>
  </si>
  <si>
    <t>Tarifs de rétribution/Phase</t>
  </si>
  <si>
    <t>Tariffe rimunerazione/Fase</t>
  </si>
  <si>
    <t>die Phasen mit den Vergütungstarifen müssen mit der Anlage-Lebensdauer übereinstimmen!
mögliche Varianten für Vergütungstarife:
A: KEV / - / -
B: KEV / EW-Tarif / -
C: EW-Tarif / - / -
D: EW-Tarif / KEV / -
E: EW-Tarif / KEV / EW-Tarif
F: EW-Tarif / EW-Tarif / -
G: EW-Tarif / EW-Tarif / EW-Tarif
die zur Auswahl stehenden Perioden richten sich nach den KEV-Perioden (auch unterjährige Absenkungen möglich)
Inbetriebnahmeperiode:
Für die IBN-Periode wird als Startdatum der Mittelwert (Periodenmitte) gesetzt.
Rückliefertarif:
Vergütungsarif für die ins öffentliche Stromnetz eingespiesene Energie (für MWST-pflichtige Produzenten muss hier der Rückliefertarif inkl. MWST angegeben werden)
Bezugstarif:
Einkaufstarif für die vom öffentlichen Stromnetz bezogene Energie (für MWST-pflichtige Produzenten muss hier der Rückliefertarif inkl. MWST angegeben werden)</t>
  </si>
  <si>
    <t>Rücklieferung:
Erträge aus Tarifen, welche anstelle, vor oder nach der KEV-Periode gelten
-&gt; Beispiele: Rückvergütungs-Tarif örtliches Elektrizitätswerk, Tarif aus Förderprogramm
eingesparter Bezug:
eingesparter Strombezug zum geltenden Bezugstarif (Hochtarif)
Inbetriebnahmeperiode:
Für die Inbetriebnahmeperiode wird als Startdatum der Mittelwert (Periodenmitte) gesetzt.</t>
  </si>
  <si>
    <t>gewichtete Mittelwerte über die betroffenen Perioden</t>
  </si>
  <si>
    <t>Ø Ertrag ohne KEV</t>
  </si>
  <si>
    <t>Ertrag KEV</t>
  </si>
  <si>
    <t>gewichteter Mittelwert aus den KEV-Vergütungstarifen</t>
  </si>
  <si>
    <t>spezifischer Jahresenergieertrag x Anlagenleistung
(Degradation über gesamte Laufzeit berücksichtigt)</t>
  </si>
  <si>
    <t>Ø Jahresertrag aus Ertrag ohne KEV und Ertrag mit KEV über die gesamte Lebensdauer</t>
  </si>
  <si>
    <t>MWST-pflichtige Produzenten müssen auf den KEV-Erträgen die MWST-Umsatzsteuer abliefern</t>
  </si>
  <si>
    <t>MWST-pflichtige Produzenten können auf den Betriebs- und Unterhaltskosten  die MWST-Vorsteuer geltend machen</t>
  </si>
  <si>
    <t>MWST-Vorsteuer</t>
  </si>
  <si>
    <t>spezifische Unterhaltskosten x Ø Jahresenergieertrag</t>
  </si>
  <si>
    <t>Ø Kosten für die Amortisation und Verzinsung des Eigenkapitals</t>
  </si>
  <si>
    <t>Ø Kosten für die Amortisation und Verzinsung des Fremdkapitals</t>
  </si>
  <si>
    <t>Ø Jahresertrag (KEV- und EW-Tarife, Rücklieferung + eingesparter Bezug)
- Ø MWST-Umsatzsteuer
+ Ø MWST-Vorsteuer
- Ø Unterhaltsaufwand
- Ø Eigenkapitalkosten
- Ø Fremdkapitalkosten</t>
  </si>
  <si>
    <t>Der Kapitalwert zum Investitionszeitpunkt ist die Summe aller mit dem Kalkulationszinssatz abgezinsten Zahlungen (Ein- und Auszahlungen). Der Kalkulationszinssatz (Verzinsung des Investitionsprojekts) wird in der Höhe einer alternativen Investitions-Rendite angegeben. (siehe Zinssatz Eigenkapital)
Ist der Kapitalwert positiv, ist die Investition sehr vorteilhaft.</t>
  </si>
  <si>
    <t>Kapitalwert</t>
  </si>
  <si>
    <t>Die Paybackdauer gibt an, nach welcher Zeitdauer der Kapitaleinsatz wieder zurückgewonnen ist</t>
  </si>
  <si>
    <t>die kWh-Kosten entsprechen den Gestehungskosten</t>
  </si>
  <si>
    <t>référence à
tableau
'remarques'</t>
  </si>
  <si>
    <t>riferimento
alla tabella
'note'</t>
  </si>
  <si>
    <t>secondo l'Ordinanza</t>
  </si>
  <si>
    <t>potenza installata DC complessiva del generatore solare</t>
  </si>
  <si>
    <t>Resa energetica annua specifica:</t>
  </si>
  <si>
    <t>Potenza prevista dopo un certo tempo in percento rispetto alla potenza iniziale. Il degrado è considerato nel calcolo della resa energetica media annua e dell'interesse sul capitale.
Il dato proposto del 80% dopo 25 anni corrisponde alle attuali garanzie sulla potenza fornite dalla maggior parte dei fabbricanti di PV.
(degrado lineare calcolato sulla durata di vita punto 2.3)</t>
  </si>
  <si>
    <t>Costi specifici  di gestione e manutenzione</t>
  </si>
  <si>
    <t>Costi di investimento</t>
  </si>
  <si>
    <t>tutti i mezzi necessari per l'investimento dopo deduzione degli aiuti finanziari e del capitale di terzi
Capitale proprio = Costi di investimento (3.1) - Aiuti finanziari (3.2) - Capitale di terzi 1 (4.2) - Capitale di terzi 2 (4.3)
Tasso di interesse sul capitale proprio (tasso di interesse di calcolo sull'investimento):
- viene utilizzato per la determinazione della resa del capitale 
- 1% -&gt; Rendita di obbligazioni della Confederazione Svizzera (stato fine 2012)</t>
  </si>
  <si>
    <t>Tasso di interesse sul capitale di terzi:
Gli interessi e l'ammortamento sono calcolati con il metodo delle annualità (costi annui costanti)</t>
  </si>
  <si>
    <t>Capitale di terzi</t>
  </si>
  <si>
    <t xml:space="preserve">Le varie fasi con le tariffe di rimunerazione devono corrispondere con la durata di vita dell'impianto!
possibili varianti per le tariffe di rimunerazione:
A: RIC/ - / -
B: RIC / tariffa azienda elettrica (az. el.) / -
C: tariffa az. el. / - / -
D: tariffa az. el. / RIC / -
E: tariffa az. el. / RIC / tariffa az. el.
F: tariffa az. el. / tariffa az. el. / -
G: tariffa az. el. / tariffa az. el. / tariffa az. el.
i periodii da scegliere si basano sui periodi della RIC (con possibili adeguamenti delle tariffe anche nel corso dell'anno)
Periodo di messa in servizio:
Per il periodo di messa in servizio viene considerata quale data di inizio dell'esercizio la media (metà dei periodi).
Tariffa di rimunerazione per l'immissione in rete:
Tariffa per la rimunerazione dell'energia immessa in rete (per i produttori assoggettati all'IVA inserire qui la tariffa IVA inclusa)
Tariffa di acquisto (di elettricità dalla rete):
Tariffa per l'acquisto di elettricità dalla rete elettrica pubblica (per i produttori assoggettati all'IVA inserire qui la tariffa IVA inclusa)
</t>
  </si>
  <si>
    <t>Immissione in rete:
Ricavi derivanti dalle tariffe applicate al posto, prima o dopo il periodo RIC
-&gt; Esempio: tariffa di ripresa applicata dall'azienda elettrica locale, tariffa promozionale
Risparmi sull'acquisto:
Risparmi grazie alla corrente che non si è dovuto acquistare, alla tariffa in vigore (tariffa alta)
Periodo di messa in funzione:
Per il periodo di messa in funzione, quale data di inizio si utilizza la media (metà del periodo).</t>
  </si>
  <si>
    <t>Valore medio sul periodo considerato</t>
  </si>
  <si>
    <t>Ø Ricavi senza RIC</t>
  </si>
  <si>
    <t>Ricavi RIC</t>
  </si>
  <si>
    <t>media ponderata delle tariffe RIC</t>
  </si>
  <si>
    <t>Ø Tariffa di rimunerazione RIC</t>
  </si>
  <si>
    <t>resa energetica annua specifica x potenza nominale dell'impianto
(considerando il degrado durante la durata di vita)</t>
  </si>
  <si>
    <t>Ø ricavo annuo, da ricavo senza RIC e ricavo da RIC lungo tutta la durata di vita</t>
  </si>
  <si>
    <t>I produttori assoggettati all'IVA devono pagare l'IVA sui ricavi dalla RIC</t>
  </si>
  <si>
    <t>I produttori assoggettati all'IVA hanno il diritto di rivendicare l'IVA pagata per i costi di gestione e manutenzione</t>
  </si>
  <si>
    <t>IVA precedente</t>
  </si>
  <si>
    <t>spese specifiche di gestione x Ø resa energetica annua</t>
  </si>
  <si>
    <t>Ø costi per l'ammortamento e l'interesse del capitale proprio</t>
  </si>
  <si>
    <t>Ø Costi del capitale proprio</t>
  </si>
  <si>
    <t>Ø costi per l'ammortamento e l'interesse del capitale di terzi</t>
  </si>
  <si>
    <t>Ø Costi del capitale di terzi</t>
  </si>
  <si>
    <t>Ø Ricavo annuo (tariffa RIC e tariffa az. El., immissione in rete e risparmio sugli acquisti dalla rete)
- Ø IVA sul ricavo
+ Ø IVA precedente
- Ø spese di gestione
- Ø costi del capitale proprio
- Ø costi del capitale di terzi</t>
  </si>
  <si>
    <t>Il valore attuale netto al momento dell'investimento è la somma attualizzata di tutti i flussi di cassa (entrate ed uscite) riferiti al tasso di interesse del capitale.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t>
  </si>
  <si>
    <t>Valore attuale netto</t>
  </si>
  <si>
    <t>Il tempo di ritorno indica dopo quanto tempo i ricavi generati permettono di recuperare il capitale per l'investimento.</t>
  </si>
  <si>
    <t>Payback (tempo di ritorno)</t>
  </si>
  <si>
    <t>i costi del kWh sono i costi di produzione</t>
  </si>
  <si>
    <t>Costi del kWh</t>
  </si>
  <si>
    <t>Selon ordonnance</t>
  </si>
  <si>
    <t>Catégorie d’installation</t>
  </si>
  <si>
    <t>Puissance DC totale installée des générateurs solaires</t>
  </si>
  <si>
    <t>Puissance nominale des installations</t>
  </si>
  <si>
    <t>Durée de vie des installations</t>
  </si>
  <si>
    <t>Production énergétique annuelle spécifique</t>
  </si>
  <si>
    <t>Puissance escomptée après un certain temps, exprimée en pourcentage de la puissance initiale. En tenir compte lors du calcul de la production annuelle moyenne et des intérêts du capital.  
Une valeur par défaut fixée à 80% après 25 ans correspond aux garanties de performance actuellement en vigueur de la plupart des fabricants de panneaux photovoltaïques. 
(la dégradation linéaire calculée est extrapolée sur la durée de vie de l’installation (point 2.3)</t>
  </si>
  <si>
    <t>Frais spécifiques d’exploitation et d’entretien</t>
  </si>
  <si>
    <t>Frais d’investissement</t>
  </si>
  <si>
    <t>Tous les moyens d’investissement nécessaires à la réalisation après déduction des subventions et du capital emprunté. 
Frais d’investissements (3.1) - subventions (3.2) - emprunts 1 (4.2) – emprunts 2 (4.3) = fonds propres
Taux d’intérêts pour les capitaux propres (= taux d‘intérêts d’investissement) :
- est utilisé pour l’escompte obtenu lors de l’évaluation de la valeur du capital
- 1% -&gt; rendements des obligations de la Confédération suisse (état fin 2012)</t>
  </si>
  <si>
    <t>Taux d’intérêts des emprunts :
Les intérêts et l’amortissement sont calculés selon la méthode des annuités (paiements annuels constants)</t>
  </si>
  <si>
    <t>Capital emprunté</t>
  </si>
  <si>
    <t>Les phases avec les tarifs de rétribution doivent correspondre à la durée de vie de l’installation !
Variantes possibles pour les tarifs de rétribution (EE = entreprise électrique):
A: RPC/ - / -
B: RPC / Tarif EE / -
C: Tarif EE / - / -
D: Tarif EE / RPC / -
E: Tarif EE / RPC / Tarif EE
F: Tarif EE / Tarif EE / -
G: Tarif EE / Tarif EE / Tarif EE
Les périodes à choix se basent sur les périodes RPC (des abaissements en cours d’année sont possibles)
Période de mise en service :
Pour la mise en service, la date de commencement est fixée selon la valeur moyenne (milieu de la période). 
Tarif de rétribution :
Tarif payé pour l’énergie injectée dans le réseau public (pour les producteurs assujettis à la TVA, le tarif de rétribution doit être indiqué TVA comprise). 
Tarif d’achat :
Tarif valable pour l’énergie achetée au réseau public (pour les producteurs assujettis à la TVA, le tarif doit être indiqué TVA comprise)</t>
  </si>
  <si>
    <t>Rétribution :
Rendements venant de tarifs valables avant ou après la période RPC, ou en remplacement de celle-ci
-&gt; Exemples : rétribution au tarif de l’entreprise électrique locale, tarif issu d’un programme d’encouragement. 
Achat de courant épargné :
Achat de courant épargné au tarif d’achat en vigueur (tarif plein)
Période de mise en service :
Pour la mise en service, la date de commencement est fixée selon la valeur moyenne (milieu de la période).</t>
  </si>
  <si>
    <t>Rendements sans RPC</t>
  </si>
  <si>
    <t>Moyennes pondérées pour les périodes concernées</t>
  </si>
  <si>
    <t>Ø rendement sans RPC</t>
  </si>
  <si>
    <t>Moyenne pondérée tirée des tarifs de rétribution RPC</t>
  </si>
  <si>
    <t>Ø tarif de rétribution RPC</t>
  </si>
  <si>
    <t>Production énergétique annuelle spécifique x puissance de l‘installation
(dégradation retenue sur tout le temps de fonctionnement)</t>
  </si>
  <si>
    <t>Ø production énergétique annuelle</t>
  </si>
  <si>
    <t>Ø rendement annuel venant du rendement sans RPC et rendement avec RPC sur toute la durée de vie</t>
  </si>
  <si>
    <t>Ø rendement annuel</t>
  </si>
  <si>
    <t>Les producteurs assujettis à la TVA sont tenus de verser la TVA sur les rendements RPC</t>
  </si>
  <si>
    <t>TVA  Impôts sur le chiffre d’affaires</t>
  </si>
  <si>
    <t>TVA impôt préalable</t>
  </si>
  <si>
    <t>Les producteurs assujettis à la TVA peuvent déduire l’impôt préalable sur les frais d’exploitation et d’entretien.</t>
  </si>
  <si>
    <t>Frais d’entretien spécifiques x Ø production énergétique annuelle</t>
  </si>
  <si>
    <t>Ø frais d’entretien</t>
  </si>
  <si>
    <t>Ø Frais pour l’amortissement et les intérêts du capital propre</t>
  </si>
  <si>
    <t>Ø frais de fonds propres</t>
  </si>
  <si>
    <t>Ø frais pour l’amortissement et les intérêts des emprunts</t>
  </si>
  <si>
    <t>Ø frais du capital emprunté</t>
  </si>
  <si>
    <t>Ø Rendement net (tarifs RPC et entreprise électrique, rétribution + achat de courant épargné)
- Ø TVA,  impôt sur le chiffre d’affaire
+ Ø impôt préalable TVA
- Ø frais d’entretien
- Ø frais de fonds propres
- Ø frais du capital emprunté</t>
  </si>
  <si>
    <t>La valeur du capital au moment de l’investissement est la somme de tous les versements décomptés au taux d’intérêt de calcul (encaissements et paiements). Le taux d’intérêts de calcul (intérêts du projet d’investissement) est indiqué à hauteur d’un rendement d’investissement alternatif (voir Taux d‘intérêts de calcul pour le capital propre).</t>
  </si>
  <si>
    <t>Valeur du capital</t>
  </si>
  <si>
    <t>La durée de récupération de l’investissement indique après quelle durée l’engagement du capital est récupéré</t>
  </si>
  <si>
    <t>Payback (récupération de l’investissement)</t>
  </si>
  <si>
    <t>Les frais kWh correspondent aux frais de production</t>
  </si>
  <si>
    <t>erwartete Anlagen-Lebensdauer (Eingabe: max. 30 Jahre)
Hinweis: die Dauer der Einspeisevergütung gemäss KEV beträgt 20 oder 25 Jahre (beträgt die Anlagen-Lebensdauer bspw. 30 Jahre, kann nach der KEV-Vergütungsdauer mit einem EW-Tarif kalkuliert werden (Beispiel:
Phase 1 EW-Tarif (Wartefrist),
Phase 2 KEV,
Phase 3 EW-Tarif)
(errechnete lineare Degradation aus Punkt 2.6 wird auf Anlagen-Lebensdauer hochgerechnet)</t>
  </si>
  <si>
    <t>Durée de vie escomptée de l'installation (saisie : max. 30 ans)
Remarque : la durée de la rétribution pour l’injection de courant selon la RPC est de 20 ou 25 ans (si la durée de vie de l’installation est de 30 ans par exemple, le calcul pour la période après le temps de rétribution de la RPC peut être effectué avec un tarif d’entreprise électrique) Exemple :
Phase 1 Tarif de l’entreprise électrique (délai d’attente),
Phase 2 RPC,
Phase 3 Tarif de l’entreprise électrique)
(La dégradation linéaire calculée à partir du point 2.5 est extrapolée sur la durée de vie)</t>
  </si>
  <si>
    <t>durata di vita prevista dell'impianto (immissione dato: max. 30 anni)
Avviso: la durata della tariffa per l'immissione in rete secondo RIC è di 20 oppure 25 anni. Se la durata prevista dell'impianto è di 30 anni, si può considerare la tariffa versata dall'azienda elettrica dopo la fase RIC.
(Esempio:
Fase 1 tariffa az. el. (periodo d'attesa),
Fase 2 RIC,
Fase 3 tariffa az. el .
(viene considerato il degrado lineare della produzione nel corso della durata di vita, sec. dato immesso al pto. 2.5)</t>
  </si>
  <si>
    <t>folgende Faktoren bestimmen den KEV-Tarif:
- Anlagenkategorie
- Inbetriebnahme-Periode
- Anlagen-Nennleistung
die KEV-Vergütungsdauer beträgt 20 oder 25 Jahre ab Inbetriebnahmedatum (jeweils bis 31. Dezember des IBN-Jahres + 20/25 Jahre)
bei KEV-Zuschlag nach der Inbetriebnahme:
KEV-Vergütungsdauer = Inbetriebnahmejahr + 20/25 Jahre - Jahr KEV-Zuschlag
Inbetriebnahmeperiode:
Für die IBN-Periode wird als Startdatum der Mittelwert (Periodenmitte) gesetzt.</t>
  </si>
  <si>
    <t>Les facteurs suivants déterminent le tarif RPC :
- Catégorie d‘installation
- Période de mise en service
- Puissance nominale des installations
La durée de rétribution RPC est de 20 ou 25 ans à partir de la mise en service (jusqu’au 31 décembre de l’année de mise en service + 20/25 ans)
Pour un supplément RPC après la mise en service :
Durée de rétribution RPC = année de mise en service + 20/25 ans – années supplément RPC
Période de mise en service :
Pour la mise en service, la date de commencement est fixée selon la valeur moyenne (milieu de la période).</t>
  </si>
  <si>
    <t>La tariffa RIC dipende dai fattori seguenti:
- Categoria dell'impianto
- Periodo di messa in funzione
- Potenza nominale dell'impianto
La durata della RIC è di 20 oppure 25 anni a partire dalla data di messa in funzione MIF (fino al 31 dicembre dell'anno di MIF + 20/25 anni)
In caso di supplemento RIC dopo la messa in funzione:
Durata rimunerazione RIC = Anno di messa in esercizio + 20/25 anni - anni supplemento RIC
Periodo di messa in funzione:
Per il periodo di messa in funzione quale data di inizio si utilizza la media (metà del periodo).</t>
  </si>
  <si>
    <t>29)</t>
  </si>
  <si>
    <t>30)</t>
  </si>
  <si>
    <t>KEV-Vergütungsdauer von</t>
  </si>
  <si>
    <t>KEV-Vergütungsdauer bis</t>
  </si>
  <si>
    <t>Die KEV-Vergütungsdauer wird im Wirtschaftlichkeits-Rechner ab der Mitte der IBN-Periode berechnet.</t>
  </si>
  <si>
    <t>Die maximale KEV-Vergütungsdauer wird immer ab Jahresende des Inbetriebnahmejahrs plus die jeweilige KEV-Vergütungslaufzeit berechnet.</t>
  </si>
  <si>
    <t>Bedingung 1</t>
  </si>
  <si>
    <t>Bedingung 2</t>
  </si>
  <si>
    <t>Bedingung 3</t>
  </si>
  <si>
    <t>Bedingung 4</t>
  </si>
  <si>
    <t>Bedingung 5</t>
  </si>
  <si>
    <t>Bedingung 6</t>
  </si>
  <si>
    <t>Beschreibung</t>
  </si>
  <si>
    <t>Formel</t>
  </si>
  <si>
    <t>Fehlerstatus</t>
  </si>
  <si>
    <t>IBN-Datum</t>
  </si>
  <si>
    <t>Wert</t>
  </si>
  <si>
    <t>Bedingung 7</t>
  </si>
  <si>
    <t>Eigennutzungsgrad KEV-Phase</t>
  </si>
  <si>
    <t>kleiner &lt;= 10 kWp,
IBN &gt;= 1.1.2014 und
KEV-Tarif gewählt</t>
  </si>
  <si>
    <t>Fehlermeldung</t>
  </si>
  <si>
    <t>Fehlermeldung:</t>
  </si>
  <si>
    <t>angezeigte Fehlermeldung in Tabellenblatt 'Basis'
(Priorität von links nach rechts)</t>
  </si>
  <si>
    <t>Vergleichswert</t>
  </si>
  <si>
    <t>A, B, D oder E</t>
  </si>
  <si>
    <t>falsche Varianten-Wahl</t>
  </si>
  <si>
    <t>gewählte Variante:</t>
  </si>
  <si>
    <t>Fehler</t>
  </si>
  <si>
    <t>Varianten-Wahl für Vergütungsphasen ungültig</t>
  </si>
  <si>
    <t>IBN-Periode leer</t>
  </si>
  <si>
    <t>IBN-Periode</t>
  </si>
  <si>
    <t>bitte Inbetriebnahme-Periode wählen</t>
  </si>
  <si>
    <t>bitte 'Periode ab' für Phase 2 wählen</t>
  </si>
  <si>
    <t>bitte 'Periode ab' für Phase 3 wählen</t>
  </si>
  <si>
    <t>Periode ab' für Phase 3 leer</t>
  </si>
  <si>
    <t>Periode ab' für Phase 2 leer</t>
  </si>
  <si>
    <t>Periode ab' Phase 2</t>
  </si>
  <si>
    <t>Periode ab' Phase 3</t>
  </si>
  <si>
    <t>E, G</t>
  </si>
  <si>
    <t>IBN-Periode bis'</t>
  </si>
  <si>
    <t>Zeitüberschneidung bei Phase 1 und Phase 2</t>
  </si>
  <si>
    <t>Periode bis' Phase 2 &gt;= 'Periode ab' Phase 3</t>
  </si>
  <si>
    <t>Zeitüberschneidung bei Phase 2 und Phase 3</t>
  </si>
  <si>
    <t>Periode bis' Phase 2</t>
  </si>
  <si>
    <t>KEV bis'</t>
  </si>
  <si>
    <t>IBN-Periode bis' &gt;= 'Periode ab' Phase 2</t>
  </si>
  <si>
    <t>KEV bis' &gt;= 'Periode ab' Phase 2</t>
  </si>
  <si>
    <t>Periode ab</t>
  </si>
  <si>
    <t>KEV bis' &gt;= 'Periode ab' Phase 3</t>
  </si>
  <si>
    <t>Laufzeit bis'</t>
  </si>
  <si>
    <t>'Periode ab' Phase 3</t>
  </si>
  <si>
    <t>B, D oder F</t>
  </si>
  <si>
    <t>E oder G</t>
  </si>
  <si>
    <t>&lt;&gt;A und &lt;&gt;C</t>
  </si>
  <si>
    <t>Zeitüberschneidung Anlagen-Lebensdauer (bei 2 Phasen)</t>
  </si>
  <si>
    <t>Zeitüberschneidung Anlagen-Lebensdauer (bei 3 Phasen)</t>
  </si>
  <si>
    <t>Zeitüberschneidung bei Phase 2 und Anlagen-Lebensdauer</t>
  </si>
  <si>
    <t>Zeitüberschneidung bei Phase 3 und Anlagen-Lebensdauer</t>
  </si>
  <si>
    <t>kWh/an</t>
  </si>
  <si>
    <t>kWh/anno</t>
  </si>
  <si>
    <t>fehlende zwingende Eingaben</t>
  </si>
  <si>
    <t>MWST-Pflicht</t>
  </si>
  <si>
    <t>&lt;&gt;0</t>
  </si>
  <si>
    <t>KEV-Vergütungsdauer</t>
  </si>
  <si>
    <t>spez. Jahresenergieertrag</t>
  </si>
  <si>
    <t>Bedingung 8</t>
  </si>
  <si>
    <t>Bedingung 9</t>
  </si>
  <si>
    <t>Bedingung 10</t>
  </si>
  <si>
    <t>Degradation (Jahre)</t>
  </si>
  <si>
    <t>Degradation (%)</t>
  </si>
  <si>
    <t>IBN &lt; 1.1.2014,
KEV-Tarif gewählt und
Eigennutzungsgrad KEV-Phase &gt; 0</t>
  </si>
  <si>
    <t>Laufzeit Fremdkapital 1</t>
  </si>
  <si>
    <t>Laufzeit Fremdkapital 2</t>
  </si>
  <si>
    <t>Anlagen-Lebensdauer &lt; KEV-Vergütungsdauer</t>
  </si>
  <si>
    <t>Anlagen-Lebensdauer &lt; Laufzeit Fremdkapital 2</t>
  </si>
  <si>
    <t>Anlagen-Lebensdauer &lt; Laufzeit Fremdkapital 1</t>
  </si>
  <si>
    <t>Anlagen-Lebensdauer kleiner als Laufzeit Fremdkapital 1</t>
  </si>
  <si>
    <t>Anlagen-Lebensdauer kleiner als Laufzeit Fremdkapital 2</t>
  </si>
  <si>
    <t>&gt;0</t>
  </si>
  <si>
    <t>Fehlersituation</t>
  </si>
  <si>
    <t>Vorgänger-Fehler</t>
  </si>
  <si>
    <t>(kompatibel ab Excel-Version 2010)</t>
  </si>
  <si>
    <t>kumuliert (Jahres-Mittelwert)</t>
  </si>
  <si>
    <t>negativer Cashflow, siehe Tabellenblatt 'Details'</t>
  </si>
  <si>
    <t>Durée de vie de l'installation inférieure à la durée du capital emprunté 2</t>
  </si>
  <si>
    <t>Durée de vie de l'installation inférieure à la durée du capital emprunté 1</t>
  </si>
  <si>
    <t>Indications obligatoires manquantes</t>
  </si>
  <si>
    <t>Recoupement de temps pour phase 3 et durée de vie de l'installation</t>
  </si>
  <si>
    <t>Recoupement de temps pour phase 2 et durée de vie de l'installation</t>
  </si>
  <si>
    <t>Recoupement de temps pour phase 2 et phase 3</t>
  </si>
  <si>
    <t>Recoupement de temps pour phase 1 et phase 2</t>
  </si>
  <si>
    <t>Veuillez indiquer "Période dès" pour la phase 3</t>
  </si>
  <si>
    <t>Veuillez indiquer "Période dès" pour la phase 2</t>
  </si>
  <si>
    <t>Veuillez indiquer la période de mise en service</t>
  </si>
  <si>
    <t>Sélection de variantes pour phases de rétribution non valable</t>
  </si>
  <si>
    <t>Message d'erreur:</t>
  </si>
  <si>
    <t>Messaggio di errore:</t>
  </si>
  <si>
    <t>negativer Cashflow</t>
  </si>
  <si>
    <t>Nel calcolatore di economicità la durata di rimunerazione RIC è calcolata a partire dalla metà del periodo di messa in esercizio.</t>
  </si>
  <si>
    <t>La durata massima di rimunerazione RIC è sempre calcolata a partire dalla fine dell’anno di messa in esercizio più il rispettivo periodo di rimunerazione RIC.</t>
  </si>
  <si>
    <t>Dans le calculateur, la durée de rétribution RPC est calculée depuis la moitié de la période de mise en service.</t>
  </si>
  <si>
    <t>La durée maximale de rétribution RPC est toujours calculée à partir de la fin de l’année de mise en service plus la durée respective de rétribution RPC.</t>
  </si>
  <si>
    <t>Cashflow négatif</t>
  </si>
  <si>
    <t>Cashflow négatif, référence à tableau 'détail'</t>
  </si>
  <si>
    <t>Scelta non valida delle varianti per le fasi di remunerazione</t>
  </si>
  <si>
    <t>p.f. scegliere il periodo di messa in esercizio</t>
  </si>
  <si>
    <t>p.f. scegliere 'Periodo dal' per la fase 2</t>
  </si>
  <si>
    <t>p.f. scegliere 'Periodo dal' per la fase 3</t>
  </si>
  <si>
    <t>Sovrapposizione temporale per la fase 1 e fase 2</t>
  </si>
  <si>
    <t>Sovrapposizione temporale per la fase 2 e fase 3</t>
  </si>
  <si>
    <t>Sovrapposizione per la fase 2 e la durata di vita dell'impianto</t>
  </si>
  <si>
    <t>Sovrapposizione per la fase 3 e la durata di vita dell'impianto</t>
  </si>
  <si>
    <t>dati indispensabili mancanti</t>
  </si>
  <si>
    <t>Durata di vita dell'impianto inferiore alla durata ammortamento capitale di terzi 1</t>
  </si>
  <si>
    <t>Durata di vita dell'impianto inferiore alla durata ammortamento capitale di terzi 2</t>
  </si>
  <si>
    <t>Cashflow negativo, riferimento alla tabella 'dettagli'</t>
  </si>
  <si>
    <t>Cashflow negativo</t>
  </si>
  <si>
    <t>erwartete Unterhaltskosten (gemäss Untersuchungen liegen die Unterhaltskosten zwischen 0.04 SFr./kWh und 0.08SFr./kWh, inkl. MWST)
Referenzkosten 2014 gemäss KEV (inkl. MWST):
≤100kW: 0.05 SFr./kWh
≤1000 kW: 0.045SFr./kWh
&gt;1000kW: 0.04 SFr./kWh
Beispiele: Service, Reinigung, Wechselrichter-Ersatz</t>
  </si>
  <si>
    <t>Frais d’entretien prévus (selon des études, les frais d’entretien se situent entre 0.04 CHF/kWh et 0.08 CHF/kWh, TVA comprise)
Coûts de référence 2014 selon RPC (TVA comprise) :
≤100kW: 0.05 CHF/kWh
≤1000 kW: 0.045 CHF/kWh
&gt;1000kW: 0.04 CHF/kWh
Exemples : Service, nettoyage, remplacement de l’onduleur</t>
  </si>
  <si>
    <t>Costi di manutenzione previsti (in base a indagini risulta che i costi di gestione si aggirano tra 0.04 SFr./kWh e 0.08 SFr./kWh, IVA escl.)
Costi di riferimento 2014 secondo RIC (IVA incl.):
≤100kW: 0.05 SFr./kWh
≤1000 kW: 0.045 SFr./kWh
&gt;1000kW: 0.04 SFr./kWh
Esempi: servizio, pulizia, sostituzione ondulatore</t>
  </si>
  <si>
    <t>erwarteter Jahresertrag in kWh/kWp (ohne Degradation)
Standardwert von 950 kWh/kWp entspricht dem Durchschnitt im Schweizer Mittelland bei Ausrichtung nach Süden und 20°-30° Neigung</t>
  </si>
  <si>
    <t>Production annuelle escomptée en kWh/kWp (sans dégradation)
La valeur standard de 950 kWh/kWp correspond à la moyenne sur le plateau suisse pour une orientation sud et une inclinaison de 20°-30°.</t>
  </si>
  <si>
    <t>resa energetica annua specifica prevista (senza degrado)
Valori standard, per orientamento sud e inclinazione tra 20 e 30 °:
Altopiano svizzero: 950 kWh/kWp
Sud delle Alpi: 1'000 kWh/kWp</t>
  </si>
  <si>
    <t>31)</t>
  </si>
  <si>
    <t>Ø eingesparter Bezug</t>
  </si>
  <si>
    <t>Ø eingesparter Bezug über die gesamte Lebensdauer</t>
  </si>
  <si>
    <t>Ø Achat épargné</t>
  </si>
  <si>
    <t>Ø Achat épargné sur toute la durée de vie</t>
  </si>
  <si>
    <t>Ø risparmio sull'energia acpuistata</t>
  </si>
  <si>
    <t>Ø risparmio sull'energia acpuistata lungo tutta la durata di vita</t>
  </si>
  <si>
    <t>2015 (1.1.)</t>
  </si>
  <si>
    <t>2015 (1.4.)</t>
  </si>
  <si>
    <t>2015 (1.10.)</t>
  </si>
  <si>
    <t>ermittelte Einmalvergütung (EIV):</t>
  </si>
  <si>
    <t>rétribution unique (RU) déterminé:</t>
  </si>
  <si>
    <t>rimunerazione unica (RU) determinato:</t>
  </si>
  <si>
    <t>2016 (1.1)</t>
  </si>
  <si>
    <t>2016 (1.4.)</t>
  </si>
  <si>
    <t>2016 (1.10)</t>
  </si>
  <si>
    <t>2017 (1.4)</t>
  </si>
  <si>
    <t>2018 (1.1)</t>
  </si>
  <si>
    <t>2018 (1.4)</t>
  </si>
  <si>
    <t>2017 (1.1)</t>
  </si>
  <si>
    <t>spezifische Vergütung (SFr./kWp) &lt;30kWp</t>
  </si>
  <si>
    <t>spezifische Vergütung (SFr./kWp) &lt;100kWp</t>
  </si>
  <si>
    <t>spezifische Vergütung (SFr./kWp) &gt;100kWp</t>
  </si>
  <si>
    <t>Laufzeit ab Inbetriebnahme [Jahre]</t>
  </si>
  <si>
    <t>keine Einmalvergütung</t>
  </si>
  <si>
    <t>sans versement ponctuel</t>
  </si>
  <si>
    <t>rimunerazione unica non possibile</t>
  </si>
  <si>
    <t>für integrierte Anlagen mit IBN ab 1.1.2014 und einer Leistung über 100 kWp wird die Tarifkategorie "angebaut" angewendet</t>
  </si>
  <si>
    <t>pour les systèmes intégrés mise en service dès 1.1.2014 et avec plus de 100 kWp, le tarif catégorie "ajoutée" appliqué</t>
  </si>
  <si>
    <t>per impianti integrato periodo messa in funzione dal 1.1.2014 e con oltre 100 kWp, la categoria tariffaria "annesso​​" applicata</t>
  </si>
  <si>
    <t>Anlagen bis 10 kWp und einem IBN-Datum ab 1.1.2014 erhalten keine Einspeisevergütung sondern eine Einmalvergütung</t>
  </si>
  <si>
    <t>Impianti fino a 10 kWp e messa in esercizio a partire dal 1.1.2014 non ricevono la rimunerazione tariffa di riacquisto ma rimunerazione unica</t>
  </si>
  <si>
    <t>Les installations jusqu'à 10 kWp et mises en service après le 1.1.2014 ne reçoivent pas de tarifs de rachat mais versement ponctuel</t>
  </si>
  <si>
    <t>Anlagen mit IBN-Datum älter als 1.1.2014 und Einspeisevergütung können keine Eigennutzung geltend machen</t>
  </si>
  <si>
    <t>Les installations mises en service avant le 1.1.2014 recevant une rétribution ne peuvent pas faire valoir la propre consommation</t>
  </si>
  <si>
    <t>Impianti con una data di messa in esercizio precedente il 1.1.2014 e con remunerazione non possono far valere il consumo proprio</t>
  </si>
  <si>
    <t>Anlagen-Lebensdauer kleiner als Vergütungsdauer</t>
  </si>
  <si>
    <t>Durée de vie de l'installation inférieure à la durée de rétribution</t>
  </si>
  <si>
    <t>Durata di vita dell'impianto inferiore alla durata di remunerazione</t>
  </si>
  <si>
    <t>Vergütungsdauer (gilt ab Inbetriebnahme)</t>
  </si>
  <si>
    <t>Durée de rétribution (valable de mise en service)</t>
  </si>
  <si>
    <t>Periodo remunerazione (valido dal periodo messa in funzione)</t>
  </si>
  <si>
    <t>Rendement sans tarifs de rachat</t>
  </si>
  <si>
    <t>Ertrag ohne Einspeisevergütung</t>
  </si>
  <si>
    <t>Ricavi senza tariffa di riacquisto</t>
  </si>
  <si>
    <t>Vergütungstarif</t>
  </si>
  <si>
    <t>Tarif de
rétribution</t>
  </si>
  <si>
    <t>Ertrag mit Einspeisevergütung</t>
  </si>
  <si>
    <t>Rendement avec tarifs de rachat</t>
  </si>
  <si>
    <t>Ricavi da tariffa di riacquisto</t>
  </si>
  <si>
    <t>Tariffa
rimunerazione</t>
  </si>
  <si>
    <t>Période mis en fonct.</t>
  </si>
  <si>
    <t>Periodo messa in funz.</t>
  </si>
  <si>
    <t>Ø Einspeisevergütung (bezogen auf Vergütungsdauer)</t>
  </si>
  <si>
    <t>Ø Rétribution (relative à la durée de rétribution)</t>
  </si>
  <si>
    <t>Ø retribuzione (riferirsi a durata di retribuzione)</t>
  </si>
  <si>
    <t>(Einspeisevergütung und eigener Tarif)</t>
  </si>
  <si>
    <t>(Rétribution et tarifs d'entreprise électrique)</t>
  </si>
  <si>
    <t>(retribuzione e tariffa az. el.)</t>
  </si>
  <si>
    <t>Phase Einspeisevergütung</t>
  </si>
  <si>
    <t>Phase Rétribution</t>
  </si>
  <si>
    <t>Fase retribuzione</t>
  </si>
  <si>
    <t>Zeitüberschneidung bei Einspeisevergütung-Phase und Phase 2</t>
  </si>
  <si>
    <t>Zeitüberschneidung bei Einspeisevergütung-Phase und Phase 3</t>
  </si>
  <si>
    <t>Recoupement de temps pour phase rétribution et phase 2</t>
  </si>
  <si>
    <t>Recoupement de temps pour phase rétribution et phase 3</t>
  </si>
  <si>
    <t>Sovrapposizione temporale per la fase retribuzione e la fase 2</t>
  </si>
  <si>
    <t>Sovrapposizione temporale per la fase retribuzione e la fase 3</t>
  </si>
  <si>
    <t>Berechnung der Einmalvergütung</t>
  </si>
  <si>
    <t>Kleine Einmalvergütung KLEIV</t>
  </si>
  <si>
    <t>Eingaben (aus Basis)</t>
  </si>
  <si>
    <t>Klasse &lt;30kWp</t>
  </si>
  <si>
    <t>Klasse &lt;100kWp</t>
  </si>
  <si>
    <t>Klasse &gt;100kWp</t>
  </si>
  <si>
    <t>Grundbeitrag</t>
  </si>
  <si>
    <t>Anlagenkategorie</t>
  </si>
  <si>
    <t>Vergütung KLEIV</t>
  </si>
  <si>
    <t>Vergütung GREIV</t>
  </si>
  <si>
    <t>Betriebsjahr</t>
  </si>
  <si>
    <t>rimunerazione unica</t>
  </si>
  <si>
    <t>termine di pagamento rimunerazione unica</t>
  </si>
  <si>
    <t>Zahlungsfrist Einmalvergütung</t>
  </si>
  <si>
    <t>Einmalvergütung</t>
  </si>
  <si>
    <t>Auszahlung Einmalvergütung</t>
  </si>
  <si>
    <t>pagamento rimunerazione unica</t>
  </si>
  <si>
    <t>Direkte Förderung auf Investitionssumme</t>
  </si>
  <si>
    <t>Promotion de l'investissement direct</t>
  </si>
  <si>
    <t>Promozione degli investimenti diretto</t>
  </si>
  <si>
    <t>Januar</t>
  </si>
  <si>
    <t>Februar</t>
  </si>
  <si>
    <t>Mai</t>
  </si>
  <si>
    <t>September</t>
  </si>
  <si>
    <t>Oktober</t>
  </si>
  <si>
    <t>November</t>
  </si>
  <si>
    <t>Dropdown Datum</t>
  </si>
  <si>
    <t>Monat</t>
  </si>
  <si>
    <t>Dezember</t>
  </si>
  <si>
    <t>März</t>
  </si>
  <si>
    <t>April</t>
  </si>
  <si>
    <t>Juni</t>
  </si>
  <si>
    <t>Juli</t>
  </si>
  <si>
    <t>August</t>
  </si>
  <si>
    <t>Datum Periode ab</t>
  </si>
  <si>
    <t>EIV</t>
  </si>
  <si>
    <t>Eigenkapital Verzinsung jährlich ohne EIV</t>
  </si>
  <si>
    <t>Verzinsung EIV</t>
  </si>
  <si>
    <t>Laufzeit EIV</t>
  </si>
  <si>
    <t>janvier</t>
  </si>
  <si>
    <t>février</t>
  </si>
  <si>
    <t>mars</t>
  </si>
  <si>
    <t>avril</t>
  </si>
  <si>
    <t>mai</t>
  </si>
  <si>
    <t>juin</t>
  </si>
  <si>
    <t>juillet</t>
  </si>
  <si>
    <t>août</t>
  </si>
  <si>
    <t xml:space="preserve">septembre </t>
  </si>
  <si>
    <t>octobre</t>
  </si>
  <si>
    <t>novembre</t>
  </si>
  <si>
    <t>décembre</t>
  </si>
  <si>
    <t>gennaio</t>
  </si>
  <si>
    <t>febbraio</t>
  </si>
  <si>
    <t>marzo</t>
  </si>
  <si>
    <t>aprile</t>
  </si>
  <si>
    <t>maggio</t>
  </si>
  <si>
    <t>giugno</t>
  </si>
  <si>
    <t>luglio</t>
  </si>
  <si>
    <t>agosto</t>
  </si>
  <si>
    <t>settembre</t>
  </si>
  <si>
    <t>ottobre</t>
  </si>
  <si>
    <t>dicembre</t>
  </si>
  <si>
    <t>Die direkte Förderung auf die Investitionssumme beinhaltet alle Summen (z.B. der öffentlichen Hand, des Elektrizitätswerks), welche direkt bei der Inbetriebnahme - also zum Investitionszeitpunkt - geleistet werden.</t>
  </si>
  <si>
    <t>paiement rétribution</t>
  </si>
  <si>
    <t>rétribution</t>
  </si>
  <si>
    <t>délai de rétribution</t>
  </si>
  <si>
    <t xml:space="preserve">Les promotion de l'investissement direct sur la somme d’investissement contiennent toutes les sommes (p. ex. des pouvoirs publics, de la centrale électrique) attribuées directement lors de la mise en service – donc au moment de l’investissement. </t>
  </si>
  <si>
    <t>Gli aiuti finanziari all'investimento rappresentano la somma delle promozione degli investimenti diretto (p.es. da enti pubblici, aziende elettriche, ecc.) che vengono percepite direttamente all'inizio dell'esercizio, ossia al momento dell'investimento.</t>
  </si>
  <si>
    <t>32)</t>
  </si>
  <si>
    <t>Direkte Förderung auf die Investitionssumme</t>
  </si>
  <si>
    <t>promotion de l'investissement direct</t>
  </si>
  <si>
    <t>promozione degli investimenti diretto</t>
  </si>
  <si>
    <t>rimuneratione unica</t>
  </si>
  <si>
    <t xml:space="preserve">alle für die Realisierung benötigten Investitionskosten inkl. Investitionsnebenkosten
MWST-pflichtige Produzenten:
-&gt; exkl. MWST
nicht MWST-pflichtige Produzenten:
-&gt; inkl. MWST
</t>
  </si>
  <si>
    <t xml:space="preserve">Tous les frais d’investissement nécessaires à la réalisation, y compris les frais annexes d‘investissement
Producteurs assujettis à la TVA:
-&gt; hors TVA
Producteurs non assujettis à la TVA:
-&gt; TVA comprise
</t>
  </si>
  <si>
    <t>Tutte le spese necessarie alla realizzazione dell'impianto, anche quelle collaterali
Produttori assoggettati all'IVA:
-&gt; IVA escl.
Produttori non assoggettati all'IVA:
-&gt; IVA incl.</t>
  </si>
  <si>
    <t>Die maximale KEV-Vergütungsdauer beträgt 15, 20 oder 25 Jahre, je nach Inbetriebnahmedatum der PV-Anlage. Die KEV-Vergütungsdauer gilt ab der Inbetriebnahme der PV-Anlage.
Die Vergütungsdauer beträgt:
a. bei einer Inbetriebnahme bis zum 31. Dezember 2013: 25 Jahre;
b. bei einer Inbetriebnahme ab 1. Januar 2014 bis zum 31. Dezember 2017: 20 Jahre;
c. bei einer Inbetriebnahme ab 1. Januar 2018: 15 Jahre.</t>
  </si>
  <si>
    <t>La durée maximale de la rétribution RPC est de 15, 20 ou 25 ans, selon la date d’entrée en fonction de l’installation PV. La durée de rétribution RPC commence au moment de la mise en service de l’installation.
La durée de rétribution est:
a. de 25 ans en cas de mise en service le 31 décembre 2013 au plus tard;
b. de 20 ans en cas de mise en service entre le 1er janvier 2014 et le 31 décembre 2017;
c. de 15 ans en cas de mise en service à partir du 1er janvier 2018.</t>
  </si>
  <si>
    <t>La durata massima di rimunerazione RIC è di 15, 20 o 25 anni, a seconda della data di messa in esercizio dell’impianto FV. La durata di rimunerazione RIC vale dalla messa in esercizio.
La durata della rimunerazione è di:
a. in caso di messa in esercizio entro il 31 dicembre 2013: 25 anni;
b.  in caso di messa in esercizio nel periodo compreso tra il 1° gennaio 2014 e il 31 dicembre 2017: 20 anni;
c. in caso di messa in esercizio dopo il 1° gennaio 2018: 15 anni.</t>
  </si>
  <si>
    <t>2019 (1.1)</t>
  </si>
  <si>
    <t>2019 (1.4)</t>
  </si>
  <si>
    <t>KLEIV: Kleine Einmalvergütung (Zahlungsfrist 1-2 Jahre)</t>
  </si>
  <si>
    <t>PRU: Rétribution pour petites installations (délai de paiement 1-2 ans)</t>
  </si>
  <si>
    <t>RUP: Rimunerazione unica per piccoli impianti (termine di pagamento 1-2 anni)</t>
  </si>
  <si>
    <t>RUG: Rimunerazione unica per grandi impianti (termine di pagamento 2-3 anni)</t>
  </si>
  <si>
    <t>GREIV: Grosse Einmalvergütung (Zahlungsfrist 2-3 Jahre)</t>
  </si>
  <si>
    <t>GRU: Rétribution unique pour grandes installations (délai de paiement 2-3 ans)</t>
  </si>
  <si>
    <t>La rétribution (RUP et RUG) s'appuie sur l'ordonnance sur l'énergie. Le délai de paiement est considéré.
RUP &lt; 100 kWp (délai de paiement 1-2 ans)
RUG &gt; 100kWp à 50 MWp (délai de paiement 2-3 ans)
C'est possible de prendre le maximum RUP avec le délai de paiment court si la puissance est plus grand que 100kWp.</t>
  </si>
  <si>
    <t xml:space="preserve">La rimuneratione unica (RUP e RUG) riferisi a l'ordinanza sull'energia. Sarà neccessario di considerare la termine di pagamento della rimunerazione .
RUP &lt; 100 kWp (termine di pagamento rimunerazione 1-2 anni)
RUG &gt; 100kWp à 50 MWp (termine di pagamento rimunerazione 2-3 anni)
É possibile prendere la massima RUP con la termine di pagamento corto quando la potenza é superiore 100 kWp.
</t>
  </si>
  <si>
    <t>Die Einmalvergütung (KLEIV und GREIV) bezieht sich auf die Förderung nach der Energieverordung vom Bund. Die eingegebene Zahlungsfrist wird dabei berücksichtigt.
KLEIV &lt; 100kWp (Zahlungsfrist 1-2 Jahre)
GREIV &gt; 100kWp bis 50MWp (Zahlungsfrist 2-3 Jahre)
Es ist auch möglich die maximale KLEIV mit der entsprechenden Zahlungsfrist für kleinere Anlagen zu beziehen.</t>
  </si>
  <si>
    <t>2020 (1.1)</t>
  </si>
  <si>
    <t>2020 (1.4)</t>
  </si>
  <si>
    <t>Bezugstarif / Solarstromtarif ZEV</t>
  </si>
  <si>
    <t>Tarif d'achat / Tarif solair ZEV</t>
  </si>
  <si>
    <t>tariffa acquisto / tarriffa solare ZEV</t>
  </si>
  <si>
    <t>MWST-pflichtige Produzenten müssen die Umsatzsteuer auf den Erträgen abliefern, im Gegenzug können sie jedoch die Vorsteuern bei den Investitionen geltend machen.
MWST-pflichtig:
- Investitionssumme exkl. MWST erfassen
- EW-Vergütungstarife inkl. MWST erfassen
nicht MWST-pflichtig:
- Investitionssumme inkl. MWST erfassen
- EW-Vergütungstarife inkl. MWST erfassen</t>
  </si>
  <si>
    <t>Les producteurs assujettis à la TVA doivent payer la TVA sur leur chiffre d’affaires, en revanche ils peuvent déduire l’impôt préalable sur les investissements. 
Assujetti à la TVA:
- Saisir la somme d’investissement hors TVA 
- Saisir les tarifs de rémunération de l’entreprise électrique TVA comprise 
Non assujetti à la TVA:
- Saisir la somme d’investissement TVA comprise
- Saisir les tarifs de rémunération de l’entreprise électrique TVA comprise</t>
  </si>
  <si>
    <t>I produttori assoggettati all'IVA devono versare l'IVA sui ricavi dalla vendita della corrente, ma nel contempo possono rivendicare l'IVA precedente versata per l'investimento.
Soggetti all'IVA:
- registrare l'investimento IVA esclusa
- registrare la tariffa di ripresa dell'azienda elettrica IVA inclusa
Non soggetti all'IVA:
- registrare l'investimento IVA inclusa
- registrare la tariffa di ripresa dell'azienda elettrica IVA inclusa</t>
  </si>
  <si>
    <t>2021 (1.1.)</t>
  </si>
  <si>
    <t>2021 (1.4.)</t>
  </si>
  <si>
    <t>10/02/2021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</si>
</sst>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Fr.&quot;\ #,##0.00;[Red]&quot;Fr.&quot;\ \-#,##0.00"/>
    <numFmt numFmtId="165" formatCode="0.000"/>
    <numFmt numFmtId="166" formatCode="0.0000"/>
    <numFmt numFmtId="167" formatCode="#,##0.0000"/>
    <numFmt numFmtId="168" formatCode="0.00000000000"/>
    <numFmt numFmtId="169" formatCode="&quot;Fr.&quot;\ #,##0.000"/>
    <numFmt numFmtId="170" formatCode="&quot;Fr.&quot;\ #,##0"/>
    <numFmt numFmtId="171" formatCode="&quot;Fr.&quot;\ #,##0.0000"/>
    <numFmt numFmtId="172" formatCode="#,##0.00\ \k\W\p"/>
    <numFmt numFmtId="173" formatCode="&quot;Fr.&quot;\ #,##0.00"/>
    <numFmt numFmtId="174" formatCode="#,##0\ \k\W\p"/>
  </numFmts>
  <fonts count="32" x14ac:knownFonts="1">
    <font>
      <sz val="11"/>
      <color theme="1"/>
      <name val="Calibri"/>
      <family val="2"/>
      <scheme val="minor"/>
    </font>
    <font>
      <sz val="11"/>
      <color indexed="8"/>
      <name val="Calibri"/>
      <family val="2"/>
    </font>
    <font>
      <u/>
      <sz val="9.5"/>
      <color indexed="12"/>
      <name val="Arial"/>
      <family val="2"/>
    </font>
    <font>
      <b/>
      <sz val="11"/>
      <color indexed="8"/>
      <name val="Calibri"/>
      <family val="2"/>
    </font>
    <font>
      <u/>
      <sz val="11"/>
      <color indexed="12"/>
      <name val="Calibri"/>
      <family val="2"/>
    </font>
    <font>
      <sz val="11"/>
      <name val="Calibri"/>
      <family val="2"/>
    </font>
    <font>
      <b/>
      <sz val="7"/>
      <color indexed="10"/>
      <name val="Calibri"/>
      <family val="2"/>
    </font>
    <font>
      <b/>
      <sz val="11"/>
      <color indexed="8"/>
      <name val="Calibri"/>
      <family val="2"/>
    </font>
    <font>
      <b/>
      <i/>
      <sz val="11"/>
      <color indexed="8"/>
      <name val="Calibri"/>
      <family val="2"/>
    </font>
    <font>
      <sz val="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20"/>
      <color theme="1"/>
      <name val="Calibri"/>
      <family val="2"/>
      <scheme val="minor"/>
    </font>
    <font>
      <sz val="11"/>
      <color rgb="FFFFCC99"/>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1"/>
      <color rgb="FFFFCC99"/>
      <name val="Calibri"/>
      <family val="2"/>
    </font>
    <font>
      <i/>
      <sz val="11"/>
      <name val="Calibri"/>
      <family val="2"/>
      <scheme val="minor"/>
    </font>
    <font>
      <b/>
      <sz val="11"/>
      <color rgb="FFFF0000"/>
      <name val="Calibri"/>
      <family val="2"/>
    </font>
    <font>
      <b/>
      <sz val="11"/>
      <name val="Calibri"/>
      <family val="2"/>
      <scheme val="minor"/>
    </font>
    <font>
      <u/>
      <sz val="11"/>
      <color theme="1"/>
      <name val="Calibri"/>
      <family val="2"/>
      <scheme val="minor"/>
    </font>
    <font>
      <b/>
      <sz val="13"/>
      <color theme="1"/>
      <name val="Calibri"/>
      <family val="2"/>
      <scheme val="minor"/>
    </font>
    <font>
      <sz val="13"/>
      <color theme="1"/>
      <name val="Calibri"/>
      <family val="2"/>
      <scheme val="minor"/>
    </font>
    <font>
      <b/>
      <sz val="11"/>
      <color rgb="FFFF0000"/>
      <name val="Calibri"/>
      <family val="2"/>
      <scheme val="minor"/>
    </font>
    <font>
      <b/>
      <sz val="11"/>
      <color theme="0" tint="-0.249977111117893"/>
      <name val="Calibri"/>
      <family val="2"/>
      <scheme val="minor"/>
    </font>
    <font>
      <sz val="11"/>
      <color theme="0" tint="-0.249977111117893"/>
      <name val="Calibri"/>
      <family val="2"/>
      <scheme val="minor"/>
    </font>
    <font>
      <sz val="11"/>
      <color theme="9" tint="0.59999389629810485"/>
      <name val="Calibri"/>
      <family val="2"/>
      <scheme val="minor"/>
    </font>
    <font>
      <b/>
      <sz val="11"/>
      <color indexed="10"/>
      <name val="Calibri"/>
      <family val="2"/>
    </font>
    <font>
      <b/>
      <sz val="13"/>
      <color rgb="FFFF0000"/>
      <name val="Calibri"/>
      <family val="2"/>
      <scheme val="minor"/>
    </font>
    <font>
      <i/>
      <sz val="11"/>
      <color indexed="8"/>
      <name val="Calibri"/>
      <family val="2"/>
    </font>
  </fonts>
  <fills count="1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thin">
        <color indexed="3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thin">
        <color indexed="30"/>
      </right>
      <top style="thin">
        <color indexed="64"/>
      </top>
      <bottom/>
      <diagonal/>
    </border>
    <border>
      <left style="thin">
        <color indexed="30"/>
      </left>
      <right/>
      <top/>
      <bottom style="thin">
        <color indexed="64"/>
      </bottom>
      <diagonal/>
    </border>
    <border>
      <left style="thin">
        <color indexed="30"/>
      </left>
      <right/>
      <top style="thin">
        <color indexed="64"/>
      </top>
      <bottom/>
      <diagonal/>
    </border>
    <border>
      <left style="thin">
        <color indexed="30"/>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30"/>
      </left>
      <right style="thin">
        <color indexed="30"/>
      </right>
      <top/>
      <bottom style="thin">
        <color indexed="30"/>
      </bottom>
      <diagonal/>
    </border>
    <border>
      <left style="hair">
        <color indexed="64"/>
      </left>
      <right style="thin">
        <color indexed="64"/>
      </right>
      <top/>
      <bottom style="hair">
        <color indexed="64"/>
      </bottom>
      <diagonal/>
    </border>
    <border>
      <left/>
      <right style="thin">
        <color indexed="30"/>
      </right>
      <top/>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thin">
        <color indexed="30"/>
      </right>
      <top/>
      <bottom style="thin">
        <color indexed="64"/>
      </bottom>
      <diagonal/>
    </border>
    <border>
      <left/>
      <right style="thin">
        <color indexed="64"/>
      </right>
      <top style="thin">
        <color indexed="30"/>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style="thin">
        <color indexed="30"/>
      </left>
      <right style="thin">
        <color indexed="64"/>
      </right>
      <top style="thin">
        <color indexed="64"/>
      </top>
      <bottom/>
      <diagonal/>
    </border>
    <border>
      <left style="thin">
        <color indexed="30"/>
      </left>
      <right style="thin">
        <color indexed="64"/>
      </right>
      <top/>
      <bottom/>
      <diagonal/>
    </border>
    <border>
      <left style="thin">
        <color indexed="30"/>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30"/>
      </left>
      <right/>
      <top style="thin">
        <color auto="1"/>
      </top>
      <bottom/>
      <diagonal/>
    </border>
    <border>
      <left style="hair">
        <color indexed="64"/>
      </left>
      <right style="hair">
        <color indexed="64"/>
      </right>
      <top style="thin">
        <color indexed="64"/>
      </top>
      <bottom/>
      <diagonal/>
    </border>
    <border>
      <left/>
      <right/>
      <top style="thin">
        <color auto="1"/>
      </top>
      <bottom/>
      <diagonal/>
    </border>
    <border>
      <left style="thin">
        <color indexed="64"/>
      </left>
      <right/>
      <top style="thin">
        <color auto="1"/>
      </top>
      <bottom/>
      <diagonal/>
    </border>
    <border>
      <left/>
      <right/>
      <top style="thin">
        <color indexed="30"/>
      </top>
      <bottom style="thin">
        <color indexed="3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style="thin">
        <color rgb="FF0070C0"/>
      </bottom>
      <diagonal/>
    </border>
    <border>
      <left style="thin">
        <color rgb="FF0070C0"/>
      </left>
      <right/>
      <top/>
      <bottom/>
      <diagonal/>
    </border>
    <border>
      <left/>
      <right/>
      <top/>
      <bottom style="thin">
        <color indexed="30"/>
      </bottom>
      <diagonal/>
    </border>
    <border>
      <left style="thin">
        <color indexed="64"/>
      </left>
      <right/>
      <top style="thin">
        <color indexed="64"/>
      </top>
      <bottom/>
      <diagonal/>
    </border>
    <border>
      <left/>
      <right/>
      <top style="thin">
        <color indexed="64"/>
      </top>
      <bottom/>
      <diagonal/>
    </border>
    <border>
      <left style="thin">
        <color rgb="FF0070C0"/>
      </left>
      <right style="thin">
        <color rgb="FF0070C0"/>
      </right>
      <top style="thin">
        <color indexed="64"/>
      </top>
      <bottom style="thin">
        <color rgb="FF0070C0"/>
      </bottom>
      <diagonal/>
    </border>
    <border>
      <left/>
      <right style="thin">
        <color indexed="64"/>
      </right>
      <top style="thin">
        <color indexed="64"/>
      </top>
      <bottom/>
      <diagonal/>
    </border>
    <border>
      <left style="thin">
        <color rgb="FF0070C0"/>
      </left>
      <right style="thin">
        <color rgb="FF0070C0"/>
      </right>
      <top style="thin">
        <color rgb="FF0070C0"/>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30"/>
      </left>
      <right/>
      <top style="thin">
        <color rgb="FF0070C0"/>
      </top>
      <bottom/>
      <diagonal/>
    </border>
    <border>
      <left style="thin">
        <color indexed="30"/>
      </left>
      <right style="thin">
        <color rgb="FF0070C0"/>
      </right>
      <top style="thin">
        <color rgb="FF0070C0"/>
      </top>
      <bottom style="thin">
        <color rgb="FF0070C0"/>
      </bottom>
      <diagonal/>
    </border>
    <border>
      <left style="thin">
        <color rgb="FF0070C0"/>
      </left>
      <right/>
      <top style="thin">
        <color rgb="FF0070C0"/>
      </top>
      <bottom/>
      <diagonal/>
    </border>
    <border>
      <left/>
      <right/>
      <top style="thin">
        <color rgb="FF0070C0"/>
      </top>
      <bottom style="thin">
        <color indexed="64"/>
      </bottom>
      <diagonal/>
    </border>
    <border>
      <left style="thin">
        <color rgb="FF0070C0"/>
      </left>
      <right style="thin">
        <color indexed="30"/>
      </right>
      <top style="thin">
        <color indexed="64"/>
      </top>
      <bottom/>
      <diagonal/>
    </border>
    <border>
      <left style="thin">
        <color rgb="FF0070C0"/>
      </left>
      <right style="thin">
        <color indexed="30"/>
      </right>
      <top/>
      <bottom/>
      <diagonal/>
    </border>
    <border>
      <left style="thin">
        <color rgb="FF0070C0"/>
      </left>
      <right style="thin">
        <color rgb="FF0070C0"/>
      </right>
      <top style="thin">
        <color rgb="FF0070C0"/>
      </top>
      <bottom style="thin">
        <color rgb="FF0070C0"/>
      </bottom>
      <diagonal/>
    </border>
  </borders>
  <cellStyleXfs count="2">
    <xf numFmtId="0" fontId="0" fillId="0" borderId="0"/>
    <xf numFmtId="0" fontId="2" fillId="0" borderId="0" applyNumberFormat="0" applyFill="0" applyBorder="0" applyAlignment="0" applyProtection="0">
      <alignment vertical="top"/>
      <protection locked="0"/>
    </xf>
  </cellStyleXfs>
  <cellXfs count="618">
    <xf numFmtId="0" fontId="0" fillId="0" borderId="0" xfId="0"/>
    <xf numFmtId="0" fontId="3" fillId="0" borderId="0" xfId="0" applyFont="1"/>
    <xf numFmtId="2" fontId="0" fillId="0" borderId="0" xfId="0" applyNumberFormat="1"/>
    <xf numFmtId="2" fontId="3" fillId="0" borderId="0" xfId="0" applyNumberFormat="1" applyFont="1"/>
    <xf numFmtId="2" fontId="0" fillId="0" borderId="0" xfId="0" applyNumberFormat="1" applyFont="1"/>
    <xf numFmtId="0" fontId="0" fillId="0" borderId="0" xfId="0" applyNumberFormat="1"/>
    <xf numFmtId="0" fontId="0" fillId="0" borderId="1" xfId="0" applyBorder="1"/>
    <xf numFmtId="165" fontId="0" fillId="0" borderId="0" xfId="0" applyNumberFormat="1"/>
    <xf numFmtId="0" fontId="0" fillId="0" borderId="0" xfId="0" applyBorder="1"/>
    <xf numFmtId="0" fontId="0" fillId="0" borderId="0" xfId="0" applyFont="1"/>
    <xf numFmtId="0" fontId="4" fillId="0" borderId="0" xfId="1" applyFont="1" applyAlignment="1" applyProtection="1"/>
    <xf numFmtId="0" fontId="5" fillId="0" borderId="0" xfId="0" applyFont="1"/>
    <xf numFmtId="49" fontId="5" fillId="0" borderId="0" xfId="0" applyNumberFormat="1" applyFont="1"/>
    <xf numFmtId="0" fontId="0" fillId="0" borderId="0" xfId="0" applyFill="1"/>
    <xf numFmtId="0" fontId="6" fillId="0" borderId="0" xfId="0" applyFont="1" applyAlignment="1">
      <alignment horizontal="center"/>
    </xf>
    <xf numFmtId="0" fontId="3" fillId="2" borderId="2" xfId="0" applyFont="1"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1" xfId="0" applyFill="1" applyBorder="1"/>
    <xf numFmtId="0" fontId="0" fillId="2" borderId="6" xfId="0" applyFill="1" applyBorder="1"/>
    <xf numFmtId="0" fontId="0" fillId="2" borderId="7" xfId="0" applyFill="1" applyBorder="1"/>
    <xf numFmtId="0" fontId="0" fillId="2" borderId="8" xfId="0" applyFill="1" applyBorder="1"/>
    <xf numFmtId="0" fontId="3" fillId="3" borderId="2" xfId="0" applyFont="1" applyFill="1" applyBorder="1"/>
    <xf numFmtId="0" fontId="0" fillId="3" borderId="3" xfId="0" applyFill="1" applyBorder="1"/>
    <xf numFmtId="0" fontId="0" fillId="3" borderId="4" xfId="0" applyFill="1" applyBorder="1"/>
    <xf numFmtId="0" fontId="0" fillId="3" borderId="0" xfId="0" applyFill="1" applyBorder="1"/>
    <xf numFmtId="0" fontId="0" fillId="3" borderId="1" xfId="0" applyFill="1" applyBorder="1"/>
    <xf numFmtId="2" fontId="0" fillId="3" borderId="0" xfId="0" applyNumberFormat="1" applyFill="1"/>
    <xf numFmtId="2" fontId="0" fillId="3" borderId="0" xfId="0" applyNumberFormat="1" applyFill="1" applyBorder="1"/>
    <xf numFmtId="2" fontId="0" fillId="3" borderId="1" xfId="0" applyNumberFormat="1" applyFill="1" applyBorder="1"/>
    <xf numFmtId="2" fontId="0" fillId="3" borderId="9" xfId="0" applyNumberFormat="1" applyFill="1" applyBorder="1"/>
    <xf numFmtId="2" fontId="0" fillId="3" borderId="10" xfId="0" applyNumberFormat="1" applyFill="1" applyBorder="1"/>
    <xf numFmtId="0" fontId="0" fillId="3" borderId="6" xfId="0" applyFill="1" applyBorder="1"/>
    <xf numFmtId="0" fontId="0" fillId="3" borderId="7" xfId="0" applyFill="1" applyBorder="1"/>
    <xf numFmtId="0" fontId="0" fillId="3" borderId="8" xfId="0" applyFill="1" applyBorder="1"/>
    <xf numFmtId="0" fontId="0" fillId="0" borderId="0" xfId="0" applyProtection="1"/>
    <xf numFmtId="0" fontId="0" fillId="0" borderId="0" xfId="0" applyFill="1" applyBorder="1" applyProtection="1"/>
    <xf numFmtId="0" fontId="0" fillId="0" borderId="0" xfId="0" applyBorder="1" applyProtection="1"/>
    <xf numFmtId="3" fontId="0" fillId="0" borderId="0" xfId="0" applyNumberFormat="1" applyBorder="1" applyProtection="1"/>
    <xf numFmtId="0" fontId="0" fillId="0" borderId="0" xfId="0" applyFont="1" applyProtection="1"/>
    <xf numFmtId="0" fontId="5" fillId="0" borderId="0" xfId="0" applyFont="1" applyProtection="1"/>
    <xf numFmtId="49" fontId="5" fillId="0" borderId="0" xfId="0" applyNumberFormat="1" applyFont="1" applyProtection="1"/>
    <xf numFmtId="0" fontId="13" fillId="0" borderId="0" xfId="0" applyFont="1"/>
    <xf numFmtId="0" fontId="13" fillId="0" borderId="0" xfId="0" applyFont="1" applyProtection="1"/>
    <xf numFmtId="0" fontId="11" fillId="0" borderId="0" xfId="0" applyFont="1"/>
    <xf numFmtId="0" fontId="0" fillId="0" borderId="0" xfId="0" applyFill="1" applyBorder="1"/>
    <xf numFmtId="0" fontId="0" fillId="2" borderId="3" xfId="0" applyFill="1" applyBorder="1" applyAlignment="1">
      <alignment horizontal="right"/>
    </xf>
    <xf numFmtId="0" fontId="7" fillId="4" borderId="2" xfId="0" applyFont="1" applyFill="1" applyBorder="1" applyProtection="1"/>
    <xf numFmtId="0" fontId="0" fillId="4" borderId="4" xfId="0" applyFill="1" applyBorder="1" applyProtection="1"/>
    <xf numFmtId="0" fontId="14" fillId="4" borderId="4" xfId="0" applyFont="1" applyFill="1" applyBorder="1" applyProtection="1"/>
    <xf numFmtId="0" fontId="11" fillId="4" borderId="12" xfId="0" applyFont="1" applyFill="1" applyBorder="1" applyProtection="1"/>
    <xf numFmtId="0" fontId="11" fillId="4" borderId="13" xfId="0" applyFont="1" applyFill="1" applyBorder="1" applyProtection="1"/>
    <xf numFmtId="0" fontId="14" fillId="4" borderId="5" xfId="0" applyFont="1" applyFill="1" applyBorder="1" applyProtection="1"/>
    <xf numFmtId="0" fontId="15" fillId="0" borderId="0" xfId="0" applyFont="1"/>
    <xf numFmtId="0" fontId="0" fillId="0" borderId="0" xfId="0" applyAlignment="1">
      <alignment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11" fillId="0" borderId="0" xfId="0" applyFont="1" applyAlignment="1">
      <alignment wrapText="1"/>
    </xf>
    <xf numFmtId="0" fontId="3" fillId="2" borderId="11" xfId="0" applyFont="1" applyFill="1" applyBorder="1"/>
    <xf numFmtId="0" fontId="3" fillId="2" borderId="17" xfId="0" applyFont="1" applyFill="1" applyBorder="1"/>
    <xf numFmtId="0" fontId="0" fillId="0" borderId="14" xfId="0" quotePrefix="1" applyBorder="1" applyAlignment="1">
      <alignment horizontal="left" vertical="top" wrapText="1"/>
    </xf>
    <xf numFmtId="0" fontId="0" fillId="2" borderId="1" xfId="0" applyFill="1" applyBorder="1" applyAlignment="1">
      <alignment horizontal="right"/>
    </xf>
    <xf numFmtId="0" fontId="0" fillId="0" borderId="18" xfId="0" applyFill="1" applyBorder="1" applyProtection="1">
      <protection locked="0"/>
    </xf>
    <xf numFmtId="3" fontId="0" fillId="0" borderId="19" xfId="0" applyNumberFormat="1" applyFill="1" applyBorder="1" applyProtection="1">
      <protection locked="0"/>
    </xf>
    <xf numFmtId="0" fontId="0" fillId="0" borderId="19" xfId="0" applyFill="1" applyBorder="1" applyAlignment="1" applyProtection="1">
      <alignment horizontal="right"/>
      <protection locked="0"/>
    </xf>
    <xf numFmtId="3" fontId="0" fillId="0" borderId="18" xfId="0" applyNumberFormat="1" applyFill="1" applyBorder="1" applyProtection="1">
      <protection locked="0"/>
    </xf>
    <xf numFmtId="14" fontId="1" fillId="0" borderId="0" xfId="0" applyNumberFormat="1" applyFont="1"/>
    <xf numFmtId="0" fontId="1" fillId="0" borderId="0" xfId="0" applyNumberFormat="1" applyFont="1"/>
    <xf numFmtId="0" fontId="0" fillId="0" borderId="3" xfId="0" applyFill="1" applyBorder="1"/>
    <xf numFmtId="0" fontId="3" fillId="0" borderId="20" xfId="0" applyFont="1" applyFill="1" applyBorder="1"/>
    <xf numFmtId="0" fontId="3" fillId="3" borderId="3" xfId="0" applyFont="1" applyFill="1" applyBorder="1"/>
    <xf numFmtId="0" fontId="0" fillId="0" borderId="20" xfId="0" applyFill="1" applyBorder="1"/>
    <xf numFmtId="0" fontId="0" fillId="5" borderId="0" xfId="0" applyFill="1"/>
    <xf numFmtId="0" fontId="0" fillId="4" borderId="3" xfId="0" applyFill="1" applyBorder="1"/>
    <xf numFmtId="0" fontId="0" fillId="4" borderId="6" xfId="0" applyFill="1" applyBorder="1"/>
    <xf numFmtId="0" fontId="0" fillId="4" borderId="5" xfId="0" applyFill="1" applyBorder="1"/>
    <xf numFmtId="0" fontId="0" fillId="4" borderId="1" xfId="0" applyFill="1" applyBorder="1"/>
    <xf numFmtId="0" fontId="0" fillId="4" borderId="8" xfId="0" applyFill="1" applyBorder="1"/>
    <xf numFmtId="0" fontId="0" fillId="4" borderId="20" xfId="0" applyFill="1" applyBorder="1"/>
    <xf numFmtId="0" fontId="0" fillId="4" borderId="21" xfId="0" applyFill="1" applyBorder="1"/>
    <xf numFmtId="0" fontId="0" fillId="4" borderId="3" xfId="0" applyNumberFormat="1" applyFill="1" applyBorder="1"/>
    <xf numFmtId="0" fontId="0" fillId="4" borderId="20" xfId="0" applyNumberFormat="1" applyFill="1" applyBorder="1"/>
    <xf numFmtId="0" fontId="0" fillId="4" borderId="1" xfId="0" applyNumberFormat="1" applyFill="1" applyBorder="1"/>
    <xf numFmtId="0" fontId="0" fillId="3" borderId="20" xfId="0" applyFill="1" applyBorder="1"/>
    <xf numFmtId="0" fontId="0" fillId="3" borderId="21" xfId="0" applyFill="1" applyBorder="1"/>
    <xf numFmtId="165" fontId="0" fillId="4" borderId="9" xfId="0" applyNumberFormat="1" applyFill="1" applyBorder="1"/>
    <xf numFmtId="3" fontId="0" fillId="4" borderId="17" xfId="0" applyNumberFormat="1" applyFill="1" applyBorder="1"/>
    <xf numFmtId="165" fontId="0" fillId="4" borderId="10" xfId="0" applyNumberFormat="1" applyFill="1" applyBorder="1"/>
    <xf numFmtId="3" fontId="0" fillId="4" borderId="22" xfId="0" applyNumberFormat="1" applyFill="1" applyBorder="1"/>
    <xf numFmtId="0" fontId="16" fillId="4" borderId="3" xfId="0" applyFont="1" applyFill="1" applyBorder="1" applyAlignment="1">
      <alignment horizontal="right"/>
    </xf>
    <xf numFmtId="14" fontId="16" fillId="4" borderId="3" xfId="0" applyNumberFormat="1" applyFont="1" applyFill="1" applyBorder="1" applyAlignment="1">
      <alignment horizontal="right"/>
    </xf>
    <xf numFmtId="14" fontId="16" fillId="4" borderId="1" xfId="0" applyNumberFormat="1" applyFont="1" applyFill="1" applyBorder="1" applyAlignment="1">
      <alignment horizontal="right"/>
    </xf>
    <xf numFmtId="0" fontId="16" fillId="4" borderId="1" xfId="0" applyFont="1" applyFill="1" applyBorder="1"/>
    <xf numFmtId="14" fontId="16" fillId="4" borderId="1" xfId="0" applyNumberFormat="1" applyFont="1" applyFill="1" applyBorder="1"/>
    <xf numFmtId="0" fontId="0" fillId="3" borderId="3" xfId="0" applyFont="1" applyFill="1" applyBorder="1"/>
    <xf numFmtId="0" fontId="16" fillId="4" borderId="3" xfId="0" applyFont="1" applyFill="1" applyBorder="1"/>
    <xf numFmtId="0" fontId="16" fillId="0" borderId="0" xfId="0" applyFont="1" applyFill="1"/>
    <xf numFmtId="0" fontId="16" fillId="0" borderId="0" xfId="0" applyFont="1"/>
    <xf numFmtId="0" fontId="16" fillId="4" borderId="3" xfId="0" applyNumberFormat="1" applyFont="1" applyFill="1" applyBorder="1"/>
    <xf numFmtId="0" fontId="16" fillId="4" borderId="1" xfId="0" applyNumberFormat="1" applyFont="1" applyFill="1" applyBorder="1"/>
    <xf numFmtId="0" fontId="16" fillId="4" borderId="20" xfId="0" applyFont="1" applyFill="1" applyBorder="1"/>
    <xf numFmtId="3" fontId="0" fillId="4" borderId="23" xfId="0" applyNumberFormat="1" applyFill="1" applyBorder="1" applyAlignment="1">
      <alignment horizontal="right"/>
    </xf>
    <xf numFmtId="3" fontId="0" fillId="4" borderId="22" xfId="0" applyNumberFormat="1" applyFill="1" applyBorder="1" applyAlignment="1">
      <alignment horizontal="right"/>
    </xf>
    <xf numFmtId="3" fontId="0" fillId="4" borderId="24" xfId="0" applyNumberFormat="1" applyFill="1" applyBorder="1" applyAlignment="1">
      <alignment horizontal="right"/>
    </xf>
    <xf numFmtId="0" fontId="0" fillId="2" borderId="0" xfId="0" applyFill="1" applyBorder="1" applyAlignment="1">
      <alignment horizontal="right"/>
    </xf>
    <xf numFmtId="0" fontId="3" fillId="2" borderId="3" xfId="0" applyFont="1" applyFill="1" applyBorder="1"/>
    <xf numFmtId="0" fontId="16" fillId="3" borderId="0" xfId="0" applyFont="1" applyFill="1" applyBorder="1" applyAlignment="1">
      <alignment horizontal="right"/>
    </xf>
    <xf numFmtId="0" fontId="3" fillId="0" borderId="3" xfId="0" applyFont="1" applyFill="1" applyBorder="1"/>
    <xf numFmtId="0" fontId="0" fillId="2" borderId="0" xfId="0" applyFont="1" applyFill="1" applyBorder="1"/>
    <xf numFmtId="0" fontId="1" fillId="2" borderId="25" xfId="0" applyFont="1" applyFill="1" applyBorder="1"/>
    <xf numFmtId="0" fontId="0" fillId="2" borderId="1" xfId="0" applyFont="1" applyFill="1" applyBorder="1"/>
    <xf numFmtId="0" fontId="15" fillId="0" borderId="0" xfId="0" applyFont="1" applyFill="1"/>
    <xf numFmtId="0" fontId="10" fillId="0" borderId="0" xfId="0" applyFont="1" applyFill="1"/>
    <xf numFmtId="0" fontId="0" fillId="2" borderId="26" xfId="0" applyFill="1" applyBorder="1"/>
    <xf numFmtId="14" fontId="0" fillId="0" borderId="0" xfId="0" applyNumberFormat="1" applyFill="1"/>
    <xf numFmtId="14" fontId="0" fillId="0" borderId="0" xfId="0" applyNumberFormat="1"/>
    <xf numFmtId="0" fontId="0" fillId="4" borderId="4" xfId="0" applyFill="1" applyBorder="1"/>
    <xf numFmtId="0" fontId="0" fillId="4" borderId="0" xfId="0" applyFill="1" applyBorder="1"/>
    <xf numFmtId="0" fontId="16" fillId="4" borderId="0" xfId="0" applyFont="1" applyFill="1" applyBorder="1" applyAlignment="1">
      <alignment horizontal="right"/>
    </xf>
    <xf numFmtId="14" fontId="16" fillId="4" borderId="0" xfId="0" applyNumberFormat="1" applyFont="1" applyFill="1" applyBorder="1" applyAlignment="1">
      <alignment horizontal="right"/>
    </xf>
    <xf numFmtId="0" fontId="16" fillId="4" borderId="0" xfId="0" applyNumberFormat="1" applyFont="1" applyFill="1" applyBorder="1"/>
    <xf numFmtId="0" fontId="0" fillId="4" borderId="0" xfId="0" applyNumberFormat="1" applyFill="1" applyBorder="1"/>
    <xf numFmtId="3" fontId="0" fillId="4" borderId="17" xfId="0" applyNumberFormat="1" applyFill="1" applyBorder="1" applyAlignment="1">
      <alignment horizontal="right"/>
    </xf>
    <xf numFmtId="0" fontId="0" fillId="4" borderId="7" xfId="0" applyFill="1" applyBorder="1"/>
    <xf numFmtId="0" fontId="14" fillId="4" borderId="3" xfId="0" applyFont="1" applyFill="1" applyBorder="1"/>
    <xf numFmtId="0" fontId="14" fillId="4" borderId="0" xfId="0" applyFont="1" applyFill="1" applyBorder="1"/>
    <xf numFmtId="0" fontId="14" fillId="4" borderId="1" xfId="0" applyFont="1" applyFill="1" applyBorder="1"/>
    <xf numFmtId="14" fontId="0" fillId="2" borderId="3" xfId="0" applyNumberFormat="1" applyFill="1" applyBorder="1"/>
    <xf numFmtId="14" fontId="0" fillId="2" borderId="0" xfId="0" applyNumberFormat="1" applyFill="1" applyBorder="1"/>
    <xf numFmtId="14" fontId="0" fillId="2" borderId="1" xfId="0" applyNumberFormat="1" applyFill="1" applyBorder="1"/>
    <xf numFmtId="0" fontId="0" fillId="0" borderId="0" xfId="0" applyNumberFormat="1" applyFill="1"/>
    <xf numFmtId="14" fontId="0" fillId="2" borderId="3" xfId="0" applyNumberFormat="1" applyFill="1" applyBorder="1"/>
    <xf numFmtId="2" fontId="16" fillId="4" borderId="3" xfId="0" applyNumberFormat="1" applyFont="1" applyFill="1" applyBorder="1"/>
    <xf numFmtId="2" fontId="16" fillId="4" borderId="0" xfId="0" applyNumberFormat="1" applyFont="1" applyFill="1" applyBorder="1"/>
    <xf numFmtId="2" fontId="16" fillId="4" borderId="1" xfId="0" applyNumberFormat="1" applyFont="1" applyFill="1" applyBorder="1"/>
    <xf numFmtId="2" fontId="16" fillId="4" borderId="20" xfId="0" applyNumberFormat="1" applyFont="1" applyFill="1" applyBorder="1"/>
    <xf numFmtId="0" fontId="16" fillId="4" borderId="3" xfId="0" applyNumberFormat="1" applyFont="1" applyFill="1" applyBorder="1" applyAlignment="1">
      <alignment horizontal="right"/>
    </xf>
    <xf numFmtId="0" fontId="0" fillId="4" borderId="3" xfId="0" applyNumberFormat="1" applyFill="1" applyBorder="1" applyAlignment="1">
      <alignment horizontal="right"/>
    </xf>
    <xf numFmtId="0" fontId="16" fillId="4" borderId="0" xfId="0" applyNumberFormat="1" applyFont="1" applyFill="1" applyBorder="1" applyAlignment="1">
      <alignment horizontal="right"/>
    </xf>
    <xf numFmtId="0" fontId="0" fillId="4" borderId="0" xfId="0" applyNumberFormat="1" applyFill="1" applyBorder="1" applyAlignment="1">
      <alignment horizontal="right"/>
    </xf>
    <xf numFmtId="0" fontId="0" fillId="4" borderId="1" xfId="0" applyNumberFormat="1" applyFill="1" applyBorder="1" applyAlignment="1">
      <alignment horizontal="right"/>
    </xf>
    <xf numFmtId="0" fontId="16" fillId="4" borderId="0" xfId="0" applyFont="1" applyFill="1" applyBorder="1"/>
    <xf numFmtId="0" fontId="16" fillId="4" borderId="4" xfId="0" applyFont="1" applyFill="1" applyBorder="1" applyAlignment="1">
      <alignment horizontal="right"/>
    </xf>
    <xf numFmtId="14" fontId="16" fillId="4" borderId="0" xfId="0" applyNumberFormat="1" applyFont="1" applyFill="1" applyBorder="1" applyAlignment="1">
      <alignment horizontal="left"/>
    </xf>
    <xf numFmtId="0" fontId="14" fillId="4" borderId="21" xfId="0" applyFont="1" applyFill="1" applyBorder="1"/>
    <xf numFmtId="0" fontId="14" fillId="4" borderId="7" xfId="0" applyFont="1" applyFill="1" applyBorder="1"/>
    <xf numFmtId="2" fontId="0" fillId="0" borderId="1" xfId="0" applyNumberFormat="1" applyBorder="1"/>
    <xf numFmtId="0" fontId="6" fillId="0" borderId="0" xfId="0" applyFont="1" applyFill="1" applyAlignment="1">
      <alignment horizontal="center"/>
    </xf>
    <xf numFmtId="3" fontId="3" fillId="4" borderId="23" xfId="0" applyNumberFormat="1" applyFont="1" applyFill="1" applyBorder="1" applyAlignment="1">
      <alignment horizontal="right"/>
    </xf>
    <xf numFmtId="0" fontId="0" fillId="0" borderId="0" xfId="0" applyFont="1" applyAlignment="1">
      <alignment horizontal="right"/>
    </xf>
    <xf numFmtId="0" fontId="4" fillId="0" borderId="0" xfId="1" applyFont="1" applyAlignment="1" applyProtection="1">
      <alignment horizontal="right"/>
    </xf>
    <xf numFmtId="0" fontId="0" fillId="3" borderId="29" xfId="0" applyFill="1" applyBorder="1"/>
    <xf numFmtId="0" fontId="0" fillId="3" borderId="24" xfId="0" applyFill="1" applyBorder="1"/>
    <xf numFmtId="0" fontId="17" fillId="0" borderId="0" xfId="0" applyFont="1"/>
    <xf numFmtId="0" fontId="3" fillId="3" borderId="5" xfId="0" applyFont="1" applyFill="1" applyBorder="1"/>
    <xf numFmtId="0" fontId="18" fillId="3" borderId="1" xfId="0" applyFont="1" applyFill="1" applyBorder="1"/>
    <xf numFmtId="0" fontId="11" fillId="3" borderId="4" xfId="0" applyFont="1" applyFill="1" applyBorder="1"/>
    <xf numFmtId="0" fontId="0" fillId="5" borderId="0" xfId="0" applyFill="1" applyProtection="1"/>
    <xf numFmtId="0" fontId="0" fillId="0" borderId="0" xfId="0" applyFill="1" applyProtection="1"/>
    <xf numFmtId="0" fontId="11" fillId="0" borderId="0" xfId="0" applyFont="1" applyProtection="1"/>
    <xf numFmtId="0" fontId="0" fillId="0" borderId="0" xfId="0" applyFont="1" applyFill="1" applyProtection="1"/>
    <xf numFmtId="0" fontId="19" fillId="0" borderId="0" xfId="0" applyFont="1" applyFill="1"/>
    <xf numFmtId="14" fontId="0" fillId="0" borderId="30" xfId="0" applyNumberFormat="1" applyFont="1" applyBorder="1" applyProtection="1"/>
    <xf numFmtId="14" fontId="0" fillId="0" borderId="31" xfId="0" applyNumberFormat="1" applyFont="1" applyBorder="1" applyProtection="1"/>
    <xf numFmtId="14" fontId="0" fillId="0" borderId="32" xfId="0" applyNumberFormat="1" applyFont="1" applyBorder="1" applyProtection="1"/>
    <xf numFmtId="14" fontId="0" fillId="0" borderId="33" xfId="0" applyNumberFormat="1" applyFont="1" applyBorder="1" applyProtection="1"/>
    <xf numFmtId="0" fontId="0" fillId="0" borderId="0" xfId="0" applyNumberFormat="1" applyProtection="1"/>
    <xf numFmtId="14" fontId="0" fillId="0" borderId="0" xfId="0" applyNumberFormat="1" applyBorder="1" applyProtection="1"/>
    <xf numFmtId="14" fontId="0" fillId="0" borderId="12" xfId="0" applyNumberFormat="1" applyFont="1" applyFill="1" applyBorder="1" applyProtection="1"/>
    <xf numFmtId="0" fontId="0" fillId="0" borderId="12" xfId="0" applyNumberFormat="1" applyFont="1" applyFill="1" applyBorder="1" applyProtection="1"/>
    <xf numFmtId="169" fontId="0" fillId="0" borderId="12" xfId="0" applyNumberFormat="1" applyFont="1" applyFill="1" applyBorder="1" applyProtection="1"/>
    <xf numFmtId="14" fontId="0" fillId="0" borderId="36" xfId="0" applyNumberFormat="1" applyFont="1" applyFill="1" applyBorder="1" applyProtection="1"/>
    <xf numFmtId="14" fontId="0" fillId="0" borderId="13" xfId="0" applyNumberFormat="1" applyFont="1" applyFill="1" applyBorder="1" applyProtection="1"/>
    <xf numFmtId="0" fontId="0" fillId="0" borderId="13" xfId="0" applyNumberFormat="1" applyFont="1" applyFill="1" applyBorder="1" applyProtection="1"/>
    <xf numFmtId="169" fontId="0" fillId="0" borderId="13" xfId="0" applyNumberFormat="1" applyFont="1" applyFill="1" applyBorder="1" applyProtection="1"/>
    <xf numFmtId="0" fontId="3" fillId="2" borderId="4" xfId="0" applyFont="1" applyFill="1" applyBorder="1"/>
    <xf numFmtId="0" fontId="3" fillId="2" borderId="0" xfId="0" applyFont="1" applyFill="1" applyBorder="1"/>
    <xf numFmtId="0" fontId="0" fillId="0" borderId="0" xfId="0" quotePrefix="1" applyFont="1" applyProtection="1"/>
    <xf numFmtId="164" fontId="0" fillId="0" borderId="0" xfId="0" applyNumberFormat="1" applyFont="1" applyProtection="1"/>
    <xf numFmtId="0" fontId="11" fillId="4" borderId="37" xfId="0" applyFont="1" applyFill="1" applyBorder="1" applyProtection="1"/>
    <xf numFmtId="14" fontId="0" fillId="0" borderId="37" xfId="0" applyNumberFormat="1" applyFont="1" applyFill="1" applyBorder="1" applyProtection="1"/>
    <xf numFmtId="0" fontId="0" fillId="0" borderId="37" xfId="0" applyNumberFormat="1" applyFont="1" applyFill="1" applyBorder="1" applyProtection="1"/>
    <xf numFmtId="169" fontId="0" fillId="0" borderId="37" xfId="0" applyNumberFormat="1" applyFont="1" applyFill="1" applyBorder="1" applyProtection="1"/>
    <xf numFmtId="3" fontId="0" fillId="4" borderId="37" xfId="0" applyNumberFormat="1" applyFont="1" applyFill="1" applyBorder="1" applyProtection="1"/>
    <xf numFmtId="170" fontId="0" fillId="4" borderId="31" xfId="0" applyNumberFormat="1" applyFill="1" applyBorder="1" applyProtection="1"/>
    <xf numFmtId="0" fontId="8" fillId="4" borderId="38" xfId="0" applyFont="1" applyFill="1" applyBorder="1" applyProtection="1"/>
    <xf numFmtId="0" fontId="8" fillId="0" borderId="38" xfId="0" applyFont="1" applyFill="1" applyBorder="1" applyProtection="1"/>
    <xf numFmtId="0" fontId="3" fillId="4" borderId="38" xfId="0" applyFont="1" applyFill="1" applyBorder="1" applyProtection="1"/>
    <xf numFmtId="170" fontId="8" fillId="4" borderId="39" xfId="0" applyNumberFormat="1" applyFont="1" applyFill="1" applyBorder="1" applyProtection="1"/>
    <xf numFmtId="170" fontId="1" fillId="4" borderId="39" xfId="0" applyNumberFormat="1" applyFont="1" applyFill="1" applyBorder="1" applyProtection="1"/>
    <xf numFmtId="170" fontId="1" fillId="4" borderId="40" xfId="0" applyNumberFormat="1" applyFont="1" applyFill="1" applyBorder="1" applyProtection="1"/>
    <xf numFmtId="170" fontId="0" fillId="4" borderId="41" xfId="0" applyNumberFormat="1" applyFont="1" applyFill="1" applyBorder="1" applyProtection="1"/>
    <xf numFmtId="170" fontId="0" fillId="4" borderId="36" xfId="0" applyNumberFormat="1" applyFont="1" applyFill="1" applyBorder="1" applyProtection="1"/>
    <xf numFmtId="170" fontId="1" fillId="4" borderId="30" xfId="0" applyNumberFormat="1" applyFont="1" applyFill="1" applyBorder="1" applyProtection="1"/>
    <xf numFmtId="170" fontId="1" fillId="4" borderId="36" xfId="0" applyNumberFormat="1" applyFont="1" applyFill="1" applyBorder="1" applyProtection="1"/>
    <xf numFmtId="2" fontId="0" fillId="3" borderId="3" xfId="0" applyNumberFormat="1" applyFill="1" applyBorder="1"/>
    <xf numFmtId="3" fontId="11" fillId="0" borderId="0" xfId="0" applyNumberFormat="1" applyFont="1" applyBorder="1" applyProtection="1"/>
    <xf numFmtId="170" fontId="11" fillId="0" borderId="0" xfId="0" applyNumberFormat="1" applyFont="1" applyBorder="1" applyProtection="1"/>
    <xf numFmtId="170" fontId="11" fillId="4" borderId="41" xfId="0" applyNumberFormat="1" applyFont="1" applyFill="1" applyBorder="1" applyProtection="1"/>
    <xf numFmtId="170" fontId="11" fillId="4" borderId="14" xfId="0" applyNumberFormat="1" applyFont="1" applyFill="1" applyBorder="1" applyProtection="1"/>
    <xf numFmtId="0" fontId="20" fillId="4" borderId="44" xfId="0" applyNumberFormat="1" applyFont="1" applyFill="1" applyBorder="1" applyProtection="1"/>
    <xf numFmtId="0" fontId="20" fillId="4" borderId="45" xfId="0" applyNumberFormat="1" applyFont="1" applyFill="1" applyBorder="1" applyProtection="1"/>
    <xf numFmtId="0" fontId="8" fillId="4" borderId="47" xfId="0" applyFont="1" applyFill="1" applyBorder="1" applyAlignment="1" applyProtection="1">
      <alignment vertical="top"/>
    </xf>
    <xf numFmtId="0" fontId="8" fillId="4" borderId="20" xfId="0" applyFont="1" applyFill="1" applyBorder="1" applyAlignment="1" applyProtection="1">
      <alignment vertical="top"/>
    </xf>
    <xf numFmtId="170" fontId="8" fillId="4" borderId="20" xfId="0" applyNumberFormat="1" applyFont="1" applyFill="1" applyBorder="1" applyAlignment="1" applyProtection="1">
      <alignment vertical="top"/>
    </xf>
    <xf numFmtId="0" fontId="0" fillId="2" borderId="48" xfId="0" applyFill="1" applyBorder="1"/>
    <xf numFmtId="0" fontId="0" fillId="2" borderId="49" xfId="0" applyFill="1" applyBorder="1"/>
    <xf numFmtId="14" fontId="0" fillId="0" borderId="50" xfId="0" applyNumberFormat="1" applyFont="1" applyBorder="1" applyProtection="1"/>
    <xf numFmtId="14" fontId="0" fillId="0" borderId="36" xfId="0" applyNumberFormat="1" applyFont="1" applyBorder="1" applyProtection="1"/>
    <xf numFmtId="9" fontId="0" fillId="0" borderId="18" xfId="0" applyNumberFormat="1" applyFill="1" applyBorder="1" applyProtection="1">
      <protection locked="0"/>
    </xf>
    <xf numFmtId="0" fontId="0" fillId="0" borderId="0" xfId="0" applyFont="1" applyAlignment="1" applyProtection="1">
      <alignment horizontal="right"/>
    </xf>
    <xf numFmtId="2" fontId="16" fillId="4" borderId="3" xfId="0" applyNumberFormat="1" applyFont="1" applyFill="1" applyBorder="1" applyAlignment="1"/>
    <xf numFmtId="2" fontId="16" fillId="4" borderId="0" xfId="0" applyNumberFormat="1" applyFont="1" applyFill="1" applyBorder="1" applyAlignment="1"/>
    <xf numFmtId="0" fontId="14" fillId="4" borderId="6" xfId="0" applyFont="1" applyFill="1" applyBorder="1"/>
    <xf numFmtId="0" fontId="15" fillId="4" borderId="3" xfId="0" applyFont="1" applyFill="1" applyBorder="1"/>
    <xf numFmtId="0" fontId="21" fillId="4" borderId="2" xfId="0" applyFont="1" applyFill="1" applyBorder="1"/>
    <xf numFmtId="0" fontId="15" fillId="4" borderId="24" xfId="0" applyFont="1" applyFill="1" applyBorder="1"/>
    <xf numFmtId="2" fontId="19" fillId="4" borderId="3" xfId="0" applyNumberFormat="1" applyFont="1" applyFill="1" applyBorder="1"/>
    <xf numFmtId="2" fontId="19" fillId="4" borderId="0" xfId="0" applyNumberFormat="1" applyFont="1" applyFill="1" applyBorder="1"/>
    <xf numFmtId="2" fontId="19" fillId="4" borderId="1" xfId="0" applyNumberFormat="1" applyFont="1" applyFill="1" applyBorder="1"/>
    <xf numFmtId="2" fontId="0" fillId="0" borderId="30" xfId="0" applyNumberFormat="1" applyFont="1" applyBorder="1" applyProtection="1"/>
    <xf numFmtId="2" fontId="0" fillId="0" borderId="36" xfId="0" applyNumberFormat="1" applyFont="1" applyBorder="1" applyProtection="1"/>
    <xf numFmtId="14" fontId="0" fillId="0" borderId="0" xfId="0" applyNumberFormat="1" applyFont="1" applyBorder="1" applyProtection="1"/>
    <xf numFmtId="169" fontId="0" fillId="0" borderId="0" xfId="0" applyNumberFormat="1" applyFont="1" applyBorder="1" applyProtection="1"/>
    <xf numFmtId="2" fontId="0" fillId="0" borderId="0" xfId="0" applyNumberFormat="1" applyFont="1" applyBorder="1" applyProtection="1"/>
    <xf numFmtId="0" fontId="0" fillId="0" borderId="0" xfId="0" applyNumberFormat="1" applyFont="1" applyFill="1" applyBorder="1" applyProtection="1"/>
    <xf numFmtId="0" fontId="0" fillId="0" borderId="0" xfId="0" applyNumberFormat="1" applyFont="1" applyFill="1" applyBorder="1" applyProtection="1">
      <protection locked="0"/>
    </xf>
    <xf numFmtId="0" fontId="0" fillId="0" borderId="0" xfId="0" applyNumberFormat="1" applyFont="1" applyFill="1" applyBorder="1" applyAlignment="1" applyProtection="1">
      <protection locked="0"/>
    </xf>
    <xf numFmtId="2" fontId="0" fillId="0" borderId="45" xfId="0" applyNumberFormat="1" applyFont="1" applyBorder="1" applyProtection="1"/>
    <xf numFmtId="2" fontId="0" fillId="0" borderId="46" xfId="0" applyNumberFormat="1" applyFont="1" applyBorder="1" applyProtection="1"/>
    <xf numFmtId="169" fontId="0" fillId="0" borderId="31" xfId="0" applyNumberFormat="1" applyFont="1" applyBorder="1" applyProtection="1"/>
    <xf numFmtId="169" fontId="0" fillId="0" borderId="30" xfId="0" applyNumberFormat="1" applyFont="1" applyBorder="1" applyProtection="1"/>
    <xf numFmtId="169" fontId="0" fillId="0" borderId="36" xfId="0" applyNumberFormat="1" applyFont="1" applyBorder="1" applyProtection="1"/>
    <xf numFmtId="169" fontId="0" fillId="0" borderId="51" xfId="0" applyNumberFormat="1" applyFont="1" applyBorder="1" applyProtection="1"/>
    <xf numFmtId="169" fontId="0" fillId="0" borderId="52" xfId="0" applyNumberFormat="1" applyFont="1" applyBorder="1" applyProtection="1"/>
    <xf numFmtId="169" fontId="0" fillId="0" borderId="53" xfId="0" applyNumberFormat="1" applyFont="1" applyBorder="1" applyProtection="1"/>
    <xf numFmtId="0" fontId="0" fillId="0" borderId="0" xfId="0" applyFont="1" applyAlignment="1" applyProtection="1">
      <alignment vertical="top"/>
    </xf>
    <xf numFmtId="0" fontId="0" fillId="2" borderId="47" xfId="0" applyFill="1" applyBorder="1" applyAlignment="1">
      <alignment vertical="top"/>
    </xf>
    <xf numFmtId="0" fontId="0" fillId="2" borderId="29" xfId="0" applyFill="1" applyBorder="1" applyAlignment="1">
      <alignment vertical="top"/>
    </xf>
    <xf numFmtId="0" fontId="0" fillId="2" borderId="55" xfId="0" applyFill="1" applyBorder="1" applyAlignment="1">
      <alignment vertical="top"/>
    </xf>
    <xf numFmtId="0" fontId="0" fillId="2" borderId="20" xfId="0" applyFill="1" applyBorder="1" applyAlignment="1">
      <alignment vertical="top"/>
    </xf>
    <xf numFmtId="0" fontId="0" fillId="0" borderId="0" xfId="0" applyNumberFormat="1" applyFill="1" applyBorder="1" applyAlignment="1">
      <alignment vertical="top"/>
    </xf>
    <xf numFmtId="0" fontId="0" fillId="0" borderId="0" xfId="0" applyNumberFormat="1" applyFont="1" applyFill="1" applyBorder="1" applyAlignment="1" applyProtection="1">
      <alignment vertical="top"/>
    </xf>
    <xf numFmtId="169" fontId="0" fillId="0" borderId="36" xfId="0" applyNumberFormat="1" applyFont="1" applyFill="1" applyBorder="1" applyProtection="1"/>
    <xf numFmtId="4" fontId="0" fillId="0" borderId="37" xfId="0" applyNumberFormat="1" applyFont="1" applyFill="1" applyBorder="1" applyProtection="1"/>
    <xf numFmtId="4" fontId="0" fillId="0" borderId="36" xfId="0" applyNumberFormat="1" applyFont="1" applyFill="1" applyBorder="1" applyProtection="1"/>
    <xf numFmtId="0" fontId="0" fillId="3" borderId="20" xfId="0" applyFill="1" applyBorder="1" applyAlignment="1">
      <alignment horizontal="left"/>
    </xf>
    <xf numFmtId="0" fontId="0" fillId="2" borderId="28" xfId="0" applyFill="1" applyBorder="1"/>
    <xf numFmtId="0" fontId="0" fillId="0" borderId="56" xfId="0" applyFill="1" applyBorder="1" applyProtection="1">
      <protection locked="0"/>
    </xf>
    <xf numFmtId="0" fontId="3" fillId="0" borderId="0" xfId="0" applyFont="1" applyFill="1" applyBorder="1"/>
    <xf numFmtId="0" fontId="0" fillId="0" borderId="0" xfId="0" applyFill="1" applyBorder="1" applyAlignment="1">
      <alignment horizontal="right"/>
    </xf>
    <xf numFmtId="0" fontId="6" fillId="0" borderId="0" xfId="0" applyFont="1" applyFill="1" applyBorder="1" applyAlignment="1">
      <alignment horizontal="center"/>
    </xf>
    <xf numFmtId="0" fontId="15" fillId="0" borderId="0" xfId="0" applyFont="1" applyFill="1" applyBorder="1"/>
    <xf numFmtId="0" fontId="3" fillId="2" borderId="5" xfId="0" applyFont="1" applyFill="1" applyBorder="1"/>
    <xf numFmtId="0" fontId="3" fillId="2" borderId="1" xfId="0" applyFont="1" applyFill="1" applyBorder="1"/>
    <xf numFmtId="3" fontId="0" fillId="2" borderId="18" xfId="0" applyNumberFormat="1" applyFill="1" applyBorder="1" applyProtection="1"/>
    <xf numFmtId="3" fontId="0" fillId="2" borderId="19" xfId="0" applyNumberFormat="1" applyFill="1" applyBorder="1" applyProtection="1"/>
    <xf numFmtId="0" fontId="0" fillId="2" borderId="0" xfId="0" applyFill="1" applyBorder="1" applyAlignment="1"/>
    <xf numFmtId="0" fontId="0" fillId="2" borderId="1" xfId="0" applyFill="1" applyBorder="1" applyAlignment="1"/>
    <xf numFmtId="1" fontId="0" fillId="0" borderId="18" xfId="0" applyNumberFormat="1" applyFill="1" applyBorder="1" applyAlignment="1" applyProtection="1">
      <protection locked="0"/>
    </xf>
    <xf numFmtId="10" fontId="0" fillId="0" borderId="18" xfId="0" applyNumberFormat="1" applyFill="1" applyBorder="1" applyAlignment="1" applyProtection="1">
      <protection locked="0"/>
    </xf>
    <xf numFmtId="10" fontId="0" fillId="0" borderId="19" xfId="0" applyNumberFormat="1" applyFill="1" applyBorder="1" applyProtection="1">
      <protection locked="0"/>
    </xf>
    <xf numFmtId="2" fontId="0" fillId="0" borderId="31" xfId="0" applyNumberFormat="1" applyFont="1" applyBorder="1" applyProtection="1"/>
    <xf numFmtId="2" fontId="0" fillId="0" borderId="57" xfId="0" applyNumberFormat="1" applyFont="1" applyBorder="1" applyProtection="1"/>
    <xf numFmtId="0" fontId="0" fillId="2" borderId="58" xfId="0" applyFill="1" applyBorder="1" applyAlignment="1">
      <alignment horizontal="right"/>
    </xf>
    <xf numFmtId="3" fontId="0" fillId="2" borderId="27" xfId="0" applyNumberFormat="1" applyFill="1" applyBorder="1" applyProtection="1"/>
    <xf numFmtId="0" fontId="11" fillId="3" borderId="0" xfId="0" applyFont="1" applyFill="1" applyBorder="1"/>
    <xf numFmtId="0" fontId="11" fillId="0" borderId="59" xfId="0" applyFont="1" applyFill="1" applyBorder="1" applyProtection="1"/>
    <xf numFmtId="0" fontId="0" fillId="0" borderId="39" xfId="0" applyFill="1" applyBorder="1" applyProtection="1"/>
    <xf numFmtId="3" fontId="0" fillId="0" borderId="39" xfId="0" applyNumberFormat="1" applyFill="1" applyBorder="1" applyProtection="1"/>
    <xf numFmtId="0" fontId="11" fillId="0" borderId="50" xfId="0" applyFont="1" applyFill="1" applyBorder="1" applyProtection="1"/>
    <xf numFmtId="0" fontId="0" fillId="0" borderId="36" xfId="0" applyFill="1" applyBorder="1" applyProtection="1"/>
    <xf numFmtId="3" fontId="0" fillId="0" borderId="36" xfId="0" applyNumberFormat="1" applyFill="1" applyBorder="1" applyProtection="1"/>
    <xf numFmtId="0" fontId="14" fillId="4" borderId="2" xfId="0" applyFont="1" applyFill="1" applyBorder="1" applyProtection="1"/>
    <xf numFmtId="0" fontId="12" fillId="0" borderId="0" xfId="0" applyFont="1" applyFill="1"/>
    <xf numFmtId="0" fontId="11" fillId="3" borderId="1" xfId="0" applyFont="1" applyFill="1" applyBorder="1"/>
    <xf numFmtId="0" fontId="14" fillId="4" borderId="35" xfId="0" applyFont="1" applyFill="1" applyBorder="1"/>
    <xf numFmtId="0" fontId="0" fillId="4" borderId="35" xfId="0" applyFill="1" applyBorder="1"/>
    <xf numFmtId="0" fontId="0" fillId="4" borderId="11" xfId="0" applyFill="1" applyBorder="1"/>
    <xf numFmtId="0" fontId="0" fillId="4" borderId="60" xfId="0" applyFill="1" applyBorder="1"/>
    <xf numFmtId="0" fontId="0" fillId="4" borderId="61" xfId="0" applyFill="1" applyBorder="1"/>
    <xf numFmtId="0" fontId="0" fillId="3" borderId="61" xfId="0" applyFill="1" applyBorder="1"/>
    <xf numFmtId="0" fontId="0" fillId="3" borderId="11" xfId="0" applyFill="1" applyBorder="1"/>
    <xf numFmtId="0" fontId="0" fillId="3" borderId="60" xfId="0" applyFill="1" applyBorder="1"/>
    <xf numFmtId="0" fontId="15" fillId="4" borderId="23" xfId="0" applyFont="1" applyFill="1" applyBorder="1"/>
    <xf numFmtId="0" fontId="0" fillId="4" borderId="23" xfId="0" applyFill="1" applyBorder="1"/>
    <xf numFmtId="0" fontId="0" fillId="4" borderId="17" xfId="0" applyFill="1" applyBorder="1"/>
    <xf numFmtId="0" fontId="0" fillId="4" borderId="22" xfId="0" applyFill="1" applyBorder="1"/>
    <xf numFmtId="0" fontId="0" fillId="4" borderId="24" xfId="0" applyFill="1" applyBorder="1"/>
    <xf numFmtId="0" fontId="11" fillId="3" borderId="35" xfId="0" applyFont="1" applyFill="1" applyBorder="1"/>
    <xf numFmtId="0" fontId="11" fillId="3" borderId="11" xfId="0" applyFont="1" applyFill="1" applyBorder="1"/>
    <xf numFmtId="0" fontId="11" fillId="3" borderId="60" xfId="0" applyFont="1" applyFill="1" applyBorder="1"/>
    <xf numFmtId="3" fontId="0" fillId="0" borderId="3" xfId="0" applyNumberFormat="1" applyFill="1" applyBorder="1" applyProtection="1"/>
    <xf numFmtId="3" fontId="0" fillId="0" borderId="0" xfId="0" applyNumberFormat="1" applyFill="1" applyBorder="1" applyProtection="1"/>
    <xf numFmtId="0" fontId="1" fillId="4" borderId="40" xfId="0" applyNumberFormat="1" applyFont="1" applyFill="1" applyBorder="1" applyProtection="1"/>
    <xf numFmtId="0" fontId="0" fillId="4" borderId="41" xfId="0" applyNumberFormat="1" applyFont="1" applyFill="1" applyBorder="1" applyProtection="1"/>
    <xf numFmtId="0" fontId="0" fillId="4" borderId="14" xfId="0" applyNumberFormat="1" applyFont="1" applyFill="1" applyBorder="1" applyProtection="1"/>
    <xf numFmtId="0" fontId="11" fillId="4" borderId="17" xfId="0" applyNumberFormat="1" applyFont="1" applyFill="1" applyBorder="1" applyAlignment="1">
      <alignment horizontal="right"/>
    </xf>
    <xf numFmtId="3" fontId="11" fillId="4" borderId="17" xfId="0" applyNumberFormat="1" applyFont="1" applyFill="1" applyBorder="1" applyAlignment="1">
      <alignment horizontal="right"/>
    </xf>
    <xf numFmtId="0" fontId="22" fillId="3" borderId="5" xfId="0" applyFont="1" applyFill="1" applyBorder="1"/>
    <xf numFmtId="0" fontId="22" fillId="3" borderId="1" xfId="0" applyFont="1" applyFill="1" applyBorder="1"/>
    <xf numFmtId="0" fontId="22" fillId="3" borderId="8" xfId="0" applyFont="1" applyFill="1" applyBorder="1"/>
    <xf numFmtId="0" fontId="0" fillId="3" borderId="1" xfId="0" applyFont="1" applyFill="1" applyBorder="1"/>
    <xf numFmtId="165" fontId="11" fillId="4" borderId="22" xfId="0" applyNumberFormat="1" applyFont="1" applyFill="1" applyBorder="1" applyAlignment="1">
      <alignment horizontal="right"/>
    </xf>
    <xf numFmtId="0" fontId="0" fillId="2" borderId="62" xfId="0" applyFill="1" applyBorder="1" applyAlignment="1">
      <alignment horizontal="right"/>
    </xf>
    <xf numFmtId="0" fontId="0" fillId="3" borderId="0" xfId="0" applyFill="1" applyBorder="1" applyAlignment="1">
      <alignment horizontal="right"/>
    </xf>
    <xf numFmtId="0" fontId="0" fillId="4" borderId="4" xfId="0" applyFont="1" applyFill="1" applyBorder="1"/>
    <xf numFmtId="0" fontId="0" fillId="2" borderId="63" xfId="0" applyFill="1" applyBorder="1"/>
    <xf numFmtId="0" fontId="0" fillId="2" borderId="24" xfId="0" applyFill="1" applyBorder="1" applyAlignment="1">
      <alignment vertical="top"/>
    </xf>
    <xf numFmtId="3" fontId="0" fillId="0" borderId="41" xfId="0" applyNumberFormat="1" applyFont="1" applyBorder="1" applyProtection="1"/>
    <xf numFmtId="1" fontId="0" fillId="0" borderId="14" xfId="0" applyNumberFormat="1" applyFont="1" applyBorder="1" applyProtection="1"/>
    <xf numFmtId="1" fontId="0" fillId="0" borderId="64" xfId="0" applyNumberFormat="1" applyFont="1" applyBorder="1" applyProtection="1"/>
    <xf numFmtId="10" fontId="0" fillId="0" borderId="18" xfId="0" applyNumberFormat="1" applyFill="1" applyBorder="1" applyProtection="1">
      <protection locked="0"/>
    </xf>
    <xf numFmtId="0" fontId="15" fillId="2" borderId="0" xfId="0" applyFont="1" applyFill="1" applyBorder="1"/>
    <xf numFmtId="0" fontId="15" fillId="2" borderId="3" xfId="0" applyFont="1" applyFill="1" applyBorder="1"/>
    <xf numFmtId="0" fontId="0" fillId="2" borderId="62" xfId="0" applyFill="1" applyBorder="1"/>
    <xf numFmtId="0" fontId="15" fillId="0" borderId="0" xfId="0" applyFont="1" applyProtection="1"/>
    <xf numFmtId="1" fontId="0" fillId="0" borderId="39" xfId="0" applyNumberFormat="1" applyFill="1" applyBorder="1" applyProtection="1"/>
    <xf numFmtId="0" fontId="16" fillId="2" borderId="0" xfId="0" applyFont="1" applyFill="1" applyBorder="1" applyAlignment="1">
      <alignment horizontal="right"/>
    </xf>
    <xf numFmtId="0" fontId="16" fillId="2" borderId="0" xfId="0" applyFont="1" applyFill="1" applyBorder="1"/>
    <xf numFmtId="0" fontId="0" fillId="0" borderId="0" xfId="0" applyAlignment="1">
      <alignment horizontal="left"/>
    </xf>
    <xf numFmtId="0" fontId="0" fillId="0" borderId="0" xfId="0" applyFill="1" applyBorder="1" applyAlignment="1">
      <alignment horizontal="left"/>
    </xf>
    <xf numFmtId="0" fontId="0" fillId="0" borderId="0" xfId="0" quotePrefix="1" applyAlignment="1">
      <alignment horizontal="left"/>
    </xf>
    <xf numFmtId="0" fontId="0" fillId="3" borderId="47" xfId="0" applyFont="1" applyFill="1" applyBorder="1"/>
    <xf numFmtId="0" fontId="0" fillId="3" borderId="20" xfId="0" applyFont="1" applyFill="1" applyBorder="1"/>
    <xf numFmtId="0" fontId="1" fillId="3" borderId="20" xfId="0" applyFont="1" applyFill="1" applyBorder="1"/>
    <xf numFmtId="3" fontId="1" fillId="4" borderId="24" xfId="0" applyNumberFormat="1" applyFont="1" applyFill="1" applyBorder="1" applyAlignment="1">
      <alignment horizontal="right"/>
    </xf>
    <xf numFmtId="0" fontId="0" fillId="3" borderId="61" xfId="0" applyFont="1" applyFill="1" applyBorder="1"/>
    <xf numFmtId="0" fontId="0" fillId="3" borderId="21" xfId="0" applyFont="1" applyFill="1" applyBorder="1"/>
    <xf numFmtId="0" fontId="0" fillId="2" borderId="20" xfId="0" applyFill="1" applyBorder="1" applyAlignment="1">
      <alignment vertical="top"/>
    </xf>
    <xf numFmtId="0" fontId="0" fillId="0" borderId="0" xfId="0" applyNumberFormat="1" applyFill="1" applyBorder="1" applyProtection="1"/>
    <xf numFmtId="2" fontId="8" fillId="0" borderId="38" xfId="0" applyNumberFormat="1" applyFont="1" applyFill="1" applyBorder="1" applyProtection="1"/>
    <xf numFmtId="2" fontId="0" fillId="0" borderId="37" xfId="0" applyNumberFormat="1" applyFont="1" applyFill="1" applyBorder="1" applyProtection="1"/>
    <xf numFmtId="2" fontId="0" fillId="0" borderId="36" xfId="0" applyNumberFormat="1" applyFont="1" applyFill="1" applyBorder="1" applyProtection="1"/>
    <xf numFmtId="0" fontId="0" fillId="0" borderId="59" xfId="0" applyFill="1" applyBorder="1" applyProtection="1"/>
    <xf numFmtId="2" fontId="0" fillId="0" borderId="44" xfId="0" applyNumberFormat="1" applyFill="1" applyBorder="1" applyProtection="1"/>
    <xf numFmtId="0" fontId="0" fillId="0" borderId="50" xfId="0" applyFill="1" applyBorder="1" applyProtection="1"/>
    <xf numFmtId="0" fontId="0" fillId="0" borderId="46" xfId="0" applyFill="1" applyBorder="1" applyProtection="1"/>
    <xf numFmtId="0" fontId="0" fillId="2" borderId="29" xfId="0" applyFill="1" applyBorder="1" applyAlignment="1">
      <alignment vertical="top" wrapText="1"/>
    </xf>
    <xf numFmtId="170" fontId="0" fillId="0" borderId="39" xfId="0" applyNumberFormat="1" applyFill="1" applyBorder="1" applyProtection="1"/>
    <xf numFmtId="170" fontId="0" fillId="0" borderId="44" xfId="0" applyNumberFormat="1" applyFill="1" applyBorder="1" applyProtection="1"/>
    <xf numFmtId="170" fontId="0" fillId="0" borderId="36" xfId="0" applyNumberFormat="1" applyFill="1" applyBorder="1" applyProtection="1"/>
    <xf numFmtId="170" fontId="0" fillId="0" borderId="46" xfId="0" applyNumberFormat="1" applyFill="1" applyBorder="1" applyProtection="1"/>
    <xf numFmtId="167" fontId="0" fillId="0" borderId="18" xfId="0" applyNumberFormat="1" applyFill="1" applyBorder="1" applyProtection="1">
      <protection locked="0"/>
    </xf>
    <xf numFmtId="166" fontId="0" fillId="0" borderId="18" xfId="0" applyNumberFormat="1" applyFill="1" applyBorder="1" applyProtection="1">
      <protection locked="0"/>
    </xf>
    <xf numFmtId="166" fontId="0" fillId="0" borderId="56" xfId="0" applyNumberFormat="1" applyFill="1" applyBorder="1" applyProtection="1">
      <protection locked="0"/>
    </xf>
    <xf numFmtId="171" fontId="0" fillId="0" borderId="31" xfId="0" applyNumberFormat="1" applyFont="1" applyBorder="1" applyProtection="1"/>
    <xf numFmtId="171" fontId="0" fillId="0" borderId="30" xfId="0" applyNumberFormat="1" applyFont="1" applyBorder="1" applyProtection="1"/>
    <xf numFmtId="171" fontId="0" fillId="0" borderId="36" xfId="0" applyNumberFormat="1" applyFont="1" applyBorder="1" applyProtection="1"/>
    <xf numFmtId="0" fontId="0" fillId="0" borderId="18" xfId="0" applyBorder="1" applyProtection="1">
      <protection locked="0"/>
    </xf>
    <xf numFmtId="0" fontId="0" fillId="0" borderId="0" xfId="0"/>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0" fillId="0" borderId="14" xfId="0" quotePrefix="1" applyBorder="1" applyAlignment="1">
      <alignment horizontal="left" vertical="top" wrapText="1"/>
    </xf>
    <xf numFmtId="14" fontId="16" fillId="2" borderId="0" xfId="0" applyNumberFormat="1" applyFont="1" applyFill="1" applyBorder="1" applyAlignment="1">
      <alignment horizontal="center"/>
    </xf>
    <xf numFmtId="0" fontId="10" fillId="0" borderId="0" xfId="0" applyFont="1"/>
    <xf numFmtId="3" fontId="0" fillId="4" borderId="3" xfId="0" applyNumberFormat="1" applyFill="1" applyBorder="1" applyAlignment="1">
      <alignment horizontal="right"/>
    </xf>
    <xf numFmtId="3" fontId="0" fillId="4" borderId="0" xfId="0" applyNumberFormat="1" applyFill="1" applyBorder="1" applyAlignment="1">
      <alignment horizontal="right"/>
    </xf>
    <xf numFmtId="3" fontId="0" fillId="4" borderId="1" xfId="0" applyNumberFormat="1" applyFill="1" applyBorder="1" applyAlignment="1">
      <alignment horizontal="right"/>
    </xf>
    <xf numFmtId="3" fontId="0" fillId="4" borderId="20" xfId="0" applyNumberFormat="1" applyFill="1" applyBorder="1" applyAlignment="1">
      <alignment horizontal="right"/>
    </xf>
    <xf numFmtId="0" fontId="24" fillId="0" borderId="18" xfId="0" applyFont="1" applyFill="1" applyBorder="1" applyAlignment="1" applyProtection="1">
      <alignment horizontal="center" vertical="center"/>
      <protection locked="0"/>
    </xf>
    <xf numFmtId="0" fontId="23" fillId="0" borderId="0" xfId="0" applyFont="1" applyAlignment="1">
      <alignment horizontal="right" vertical="center"/>
    </xf>
    <xf numFmtId="3" fontId="0" fillId="3" borderId="20" xfId="0" applyNumberFormat="1" applyFill="1" applyBorder="1" applyAlignment="1">
      <alignment horizontal="right"/>
    </xf>
    <xf numFmtId="0" fontId="0" fillId="0" borderId="39" xfId="0" applyFill="1" applyBorder="1" applyAlignment="1">
      <alignment horizontal="right" vertical="top"/>
    </xf>
    <xf numFmtId="2" fontId="0" fillId="0" borderId="39" xfId="0" applyNumberFormat="1" applyFill="1" applyBorder="1" applyAlignment="1">
      <alignment horizontal="right" vertical="top"/>
    </xf>
    <xf numFmtId="2" fontId="0" fillId="0" borderId="44" xfId="0" applyNumberFormat="1" applyFill="1" applyBorder="1" applyAlignment="1">
      <alignment horizontal="right" vertical="top"/>
    </xf>
    <xf numFmtId="0" fontId="0" fillId="3" borderId="3" xfId="0" applyFill="1" applyBorder="1" applyAlignment="1">
      <alignment horizontal="left"/>
    </xf>
    <xf numFmtId="3" fontId="25" fillId="8" borderId="76" xfId="0" applyNumberFormat="1" applyFont="1" applyFill="1" applyBorder="1" applyProtection="1">
      <protection locked="0"/>
    </xf>
    <xf numFmtId="3" fontId="25" fillId="8" borderId="28" xfId="0" applyNumberFormat="1" applyFont="1" applyFill="1" applyBorder="1" applyProtection="1">
      <protection locked="0"/>
    </xf>
    <xf numFmtId="3" fontId="25" fillId="8" borderId="26" xfId="0" applyNumberFormat="1" applyFont="1" applyFill="1" applyBorder="1" applyProtection="1">
      <protection locked="0"/>
    </xf>
    <xf numFmtId="0" fontId="26" fillId="2" borderId="1" xfId="0" applyFont="1" applyFill="1" applyBorder="1" applyAlignment="1">
      <alignment horizontal="right"/>
    </xf>
    <xf numFmtId="0" fontId="26" fillId="2" borderId="3" xfId="0" applyFont="1" applyFill="1" applyBorder="1"/>
    <xf numFmtId="0" fontId="25" fillId="0" borderId="0" xfId="0" applyFont="1" applyFill="1" applyAlignment="1">
      <alignment horizontal="right"/>
    </xf>
    <xf numFmtId="0" fontId="0" fillId="0" borderId="0" xfId="0" applyBorder="1" applyAlignment="1">
      <alignment horizontal="left" vertical="top" wrapText="1"/>
    </xf>
    <xf numFmtId="0" fontId="0" fillId="0" borderId="0" xfId="0" quotePrefix="1" applyBorder="1" applyAlignment="1">
      <alignment horizontal="left" vertical="top" wrapText="1"/>
    </xf>
    <xf numFmtId="0" fontId="0" fillId="0" borderId="73" xfId="0" applyBorder="1" applyAlignment="1">
      <alignment horizontal="left" vertical="top" wrapText="1"/>
    </xf>
    <xf numFmtId="0" fontId="0" fillId="0" borderId="73" xfId="0" applyBorder="1" applyAlignment="1" applyProtection="1">
      <alignment horizontal="left" vertical="top" wrapText="1"/>
      <protection locked="0"/>
    </xf>
    <xf numFmtId="0" fontId="0" fillId="0" borderId="0" xfId="0" applyAlignment="1">
      <alignment horizontal="left" vertical="top" wrapText="1"/>
    </xf>
    <xf numFmtId="0" fontId="0" fillId="7" borderId="73" xfId="0" applyFill="1" applyBorder="1" applyAlignment="1">
      <alignment horizontal="left" vertical="top" wrapText="1"/>
    </xf>
    <xf numFmtId="0" fontId="0" fillId="0" borderId="9" xfId="0" applyBorder="1" applyAlignment="1">
      <alignment horizontal="left" vertical="top" wrapText="1"/>
    </xf>
    <xf numFmtId="0" fontId="0" fillId="0" borderId="74" xfId="0" applyBorder="1" applyAlignment="1">
      <alignment horizontal="left" vertical="top" wrapText="1"/>
    </xf>
    <xf numFmtId="0" fontId="11" fillId="6" borderId="20" xfId="0" applyFont="1" applyFill="1" applyBorder="1" applyAlignment="1">
      <alignment horizontal="left" vertical="top" wrapText="1"/>
    </xf>
    <xf numFmtId="0" fontId="11" fillId="6" borderId="75" xfId="0" applyFont="1" applyFill="1" applyBorder="1" applyAlignment="1">
      <alignment horizontal="left" vertical="top" wrapText="1"/>
    </xf>
    <xf numFmtId="0" fontId="11" fillId="6" borderId="29" xfId="0" applyFont="1" applyFill="1" applyBorder="1" applyAlignment="1">
      <alignment horizontal="left" vertical="top" wrapText="1"/>
    </xf>
    <xf numFmtId="0" fontId="11" fillId="6" borderId="55" xfId="0" applyFont="1" applyFill="1" applyBorder="1" applyAlignment="1">
      <alignment horizontal="left" vertical="top" wrapText="1"/>
    </xf>
    <xf numFmtId="0" fontId="0" fillId="0" borderId="20" xfId="0" applyBorder="1" applyAlignment="1">
      <alignment horizontal="left" vertical="top" wrapText="1"/>
    </xf>
    <xf numFmtId="0" fontId="0" fillId="0" borderId="9"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73" xfId="0" applyFont="1" applyBorder="1" applyAlignment="1" applyProtection="1">
      <alignment horizontal="left" vertical="top" wrapText="1"/>
      <protection locked="0"/>
    </xf>
    <xf numFmtId="0" fontId="0" fillId="0" borderId="73" xfId="0" applyFill="1" applyBorder="1" applyAlignment="1" applyProtection="1">
      <alignment horizontal="left" vertical="top" wrapText="1"/>
      <protection locked="0"/>
    </xf>
    <xf numFmtId="0" fontId="0" fillId="0" borderId="17" xfId="0" applyBorder="1" applyAlignment="1">
      <alignment horizontal="left" vertical="top" wrapText="1"/>
    </xf>
    <xf numFmtId="0" fontId="11" fillId="6" borderId="24" xfId="0" applyFont="1" applyFill="1" applyBorder="1" applyAlignment="1">
      <alignment horizontal="left" vertical="top" wrapText="1"/>
    </xf>
    <xf numFmtId="0" fontId="0" fillId="0" borderId="17" xfId="0" applyBorder="1" applyAlignment="1" applyProtection="1">
      <alignment horizontal="left" vertical="top" wrapText="1"/>
      <protection locked="0"/>
    </xf>
    <xf numFmtId="0" fontId="0" fillId="0" borderId="73" xfId="0" applyFont="1" applyFill="1" applyBorder="1" applyAlignment="1" applyProtection="1">
      <alignment horizontal="left" vertical="top" wrapText="1"/>
      <protection locked="0"/>
    </xf>
    <xf numFmtId="0" fontId="27" fillId="2" borderId="7" xfId="0" applyFont="1" applyFill="1" applyBorder="1"/>
    <xf numFmtId="0" fontId="16" fillId="3" borderId="4" xfId="0" applyFont="1" applyFill="1" applyBorder="1"/>
    <xf numFmtId="0" fontId="16" fillId="4" borderId="0" xfId="0" applyFont="1" applyFill="1" applyBorder="1" applyAlignment="1">
      <alignment horizontal="left"/>
    </xf>
    <xf numFmtId="0" fontId="12" fillId="0" borderId="74" xfId="0" applyFont="1"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4"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0" fillId="2" borderId="61" xfId="0" applyFill="1" applyBorder="1" applyAlignment="1">
      <alignment vertical="top"/>
    </xf>
    <xf numFmtId="0" fontId="11" fillId="2" borderId="54" xfId="0" applyFont="1" applyFill="1" applyBorder="1" applyAlignment="1">
      <alignment vertical="top" wrapText="1"/>
    </xf>
    <xf numFmtId="0" fontId="11" fillId="2" borderId="47" xfId="0" applyFont="1" applyFill="1" applyBorder="1" applyAlignment="1">
      <alignment vertical="top" wrapText="1"/>
    </xf>
    <xf numFmtId="0" fontId="28" fillId="3" borderId="0" xfId="0" applyFont="1" applyFill="1" applyBorder="1"/>
    <xf numFmtId="172" fontId="0" fillId="0" borderId="0" xfId="0" applyNumberFormat="1" applyFont="1"/>
    <xf numFmtId="173" fontId="0" fillId="0" borderId="0" xfId="0" applyNumberFormat="1"/>
    <xf numFmtId="0" fontId="15" fillId="2" borderId="1" xfId="0" applyFont="1" applyFill="1" applyBorder="1"/>
    <xf numFmtId="0" fontId="25" fillId="2" borderId="0" xfId="0" applyFont="1" applyFill="1" applyBorder="1"/>
    <xf numFmtId="0" fontId="25" fillId="0" borderId="0" xfId="0" applyFont="1" applyAlignment="1">
      <alignment horizontal="right" vertical="top" wrapText="1"/>
    </xf>
    <xf numFmtId="0" fontId="0" fillId="0" borderId="0" xfId="0" applyAlignment="1">
      <alignment vertical="top" wrapText="1"/>
    </xf>
    <xf numFmtId="4" fontId="25" fillId="2" borderId="1" xfId="0" applyNumberFormat="1" applyFont="1" applyFill="1" applyBorder="1" applyAlignment="1">
      <alignment horizontal="right"/>
    </xf>
    <xf numFmtId="0" fontId="25" fillId="2" borderId="1" xfId="0" applyFont="1" applyFill="1" applyBorder="1"/>
    <xf numFmtId="0" fontId="0" fillId="9" borderId="4" xfId="0" applyFill="1" applyBorder="1"/>
    <xf numFmtId="0" fontId="0" fillId="9" borderId="7" xfId="0" applyFill="1" applyBorder="1"/>
    <xf numFmtId="0" fontId="0" fillId="9" borderId="5" xfId="0" applyFill="1" applyBorder="1"/>
    <xf numFmtId="2" fontId="0" fillId="9" borderId="8" xfId="0" applyNumberFormat="1" applyFill="1" applyBorder="1"/>
    <xf numFmtId="2" fontId="0" fillId="9" borderId="4" xfId="0" applyNumberFormat="1" applyFill="1" applyBorder="1"/>
    <xf numFmtId="0" fontId="0" fillId="10" borderId="4" xfId="0" applyFill="1" applyBorder="1"/>
    <xf numFmtId="0" fontId="0" fillId="10" borderId="7" xfId="0" applyFill="1" applyBorder="1"/>
    <xf numFmtId="0" fontId="0" fillId="10" borderId="5" xfId="0" applyFill="1" applyBorder="1"/>
    <xf numFmtId="2" fontId="0" fillId="10" borderId="8" xfId="0" applyNumberFormat="1" applyFill="1" applyBorder="1"/>
    <xf numFmtId="2" fontId="0" fillId="10" borderId="4" xfId="0" applyNumberFormat="1" applyFill="1" applyBorder="1"/>
    <xf numFmtId="0" fontId="0" fillId="11" borderId="0" xfId="0" applyFill="1"/>
    <xf numFmtId="0" fontId="0" fillId="11" borderId="7" xfId="0" applyFill="1" applyBorder="1"/>
    <xf numFmtId="0" fontId="0" fillId="11" borderId="1" xfId="0" applyFill="1" applyBorder="1"/>
    <xf numFmtId="2" fontId="0" fillId="11" borderId="8" xfId="0" applyNumberFormat="1" applyFill="1" applyBorder="1"/>
    <xf numFmtId="0" fontId="0" fillId="11" borderId="0" xfId="0" applyFill="1" applyBorder="1"/>
    <xf numFmtId="2" fontId="0" fillId="11" borderId="0" xfId="0" applyNumberFormat="1" applyFill="1"/>
    <xf numFmtId="3" fontId="0" fillId="0" borderId="78" xfId="0" applyNumberFormat="1" applyFill="1" applyBorder="1" applyProtection="1"/>
    <xf numFmtId="170" fontId="0" fillId="0" borderId="79" xfId="0" applyNumberFormat="1" applyFill="1" applyBorder="1" applyProtection="1"/>
    <xf numFmtId="170" fontId="0" fillId="0" borderId="4" xfId="0" applyNumberFormat="1" applyFill="1" applyBorder="1" applyProtection="1"/>
    <xf numFmtId="170" fontId="3" fillId="4" borderId="40" xfId="0" applyNumberFormat="1" applyFont="1" applyFill="1" applyBorder="1" applyProtection="1"/>
    <xf numFmtId="170" fontId="3" fillId="4" borderId="41" xfId="0" applyNumberFormat="1" applyFont="1" applyFill="1" applyBorder="1" applyProtection="1"/>
    <xf numFmtId="0" fontId="6" fillId="0" borderId="0" xfId="0" applyFont="1" applyBorder="1" applyAlignment="1">
      <alignment vertical="top"/>
    </xf>
    <xf numFmtId="0" fontId="29" fillId="0" borderId="0" xfId="0" applyFont="1" applyBorder="1" applyAlignment="1">
      <alignment wrapText="1" shrinkToFit="1"/>
    </xf>
    <xf numFmtId="14" fontId="0" fillId="0" borderId="3" xfId="0" applyNumberFormat="1" applyFill="1" applyBorder="1"/>
    <xf numFmtId="0" fontId="11" fillId="11" borderId="0" xfId="0" applyFont="1" applyFill="1" applyBorder="1" applyAlignment="1">
      <alignment vertical="top"/>
    </xf>
    <xf numFmtId="0" fontId="11" fillId="11" borderId="4" xfId="0" applyFont="1" applyFill="1" applyBorder="1" applyAlignment="1">
      <alignment vertical="top" wrapText="1"/>
    </xf>
    <xf numFmtId="0" fontId="16" fillId="11" borderId="0" xfId="0" applyFont="1" applyFill="1" applyBorder="1" applyAlignment="1">
      <alignment vertical="top"/>
    </xf>
    <xf numFmtId="0" fontId="0" fillId="11" borderId="0" xfId="0" applyFill="1" applyBorder="1" applyAlignment="1">
      <alignment vertical="top"/>
    </xf>
    <xf numFmtId="0" fontId="0" fillId="11" borderId="4" xfId="0" applyFill="1" applyBorder="1" applyAlignment="1">
      <alignment vertical="top"/>
    </xf>
    <xf numFmtId="0" fontId="11" fillId="12" borderId="1" xfId="0" applyFont="1" applyFill="1" applyBorder="1" applyAlignment="1">
      <alignment vertical="top"/>
    </xf>
    <xf numFmtId="0" fontId="0" fillId="12" borderId="5" xfId="0" applyFill="1" applyBorder="1" applyAlignment="1">
      <alignment vertical="top"/>
    </xf>
    <xf numFmtId="0" fontId="0" fillId="12" borderId="1" xfId="0" applyFill="1" applyBorder="1" applyAlignment="1">
      <alignment vertical="top"/>
    </xf>
    <xf numFmtId="0" fontId="11" fillId="0" borderId="0" xfId="0" applyFont="1" applyAlignment="1">
      <alignment vertical="top"/>
    </xf>
    <xf numFmtId="0" fontId="0" fillId="0" borderId="4" xfId="0" applyBorder="1" applyAlignment="1">
      <alignment vertical="top"/>
    </xf>
    <xf numFmtId="0" fontId="0" fillId="0" borderId="0" xfId="0" applyAlignment="1">
      <alignment vertical="top"/>
    </xf>
    <xf numFmtId="14" fontId="0" fillId="0" borderId="0" xfId="0" applyNumberFormat="1" applyAlignment="1">
      <alignment vertical="top"/>
    </xf>
    <xf numFmtId="9" fontId="0" fillId="0" borderId="0" xfId="0" applyNumberFormat="1" applyAlignment="1">
      <alignment vertical="top"/>
    </xf>
    <xf numFmtId="0" fontId="0" fillId="0" borderId="1" xfId="0" applyBorder="1" applyAlignment="1">
      <alignment vertical="top"/>
    </xf>
    <xf numFmtId="0" fontId="0" fillId="0" borderId="5" xfId="0" applyBorder="1" applyAlignment="1">
      <alignment vertical="top"/>
    </xf>
    <xf numFmtId="0" fontId="0" fillId="7" borderId="0" xfId="0" applyFill="1" applyAlignment="1">
      <alignment vertical="top"/>
    </xf>
    <xf numFmtId="0" fontId="0" fillId="7" borderId="4" xfId="0" applyFill="1" applyBorder="1" applyAlignment="1">
      <alignment vertical="top"/>
    </xf>
    <xf numFmtId="0" fontId="0" fillId="7" borderId="0" xfId="0" applyFill="1" applyAlignment="1">
      <alignment vertical="top" wrapText="1"/>
    </xf>
    <xf numFmtId="168" fontId="12" fillId="0" borderId="0" xfId="0" applyNumberFormat="1" applyFont="1" applyFill="1" applyBorder="1"/>
    <xf numFmtId="0" fontId="11" fillId="11" borderId="4" xfId="0" applyFont="1" applyFill="1" applyBorder="1" applyAlignment="1">
      <alignment vertical="top"/>
    </xf>
    <xf numFmtId="0" fontId="25" fillId="0" borderId="0" xfId="0" applyFont="1"/>
    <xf numFmtId="3" fontId="16" fillId="0" borderId="0" xfId="0" applyNumberFormat="1" applyFont="1"/>
    <xf numFmtId="0" fontId="0" fillId="0" borderId="0" xfId="0" applyNumberFormat="1" applyAlignment="1">
      <alignment vertical="top"/>
    </xf>
    <xf numFmtId="0" fontId="11" fillId="11" borderId="4" xfId="0" quotePrefix="1" applyFont="1" applyFill="1" applyBorder="1" applyAlignment="1">
      <alignment vertical="top"/>
    </xf>
    <xf numFmtId="0" fontId="0" fillId="0" borderId="4" xfId="0" quotePrefix="1" applyBorder="1" applyAlignment="1">
      <alignment vertical="top"/>
    </xf>
    <xf numFmtId="0" fontId="0" fillId="0" borderId="0" xfId="0" quotePrefix="1" applyAlignment="1">
      <alignment vertical="top"/>
    </xf>
    <xf numFmtId="9" fontId="0" fillId="0" borderId="0" xfId="0" quotePrefix="1" applyNumberFormat="1" applyAlignment="1">
      <alignment vertical="top"/>
    </xf>
    <xf numFmtId="0" fontId="0" fillId="0" borderId="0" xfId="0" quotePrefix="1" applyBorder="1" applyAlignment="1">
      <alignment vertical="top"/>
    </xf>
    <xf numFmtId="0" fontId="30" fillId="0" borderId="0" xfId="1" applyFont="1" applyAlignment="1" applyProtection="1">
      <alignment horizontal="right"/>
    </xf>
    <xf numFmtId="0" fontId="30" fillId="0" borderId="0" xfId="0" applyFont="1" applyFill="1"/>
    <xf numFmtId="0" fontId="0" fillId="3" borderId="24" xfId="0" applyFont="1" applyFill="1" applyBorder="1"/>
    <xf numFmtId="165" fontId="0" fillId="4" borderId="23" xfId="0" applyNumberFormat="1" applyFont="1" applyFill="1" applyBorder="1"/>
    <xf numFmtId="2" fontId="0" fillId="3" borderId="24" xfId="0" applyNumberFormat="1" applyFont="1" applyFill="1" applyBorder="1"/>
    <xf numFmtId="0" fontId="15" fillId="3" borderId="17" xfId="0" applyFont="1" applyFill="1" applyBorder="1"/>
    <xf numFmtId="0" fontId="15" fillId="3" borderId="0" xfId="0" applyNumberFormat="1" applyFont="1" applyFill="1" applyBorder="1"/>
    <xf numFmtId="0" fontId="14" fillId="3" borderId="17" xfId="0" applyFont="1" applyFill="1" applyBorder="1"/>
    <xf numFmtId="2" fontId="14" fillId="3" borderId="0" xfId="0" applyNumberFormat="1" applyFont="1" applyFill="1" applyBorder="1"/>
    <xf numFmtId="9" fontId="14" fillId="3" borderId="0" xfId="0" applyNumberFormat="1" applyFont="1" applyFill="1" applyBorder="1"/>
    <xf numFmtId="0" fontId="14" fillId="3" borderId="0" xfId="0" applyFont="1" applyFill="1" applyBorder="1"/>
    <xf numFmtId="0" fontId="14" fillId="3" borderId="22" xfId="0" applyFont="1" applyFill="1" applyBorder="1"/>
    <xf numFmtId="0" fontId="14" fillId="3" borderId="1" xfId="0" applyFont="1" applyFill="1" applyBorder="1"/>
    <xf numFmtId="0" fontId="14" fillId="3" borderId="4" xfId="0" applyFont="1" applyFill="1" applyBorder="1"/>
    <xf numFmtId="1" fontId="0" fillId="0" borderId="0" xfId="0" applyNumberFormat="1" applyAlignment="1">
      <alignment vertical="top"/>
    </xf>
    <xf numFmtId="3" fontId="0" fillId="0" borderId="0" xfId="0" applyNumberFormat="1" applyAlignment="1">
      <alignment vertical="top"/>
    </xf>
    <xf numFmtId="0" fontId="11" fillId="0" borderId="1" xfId="0" applyFont="1" applyBorder="1" applyAlignment="1">
      <alignment vertical="top"/>
    </xf>
    <xf numFmtId="0" fontId="24" fillId="0" borderId="0" xfId="0" applyFont="1" applyAlignment="1">
      <alignment vertical="center"/>
    </xf>
    <xf numFmtId="165" fontId="16" fillId="4" borderId="3" xfId="0" applyNumberFormat="1" applyFont="1" applyFill="1" applyBorder="1" applyAlignment="1">
      <alignment horizontal="right"/>
    </xf>
    <xf numFmtId="165" fontId="16" fillId="4" borderId="0" xfId="0" applyNumberFormat="1" applyFont="1" applyFill="1" applyBorder="1" applyAlignment="1">
      <alignment horizontal="right"/>
    </xf>
    <xf numFmtId="165" fontId="16" fillId="4" borderId="1" xfId="0" applyNumberFormat="1" applyFont="1" applyFill="1" applyBorder="1"/>
    <xf numFmtId="0" fontId="31" fillId="4" borderId="35" xfId="0" applyFont="1" applyFill="1" applyBorder="1" applyAlignment="1" applyProtection="1">
      <alignment vertical="top"/>
    </xf>
    <xf numFmtId="0" fontId="31" fillId="0" borderId="35" xfId="0" applyFont="1" applyFill="1" applyBorder="1" applyAlignment="1" applyProtection="1">
      <alignment vertical="top"/>
    </xf>
    <xf numFmtId="0" fontId="31" fillId="0" borderId="35" xfId="0" applyFont="1" applyFill="1" applyBorder="1" applyAlignment="1" applyProtection="1">
      <alignment vertical="top" wrapText="1"/>
    </xf>
    <xf numFmtId="0" fontId="31" fillId="4" borderId="35" xfId="0" applyFont="1" applyFill="1" applyBorder="1" applyAlignment="1" applyProtection="1">
      <alignment vertical="top" wrapText="1"/>
    </xf>
    <xf numFmtId="0" fontId="31" fillId="4" borderId="34" xfId="0" applyFont="1" applyFill="1" applyBorder="1" applyAlignment="1" applyProtection="1">
      <alignment vertical="top"/>
    </xf>
    <xf numFmtId="0" fontId="31" fillId="4" borderId="34" xfId="0" applyFont="1" applyFill="1" applyBorder="1" applyAlignment="1" applyProtection="1">
      <alignment vertical="top" wrapText="1"/>
    </xf>
    <xf numFmtId="0" fontId="31" fillId="4" borderId="23" xfId="0" applyFont="1" applyFill="1" applyBorder="1" applyAlignment="1" applyProtection="1">
      <alignment vertical="top" wrapText="1"/>
    </xf>
    <xf numFmtId="0" fontId="31" fillId="4" borderId="23" xfId="0" applyFont="1" applyFill="1" applyBorder="1" applyAlignment="1" applyProtection="1">
      <alignment vertical="top"/>
    </xf>
    <xf numFmtId="0" fontId="1" fillId="4" borderId="23" xfId="0" applyFont="1" applyFill="1" applyBorder="1" applyAlignment="1" applyProtection="1">
      <alignment vertical="top" wrapText="1"/>
    </xf>
    <xf numFmtId="0" fontId="31" fillId="4" borderId="42" xfId="0" applyFont="1" applyFill="1" applyBorder="1" applyAlignment="1" applyProtection="1">
      <alignment vertical="top" wrapText="1"/>
    </xf>
    <xf numFmtId="0" fontId="31" fillId="4" borderId="11" xfId="0" applyFont="1" applyFill="1" applyBorder="1" applyProtection="1"/>
    <xf numFmtId="0" fontId="31" fillId="0" borderId="11" xfId="0" applyFont="1" applyFill="1" applyBorder="1" applyProtection="1"/>
    <xf numFmtId="0" fontId="31" fillId="4" borderId="9" xfId="0" applyFont="1" applyFill="1" applyBorder="1" applyProtection="1"/>
    <xf numFmtId="0" fontId="31" fillId="4" borderId="17" xfId="0" applyFont="1" applyFill="1" applyBorder="1" applyProtection="1"/>
    <xf numFmtId="170" fontId="31" fillId="4" borderId="43" xfId="0" applyNumberFormat="1" applyFont="1" applyFill="1" applyBorder="1" applyProtection="1"/>
    <xf numFmtId="0" fontId="8" fillId="0" borderId="38" xfId="0" applyNumberFormat="1" applyFont="1" applyFill="1" applyBorder="1" applyProtection="1"/>
    <xf numFmtId="0" fontId="0" fillId="0" borderId="36" xfId="0" applyNumberFormat="1" applyFont="1" applyFill="1" applyBorder="1" applyProtection="1"/>
    <xf numFmtId="0" fontId="25" fillId="3" borderId="0" xfId="0" applyFont="1" applyFill="1" applyBorder="1"/>
    <xf numFmtId="0" fontId="10" fillId="0" borderId="3" xfId="0" applyFont="1" applyBorder="1" applyProtection="1"/>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4" fontId="0" fillId="0" borderId="51" xfId="0" applyNumberFormat="1" applyFont="1" applyBorder="1" applyProtection="1"/>
    <xf numFmtId="4" fontId="0" fillId="0" borderId="52" xfId="0" applyNumberFormat="1" applyFont="1" applyBorder="1" applyProtection="1"/>
    <xf numFmtId="4" fontId="0" fillId="0" borderId="53" xfId="0" applyNumberFormat="1" applyFont="1" applyBorder="1" applyProtection="1"/>
    <xf numFmtId="0" fontId="31" fillId="4" borderId="77" xfId="0" applyFont="1" applyFill="1" applyBorder="1" applyAlignment="1" applyProtection="1">
      <alignment vertical="top" wrapText="1"/>
    </xf>
    <xf numFmtId="4" fontId="0" fillId="0" borderId="59" xfId="0" applyNumberFormat="1" applyFont="1" applyBorder="1" applyProtection="1"/>
    <xf numFmtId="4" fontId="0" fillId="0" borderId="33" xfId="0" applyNumberFormat="1" applyFont="1" applyBorder="1" applyProtection="1"/>
    <xf numFmtId="4" fontId="0" fillId="0" borderId="50" xfId="0" applyNumberFormat="1" applyFont="1" applyBorder="1" applyProtection="1"/>
    <xf numFmtId="2" fontId="0" fillId="0" borderId="0" xfId="0" quotePrefix="1" applyNumberFormat="1" applyAlignment="1">
      <alignment horizontal="left"/>
    </xf>
    <xf numFmtId="0" fontId="3" fillId="0" borderId="0" xfId="0" applyNumberFormat="1" applyFont="1"/>
    <xf numFmtId="14" fontId="3" fillId="0" borderId="0" xfId="0" applyNumberFormat="1" applyFont="1"/>
    <xf numFmtId="0" fontId="1" fillId="0" borderId="0" xfId="0" applyFont="1"/>
    <xf numFmtId="0" fontId="3" fillId="0" borderId="0" xfId="0" applyNumberFormat="1" applyFont="1" applyFill="1"/>
    <xf numFmtId="0" fontId="0" fillId="2" borderId="20" xfId="0" applyFill="1" applyBorder="1" applyAlignment="1">
      <alignment vertical="top"/>
    </xf>
    <xf numFmtId="0" fontId="0" fillId="0" borderId="0" xfId="0" applyAlignment="1">
      <alignment horizontal="right"/>
    </xf>
    <xf numFmtId="0" fontId="11" fillId="0" borderId="81" xfId="0" applyFont="1" applyBorder="1"/>
    <xf numFmtId="0" fontId="0" fillId="0" borderId="82" xfId="0" applyBorder="1"/>
    <xf numFmtId="0" fontId="0" fillId="0" borderId="84" xfId="0" applyBorder="1"/>
    <xf numFmtId="0" fontId="0" fillId="0" borderId="86" xfId="0" applyBorder="1"/>
    <xf numFmtId="0" fontId="0" fillId="0" borderId="87" xfId="0" applyBorder="1"/>
    <xf numFmtId="0" fontId="11" fillId="0" borderId="83" xfId="0" applyFont="1" applyBorder="1"/>
    <xf numFmtId="0" fontId="11" fillId="0" borderId="85" xfId="0" applyFont="1" applyBorder="1"/>
    <xf numFmtId="0" fontId="11" fillId="0" borderId="88" xfId="0" applyFont="1" applyBorder="1"/>
    <xf numFmtId="4" fontId="25" fillId="2" borderId="0" xfId="0" applyNumberFormat="1" applyFont="1" applyFill="1" applyBorder="1" applyAlignment="1">
      <alignment horizontal="right"/>
    </xf>
    <xf numFmtId="0" fontId="27" fillId="2" borderId="0" xfId="0" applyFont="1" applyFill="1" applyBorder="1"/>
    <xf numFmtId="3" fontId="0" fillId="0" borderId="89" xfId="0" applyNumberFormat="1" applyFill="1" applyBorder="1" applyProtection="1">
      <protection locked="0"/>
    </xf>
    <xf numFmtId="0" fontId="0" fillId="2" borderId="90" xfId="0" applyFill="1" applyBorder="1"/>
    <xf numFmtId="3" fontId="0" fillId="0" borderId="91" xfId="0" applyNumberFormat="1" applyFill="1" applyBorder="1" applyProtection="1"/>
    <xf numFmtId="0" fontId="3" fillId="2" borderId="92" xfId="0" applyFont="1" applyFill="1" applyBorder="1"/>
    <xf numFmtId="0" fontId="3" fillId="2" borderId="93" xfId="0" applyFont="1" applyFill="1" applyBorder="1"/>
    <xf numFmtId="0" fontId="0" fillId="2" borderId="93" xfId="0" applyFill="1" applyBorder="1"/>
    <xf numFmtId="3" fontId="0" fillId="0" borderId="94" xfId="0" applyNumberFormat="1" applyFill="1" applyBorder="1" applyProtection="1">
      <protection locked="0"/>
    </xf>
    <xf numFmtId="0" fontId="15" fillId="2" borderId="93" xfId="0" applyFont="1" applyFill="1" applyBorder="1"/>
    <xf numFmtId="3" fontId="0" fillId="0" borderId="96" xfId="0" applyNumberFormat="1" applyFill="1" applyBorder="1" applyProtection="1">
      <protection locked="0"/>
    </xf>
    <xf numFmtId="3" fontId="25" fillId="2" borderId="1" xfId="0" applyNumberFormat="1" applyFont="1" applyFill="1" applyBorder="1" applyAlignment="1">
      <alignment horizontal="right"/>
    </xf>
    <xf numFmtId="3" fontId="25" fillId="2" borderId="0" xfId="0" applyNumberFormat="1" applyFont="1" applyFill="1" applyBorder="1" applyAlignment="1">
      <alignment horizontal="right"/>
    </xf>
    <xf numFmtId="0" fontId="27" fillId="2" borderId="93" xfId="0" applyFont="1" applyFill="1" applyBorder="1"/>
    <xf numFmtId="0" fontId="27" fillId="2" borderId="95" xfId="0" applyFont="1" applyFill="1" applyBorder="1"/>
    <xf numFmtId="0" fontId="0" fillId="0" borderId="0" xfId="0" applyFill="1" applyBorder="1" applyAlignment="1">
      <alignment vertical="top"/>
    </xf>
    <xf numFmtId="10" fontId="0" fillId="0" borderId="0" xfId="0" applyNumberFormat="1" applyFont="1" applyFill="1" applyBorder="1" applyAlignment="1" applyProtection="1"/>
    <xf numFmtId="0" fontId="3" fillId="13" borderId="0" xfId="0" applyFont="1" applyFill="1" applyBorder="1"/>
    <xf numFmtId="170" fontId="0" fillId="4" borderId="30" xfId="0" applyNumberFormat="1" applyFill="1" applyBorder="1" applyProtection="1"/>
    <xf numFmtId="170" fontId="0" fillId="4" borderId="10" xfId="0" applyNumberFormat="1" applyFill="1" applyBorder="1" applyProtection="1"/>
    <xf numFmtId="0" fontId="14" fillId="4" borderId="93" xfId="0" applyFont="1" applyFill="1" applyBorder="1"/>
    <xf numFmtId="14" fontId="16" fillId="4" borderId="93" xfId="0" applyNumberFormat="1" applyFont="1" applyFill="1" applyBorder="1" applyAlignment="1">
      <alignment horizontal="right"/>
    </xf>
    <xf numFmtId="0" fontId="0" fillId="3" borderId="93" xfId="0" applyFill="1" applyBorder="1"/>
    <xf numFmtId="0" fontId="0" fillId="0" borderId="93" xfId="0" applyFill="1" applyBorder="1"/>
    <xf numFmtId="14" fontId="16" fillId="4" borderId="0" xfId="0" applyNumberFormat="1" applyFont="1" applyFill="1" applyBorder="1"/>
    <xf numFmtId="2" fontId="0" fillId="3" borderId="93" xfId="0" applyNumberFormat="1" applyFont="1" applyFill="1" applyBorder="1"/>
    <xf numFmtId="14" fontId="0" fillId="2" borderId="93" xfId="0" applyNumberFormat="1" applyFill="1" applyBorder="1"/>
    <xf numFmtId="14" fontId="15" fillId="0" borderId="0" xfId="0" applyNumberFormat="1" applyFont="1" applyFill="1"/>
    <xf numFmtId="0" fontId="15" fillId="0" borderId="20" xfId="0" applyFont="1" applyFill="1" applyBorder="1"/>
    <xf numFmtId="0" fontId="0" fillId="0" borderId="101" xfId="0" applyFill="1" applyBorder="1" applyAlignment="1" applyProtection="1">
      <alignment horizontal="right"/>
      <protection locked="0"/>
    </xf>
    <xf numFmtId="14" fontId="0" fillId="14" borderId="54" xfId="0" applyNumberFormat="1" applyFill="1" applyBorder="1"/>
    <xf numFmtId="0" fontId="0" fillId="15" borderId="0" xfId="0" applyFill="1"/>
    <xf numFmtId="0" fontId="0" fillId="15" borderId="7" xfId="0" applyFill="1" applyBorder="1"/>
    <xf numFmtId="0" fontId="0" fillId="15" borderId="1" xfId="0" applyFill="1" applyBorder="1"/>
    <xf numFmtId="2" fontId="0" fillId="15" borderId="8" xfId="0" applyNumberFormat="1" applyFill="1" applyBorder="1"/>
    <xf numFmtId="0" fontId="0" fillId="15" borderId="0" xfId="0" applyFill="1" applyBorder="1"/>
    <xf numFmtId="2" fontId="0" fillId="15" borderId="0" xfId="0" applyNumberFormat="1" applyFill="1"/>
    <xf numFmtId="0" fontId="15" fillId="0" borderId="102" xfId="0" applyFont="1" applyFill="1" applyBorder="1"/>
    <xf numFmtId="0" fontId="15" fillId="2" borderId="0" xfId="0" applyFont="1" applyFill="1" applyBorder="1" applyAlignment="1">
      <alignment horizontal="left" vertical="top"/>
    </xf>
    <xf numFmtId="0" fontId="25" fillId="2" borderId="8" xfId="0" applyFont="1" applyFill="1" applyBorder="1"/>
    <xf numFmtId="0" fontId="6" fillId="0" borderId="4" xfId="0" applyFont="1" applyFill="1" applyBorder="1" applyAlignment="1">
      <alignment horizontal="center"/>
    </xf>
    <xf numFmtId="0" fontId="0" fillId="2" borderId="103" xfId="0" applyFill="1" applyBorder="1" applyAlignment="1">
      <alignment horizontal="right"/>
    </xf>
    <xf numFmtId="0" fontId="0" fillId="2" borderId="104" xfId="0" applyFill="1" applyBorder="1" applyAlignment="1">
      <alignment horizontal="right"/>
    </xf>
    <xf numFmtId="14" fontId="0" fillId="14" borderId="21" xfId="0" applyNumberFormat="1" applyFill="1" applyBorder="1"/>
    <xf numFmtId="0" fontId="0" fillId="0" borderId="105" xfId="0" applyFill="1" applyBorder="1" applyAlignment="1" applyProtection="1">
      <alignment horizontal="right"/>
      <protection locked="0"/>
    </xf>
    <xf numFmtId="0" fontId="0" fillId="0" borderId="14" xfId="0" applyFill="1" applyBorder="1" applyAlignment="1">
      <alignment horizontal="left" vertical="top" wrapText="1"/>
    </xf>
    <xf numFmtId="0" fontId="0" fillId="0" borderId="99" xfId="0" applyBorder="1" applyAlignment="1" applyProtection="1">
      <alignment horizontal="right"/>
      <protection locked="0"/>
    </xf>
    <xf numFmtId="0" fontId="0" fillId="0" borderId="100" xfId="0" applyBorder="1" applyAlignment="1" applyProtection="1">
      <alignment horizontal="right"/>
      <protection locked="0"/>
    </xf>
    <xf numFmtId="174" fontId="0" fillId="0" borderId="0" xfId="0" applyNumberFormat="1" applyFont="1"/>
    <xf numFmtId="0" fontId="12" fillId="0" borderId="0" xfId="0" applyFont="1" applyAlignment="1">
      <alignment horizontal="center" textRotation="90" wrapText="1"/>
    </xf>
    <xf numFmtId="0" fontId="11" fillId="4" borderId="17" xfId="0" applyFont="1" applyFill="1" applyBorder="1" applyAlignment="1"/>
    <xf numFmtId="0" fontId="11" fillId="4" borderId="0" xfId="0" applyFont="1" applyFill="1" applyBorder="1" applyAlignment="1"/>
    <xf numFmtId="0" fontId="11" fillId="0" borderId="65"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49" xfId="0" applyFont="1" applyBorder="1" applyAlignment="1">
      <alignment horizontal="center" vertical="center" textRotation="90"/>
    </xf>
    <xf numFmtId="0" fontId="0" fillId="0" borderId="66" xfId="0" applyFill="1" applyBorder="1" applyAlignment="1" applyProtection="1">
      <alignment horizontal="left"/>
      <protection locked="0"/>
    </xf>
    <xf numFmtId="0" fontId="0" fillId="0" borderId="80" xfId="0" applyFill="1" applyBorder="1" applyAlignment="1" applyProtection="1">
      <alignment horizontal="left"/>
      <protection locked="0"/>
    </xf>
    <xf numFmtId="0" fontId="0" fillId="0" borderId="67" xfId="0" applyFill="1" applyBorder="1" applyAlignment="1" applyProtection="1">
      <alignment horizontal="left"/>
      <protection locked="0"/>
    </xf>
    <xf numFmtId="0" fontId="0" fillId="0" borderId="68" xfId="0" applyFill="1" applyBorder="1" applyAlignment="1" applyProtection="1">
      <alignment horizontal="left"/>
      <protection locked="0"/>
    </xf>
    <xf numFmtId="0" fontId="0" fillId="2" borderId="69" xfId="0" applyFill="1" applyBorder="1" applyAlignment="1">
      <alignment horizontal="left" vertical="center" wrapText="1"/>
    </xf>
    <xf numFmtId="0" fontId="0" fillId="2" borderId="70" xfId="0" applyFill="1" applyBorder="1" applyAlignment="1">
      <alignment horizontal="left" vertical="center"/>
    </xf>
    <xf numFmtId="0" fontId="0" fillId="2" borderId="71" xfId="0" applyFill="1" applyBorder="1" applyAlignment="1">
      <alignment horizontal="left" vertical="center"/>
    </xf>
    <xf numFmtId="0" fontId="0" fillId="0" borderId="66" xfId="0" applyFill="1" applyBorder="1" applyAlignment="1" applyProtection="1">
      <protection locked="0"/>
    </xf>
    <xf numFmtId="0" fontId="0" fillId="0" borderId="80" xfId="0" applyFill="1" applyBorder="1" applyAlignment="1" applyProtection="1">
      <protection locked="0"/>
    </xf>
    <xf numFmtId="0" fontId="0" fillId="0" borderId="67" xfId="0" applyFill="1" applyBorder="1" applyAlignment="1" applyProtection="1">
      <protection locked="0"/>
    </xf>
    <xf numFmtId="0" fontId="0" fillId="0" borderId="68" xfId="0" applyFill="1" applyBorder="1" applyAlignment="1" applyProtection="1">
      <protection locked="0"/>
    </xf>
    <xf numFmtId="14" fontId="16" fillId="2" borderId="0" xfId="0" applyNumberFormat="1" applyFont="1" applyFill="1" applyBorder="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0" fillId="2" borderId="24" xfId="0" applyFill="1" applyBorder="1" applyAlignment="1">
      <alignment vertical="top" wrapText="1"/>
    </xf>
    <xf numFmtId="0" fontId="0" fillId="2" borderId="21" xfId="0" applyFill="1" applyBorder="1" applyAlignment="1">
      <alignment vertical="top"/>
    </xf>
    <xf numFmtId="10" fontId="0" fillId="0" borderId="40" xfId="0" applyNumberFormat="1" applyFont="1" applyBorder="1" applyAlignment="1" applyProtection="1"/>
    <xf numFmtId="10" fontId="0" fillId="0" borderId="72" xfId="0" applyNumberFormat="1" applyFont="1" applyBorder="1" applyAlignment="1" applyProtection="1"/>
    <xf numFmtId="10" fontId="0" fillId="0" borderId="14" xfId="0" applyNumberFormat="1" applyFont="1" applyBorder="1" applyAlignment="1" applyProtection="1"/>
    <xf numFmtId="10" fontId="0" fillId="0" borderId="97" xfId="0" applyNumberFormat="1" applyFont="1" applyBorder="1" applyAlignment="1" applyProtection="1"/>
    <xf numFmtId="10" fontId="0" fillId="0" borderId="64" xfId="0" applyNumberFormat="1" applyFont="1" applyBorder="1" applyAlignment="1" applyProtection="1"/>
    <xf numFmtId="10" fontId="0" fillId="0" borderId="98" xfId="0" applyNumberFormat="1" applyFont="1" applyBorder="1" applyAlignment="1" applyProtection="1"/>
  </cellXfs>
  <cellStyles count="2">
    <cellStyle name="Link" xfId="1" builtinId="8"/>
    <cellStyle name="Standard" xfId="0" builtinId="0"/>
  </cellStyles>
  <dxfs count="51">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00B050"/>
        </patternFill>
      </fill>
    </dxf>
    <dxf>
      <font>
        <color rgb="FFFFCC99"/>
        <name val="Cambria"/>
        <scheme val="none"/>
      </font>
    </dxf>
    <dxf>
      <font>
        <color theme="0"/>
      </font>
    </dxf>
    <dxf>
      <font>
        <color rgb="FFFFCC99"/>
        <name val="Cambria"/>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style="thin">
          <color auto="1"/>
        </top>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ill>
        <patternFill>
          <bgColor rgb="FFFF0000"/>
        </patternFill>
      </fill>
    </dxf>
    <dxf>
      <fill>
        <patternFill>
          <bgColor rgb="FF00B050"/>
        </patternFill>
      </fill>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1"/>
          <c:order val="0"/>
          <c:tx>
            <c:strRef>
              <c:f>'Details - détails - dettagli'!$AY$10</c:f>
              <c:strCache>
                <c:ptCount val="1"/>
                <c:pt idx="0">
                  <c:v>Cash Flow netto</c:v>
                </c:pt>
              </c:strCache>
            </c:strRef>
          </c:tx>
          <c:spPr>
            <a:solidFill>
              <a:schemeClr val="accent3">
                <a:lumMod val="75000"/>
              </a:schemeClr>
            </a:solidFill>
          </c:spPr>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dettagli'!$AY$12:$AY$43</c:f>
              <c:numCache>
                <c:formatCode>"Fr."\ #,##0</c:formatCode>
                <c:ptCount val="32"/>
                <c:pt idx="0">
                  <c:v>-45000</c:v>
                </c:pt>
                <c:pt idx="1">
                  <c:v>1900.7164477350002</c:v>
                </c:pt>
                <c:pt idx="2">
                  <c:v>2519.0371109400003</c:v>
                </c:pt>
                <c:pt idx="3">
                  <c:v>15903.7856249</c:v>
                </c:pt>
                <c:pt idx="4">
                  <c:v>2488.53413886</c:v>
                </c:pt>
                <c:pt idx="5">
                  <c:v>2473.2826528200007</c:v>
                </c:pt>
                <c:pt idx="6">
                  <c:v>2458.0311667800001</c:v>
                </c:pt>
                <c:pt idx="7">
                  <c:v>2442.77968074</c:v>
                </c:pt>
                <c:pt idx="8">
                  <c:v>2427.5281946999999</c:v>
                </c:pt>
                <c:pt idx="9">
                  <c:v>2412.2767086600002</c:v>
                </c:pt>
                <c:pt idx="10">
                  <c:v>2397.0252226200005</c:v>
                </c:pt>
                <c:pt idx="11">
                  <c:v>2381.7737365800003</c:v>
                </c:pt>
                <c:pt idx="12">
                  <c:v>2366.5222505400002</c:v>
                </c:pt>
                <c:pt idx="13">
                  <c:v>2351.2707645</c:v>
                </c:pt>
                <c:pt idx="14">
                  <c:v>2336.0192784600004</c:v>
                </c:pt>
                <c:pt idx="15">
                  <c:v>2320.7677924200002</c:v>
                </c:pt>
                <c:pt idx="16">
                  <c:v>2305.5163063800001</c:v>
                </c:pt>
                <c:pt idx="17">
                  <c:v>2290.2648203399999</c:v>
                </c:pt>
                <c:pt idx="18">
                  <c:v>2275.0133342999998</c:v>
                </c:pt>
                <c:pt idx="19">
                  <c:v>2259.7618482599996</c:v>
                </c:pt>
                <c:pt idx="20">
                  <c:v>2244.5103622199999</c:v>
                </c:pt>
                <c:pt idx="21">
                  <c:v>2229.2588761800002</c:v>
                </c:pt>
                <c:pt idx="22">
                  <c:v>2214.0073901400001</c:v>
                </c:pt>
                <c:pt idx="23">
                  <c:v>2198.7559041000004</c:v>
                </c:pt>
                <c:pt idx="24">
                  <c:v>2183.5044180600003</c:v>
                </c:pt>
                <c:pt idx="25">
                  <c:v>2168.2529320199997</c:v>
                </c:pt>
                <c:pt idx="26">
                  <c:v>2153.0014459799995</c:v>
                </c:pt>
                <c:pt idx="27">
                  <c:v>2137.7499599399994</c:v>
                </c:pt>
                <c:pt idx="28">
                  <c:v>2122.4984738999997</c:v>
                </c:pt>
                <c:pt idx="29">
                  <c:v>2107.24698786</c:v>
                </c:pt>
                <c:pt idx="30">
                  <c:v>2091.9955018199998</c:v>
                </c:pt>
                <c:pt idx="31">
                  <c:v>519.18600394499992</c:v>
                </c:pt>
              </c:numCache>
            </c:numRef>
          </c:val>
          <c:extLst>
            <c:ext xmlns:c16="http://schemas.microsoft.com/office/drawing/2014/chart" uri="{C3380CC4-5D6E-409C-BE32-E72D297353CC}">
              <c16:uniqueId val="{00000000-7E68-4917-AA22-4DC0E5B002AB}"/>
            </c:ext>
          </c:extLst>
        </c:ser>
        <c:ser>
          <c:idx val="2"/>
          <c:order val="1"/>
          <c:tx>
            <c:strRef>
              <c:f>'Details - détails - dettagli'!$BB$10</c:f>
              <c:strCache>
                <c:ptCount val="1"/>
                <c:pt idx="0">
                  <c:v>Sviluppo del
capitale
Cash Flow netto</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dettagli'!$BB$12:$BB$43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1-7E68-4917-AA22-4DC0E5B002AB}"/>
            </c:ext>
          </c:extLst>
        </c:ser>
        <c:ser>
          <c:idx val="0"/>
          <c:order val="2"/>
          <c:tx>
            <c:strRef>
              <c:f>'Details - détails - dettagli'!$BC$10</c:f>
              <c:strCache>
                <c:ptCount val="1"/>
                <c:pt idx="0">
                  <c:v>Sviluppo del
capitale
VAN</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dettagli'!$BC$12:$BC$43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2-7E68-4917-AA22-4DC0E5B002AB}"/>
            </c:ext>
          </c:extLst>
        </c:ser>
        <c:dLbls>
          <c:showLegendKey val="0"/>
          <c:showVal val="0"/>
          <c:showCatName val="0"/>
          <c:showSerName val="0"/>
          <c:showPercent val="0"/>
          <c:showBubbleSize val="0"/>
        </c:dLbls>
        <c:gapWidth val="150"/>
        <c:axId val="143240120"/>
        <c:axId val="142012968"/>
      </c:barChart>
      <c:catAx>
        <c:axId val="143240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2012968"/>
        <c:crosses val="autoZero"/>
        <c:auto val="1"/>
        <c:lblAlgn val="ctr"/>
        <c:lblOffset val="100"/>
        <c:noMultiLvlLbl val="0"/>
      </c:catAx>
      <c:valAx>
        <c:axId val="1420129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de-CH"/>
                  <a:t>SFr.</a:t>
                </a:r>
              </a:p>
            </c:rich>
          </c:tx>
          <c:overlay val="0"/>
        </c:title>
        <c:numFmt formatCode="&quot;Fr.&quot;\ #,##0" sourceLinked="1"/>
        <c:majorTickMark val="none"/>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3240120"/>
        <c:crosses val="autoZero"/>
        <c:crossBetween val="between"/>
      </c:valAx>
    </c:plotArea>
    <c:legend>
      <c:legendPos val="r"/>
      <c:overlay val="0"/>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57</xdr:row>
      <xdr:rowOff>47625</xdr:rowOff>
    </xdr:from>
    <xdr:to>
      <xdr:col>8</xdr:col>
      <xdr:colOff>502530</xdr:colOff>
      <xdr:row>60</xdr:row>
      <xdr:rowOff>154781</xdr:rowOff>
    </xdr:to>
    <xdr:pic>
      <xdr:nvPicPr>
        <xdr:cNvPr id="4928" name="Grafik 1" descr="http://www.ee-news.ch/uploads/articles/images/15ae9d961eca97c286c1add2386bf6d64c47a0ad.jpeg">
          <a:extLst>
            <a:ext uri="{FF2B5EF4-FFF2-40B4-BE49-F238E27FC236}">
              <a16:creationId xmlns:a16="http://schemas.microsoft.com/office/drawing/2014/main" id="{00000000-0008-0000-0000-00004013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81125" y="10429875"/>
          <a:ext cx="4862513"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46</xdr:row>
      <xdr:rowOff>38100</xdr:rowOff>
    </xdr:from>
    <xdr:to>
      <xdr:col>58</xdr:col>
      <xdr:colOff>9525</xdr:colOff>
      <xdr:row>75</xdr:row>
      <xdr:rowOff>9525</xdr:rowOff>
    </xdr:to>
    <xdr:graphicFrame macro="">
      <xdr:nvGraphicFramePr>
        <xdr:cNvPr id="4010160" name="Diagramm 1">
          <a:extLst>
            <a:ext uri="{FF2B5EF4-FFF2-40B4-BE49-F238E27FC236}">
              <a16:creationId xmlns:a16="http://schemas.microsoft.com/office/drawing/2014/main" id="{00000000-0008-0000-0100-0000B03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485775</xdr:colOff>
      <xdr:row>48</xdr:row>
      <xdr:rowOff>152401</xdr:rowOff>
    </xdr:from>
    <xdr:to>
      <xdr:col>11</xdr:col>
      <xdr:colOff>155331</xdr:colOff>
      <xdr:row>52</xdr:row>
      <xdr:rowOff>95251</xdr:rowOff>
    </xdr:to>
    <xdr:pic>
      <xdr:nvPicPr>
        <xdr:cNvPr id="4010161" name="Grafik 2" descr="http://www.ee-news.ch/uploads/articles/images/15ae9d961eca97c286c1add2386bf6d64c47a0ad.jpeg">
          <a:extLst>
            <a:ext uri="{FF2B5EF4-FFF2-40B4-BE49-F238E27FC236}">
              <a16:creationId xmlns:a16="http://schemas.microsoft.com/office/drawing/2014/main" id="{00000000-0008-0000-0100-0000B1303D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732"/>
        <a:stretch/>
      </xdr:blipFill>
      <xdr:spPr bwMode="auto">
        <a:xfrm>
          <a:off x="785132" y="10126437"/>
          <a:ext cx="48455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G66"/>
  <sheetViews>
    <sheetView showGridLines="0" showRowColHeaders="0" tabSelected="1" topLeftCell="B1" zoomScale="70" zoomScaleNormal="70" workbookViewId="0">
      <selection activeCell="AD2" sqref="AD2"/>
    </sheetView>
  </sheetViews>
  <sheetFormatPr baseColWidth="10" defaultColWidth="0" defaultRowHeight="15" zeroHeight="1" x14ac:dyDescent="0.25"/>
  <cols>
    <col min="1" max="1" width="2.5703125" style="55" customWidth="1"/>
    <col min="2" max="2" width="3.5703125" customWidth="1"/>
    <col min="3" max="3" width="6" style="324" customWidth="1"/>
    <col min="4" max="4" width="1.7109375" customWidth="1"/>
    <col min="5" max="5" width="29.42578125" customWidth="1"/>
    <col min="6" max="6" width="8.5703125" customWidth="1"/>
    <col min="7" max="7" width="34.28515625" customWidth="1"/>
    <col min="8" max="8" width="34.28515625" style="354" hidden="1" customWidth="1"/>
    <col min="9" max="9" width="32.42578125" customWidth="1"/>
    <col min="10" max="10" width="16.7109375" hidden="1" customWidth="1"/>
    <col min="11" max="11" width="18.5703125" customWidth="1"/>
    <col min="12" max="12" width="11.140625" style="354" customWidth="1"/>
    <col min="13" max="13" width="18.5703125" hidden="1" customWidth="1"/>
    <col min="14" max="14" width="17" hidden="1" customWidth="1"/>
    <col min="15" max="16" width="12.85546875" hidden="1" customWidth="1"/>
    <col min="17" max="17" width="15.85546875" hidden="1" customWidth="1"/>
    <col min="18" max="18" width="13.7109375" hidden="1" customWidth="1"/>
    <col min="19" max="19" width="13.85546875" hidden="1" customWidth="1"/>
    <col min="20" max="20" width="1.85546875" hidden="1" customWidth="1"/>
    <col min="21" max="21" width="17" customWidth="1"/>
    <col min="22" max="22" width="15" customWidth="1"/>
    <col min="23" max="23" width="20.42578125" customWidth="1"/>
    <col min="24" max="24" width="35" customWidth="1"/>
    <col min="25" max="25" width="8.42578125" customWidth="1"/>
    <col min="26" max="26" width="22.85546875" customWidth="1"/>
    <col min="27" max="27" width="11.42578125" customWidth="1"/>
    <col min="28" max="28" width="12.5703125" customWidth="1"/>
    <col min="29" max="29" width="17.28515625" customWidth="1"/>
    <col min="30" max="30" width="38" customWidth="1"/>
    <col min="31" max="31" width="8.7109375" style="14" customWidth="1"/>
    <col min="32" max="32" width="1.140625" style="14" customWidth="1"/>
    <col min="33" max="33" width="26.28515625" style="14" hidden="1" customWidth="1"/>
    <col min="34" max="35" width="11.42578125" style="55" hidden="1" customWidth="1"/>
    <col min="36" max="16384" width="11.42578125" style="55" hidden="1"/>
  </cols>
  <sheetData>
    <row r="1" spans="2:33" ht="5.0999999999999996" customHeight="1" x14ac:dyDescent="0.25">
      <c r="B1" s="354"/>
      <c r="D1" s="354"/>
      <c r="E1" s="354"/>
      <c r="F1" s="354"/>
      <c r="G1" s="354"/>
      <c r="I1" s="354"/>
      <c r="J1" s="354"/>
      <c r="K1" s="354"/>
      <c r="M1" s="354"/>
      <c r="N1" s="354"/>
      <c r="O1" s="354"/>
      <c r="P1" s="354"/>
      <c r="Q1" s="354"/>
      <c r="R1" s="354"/>
      <c r="S1" s="354"/>
      <c r="T1" s="354"/>
      <c r="U1" s="354"/>
      <c r="V1" s="354"/>
      <c r="W1" s="354"/>
      <c r="X1" s="354"/>
      <c r="Y1" s="354"/>
      <c r="Z1" s="354"/>
      <c r="AA1" s="354"/>
      <c r="AB1" s="354"/>
      <c r="AC1" s="354"/>
      <c r="AD1" s="354"/>
      <c r="AE1" s="590" t="str">
        <f>HLOOKUP(AD3,Sprachentabelle!B2:D201,139,FALSE)</f>
        <v>riferimento
alla tabella
'note'</v>
      </c>
    </row>
    <row r="2" spans="2:33" ht="22.5" customHeight="1" x14ac:dyDescent="0.4">
      <c r="E2" s="44" t="str">
        <f>HLOOKUP(AD3,Sprachentabelle!B2:D201,5,FALSE)</f>
        <v>Economicità FV (dati di base)</v>
      </c>
      <c r="F2" s="44"/>
      <c r="H2" s="76" t="s">
        <v>94</v>
      </c>
      <c r="I2" s="476" t="str">
        <f>IF(K2&lt;&gt;"",HLOOKUP(AD3,Sprachentabelle!B2:D201,142,FALSE),"")</f>
        <v/>
      </c>
      <c r="J2" s="76" t="s">
        <v>94</v>
      </c>
      <c r="K2" s="477" t="str">
        <f>IFERROR(Fehlerhandling!B17,"")</f>
        <v/>
      </c>
      <c r="L2" s="477"/>
      <c r="M2" s="76" t="s">
        <v>94</v>
      </c>
      <c r="N2" s="76" t="s">
        <v>94</v>
      </c>
      <c r="O2" s="76" t="s">
        <v>94</v>
      </c>
      <c r="P2" s="76" t="s">
        <v>94</v>
      </c>
      <c r="Q2" s="76" t="s">
        <v>94</v>
      </c>
      <c r="R2" s="76" t="s">
        <v>94</v>
      </c>
      <c r="S2" s="76" t="s">
        <v>94</v>
      </c>
      <c r="T2" s="76" t="s">
        <v>94</v>
      </c>
      <c r="AC2" s="367" t="s">
        <v>271</v>
      </c>
      <c r="AD2" s="366" t="s">
        <v>272</v>
      </c>
      <c r="AE2" s="590"/>
    </row>
    <row r="3" spans="2:33" ht="21" customHeight="1" x14ac:dyDescent="0.25">
      <c r="E3" s="493" t="s">
        <v>763</v>
      </c>
      <c r="AC3" s="361" t="s">
        <v>274</v>
      </c>
      <c r="AD3" s="361">
        <f>IF(AD2="français",2,IF(AD2="italiano",3,1))</f>
        <v>3</v>
      </c>
      <c r="AE3" s="590"/>
    </row>
    <row r="4" spans="2:33" x14ac:dyDescent="0.25">
      <c r="B4" s="593" t="str">
        <f>HLOOKUP(AD3,Sprachentabelle!B2:D201,3,FALSE)</f>
        <v>Variabili</v>
      </c>
      <c r="C4" s="324">
        <v>1.1000000000000001</v>
      </c>
      <c r="E4" s="15" t="str">
        <f>HLOOKUP(AD3,Sprachentabelle!B2:D201,6,FALSE)</f>
        <v>Progetto</v>
      </c>
      <c r="F4" s="109"/>
      <c r="G4" s="16" t="str">
        <f>HLOOKUP(AD3,Sprachentabelle!B2:D201,7,FALSE)</f>
        <v>Gestore</v>
      </c>
      <c r="H4" s="16"/>
      <c r="I4" s="16"/>
      <c r="J4" s="16"/>
      <c r="K4" s="596"/>
      <c r="L4" s="597"/>
      <c r="M4" s="598"/>
      <c r="N4" s="598"/>
      <c r="O4" s="598"/>
      <c r="P4" s="598"/>
      <c r="Q4" s="598"/>
      <c r="R4" s="598"/>
      <c r="S4" s="598"/>
      <c r="T4" s="598"/>
      <c r="U4" s="598"/>
      <c r="V4" s="598"/>
      <c r="W4" s="598"/>
      <c r="X4" s="598"/>
      <c r="Y4" s="598"/>
      <c r="Z4" s="598"/>
      <c r="AA4" s="598"/>
      <c r="AB4" s="598"/>
      <c r="AC4" s="598"/>
      <c r="AD4" s="599"/>
      <c r="AE4" s="590"/>
    </row>
    <row r="5" spans="2:33" x14ac:dyDescent="0.25">
      <c r="B5" s="594"/>
      <c r="C5" s="324">
        <v>1.2</v>
      </c>
      <c r="E5" s="17"/>
      <c r="F5" s="18"/>
      <c r="G5" s="18" t="str">
        <f>HLOOKUP(AD3,Sprachentabelle!B2:D201,8,FALSE)</f>
        <v>Ubicazione</v>
      </c>
      <c r="H5" s="18"/>
      <c r="I5" s="18"/>
      <c r="J5" s="18"/>
      <c r="K5" s="596"/>
      <c r="L5" s="597"/>
      <c r="M5" s="598"/>
      <c r="N5" s="598"/>
      <c r="O5" s="598"/>
      <c r="P5" s="598"/>
      <c r="Q5" s="598"/>
      <c r="R5" s="598"/>
      <c r="S5" s="598"/>
      <c r="T5" s="598"/>
      <c r="U5" s="598"/>
      <c r="V5" s="598"/>
      <c r="W5" s="598"/>
      <c r="X5" s="598"/>
      <c r="Y5" s="598"/>
      <c r="Z5" s="598"/>
      <c r="AA5" s="598"/>
      <c r="AB5" s="598"/>
      <c r="AC5" s="598"/>
      <c r="AD5" s="599"/>
      <c r="AE5" s="590"/>
    </row>
    <row r="6" spans="2:33" x14ac:dyDescent="0.25">
      <c r="B6" s="594"/>
      <c r="C6" s="324">
        <v>1.3</v>
      </c>
      <c r="E6" s="17"/>
      <c r="F6" s="18"/>
      <c r="G6" s="18" t="str">
        <f>HLOOKUP(AD3,Sprachentabelle!B2:D201,9,FALSE)</f>
        <v>Definizione impianto FV</v>
      </c>
      <c r="H6" s="18"/>
      <c r="I6" s="18"/>
      <c r="J6" s="18"/>
      <c r="K6" s="596"/>
      <c r="L6" s="597"/>
      <c r="M6" s="598"/>
      <c r="N6" s="598"/>
      <c r="O6" s="598"/>
      <c r="P6" s="598"/>
      <c r="Q6" s="598"/>
      <c r="R6" s="598"/>
      <c r="S6" s="598"/>
      <c r="T6" s="598"/>
      <c r="U6" s="598"/>
      <c r="V6" s="598"/>
      <c r="W6" s="598"/>
      <c r="X6" s="598"/>
      <c r="Y6" s="598"/>
      <c r="Z6" s="598"/>
      <c r="AA6" s="598"/>
      <c r="AB6" s="598"/>
      <c r="AC6" s="598"/>
      <c r="AD6" s="599"/>
      <c r="AE6" s="590"/>
      <c r="AF6" s="445"/>
      <c r="AG6" s="445"/>
    </row>
    <row r="7" spans="2:33" x14ac:dyDescent="0.25">
      <c r="B7" s="594"/>
      <c r="C7" s="324">
        <v>1.4</v>
      </c>
      <c r="E7" s="17"/>
      <c r="F7" s="18"/>
      <c r="G7" s="18" t="str">
        <f>HLOOKUP(AD3,Sprachentabelle!B2:D201,10,FALSE)</f>
        <v>Osservazioni</v>
      </c>
      <c r="H7" s="18"/>
      <c r="I7" s="18"/>
      <c r="J7" s="18"/>
      <c r="K7" s="596"/>
      <c r="L7" s="597"/>
      <c r="M7" s="598"/>
      <c r="N7" s="598"/>
      <c r="O7" s="598"/>
      <c r="P7" s="598"/>
      <c r="Q7" s="598"/>
      <c r="R7" s="598"/>
      <c r="S7" s="598"/>
      <c r="T7" s="598"/>
      <c r="U7" s="598"/>
      <c r="V7" s="598"/>
      <c r="W7" s="598"/>
      <c r="X7" s="598"/>
      <c r="Y7" s="598"/>
      <c r="Z7" s="598"/>
      <c r="AA7" s="598"/>
      <c r="AB7" s="598"/>
      <c r="AC7" s="598"/>
      <c r="AD7" s="599"/>
      <c r="AE7" s="446"/>
      <c r="AF7" s="445"/>
      <c r="AG7" s="445"/>
    </row>
    <row r="8" spans="2:33" x14ac:dyDescent="0.25">
      <c r="B8" s="594"/>
      <c r="C8" s="324">
        <v>1.5</v>
      </c>
      <c r="E8" s="19"/>
      <c r="F8" s="20"/>
      <c r="G8" s="20" t="str">
        <f>HLOOKUP(AD3,Sprachentabelle!B2:D201,11,FALSE)</f>
        <v>IVA</v>
      </c>
      <c r="H8" s="20"/>
      <c r="I8" s="65" t="str">
        <f>HLOOKUP(AD3,Sprachentabelle!B2:D201,12,FALSE)</f>
        <v>Produttore</v>
      </c>
      <c r="J8" s="319"/>
      <c r="K8" s="603" t="s">
        <v>282</v>
      </c>
      <c r="L8" s="604"/>
      <c r="M8" s="605"/>
      <c r="N8" s="605"/>
      <c r="O8" s="605"/>
      <c r="P8" s="605"/>
      <c r="Q8" s="605"/>
      <c r="R8" s="605"/>
      <c r="S8" s="605"/>
      <c r="T8" s="605"/>
      <c r="U8" s="606"/>
      <c r="V8" s="376">
        <f>VLOOKUP(K8,Sprachentabelle!G4:H9,2,FALSE)</f>
        <v>2</v>
      </c>
      <c r="W8" s="20" t="str">
        <f>HLOOKUP(AD3,Sprachentabelle!B2:D201,13,FALSE)</f>
        <v>I produttori assoggettati all'IVA devono versare</v>
      </c>
      <c r="X8" s="20"/>
      <c r="Y8" s="20"/>
      <c r="Z8" s="316">
        <v>7.6999999999999999E-2</v>
      </c>
      <c r="AA8" s="20" t="str">
        <f>HLOOKUP(AD3,Sprachentabelle!B2:D201,14,FALSE)</f>
        <v>di IVA sui ricavi</v>
      </c>
      <c r="AB8" s="20"/>
      <c r="AC8" s="20"/>
      <c r="AD8" s="311"/>
      <c r="AE8" s="14" t="s">
        <v>37</v>
      </c>
    </row>
    <row r="9" spans="2:33" x14ac:dyDescent="0.25">
      <c r="B9" s="594"/>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2:33" x14ac:dyDescent="0.25">
      <c r="B10" s="594"/>
      <c r="C10" s="324">
        <v>2.1</v>
      </c>
      <c r="E10" s="15" t="str">
        <f>HLOOKUP(AD3,Sprachentabelle!B2:D201,15,FALSE)</f>
        <v>Dati dell'impianto</v>
      </c>
      <c r="F10" s="109"/>
      <c r="G10" s="16" t="str">
        <f>HLOOKUP(AD3,Sprachentabelle!B2:D201,16,FALSE)</f>
        <v>Categoria dell'impianto</v>
      </c>
      <c r="H10" s="16"/>
      <c r="I10" s="16"/>
      <c r="J10" s="16"/>
      <c r="K10" s="16"/>
      <c r="L10" s="548"/>
      <c r="M10" s="16"/>
      <c r="N10" s="16"/>
      <c r="O10" s="16"/>
      <c r="P10" s="16"/>
      <c r="Q10" s="16"/>
      <c r="R10" s="16"/>
      <c r="S10" s="16"/>
      <c r="T10" s="16"/>
      <c r="U10" s="48"/>
      <c r="V10" s="353" t="s">
        <v>14</v>
      </c>
      <c r="W10" s="377">
        <f>IF(V11&lt;=100,VLOOKUP(V10,Sprachentabelle!J4:K12,2,FALSE),IF(AND(VLOOKUP(V10,Sprachentabelle!J4:K12,2,FALSE)=3,O27&gt;=DATE(2014,1,1)),2,VLOOKUP(V10,Sprachentabelle!J4:K12,2,FALSE)))</f>
        <v>1</v>
      </c>
      <c r="X10" s="318"/>
      <c r="Y10" s="16"/>
      <c r="Z10" s="16"/>
      <c r="AA10" s="16"/>
      <c r="AB10" s="16"/>
      <c r="AC10" s="16"/>
      <c r="AD10" s="21"/>
      <c r="AE10" s="14" t="s">
        <v>38</v>
      </c>
    </row>
    <row r="11" spans="2:33" x14ac:dyDescent="0.25">
      <c r="B11" s="594"/>
      <c r="C11" s="324">
        <v>2.2000000000000002</v>
      </c>
      <c r="E11" s="17"/>
      <c r="F11" s="18"/>
      <c r="G11" s="18" t="str">
        <f>HLOOKUP(AD3,Sprachentabelle!B2:D201,17,FALSE)</f>
        <v>Potenza nominale dell'impianto</v>
      </c>
      <c r="H11" s="18"/>
      <c r="I11" s="18"/>
      <c r="J11" s="18"/>
      <c r="K11" s="18"/>
      <c r="L11" s="18"/>
      <c r="M11" s="18"/>
      <c r="N11" s="18"/>
      <c r="O11" s="18"/>
      <c r="P11" s="18"/>
      <c r="Q11" s="18"/>
      <c r="R11" s="18"/>
      <c r="S11" s="18"/>
      <c r="T11" s="18"/>
      <c r="U11" s="18"/>
      <c r="V11" s="66">
        <v>30</v>
      </c>
      <c r="W11" s="18" t="str">
        <f>HLOOKUP(AD3,Sprachentabelle!B2:D201,18,FALSE)</f>
        <v>kWp</v>
      </c>
      <c r="X11" s="419" t="str">
        <f>IF(K2="",IF(AND(V11&gt;100,VLOOKUP(V10,Sprachentabelle!J4:K12,2,FALSE)=3,O27&gt;=DATE(2014,1,1)),HLOOKUP(AD3,Sprachentabelle!B2:D201,137,FALSE),""),"")</f>
        <v/>
      </c>
      <c r="Y11" s="18"/>
      <c r="Z11" s="18"/>
      <c r="AA11" s="18"/>
      <c r="AB11" s="18"/>
      <c r="AC11" s="18"/>
      <c r="AD11" s="22"/>
      <c r="AE11" s="14" t="s">
        <v>39</v>
      </c>
    </row>
    <row r="12" spans="2:33" x14ac:dyDescent="0.25">
      <c r="B12" s="594"/>
      <c r="C12" s="324">
        <v>2.2999999999999998</v>
      </c>
      <c r="E12" s="17"/>
      <c r="F12" s="18"/>
      <c r="G12" s="18" t="str">
        <f>HLOOKUP(AD3,Sprachentabelle!B2:D201,19,FALSE)</f>
        <v>Durata di vita dell'impianto</v>
      </c>
      <c r="H12" s="18"/>
      <c r="I12" s="18"/>
      <c r="J12" s="18"/>
      <c r="K12" s="18"/>
      <c r="L12" s="18"/>
      <c r="M12" s="18"/>
      <c r="N12" s="18"/>
      <c r="O12" s="18"/>
      <c r="P12" s="18"/>
      <c r="Q12" s="18"/>
      <c r="R12" s="18"/>
      <c r="S12" s="18"/>
      <c r="T12" s="18"/>
      <c r="U12" s="18"/>
      <c r="V12" s="66">
        <v>30</v>
      </c>
      <c r="W12" s="18" t="str">
        <f>HLOOKUP(AD3,Sprachentabelle!B2:D201,20,FALSE)</f>
        <v>anni</v>
      </c>
      <c r="X12" s="322" t="str">
        <f>HLOOKUP(AD3,Sprachentabelle!B2:D201,21,FALSE)</f>
        <v>fino al</v>
      </c>
      <c r="Y12" s="607">
        <f>R27</f>
        <v>55243</v>
      </c>
      <c r="Z12" s="607"/>
      <c r="AA12" s="323" t="str">
        <f>HLOOKUP(AD3,Sprachentabelle!B2:D201,22,FALSE)</f>
        <v>anno in corso + durata di vita dell'impianto</v>
      </c>
      <c r="AB12" s="18"/>
      <c r="AC12" s="18"/>
      <c r="AD12" s="22"/>
      <c r="AE12" s="14" t="s">
        <v>40</v>
      </c>
    </row>
    <row r="13" spans="2:33" x14ac:dyDescent="0.25">
      <c r="B13" s="594"/>
      <c r="C13" s="324">
        <v>2.4</v>
      </c>
      <c r="D13" s="354"/>
      <c r="E13" s="17"/>
      <c r="F13" s="18"/>
      <c r="G13" s="18" t="str">
        <f>HLOOKUP(AD3,Sprachentabelle!B2:D201,23,FALSE)</f>
        <v>Periodo remunerazione (valido dal periodo messa in funzione)</v>
      </c>
      <c r="H13" s="18"/>
      <c r="I13" s="18"/>
      <c r="J13" s="18"/>
      <c r="K13" s="18"/>
      <c r="L13" s="18"/>
      <c r="M13" s="18"/>
      <c r="N13" s="18"/>
      <c r="O13" s="18"/>
      <c r="P13" s="18"/>
      <c r="Q13" s="18"/>
      <c r="R13" s="18"/>
      <c r="S13" s="18"/>
      <c r="T13" s="18"/>
      <c r="U13" s="18"/>
      <c r="V13" s="66">
        <v>1</v>
      </c>
      <c r="W13" s="18" t="str">
        <f>HLOOKUP(AD3,Sprachentabelle!B2:D201,20,FALSE)</f>
        <v>anni</v>
      </c>
      <c r="X13" s="322"/>
      <c r="Y13" s="360"/>
      <c r="Z13" s="360"/>
      <c r="AA13" s="323"/>
      <c r="AB13" s="18"/>
      <c r="AC13" s="18"/>
      <c r="AD13" s="22"/>
      <c r="AE13" s="14" t="s">
        <v>41</v>
      </c>
    </row>
    <row r="14" spans="2:33" x14ac:dyDescent="0.25">
      <c r="B14" s="594"/>
      <c r="C14" s="324">
        <v>2.5</v>
      </c>
      <c r="E14" s="17"/>
      <c r="F14" s="18"/>
      <c r="G14" s="18" t="str">
        <f>HLOOKUP(AD3,Sprachentabelle!B2:D201,24,FALSE)</f>
        <v>resa energetica annua specifica</v>
      </c>
      <c r="H14" s="18"/>
      <c r="I14" s="18"/>
      <c r="J14" s="18"/>
      <c r="K14" s="18"/>
      <c r="L14" s="18"/>
      <c r="M14" s="18"/>
      <c r="N14" s="18"/>
      <c r="O14" s="18"/>
      <c r="P14" s="18"/>
      <c r="Q14" s="18"/>
      <c r="R14" s="18"/>
      <c r="S14" s="18"/>
      <c r="T14" s="18"/>
      <c r="U14" s="18"/>
      <c r="V14" s="66">
        <v>877</v>
      </c>
      <c r="W14" s="18" t="str">
        <f>HLOOKUP(AD3,Sprachentabelle!B2:D201,25,FALSE)</f>
        <v>kWh/kWp (senza degrado)</v>
      </c>
      <c r="X14" s="18"/>
      <c r="Y14" s="18"/>
      <c r="Z14" s="18"/>
      <c r="AA14" s="18"/>
      <c r="AB14" s="18"/>
      <c r="AC14" s="18"/>
      <c r="AD14" s="22"/>
      <c r="AE14" s="14" t="s">
        <v>42</v>
      </c>
    </row>
    <row r="15" spans="2:33" x14ac:dyDescent="0.25">
      <c r="B15" s="594"/>
      <c r="C15" s="324">
        <v>2.6</v>
      </c>
      <c r="E15" s="17"/>
      <c r="F15" s="18"/>
      <c r="G15" s="18" t="str">
        <f>HLOOKUP(AD3,Sprachentabelle!B2:D201,26,FALSE)</f>
        <v>Degrado (lineare)</v>
      </c>
      <c r="H15" s="18"/>
      <c r="I15" s="108" t="str">
        <f>HLOOKUP(AD3,Sprachentabelle!B2:D201,27,FALSE)</f>
        <v>Resa dopo</v>
      </c>
      <c r="J15" s="18"/>
      <c r="K15" s="66">
        <v>25</v>
      </c>
      <c r="L15" s="18" t="str">
        <f>HLOOKUP(AD3,Sprachentabelle!B2:D201,28,FALSE)</f>
        <v>anni</v>
      </c>
      <c r="M15" s="251"/>
      <c r="N15" s="18"/>
      <c r="O15" s="18"/>
      <c r="P15" s="18"/>
      <c r="Q15" s="18"/>
      <c r="R15" s="18"/>
      <c r="S15" s="18"/>
      <c r="T15" s="18"/>
      <c r="U15" s="18"/>
      <c r="V15" s="66">
        <v>85</v>
      </c>
      <c r="W15" s="18" t="str">
        <f>HLOOKUP(AD3,Sprachentabelle!B2:D201,29,FALSE)</f>
        <v>% della potenza iniziale</v>
      </c>
      <c r="X15" s="18"/>
      <c r="Y15" s="18"/>
      <c r="Z15" s="18"/>
      <c r="AA15" s="18"/>
      <c r="AB15" s="18"/>
      <c r="AC15" s="18"/>
      <c r="AD15" s="22"/>
      <c r="AE15" s="14" t="s">
        <v>43</v>
      </c>
    </row>
    <row r="16" spans="2:33" x14ac:dyDescent="0.25">
      <c r="B16" s="594"/>
      <c r="C16" s="324">
        <v>2.7</v>
      </c>
      <c r="E16" s="19"/>
      <c r="F16" s="20"/>
      <c r="G16" s="20" t="str">
        <f>HLOOKUP(AD3,Sprachentabelle!B2:D201,30,FALSE)</f>
        <v>costi specifici di gestione e manutenzione</v>
      </c>
      <c r="H16" s="20"/>
      <c r="I16" s="20"/>
      <c r="J16" s="20"/>
      <c r="K16" s="20"/>
      <c r="L16" s="20"/>
      <c r="M16" s="20"/>
      <c r="N16" s="20"/>
      <c r="O16" s="20"/>
      <c r="P16" s="20"/>
      <c r="Q16" s="20"/>
      <c r="R16" s="20"/>
      <c r="S16" s="20"/>
      <c r="T16" s="20"/>
      <c r="U16" s="20"/>
      <c r="V16" s="252">
        <v>0.03</v>
      </c>
      <c r="W16" s="20" t="str">
        <f>HLOOKUP(AD3,Sprachentabelle!B2:D201,31,FALSE)</f>
        <v>SFr./kWh</v>
      </c>
      <c r="X16" s="20" t="str">
        <f>IF(K2="",HLOOKUP(AD3,Sprachentabelle!B2:D201,32,FALSE),"")</f>
        <v>(IVA incl.)</v>
      </c>
      <c r="Y16" s="20"/>
      <c r="Z16" s="20"/>
      <c r="AA16" s="20"/>
      <c r="AB16" s="20"/>
      <c r="AC16" s="20"/>
      <c r="AD16" s="23"/>
      <c r="AE16" s="14" t="s">
        <v>44</v>
      </c>
    </row>
    <row r="17" spans="2:33" x14ac:dyDescent="0.25">
      <c r="B17" s="594"/>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2:33" x14ac:dyDescent="0.25">
      <c r="B18" s="594"/>
      <c r="C18" s="324">
        <v>3.1</v>
      </c>
      <c r="E18" s="546" t="str">
        <f>HLOOKUP(AD3,Sprachentabelle!B2:D201,34,FALSE)</f>
        <v>Investimento</v>
      </c>
      <c r="F18" s="547"/>
      <c r="G18" s="548" t="str">
        <f>HLOOKUP(AD3,Sprachentabelle!B2:D201,35,FALSE)</f>
        <v>Somma d'investimento</v>
      </c>
      <c r="H18" s="548"/>
      <c r="I18" s="548"/>
      <c r="J18" s="548"/>
      <c r="K18" s="548"/>
      <c r="L18" s="548"/>
      <c r="M18" s="548"/>
      <c r="N18" s="548"/>
      <c r="O18" s="548"/>
      <c r="P18" s="548"/>
      <c r="Q18" s="548"/>
      <c r="R18" s="548"/>
      <c r="S18" s="548"/>
      <c r="T18" s="548"/>
      <c r="U18" s="548"/>
      <c r="V18" s="549">
        <f>1500*V11</f>
        <v>45000</v>
      </c>
      <c r="W18" s="548" t="str">
        <f>HLOOKUP(AD3,Sprachentabelle!B2:D201,36,FALSE)</f>
        <v>SFr.</v>
      </c>
      <c r="X18" s="548" t="str">
        <f>IF(K2="",IF(V8=2,HLOOKUP(AD3,Sprachentabelle!B2:D201,33,FALSE),HLOOKUP(AD3,Sprachentabelle!B2:D201,32,FALSE)),"")</f>
        <v>(IVA escl.)</v>
      </c>
      <c r="Y18" s="550"/>
      <c r="Z18" s="550"/>
      <c r="AA18" s="550"/>
      <c r="AB18" s="554" t="b">
        <f>AND(V11&gt;=AC18,V11&lt;=AD18)</f>
        <v>1</v>
      </c>
      <c r="AC18" s="554">
        <f>IF(OR(W10=2,W10=1),HLOOKUP(J27,'EIV angebaut'!C1:AX8,5,TRUE),IF(W10=3,HLOOKUP(J27,'EIV integriert'!C1:AX8,5,TRUE),""))</f>
        <v>2</v>
      </c>
      <c r="AD18" s="555">
        <f>IF(OR(W10=2,W10=1),HLOOKUP(J27,'EIV angebaut'!C1:AX8,6,TRUE),IF(W10=3,HLOOKUP(J27,'EIV integriert'!C1:AX8,6,TRUE),""))</f>
        <v>50000</v>
      </c>
      <c r="AE18" s="14" t="s">
        <v>45</v>
      </c>
    </row>
    <row r="19" spans="2:33" x14ac:dyDescent="0.25">
      <c r="B19" s="594"/>
      <c r="C19" s="324">
        <v>3.2</v>
      </c>
      <c r="D19" s="354"/>
      <c r="E19" s="179"/>
      <c r="F19" s="558"/>
      <c r="G19" s="18" t="str">
        <f>HLOOKUP(AD3,Sprachentabelle!B2:D201,37,FALSE)</f>
        <v>Promozione degli investimenti diretto</v>
      </c>
      <c r="H19" s="18"/>
      <c r="I19" s="18"/>
      <c r="J19" s="18"/>
      <c r="K19" s="18"/>
      <c r="L19" s="18"/>
      <c r="M19" s="18"/>
      <c r="N19" s="18"/>
      <c r="O19" s="18"/>
      <c r="P19" s="18"/>
      <c r="Q19" s="18"/>
      <c r="R19" s="18"/>
      <c r="S19" s="18"/>
      <c r="T19" s="18"/>
      <c r="U19" s="108" t="s">
        <v>96</v>
      </c>
      <c r="V19" s="543">
        <v>0</v>
      </c>
      <c r="W19" s="544" t="str">
        <f>HLOOKUP(AD3,Sprachentabelle!B2:D201,36,FALSE)</f>
        <v>SFr.</v>
      </c>
      <c r="X19" s="18"/>
      <c r="Y19" s="317"/>
      <c r="Z19" s="317"/>
      <c r="AA19" s="317"/>
      <c r="AB19" s="542"/>
      <c r="AC19" s="542"/>
      <c r="AD19" s="403"/>
      <c r="AE19" s="581" t="s">
        <v>46</v>
      </c>
    </row>
    <row r="20" spans="2:33" x14ac:dyDescent="0.25">
      <c r="B20" s="594"/>
      <c r="C20" s="324">
        <v>3.3</v>
      </c>
      <c r="E20" s="179"/>
      <c r="F20" s="558"/>
      <c r="G20" s="18" t="str">
        <f>HLOOKUP(AD3,Sprachentabelle!B2:D201,164,FALSE)</f>
        <v>rimunerazione unica</v>
      </c>
      <c r="H20" s="18"/>
      <c r="I20" s="18"/>
      <c r="J20" s="18"/>
      <c r="K20" s="18"/>
      <c r="L20" s="18"/>
      <c r="M20" s="18"/>
      <c r="N20" s="18"/>
      <c r="O20" s="18"/>
      <c r="P20" s="18"/>
      <c r="Q20" s="18"/>
      <c r="R20" s="18"/>
      <c r="S20" s="18"/>
      <c r="T20" s="18"/>
      <c r="U20" s="108" t="s">
        <v>96</v>
      </c>
      <c r="V20" s="543">
        <v>13400</v>
      </c>
      <c r="W20" s="544" t="str">
        <f>HLOOKUP(AD3,Sprachentabelle!B2:D201,36,FALSE)</f>
        <v>SFr.</v>
      </c>
      <c r="X20" s="579"/>
      <c r="Y20" s="419"/>
      <c r="Z20" s="317"/>
      <c r="AA20" s="317"/>
      <c r="AB20" s="541" t="str">
        <f>HLOOKUP(AD3,Sprachentabelle!B2:D201,161,FALSE)</f>
        <v>RUP: Rimunerazione unica per piccoli impianti (termine di pagamento 1-2 anni)</v>
      </c>
      <c r="AC20" s="553">
        <f>IF(AB18=TRUE,'Berechnung EIV'!D18,"-")</f>
        <v>12100</v>
      </c>
      <c r="AD20" s="419" t="str">
        <f>HLOOKUP(AD3,Sprachentabelle!B2:D201,36,FALSE)</f>
        <v>SFr.</v>
      </c>
      <c r="AE20" s="581" t="s">
        <v>47</v>
      </c>
    </row>
    <row r="21" spans="2:33" x14ac:dyDescent="0.25">
      <c r="B21" s="594"/>
      <c r="C21" s="324">
        <v>3.4</v>
      </c>
      <c r="D21" s="354"/>
      <c r="E21" s="257"/>
      <c r="F21" s="258"/>
      <c r="G21" s="20" t="str">
        <f>HLOOKUP(AD3,Sprachentabelle!B2:D201,160,FALSE)</f>
        <v>termine di pagamento rimunerazione unica</v>
      </c>
      <c r="H21" s="20"/>
      <c r="I21" s="20"/>
      <c r="J21" s="20"/>
      <c r="K21" s="20"/>
      <c r="L21" s="20"/>
      <c r="M21" s="20"/>
      <c r="N21" s="20"/>
      <c r="O21" s="20"/>
      <c r="P21" s="20"/>
      <c r="Q21" s="20"/>
      <c r="R21" s="20"/>
      <c r="S21" s="20"/>
      <c r="T21" s="20"/>
      <c r="U21" s="65"/>
      <c r="V21" s="551">
        <v>2</v>
      </c>
      <c r="W21" s="20" t="str">
        <f>HLOOKUP(AD3,Sprachentabelle!B2:D201,20,FALSE)</f>
        <v>anni</v>
      </c>
      <c r="X21" s="418"/>
      <c r="Y21" s="423"/>
      <c r="Z21" s="418"/>
      <c r="AA21" s="418"/>
      <c r="AB21" s="422" t="str">
        <f>HLOOKUP(AD3,Sprachentabelle!B2:D201,162,FALSE)</f>
        <v>RUG: Rimunerazione unica per grandi impianti (termine di pagamento 2-3 anni)</v>
      </c>
      <c r="AC21" s="552" t="str">
        <f>IF(AB18=TRUE,'Berechnung EIV'!D19,"-")</f>
        <v>-</v>
      </c>
      <c r="AD21" s="580" t="str">
        <f>HLOOKUP(AD3,Sprachentabelle!B2:D201,36,FALSE)</f>
        <v>SFr.</v>
      </c>
      <c r="AE21" s="151"/>
    </row>
    <row r="22" spans="2:33" s="256" customFormat="1" x14ac:dyDescent="0.25">
      <c r="B22" s="594"/>
      <c r="C22" s="325"/>
      <c r="D22" s="47"/>
      <c r="E22" s="253"/>
      <c r="F22" s="253"/>
      <c r="G22" s="47"/>
      <c r="H22" s="47"/>
      <c r="I22" s="47"/>
      <c r="J22" s="47"/>
      <c r="K22" s="47"/>
      <c r="L22" s="47"/>
      <c r="M22" s="47"/>
      <c r="N22" s="47"/>
      <c r="O22" s="47"/>
      <c r="P22" s="47"/>
      <c r="Q22" s="47"/>
      <c r="R22" s="47"/>
      <c r="S22" s="47"/>
      <c r="T22" s="47"/>
      <c r="U22" s="254"/>
      <c r="V22" s="545"/>
      <c r="W22" s="47"/>
      <c r="X22" s="47"/>
      <c r="Y22" s="47"/>
      <c r="Z22" s="47"/>
      <c r="AA22" s="47"/>
      <c r="AB22" s="47"/>
      <c r="AC22" s="47"/>
      <c r="AD22" s="47"/>
      <c r="AE22" s="255"/>
      <c r="AF22" s="255"/>
      <c r="AG22" s="255"/>
    </row>
    <row r="23" spans="2:33" ht="15" customHeight="1" x14ac:dyDescent="0.25">
      <c r="B23" s="594"/>
      <c r="C23" s="324">
        <v>4.0999999999999996</v>
      </c>
      <c r="E23" s="15" t="str">
        <f>HLOOKUP(AD3,Sprachentabelle!B2:D201,38,FALSE)</f>
        <v>Struttura del capitale</v>
      </c>
      <c r="F23" s="109"/>
      <c r="G23" s="16" t="str">
        <f>HLOOKUP(AD3,Sprachentabelle!B2:D201,39,FALSE)</f>
        <v>Capitale proprio</v>
      </c>
      <c r="H23" s="16"/>
      <c r="I23" s="16"/>
      <c r="J23" s="16"/>
      <c r="K23" s="16"/>
      <c r="L23" s="548"/>
      <c r="M23" s="16"/>
      <c r="N23" s="16"/>
      <c r="O23" s="16"/>
      <c r="P23" s="16"/>
      <c r="Q23" s="16"/>
      <c r="R23" s="16"/>
      <c r="S23" s="16"/>
      <c r="T23" s="16"/>
      <c r="U23" s="16"/>
      <c r="V23" s="259">
        <f>V18-V19-SUM(V24:V25)</f>
        <v>45000</v>
      </c>
      <c r="W23" s="16" t="str">
        <f>HLOOKUP(AD3,Sprachentabelle!B2:D201,36,FALSE)</f>
        <v>SFr.</v>
      </c>
      <c r="X23" s="16" t="str">
        <f>HLOOKUP(AD3,Sprachentabelle!B2:D201,40,FALSE)</f>
        <v>Durata</v>
      </c>
      <c r="Y23" s="260">
        <f>V12</f>
        <v>30</v>
      </c>
      <c r="Z23" s="269" t="str">
        <f>HLOOKUP(AD3,Sprachentabelle!B2:D201,20,FALSE)</f>
        <v>anni</v>
      </c>
      <c r="AA23" s="16"/>
      <c r="AB23" s="48" t="str">
        <f>HLOOKUP(AD3,Sprachentabelle!B2:D201,41,FALSE)</f>
        <v>Tasso d'int. del capitale</v>
      </c>
      <c r="AC23" s="265">
        <v>0</v>
      </c>
      <c r="AD23" s="600" t="str">
        <f>HLOOKUP(AD3,Sprachentabelle!B2:D201,42,FALSE)</f>
        <v>(p.a. nominale,
incl. costi aggiuntivi)</v>
      </c>
      <c r="AE23" s="14" t="s">
        <v>177</v>
      </c>
    </row>
    <row r="24" spans="2:33" ht="15" customHeight="1" x14ac:dyDescent="0.25">
      <c r="B24" s="594"/>
      <c r="C24" s="324">
        <v>4.2</v>
      </c>
      <c r="E24" s="179"/>
      <c r="F24" s="180"/>
      <c r="G24" s="18" t="str">
        <f>HLOOKUP(AD3,Sprachentabelle!B2:D201,43,FALSE)</f>
        <v>Capitale di terzi 1</v>
      </c>
      <c r="H24" s="18"/>
      <c r="I24" s="18"/>
      <c r="J24" s="18"/>
      <c r="K24" s="18"/>
      <c r="L24" s="18"/>
      <c r="M24" s="18"/>
      <c r="N24" s="18"/>
      <c r="O24" s="18"/>
      <c r="P24" s="18"/>
      <c r="Q24" s="18"/>
      <c r="R24" s="18"/>
      <c r="S24" s="18"/>
      <c r="T24" s="18"/>
      <c r="U24" s="18"/>
      <c r="V24" s="67"/>
      <c r="W24" s="18" t="str">
        <f>HLOOKUP(AD3,Sprachentabelle!B2:D201,36,FALSE)</f>
        <v>SFr.</v>
      </c>
      <c r="X24" s="261" t="str">
        <f>HLOOKUP(AD3,Sprachentabelle!B2:D201,40,FALSE)</f>
        <v>Durata</v>
      </c>
      <c r="Y24" s="263">
        <v>10</v>
      </c>
      <c r="Z24" s="261" t="str">
        <f>HLOOKUP(AD3,Sprachentabelle!B2:D201,20,FALSE)</f>
        <v>anni</v>
      </c>
      <c r="AA24" s="261"/>
      <c r="AB24" s="108" t="str">
        <f>HLOOKUP(AD3,Sprachentabelle!B2:D201,44,FALSE)</f>
        <v>Tasso d'int.</v>
      </c>
      <c r="AC24" s="264">
        <v>0.01</v>
      </c>
      <c r="AD24" s="601"/>
      <c r="AE24" s="14" t="s">
        <v>178</v>
      </c>
    </row>
    <row r="25" spans="2:33" x14ac:dyDescent="0.25">
      <c r="B25" s="594"/>
      <c r="C25" s="324">
        <v>4.3</v>
      </c>
      <c r="E25" s="257"/>
      <c r="F25" s="258"/>
      <c r="G25" s="20" t="str">
        <f>HLOOKUP(AD3,Sprachentabelle!B2:D201,45,FALSE)</f>
        <v>Capitale di terzi 2</v>
      </c>
      <c r="H25" s="20"/>
      <c r="I25" s="20"/>
      <c r="J25" s="20"/>
      <c r="K25" s="20"/>
      <c r="L25" s="20"/>
      <c r="M25" s="20"/>
      <c r="N25" s="20"/>
      <c r="O25" s="20"/>
      <c r="P25" s="20"/>
      <c r="Q25" s="20"/>
      <c r="R25" s="20"/>
      <c r="S25" s="20"/>
      <c r="T25" s="20"/>
      <c r="U25" s="20"/>
      <c r="V25" s="69"/>
      <c r="W25" s="20" t="str">
        <f>HLOOKUP(AD3,Sprachentabelle!B2:D201,36,FALSE)</f>
        <v>SFr.</v>
      </c>
      <c r="X25" s="262" t="str">
        <f>HLOOKUP(AD3,Sprachentabelle!B2:D201,40,FALSE)</f>
        <v>Durata</v>
      </c>
      <c r="Y25" s="263">
        <v>10</v>
      </c>
      <c r="Z25" s="262" t="str">
        <f>HLOOKUP(AD3,Sprachentabelle!B2:D201,20,FALSE)</f>
        <v>anni</v>
      </c>
      <c r="AA25" s="262"/>
      <c r="AB25" s="308" t="str">
        <f>HLOOKUP(AD3,Sprachentabelle!B2:D201,44,FALSE)</f>
        <v>Tasso d'int.</v>
      </c>
      <c r="AC25" s="264"/>
      <c r="AD25" s="602"/>
    </row>
    <row r="26" spans="2:33" x14ac:dyDescent="0.25">
      <c r="B26" s="594"/>
      <c r="E26" s="13"/>
      <c r="F26" s="13"/>
      <c r="G26" s="278"/>
      <c r="H26" s="278"/>
      <c r="I26" s="13"/>
      <c r="J26" s="115"/>
      <c r="K26" s="568"/>
      <c r="L26" s="115"/>
      <c r="M26" s="115" t="s">
        <v>907</v>
      </c>
      <c r="N26" s="569"/>
      <c r="O26" s="115" t="s">
        <v>729</v>
      </c>
      <c r="P26" s="115" t="s">
        <v>108</v>
      </c>
      <c r="Q26" s="115" t="s">
        <v>109</v>
      </c>
      <c r="R26" s="115" t="s">
        <v>110</v>
      </c>
      <c r="S26" s="13"/>
      <c r="T26" s="13"/>
      <c r="U26" s="13"/>
      <c r="V26" s="13"/>
      <c r="W26" s="13"/>
      <c r="X26" s="13"/>
      <c r="Y26" s="13"/>
      <c r="Z26" s="13"/>
      <c r="AA26" s="13"/>
      <c r="AB26" s="13"/>
      <c r="AC26" s="13"/>
      <c r="AD26" s="13"/>
    </row>
    <row r="27" spans="2:33" x14ac:dyDescent="0.25">
      <c r="B27" s="594"/>
      <c r="C27" s="324">
        <v>5.0999999999999996</v>
      </c>
      <c r="E27" s="15" t="str">
        <f>HLOOKUP(AD3,Sprachentabelle!B2:D201,46,FALSE)</f>
        <v>Tariffe rimunerazione/Fase</v>
      </c>
      <c r="F27" s="113" t="str">
        <f>HLOOKUP(AD3,Sprachentabelle!B2:D201,47,FALSE)</f>
        <v>Fase 1</v>
      </c>
      <c r="G27" s="67" t="s">
        <v>245</v>
      </c>
      <c r="H27" s="373">
        <f>VLOOKUP(G27,Sprachentabelle!M4:N9,2,FALSE)</f>
        <v>1</v>
      </c>
      <c r="I27" s="48" t="str">
        <f>HLOOKUP(AD3,Sprachentabelle!B2:D201,50,FALSE)</f>
        <v>dal (periodo messa in funzione)</v>
      </c>
      <c r="J27" s="68" t="str">
        <f>IF(M27="","",INDEX('Tarife freistehend'!$D$1:$AY$2,1,MATCH(M27,'Tarife freistehend'!$D$2:$AY$2,1)))</f>
        <v>2021 (1.4.)</v>
      </c>
      <c r="K27" s="587" t="s">
        <v>903</v>
      </c>
      <c r="L27" s="570">
        <v>2021</v>
      </c>
      <c r="M27" s="571">
        <f>IF(AND(K27&lt;&gt;"",L27&gt;2008),DATE(L27,VLOOKUP(K27,Sprachentabelle!$V$4:$W$39,2,FALSE),1),"")</f>
        <v>44287</v>
      </c>
      <c r="N27" s="571"/>
      <c r="O27" s="567">
        <f>M27</f>
        <v>44287</v>
      </c>
      <c r="P27" s="135">
        <f>IF(J27&lt;&gt;"",HLOOKUP(J27,'Tarife freistehend'!D1:AX3,3,),"")</f>
        <v>44561</v>
      </c>
      <c r="Q27" s="131">
        <f>IF(J27&lt;&gt;"",DATE(YEAR(O27)+V13,12,31),"")</f>
        <v>44926</v>
      </c>
      <c r="R27" s="131">
        <f>DATE(YEAR(O27)+V12,MONTH(O27),1)-1</f>
        <v>55243</v>
      </c>
      <c r="S27" s="16"/>
      <c r="T27" s="16"/>
      <c r="U27" s="582" t="str">
        <f>HLOOKUP(AD3,Sprachentabelle!B2:D201,52,FALSE)</f>
        <v>tariffa di ripresa</v>
      </c>
      <c r="V27" s="347">
        <v>0.08</v>
      </c>
      <c r="W27" s="16" t="str">
        <f>IF(K2="",IF(V8=2,HLOOKUP(AD3,Sprachentabelle!B2:D201,53,FALSE),HLOOKUP(AD3,Sprachentabelle!B2:D201,53,FALSE)),"")</f>
        <v>SFr./kWh (IVA incl.)</v>
      </c>
      <c r="X27" s="48" t="str">
        <f>HLOOKUP(AD3,Sprachentabelle!B2:D201,55,FALSE)</f>
        <v>tariffa acquisto / tarriffa solare ZEV</v>
      </c>
      <c r="Y27" s="348">
        <v>0.2</v>
      </c>
      <c r="Z27" s="48" t="str">
        <f>IF(K2="",IF(V8=2,HLOOKUP(AD3,Sprachentabelle!B2:D201,54,FALSE),HLOOKUP(AD3,Sprachentabelle!B2:D201,53,FALSE)),"")</f>
        <v>SFr./kWh (IVA escl.)</v>
      </c>
      <c r="AA27" s="48"/>
      <c r="AB27" s="48" t="str">
        <f>HLOOKUP(AD3,Sprachentabelle!B2:D201,56,FALSE)</f>
        <v>Grado di autoconsumo</v>
      </c>
      <c r="AC27" s="213">
        <v>0.4</v>
      </c>
      <c r="AD27" s="21"/>
      <c r="AE27" s="151" t="s">
        <v>179</v>
      </c>
      <c r="AF27" s="151"/>
      <c r="AG27" s="151"/>
    </row>
    <row r="28" spans="2:33" x14ac:dyDescent="0.25">
      <c r="B28" s="594"/>
      <c r="C28" s="324">
        <v>5.2</v>
      </c>
      <c r="E28" s="17"/>
      <c r="F28" s="112" t="str">
        <f>HLOOKUP(AD3,Sprachentabelle!B2:D201,48,FALSE)</f>
        <v>Fase 2</v>
      </c>
      <c r="G28" s="69" t="s">
        <v>96</v>
      </c>
      <c r="H28" s="374">
        <f>VLOOKUP(G28,Sprachentabelle!P4:Q12,2,FALSE)</f>
        <v>3</v>
      </c>
      <c r="I28" s="108" t="str">
        <f>HLOOKUP(AD3,Sprachentabelle!B2:D201,51,FALSE)</f>
        <v>dal</v>
      </c>
      <c r="J28" s="68" t="str">
        <f>IF(M28="","",INDEX('Tarife freistehend'!$D$1:$AY$2,1,MATCH(M28,'Tarife freistehend'!$D$2:$AY$2,1)))</f>
        <v/>
      </c>
      <c r="K28" s="587"/>
      <c r="L28" s="585"/>
      <c r="M28" s="584" t="str">
        <f>IF(AND(K28&lt;&gt;"",L28&gt;2008),DATE(L28,VLOOKUP(K28,Sprachentabelle!$V$4:$W$39,2,FALSE),1),"")</f>
        <v/>
      </c>
      <c r="N28" s="571"/>
      <c r="O28" s="132" t="str">
        <f>M28</f>
        <v/>
      </c>
      <c r="P28" s="132" t="str">
        <f>IF(J28&lt;&gt;"",HLOOKUP(J28,'Tarife freistehend'!D1:AX3,3,),"")</f>
        <v/>
      </c>
      <c r="Q28" s="132"/>
      <c r="R28" s="132"/>
      <c r="S28" s="18"/>
      <c r="T28" s="18"/>
      <c r="U28" s="583" t="str">
        <f>HLOOKUP(AD3,Sprachentabelle!B2:D201,52,FALSE)</f>
        <v>tariffa di ripresa</v>
      </c>
      <c r="V28" s="347">
        <v>0.15</v>
      </c>
      <c r="W28" s="18" t="str">
        <f>IF(K2="",IF(V8=2,HLOOKUP(AD3,Sprachentabelle!B2:D201,53,FALSE),HLOOKUP(AD3,Sprachentabelle!B2:D201,53,FALSE)),"")</f>
        <v>SFr./kWh (IVA incl.)</v>
      </c>
      <c r="X28" s="108" t="str">
        <f>HLOOKUP(AD3,Sprachentabelle!B2:D201,55,FALSE)</f>
        <v>tariffa acquisto / tarriffa solare ZEV</v>
      </c>
      <c r="Y28" s="348">
        <v>0.2</v>
      </c>
      <c r="Z28" s="108" t="str">
        <f>IF(K2="",IF(V8=2,HLOOKUP(AD3,Sprachentabelle!B2:D201,54,FALSE),HLOOKUP(AD3,Sprachentabelle!B2:D201,53,FALSE)),"")</f>
        <v>SFr./kWh (IVA escl.)</v>
      </c>
      <c r="AA28" s="108"/>
      <c r="AB28" s="268" t="str">
        <f>HLOOKUP(AD3,Sprachentabelle!B2:D201,56,FALSE)</f>
        <v>Grado di autoconsumo</v>
      </c>
      <c r="AC28" s="213">
        <v>0.4</v>
      </c>
      <c r="AD28" s="403" t="str">
        <f>VLOOKUP(HLOOKUP(J27,'Tarife freistehend'!D1:AX5,5,),Sprachentabelle!B2:D201,AD3,FALSE)</f>
        <v>definitivamente</v>
      </c>
      <c r="AE28" s="151"/>
      <c r="AF28" s="151"/>
      <c r="AG28" s="151"/>
    </row>
    <row r="29" spans="2:33" x14ac:dyDescent="0.25">
      <c r="B29" s="595"/>
      <c r="C29" s="324">
        <v>5.3</v>
      </c>
      <c r="E29" s="19"/>
      <c r="F29" s="114" t="str">
        <f>HLOOKUP(AD3,Sprachentabelle!B2:D201,49,FALSE)</f>
        <v>Fase 3</v>
      </c>
      <c r="G29" s="69" t="s">
        <v>96</v>
      </c>
      <c r="H29" s="375">
        <f>VLOOKUP(G29,Sprachentabelle!S4:T9,2,FALSE)</f>
        <v>3</v>
      </c>
      <c r="I29" s="65" t="str">
        <f>HLOOKUP(AD3,Sprachentabelle!B2:D201,51,FALSE)</f>
        <v>dal</v>
      </c>
      <c r="J29" s="68" t="str">
        <f>IF(M29="","",INDEX('Tarife freistehend'!$D$1:$AY$2,1,MATCH(M29,'Tarife freistehend'!$D$2:$AY$2,1)))</f>
        <v/>
      </c>
      <c r="K29" s="588"/>
      <c r="L29" s="585"/>
      <c r="M29" s="584" t="str">
        <f>IF(AND(K29&lt;&gt;"",L29&gt;2008),DATE(L29,VLOOKUP(K29,Sprachentabelle!$V$4:$W$39,2,FALSE),1),"")</f>
        <v/>
      </c>
      <c r="N29" s="571"/>
      <c r="O29" s="133" t="str">
        <f>M29</f>
        <v/>
      </c>
      <c r="P29" s="133" t="str">
        <f>IF(J29&lt;&gt;"",HLOOKUP(J29,'Tarife freistehend'!D1:AX3,3,),"")</f>
        <v/>
      </c>
      <c r="Q29" s="133"/>
      <c r="R29" s="133"/>
      <c r="S29" s="20"/>
      <c r="T29" s="20"/>
      <c r="U29" s="65" t="str">
        <f>HLOOKUP(AD3,Sprachentabelle!B2:D201,52,FALSE)</f>
        <v>tariffa di ripresa</v>
      </c>
      <c r="V29" s="347">
        <v>0.06</v>
      </c>
      <c r="W29" s="117" t="str">
        <f>IF(K2="",IF(V8=2,HLOOKUP(AD3,Sprachentabelle!B2:D201,53,FALSE),HLOOKUP(AD3,Sprachentabelle!B2:D201,53,FALSE)),"")</f>
        <v>SFr./kWh (IVA incl.)</v>
      </c>
      <c r="X29" s="65" t="str">
        <f>HLOOKUP(AD3,Sprachentabelle!B2:D201,55,FALSE)</f>
        <v>tariffa acquisto / tarriffa solare ZEV</v>
      </c>
      <c r="Y29" s="349">
        <v>0.2</v>
      </c>
      <c r="Z29" s="65" t="str">
        <f>IF(K2="",IF(V8=2,HLOOKUP(AD3,Sprachentabelle!B2:D201,54,FALSE),HLOOKUP(AD3,Sprachentabelle!B2:D201,53,FALSE)),"")</f>
        <v>SFr./kWh (IVA escl.)</v>
      </c>
      <c r="AA29" s="65"/>
      <c r="AB29" s="65" t="str">
        <f>HLOOKUP(AD3,Sprachentabelle!B2:D201,56,FALSE)</f>
        <v>Grado di autoconsumo</v>
      </c>
      <c r="AC29" s="213">
        <v>0.4</v>
      </c>
      <c r="AD29" s="23"/>
      <c r="AE29" s="151"/>
      <c r="AF29" s="151"/>
      <c r="AG29" s="151"/>
    </row>
    <row r="30" spans="2:33" x14ac:dyDescent="0.25">
      <c r="E30" s="13"/>
      <c r="F30" s="13"/>
      <c r="G30" s="116"/>
      <c r="H30" s="378"/>
      <c r="I30" s="466"/>
      <c r="J30" s="578"/>
      <c r="K30" s="115"/>
      <c r="L30" s="115"/>
      <c r="M30" s="165" t="s">
        <v>132</v>
      </c>
      <c r="N30" s="115" t="s">
        <v>66</v>
      </c>
      <c r="O30" s="115" t="s">
        <v>133</v>
      </c>
      <c r="P30" s="116"/>
      <c r="Q30" s="115"/>
      <c r="R30" s="100" t="s">
        <v>93</v>
      </c>
      <c r="S30" s="101" t="s">
        <v>11</v>
      </c>
      <c r="T30" s="101" t="s">
        <v>87</v>
      </c>
      <c r="U30" s="13"/>
      <c r="V30" s="13"/>
      <c r="W30" s="13"/>
      <c r="X30" s="13"/>
      <c r="Y30" s="13"/>
      <c r="Z30" s="13"/>
      <c r="AA30" s="13"/>
      <c r="AB30" s="13"/>
      <c r="AC30" s="13"/>
      <c r="AD30" s="13"/>
    </row>
    <row r="31" spans="2:33" ht="15" customHeight="1" x14ac:dyDescent="0.25">
      <c r="B31" s="593" t="str">
        <f>HLOOKUP(AD3,Sprachentabelle!B2:D201,4,FALSE)</f>
        <v>Risultati</v>
      </c>
      <c r="C31" s="324">
        <v>6.1</v>
      </c>
      <c r="E31" s="219" t="str">
        <f>HLOOKUP(AD3,Sprachentabelle!B2:D201,60,FALSE)</f>
        <v>Ricavi senza tariffa di riacquisto</v>
      </c>
      <c r="F31" s="128"/>
      <c r="G31" s="128"/>
      <c r="H31" s="128"/>
      <c r="I31" s="128"/>
      <c r="J31" s="128"/>
      <c r="K31" s="128"/>
      <c r="L31" s="561"/>
      <c r="M31" s="128"/>
      <c r="N31" s="128"/>
      <c r="O31" s="128"/>
      <c r="P31" s="128"/>
      <c r="Q31" s="128"/>
      <c r="R31" s="128"/>
      <c r="S31" s="128"/>
      <c r="T31" s="128"/>
      <c r="U31" s="128"/>
      <c r="V31" s="220" t="str">
        <f>HLOOKUP(AD3,Sprachentabelle!B2:D201,61,FALSE)</f>
        <v>Immissione in rete</v>
      </c>
      <c r="W31" s="280"/>
      <c r="X31" s="128"/>
      <c r="Y31" s="288" t="str">
        <f>HLOOKUP(AD3,Sprachentabelle!B2:D201,62,FALSE)</f>
        <v>risparmio sull'energia acquistata</v>
      </c>
      <c r="Z31" s="218"/>
      <c r="AA31" s="128"/>
      <c r="AB31" s="128"/>
      <c r="AC31" s="280"/>
      <c r="AD31" s="217"/>
    </row>
    <row r="32" spans="2:33" x14ac:dyDescent="0.25">
      <c r="B32" s="594"/>
      <c r="C32" s="324">
        <v>6.2</v>
      </c>
      <c r="E32" s="310" t="str">
        <f>IF(K2="",IF(V8=2,HLOOKUP(AD3,Sprachentabelle!B2:D201,33,FALSE),HLOOKUP(AD3,Sprachentabelle!B2:D201,32,FALSE)),"")</f>
        <v>(IVA escl.)</v>
      </c>
      <c r="F32" s="129">
        <f>IFERROR(IF(AND(K2="",Varianten!B4&lt;&gt;"A"),1,0),0)</f>
        <v>1</v>
      </c>
      <c r="G32" s="93" t="str">
        <f>IF(F32=1,HLOOKUP(AD3,Sprachentabelle!B2:D201,63,FALSE),"")</f>
        <v>Periodo remunerazione dal/al</v>
      </c>
      <c r="H32" s="93"/>
      <c r="I32" s="94">
        <f>IF(F32=1,IF(Varianten!B4="B",IF(O28&lt;Q27,Q27+1,O28),IF(AND(Varianten!B4&lt;&gt;"A",Varianten!B4&lt;&gt;"B"),O27,"")),"")</f>
        <v>44287</v>
      </c>
      <c r="J32" s="94"/>
      <c r="K32" s="94">
        <f>IF(F32=1,IF(OR(Varianten!B4="B",Varianten!B4="C"),R27,IF(OR(Varianten!B4&lt;&gt;"A",Varianten!B4&lt;&gt;"B",Varianten!B4&lt;&gt;"C"),O28-1,"")),"")</f>
        <v>55243</v>
      </c>
      <c r="L32" s="562"/>
      <c r="M32" s="494">
        <f>IF(F32=1,IF(OR(Varianten!B4="C",Varianten!B4="D",Varianten!B4="E",Varianten!B4="F",Varianten!B4="G"),V27,IF(Varianten!B4="B",V28,)),)</f>
        <v>0.08</v>
      </c>
      <c r="N32" s="215">
        <f>IF(F32=1,IF(OR(Varianten!B4="C",Varianten!B4="D",Varianten!B4="E",Varianten!B4="F",Varianten!B4="G"),AC27,IF(Varianten!B4="B",AC28,)),)</f>
        <v>0.4</v>
      </c>
      <c r="O32" s="494">
        <f>IF(F32=1,IF(OR(Varianten!B4="C",Varianten!B4="D",Varianten!B4="E",Varianten!B4="F",Varianten!B4="G"),Y27,IF(Varianten!B4="B",Y28,)),)</f>
        <v>0.2</v>
      </c>
      <c r="P32" s="140"/>
      <c r="Q32" s="141"/>
      <c r="R32" s="102">
        <f>IF(F32=1,DATEDIF(I32,K32,"M")+1,"")</f>
        <v>360</v>
      </c>
      <c r="S32" s="136">
        <f>IF(R32&lt;&gt;"",ROUND(R32/12,2),"")</f>
        <v>30</v>
      </c>
      <c r="T32" s="221">
        <f>IF(F32=1,IF(Varianten!B4="B",V28,IF(AND(Varianten!B4&lt;&gt;"A",Varianten!B4&lt;&gt;"B"),V27,"")),"")</f>
        <v>0.08</v>
      </c>
      <c r="U32" s="84"/>
      <c r="V32" s="105">
        <f>IF(F32=1,V11*V14*M32*(1-N32)*(VLOOKUP(YEAR(I32)-YEAR(O27),'Degradation linear'!A5:C45,2,)+VLOOKUP(YEAR(K32)-YEAR(O27),'Degradation linear'!A5:C45,2,))/2,"")</f>
        <v>1149.2208000000001</v>
      </c>
      <c r="W32" s="281" t="str">
        <f>HLOOKUP(AD3,Sprachentabelle!B2:D201,64,FALSE)</f>
        <v>SFr./anno</v>
      </c>
      <c r="X32" s="77"/>
      <c r="Y32" s="289"/>
      <c r="Z32" s="77"/>
      <c r="AA32" s="77"/>
      <c r="AB32" s="362">
        <f>IF(F32=1,V11*V14*O32*N32*(VLOOKUP(YEAR(I32)-YEAR(O27),'Degradation linear'!A5:C45,2,)+VLOOKUP(YEAR(K32)-YEAR(O27),'Degradation linear'!A5:C45,2,))/2,"")</f>
        <v>1915.3679999999999</v>
      </c>
      <c r="AC32" s="281" t="str">
        <f>HLOOKUP(AD3,Sprachentabelle!B2:D201,64,FALSE)</f>
        <v>SFr./anno</v>
      </c>
      <c r="AD32" s="78"/>
      <c r="AE32" s="14" t="s">
        <v>180</v>
      </c>
    </row>
    <row r="33" spans="2:33" x14ac:dyDescent="0.25">
      <c r="B33" s="594"/>
      <c r="C33" s="324">
        <v>6.3</v>
      </c>
      <c r="E33" s="120"/>
      <c r="F33" s="129">
        <f>IFERROR(IF(AND(K2="",OR(Varianten!B4="E",Varianten!B4="F",Varianten!B4="G")),1,0),0)</f>
        <v>0</v>
      </c>
      <c r="G33" s="122" t="str">
        <f>IF(F33=1,HLOOKUP(AD3,Sprachentabelle!B2:D201,63,FALSE),"")</f>
        <v/>
      </c>
      <c r="H33" s="122"/>
      <c r="I33" s="123" t="str">
        <f>IF(F33=1,IF(Varianten!B4="E",IF(O29&lt;Q27,Q27+1,O29),IF(OR(Varianten!B4="F",Varianten!B4="G"),O28,"")),"")</f>
        <v/>
      </c>
      <c r="J33" s="122"/>
      <c r="K33" s="123" t="str">
        <f>IF(F33=1,IF(OR(Varianten!B4="E",Varianten!B4="F"),R27,IF(Varianten!B4="G",O29-1,"")),"")</f>
        <v/>
      </c>
      <c r="L33" s="123"/>
      <c r="M33" s="495">
        <f>IF(F33=1,IF(OR(Varianten!B4="F",Varianten!B4="G"),V28,IF(Varianten!B4="E",V29,)),)</f>
        <v>0</v>
      </c>
      <c r="N33" s="216">
        <f>IF(F33=1,IF(OR(Varianten!B4="F",Varianten!B4="G"),AC28,IF(Varianten!B4="E",AC29,)),)</f>
        <v>0</v>
      </c>
      <c r="O33" s="495">
        <f>IF(F33=1,IF(OR(Varianten!B4="F",Varianten!B4="G"),Y28,IF(Varianten!B4="E",Y29,)),)</f>
        <v>0</v>
      </c>
      <c r="P33" s="142"/>
      <c r="Q33" s="143"/>
      <c r="R33" s="124" t="str">
        <f>IF(F33=1,DATEDIF(I33,K33,"M")+1,"")</f>
        <v/>
      </c>
      <c r="S33" s="137" t="str">
        <f>IF(R33&lt;&gt;"",ROUND(R33/12,2),"")</f>
        <v/>
      </c>
      <c r="T33" s="222" t="str">
        <f>IF(F33=1,IF(Varianten!B4="E",V29,IF(OR(Varianten!B4="F",Varianten!B4="G"),V28,"")),"")</f>
        <v/>
      </c>
      <c r="U33" s="125"/>
      <c r="V33" s="126" t="str">
        <f>IF(F33=1,V11*V14*M33*(1-N33)*(VLOOKUP(YEAR(I33)-YEAR(O27),'Degradation linear'!A5:C45,2,)+VLOOKUP(YEAR(K33)-YEAR(O27),'Degradation linear'!A5:C45,2,))/2,"")</f>
        <v/>
      </c>
      <c r="W33" s="282" t="str">
        <f>HLOOKUP(AD3,Sprachentabelle!B2:D201,64,FALSE)</f>
        <v>SFr./anno</v>
      </c>
      <c r="X33" s="121"/>
      <c r="Y33" s="290"/>
      <c r="Z33" s="121"/>
      <c r="AA33" s="121"/>
      <c r="AB33" s="363" t="str">
        <f>IF(F33=1,V11*V14*O33*N33*(VLOOKUP(YEAR(I33)-YEAR(O27),'Degradation linear'!A5:C45,2,)+VLOOKUP(YEAR(K33)-YEAR(O27),'Degradation linear'!A5:C45,2,))/2,"")</f>
        <v/>
      </c>
      <c r="AC33" s="282" t="str">
        <f>HLOOKUP(AD3,Sprachentabelle!B2:D201,64,FALSE)</f>
        <v>SFr./anno</v>
      </c>
      <c r="AD33" s="127"/>
    </row>
    <row r="34" spans="2:33" x14ac:dyDescent="0.25">
      <c r="B34" s="594"/>
      <c r="C34" s="324">
        <v>6.4</v>
      </c>
      <c r="E34" s="120"/>
      <c r="F34" s="129">
        <f>IFERROR(IF(AND(K2="",Varianten!B4="G"),1,0),0)</f>
        <v>0</v>
      </c>
      <c r="G34" s="122" t="str">
        <f>IF(F34=1,HLOOKUP(AD3,Sprachentabelle!B2:D201,63,FALSE),"")</f>
        <v/>
      </c>
      <c r="H34" s="122"/>
      <c r="I34" s="95" t="str">
        <f>IF(F34=1,O29,"")</f>
        <v/>
      </c>
      <c r="J34" s="96"/>
      <c r="K34" s="97" t="str">
        <f>IF(F34=1,R27,"")</f>
        <v/>
      </c>
      <c r="L34" s="565"/>
      <c r="M34" s="495">
        <f>IF(F34=1,IF(Varianten!B4="G",V29,),)</f>
        <v>0</v>
      </c>
      <c r="N34" s="138">
        <f>IF(F34=1,IF(Varianten!B4="G",AC29,),)</f>
        <v>0</v>
      </c>
      <c r="O34" s="496">
        <f>IF(F34=1,IF(Varianten!B4="G",Y29,),)</f>
        <v>0</v>
      </c>
      <c r="P34" s="103"/>
      <c r="Q34" s="144"/>
      <c r="R34" s="103" t="str">
        <f>IF(F34=1,DATEDIF(I34,K34,"M")+1,"")</f>
        <v/>
      </c>
      <c r="S34" s="138" t="str">
        <f>IF(R34&lt;&gt;"",ROUND(R34/12,2),"")</f>
        <v/>
      </c>
      <c r="T34" s="223" t="str">
        <f>IF(F34=1,IF(OR(Varianten!B4="E",Varianten!B4="G"),V29,""),"")</f>
        <v/>
      </c>
      <c r="U34" s="86"/>
      <c r="V34" s="106" t="str">
        <f>IF(F34=1,V11*V14*M34*(1-N34)*(VLOOKUP(YEAR(I34)-YEAR(O27),'Degradation linear'!A5:C45,2,)+VLOOKUP(YEAR(K34)-YEAR(O27),'Degradation linear'!A5:C45,2,))/2,"")</f>
        <v/>
      </c>
      <c r="W34" s="283" t="str">
        <f>HLOOKUP(AD3,Sprachentabelle!B2:D201,64,FALSE)</f>
        <v>SFr./anno</v>
      </c>
      <c r="X34" s="80"/>
      <c r="Y34" s="291"/>
      <c r="Z34" s="80"/>
      <c r="AA34" s="80"/>
      <c r="AB34" s="364" t="str">
        <f>IF(F34=1,V11*V14*O34*N34*(VLOOKUP(YEAR(I34)-YEAR(O27),'Degradation linear'!A5:C45,2,)+VLOOKUP(YEAR(K34)-YEAR(O27),'Degradation linear'!A5:C45,2,))/2,"")</f>
        <v/>
      </c>
      <c r="AC34" s="283" t="str">
        <f>HLOOKUP(AD3,Sprachentabelle!B2:D201,64,FALSE)</f>
        <v>SFr./anno</v>
      </c>
      <c r="AD34" s="81"/>
    </row>
    <row r="35" spans="2:33" x14ac:dyDescent="0.25">
      <c r="B35" s="594"/>
      <c r="C35" s="324">
        <v>6.5</v>
      </c>
      <c r="E35" s="79"/>
      <c r="F35" s="130">
        <f>IFERROR(IF(AND(K2="",Varianten!B4&lt;&gt;"A"),1,0),0)</f>
        <v>1</v>
      </c>
      <c r="G35" s="82"/>
      <c r="H35" s="82"/>
      <c r="I35" s="82" t="str">
        <f>HLOOKUP(AD3,Sprachentabelle!B2:D201,65,FALSE)</f>
        <v>Ø Ricavi</v>
      </c>
      <c r="J35" s="82"/>
      <c r="K35" s="82"/>
      <c r="L35" s="82"/>
      <c r="M35" s="82"/>
      <c r="N35" s="82"/>
      <c r="O35" s="82"/>
      <c r="P35" s="82"/>
      <c r="Q35" s="82"/>
      <c r="R35" s="104">
        <f>SUM(R32:R34)</f>
        <v>360</v>
      </c>
      <c r="S35" s="139">
        <f>SUM(S32:S34)</f>
        <v>30</v>
      </c>
      <c r="T35" s="139"/>
      <c r="U35" s="85"/>
      <c r="V35" s="107">
        <f>IF(F35=1,(IF(F32=1,S32*V32,0)+IF(F33=1,S33*V33,0)+IF(F34=1,S34*V34,0))/S35,"")</f>
        <v>1149.2208000000001</v>
      </c>
      <c r="W35" s="284" t="str">
        <f>HLOOKUP(AD3,Sprachentabelle!B2:D201,64,FALSE)</f>
        <v>SFr./anno</v>
      </c>
      <c r="X35" s="82"/>
      <c r="Y35" s="292"/>
      <c r="Z35" s="82"/>
      <c r="AA35" s="82"/>
      <c r="AB35" s="365">
        <f>IF(F35=1,(IF(F32=1,S32*AB32,0)+IF(F33=1,S33*AB33,0)+IF(F34=1,S34*AB34,0))/S35,"")</f>
        <v>1915.3679999999999</v>
      </c>
      <c r="AC35" s="284" t="str">
        <f>HLOOKUP(AD3,Sprachentabelle!B2:D201,64,FALSE)</f>
        <v>SFr./anno</v>
      </c>
      <c r="AD35" s="83"/>
      <c r="AE35" s="151" t="s">
        <v>181</v>
      </c>
      <c r="AF35" s="151"/>
      <c r="AG35" s="151"/>
    </row>
    <row r="36" spans="2:33" x14ac:dyDescent="0.25">
      <c r="B36" s="594"/>
      <c r="E36" s="13"/>
      <c r="F36" s="13"/>
      <c r="G36" s="13"/>
      <c r="H36" s="13"/>
      <c r="I36" s="118"/>
      <c r="J36" s="13"/>
      <c r="K36" s="13"/>
      <c r="L36" s="13"/>
      <c r="M36" s="13"/>
      <c r="N36" s="13"/>
      <c r="O36" s="13"/>
      <c r="P36" s="13"/>
      <c r="Q36" s="13"/>
      <c r="R36" s="13"/>
      <c r="S36" s="13"/>
      <c r="T36" s="13"/>
      <c r="U36" s="13"/>
      <c r="V36" s="13"/>
      <c r="W36" s="13"/>
      <c r="X36" s="13"/>
      <c r="Y36" s="13"/>
      <c r="Z36" s="13"/>
      <c r="AA36" s="13"/>
      <c r="AB36" s="13"/>
      <c r="AC36" s="13"/>
      <c r="AD36" s="13"/>
    </row>
    <row r="37" spans="2:33" x14ac:dyDescent="0.25">
      <c r="B37" s="594"/>
      <c r="C37" s="324">
        <v>7.1</v>
      </c>
      <c r="E37" s="24" t="str">
        <f>HLOOKUP(AD3,Sprachentabelle!B2:D201,66,FALSE)</f>
        <v>Ricavi da tariffa di riacquisto</v>
      </c>
      <c r="F37" s="74"/>
      <c r="G37" s="98"/>
      <c r="H37" s="328"/>
      <c r="I37" s="87" t="str">
        <f>HLOOKUP(AD3,Sprachentabelle!B2:D201,67,FALSE)</f>
        <v>Classe di potenza</v>
      </c>
      <c r="J37" s="87"/>
      <c r="K37" s="155" t="str">
        <f>HLOOKUP(AD3,Sprachentabelle!B2:D201,68,FALSE)</f>
        <v>Dimensioni (kWp)</v>
      </c>
      <c r="L37" s="155"/>
      <c r="M37" s="155"/>
      <c r="N37" s="155"/>
      <c r="O37" s="155"/>
      <c r="P37" s="155"/>
      <c r="Q37" s="155" t="s">
        <v>23</v>
      </c>
      <c r="R37" s="155" t="s">
        <v>24</v>
      </c>
      <c r="S37" s="155" t="s">
        <v>25</v>
      </c>
      <c r="T37" s="155"/>
      <c r="U37" s="155" t="str">
        <f>HLOOKUP(AD3,Sprachentabelle!B2:D201,69,FALSE)</f>
        <v>Tariffa (SFr./kWh)</v>
      </c>
      <c r="V37" s="478" t="str">
        <f>HLOOKUP(AD3,Sprachentabelle!B2:D201,61,FALSE)</f>
        <v>Immissione in rete</v>
      </c>
      <c r="W37" s="285"/>
      <c r="X37" s="87"/>
      <c r="Y37" s="478" t="str">
        <f>HLOOKUP(AD3,Sprachentabelle!B2:D201,62,FALSE)</f>
        <v>risparmio sull'energia acquistata</v>
      </c>
      <c r="Z37" s="87"/>
      <c r="AA37" s="87"/>
      <c r="AB37" s="87"/>
      <c r="AC37" s="285"/>
      <c r="AD37" s="88"/>
      <c r="AE37" s="14" t="s">
        <v>182</v>
      </c>
    </row>
    <row r="38" spans="2:33" x14ac:dyDescent="0.25">
      <c r="B38" s="594"/>
      <c r="C38" s="324">
        <v>7.2</v>
      </c>
      <c r="E38" s="26" t="str">
        <f>HLOOKUP(AD3,Sprachentabelle!B2:D201,32,FALSE)</f>
        <v>(IVA incl.)</v>
      </c>
      <c r="F38" s="27"/>
      <c r="G38" s="25"/>
      <c r="H38" s="27"/>
      <c r="I38" s="27" t="str">
        <f>HLOOKUP(AD3,Sprachentabelle!B2:D201,70,FALSE)</f>
        <v>≤ 10 kWp</v>
      </c>
      <c r="J38" s="29">
        <v>10</v>
      </c>
      <c r="K38" s="32" t="str">
        <f>IF(AND(K2="",E39=1),IF(($V$11-J38)&gt;=0,J38,$V$11),"")</f>
        <v/>
      </c>
      <c r="L38" s="32"/>
      <c r="M38" s="32"/>
      <c r="N38" s="32"/>
      <c r="O38" s="32"/>
      <c r="P38" s="32"/>
      <c r="Q38" s="89">
        <f>INDEX('Tarife freistehend'!$C$1:$AW$10,MATCH($J38,'Tarife freistehend'!$C$1:$C$10,0),MATCH($J$27,'Tarife freistehend'!$C$1:$AX$1,0))</f>
        <v>0.09</v>
      </c>
      <c r="R38" s="89">
        <f>INDEX('Tarife angebaut'!$C$1:$AW$10,MATCH($J38,'Tarife angebaut'!$C$1:$C$10,0),MATCH($J$27,'Tarife angebaut'!$C$1:$AW$1,0))</f>
        <v>0.09</v>
      </c>
      <c r="S38" s="89">
        <f>INDEX('Tarife integriert'!$C$1:$AW$10,MATCH($J38,'Tarife integriert'!$C$1:$C$10,0),MATCH($J$27,'Tarife integriert'!$C$1:$AW$1,0))</f>
        <v>0.09</v>
      </c>
      <c r="T38" s="89"/>
      <c r="U38" s="89" t="str">
        <f>IF(AND(K2="",E39=1),IF($W$10=1,Q38,IF($W$10=2,R38,IF($W$10=3,S38,))),"")</f>
        <v/>
      </c>
      <c r="V38" s="90"/>
      <c r="W38" s="286"/>
      <c r="X38" s="27"/>
      <c r="Y38" s="481"/>
      <c r="Z38" s="482"/>
      <c r="AA38" s="27"/>
      <c r="AB38" s="27"/>
      <c r="AC38" s="286"/>
      <c r="AD38" s="35"/>
    </row>
    <row r="39" spans="2:33" x14ac:dyDescent="0.25">
      <c r="B39" s="594"/>
      <c r="C39" s="324">
        <v>7.3</v>
      </c>
      <c r="E39" s="489">
        <f>IFERROR(IF(OR(Varianten!B4="A",Varianten!B4="B",Varianten!B4="D",Varianten!B4="E"),1,0),0)</f>
        <v>0</v>
      </c>
      <c r="F39" s="27"/>
      <c r="G39" s="27"/>
      <c r="H39" s="27"/>
      <c r="I39" s="27" t="str">
        <f>HLOOKUP(AD3,Sprachentabelle!B2:D201,71,FALSE)</f>
        <v>≤ 30 kWp</v>
      </c>
      <c r="J39" s="30">
        <v>30</v>
      </c>
      <c r="K39" s="32" t="str">
        <f>IF(AND(K2="",E39=1),IF(($V$11-J39)&gt;=0,J39-J38,$V$11-K38),"")</f>
        <v/>
      </c>
      <c r="L39" s="32"/>
      <c r="M39" s="32"/>
      <c r="N39" s="32"/>
      <c r="O39" s="32"/>
      <c r="P39" s="32"/>
      <c r="Q39" s="89">
        <f>INDEX('Tarife freistehend'!$C$1:$AW$10,MATCH($J39,'Tarife freistehend'!$C$1:$C$10,0),MATCH($J$27,'Tarife freistehend'!$C$1:$AX$1,0))</f>
        <v>0.09</v>
      </c>
      <c r="R39" s="89">
        <f>INDEX('Tarife angebaut'!$C$1:$AW$10,MATCH($J39,'Tarife angebaut'!$C$1:$C$10,0),MATCH($J$27,'Tarife angebaut'!$C$1:$AW$1,0))</f>
        <v>0.09</v>
      </c>
      <c r="S39" s="89" t="e">
        <f>INDEX('Tarife integriert'!$C$1:$T$10,MATCH($J39,'Tarife integriert'!$C$1:$C$10,0),MATCH($J$27,'Tarife integriert'!$C$1:$T$1,0))</f>
        <v>#N/A</v>
      </c>
      <c r="T39" s="89"/>
      <c r="U39" s="89" t="str">
        <f>IF(AND(K2="",E39=1),IF($W$10=1,Q39,IF($W$10=2,R39,IF($W$10=3,S39,))),"")</f>
        <v/>
      </c>
      <c r="V39" s="90"/>
      <c r="W39" s="286"/>
      <c r="X39" s="27"/>
      <c r="Y39" s="483" t="s">
        <v>133</v>
      </c>
      <c r="Z39" s="484">
        <f>IF(OR(Varianten!B4="A",Varianten!B4="B"),Y27,IF(OR(Varianten!B4="D",Varianten!B4="E"),Y28,))</f>
        <v>0</v>
      </c>
      <c r="AA39" s="27"/>
      <c r="AB39" s="27"/>
      <c r="AC39" s="286"/>
      <c r="AD39" s="35"/>
    </row>
    <row r="40" spans="2:33" x14ac:dyDescent="0.25">
      <c r="B40" s="594"/>
      <c r="C40" s="324">
        <v>7.4</v>
      </c>
      <c r="E40" s="404"/>
      <c r="F40" s="110" t="str">
        <f>IF(AND(K2="",E39=1),HLOOKUP(AD3,Sprachentabelle!B2:D201,75,FALSE),"")</f>
        <v/>
      </c>
      <c r="G40" s="405" t="str">
        <f>IF(AND(K2="",E39=1),J27,"")</f>
        <v/>
      </c>
      <c r="H40" s="145"/>
      <c r="I40" s="27" t="str">
        <f>HLOOKUP(AD3,Sprachentabelle!B2:D201,72,FALSE)</f>
        <v>≤ 100 kWp</v>
      </c>
      <c r="J40" s="30">
        <v>100</v>
      </c>
      <c r="K40" s="32" t="str">
        <f>IF(AND(K2="",E39=1),IF(($V$11-J40)&gt;=0,J40-J39,$V$11-K38-K39),"")</f>
        <v/>
      </c>
      <c r="L40" s="32"/>
      <c r="M40" s="32"/>
      <c r="N40" s="32"/>
      <c r="O40" s="32"/>
      <c r="P40" s="32"/>
      <c r="Q40" s="89">
        <f>INDEX('Tarife freistehend'!$C$1:$AW$10,MATCH($J40,'Tarife freistehend'!$C$1:$C$10,0),MATCH($J$27,'Tarife freistehend'!$C$1:$AX$1,0))</f>
        <v>0.09</v>
      </c>
      <c r="R40" s="89">
        <f>INDEX('Tarife angebaut'!$C$1:$AW$10,MATCH($J40,'Tarife angebaut'!$C$1:$C$10,0),MATCH($J$27,'Tarife angebaut'!$C$1:$AW$1,0))</f>
        <v>0.09</v>
      </c>
      <c r="S40" s="89" t="e">
        <f>INDEX('Tarife integriert'!$C$1:$T$10,MATCH($J40,'Tarife integriert'!$C$1:$C$10,0),MATCH($J$27,'Tarife integriert'!$C$1:$T$1,0))</f>
        <v>#N/A</v>
      </c>
      <c r="T40" s="89"/>
      <c r="U40" s="89" t="str">
        <f>IF(AND(K2="",E39=1),IF($W$10=1,Q40,IF($W$10=2,R40,IF($W$10=3,S40,))),"")</f>
        <v/>
      </c>
      <c r="V40" s="90"/>
      <c r="W40" s="286"/>
      <c r="X40" s="27"/>
      <c r="Y40" s="483" t="s">
        <v>66</v>
      </c>
      <c r="Z40" s="485">
        <f>IF(OR(Varianten!B4="A",Varianten!B4="B"),AC27,IF(OR(Varianten!B4="D",Varianten!B4="E"),AC28,))</f>
        <v>0</v>
      </c>
      <c r="AA40" s="27"/>
      <c r="AB40" s="27"/>
      <c r="AC40" s="286"/>
      <c r="AD40" s="35"/>
    </row>
    <row r="41" spans="2:33" x14ac:dyDescent="0.25">
      <c r="B41" s="594"/>
      <c r="C41" s="324">
        <v>7.5</v>
      </c>
      <c r="E41" s="146"/>
      <c r="F41" s="110" t="str">
        <f>IF(AND(K2="",E39=1),HLOOKUP(AD3,Sprachentabelle!B2:D201,98,FALSE),"")</f>
        <v/>
      </c>
      <c r="G41" s="147" t="str">
        <f>IF(K2="",IF(OR(Varianten!B4="A",Varianten!B4="B"),O27,IF(OR(Varianten!B4="D",Varianten!B4="E"),O28,"")),"")</f>
        <v/>
      </c>
      <c r="H41" s="147"/>
      <c r="I41" s="27" t="str">
        <f>HLOOKUP(AD3,Sprachentabelle!B2:D201,73,FALSE)</f>
        <v>≤ 1000 kWp</v>
      </c>
      <c r="J41" s="30">
        <v>1000</v>
      </c>
      <c r="K41" s="32" t="str">
        <f>IF(AND(K2="",E39=1),IF(($V$11-J41)&gt;=0,J41-J40,$V$11-K38-K39-K40),"")</f>
        <v/>
      </c>
      <c r="L41" s="32"/>
      <c r="M41" s="32"/>
      <c r="N41" s="32"/>
      <c r="O41" s="32"/>
      <c r="P41" s="32"/>
      <c r="Q41" s="89">
        <f>INDEX('Tarife freistehend'!$C$1:$AW$10,MATCH($J41,'Tarife freistehend'!$C$1:$C$10,0),MATCH($J$27,'Tarife freistehend'!$C$1:$AX$1,0))</f>
        <v>0.09</v>
      </c>
      <c r="R41" s="89">
        <f>INDEX('Tarife angebaut'!$C$1:$AW$10,MATCH($J41,'Tarife angebaut'!$C$1:$C$10,0),MATCH($J$27,'Tarife angebaut'!$C$1:$AW$1,0))</f>
        <v>0.09</v>
      </c>
      <c r="S41" s="89" t="e">
        <f>INDEX('Tarife integriert'!$C$1:$T$10,MATCH($J41,'Tarife integriert'!$C$1:$C$10,0),MATCH($J$27,'Tarife integriert'!$C$1:$T$1,0))</f>
        <v>#N/A</v>
      </c>
      <c r="T41" s="89"/>
      <c r="U41" s="89" t="str">
        <f>IF(AND(K2="",E39=1),IF($W$10=1,Q41,IF($W$10=2,R41,IF($W$10=3,S41,))),"")</f>
        <v/>
      </c>
      <c r="V41" s="90"/>
      <c r="W41" s="286"/>
      <c r="X41" s="27"/>
      <c r="Y41" s="483" t="s">
        <v>275</v>
      </c>
      <c r="Z41" s="486" t="e">
        <f>YEAR(G41)</f>
        <v>#VALUE!</v>
      </c>
      <c r="AA41" s="27"/>
      <c r="AB41" s="27"/>
      <c r="AC41" s="286"/>
      <c r="AD41" s="35"/>
      <c r="AE41" s="14" t="s">
        <v>183</v>
      </c>
    </row>
    <row r="42" spans="2:33" x14ac:dyDescent="0.25">
      <c r="B42" s="594"/>
      <c r="C42" s="324">
        <v>7.6</v>
      </c>
      <c r="E42" s="146"/>
      <c r="F42" s="110" t="str">
        <f>IF(AND(K2="",E39=1),HLOOKUP(AD3,Sprachentabelle!B2:D201,99,FALSE),"")</f>
        <v/>
      </c>
      <c r="G42" s="147" t="str">
        <f>IF(AND(K2="",E39=1),Q27,"")</f>
        <v/>
      </c>
      <c r="H42" s="147"/>
      <c r="I42" s="28" t="str">
        <f>HLOOKUP(AD3,Sprachentabelle!B2:D201,74,FALSE)</f>
        <v>&gt; 1000 kWp</v>
      </c>
      <c r="J42" s="31">
        <v>9999999999</v>
      </c>
      <c r="K42" s="33" t="str">
        <f>IF(AND(K2="",E39=1),IF(($V$11-J42)&gt;=0,J42-J41,$V$11-K38-K39-K40-K41),"")</f>
        <v/>
      </c>
      <c r="L42" s="33"/>
      <c r="M42" s="33"/>
      <c r="N42" s="33"/>
      <c r="O42" s="33"/>
      <c r="P42" s="33"/>
      <c r="Q42" s="89">
        <f>INDEX('Tarife freistehend'!$C$1:$AW$10,MATCH($J42,'Tarife freistehend'!$C$1:$C$10,0),MATCH($J$27,'Tarife freistehend'!$C$1:$AX$1,0))</f>
        <v>0.09</v>
      </c>
      <c r="R42" s="89">
        <f>INDEX('Tarife angebaut'!$C$1:$AW$10,MATCH($J42,'Tarife angebaut'!$C$1:$C$10,0),MATCH($J$27,'Tarife angebaut'!$C$1:$AW$1,0))</f>
        <v>0.09</v>
      </c>
      <c r="S42" s="91" t="e">
        <f>INDEX('Tarife integriert'!$C$1:$T$10,MATCH($J42,'Tarife integriert'!$C$1:$C$10,0),MATCH($J$27,'Tarife integriert'!$C$1:$T$1,0))</f>
        <v>#N/A</v>
      </c>
      <c r="T42" s="91"/>
      <c r="U42" s="89" t="str">
        <f>IF(AND(K2="",E39=1),IF($W$10=1,Q42,IF($W$10=2,R42,IF($W$10=3,S42,))),"")</f>
        <v/>
      </c>
      <c r="V42" s="92"/>
      <c r="W42" s="287"/>
      <c r="X42" s="28"/>
      <c r="Y42" s="487" t="s">
        <v>276</v>
      </c>
      <c r="Z42" s="488" t="e">
        <f>YEAR(G42)</f>
        <v>#VALUE!</v>
      </c>
      <c r="AA42" s="28"/>
      <c r="AB42" s="28"/>
      <c r="AC42" s="287"/>
      <c r="AD42" s="36"/>
      <c r="AE42" s="14" t="s">
        <v>184</v>
      </c>
    </row>
    <row r="43" spans="2:33" x14ac:dyDescent="0.25">
      <c r="B43" s="594"/>
      <c r="C43" s="324">
        <v>7.7</v>
      </c>
      <c r="E43" s="158"/>
      <c r="F43" s="159"/>
      <c r="G43" s="250" t="str">
        <f>HLOOKUP(AD3,Sprachentabelle!B2:D201,76,FALSE)</f>
        <v>Ø retribuzione (riferirsi a durata di retribuzione)</v>
      </c>
      <c r="H43" s="372"/>
      <c r="I43" s="98"/>
      <c r="J43" s="25"/>
      <c r="K43" s="480" t="str">
        <f>IF(AND(K2="",E39=1),SUM(K38:K42),"")</f>
        <v/>
      </c>
      <c r="L43" s="566"/>
      <c r="M43" s="25"/>
      <c r="N43" s="25"/>
      <c r="O43" s="25"/>
      <c r="P43" s="25"/>
      <c r="Q43" s="77"/>
      <c r="R43" s="99">
        <f>IF(OR(Varianten!B4="A",Varianten!B4="B",Varianten!B4="D",Varianten!B4="E"),DATEDIF(G41,G42,"M")+1,)</f>
        <v>0</v>
      </c>
      <c r="S43" s="136">
        <f>IF(R43&lt;&gt;"",ROUND(R43/12,2),)</f>
        <v>0</v>
      </c>
      <c r="T43" s="99"/>
      <c r="U43" s="479" t="str">
        <f>IF(AND(K2="",E39=1),ROUND((K38*U38+K39*U39+K40*U40+K41*U41+K42*U42)/V11,3),"")</f>
        <v/>
      </c>
      <c r="V43" s="107" t="str">
        <f>IF(AND(K2="",E39=1),V11*V14*U43*(1-Z40)*VLOOKUP(((YEAR(G42)-YEAR(G41))/2)+YEAR(G41)-YEAR(O27)+1,'Degradation linear'!A5:C35,2),"")</f>
        <v/>
      </c>
      <c r="W43" s="285" t="str">
        <f>HLOOKUP(AD3,Sprachentabelle!B2:D201,64,FALSE)</f>
        <v>SFr./anno</v>
      </c>
      <c r="X43" s="25"/>
      <c r="Y43" s="156"/>
      <c r="Z43" s="25"/>
      <c r="AA43" s="25"/>
      <c r="AB43" s="368" t="str">
        <f>IF(AND(K2="",E39=1),V11*V14*Z39*Z40*(VLOOKUP(Z41-YEAR(O27),'Degradation linear'!A5:C45,2,)+VLOOKUP(Z42-YEAR(O27),'Degradation linear'!A5:C45,2))/2,"")</f>
        <v/>
      </c>
      <c r="AC43" s="285" t="str">
        <f>HLOOKUP(AD3,Sprachentabelle!B2:D201,64,FALSE)</f>
        <v>SFr./anno</v>
      </c>
      <c r="AD43" s="148"/>
      <c r="AE43" s="14" t="s">
        <v>160</v>
      </c>
    </row>
    <row r="44" spans="2:33" x14ac:dyDescent="0.25">
      <c r="B44" s="594"/>
      <c r="E44" s="73"/>
      <c r="F44" s="111"/>
      <c r="G44" s="447"/>
      <c r="H44" s="72"/>
      <c r="I44" s="72"/>
      <c r="J44" s="72"/>
      <c r="K44" s="72"/>
      <c r="L44" s="564"/>
      <c r="M44" s="72"/>
      <c r="N44" s="72"/>
      <c r="O44" s="72"/>
      <c r="P44" s="72"/>
      <c r="Q44" s="72"/>
      <c r="R44" s="72"/>
      <c r="S44" s="72"/>
      <c r="T44" s="72"/>
      <c r="U44" s="72"/>
      <c r="V44" s="13"/>
      <c r="W44" s="72"/>
      <c r="X44" s="72"/>
      <c r="Y44" s="72"/>
      <c r="Z44" s="72"/>
      <c r="AA44" s="72"/>
      <c r="AB44" s="72"/>
      <c r="AC44" s="72"/>
      <c r="AD44" s="75"/>
    </row>
    <row r="45" spans="2:33" x14ac:dyDescent="0.25">
      <c r="B45" s="594"/>
      <c r="C45" s="324">
        <v>8.1</v>
      </c>
      <c r="E45" s="160" t="str">
        <f>HLOOKUP(AD3,Sprachentabelle!B2:D201,77,FALSE)</f>
        <v>Indicatori</v>
      </c>
      <c r="F45" s="25" t="str">
        <f>HLOOKUP(AD3,Sprachentabelle!B2:D201,78,FALSE)</f>
        <v>(riferiti alla durata di vita dell'impianto)</v>
      </c>
      <c r="G45" s="25"/>
      <c r="H45" s="25"/>
      <c r="I45" s="74" t="str">
        <f>HLOOKUP(AD3,Sprachentabelle!B2:D201,79,FALSE)</f>
        <v>Ø Resa energetica annua</v>
      </c>
      <c r="J45" s="25"/>
      <c r="K45" s="25"/>
      <c r="L45" s="563"/>
      <c r="M45" s="25"/>
      <c r="N45" s="25"/>
      <c r="O45" s="25"/>
      <c r="P45" s="25"/>
      <c r="Q45" s="25"/>
      <c r="R45" s="25"/>
      <c r="S45" s="199"/>
      <c r="T45" s="25"/>
      <c r="U45" s="25"/>
      <c r="V45" s="152">
        <f>IF(K2="",'Details - détails - dettagli'!AM45,"")</f>
        <v>24658.609</v>
      </c>
      <c r="W45" s="293" t="str">
        <f>HLOOKUP(AD3,Sprachentabelle!B2:D201,153,FALSE)</f>
        <v>kWh/anno</v>
      </c>
      <c r="X45" s="25"/>
      <c r="Y45" s="25"/>
      <c r="Z45" s="25"/>
      <c r="AA45" s="25"/>
      <c r="AB45" s="25"/>
      <c r="AC45" s="25"/>
      <c r="AD45" s="34"/>
      <c r="AE45" s="14" t="s">
        <v>161</v>
      </c>
    </row>
    <row r="46" spans="2:33" x14ac:dyDescent="0.25">
      <c r="B46" s="594"/>
      <c r="C46" s="324">
        <v>8.1999999999999993</v>
      </c>
      <c r="E46" s="26"/>
      <c r="F46" s="27"/>
      <c r="G46" s="27"/>
      <c r="H46" s="27"/>
      <c r="I46" s="27" t="str">
        <f>HLOOKUP(AD3,Sprachentabelle!B2:D201,80,FALSE)</f>
        <v>Ø Ricavo annuo</v>
      </c>
      <c r="J46" s="27"/>
      <c r="K46" s="27"/>
      <c r="L46" s="27"/>
      <c r="M46" s="27"/>
      <c r="N46" s="27"/>
      <c r="O46" s="27"/>
      <c r="P46" s="27"/>
      <c r="Q46" s="27"/>
      <c r="R46" s="27"/>
      <c r="S46" s="27"/>
      <c r="T46" s="27"/>
      <c r="U46" s="27"/>
      <c r="V46" s="126">
        <f>IF(K2="",'Details - détails - dettagli'!AN45,"")</f>
        <v>1147.3264799999997</v>
      </c>
      <c r="W46" s="286" t="str">
        <f>HLOOKUP(AD3,Sprachentabelle!B2:D201,64,FALSE)</f>
        <v>SFr./anno</v>
      </c>
      <c r="X46" s="27" t="str">
        <f>HLOOKUP(AD3,Sprachentabelle!B2:D201,93,FALSE)</f>
        <v>(retribuzione e tariffa az. el.)</v>
      </c>
      <c r="Y46" s="27"/>
      <c r="Z46" s="27"/>
      <c r="AA46" s="27"/>
      <c r="AB46" s="27"/>
      <c r="AC46" s="27"/>
      <c r="AD46" s="149" t="b">
        <f>ISERROR(IF(OR(Varianten!B4="B",Varianten!B4="D",Varianten!B4="E"),(S35*V35+S43*V43)/V12,IF(Varianten!B4="A",V43,IF(OR(Varianten!B4="C",Varianten!B4="F",Varianten!B4="G"),V35,"-"))))</f>
        <v>0</v>
      </c>
      <c r="AE46" s="151" t="s">
        <v>162</v>
      </c>
      <c r="AF46" s="151"/>
      <c r="AG46" s="151"/>
    </row>
    <row r="47" spans="2:33" x14ac:dyDescent="0.25">
      <c r="B47" s="594"/>
      <c r="C47" s="324">
        <v>8.3000000000000007</v>
      </c>
      <c r="D47" s="354"/>
      <c r="E47" s="26"/>
      <c r="F47" s="27"/>
      <c r="G47" s="27"/>
      <c r="H47" s="27"/>
      <c r="I47" s="27" t="str">
        <f>"Ø "&amp;HLOOKUP(AD3,Sprachentabelle!B2:D201,62,FALSE)</f>
        <v>Ø risparmio sull'energia acquistata</v>
      </c>
      <c r="J47" s="27"/>
      <c r="K47" s="27"/>
      <c r="L47" s="27"/>
      <c r="M47" s="27"/>
      <c r="N47" s="27"/>
      <c r="O47" s="27"/>
      <c r="P47" s="27"/>
      <c r="Q47" s="27"/>
      <c r="R47" s="27"/>
      <c r="S47" s="27"/>
      <c r="T47" s="27"/>
      <c r="U47" s="309" t="s">
        <v>187</v>
      </c>
      <c r="V47" s="126">
        <f>IF(K2="",'Details - détails - dettagli'!AO45,"")</f>
        <v>1912.2108000000005</v>
      </c>
      <c r="W47" s="286" t="str">
        <f>HLOOKUP(AD3,Sprachentabelle!B2:D201,64,FALSE)</f>
        <v>SFr./anno</v>
      </c>
      <c r="X47" s="27"/>
      <c r="Y47" s="27"/>
      <c r="Z47" s="27"/>
      <c r="AA47" s="27"/>
      <c r="AB47" s="27"/>
      <c r="AC47" s="27"/>
      <c r="AD47" s="149"/>
      <c r="AE47" s="151" t="s">
        <v>163</v>
      </c>
      <c r="AF47" s="151"/>
      <c r="AG47" s="151"/>
    </row>
    <row r="48" spans="2:33" x14ac:dyDescent="0.25">
      <c r="B48" s="594"/>
      <c r="C48" s="324">
        <v>8.4</v>
      </c>
      <c r="E48" s="26"/>
      <c r="F48" s="27"/>
      <c r="G48" s="27"/>
      <c r="H48" s="27"/>
      <c r="I48" s="27" t="str">
        <f>HLOOKUP(AD3,Sprachentabelle!B2:D201,81,FALSE)</f>
        <v>Ø IVA sul fatturato</v>
      </c>
      <c r="J48" s="27"/>
      <c r="K48" s="27"/>
      <c r="L48" s="27"/>
      <c r="M48" s="27"/>
      <c r="N48" s="27"/>
      <c r="O48" s="27"/>
      <c r="P48" s="27"/>
      <c r="Q48" s="27"/>
      <c r="R48" s="27"/>
      <c r="S48" s="27"/>
      <c r="T48" s="27"/>
      <c r="U48" s="309" t="s">
        <v>96</v>
      </c>
      <c r="V48" s="126">
        <f>IF(K2="",'Details - détails - dettagli'!AQ45,"")</f>
        <v>88.344138959999981</v>
      </c>
      <c r="W48" s="286" t="str">
        <f>HLOOKUP(AD3,Sprachentabelle!B2:D201,64,FALSE)</f>
        <v>SFr./anno</v>
      </c>
      <c r="X48" s="27" t="str">
        <f>HLOOKUP(AD3,Sprachentabelle!B2:D201,94,FALSE)</f>
        <v>(imposta sugli utili RIC)</v>
      </c>
      <c r="Y48" s="27"/>
      <c r="Z48" s="27"/>
      <c r="AA48" s="27"/>
      <c r="AB48" s="27"/>
      <c r="AC48" s="27"/>
      <c r="AD48" s="149"/>
      <c r="AE48" s="151" t="s">
        <v>164</v>
      </c>
      <c r="AF48" s="151"/>
      <c r="AG48" s="151"/>
    </row>
    <row r="49" spans="2:33" x14ac:dyDescent="0.25">
      <c r="B49" s="594"/>
      <c r="C49" s="324">
        <v>8.5</v>
      </c>
      <c r="E49" s="26"/>
      <c r="F49" s="27"/>
      <c r="G49" s="27"/>
      <c r="H49" s="27"/>
      <c r="I49" s="27" t="str">
        <f>HLOOKUP(AD3,Sprachentabelle!B2:D201,82,FALSE)</f>
        <v>Ø IVA precedente</v>
      </c>
      <c r="J49" s="27"/>
      <c r="K49" s="27"/>
      <c r="L49" s="27"/>
      <c r="M49" s="27"/>
      <c r="N49" s="27"/>
      <c r="O49" s="27"/>
      <c r="P49" s="27"/>
      <c r="Q49" s="27"/>
      <c r="R49" s="27"/>
      <c r="S49" s="27"/>
      <c r="T49" s="27"/>
      <c r="U49" s="309" t="s">
        <v>187</v>
      </c>
      <c r="V49" s="126">
        <f>IF(K2="",'Details - détails - dettagli'!AR45,"")</f>
        <v>55.21508684999997</v>
      </c>
      <c r="W49" s="286" t="str">
        <f>HLOOKUP(AD3,Sprachentabelle!B2:D201,64,FALSE)</f>
        <v>SFr./anno</v>
      </c>
      <c r="X49" s="27" t="str">
        <f>HLOOKUP(AD3,Sprachentabelle!B2:D201,95,FALSE)</f>
        <v>(Deduzione dell'imposta precedente per i costi specifici di gestione e manutenzione)</v>
      </c>
      <c r="Y49" s="27"/>
      <c r="Z49" s="27"/>
      <c r="AA49" s="27"/>
      <c r="AB49" s="27"/>
      <c r="AC49" s="27"/>
      <c r="AD49" s="149"/>
      <c r="AE49" s="14" t="s">
        <v>185</v>
      </c>
      <c r="AF49" s="151"/>
      <c r="AG49" s="151"/>
    </row>
    <row r="50" spans="2:33" x14ac:dyDescent="0.25">
      <c r="B50" s="594"/>
      <c r="C50" s="324">
        <v>8.6</v>
      </c>
      <c r="E50" s="26"/>
      <c r="F50" s="27"/>
      <c r="G50" s="27"/>
      <c r="H50" s="27"/>
      <c r="I50" s="27" t="str">
        <f>HLOOKUP(AD3,Sprachentabelle!B2:D201,83,FALSE)</f>
        <v>Ø Spese di gestione</v>
      </c>
      <c r="J50" s="27"/>
      <c r="K50" s="27"/>
      <c r="L50" s="27"/>
      <c r="M50" s="27"/>
      <c r="N50" s="27"/>
      <c r="O50" s="27"/>
      <c r="P50" s="27"/>
      <c r="Q50" s="27"/>
      <c r="R50" s="27"/>
      <c r="S50" s="27"/>
      <c r="T50" s="27"/>
      <c r="U50" s="309" t="s">
        <v>96</v>
      </c>
      <c r="V50" s="126">
        <f>IF(K2="",'Details - détails - dettagli'!AP45,"")</f>
        <v>717.07904999999994</v>
      </c>
      <c r="W50" s="286" t="str">
        <f>HLOOKUP(AD3,Sprachentabelle!B2:D201,64,FALSE)</f>
        <v>SFr./anno</v>
      </c>
      <c r="X50" s="27"/>
      <c r="Y50" s="27"/>
      <c r="Z50" s="27"/>
      <c r="AA50" s="27"/>
      <c r="AB50" s="27"/>
      <c r="AC50" s="27"/>
      <c r="AD50" s="35"/>
      <c r="AE50" s="14" t="s">
        <v>188</v>
      </c>
    </row>
    <row r="51" spans="2:33" x14ac:dyDescent="0.25">
      <c r="B51" s="594"/>
      <c r="C51" s="324">
        <v>8.6999999999999993</v>
      </c>
      <c r="E51" s="26"/>
      <c r="F51" s="27"/>
      <c r="G51" s="27"/>
      <c r="H51" s="27"/>
      <c r="I51" s="27" t="str">
        <f>HLOOKUP(AD3,Sprachentabelle!B2:D201,84,FALSE)</f>
        <v>Ø Costo del capitale proprio</v>
      </c>
      <c r="J51" s="27"/>
      <c r="K51" s="27"/>
      <c r="L51" s="27"/>
      <c r="M51" s="27"/>
      <c r="N51" s="27"/>
      <c r="O51" s="27"/>
      <c r="P51" s="27"/>
      <c r="Q51" s="27"/>
      <c r="R51" s="27"/>
      <c r="S51" s="27"/>
      <c r="T51" s="27"/>
      <c r="U51" s="309" t="s">
        <v>96</v>
      </c>
      <c r="V51" s="126">
        <f>IF(K2="",'Details - détails - dettagli'!AU45,"")</f>
        <v>1053.3333333333328</v>
      </c>
      <c r="W51" s="286" t="str">
        <f>HLOOKUP(AD3,Sprachentabelle!B2:D201,64,FALSE)</f>
        <v>SFr./anno</v>
      </c>
      <c r="X51" s="27" t="str">
        <f>HLOOKUP(AD3,Sprachentabelle!B2:D201,96,FALSE)</f>
        <v>(Ammortamento + interessi)</v>
      </c>
      <c r="Y51" s="27"/>
      <c r="Z51" s="27"/>
      <c r="AA51" s="27"/>
      <c r="AB51" s="27"/>
      <c r="AC51" s="27"/>
      <c r="AD51" s="35"/>
      <c r="AE51" s="14" t="s">
        <v>193</v>
      </c>
    </row>
    <row r="52" spans="2:33" x14ac:dyDescent="0.25">
      <c r="B52" s="594"/>
      <c r="C52" s="324">
        <v>8.8000000000000007</v>
      </c>
      <c r="E52" s="26"/>
      <c r="F52" s="27"/>
      <c r="G52" s="27"/>
      <c r="H52" s="27"/>
      <c r="I52" s="27" t="str">
        <f>HLOOKUP(AD3,Sprachentabelle!B2:D201,85,FALSE)</f>
        <v>Ø Costo del capitale di terzi</v>
      </c>
      <c r="J52" s="27"/>
      <c r="K52" s="27"/>
      <c r="L52" s="27"/>
      <c r="M52" s="27"/>
      <c r="N52" s="27"/>
      <c r="O52" s="27"/>
      <c r="P52" s="27"/>
      <c r="Q52" s="27"/>
      <c r="R52" s="27"/>
      <c r="S52" s="27"/>
      <c r="T52" s="27"/>
      <c r="U52" s="309" t="s">
        <v>96</v>
      </c>
      <c r="V52" s="126">
        <f>IF(K2="",SUM('Details - détails - dettagli'!AV45:AW45),"")</f>
        <v>0</v>
      </c>
      <c r="W52" s="286" t="str">
        <f>HLOOKUP(AD3,Sprachentabelle!B2:D201,64,FALSE)</f>
        <v>SFr./anno</v>
      </c>
      <c r="X52" s="27" t="str">
        <f>HLOOKUP(AD3,Sprachentabelle!B2:D201,96,FALSE)</f>
        <v>(Ammortamento + interessi)</v>
      </c>
      <c r="Y52" s="27"/>
      <c r="Z52" s="27"/>
      <c r="AA52" s="27"/>
      <c r="AB52" s="27"/>
      <c r="AC52" s="27"/>
      <c r="AD52" s="35"/>
      <c r="AE52" s="14" t="s">
        <v>199</v>
      </c>
    </row>
    <row r="53" spans="2:33" x14ac:dyDescent="0.25">
      <c r="B53" s="594"/>
      <c r="C53" s="324">
        <v>8.9</v>
      </c>
      <c r="E53" s="327"/>
      <c r="F53" s="328"/>
      <c r="G53" s="328"/>
      <c r="H53" s="328"/>
      <c r="I53" s="329" t="str">
        <f>HLOOKUP(AD3,Sprachentabelle!B2:D201,86,FALSE)</f>
        <v>Ø Ricavo netto</v>
      </c>
      <c r="J53" s="328"/>
      <c r="K53" s="328"/>
      <c r="L53" s="328"/>
      <c r="M53" s="328"/>
      <c r="N53" s="328"/>
      <c r="O53" s="328"/>
      <c r="P53" s="328"/>
      <c r="Q53" s="328"/>
      <c r="R53" s="328"/>
      <c r="S53" s="328"/>
      <c r="T53" s="328"/>
      <c r="U53" s="328"/>
      <c r="V53" s="330">
        <f>IF(K2="",V46+V47-V48+V49-V50-V51-V52,"")</f>
        <v>1255.9958445566679</v>
      </c>
      <c r="W53" s="331" t="str">
        <f>HLOOKUP(AD3,Sprachentabelle!B2:D201,64,FALSE)</f>
        <v>SFr./anno</v>
      </c>
      <c r="X53" s="328"/>
      <c r="Y53" s="328"/>
      <c r="Z53" s="328"/>
      <c r="AA53" s="328"/>
      <c r="AB53" s="328"/>
      <c r="AC53" s="328"/>
      <c r="AD53" s="332"/>
      <c r="AE53" s="14" t="s">
        <v>682</v>
      </c>
    </row>
    <row r="54" spans="2:33" x14ac:dyDescent="0.25">
      <c r="B54" s="594"/>
      <c r="C54" s="526">
        <v>8.1</v>
      </c>
      <c r="E54" s="26"/>
      <c r="F54" s="27"/>
      <c r="G54" s="27"/>
      <c r="H54" s="27"/>
      <c r="I54" s="270" t="str">
        <f>HLOOKUP(AD3,Sprachentabelle!B2:D201,87,FALSE)</f>
        <v>Valore attuale netto (VAN - NPV)</v>
      </c>
      <c r="J54" s="27"/>
      <c r="K54" s="27" t="str">
        <f>HLOOKUP(AD3,Sprachentabelle!B2:D201,90,FALSE)</f>
        <v>(valore attuale netto)</v>
      </c>
      <c r="L54" s="27"/>
      <c r="M54" s="27"/>
      <c r="N54" s="27"/>
      <c r="O54" s="27"/>
      <c r="P54" s="27"/>
      <c r="Q54" s="27"/>
      <c r="R54" s="27"/>
      <c r="S54" s="27"/>
      <c r="T54" s="27"/>
      <c r="U54" s="27"/>
      <c r="V54" s="302">
        <f>IF(K2="",'Details - détails - dettagli'!BA44,"")</f>
        <v>37679.875336700003</v>
      </c>
      <c r="W54" s="294" t="str">
        <f>HLOOKUP(AD3,Sprachentabelle!B2:D201,36,FALSE)</f>
        <v>SFr.</v>
      </c>
      <c r="X54" s="591" t="str">
        <f>IF(OR(V54&lt;0,ISERROR(V54),K2&lt;&gt;""),"",HLOOKUP(AD3,Sprachentabelle!B2:D201,97,FALSE))</f>
        <v>Investimento è molto vantaggioso</v>
      </c>
      <c r="Y54" s="592"/>
      <c r="Z54" s="592"/>
      <c r="AA54" s="415">
        <f>IF(OR(V54&lt;0,ISERROR(V54),K2&lt;&gt;""),0,1)</f>
        <v>1</v>
      </c>
      <c r="AB54" s="27"/>
      <c r="AC54" s="27"/>
      <c r="AD54" s="35"/>
      <c r="AE54" s="14" t="s">
        <v>683</v>
      </c>
    </row>
    <row r="55" spans="2:33" x14ac:dyDescent="0.25">
      <c r="B55" s="594"/>
      <c r="C55" s="326">
        <v>8.11</v>
      </c>
      <c r="E55" s="26"/>
      <c r="F55" s="27"/>
      <c r="G55" s="27"/>
      <c r="H55" s="27"/>
      <c r="I55" s="270" t="str">
        <f>HLOOKUP(AD3,Sprachentabelle!B2:D201,88,FALSE)</f>
        <v>Payback</v>
      </c>
      <c r="J55" s="27"/>
      <c r="K55" s="27" t="str">
        <f>HLOOKUP(AD3,Sprachentabelle!B2:D201,91,FALSE)</f>
        <v>(tempo di ammortamento)</v>
      </c>
      <c r="L55" s="27"/>
      <c r="M55" s="27"/>
      <c r="N55" s="27"/>
      <c r="O55" s="27"/>
      <c r="P55" s="27"/>
      <c r="Q55" s="27"/>
      <c r="R55" s="27"/>
      <c r="S55" s="27"/>
      <c r="T55" s="27"/>
      <c r="U55" s="27"/>
      <c r="V55" s="301">
        <f>IF(K2="",IF(ISERROR(VLOOKUP(1,'Details - détails - dettagli'!BD13:BE43,2,FALSE)),"n/a",VLOOKUP(1,'Details - détails - dettagli'!BD13:BE43,2,FALSE)),"")</f>
        <v>13</v>
      </c>
      <c r="W55" s="294" t="str">
        <f>HLOOKUP(AD3,Sprachentabelle!B2:D201,20,FALSE)</f>
        <v>anni</v>
      </c>
      <c r="X55" s="514" t="str">
        <f>IF(K2="",IF('Details - détails - dettagli'!BF44&gt;0,HLOOKUP(AD3,Sprachentabelle!B2:D201,158,FALSE),""),"")</f>
        <v/>
      </c>
      <c r="Y55" s="27"/>
      <c r="Z55" s="27"/>
      <c r="AA55" s="27"/>
      <c r="AB55" s="27"/>
      <c r="AC55" s="27"/>
      <c r="AD55" s="35"/>
      <c r="AE55" s="14" t="s">
        <v>805</v>
      </c>
    </row>
    <row r="56" spans="2:33" x14ac:dyDescent="0.25">
      <c r="B56" s="595"/>
      <c r="C56" s="324">
        <v>8.1199999999999992</v>
      </c>
      <c r="E56" s="303"/>
      <c r="F56" s="304"/>
      <c r="G56" s="304"/>
      <c r="H56" s="304"/>
      <c r="I56" s="279" t="str">
        <f>HLOOKUP(AD3,Sprachentabelle!B2:D201,89,FALSE)</f>
        <v>costo al kWh</v>
      </c>
      <c r="J56" s="306"/>
      <c r="K56" s="306" t="str">
        <f>HLOOKUP(AD3,Sprachentabelle!B2:D201,92,FALSE)</f>
        <v>(costi di produzione)</v>
      </c>
      <c r="L56" s="306"/>
      <c r="M56" s="306"/>
      <c r="N56" s="306"/>
      <c r="O56" s="306"/>
      <c r="P56" s="306"/>
      <c r="Q56" s="306"/>
      <c r="R56" s="306"/>
      <c r="S56" s="306"/>
      <c r="T56" s="306"/>
      <c r="U56" s="306"/>
      <c r="V56" s="307">
        <f>IF(K2="",SUM('Details - détails - dettagli'!AP44,'Details - détails - dettagli'!AQ44,-'Details - détails - dettagli'!AR44,'Details - détails - dettagli'!AU44,'Details - détails - dettagli'!AV44,'Details - détails - dettagli'!AW44)/'Details - détails - dettagli'!AM44,"")</f>
        <v>7.3140436893392197E-2</v>
      </c>
      <c r="W56" s="295" t="str">
        <f>HLOOKUP(AD3,Sprachentabelle!B2:D201,31,FALSE)</f>
        <v>SFr./kWh</v>
      </c>
      <c r="X56" s="304"/>
      <c r="Y56" s="304"/>
      <c r="Z56" s="304"/>
      <c r="AA56" s="304"/>
      <c r="AB56" s="304"/>
      <c r="AC56" s="304"/>
      <c r="AD56" s="305"/>
      <c r="AE56" s="14" t="s">
        <v>941</v>
      </c>
    </row>
    <row r="57" spans="2:33" x14ac:dyDescent="0.25">
      <c r="E57" s="157"/>
    </row>
    <row r="58" spans="2:33" x14ac:dyDescent="0.25">
      <c r="Q58" s="5"/>
    </row>
    <row r="59" spans="2:33" x14ac:dyDescent="0.25">
      <c r="J59" s="9"/>
      <c r="K59" s="153" t="s">
        <v>299</v>
      </c>
      <c r="L59" s="153"/>
      <c r="M59" s="12"/>
      <c r="N59" s="10"/>
      <c r="O59" s="10"/>
      <c r="P59" s="10"/>
      <c r="U59" s="12" t="s">
        <v>973</v>
      </c>
      <c r="W59" s="153"/>
      <c r="X59" s="12"/>
      <c r="Z59" s="154"/>
    </row>
    <row r="60" spans="2:33" x14ac:dyDescent="0.25">
      <c r="J60" s="9"/>
      <c r="K60" s="9"/>
      <c r="L60" s="9"/>
      <c r="M60" s="9"/>
      <c r="N60" s="9"/>
      <c r="O60" s="9"/>
      <c r="P60" s="9"/>
      <c r="R60" s="118"/>
      <c r="S60" s="119"/>
      <c r="T60" s="119"/>
      <c r="U60" s="134"/>
      <c r="W60" s="9"/>
      <c r="X60" s="9"/>
      <c r="Y60" s="11"/>
      <c r="Z60" s="9"/>
    </row>
    <row r="61" spans="2:33" x14ac:dyDescent="0.25">
      <c r="J61" s="9"/>
      <c r="M61" s="9"/>
      <c r="N61" s="9"/>
      <c r="O61" s="9"/>
      <c r="P61" s="9"/>
      <c r="R61" s="119"/>
      <c r="S61" s="119"/>
      <c r="T61" s="119"/>
      <c r="U61" s="5"/>
      <c r="W61" s="153"/>
      <c r="X61" s="12"/>
      <c r="Z61" s="9"/>
    </row>
    <row r="62" spans="2:33" x14ac:dyDescent="0.25">
      <c r="N62" s="119"/>
    </row>
    <row r="66" spans="5:5" hidden="1" x14ac:dyDescent="0.25">
      <c r="E66" s="55"/>
    </row>
  </sheetData>
  <sheetProtection algorithmName="SHA-512" hashValue="ZI8yf5x8+Vzz6rL4Z4LmKR7WZISRKJhILgsmDsDf4b/1eXKYfHMi8AOPJc4XuzYa6kKmgE65tQYRSllTZSJUSQ==" saltValue="ZZamQold7K/AZjYBRACkMw==" spinCount="100000" sheet="1" objects="1" scenarios="1" selectLockedCells="1"/>
  <mergeCells count="11">
    <mergeCell ref="AE1:AE6"/>
    <mergeCell ref="X54:Z54"/>
    <mergeCell ref="B4:B29"/>
    <mergeCell ref="K7:AD7"/>
    <mergeCell ref="K4:AD4"/>
    <mergeCell ref="K5:AD5"/>
    <mergeCell ref="K6:AD6"/>
    <mergeCell ref="AD23:AD25"/>
    <mergeCell ref="K8:U8"/>
    <mergeCell ref="B31:B56"/>
    <mergeCell ref="Y12:Z12"/>
  </mergeCells>
  <phoneticPr fontId="0" type="noConversion"/>
  <conditionalFormatting sqref="X24:AA24">
    <cfRule type="expression" dxfId="50" priority="43">
      <formula>OR($V$24="",$V$24&lt;0)</formula>
    </cfRule>
  </conditionalFormatting>
  <conditionalFormatting sqref="X25:AA25">
    <cfRule type="expression" dxfId="49" priority="42">
      <formula>OR($V$25="",$V$25&lt;0)</formula>
    </cfRule>
  </conditionalFormatting>
  <conditionalFormatting sqref="AC24">
    <cfRule type="expression" dxfId="48" priority="41">
      <formula>OR($V$24="",$V$24&lt;0)</formula>
    </cfRule>
  </conditionalFormatting>
  <conditionalFormatting sqref="AC25">
    <cfRule type="expression" dxfId="47" priority="40">
      <formula>OR($V$25="",$V$25&lt;0)</formula>
    </cfRule>
  </conditionalFormatting>
  <conditionalFormatting sqref="AB24">
    <cfRule type="expression" dxfId="46" priority="39">
      <formula>OR($V$24="",$V$24&lt;0)</formula>
    </cfRule>
  </conditionalFormatting>
  <conditionalFormatting sqref="AB25">
    <cfRule type="expression" dxfId="45" priority="38">
      <formula>OR($V$25="",$V$25&lt;0)</formula>
    </cfRule>
  </conditionalFormatting>
  <conditionalFormatting sqref="X54">
    <cfRule type="expression" dxfId="44" priority="33">
      <formula>AA54=1</formula>
    </cfRule>
  </conditionalFormatting>
  <dataValidations xWindow="697" yWindow="534" count="13">
    <dataValidation type="whole" allowBlank="1" showInputMessage="1" showErrorMessage="1" error="1 &lt;= x &lt;= 30" prompt="1 &lt;= x &lt;= 30" sqref="V12" xr:uid="{00000000-0002-0000-0000-000000000000}">
      <formula1>1</formula1>
      <formula2>30</formula2>
    </dataValidation>
    <dataValidation type="whole" allowBlank="1" showInputMessage="1" showErrorMessage="1" errorTitle="ungültiger Wert" error="gültiger Wertebereich: ganze Zahlen zwischen 0 und 40" promptTitle="Wertebereich" prompt="Bitte geben Sie eine ganze Zahl zwischen 1 und 40 ein (Standardwert: 25 Jahre)." sqref="Q15:T15" xr:uid="{00000000-0002-0000-0000-000001000000}">
      <formula1>1</formula1>
      <formula2>40</formula2>
    </dataValidation>
    <dataValidation type="whole" allowBlank="1" showInputMessage="1" showErrorMessage="1" errorTitle="ungültiger Wert" error="gültiger Wertebereich: ganze Zahlen zwischen 0 und 40" promptTitle="Wertebereich" prompt="Bitte geben Sie eine ganze Zahl zwischen 1 und 40 ein (Standardangabe der Photovoltaikmodul-Hersteller: 25 Jahre)." sqref="M15:P15" xr:uid="{00000000-0002-0000-0000-000002000000}">
      <formula1>1</formula1>
      <formula2>40</formula2>
    </dataValidation>
    <dataValidation type="decimal" allowBlank="1" showInputMessage="1" showErrorMessage="1" error="1 &lt;= x &lt;= 100" prompt="1 &lt;= x &lt;= 100" sqref="V15" xr:uid="{00000000-0002-0000-0000-000003000000}">
      <formula1>1</formula1>
      <formula2>100</formula2>
    </dataValidation>
    <dataValidation type="decimal" operator="greaterThan" allowBlank="1" showInputMessage="1" showErrorMessage="1" error="&gt; 0" prompt="&gt; 0" sqref="V11 V27:V29" xr:uid="{00000000-0002-0000-0000-000004000000}">
      <formula1>0</formula1>
    </dataValidation>
    <dataValidation type="decimal" operator="greaterThanOrEqual" allowBlank="1" showInputMessage="1" showErrorMessage="1" error="&gt;= 0" prompt="&gt;= 0" sqref="V16 AC23:AC25" xr:uid="{00000000-0002-0000-0000-000005000000}">
      <formula1>0</formula1>
    </dataValidation>
    <dataValidation type="whole" operator="greaterThan" allowBlank="1" showInputMessage="1" showErrorMessage="1" error="&gt; 0" prompt="&gt; 0" sqref="V24:V25 V18" xr:uid="{00000000-0002-0000-0000-000006000000}">
      <formula1>0</formula1>
    </dataValidation>
    <dataValidation type="decimal" allowBlank="1" showInputMessage="1" showErrorMessage="1" error="1 &lt;= x &lt;= 3000" prompt="1 &lt;= x &lt;= 3000" sqref="V14" xr:uid="{00000000-0002-0000-0000-000007000000}">
      <formula1>1</formula1>
      <formula2>3000</formula2>
    </dataValidation>
    <dataValidation operator="greaterThan" allowBlank="1" errorTitle="ungültiger Wertebereich" error="gültiger Wertebereich: Dezimalzahlen grösser als 0" promptTitle="Wertebereich" prompt="Bitte geben Sie eine Zahl grösser als 0 ein." sqref="V22:V23" xr:uid="{00000000-0002-0000-0000-000008000000}"/>
    <dataValidation type="whole" allowBlank="1" showInputMessage="1" showErrorMessage="1" error="1 &lt;= x &lt;= 25" prompt="1 &lt;= x &lt;= 25" sqref="V13" xr:uid="{00000000-0002-0000-0000-000009000000}">
      <formula1>1</formula1>
      <formula2>25</formula2>
    </dataValidation>
    <dataValidation type="list" allowBlank="1" showInputMessage="1" showErrorMessage="1" sqref="AD2" xr:uid="{00000000-0002-0000-0000-00000A000000}">
      <formula1>"deutsch,français,italiano"</formula1>
    </dataValidation>
    <dataValidation type="whole" allowBlank="1" showInputMessage="1" showErrorMessage="1" error="1 &lt;= x &lt;= 40" prompt="1 &lt;= x &lt;= 40" sqref="K15" xr:uid="{00000000-0002-0000-0000-00000B000000}">
      <formula1>1</formula1>
      <formula2>40</formula2>
    </dataValidation>
    <dataValidation type="whole" operator="greaterThanOrEqual" allowBlank="1" showInputMessage="1" showErrorMessage="1" error="&gt; 0" prompt="&gt; 0" sqref="V21 V19" xr:uid="{00000000-0002-0000-0000-00000C000000}">
      <formula1>0</formula1>
    </dataValidation>
  </dataValidations>
  <pageMargins left="0.25" right="0.25" top="0.75" bottom="0.75" header="0.3" footer="0.3"/>
  <pageSetup paperSize="9"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62AA7F5-796F-4955-83A7-740AC295782E}">
            <xm:f>Fehlerhandling!$AL$14=TRUE</xm:f>
            <x14:dxf>
              <fill>
                <patternFill>
                  <bgColor rgb="FFFF0000"/>
                </patternFill>
              </fill>
            </x14:dxf>
          </x14:cfRule>
          <xm:sqref>L28 J28</xm:sqref>
        </x14:conditionalFormatting>
        <x14:conditionalFormatting xmlns:xm="http://schemas.microsoft.com/office/excel/2006/main">
          <x14:cfRule type="expression" priority="53" id="{AF500D6C-054C-44E8-925E-3A4EEE5DB3F2}">
            <xm:f>OR(Varianten!$B$4="A",Varianten!$B$4="C",Varianten!$B$4="D",Varianten!$B$4="E")</xm:f>
            <x14:dxf>
              <font>
                <color theme="0" tint="-0.24994659260841701"/>
              </font>
              <fill>
                <patternFill>
                  <bgColor theme="0" tint="-0.24994659260841701"/>
                </patternFill>
              </fill>
              <border>
                <left/>
                <right/>
              </border>
            </x14:dxf>
          </x14:cfRule>
          <xm:sqref>U28:W28</xm:sqref>
        </x14:conditionalFormatting>
        <x14:conditionalFormatting xmlns:xm="http://schemas.microsoft.com/office/excel/2006/main">
          <x14:cfRule type="expression" priority="52" id="{24F5824E-D978-436B-A1A9-0950427413B8}">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U29:X29 Z29:AC29</xm:sqref>
        </x14:conditionalFormatting>
        <x14:conditionalFormatting xmlns:xm="http://schemas.microsoft.com/office/excel/2006/main">
          <x14:cfRule type="expression" priority="48" id="{5FBC0501-D65D-4E22-8515-2A1733BB16C9}">
            <xm:f>OR(Varianten!$B$4="A",Varianten!$B$4="C")</xm:f>
            <x14:dxf>
              <font>
                <color theme="0" tint="-0.24994659260841701"/>
              </font>
              <fill>
                <patternFill>
                  <bgColor theme="0" tint="-0.24994659260841701"/>
                </patternFill>
              </fill>
              <border>
                <left/>
                <right/>
              </border>
            </x14:dxf>
          </x14:cfRule>
          <xm:sqref>Y28</xm:sqref>
        </x14:conditionalFormatting>
        <x14:conditionalFormatting xmlns:xm="http://schemas.microsoft.com/office/excel/2006/main">
          <x14:cfRule type="expression" priority="47" id="{39BE88AC-268A-43AA-AF1E-9E34FB84B62B}">
            <xm:f>OR(Varianten!$B$4="A",Varianten!$B$4="C")</xm:f>
            <x14:dxf>
              <font>
                <color theme="0" tint="-0.24994659260841701"/>
              </font>
              <fill>
                <patternFill>
                  <bgColor theme="0" tint="-0.24994659260841701"/>
                </patternFill>
              </fill>
              <border>
                <left/>
                <right/>
              </border>
            </x14:dxf>
          </x14:cfRule>
          <xm:sqref>AC28</xm:sqref>
        </x14:conditionalFormatting>
        <x14:conditionalFormatting xmlns:xm="http://schemas.microsoft.com/office/excel/2006/main">
          <x14:cfRule type="expression" priority="45" id="{6F03ABD9-616E-47ED-BEC5-0293EFB6858F}">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Y29</xm:sqref>
        </x14:conditionalFormatting>
        <x14:conditionalFormatting xmlns:xm="http://schemas.microsoft.com/office/excel/2006/main">
          <x14:cfRule type="expression" priority="36" id="{E3355871-64B1-4847-8BA1-4C6C809AECC0}">
            <xm:f>OR(Varianten!$B$4="A",Varianten!$B$4="C")</xm:f>
            <x14:dxf>
              <font>
                <color theme="0" tint="-0.24994659260841701"/>
              </font>
              <fill>
                <patternFill>
                  <bgColor theme="0" tint="-0.24994659260841701"/>
                </patternFill>
              </fill>
              <border>
                <left/>
                <right/>
              </border>
            </x14:dxf>
          </x14:cfRule>
          <xm:sqref>AB28</xm:sqref>
        </x14:conditionalFormatting>
        <x14:conditionalFormatting xmlns:xm="http://schemas.microsoft.com/office/excel/2006/main">
          <x14:cfRule type="expression" priority="35" id="{3A2FC79A-F8C4-487C-9CA6-58CD0C447187}">
            <xm:f>OR(Varianten!$B$4="A",Varianten!$B$4="C")</xm:f>
            <x14:dxf>
              <font>
                <color theme="0" tint="-0.24994659260841701"/>
              </font>
              <fill>
                <patternFill>
                  <bgColor theme="0" tint="-0.24994659260841701"/>
                </patternFill>
              </fill>
              <border>
                <left/>
                <right/>
              </border>
            </x14:dxf>
          </x14:cfRule>
          <xm:sqref>Z28</xm:sqref>
        </x14:conditionalFormatting>
        <x14:conditionalFormatting xmlns:xm="http://schemas.microsoft.com/office/excel/2006/main">
          <x14:cfRule type="expression" priority="32" id="{8DCDA725-8B85-4A20-AC4A-37CA355D4DD6}">
            <xm:f>OR(Varianten!$B$4="A",Varianten!$B$4="B")</xm:f>
            <x14:dxf>
              <font>
                <color theme="0" tint="-0.24994659260841701"/>
              </font>
              <fill>
                <patternFill>
                  <bgColor theme="0" tint="-0.24994659260841701"/>
                </patternFill>
              </fill>
              <border>
                <left/>
                <right/>
                <top style="thin">
                  <color auto="1"/>
                </top>
              </border>
            </x14:dxf>
          </x14:cfRule>
          <xm:sqref>U27:W27</xm:sqref>
        </x14:conditionalFormatting>
        <x14:conditionalFormatting xmlns:xm="http://schemas.microsoft.com/office/excel/2006/main">
          <x14:cfRule type="expression" priority="31" id="{01CEE7C9-F845-4CEB-8891-0BD9838A0646}">
            <xm:f>OR(Varianten!$B$4="A",Varianten!$B$4="C")</xm:f>
            <x14:dxf>
              <font>
                <color theme="0" tint="-0.24994659260841701"/>
              </font>
              <fill>
                <patternFill>
                  <bgColor theme="0" tint="-0.24994659260841701"/>
                </patternFill>
              </fill>
            </x14:dxf>
          </x14:cfRule>
          <xm:sqref>X28:AC28</xm:sqref>
        </x14:conditionalFormatting>
        <x14:conditionalFormatting xmlns:xm="http://schemas.microsoft.com/office/excel/2006/main">
          <x14:cfRule type="expression" priority="17" id="{DB0B2B5D-D30F-4F8C-9121-ADEED0FD22E3}">
            <xm:f>Fehlerhandling!$V$14=TRUE</xm:f>
            <x14:dxf>
              <fill>
                <patternFill>
                  <bgColor rgb="FFFF0000"/>
                </patternFill>
              </fill>
            </x14:dxf>
          </x14:cfRule>
          <xm:sqref>V11 G27:G28 L27 J27:J29</xm:sqref>
        </x14:conditionalFormatting>
        <x14:conditionalFormatting xmlns:xm="http://schemas.microsoft.com/office/excel/2006/main">
          <x14:cfRule type="expression" priority="18" id="{215FEDC6-F32A-4F6F-88A3-57D49A89A026}">
            <xm:f>Fehlerhandling!$Z$14=TRUE</xm:f>
            <x14:dxf>
              <fill>
                <patternFill>
                  <bgColor rgb="FFFF0000"/>
                </patternFill>
              </fill>
            </x14:dxf>
          </x14:cfRule>
          <xm:sqref>G27:G28 AC27:AC28 L27 J27:J29</xm:sqref>
        </x14:conditionalFormatting>
        <x14:conditionalFormatting xmlns:xm="http://schemas.microsoft.com/office/excel/2006/main">
          <x14:cfRule type="expression" priority="19" id="{9D15A8D3-DAD2-43DE-B838-C2BD13AA8626}">
            <xm:f>Fehlerhandling!$AD$14=TRUE</xm:f>
            <x14:dxf>
              <fill>
                <patternFill>
                  <bgColor rgb="FFFF0000"/>
                </patternFill>
              </fill>
            </x14:dxf>
          </x14:cfRule>
          <xm:sqref>G27:G29</xm:sqref>
        </x14:conditionalFormatting>
        <x14:conditionalFormatting xmlns:xm="http://schemas.microsoft.com/office/excel/2006/main">
          <x14:cfRule type="expression" priority="20" id="{AD30269F-46BD-4E9C-86F8-2E5F62CAB511}">
            <xm:f>Fehlerhandling!$AH$14=TRUE</xm:f>
            <x14:dxf>
              <fill>
                <patternFill>
                  <bgColor rgb="FFFF0000"/>
                </patternFill>
              </fill>
            </x14:dxf>
          </x14:cfRule>
          <xm:sqref>L27 J27:J29</xm:sqref>
        </x14:conditionalFormatting>
        <x14:conditionalFormatting xmlns:xm="http://schemas.microsoft.com/office/excel/2006/main">
          <x14:cfRule type="expression" priority="23" id="{7753E0F7-067C-4494-902E-93E51F3091A0}">
            <xm:f>Fehlerhandling!$AT$14=TRUE</xm:f>
            <x14:dxf>
              <fill>
                <patternFill>
                  <bgColor rgb="FFFF0000"/>
                </patternFill>
              </fill>
            </x14:dxf>
          </x14:cfRule>
          <xm:sqref>L27:L28 J27:J29</xm:sqref>
        </x14:conditionalFormatting>
        <x14:conditionalFormatting xmlns:xm="http://schemas.microsoft.com/office/excel/2006/main">
          <x14:cfRule type="expression" priority="24" id="{45563C91-8FB5-4C23-A963-B554E15EC4DB}">
            <xm:f>Fehlerhandling!$AX$14=TRUE</xm:f>
            <x14:dxf>
              <fill>
                <patternFill>
                  <bgColor rgb="FFFF0000"/>
                </patternFill>
              </fill>
            </x14:dxf>
          </x14:cfRule>
          <xm:sqref>L28 J28</xm:sqref>
        </x14:conditionalFormatting>
        <x14:conditionalFormatting xmlns:xm="http://schemas.microsoft.com/office/excel/2006/main">
          <x14:cfRule type="expression" priority="25" id="{7171B439-A89A-44F1-A8E5-5AB7F879ABC0}">
            <xm:f>Fehlerhandling!$BB$14=TRUE</xm:f>
            <x14:dxf>
              <fill>
                <patternFill>
                  <bgColor rgb="FFFF0000"/>
                </patternFill>
              </fill>
            </x14:dxf>
          </x14:cfRule>
          <xm:sqref>V13 L27:L28 J27:J29</xm:sqref>
        </x14:conditionalFormatting>
        <x14:conditionalFormatting xmlns:xm="http://schemas.microsoft.com/office/excel/2006/main">
          <x14:cfRule type="expression" priority="26" id="{27A1F0E9-0995-4B11-AED9-6957CD8760D4}">
            <xm:f>Fehlerhandling!$BF$14=TRUE</xm:f>
            <x14:dxf>
              <fill>
                <patternFill>
                  <bgColor rgb="FFFF0000"/>
                </patternFill>
              </fill>
            </x14:dxf>
          </x14:cfRule>
          <xm:sqref>V13 L28 J28</xm:sqref>
        </x14:conditionalFormatting>
        <x14:conditionalFormatting xmlns:xm="http://schemas.microsoft.com/office/excel/2006/main">
          <x14:cfRule type="expression" priority="27" id="{8D5FA76B-6038-435D-B448-EE5DECE1EE1F}">
            <xm:f>Fehlerhandling!$BJ$14=TRUE</xm:f>
            <x14:dxf>
              <fill>
                <patternFill>
                  <bgColor rgb="FFFF0000"/>
                </patternFill>
              </fill>
            </x14:dxf>
          </x14:cfRule>
          <xm:sqref>V12 Y12 L28 J28</xm:sqref>
        </x14:conditionalFormatting>
        <x14:conditionalFormatting xmlns:xm="http://schemas.microsoft.com/office/excel/2006/main">
          <x14:cfRule type="expression" priority="28" id="{B70F5FE3-64EE-470E-84F2-5592726F36DC}">
            <xm:f>Fehlerhandling!$BN$14</xm:f>
            <x14:dxf>
              <fill>
                <patternFill>
                  <bgColor rgb="FFFF0000"/>
                </patternFill>
              </fill>
            </x14:dxf>
          </x14:cfRule>
          <xm:sqref>V12</xm:sqref>
        </x14:conditionalFormatting>
        <x14:conditionalFormatting xmlns:xm="http://schemas.microsoft.com/office/excel/2006/main">
          <x14:cfRule type="expression" priority="13" id="{31634CDA-E2BB-45C0-A993-9BFF2660B228}">
            <xm:f>Fehlerhandling!$F$14=TRUE</xm:f>
            <x14:dxf>
              <fill>
                <patternFill>
                  <bgColor rgb="FFFF0000"/>
                </patternFill>
              </fill>
            </x14:dxf>
          </x14:cfRule>
          <xm:sqref>K8:U8 K15 V10:V15</xm:sqref>
        </x14:conditionalFormatting>
        <x14:conditionalFormatting xmlns:xm="http://schemas.microsoft.com/office/excel/2006/main">
          <x14:cfRule type="expression" priority="14" id="{1EB36285-9DA6-4294-8BB2-28413FF9A98A}">
            <xm:f>Fehlerhandling!$J$14=TRUE</xm:f>
            <x14:dxf>
              <fill>
                <patternFill>
                  <bgColor rgb="FFFF0000"/>
                </patternFill>
              </fill>
            </x14:dxf>
          </x14:cfRule>
          <xm:sqref>V12:V13</xm:sqref>
        </x14:conditionalFormatting>
        <x14:conditionalFormatting xmlns:xm="http://schemas.microsoft.com/office/excel/2006/main">
          <x14:cfRule type="expression" priority="15" id="{88E89B13-C9D3-4047-8C2F-A9CAAB668406}">
            <xm:f>Fehlerhandling!$N$14=TRUE</xm:f>
            <x14:dxf>
              <fill>
                <patternFill>
                  <bgColor rgb="FFFF0000"/>
                </patternFill>
              </fill>
            </x14:dxf>
          </x14:cfRule>
          <xm:sqref>V12 Y24</xm:sqref>
        </x14:conditionalFormatting>
        <x14:conditionalFormatting xmlns:xm="http://schemas.microsoft.com/office/excel/2006/main">
          <x14:cfRule type="expression" priority="16" id="{D88AA048-9FAE-4A04-BE5E-A526C0DEBBA0}">
            <xm:f>Fehlerhandling!$R$14</xm:f>
            <x14:dxf>
              <fill>
                <patternFill>
                  <bgColor rgb="FFFF0000"/>
                </patternFill>
              </fill>
            </x14:dxf>
          </x14:cfRule>
          <xm:sqref>V12 Y25</xm:sqref>
        </x14:conditionalFormatting>
        <x14:conditionalFormatting xmlns:xm="http://schemas.microsoft.com/office/excel/2006/main">
          <x14:cfRule type="expression" priority="10" id="{3BE27499-DE2D-4D5D-AFD8-EEC10379E3F4}">
            <xm:f>Fehlerhandling!$V$14=TRUE</xm:f>
            <x14:dxf>
              <fill>
                <patternFill>
                  <bgColor rgb="FFFF0000"/>
                </patternFill>
              </fill>
            </x14:dxf>
          </x14:cfRule>
          <xm:sqref>L28</xm:sqref>
        </x14:conditionalFormatting>
        <x14:conditionalFormatting xmlns:xm="http://schemas.microsoft.com/office/excel/2006/main">
          <x14:cfRule type="expression" priority="11" id="{6B78C66E-FD8F-4079-AF1F-FF753AE477B8}">
            <xm:f>Fehlerhandling!$Z$14=TRUE</xm:f>
            <x14:dxf>
              <fill>
                <patternFill>
                  <bgColor rgb="FFFF0000"/>
                </patternFill>
              </fill>
            </x14:dxf>
          </x14:cfRule>
          <xm:sqref>L28</xm:sqref>
        </x14:conditionalFormatting>
        <x14:conditionalFormatting xmlns:xm="http://schemas.microsoft.com/office/excel/2006/main">
          <x14:cfRule type="expression" priority="12" id="{53163071-D9DA-42ED-85F9-FDE541A8E9FE}">
            <xm:f>Fehlerhandling!$AH$14=TRUE</xm:f>
            <x14:dxf>
              <fill>
                <patternFill>
                  <bgColor rgb="FFFF0000"/>
                </patternFill>
              </fill>
            </x14:dxf>
          </x14:cfRule>
          <xm:sqref>L28</xm:sqref>
        </x14:conditionalFormatting>
        <x14:conditionalFormatting xmlns:xm="http://schemas.microsoft.com/office/excel/2006/main">
          <x14:cfRule type="expression" priority="5" id="{E9B93033-C42A-40F7-A14D-77A06DE0D732}">
            <xm:f>Fehlerhandling!$V$14=TRUE</xm:f>
            <x14:dxf>
              <fill>
                <patternFill>
                  <bgColor rgb="FFFF0000"/>
                </patternFill>
              </fill>
            </x14:dxf>
          </x14:cfRule>
          <xm:sqref>L29</xm:sqref>
        </x14:conditionalFormatting>
        <x14:conditionalFormatting xmlns:xm="http://schemas.microsoft.com/office/excel/2006/main">
          <x14:cfRule type="expression" priority="6" id="{34745663-C6C3-4174-8067-EABAFCD0AEE1}">
            <xm:f>Fehlerhandling!$Z$14=TRUE</xm:f>
            <x14:dxf>
              <fill>
                <patternFill>
                  <bgColor rgb="FFFF0000"/>
                </patternFill>
              </fill>
            </x14:dxf>
          </x14:cfRule>
          <xm:sqref>L29</xm:sqref>
        </x14:conditionalFormatting>
        <x14:conditionalFormatting xmlns:xm="http://schemas.microsoft.com/office/excel/2006/main">
          <x14:cfRule type="expression" priority="7" id="{90C5DC6B-F7B6-4008-98B6-86BBB33CCFD7}">
            <xm:f>Fehlerhandling!$AH$14=TRUE</xm:f>
            <x14:dxf>
              <fill>
                <patternFill>
                  <bgColor rgb="FFFF0000"/>
                </patternFill>
              </fill>
            </x14:dxf>
          </x14:cfRule>
          <xm:sqref>L29</xm:sqref>
        </x14:conditionalFormatting>
        <x14:conditionalFormatting xmlns:xm="http://schemas.microsoft.com/office/excel/2006/main">
          <x14:cfRule type="expression" priority="8" id="{C5FF47BD-C171-4614-A8FB-CF5B7EE71B60}">
            <xm:f>Fehlerhandling!$AT$14=TRUE</xm:f>
            <x14:dxf>
              <fill>
                <patternFill>
                  <bgColor rgb="FFFF0000"/>
                </patternFill>
              </fill>
            </x14:dxf>
          </x14:cfRule>
          <xm:sqref>L29</xm:sqref>
        </x14:conditionalFormatting>
        <x14:conditionalFormatting xmlns:xm="http://schemas.microsoft.com/office/excel/2006/main">
          <x14:cfRule type="expression" priority="9" id="{577E5836-1E63-4E81-99E7-14C18230B686}">
            <xm:f>Fehlerhandling!$BB$14=TRUE</xm:f>
            <x14:dxf>
              <fill>
                <patternFill>
                  <bgColor rgb="FFFF0000"/>
                </patternFill>
              </fill>
            </x14:dxf>
          </x14:cfRule>
          <xm:sqref>L29</xm:sqref>
        </x14:conditionalFormatting>
        <x14:conditionalFormatting xmlns:xm="http://schemas.microsoft.com/office/excel/2006/main">
          <x14:cfRule type="expression" priority="1" id="{587FEF85-4259-40DD-A4F9-7E0DDA91A901}">
            <xm:f>Fehlerhandling!$AL$14=TRUE</xm:f>
            <x14:dxf>
              <fill>
                <patternFill>
                  <bgColor rgb="FFFF0000"/>
                </patternFill>
              </fill>
            </x14:dxf>
          </x14:cfRule>
          <xm:sqref>J29</xm:sqref>
        </x14:conditionalFormatting>
        <x14:conditionalFormatting xmlns:xm="http://schemas.microsoft.com/office/excel/2006/main">
          <x14:cfRule type="expression" priority="2" id="{88503B73-FE9F-4F94-A182-DEB1548E93F8}">
            <xm:f>Fehlerhandling!$AX$14=TRUE</xm:f>
            <x14:dxf>
              <fill>
                <patternFill>
                  <bgColor rgb="FFFF0000"/>
                </patternFill>
              </fill>
            </x14:dxf>
          </x14:cfRule>
          <xm:sqref>J29</xm:sqref>
        </x14:conditionalFormatting>
        <x14:conditionalFormatting xmlns:xm="http://schemas.microsoft.com/office/excel/2006/main">
          <x14:cfRule type="expression" priority="3" id="{EDD89E25-7EB9-4894-B137-71006BFA4DD4}">
            <xm:f>Fehlerhandling!$BF$14=TRUE</xm:f>
            <x14:dxf>
              <fill>
                <patternFill>
                  <bgColor rgb="FFFF0000"/>
                </patternFill>
              </fill>
            </x14:dxf>
          </x14:cfRule>
          <xm:sqref>J29</xm:sqref>
        </x14:conditionalFormatting>
        <x14:conditionalFormatting xmlns:xm="http://schemas.microsoft.com/office/excel/2006/main">
          <x14:cfRule type="expression" priority="4" id="{9D4CC39A-E556-4798-8E63-2766990A7191}">
            <xm:f>Fehlerhandling!$BJ$14=TRUE</xm:f>
            <x14:dxf>
              <fill>
                <patternFill>
                  <bgColor rgb="FFFF0000"/>
                </patternFill>
              </fill>
            </x14:dxf>
          </x14:cfRule>
          <xm:sqref>J29</xm:sqref>
        </x14:conditionalFormatting>
      </x14:conditionalFormattings>
    </ext>
    <ext xmlns:x14="http://schemas.microsoft.com/office/spreadsheetml/2009/9/main" uri="{CCE6A557-97BC-4b89-ADB6-D9C93CAAB3DF}">
      <x14:dataValidations xmlns:xm="http://schemas.microsoft.com/office/excel/2006/main" xWindow="697" yWindow="534" count="7">
        <x14:dataValidation type="list" allowBlank="1" showInputMessage="1" showErrorMessage="1" xr:uid="{00000000-0002-0000-0000-00000D000000}">
          <x14:formula1>
            <xm:f>INDIRECT(Sprachentabelle!$M$1)</xm:f>
          </x14:formula1>
          <xm:sqref>G27</xm:sqref>
        </x14:dataValidation>
        <x14:dataValidation type="list" allowBlank="1" showInputMessage="1" showErrorMessage="1" xr:uid="{00000000-0002-0000-0000-00000E000000}">
          <x14:formula1>
            <xm:f>INDIRECT(Sprachentabelle!$P$1)</xm:f>
          </x14:formula1>
          <xm:sqref>G28</xm:sqref>
        </x14:dataValidation>
        <x14:dataValidation type="list" allowBlank="1" showInputMessage="1" showErrorMessage="1" xr:uid="{00000000-0002-0000-0000-00000F000000}">
          <x14:formula1>
            <xm:f>INDIRECT(Sprachentabelle!$S$1)</xm:f>
          </x14:formula1>
          <xm:sqref>G29</xm:sqref>
        </x14:dataValidation>
        <x14:dataValidation type="list" allowBlank="1" showInputMessage="1" showErrorMessage="1" xr:uid="{00000000-0002-0000-0000-000010000000}">
          <x14:formula1>
            <xm:f>INDIRECT(Sprachentabelle!$G$1)</xm:f>
          </x14:formula1>
          <xm:sqref>K8:U8</xm:sqref>
        </x14:dataValidation>
        <x14:dataValidation type="list" allowBlank="1" showInputMessage="1" showErrorMessage="1" xr:uid="{00000000-0002-0000-0000-000011000000}">
          <x14:formula1>
            <xm:f>INDIRECT(Sprachentabelle!$J$1)</xm:f>
          </x14:formula1>
          <xm:sqref>V10</xm:sqref>
        </x14:dataValidation>
        <x14:dataValidation type="list" allowBlank="1" showInputMessage="1" showErrorMessage="1" xr:uid="{00000000-0002-0000-0000-000012000000}">
          <x14:formula1>
            <xm:f>Sprachentabelle!$X$4:$X$43</xm:f>
          </x14:formula1>
          <xm:sqref>L27:L29</xm:sqref>
        </x14:dataValidation>
        <x14:dataValidation type="list" allowBlank="1" showInputMessage="1" showErrorMessage="1" xr:uid="{00000000-0002-0000-0000-000013000000}">
          <x14:formula1>
            <xm:f>INDIRECT(Sprachentabelle!$V$1)</xm:f>
          </x14:formula1>
          <xm:sqref>K27:K29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AY11"/>
  <sheetViews>
    <sheetView zoomScaleNormal="100" workbookViewId="0">
      <pane xSplit="3" ySplit="5" topLeftCell="R6" activePane="bottomRight" state="frozen"/>
      <selection pane="topRight" activeCell="D1" sqref="D1"/>
      <selection pane="bottomLeft" activeCell="A6" sqref="A6"/>
      <selection pane="bottomRight" activeCell="Z4" sqref="Z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L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529">
        <f>'Tarife freistehend'!O4</f>
        <v>3</v>
      </c>
      <c r="P4" s="529">
        <f>'Tarife freistehend'!P4</f>
        <v>6</v>
      </c>
      <c r="Q4" s="529">
        <f>'Tarife freistehend'!Q4</f>
        <v>3</v>
      </c>
      <c r="R4" s="529">
        <f>'Tarife freistehend'!R4</f>
        <v>3</v>
      </c>
      <c r="S4" s="529">
        <f>'Tarife freistehend'!S4</f>
        <v>9</v>
      </c>
      <c r="T4" s="529">
        <f>'Tarife freistehend'!T4</f>
        <v>3</v>
      </c>
      <c r="U4" s="529">
        <f>'Tarife freistehend'!U4</f>
        <v>9</v>
      </c>
      <c r="V4" s="529">
        <f>'Tarife freistehend'!V4</f>
        <v>3</v>
      </c>
      <c r="W4" s="529">
        <f>'Tarife freistehend'!W4</f>
        <v>9</v>
      </c>
      <c r="X4" s="529">
        <f>'Tarife freistehend'!X4</f>
        <v>3</v>
      </c>
      <c r="Y4" s="529">
        <f>'Tarife freistehend'!Y4</f>
        <v>9</v>
      </c>
      <c r="Z4" s="529">
        <f>'Tarife freistehend'!Z4</f>
        <v>3</v>
      </c>
      <c r="AA4" s="529">
        <f>'Tarife freistehend'!AA4</f>
        <v>9</v>
      </c>
      <c r="AB4" s="529">
        <f>'Tarife freistehend'!AB4</f>
        <v>12</v>
      </c>
      <c r="AC4" s="529">
        <f>'Tarife freistehend'!AC4</f>
        <v>12</v>
      </c>
      <c r="AD4" s="529">
        <f>'Tarife freistehend'!AD4</f>
        <v>12</v>
      </c>
      <c r="AE4" s="529">
        <f>'Tarife freistehend'!AE4</f>
        <v>12</v>
      </c>
      <c r="AF4" s="529">
        <f>'Tarife freistehend'!AF4</f>
        <v>12</v>
      </c>
      <c r="AG4" s="529">
        <f>'Tarife freistehend'!AG4</f>
        <v>12</v>
      </c>
      <c r="AH4" s="529">
        <f>'Tarife freistehend'!AH4</f>
        <v>12</v>
      </c>
      <c r="AI4" s="529">
        <f>'Tarife freistehend'!AI4</f>
        <v>12</v>
      </c>
      <c r="AJ4" s="529">
        <f>'Tarife freistehend'!AJ4</f>
        <v>12</v>
      </c>
      <c r="AK4" s="529">
        <f>'Tarife freistehend'!AK4</f>
        <v>12</v>
      </c>
      <c r="AL4" s="529">
        <f>'Tarife freistehend'!AL4</f>
        <v>12</v>
      </c>
      <c r="AM4" s="529">
        <f>'Tarife freistehend'!AM4</f>
        <v>12</v>
      </c>
      <c r="AN4" s="529">
        <f>'Tarife freistehend'!AN4</f>
        <v>12</v>
      </c>
      <c r="AO4" s="529">
        <f>'Tarife freistehend'!AO4</f>
        <v>12</v>
      </c>
      <c r="AP4" s="529">
        <f>'Tarife freistehend'!AP4</f>
        <v>12</v>
      </c>
      <c r="AQ4" s="529">
        <f>'Tarife freistehend'!AQ4</f>
        <v>12</v>
      </c>
      <c r="AR4" s="529">
        <f>'Tarife freistehend'!AR4</f>
        <v>12</v>
      </c>
      <c r="AS4" s="529">
        <f>'Tarife freistehend'!AS4</f>
        <v>12</v>
      </c>
      <c r="AT4" s="529">
        <f>'Tarife freistehend'!AT4</f>
        <v>12</v>
      </c>
      <c r="AU4" s="529">
        <f>'Tarife freistehend'!AU4</f>
        <v>12</v>
      </c>
      <c r="AV4" s="529">
        <f>'Tarife freistehend'!AV4</f>
        <v>12</v>
      </c>
      <c r="AW4" s="529">
        <f>'Tarife freistehend'!AW4</f>
        <v>12</v>
      </c>
      <c r="AX4" s="529">
        <f>'Tarife freistehend'!AX4</f>
        <v>12</v>
      </c>
      <c r="AY4" s="529">
        <f>'Tarife freistehend'!AY4</f>
        <v>0</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529" t="str">
        <f>'Tarife freistehend'!O5</f>
        <v>definitiv</v>
      </c>
      <c r="P5" s="529" t="str">
        <f>'Tarife freistehend'!P5</f>
        <v>definitiv</v>
      </c>
      <c r="Q5" s="529" t="str">
        <f>'Tarife freistehend'!Q5</f>
        <v>definitiv</v>
      </c>
      <c r="R5" s="529" t="str">
        <f>'Tarife freistehend'!R5</f>
        <v>definitiv</v>
      </c>
      <c r="S5" s="529" t="str">
        <f>'Tarife freistehend'!S5</f>
        <v>definitiv</v>
      </c>
      <c r="T5" s="529" t="str">
        <f>'Tarife freistehend'!T5</f>
        <v>definitiv</v>
      </c>
      <c r="U5" s="529" t="str">
        <f>'Tarife freistehend'!U5</f>
        <v>definitiv</v>
      </c>
      <c r="V5" s="529" t="str">
        <f>'Tarife freistehend'!V5</f>
        <v>definitiv</v>
      </c>
      <c r="W5" s="529" t="str">
        <f>'Tarife freistehend'!W5</f>
        <v>definitiv</v>
      </c>
      <c r="X5" s="529" t="str">
        <f>'Tarife freistehend'!X5</f>
        <v>definitiv</v>
      </c>
      <c r="Y5" s="529" t="str">
        <f>'Tarife freistehend'!Y5</f>
        <v>definitiv</v>
      </c>
      <c r="Z5" s="529" t="str">
        <f>'Tarife freistehend'!Z5</f>
        <v>definitiv</v>
      </c>
      <c r="AA5" s="529" t="str">
        <f>'Tarife freistehend'!AA5</f>
        <v>definitiv</v>
      </c>
      <c r="AB5" s="529" t="str">
        <f>'Tarife freistehend'!AB5</f>
        <v>definitiv</v>
      </c>
      <c r="AC5" s="529" t="str">
        <f>'Tarife freistehend'!AC5</f>
        <v>definitiv</v>
      </c>
      <c r="AD5" s="529" t="str">
        <f>'Tarife freistehend'!AD5</f>
        <v>definitiv</v>
      </c>
      <c r="AE5" s="529" t="str">
        <f>'Tarife freistehend'!AE5</f>
        <v>definitiv</v>
      </c>
      <c r="AF5" s="529" t="str">
        <f>'Tarife freistehend'!AF5</f>
        <v>definitiv</v>
      </c>
      <c r="AG5" s="529" t="str">
        <f>'Tarife freistehend'!AG5</f>
        <v>definitiv</v>
      </c>
      <c r="AH5" s="529" t="str">
        <f>'Tarife freistehend'!AH5</f>
        <v>definitiv</v>
      </c>
      <c r="AI5" s="529" t="str">
        <f>'Tarife freistehend'!AI5</f>
        <v>definitiv</v>
      </c>
      <c r="AJ5" s="529" t="str">
        <f>'Tarife freistehend'!AJ5</f>
        <v>definitiv</v>
      </c>
      <c r="AK5" s="529" t="str">
        <f>'Tarife freistehend'!AK5</f>
        <v>definitiv</v>
      </c>
      <c r="AL5" s="529" t="str">
        <f>'Tarife freistehend'!AL5</f>
        <v>definitiv</v>
      </c>
      <c r="AM5" s="529" t="str">
        <f>'Tarife freistehend'!AM5</f>
        <v>definitiv</v>
      </c>
      <c r="AN5" s="529" t="str">
        <f>'Tarife freistehend'!AN5</f>
        <v>definitiv</v>
      </c>
      <c r="AO5" s="529" t="str">
        <f>'Tarife freistehend'!AO5</f>
        <v>definitiv</v>
      </c>
      <c r="AP5" s="529" t="str">
        <f>'Tarife freistehend'!AP5</f>
        <v>definitiv</v>
      </c>
      <c r="AQ5" s="529" t="str">
        <f>'Tarife freistehend'!AQ5</f>
        <v>definitiv</v>
      </c>
      <c r="AR5" s="529" t="str">
        <f>'Tarife freistehend'!AR5</f>
        <v>definitiv</v>
      </c>
      <c r="AS5" s="529" t="str">
        <f>'Tarife freistehend'!AS5</f>
        <v>definitiv</v>
      </c>
      <c r="AT5" s="529" t="str">
        <f>'Tarife freistehend'!AT5</f>
        <v>definitiv</v>
      </c>
      <c r="AU5" s="529" t="str">
        <f>'Tarife freistehend'!AU5</f>
        <v>definitiv</v>
      </c>
      <c r="AV5" s="529" t="str">
        <f>'Tarife freistehend'!AV5</f>
        <v>definitiv</v>
      </c>
      <c r="AW5" s="529" t="str">
        <f>'Tarife freistehend'!AW5</f>
        <v>definitiv</v>
      </c>
      <c r="AX5" s="529" t="str">
        <f>'Tarife freistehend'!AX5</f>
        <v>definitiv</v>
      </c>
      <c r="AY5" s="529" t="str">
        <f>'Tarife freistehend'!AY5</f>
        <v>definitiv</v>
      </c>
    </row>
    <row r="6" spans="1:51" x14ac:dyDescent="0.25">
      <c r="A6" s="1" t="s">
        <v>1</v>
      </c>
      <c r="B6" t="s">
        <v>17</v>
      </c>
      <c r="C6" s="3">
        <v>10</v>
      </c>
      <c r="D6" s="7">
        <v>0.75</v>
      </c>
      <c r="E6" s="7">
        <v>0.61499999999999999</v>
      </c>
      <c r="F6" s="7">
        <v>0.48299999999999998</v>
      </c>
      <c r="G6" s="7">
        <v>0.44400000000000001</v>
      </c>
      <c r="H6" s="7">
        <v>0.39900000000000002</v>
      </c>
      <c r="I6" s="7">
        <v>0.36099999999999999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J10" si="2">T6</f>
        <v>0.11</v>
      </c>
      <c r="V6" s="7">
        <f t="shared" si="2"/>
        <v>0.11</v>
      </c>
      <c r="W6" s="7">
        <v>0.1</v>
      </c>
      <c r="X6" s="7">
        <f t="shared" si="2"/>
        <v>0.1</v>
      </c>
      <c r="Y6" s="7">
        <v>0.09</v>
      </c>
      <c r="Z6" s="7">
        <f t="shared" si="2"/>
        <v>0.09</v>
      </c>
      <c r="AA6" s="7">
        <f t="shared" si="2"/>
        <v>0.09</v>
      </c>
      <c r="AB6" s="7">
        <f t="shared" si="2"/>
        <v>0.09</v>
      </c>
      <c r="AC6" s="7">
        <f t="shared" si="2"/>
        <v>0.09</v>
      </c>
      <c r="AD6" s="7">
        <f t="shared" si="2"/>
        <v>0.09</v>
      </c>
      <c r="AE6" s="7">
        <f t="shared" si="2"/>
        <v>0.09</v>
      </c>
      <c r="AF6" s="7">
        <f t="shared" si="2"/>
        <v>0.09</v>
      </c>
      <c r="AG6" s="7">
        <f t="shared" si="2"/>
        <v>0.09</v>
      </c>
      <c r="AH6" s="7">
        <f t="shared" si="2"/>
        <v>0.09</v>
      </c>
      <c r="AI6" s="7">
        <f t="shared" si="2"/>
        <v>0.09</v>
      </c>
      <c r="AJ6" s="7">
        <f t="shared" si="2"/>
        <v>0.09</v>
      </c>
      <c r="AK6" s="7">
        <f t="shared" ref="AK6:AY10" si="3">AJ6</f>
        <v>0.09</v>
      </c>
      <c r="AL6" s="7">
        <f t="shared" si="3"/>
        <v>0.09</v>
      </c>
      <c r="AM6" s="7">
        <f t="shared" si="3"/>
        <v>0.09</v>
      </c>
      <c r="AN6" s="7">
        <f t="shared" si="3"/>
        <v>0.09</v>
      </c>
      <c r="AO6" s="7">
        <f t="shared" si="3"/>
        <v>0.09</v>
      </c>
      <c r="AP6" s="7">
        <f t="shared" si="3"/>
        <v>0.09</v>
      </c>
      <c r="AQ6" s="7">
        <f t="shared" si="3"/>
        <v>0.09</v>
      </c>
      <c r="AR6" s="7">
        <f t="shared" si="3"/>
        <v>0.09</v>
      </c>
      <c r="AS6" s="7">
        <f t="shared" si="3"/>
        <v>0.09</v>
      </c>
      <c r="AT6" s="7">
        <f t="shared" si="3"/>
        <v>0.09</v>
      </c>
      <c r="AU6" s="7">
        <f t="shared" si="3"/>
        <v>0.09</v>
      </c>
      <c r="AV6" s="7">
        <f t="shared" si="3"/>
        <v>0.09</v>
      </c>
      <c r="AW6" s="7">
        <f t="shared" si="3"/>
        <v>0.09</v>
      </c>
      <c r="AX6" s="7">
        <f t="shared" si="3"/>
        <v>0.09</v>
      </c>
      <c r="AY6" s="7">
        <f t="shared" si="3"/>
        <v>0.09</v>
      </c>
    </row>
    <row r="7" spans="1:51" x14ac:dyDescent="0.25">
      <c r="B7" t="s">
        <v>18</v>
      </c>
      <c r="C7" s="3">
        <v>30</v>
      </c>
      <c r="D7" s="7">
        <v>0.65</v>
      </c>
      <c r="E7" s="7">
        <v>0.53300000000000003</v>
      </c>
      <c r="F7" s="7">
        <v>0.46700000000000003</v>
      </c>
      <c r="G7" s="7">
        <v>0.43</v>
      </c>
      <c r="H7" s="7">
        <v>0.36799999999999999</v>
      </c>
      <c r="I7" s="7">
        <v>0.29399999999999998</v>
      </c>
      <c r="J7" s="7">
        <v>0.21199999999999999</v>
      </c>
      <c r="K7" s="7">
        <v>0.187</v>
      </c>
      <c r="L7" s="7">
        <f t="shared" ref="L7:AA10" si="4">K7</f>
        <v>0.187</v>
      </c>
      <c r="M7" s="7">
        <v>0.16</v>
      </c>
      <c r="N7" s="7">
        <v>0.14799999999999999</v>
      </c>
      <c r="O7" s="7">
        <f t="shared" ref="O7:O10" si="5">N7</f>
        <v>0.14799999999999999</v>
      </c>
      <c r="P7" s="7">
        <v>0.14000000000000001</v>
      </c>
      <c r="Q7" s="7">
        <v>0.13300000000000001</v>
      </c>
      <c r="R7" s="7">
        <f t="shared" ref="R7:R10" si="6">Q7</f>
        <v>0.13300000000000001</v>
      </c>
      <c r="S7" s="7">
        <v>0.121</v>
      </c>
      <c r="T7" s="7">
        <v>0.11</v>
      </c>
      <c r="U7" s="7">
        <f t="shared" si="4"/>
        <v>0.11</v>
      </c>
      <c r="V7" s="7">
        <f t="shared" si="4"/>
        <v>0.11</v>
      </c>
      <c r="W7" s="7">
        <v>0.1</v>
      </c>
      <c r="X7" s="7">
        <f t="shared" si="4"/>
        <v>0.1</v>
      </c>
      <c r="Y7" s="7">
        <v>0.09</v>
      </c>
      <c r="Z7" s="7">
        <f t="shared" si="4"/>
        <v>0.09</v>
      </c>
      <c r="AA7" s="7">
        <f t="shared" si="4"/>
        <v>0.09</v>
      </c>
      <c r="AB7" s="7">
        <f t="shared" si="2"/>
        <v>0.09</v>
      </c>
      <c r="AC7" s="7">
        <f t="shared" si="2"/>
        <v>0.09</v>
      </c>
      <c r="AD7" s="7">
        <f t="shared" si="2"/>
        <v>0.09</v>
      </c>
      <c r="AE7" s="7">
        <f t="shared" si="2"/>
        <v>0.09</v>
      </c>
      <c r="AF7" s="7">
        <f t="shared" si="2"/>
        <v>0.09</v>
      </c>
      <c r="AG7" s="7">
        <f t="shared" si="2"/>
        <v>0.09</v>
      </c>
      <c r="AH7" s="7">
        <f t="shared" si="2"/>
        <v>0.09</v>
      </c>
      <c r="AI7" s="7">
        <f t="shared" si="2"/>
        <v>0.09</v>
      </c>
      <c r="AJ7" s="7">
        <f t="shared" si="2"/>
        <v>0.09</v>
      </c>
      <c r="AK7" s="7">
        <f t="shared" si="3"/>
        <v>0.09</v>
      </c>
      <c r="AL7" s="7">
        <f t="shared" si="3"/>
        <v>0.09</v>
      </c>
      <c r="AM7" s="7">
        <f t="shared" si="3"/>
        <v>0.09</v>
      </c>
      <c r="AN7" s="7">
        <f t="shared" si="3"/>
        <v>0.09</v>
      </c>
      <c r="AO7" s="7">
        <f t="shared" si="3"/>
        <v>0.09</v>
      </c>
      <c r="AP7" s="7">
        <f t="shared" si="3"/>
        <v>0.09</v>
      </c>
      <c r="AQ7" s="7">
        <f t="shared" si="3"/>
        <v>0.09</v>
      </c>
      <c r="AR7" s="7">
        <f t="shared" si="3"/>
        <v>0.09</v>
      </c>
      <c r="AS7" s="7">
        <f t="shared" si="3"/>
        <v>0.09</v>
      </c>
      <c r="AT7" s="7">
        <f t="shared" si="3"/>
        <v>0.09</v>
      </c>
      <c r="AU7" s="7">
        <f t="shared" si="3"/>
        <v>0.09</v>
      </c>
      <c r="AV7" s="7">
        <f t="shared" si="3"/>
        <v>0.09</v>
      </c>
      <c r="AW7" s="7">
        <f t="shared" si="3"/>
        <v>0.09</v>
      </c>
      <c r="AX7" s="7">
        <f t="shared" si="3"/>
        <v>0.09</v>
      </c>
      <c r="AY7" s="7">
        <f t="shared" si="3"/>
        <v>0.09</v>
      </c>
    </row>
    <row r="8" spans="1:51" x14ac:dyDescent="0.25">
      <c r="B8" t="s">
        <v>19</v>
      </c>
      <c r="C8" s="3">
        <v>100</v>
      </c>
      <c r="D8" s="7">
        <v>0.62</v>
      </c>
      <c r="E8" s="7">
        <v>0.50800000000000001</v>
      </c>
      <c r="F8" s="7">
        <v>0.42199999999999999</v>
      </c>
      <c r="G8" s="7">
        <v>0.38800000000000001</v>
      </c>
      <c r="H8" s="7">
        <v>0.34899999999999998</v>
      </c>
      <c r="I8" s="7">
        <v>0.26900000000000002</v>
      </c>
      <c r="J8" s="7">
        <v>0.21199999999999999</v>
      </c>
      <c r="K8" s="7">
        <v>0.187</v>
      </c>
      <c r="L8" s="7">
        <f t="shared" si="4"/>
        <v>0.187</v>
      </c>
      <c r="M8" s="7">
        <v>0.16</v>
      </c>
      <c r="N8" s="7">
        <v>0.14799999999999999</v>
      </c>
      <c r="O8" s="7">
        <f t="shared" si="5"/>
        <v>0.14799999999999999</v>
      </c>
      <c r="P8" s="7">
        <v>0.14000000000000001</v>
      </c>
      <c r="Q8" s="7">
        <v>0.13300000000000001</v>
      </c>
      <c r="R8" s="7">
        <f t="shared" si="6"/>
        <v>0.13300000000000001</v>
      </c>
      <c r="S8" s="7">
        <v>0.121</v>
      </c>
      <c r="T8" s="7">
        <v>0.11</v>
      </c>
      <c r="U8" s="7">
        <f t="shared" si="4"/>
        <v>0.11</v>
      </c>
      <c r="V8" s="7">
        <f t="shared" si="4"/>
        <v>0.11</v>
      </c>
      <c r="W8" s="7">
        <v>0.1</v>
      </c>
      <c r="X8" s="7">
        <f t="shared" si="4"/>
        <v>0.1</v>
      </c>
      <c r="Y8" s="7">
        <v>0.09</v>
      </c>
      <c r="Z8" s="7">
        <f t="shared" si="4"/>
        <v>0.09</v>
      </c>
      <c r="AA8" s="7">
        <f t="shared" si="4"/>
        <v>0.09</v>
      </c>
      <c r="AB8" s="7">
        <f t="shared" si="2"/>
        <v>0.09</v>
      </c>
      <c r="AC8" s="7">
        <f t="shared" si="2"/>
        <v>0.09</v>
      </c>
      <c r="AD8" s="7">
        <f t="shared" si="2"/>
        <v>0.09</v>
      </c>
      <c r="AE8" s="7">
        <f t="shared" si="2"/>
        <v>0.09</v>
      </c>
      <c r="AF8" s="7">
        <f t="shared" si="2"/>
        <v>0.09</v>
      </c>
      <c r="AG8" s="7">
        <f t="shared" si="2"/>
        <v>0.09</v>
      </c>
      <c r="AH8" s="7">
        <f t="shared" si="2"/>
        <v>0.09</v>
      </c>
      <c r="AI8" s="7">
        <f t="shared" si="2"/>
        <v>0.09</v>
      </c>
      <c r="AJ8" s="7">
        <f t="shared" si="2"/>
        <v>0.09</v>
      </c>
      <c r="AK8" s="7">
        <f t="shared" si="3"/>
        <v>0.09</v>
      </c>
      <c r="AL8" s="7">
        <f t="shared" si="3"/>
        <v>0.09</v>
      </c>
      <c r="AM8" s="7">
        <f t="shared" si="3"/>
        <v>0.09</v>
      </c>
      <c r="AN8" s="7">
        <f t="shared" si="3"/>
        <v>0.09</v>
      </c>
      <c r="AO8" s="7">
        <f t="shared" si="3"/>
        <v>0.09</v>
      </c>
      <c r="AP8" s="7">
        <f t="shared" si="3"/>
        <v>0.09</v>
      </c>
      <c r="AQ8" s="7">
        <f t="shared" si="3"/>
        <v>0.09</v>
      </c>
      <c r="AR8" s="7">
        <f t="shared" si="3"/>
        <v>0.09</v>
      </c>
      <c r="AS8" s="7">
        <f t="shared" si="3"/>
        <v>0.09</v>
      </c>
      <c r="AT8" s="7">
        <f t="shared" si="3"/>
        <v>0.09</v>
      </c>
      <c r="AU8" s="7">
        <f t="shared" si="3"/>
        <v>0.09</v>
      </c>
      <c r="AV8" s="7">
        <f t="shared" si="3"/>
        <v>0.09</v>
      </c>
      <c r="AW8" s="7">
        <f t="shared" si="3"/>
        <v>0.09</v>
      </c>
      <c r="AX8" s="7">
        <f t="shared" si="3"/>
        <v>0.09</v>
      </c>
      <c r="AY8" s="7">
        <f t="shared" si="3"/>
        <v>0.09</v>
      </c>
    </row>
    <row r="9" spans="1:51" x14ac:dyDescent="0.25">
      <c r="B9" t="s">
        <v>20</v>
      </c>
      <c r="C9" s="3">
        <v>1000</v>
      </c>
      <c r="D9" s="7">
        <v>0.6</v>
      </c>
      <c r="E9" s="7">
        <v>0.49199999999999999</v>
      </c>
      <c r="F9" s="7">
        <v>0.378</v>
      </c>
      <c r="G9" s="7">
        <v>0.34799999999999998</v>
      </c>
      <c r="H9" s="7">
        <v>0.317</v>
      </c>
      <c r="I9" s="7">
        <v>0.251</v>
      </c>
      <c r="J9" s="7">
        <v>0.185</v>
      </c>
      <c r="K9" s="7">
        <v>0.17</v>
      </c>
      <c r="L9" s="7">
        <f t="shared" si="4"/>
        <v>0.17</v>
      </c>
      <c r="M9" s="7">
        <v>0.15</v>
      </c>
      <c r="N9" s="7">
        <v>0.14099999999999999</v>
      </c>
      <c r="O9" s="7">
        <f t="shared" si="5"/>
        <v>0.14099999999999999</v>
      </c>
      <c r="P9" s="7">
        <v>0.13100000000000001</v>
      </c>
      <c r="Q9" s="7">
        <v>0.122</v>
      </c>
      <c r="R9" s="7">
        <f t="shared" si="6"/>
        <v>0.122</v>
      </c>
      <c r="S9" s="7">
        <v>0.115</v>
      </c>
      <c r="T9" s="7">
        <v>0.11</v>
      </c>
      <c r="U9" s="7">
        <f t="shared" si="4"/>
        <v>0.11</v>
      </c>
      <c r="V9" s="7">
        <f t="shared" si="4"/>
        <v>0.11</v>
      </c>
      <c r="W9" s="7">
        <v>0.1</v>
      </c>
      <c r="X9" s="7">
        <f t="shared" si="4"/>
        <v>0.1</v>
      </c>
      <c r="Y9" s="7">
        <v>0.09</v>
      </c>
      <c r="Z9" s="7">
        <f t="shared" si="4"/>
        <v>0.09</v>
      </c>
      <c r="AA9" s="7">
        <f t="shared" si="4"/>
        <v>0.09</v>
      </c>
      <c r="AB9" s="7">
        <f t="shared" si="2"/>
        <v>0.09</v>
      </c>
      <c r="AC9" s="7">
        <f t="shared" si="2"/>
        <v>0.09</v>
      </c>
      <c r="AD9" s="7">
        <f t="shared" si="2"/>
        <v>0.09</v>
      </c>
      <c r="AE9" s="7">
        <f t="shared" si="2"/>
        <v>0.09</v>
      </c>
      <c r="AF9" s="7">
        <f t="shared" si="2"/>
        <v>0.09</v>
      </c>
      <c r="AG9" s="7">
        <f t="shared" si="2"/>
        <v>0.09</v>
      </c>
      <c r="AH9" s="7">
        <f t="shared" si="2"/>
        <v>0.09</v>
      </c>
      <c r="AI9" s="7">
        <f t="shared" si="2"/>
        <v>0.09</v>
      </c>
      <c r="AJ9" s="7">
        <f t="shared" si="2"/>
        <v>0.09</v>
      </c>
      <c r="AK9" s="7">
        <f t="shared" si="3"/>
        <v>0.09</v>
      </c>
      <c r="AL9" s="7">
        <f t="shared" si="3"/>
        <v>0.09</v>
      </c>
      <c r="AM9" s="7">
        <f t="shared" si="3"/>
        <v>0.09</v>
      </c>
      <c r="AN9" s="7">
        <f t="shared" si="3"/>
        <v>0.09</v>
      </c>
      <c r="AO9" s="7">
        <f t="shared" si="3"/>
        <v>0.09</v>
      </c>
      <c r="AP9" s="7">
        <f t="shared" si="3"/>
        <v>0.09</v>
      </c>
      <c r="AQ9" s="7">
        <f t="shared" si="3"/>
        <v>0.09</v>
      </c>
      <c r="AR9" s="7">
        <f t="shared" si="3"/>
        <v>0.09</v>
      </c>
      <c r="AS9" s="7">
        <f t="shared" si="3"/>
        <v>0.09</v>
      </c>
      <c r="AT9" s="7">
        <f t="shared" si="3"/>
        <v>0.09</v>
      </c>
      <c r="AU9" s="7">
        <f t="shared" si="3"/>
        <v>0.09</v>
      </c>
      <c r="AV9" s="7">
        <f t="shared" si="3"/>
        <v>0.09</v>
      </c>
      <c r="AW9" s="7">
        <f t="shared" si="3"/>
        <v>0.09</v>
      </c>
      <c r="AX9" s="7">
        <f t="shared" si="3"/>
        <v>0.09</v>
      </c>
      <c r="AY9" s="7">
        <f t="shared" si="3"/>
        <v>0.09</v>
      </c>
    </row>
    <row r="10" spans="1:51" x14ac:dyDescent="0.25">
      <c r="B10" t="s">
        <v>16</v>
      </c>
      <c r="C10" s="3">
        <v>9999999999</v>
      </c>
      <c r="D10" s="7">
        <v>0.6</v>
      </c>
      <c r="E10" s="7">
        <v>0.49199999999999999</v>
      </c>
      <c r="F10" s="7">
        <v>0.36099999999999999</v>
      </c>
      <c r="G10" s="7">
        <v>0.33200000000000002</v>
      </c>
      <c r="H10" s="7">
        <v>0.307</v>
      </c>
      <c r="I10" s="7">
        <v>0.23499999999999999</v>
      </c>
      <c r="J10" s="7">
        <v>0.17299999999999999</v>
      </c>
      <c r="K10" s="7">
        <v>0.153</v>
      </c>
      <c r="L10" s="7">
        <f t="shared" si="4"/>
        <v>0.153</v>
      </c>
      <c r="M10" s="7">
        <v>0.14799999999999999</v>
      </c>
      <c r="N10" s="7">
        <v>0.14099999999999999</v>
      </c>
      <c r="O10" s="7">
        <f t="shared" si="5"/>
        <v>0.14099999999999999</v>
      </c>
      <c r="P10" s="7">
        <v>0.13200000000000001</v>
      </c>
      <c r="Q10" s="7">
        <v>0.122</v>
      </c>
      <c r="R10" s="7">
        <f t="shared" si="6"/>
        <v>0.122</v>
      </c>
      <c r="S10" s="7">
        <v>0.11700000000000001</v>
      </c>
      <c r="T10" s="7">
        <v>0.11</v>
      </c>
      <c r="U10" s="7">
        <f t="shared" si="4"/>
        <v>0.11</v>
      </c>
      <c r="V10" s="7">
        <f t="shared" si="4"/>
        <v>0.11</v>
      </c>
      <c r="W10" s="7">
        <v>0.1</v>
      </c>
      <c r="X10" s="7">
        <f t="shared" si="4"/>
        <v>0.1</v>
      </c>
      <c r="Y10" s="7">
        <v>0.09</v>
      </c>
      <c r="Z10" s="7">
        <f t="shared" si="4"/>
        <v>0.09</v>
      </c>
      <c r="AA10" s="7">
        <f t="shared" si="4"/>
        <v>0.09</v>
      </c>
      <c r="AB10" s="7">
        <f t="shared" si="2"/>
        <v>0.09</v>
      </c>
      <c r="AC10" s="7">
        <f t="shared" si="2"/>
        <v>0.09</v>
      </c>
      <c r="AD10" s="7">
        <f t="shared" si="2"/>
        <v>0.09</v>
      </c>
      <c r="AE10" s="7">
        <f t="shared" si="2"/>
        <v>0.09</v>
      </c>
      <c r="AF10" s="7">
        <f t="shared" si="2"/>
        <v>0.09</v>
      </c>
      <c r="AG10" s="7">
        <f t="shared" si="2"/>
        <v>0.09</v>
      </c>
      <c r="AH10" s="7">
        <f t="shared" si="2"/>
        <v>0.09</v>
      </c>
      <c r="AI10" s="7">
        <f t="shared" si="2"/>
        <v>0.09</v>
      </c>
      <c r="AJ10" s="7">
        <f t="shared" si="2"/>
        <v>0.09</v>
      </c>
      <c r="AK10" s="7">
        <f t="shared" si="3"/>
        <v>0.09</v>
      </c>
      <c r="AL10" s="7">
        <f t="shared" si="3"/>
        <v>0.09</v>
      </c>
      <c r="AM10" s="7">
        <f t="shared" si="3"/>
        <v>0.09</v>
      </c>
      <c r="AN10" s="7">
        <f t="shared" si="3"/>
        <v>0.09</v>
      </c>
      <c r="AO10" s="7">
        <f t="shared" si="3"/>
        <v>0.09</v>
      </c>
      <c r="AP10" s="7">
        <f t="shared" si="3"/>
        <v>0.09</v>
      </c>
      <c r="AQ10" s="7">
        <f t="shared" si="3"/>
        <v>0.09</v>
      </c>
      <c r="AR10" s="7">
        <f t="shared" si="3"/>
        <v>0.09</v>
      </c>
      <c r="AS10" s="7">
        <f t="shared" si="3"/>
        <v>0.09</v>
      </c>
      <c r="AT10" s="7">
        <f t="shared" si="3"/>
        <v>0.09</v>
      </c>
      <c r="AU10" s="7">
        <f t="shared" si="3"/>
        <v>0.09</v>
      </c>
      <c r="AV10" s="7">
        <f t="shared" si="3"/>
        <v>0.09</v>
      </c>
      <c r="AW10" s="7">
        <f t="shared" si="3"/>
        <v>0.09</v>
      </c>
      <c r="AX10" s="7">
        <f t="shared" si="3"/>
        <v>0.09</v>
      </c>
      <c r="AY10" s="7">
        <f t="shared" si="3"/>
        <v>0.09</v>
      </c>
    </row>
    <row r="11" spans="1:51" x14ac:dyDescent="0.25">
      <c r="C11" s="3"/>
    </row>
  </sheetData>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AY10"/>
  <sheetViews>
    <sheetView topLeftCell="I1" zoomScaleNormal="100" workbookViewId="0">
      <selection activeCell="S26" sqref="S26"/>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AX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71">
        <f t="shared" si="0"/>
        <v>3</v>
      </c>
      <c r="P4" s="71">
        <f t="shared" si="0"/>
        <v>6</v>
      </c>
      <c r="Q4" s="71">
        <f t="shared" si="0"/>
        <v>3</v>
      </c>
      <c r="R4" s="71">
        <f t="shared" ref="R4" si="2">DATEDIF(R2,R3,"M")+1</f>
        <v>3</v>
      </c>
      <c r="S4" s="71">
        <f t="shared" si="0"/>
        <v>9</v>
      </c>
      <c r="T4" s="71">
        <f t="shared" si="0"/>
        <v>3</v>
      </c>
      <c r="U4" s="71">
        <f t="shared" si="0"/>
        <v>9</v>
      </c>
      <c r="V4" s="71">
        <f t="shared" si="0"/>
        <v>3</v>
      </c>
      <c r="W4" s="71">
        <f t="shared" si="0"/>
        <v>9</v>
      </c>
      <c r="X4" s="71">
        <f t="shared" si="0"/>
        <v>3</v>
      </c>
      <c r="Y4" s="71">
        <f t="shared" si="0"/>
        <v>9</v>
      </c>
      <c r="Z4" s="71">
        <f t="shared" si="0"/>
        <v>3</v>
      </c>
      <c r="AA4" s="71">
        <f t="shared" si="0"/>
        <v>9</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c r="AY4" s="71">
        <f t="shared" ref="AY4" si="3">DATEDIF(AY2,AY3,"M")+1</f>
        <v>12</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10" si="4">O5</f>
        <v>definitiv</v>
      </c>
      <c r="Q5" s="9" t="str">
        <f t="shared" si="4"/>
        <v>definitiv</v>
      </c>
      <c r="R5" s="9" t="str">
        <f t="shared" si="4"/>
        <v>definitiv</v>
      </c>
      <c r="S5" s="9" t="str">
        <f>'Tarife freistehend'!S5</f>
        <v>definitiv</v>
      </c>
      <c r="T5" s="9" t="str">
        <f t="shared" si="4"/>
        <v>definitiv</v>
      </c>
      <c r="U5" s="9" t="str">
        <f t="shared" si="4"/>
        <v>definitiv</v>
      </c>
      <c r="V5" s="9" t="str">
        <f t="shared" si="4"/>
        <v>definitiv</v>
      </c>
      <c r="W5" s="9" t="str">
        <f t="shared" si="4"/>
        <v>definitiv</v>
      </c>
      <c r="X5" s="9" t="str">
        <f t="shared" si="4"/>
        <v>definitiv</v>
      </c>
      <c r="Y5" s="9" t="str">
        <f t="shared" si="4"/>
        <v>definitiv</v>
      </c>
      <c r="Z5" s="9" t="str">
        <f t="shared" si="4"/>
        <v>definitiv</v>
      </c>
      <c r="AA5" s="9" t="str">
        <f t="shared" si="4"/>
        <v>definitiv</v>
      </c>
      <c r="AB5" s="9" t="str">
        <f t="shared" si="4"/>
        <v>definitiv</v>
      </c>
      <c r="AC5" s="9" t="str">
        <f t="shared" si="4"/>
        <v>definitiv</v>
      </c>
      <c r="AD5" s="9" t="str">
        <f t="shared" si="4"/>
        <v>definitiv</v>
      </c>
      <c r="AE5" s="9" t="str">
        <f t="shared" si="4"/>
        <v>definitiv</v>
      </c>
      <c r="AF5" s="9" t="str">
        <f t="shared" si="4"/>
        <v>definitiv</v>
      </c>
      <c r="AG5" s="9" t="str">
        <f t="shared" si="4"/>
        <v>definitiv</v>
      </c>
      <c r="AH5" s="9" t="str">
        <f t="shared" si="4"/>
        <v>definitiv</v>
      </c>
      <c r="AI5" s="9" t="str">
        <f t="shared" si="4"/>
        <v>definitiv</v>
      </c>
      <c r="AJ5" s="9" t="str">
        <f t="shared" si="4"/>
        <v>definitiv</v>
      </c>
      <c r="AK5" s="9" t="str">
        <f t="shared" si="4"/>
        <v>definitiv</v>
      </c>
      <c r="AL5" s="9" t="str">
        <f t="shared" si="4"/>
        <v>definitiv</v>
      </c>
      <c r="AM5" s="9" t="str">
        <f t="shared" si="4"/>
        <v>definitiv</v>
      </c>
      <c r="AN5" s="9" t="str">
        <f t="shared" si="4"/>
        <v>definitiv</v>
      </c>
      <c r="AO5" s="9" t="str">
        <f t="shared" si="4"/>
        <v>definitiv</v>
      </c>
      <c r="AP5" s="9" t="str">
        <f t="shared" si="4"/>
        <v>definitiv</v>
      </c>
      <c r="AQ5" s="9" t="str">
        <f t="shared" si="4"/>
        <v>definitiv</v>
      </c>
      <c r="AR5" s="9" t="str">
        <f t="shared" si="4"/>
        <v>definitiv</v>
      </c>
      <c r="AS5" s="9" t="str">
        <f t="shared" si="4"/>
        <v>definitiv</v>
      </c>
      <c r="AT5" s="9" t="str">
        <f t="shared" si="4"/>
        <v>definitiv</v>
      </c>
      <c r="AU5" s="9" t="str">
        <f t="shared" si="4"/>
        <v>definitiv</v>
      </c>
      <c r="AV5" s="9" t="str">
        <f t="shared" si="4"/>
        <v>definitiv</v>
      </c>
      <c r="AW5" s="9" t="str">
        <f t="shared" si="4"/>
        <v>definitiv</v>
      </c>
      <c r="AX5" s="9" t="str">
        <f t="shared" si="4"/>
        <v>definitiv</v>
      </c>
      <c r="AY5" s="9" t="str">
        <f t="shared" si="4"/>
        <v>definitiv</v>
      </c>
    </row>
    <row r="6" spans="1:51" x14ac:dyDescent="0.25">
      <c r="A6" s="1" t="s">
        <v>2</v>
      </c>
      <c r="B6" t="s">
        <v>17</v>
      </c>
      <c r="C6" s="3">
        <v>10</v>
      </c>
      <c r="D6" s="7">
        <v>0.9</v>
      </c>
      <c r="E6" s="7">
        <v>0.73799999999999999</v>
      </c>
      <c r="F6" s="7">
        <v>0.59199999999999997</v>
      </c>
      <c r="G6" s="7">
        <v>0.54500000000000004</v>
      </c>
      <c r="H6" s="7">
        <v>0.48799999999999999</v>
      </c>
      <c r="I6" s="7">
        <v>0.42799999999999999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si="4"/>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1" x14ac:dyDescent="0.25">
      <c r="B7" t="s">
        <v>18</v>
      </c>
      <c r="C7" s="3">
        <v>30</v>
      </c>
      <c r="D7" s="7">
        <v>0.74</v>
      </c>
      <c r="E7" s="7">
        <v>0.60699999999999998</v>
      </c>
      <c r="F7" s="7">
        <v>0.54200000000000004</v>
      </c>
      <c r="G7" s="7">
        <v>0.499</v>
      </c>
      <c r="H7" s="7">
        <v>0.439</v>
      </c>
      <c r="I7" s="7">
        <v>0.36499999999999999</v>
      </c>
      <c r="J7" s="7">
        <v>0.21199999999999999</v>
      </c>
      <c r="K7" s="7">
        <v>0.187</v>
      </c>
      <c r="L7" s="7">
        <f t="shared" ref="L7:AA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4"/>
        <v>0.09</v>
      </c>
      <c r="AC7" s="7">
        <f t="shared" si="4"/>
        <v>0.09</v>
      </c>
      <c r="AD7" s="7">
        <f t="shared" si="4"/>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1" x14ac:dyDescent="0.25">
      <c r="B8" t="s">
        <v>19</v>
      </c>
      <c r="C8" s="3">
        <v>100</v>
      </c>
      <c r="D8" s="7">
        <v>0.67</v>
      </c>
      <c r="E8" s="7">
        <v>0.54900000000000004</v>
      </c>
      <c r="F8" s="7">
        <v>0.45900000000000002</v>
      </c>
      <c r="G8" s="7">
        <v>0.42199999999999999</v>
      </c>
      <c r="H8" s="7">
        <v>0.39100000000000001</v>
      </c>
      <c r="I8" s="7">
        <v>0.33200000000000002</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4"/>
        <v>0.09</v>
      </c>
      <c r="AC8" s="7">
        <f t="shared" si="4"/>
        <v>0.09</v>
      </c>
      <c r="AD8" s="7">
        <f t="shared" si="4"/>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1" x14ac:dyDescent="0.25">
      <c r="B9" t="s">
        <v>20</v>
      </c>
      <c r="C9" s="3">
        <v>1000</v>
      </c>
      <c r="D9" s="7">
        <v>0.62</v>
      </c>
      <c r="E9" s="7">
        <v>0.50800000000000001</v>
      </c>
      <c r="F9" s="7">
        <v>0.41499999999999998</v>
      </c>
      <c r="G9" s="7">
        <v>0.38200000000000001</v>
      </c>
      <c r="H9" s="7">
        <v>0.34899999999999998</v>
      </c>
      <c r="I9" s="7">
        <v>0.315</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4"/>
        <v>0.09</v>
      </c>
      <c r="AC9" s="7">
        <f t="shared" si="4"/>
        <v>0.09</v>
      </c>
      <c r="AD9" s="7">
        <f t="shared" si="4"/>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1" x14ac:dyDescent="0.25">
      <c r="B10" t="s">
        <v>16</v>
      </c>
      <c r="C10" s="3">
        <v>9999999999</v>
      </c>
      <c r="D10" s="7">
        <v>0.62</v>
      </c>
      <c r="E10" s="7">
        <v>0.50800000000000001</v>
      </c>
      <c r="F10" s="7">
        <v>0.39100000000000001</v>
      </c>
      <c r="G10" s="7">
        <v>0.36</v>
      </c>
      <c r="H10" s="7">
        <v>0.33400000000000002</v>
      </c>
      <c r="I10" s="7">
        <v>0.28899999999999998</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4"/>
        <v>0.09</v>
      </c>
      <c r="AC10" s="7">
        <f t="shared" si="4"/>
        <v>0.09</v>
      </c>
      <c r="AD10" s="7">
        <f t="shared" si="4"/>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sheetData>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1:G45"/>
  <sheetViews>
    <sheetView workbookViewId="0">
      <selection activeCell="B5" sqref="B5"/>
    </sheetView>
  </sheetViews>
  <sheetFormatPr baseColWidth="10" defaultRowHeight="15" x14ac:dyDescent="0.25"/>
  <cols>
    <col min="3" max="3" width="27.85546875" style="354" bestFit="1" customWidth="1"/>
    <col min="4" max="4" width="13.7109375" customWidth="1"/>
  </cols>
  <sheetData>
    <row r="1" spans="1:7" x14ac:dyDescent="0.25">
      <c r="A1" t="s">
        <v>27</v>
      </c>
      <c r="B1">
        <f>'Basis - base - base'!K15</f>
        <v>25</v>
      </c>
      <c r="C1" s="354" t="s">
        <v>11</v>
      </c>
      <c r="E1" t="s">
        <v>29</v>
      </c>
      <c r="F1">
        <f>(100-B2)/B1</f>
        <v>0.6</v>
      </c>
      <c r="G1" t="s">
        <v>30</v>
      </c>
    </row>
    <row r="2" spans="1:7" x14ac:dyDescent="0.25">
      <c r="A2" t="s">
        <v>26</v>
      </c>
      <c r="B2">
        <f>'Basis - base - base'!V15</f>
        <v>85</v>
      </c>
      <c r="C2" s="354" t="s">
        <v>28</v>
      </c>
    </row>
    <row r="4" spans="1:7" x14ac:dyDescent="0.25">
      <c r="A4" t="s">
        <v>36</v>
      </c>
      <c r="B4" t="s">
        <v>29</v>
      </c>
      <c r="C4" s="354" t="s">
        <v>764</v>
      </c>
    </row>
    <row r="5" spans="1:7" x14ac:dyDescent="0.25">
      <c r="A5">
        <v>0</v>
      </c>
      <c r="B5">
        <v>1</v>
      </c>
    </row>
    <row r="6" spans="1:7" x14ac:dyDescent="0.25">
      <c r="A6">
        <v>1</v>
      </c>
      <c r="B6" s="5">
        <f t="shared" ref="B6:B38" si="0">B5-($B$5*($F$1/100))</f>
        <v>0.99399999999999999</v>
      </c>
      <c r="C6" s="5">
        <f>(B6+B5)/2</f>
        <v>0.997</v>
      </c>
      <c r="G6" s="5"/>
    </row>
    <row r="7" spans="1:7" x14ac:dyDescent="0.25">
      <c r="A7">
        <v>2</v>
      </c>
      <c r="B7" s="5">
        <f t="shared" si="0"/>
        <v>0.98799999999999999</v>
      </c>
      <c r="C7" s="5">
        <f t="shared" ref="C7:C38" si="1">(B7+B6)/2</f>
        <v>0.99099999999999999</v>
      </c>
      <c r="D7" s="354"/>
    </row>
    <row r="8" spans="1:7" x14ac:dyDescent="0.25">
      <c r="A8">
        <v>3</v>
      </c>
      <c r="B8" s="5">
        <f t="shared" si="0"/>
        <v>0.98199999999999998</v>
      </c>
      <c r="C8" s="5">
        <f t="shared" si="1"/>
        <v>0.98499999999999999</v>
      </c>
      <c r="D8" s="354"/>
    </row>
    <row r="9" spans="1:7" x14ac:dyDescent="0.25">
      <c r="A9">
        <v>4</v>
      </c>
      <c r="B9" s="5">
        <f t="shared" si="0"/>
        <v>0.97599999999999998</v>
      </c>
      <c r="C9" s="5">
        <f t="shared" si="1"/>
        <v>0.97899999999999998</v>
      </c>
      <c r="D9" s="354"/>
    </row>
    <row r="10" spans="1:7" x14ac:dyDescent="0.25">
      <c r="A10">
        <v>5</v>
      </c>
      <c r="B10" s="5">
        <f t="shared" si="0"/>
        <v>0.97</v>
      </c>
      <c r="C10" s="5">
        <f t="shared" si="1"/>
        <v>0.97299999999999998</v>
      </c>
      <c r="D10" s="354"/>
    </row>
    <row r="11" spans="1:7" x14ac:dyDescent="0.25">
      <c r="A11">
        <v>6</v>
      </c>
      <c r="B11" s="5">
        <f t="shared" si="0"/>
        <v>0.96399999999999997</v>
      </c>
      <c r="C11" s="5">
        <f t="shared" si="1"/>
        <v>0.96699999999999997</v>
      </c>
      <c r="D11" s="354"/>
    </row>
    <row r="12" spans="1:7" x14ac:dyDescent="0.25">
      <c r="A12">
        <v>7</v>
      </c>
      <c r="B12" s="5">
        <f t="shared" si="0"/>
        <v>0.95799999999999996</v>
      </c>
      <c r="C12" s="5">
        <f t="shared" si="1"/>
        <v>0.96099999999999997</v>
      </c>
      <c r="D12" s="354"/>
    </row>
    <row r="13" spans="1:7" x14ac:dyDescent="0.25">
      <c r="A13">
        <v>8</v>
      </c>
      <c r="B13" s="5">
        <f t="shared" si="0"/>
        <v>0.95199999999999996</v>
      </c>
      <c r="C13" s="5">
        <f t="shared" si="1"/>
        <v>0.95499999999999996</v>
      </c>
      <c r="D13" s="354"/>
    </row>
    <row r="14" spans="1:7" x14ac:dyDescent="0.25">
      <c r="A14">
        <v>9</v>
      </c>
      <c r="B14" s="5">
        <f t="shared" si="0"/>
        <v>0.94599999999999995</v>
      </c>
      <c r="C14" s="5">
        <f t="shared" si="1"/>
        <v>0.94899999999999995</v>
      </c>
      <c r="D14" s="354"/>
    </row>
    <row r="15" spans="1:7" x14ac:dyDescent="0.25">
      <c r="A15">
        <v>10</v>
      </c>
      <c r="B15" s="5">
        <f t="shared" si="0"/>
        <v>0.94</v>
      </c>
      <c r="C15" s="5">
        <f t="shared" si="1"/>
        <v>0.94299999999999995</v>
      </c>
      <c r="D15" s="354"/>
    </row>
    <row r="16" spans="1:7" x14ac:dyDescent="0.25">
      <c r="A16">
        <v>11</v>
      </c>
      <c r="B16" s="5">
        <f t="shared" si="0"/>
        <v>0.93399999999999994</v>
      </c>
      <c r="C16" s="5">
        <f t="shared" si="1"/>
        <v>0.93699999999999994</v>
      </c>
      <c r="D16" s="354"/>
    </row>
    <row r="17" spans="1:4" x14ac:dyDescent="0.25">
      <c r="A17">
        <v>12</v>
      </c>
      <c r="B17" s="5">
        <f t="shared" si="0"/>
        <v>0.92799999999999994</v>
      </c>
      <c r="C17" s="5">
        <f t="shared" si="1"/>
        <v>0.93099999999999994</v>
      </c>
      <c r="D17" s="354"/>
    </row>
    <row r="18" spans="1:4" x14ac:dyDescent="0.25">
      <c r="A18">
        <v>13</v>
      </c>
      <c r="B18" s="5">
        <f t="shared" si="0"/>
        <v>0.92199999999999993</v>
      </c>
      <c r="C18" s="5">
        <f t="shared" si="1"/>
        <v>0.92499999999999993</v>
      </c>
      <c r="D18" s="354"/>
    </row>
    <row r="19" spans="1:4" x14ac:dyDescent="0.25">
      <c r="A19">
        <v>14</v>
      </c>
      <c r="B19" s="5">
        <f t="shared" si="0"/>
        <v>0.91599999999999993</v>
      </c>
      <c r="C19" s="5">
        <f t="shared" si="1"/>
        <v>0.91899999999999993</v>
      </c>
      <c r="D19" s="354"/>
    </row>
    <row r="20" spans="1:4" x14ac:dyDescent="0.25">
      <c r="A20">
        <v>15</v>
      </c>
      <c r="B20" s="5">
        <f t="shared" si="0"/>
        <v>0.90999999999999992</v>
      </c>
      <c r="C20" s="5">
        <f t="shared" si="1"/>
        <v>0.91299999999999992</v>
      </c>
      <c r="D20" s="354"/>
    </row>
    <row r="21" spans="1:4" x14ac:dyDescent="0.25">
      <c r="A21">
        <v>16</v>
      </c>
      <c r="B21" s="5">
        <f t="shared" si="0"/>
        <v>0.90399999999999991</v>
      </c>
      <c r="C21" s="5">
        <f t="shared" si="1"/>
        <v>0.90699999999999992</v>
      </c>
      <c r="D21" s="354"/>
    </row>
    <row r="22" spans="1:4" x14ac:dyDescent="0.25">
      <c r="A22">
        <v>17</v>
      </c>
      <c r="B22" s="5">
        <f t="shared" si="0"/>
        <v>0.89799999999999991</v>
      </c>
      <c r="C22" s="5">
        <f t="shared" si="1"/>
        <v>0.90099999999999991</v>
      </c>
      <c r="D22" s="354"/>
    </row>
    <row r="23" spans="1:4" x14ac:dyDescent="0.25">
      <c r="A23">
        <v>18</v>
      </c>
      <c r="B23" s="5">
        <f t="shared" si="0"/>
        <v>0.8919999999999999</v>
      </c>
      <c r="C23" s="5">
        <f t="shared" si="1"/>
        <v>0.89499999999999991</v>
      </c>
      <c r="D23" s="354"/>
    </row>
    <row r="24" spans="1:4" x14ac:dyDescent="0.25">
      <c r="A24">
        <v>19</v>
      </c>
      <c r="B24" s="5">
        <f t="shared" si="0"/>
        <v>0.8859999999999999</v>
      </c>
      <c r="C24" s="5">
        <f t="shared" si="1"/>
        <v>0.8889999999999999</v>
      </c>
      <c r="D24" s="354"/>
    </row>
    <row r="25" spans="1:4" x14ac:dyDescent="0.25">
      <c r="A25">
        <v>20</v>
      </c>
      <c r="B25" s="5">
        <f t="shared" si="0"/>
        <v>0.87999999999999989</v>
      </c>
      <c r="C25" s="5">
        <f t="shared" si="1"/>
        <v>0.8829999999999999</v>
      </c>
      <c r="D25" s="354"/>
    </row>
    <row r="26" spans="1:4" x14ac:dyDescent="0.25">
      <c r="A26">
        <v>21</v>
      </c>
      <c r="B26" s="5">
        <f t="shared" si="0"/>
        <v>0.87399999999999989</v>
      </c>
      <c r="C26" s="5">
        <f t="shared" si="1"/>
        <v>0.87699999999999989</v>
      </c>
      <c r="D26" s="354"/>
    </row>
    <row r="27" spans="1:4" x14ac:dyDescent="0.25">
      <c r="A27">
        <v>22</v>
      </c>
      <c r="B27" s="5">
        <f t="shared" si="0"/>
        <v>0.86799999999999988</v>
      </c>
      <c r="C27" s="5">
        <f t="shared" si="1"/>
        <v>0.87099999999999989</v>
      </c>
      <c r="D27" s="354"/>
    </row>
    <row r="28" spans="1:4" x14ac:dyDescent="0.25">
      <c r="A28">
        <v>23</v>
      </c>
      <c r="B28" s="5">
        <f t="shared" si="0"/>
        <v>0.86199999999999988</v>
      </c>
      <c r="C28" s="5">
        <f t="shared" si="1"/>
        <v>0.86499999999999988</v>
      </c>
      <c r="D28" s="354"/>
    </row>
    <row r="29" spans="1:4" x14ac:dyDescent="0.25">
      <c r="A29">
        <v>24</v>
      </c>
      <c r="B29" s="5">
        <f t="shared" si="0"/>
        <v>0.85599999999999987</v>
      </c>
      <c r="C29" s="5">
        <f t="shared" si="1"/>
        <v>0.85899999999999987</v>
      </c>
      <c r="D29" s="354"/>
    </row>
    <row r="30" spans="1:4" x14ac:dyDescent="0.25">
      <c r="A30">
        <v>25</v>
      </c>
      <c r="B30" s="5">
        <f t="shared" si="0"/>
        <v>0.84999999999999987</v>
      </c>
      <c r="C30" s="5">
        <f t="shared" si="1"/>
        <v>0.85299999999999987</v>
      </c>
      <c r="D30" s="354"/>
    </row>
    <row r="31" spans="1:4" x14ac:dyDescent="0.25">
      <c r="A31">
        <v>26</v>
      </c>
      <c r="B31" s="5">
        <f t="shared" si="0"/>
        <v>0.84399999999999986</v>
      </c>
      <c r="C31" s="5">
        <f t="shared" si="1"/>
        <v>0.84699999999999986</v>
      </c>
      <c r="D31" s="354"/>
    </row>
    <row r="32" spans="1:4" x14ac:dyDescent="0.25">
      <c r="A32">
        <v>27</v>
      </c>
      <c r="B32" s="5">
        <f t="shared" si="0"/>
        <v>0.83799999999999986</v>
      </c>
      <c r="C32" s="5">
        <f t="shared" si="1"/>
        <v>0.84099999999999986</v>
      </c>
      <c r="D32" s="354"/>
    </row>
    <row r="33" spans="1:4" x14ac:dyDescent="0.25">
      <c r="A33">
        <v>28</v>
      </c>
      <c r="B33" s="5">
        <f t="shared" si="0"/>
        <v>0.83199999999999985</v>
      </c>
      <c r="C33" s="5">
        <f t="shared" si="1"/>
        <v>0.83499999999999985</v>
      </c>
      <c r="D33" s="354"/>
    </row>
    <row r="34" spans="1:4" x14ac:dyDescent="0.25">
      <c r="A34">
        <v>29</v>
      </c>
      <c r="B34" s="5">
        <f t="shared" si="0"/>
        <v>0.82599999999999985</v>
      </c>
      <c r="C34" s="5">
        <f t="shared" si="1"/>
        <v>0.82899999999999985</v>
      </c>
      <c r="D34" s="354"/>
    </row>
    <row r="35" spans="1:4" x14ac:dyDescent="0.25">
      <c r="A35">
        <v>30</v>
      </c>
      <c r="B35" s="5">
        <f t="shared" si="0"/>
        <v>0.81999999999999984</v>
      </c>
      <c r="C35" s="5">
        <f t="shared" si="1"/>
        <v>0.82299999999999984</v>
      </c>
      <c r="D35" s="354"/>
    </row>
    <row r="36" spans="1:4" x14ac:dyDescent="0.25">
      <c r="A36">
        <v>31</v>
      </c>
      <c r="B36" s="5">
        <f t="shared" si="0"/>
        <v>0.81399999999999983</v>
      </c>
      <c r="C36" s="5">
        <f t="shared" si="1"/>
        <v>0.81699999999999984</v>
      </c>
      <c r="D36" s="354"/>
    </row>
    <row r="37" spans="1:4" x14ac:dyDescent="0.25">
      <c r="A37">
        <v>32</v>
      </c>
      <c r="B37" s="5">
        <f t="shared" si="0"/>
        <v>0.80799999999999983</v>
      </c>
      <c r="C37" s="5">
        <f t="shared" si="1"/>
        <v>0.81099999999999983</v>
      </c>
      <c r="D37" s="354"/>
    </row>
    <row r="38" spans="1:4" x14ac:dyDescent="0.25">
      <c r="A38">
        <v>33</v>
      </c>
      <c r="B38" s="5">
        <f t="shared" si="0"/>
        <v>0.80199999999999982</v>
      </c>
      <c r="C38" s="5">
        <f t="shared" si="1"/>
        <v>0.80499999999999983</v>
      </c>
      <c r="D38" s="354"/>
    </row>
    <row r="39" spans="1:4" x14ac:dyDescent="0.25">
      <c r="B39" s="5"/>
      <c r="C39" s="5"/>
    </row>
    <row r="40" spans="1:4" x14ac:dyDescent="0.25">
      <c r="B40" s="5"/>
      <c r="C40" s="5"/>
    </row>
    <row r="41" spans="1:4" x14ac:dyDescent="0.25">
      <c r="B41" s="5"/>
      <c r="C41" s="5"/>
    </row>
    <row r="42" spans="1:4" x14ac:dyDescent="0.25">
      <c r="B42" s="5"/>
      <c r="C42" s="5"/>
    </row>
    <row r="43" spans="1:4" x14ac:dyDescent="0.25">
      <c r="B43" s="5"/>
      <c r="C43" s="5"/>
    </row>
    <row r="44" spans="1:4" x14ac:dyDescent="0.25">
      <c r="B44" s="5"/>
      <c r="C44" s="5"/>
    </row>
    <row r="45" spans="1:4" x14ac:dyDescent="0.25">
      <c r="B45" s="5"/>
      <c r="C45" s="5"/>
    </row>
  </sheetData>
  <phoneticPr fontId="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1:J11909"/>
  <sheetViews>
    <sheetView topLeftCell="E1" workbookViewId="0">
      <selection activeCell="J14" sqref="J14"/>
    </sheetView>
  </sheetViews>
  <sheetFormatPr baseColWidth="10" defaultRowHeight="15" x14ac:dyDescent="0.25"/>
  <cols>
    <col min="1" max="1" width="43.28515625" bestFit="1" customWidth="1"/>
    <col min="2" max="2" width="8" bestFit="1" customWidth="1"/>
    <col min="3" max="3" width="11.42578125" style="424"/>
    <col min="4" max="4" width="60.42578125" style="425" bestFit="1" customWidth="1"/>
    <col min="5" max="5" width="11.42578125" style="429"/>
    <col min="6" max="6" width="60.42578125" style="430" bestFit="1" customWidth="1"/>
    <col min="7" max="7" width="11.42578125" style="434"/>
    <col min="8" max="8" width="60.42578125" style="435" bestFit="1" customWidth="1"/>
    <col min="9" max="9" width="11.42578125" style="572"/>
    <col min="10" max="10" width="60.42578125" style="573" bestFit="1" customWidth="1"/>
  </cols>
  <sheetData>
    <row r="1" spans="1:10" x14ac:dyDescent="0.25">
      <c r="A1" t="s">
        <v>128</v>
      </c>
      <c r="B1" t="s">
        <v>3</v>
      </c>
      <c r="C1" s="424" t="s">
        <v>3</v>
      </c>
      <c r="D1" s="425" t="s">
        <v>202</v>
      </c>
      <c r="E1" s="429" t="s">
        <v>3</v>
      </c>
      <c r="F1" s="430" t="s">
        <v>129</v>
      </c>
      <c r="G1" s="434" t="s">
        <v>3</v>
      </c>
      <c r="H1" s="435" t="s">
        <v>130</v>
      </c>
      <c r="I1" s="572" t="s">
        <v>3</v>
      </c>
      <c r="J1" s="573" t="s">
        <v>130</v>
      </c>
    </row>
    <row r="2" spans="1:10" s="6" customFormat="1" x14ac:dyDescent="0.25">
      <c r="A2" s="150">
        <f>'Basis - base - base'!S35+'Basis - base - base'!S43</f>
        <v>30</v>
      </c>
      <c r="C2" s="426"/>
      <c r="D2" s="427">
        <f>'Details - détails - dettagli'!AP4</f>
        <v>30</v>
      </c>
      <c r="E2" s="431"/>
      <c r="F2" s="432">
        <f>'Details - détails - dettagli'!AP5</f>
        <v>10</v>
      </c>
      <c r="G2" s="436"/>
      <c r="H2" s="437">
        <f>'Details - détails - dettagli'!AP6</f>
        <v>10</v>
      </c>
      <c r="I2" s="574"/>
      <c r="J2" s="575">
        <f>'Details - détails - dettagli'!AS4</f>
        <v>2</v>
      </c>
    </row>
    <row r="3" spans="1:10" s="8" customFormat="1" x14ac:dyDescent="0.25">
      <c r="A3" t="e">
        <f>(((1+B3/100)^A$2)*B3/100)/(((1+B3/100)^A$2)-1)</f>
        <v>#DIV/0!</v>
      </c>
      <c r="B3" s="8">
        <v>0</v>
      </c>
      <c r="C3" s="424">
        <v>0</v>
      </c>
      <c r="D3" s="425" t="e">
        <f t="shared" ref="D3:D66" si="0">(((1+C3/100)^D$2)*C3/100)/(((1+C3/100)^D$2)-1)</f>
        <v>#DIV/0!</v>
      </c>
      <c r="E3" s="429">
        <v>0</v>
      </c>
      <c r="F3" s="430" t="e">
        <f t="shared" ref="F3:F66" si="1">(((1+E3/100)^F$2)*E3/100)/(((1+E3/100)^F$2)-1)</f>
        <v>#DIV/0!</v>
      </c>
      <c r="G3" s="438">
        <v>0</v>
      </c>
      <c r="H3" s="435" t="e">
        <f t="shared" ref="H3:H66" si="2">(((1+G3/100)^H$2)*G3/100)/(((1+G3/100)^H$2)-1)</f>
        <v>#DIV/0!</v>
      </c>
      <c r="I3" s="576">
        <v>0</v>
      </c>
      <c r="J3" s="573" t="e">
        <f t="shared" ref="J3:J66" si="3">(((1+I3/100)^J$2)*I3/100)/(((1+I3/100)^J$2)-1)</f>
        <v>#DIV/0!</v>
      </c>
    </row>
    <row r="4" spans="1:10" x14ac:dyDescent="0.25">
      <c r="A4">
        <f>(((1+B4/100)^A$2)*B4/100)/(((1+B4/100)^A$2)-1)</f>
        <v>3.3385024970981197E-2</v>
      </c>
      <c r="B4" s="2">
        <v>0.01</v>
      </c>
      <c r="C4" s="428">
        <v>0.01</v>
      </c>
      <c r="D4" s="425">
        <f t="shared" si="0"/>
        <v>3.3385024970981197E-2</v>
      </c>
      <c r="E4" s="433">
        <v>0.01</v>
      </c>
      <c r="F4" s="430">
        <f t="shared" si="1"/>
        <v>0.10005500824961745</v>
      </c>
      <c r="G4" s="439">
        <v>0.01</v>
      </c>
      <c r="H4" s="435">
        <f t="shared" si="2"/>
        <v>0.10005500824961745</v>
      </c>
      <c r="I4" s="577">
        <v>0.01</v>
      </c>
      <c r="J4" s="573">
        <f t="shared" si="3"/>
        <v>0.50007500125014459</v>
      </c>
    </row>
    <row r="5" spans="1:10" x14ac:dyDescent="0.25">
      <c r="A5">
        <f t="shared" ref="A5:A68" si="4">(((1+B5/100)^A$2)*B5/100)/(((1+B5/100)^A$2)-1)</f>
        <v>3.3436766545512309E-2</v>
      </c>
      <c r="B5" s="2">
        <f>B4+0.01</f>
        <v>0.02</v>
      </c>
      <c r="C5" s="428">
        <f>ROUND(C4+0.01,2)</f>
        <v>0.02</v>
      </c>
      <c r="D5" s="425">
        <f t="shared" si="0"/>
        <v>3.3436766545512309E-2</v>
      </c>
      <c r="E5" s="433">
        <f>ROUND(E4+0.01,2)</f>
        <v>0.02</v>
      </c>
      <c r="F5" s="430">
        <f t="shared" si="1"/>
        <v>0.10011003299670347</v>
      </c>
      <c r="G5" s="439">
        <f>ROUND(G4+0.01,2)</f>
        <v>0.02</v>
      </c>
      <c r="H5" s="435">
        <f t="shared" si="2"/>
        <v>0.10011003299670347</v>
      </c>
      <c r="I5" s="577">
        <f>ROUND(I4+0.01,2)</f>
        <v>0.02</v>
      </c>
      <c r="J5" s="573">
        <f t="shared" si="3"/>
        <v>0.5001500049995814</v>
      </c>
    </row>
    <row r="6" spans="1:10" x14ac:dyDescent="0.25">
      <c r="A6">
        <f t="shared" si="4"/>
        <v>3.3488558049332907E-2</v>
      </c>
      <c r="B6" s="2">
        <f t="shared" ref="B6:B69" si="5">B5+0.01</f>
        <v>0.03</v>
      </c>
      <c r="C6" s="428">
        <f t="shared" ref="C6:C69" si="6">ROUND(C5+0.01,2)</f>
        <v>0.03</v>
      </c>
      <c r="D6" s="425">
        <f t="shared" si="0"/>
        <v>3.3488558049332907E-2</v>
      </c>
      <c r="E6" s="433">
        <f t="shared" ref="E6:E69" si="7">ROUND(E5+0.01,2)</f>
        <v>0.03</v>
      </c>
      <c r="F6" s="430">
        <f t="shared" si="1"/>
        <v>0.10016507423887941</v>
      </c>
      <c r="G6" s="439">
        <f t="shared" ref="G6:I69" si="8">ROUND(G5+0.01,2)</f>
        <v>0.03</v>
      </c>
      <c r="H6" s="435">
        <f t="shared" si="2"/>
        <v>0.10016507423887941</v>
      </c>
      <c r="I6" s="577">
        <f t="shared" si="8"/>
        <v>0.03</v>
      </c>
      <c r="J6" s="573">
        <f t="shared" si="3"/>
        <v>0.50022501124845353</v>
      </c>
    </row>
    <row r="7" spans="1:10" x14ac:dyDescent="0.25">
      <c r="A7">
        <f t="shared" si="4"/>
        <v>3.3540399474713885E-2</v>
      </c>
      <c r="B7" s="2">
        <f t="shared" si="5"/>
        <v>0.04</v>
      </c>
      <c r="C7" s="428">
        <f t="shared" si="6"/>
        <v>0.04</v>
      </c>
      <c r="D7" s="425">
        <f t="shared" si="0"/>
        <v>3.3540399474713885E-2</v>
      </c>
      <c r="E7" s="433">
        <f t="shared" si="7"/>
        <v>0.04</v>
      </c>
      <c r="F7" s="430">
        <f t="shared" si="1"/>
        <v>0.10022013197359457</v>
      </c>
      <c r="G7" s="439">
        <f t="shared" si="8"/>
        <v>0.04</v>
      </c>
      <c r="H7" s="435">
        <f t="shared" si="2"/>
        <v>0.10022013197359457</v>
      </c>
      <c r="I7" s="577">
        <f t="shared" si="8"/>
        <v>0.04</v>
      </c>
      <c r="J7" s="573">
        <f t="shared" si="3"/>
        <v>0.5003000199961084</v>
      </c>
    </row>
    <row r="8" spans="1:10" x14ac:dyDescent="0.25">
      <c r="A8">
        <f t="shared" si="4"/>
        <v>3.3592290813857999E-2</v>
      </c>
      <c r="B8" s="2">
        <f t="shared" si="5"/>
        <v>0.05</v>
      </c>
      <c r="C8" s="428">
        <f t="shared" si="6"/>
        <v>0.05</v>
      </c>
      <c r="D8" s="425">
        <f t="shared" si="0"/>
        <v>3.3592290813857999E-2</v>
      </c>
      <c r="E8" s="433">
        <f t="shared" si="7"/>
        <v>0.05</v>
      </c>
      <c r="F8" s="430">
        <f t="shared" si="1"/>
        <v>0.10027520619837252</v>
      </c>
      <c r="G8" s="439">
        <f t="shared" si="8"/>
        <v>0.05</v>
      </c>
      <c r="H8" s="435">
        <f t="shared" si="2"/>
        <v>0.10027520619837252</v>
      </c>
      <c r="I8" s="577">
        <f t="shared" si="8"/>
        <v>0.05</v>
      </c>
      <c r="J8" s="573">
        <f t="shared" si="3"/>
        <v>0.50037503124222704</v>
      </c>
    </row>
    <row r="9" spans="1:10" x14ac:dyDescent="0.25">
      <c r="A9">
        <f t="shared" si="4"/>
        <v>3.36442320588883E-2</v>
      </c>
      <c r="B9" s="2">
        <f t="shared" si="5"/>
        <v>6.0000000000000005E-2</v>
      </c>
      <c r="C9" s="428">
        <f t="shared" si="6"/>
        <v>0.06</v>
      </c>
      <c r="D9" s="425">
        <f t="shared" si="0"/>
        <v>3.36442320588883E-2</v>
      </c>
      <c r="E9" s="433">
        <f t="shared" si="7"/>
        <v>0.06</v>
      </c>
      <c r="F9" s="430">
        <f t="shared" si="1"/>
        <v>0.10033029691076308</v>
      </c>
      <c r="G9" s="439">
        <f t="shared" si="8"/>
        <v>0.06</v>
      </c>
      <c r="H9" s="435">
        <f t="shared" si="2"/>
        <v>0.10033029691076308</v>
      </c>
      <c r="I9" s="577">
        <f t="shared" si="8"/>
        <v>0.06</v>
      </c>
      <c r="J9" s="573">
        <f t="shared" si="3"/>
        <v>0.50045004498654555</v>
      </c>
    </row>
    <row r="10" spans="1:10" x14ac:dyDescent="0.25">
      <c r="A10">
        <f t="shared" si="4"/>
        <v>3.3696223201825366E-2</v>
      </c>
      <c r="B10" s="2">
        <f t="shared" si="5"/>
        <v>7.0000000000000007E-2</v>
      </c>
      <c r="C10" s="428">
        <f t="shared" si="6"/>
        <v>7.0000000000000007E-2</v>
      </c>
      <c r="D10" s="425">
        <f t="shared" si="0"/>
        <v>3.3696223201825366E-2</v>
      </c>
      <c r="E10" s="433">
        <f t="shared" si="7"/>
        <v>7.0000000000000007E-2</v>
      </c>
      <c r="F10" s="430">
        <f t="shared" si="1"/>
        <v>0.10038540410825961</v>
      </c>
      <c r="G10" s="439">
        <f t="shared" si="8"/>
        <v>7.0000000000000007E-2</v>
      </c>
      <c r="H10" s="435">
        <f t="shared" si="2"/>
        <v>0.10038540410825961</v>
      </c>
      <c r="I10" s="577">
        <f t="shared" si="8"/>
        <v>7.0000000000000007E-2</v>
      </c>
      <c r="J10" s="573">
        <f t="shared" si="3"/>
        <v>0.5005250612286577</v>
      </c>
    </row>
    <row r="11" spans="1:10" x14ac:dyDescent="0.25">
      <c r="A11">
        <f t="shared" si="4"/>
        <v>3.3748264234600318E-2</v>
      </c>
      <c r="B11" s="2">
        <f t="shared" si="5"/>
        <v>0.08</v>
      </c>
      <c r="C11" s="428">
        <f t="shared" si="6"/>
        <v>0.08</v>
      </c>
      <c r="D11" s="425">
        <f t="shared" si="0"/>
        <v>3.3748264234600318E-2</v>
      </c>
      <c r="E11" s="433">
        <f t="shared" si="7"/>
        <v>0.08</v>
      </c>
      <c r="F11" s="430">
        <f t="shared" si="1"/>
        <v>0.10044052778834747</v>
      </c>
      <c r="G11" s="439">
        <f t="shared" si="8"/>
        <v>0.08</v>
      </c>
      <c r="H11" s="435">
        <f t="shared" si="2"/>
        <v>0.10044052778834747</v>
      </c>
      <c r="I11" s="577">
        <f t="shared" si="8"/>
        <v>0.08</v>
      </c>
      <c r="J11" s="573">
        <f t="shared" si="3"/>
        <v>0.50060007996803435</v>
      </c>
    </row>
    <row r="12" spans="1:10" x14ac:dyDescent="0.25">
      <c r="A12">
        <f t="shared" si="4"/>
        <v>3.3800355149075943E-2</v>
      </c>
      <c r="B12" s="2">
        <f t="shared" si="5"/>
        <v>0.09</v>
      </c>
      <c r="C12" s="428">
        <f t="shared" si="6"/>
        <v>0.09</v>
      </c>
      <c r="D12" s="425">
        <f t="shared" si="0"/>
        <v>3.3800355149075943E-2</v>
      </c>
      <c r="E12" s="433">
        <f t="shared" si="7"/>
        <v>0.09</v>
      </c>
      <c r="F12" s="430">
        <f t="shared" si="1"/>
        <v>0.10049566794857166</v>
      </c>
      <c r="G12" s="439">
        <f t="shared" si="8"/>
        <v>0.09</v>
      </c>
      <c r="H12" s="435">
        <f t="shared" si="2"/>
        <v>0.10049566794857166</v>
      </c>
      <c r="I12" s="577">
        <f t="shared" si="8"/>
        <v>0.09</v>
      </c>
      <c r="J12" s="573">
        <f t="shared" si="3"/>
        <v>0.50067510120452341</v>
      </c>
    </row>
    <row r="13" spans="1:10" x14ac:dyDescent="0.25">
      <c r="A13">
        <f t="shared" si="4"/>
        <v>3.3852495937004533E-2</v>
      </c>
      <c r="B13" s="2">
        <f t="shared" si="5"/>
        <v>9.9999999999999992E-2</v>
      </c>
      <c r="C13" s="428">
        <f t="shared" si="6"/>
        <v>0.1</v>
      </c>
      <c r="D13" s="425">
        <f t="shared" si="0"/>
        <v>3.385249593700454E-2</v>
      </c>
      <c r="E13" s="433">
        <f t="shared" si="7"/>
        <v>0.1</v>
      </c>
      <c r="F13" s="430">
        <f t="shared" si="1"/>
        <v>0.10055082458640066</v>
      </c>
      <c r="G13" s="439">
        <f t="shared" si="8"/>
        <v>0.1</v>
      </c>
      <c r="H13" s="435">
        <f t="shared" si="2"/>
        <v>0.10055082458640066</v>
      </c>
      <c r="I13" s="577">
        <f t="shared" si="8"/>
        <v>0.1</v>
      </c>
      <c r="J13" s="573">
        <f t="shared" si="3"/>
        <v>0.50075012493760684</v>
      </c>
    </row>
    <row r="14" spans="1:10" x14ac:dyDescent="0.25">
      <c r="A14">
        <f t="shared" si="4"/>
        <v>3.390468659005709E-2</v>
      </c>
      <c r="B14" s="2">
        <f t="shared" si="5"/>
        <v>0.10999999999999999</v>
      </c>
      <c r="C14" s="428">
        <f t="shared" si="6"/>
        <v>0.11</v>
      </c>
      <c r="D14" s="425">
        <f t="shared" si="0"/>
        <v>3.3904686590057097E-2</v>
      </c>
      <c r="E14" s="433">
        <f t="shared" si="7"/>
        <v>0.11</v>
      </c>
      <c r="F14" s="430">
        <f t="shared" si="1"/>
        <v>0.10060599769932682</v>
      </c>
      <c r="G14" s="439">
        <f t="shared" si="8"/>
        <v>0.11</v>
      </c>
      <c r="H14" s="435">
        <f t="shared" si="2"/>
        <v>0.10060599769932682</v>
      </c>
      <c r="I14" s="577">
        <f t="shared" si="8"/>
        <v>0.11</v>
      </c>
      <c r="J14" s="573">
        <f t="shared" si="3"/>
        <v>0.50082515116681836</v>
      </c>
    </row>
    <row r="15" spans="1:10" x14ac:dyDescent="0.25">
      <c r="A15">
        <f t="shared" si="4"/>
        <v>3.3956927099838968E-2</v>
      </c>
      <c r="B15" s="2">
        <f t="shared" si="5"/>
        <v>0.11999999999999998</v>
      </c>
      <c r="C15" s="428">
        <f t="shared" si="6"/>
        <v>0.12</v>
      </c>
      <c r="D15" s="425">
        <f t="shared" si="0"/>
        <v>3.3956927099838975E-2</v>
      </c>
      <c r="E15" s="433">
        <f t="shared" si="7"/>
        <v>0.12</v>
      </c>
      <c r="F15" s="430">
        <f t="shared" si="1"/>
        <v>0.10066118728489082</v>
      </c>
      <c r="G15" s="439">
        <f t="shared" si="8"/>
        <v>0.12</v>
      </c>
      <c r="H15" s="435">
        <f t="shared" si="2"/>
        <v>0.10066118728489082</v>
      </c>
      <c r="I15" s="577">
        <f t="shared" si="8"/>
        <v>0.12</v>
      </c>
      <c r="J15" s="573">
        <f t="shared" si="3"/>
        <v>0.50090017989204649</v>
      </c>
    </row>
    <row r="16" spans="1:10" x14ac:dyDescent="0.25">
      <c r="A16">
        <f t="shared" si="4"/>
        <v>3.4009217457840052E-2</v>
      </c>
      <c r="B16" s="2">
        <f t="shared" si="5"/>
        <v>0.12999999999999998</v>
      </c>
      <c r="C16" s="428">
        <f t="shared" si="6"/>
        <v>0.13</v>
      </c>
      <c r="D16" s="425">
        <f t="shared" si="0"/>
        <v>3.4009217457840059E-2</v>
      </c>
      <c r="E16" s="433">
        <f t="shared" si="7"/>
        <v>0.13</v>
      </c>
      <c r="F16" s="430">
        <f t="shared" si="1"/>
        <v>0.10071639334056116</v>
      </c>
      <c r="G16" s="439">
        <f t="shared" si="8"/>
        <v>0.13</v>
      </c>
      <c r="H16" s="435">
        <f t="shared" si="2"/>
        <v>0.10071639334056116</v>
      </c>
      <c r="I16" s="577">
        <f t="shared" si="8"/>
        <v>0.13</v>
      </c>
      <c r="J16" s="573">
        <f t="shared" si="3"/>
        <v>0.50097521111275733</v>
      </c>
    </row>
    <row r="17" spans="1:10" x14ac:dyDescent="0.25">
      <c r="A17">
        <f t="shared" si="4"/>
        <v>3.4061557655473522E-2</v>
      </c>
      <c r="B17" s="2">
        <f t="shared" si="5"/>
        <v>0.13999999999999999</v>
      </c>
      <c r="C17" s="428">
        <f t="shared" si="6"/>
        <v>0.14000000000000001</v>
      </c>
      <c r="D17" s="425">
        <f t="shared" si="0"/>
        <v>3.4061557655473529E-2</v>
      </c>
      <c r="E17" s="433">
        <f t="shared" si="7"/>
        <v>0.14000000000000001</v>
      </c>
      <c r="F17" s="430">
        <f t="shared" si="1"/>
        <v>0.10077161586382402</v>
      </c>
      <c r="G17" s="439">
        <f t="shared" si="8"/>
        <v>0.14000000000000001</v>
      </c>
      <c r="H17" s="435">
        <f t="shared" si="2"/>
        <v>0.10077161586382402</v>
      </c>
      <c r="I17" s="577">
        <f t="shared" si="8"/>
        <v>0.14000000000000001</v>
      </c>
      <c r="J17" s="573">
        <f t="shared" si="3"/>
        <v>0.50105024482858185</v>
      </c>
    </row>
    <row r="18" spans="1:10" x14ac:dyDescent="0.25">
      <c r="A18">
        <f t="shared" si="4"/>
        <v>3.4113947684069452E-2</v>
      </c>
      <c r="B18" s="2">
        <f t="shared" si="5"/>
        <v>0.15</v>
      </c>
      <c r="C18" s="428">
        <f t="shared" si="6"/>
        <v>0.15</v>
      </c>
      <c r="D18" s="425">
        <f t="shared" si="0"/>
        <v>3.4113947684069452E-2</v>
      </c>
      <c r="E18" s="433">
        <f t="shared" si="7"/>
        <v>0.15</v>
      </c>
      <c r="F18" s="430">
        <f t="shared" si="1"/>
        <v>0.10082685485217981</v>
      </c>
      <c r="G18" s="439">
        <f t="shared" si="8"/>
        <v>0.15</v>
      </c>
      <c r="H18" s="435">
        <f t="shared" si="2"/>
        <v>0.10082685485217981</v>
      </c>
      <c r="I18" s="577">
        <f t="shared" si="8"/>
        <v>0.15</v>
      </c>
      <c r="J18" s="573">
        <f t="shared" si="3"/>
        <v>0.5011252810391863</v>
      </c>
    </row>
    <row r="19" spans="1:10" x14ac:dyDescent="0.25">
      <c r="A19">
        <f t="shared" si="4"/>
        <v>3.4166387534868552E-2</v>
      </c>
      <c r="B19" s="2">
        <f t="shared" si="5"/>
        <v>0.16</v>
      </c>
      <c r="C19" s="428">
        <f t="shared" si="6"/>
        <v>0.16</v>
      </c>
      <c r="D19" s="425">
        <f t="shared" si="0"/>
        <v>3.4166387534868552E-2</v>
      </c>
      <c r="E19" s="433">
        <f t="shared" si="7"/>
        <v>0.16</v>
      </c>
      <c r="F19" s="430">
        <f t="shared" si="1"/>
        <v>0.10088211030311943</v>
      </c>
      <c r="G19" s="439">
        <f t="shared" si="8"/>
        <v>0.16</v>
      </c>
      <c r="H19" s="435">
        <f t="shared" si="2"/>
        <v>0.10088211030311943</v>
      </c>
      <c r="I19" s="577">
        <f t="shared" si="8"/>
        <v>0.16</v>
      </c>
      <c r="J19" s="573">
        <f t="shared" si="3"/>
        <v>0.50120031974419277</v>
      </c>
    </row>
    <row r="20" spans="1:10" x14ac:dyDescent="0.25">
      <c r="A20">
        <f t="shared" si="4"/>
        <v>3.4218877199018422E-2</v>
      </c>
      <c r="B20" s="2">
        <f t="shared" si="5"/>
        <v>0.17</v>
      </c>
      <c r="C20" s="428">
        <f t="shared" si="6"/>
        <v>0.17</v>
      </c>
      <c r="D20" s="425">
        <f t="shared" si="0"/>
        <v>3.4218877199018422E-2</v>
      </c>
      <c r="E20" s="433">
        <f t="shared" si="7"/>
        <v>0.17</v>
      </c>
      <c r="F20" s="430">
        <f t="shared" si="1"/>
        <v>0.10093738221410974</v>
      </c>
      <c r="G20" s="439">
        <f t="shared" si="8"/>
        <v>0.17</v>
      </c>
      <c r="H20" s="435">
        <f t="shared" si="2"/>
        <v>0.10093738221410974</v>
      </c>
      <c r="I20" s="577">
        <f t="shared" si="8"/>
        <v>0.17</v>
      </c>
      <c r="J20" s="573">
        <f t="shared" si="3"/>
        <v>0.50127536094319136</v>
      </c>
    </row>
    <row r="21" spans="1:10" x14ac:dyDescent="0.25">
      <c r="A21">
        <f t="shared" si="4"/>
        <v>3.4271416667586978E-2</v>
      </c>
      <c r="B21" s="2">
        <f t="shared" si="5"/>
        <v>0.18000000000000002</v>
      </c>
      <c r="C21" s="428">
        <f t="shared" si="6"/>
        <v>0.18</v>
      </c>
      <c r="D21" s="425">
        <f t="shared" si="0"/>
        <v>3.4271416667586971E-2</v>
      </c>
      <c r="E21" s="433">
        <f t="shared" si="7"/>
        <v>0.18</v>
      </c>
      <c r="F21" s="430">
        <f t="shared" si="1"/>
        <v>0.10099267058264036</v>
      </c>
      <c r="G21" s="439">
        <f t="shared" si="8"/>
        <v>0.18</v>
      </c>
      <c r="H21" s="435">
        <f t="shared" si="2"/>
        <v>0.10099267058264036</v>
      </c>
      <c r="I21" s="577">
        <f t="shared" si="8"/>
        <v>0.18</v>
      </c>
      <c r="J21" s="573">
        <f t="shared" si="3"/>
        <v>0.50135040463581126</v>
      </c>
    </row>
    <row r="22" spans="1:10" x14ac:dyDescent="0.25">
      <c r="A22">
        <f t="shared" si="4"/>
        <v>3.4324005931554713E-2</v>
      </c>
      <c r="B22" s="2">
        <f t="shared" si="5"/>
        <v>0.19000000000000003</v>
      </c>
      <c r="C22" s="428">
        <f t="shared" si="6"/>
        <v>0.19</v>
      </c>
      <c r="D22" s="425">
        <f t="shared" si="0"/>
        <v>3.4324005931554699E-2</v>
      </c>
      <c r="E22" s="433">
        <f t="shared" si="7"/>
        <v>0.19</v>
      </c>
      <c r="F22" s="430">
        <f t="shared" si="1"/>
        <v>0.10104797540619195</v>
      </c>
      <c r="G22" s="439">
        <f t="shared" si="8"/>
        <v>0.19</v>
      </c>
      <c r="H22" s="435">
        <f t="shared" si="2"/>
        <v>0.10104797540619195</v>
      </c>
      <c r="I22" s="577">
        <f t="shared" si="8"/>
        <v>0.19</v>
      </c>
      <c r="J22" s="573">
        <f t="shared" si="3"/>
        <v>0.50142545082171042</v>
      </c>
    </row>
    <row r="23" spans="1:10" x14ac:dyDescent="0.25">
      <c r="A23">
        <f t="shared" si="4"/>
        <v>3.4376644981813469E-2</v>
      </c>
      <c r="B23" s="2">
        <f t="shared" si="5"/>
        <v>0.20000000000000004</v>
      </c>
      <c r="C23" s="428">
        <f t="shared" si="6"/>
        <v>0.2</v>
      </c>
      <c r="D23" s="425">
        <f t="shared" si="0"/>
        <v>3.4376644981813462E-2</v>
      </c>
      <c r="E23" s="433">
        <f t="shared" si="7"/>
        <v>0.2</v>
      </c>
      <c r="F23" s="430">
        <f t="shared" si="1"/>
        <v>0.10110329668224151</v>
      </c>
      <c r="G23" s="439">
        <f t="shared" si="8"/>
        <v>0.2</v>
      </c>
      <c r="H23" s="435">
        <f t="shared" si="2"/>
        <v>0.10110329668224151</v>
      </c>
      <c r="I23" s="577">
        <f t="shared" si="8"/>
        <v>0.2</v>
      </c>
      <c r="J23" s="573">
        <f t="shared" si="3"/>
        <v>0.50150049950051245</v>
      </c>
    </row>
    <row r="24" spans="1:10" x14ac:dyDescent="0.25">
      <c r="A24">
        <f t="shared" si="4"/>
        <v>3.4429333809166317E-2</v>
      </c>
      <c r="B24" s="2">
        <f t="shared" si="5"/>
        <v>0.21000000000000005</v>
      </c>
      <c r="C24" s="428">
        <f t="shared" si="6"/>
        <v>0.21</v>
      </c>
      <c r="D24" s="425">
        <f t="shared" si="0"/>
        <v>3.4429333809166303E-2</v>
      </c>
      <c r="E24" s="433">
        <f t="shared" si="7"/>
        <v>0.21</v>
      </c>
      <c r="F24" s="430">
        <f t="shared" si="1"/>
        <v>0.10115863440825255</v>
      </c>
      <c r="G24" s="439">
        <f t="shared" si="8"/>
        <v>0.21</v>
      </c>
      <c r="H24" s="435">
        <f t="shared" si="2"/>
        <v>0.10115863440825255</v>
      </c>
      <c r="I24" s="577">
        <f t="shared" si="8"/>
        <v>0.21</v>
      </c>
      <c r="J24" s="573">
        <f t="shared" si="3"/>
        <v>0.50157555067178905</v>
      </c>
    </row>
    <row r="25" spans="1:10" x14ac:dyDescent="0.25">
      <c r="A25">
        <f t="shared" si="4"/>
        <v>3.4482072404335977E-2</v>
      </c>
      <c r="B25" s="2">
        <f t="shared" si="5"/>
        <v>0.22000000000000006</v>
      </c>
      <c r="C25" s="428">
        <f t="shared" si="6"/>
        <v>0.22</v>
      </c>
      <c r="D25" s="425">
        <f t="shared" si="0"/>
        <v>3.448207240433597E-2</v>
      </c>
      <c r="E25" s="433">
        <f t="shared" si="7"/>
        <v>0.22</v>
      </c>
      <c r="F25" s="430">
        <f t="shared" si="1"/>
        <v>0.10121398858170887</v>
      </c>
      <c r="G25" s="439">
        <f t="shared" si="8"/>
        <v>0.22</v>
      </c>
      <c r="H25" s="435">
        <f t="shared" si="2"/>
        <v>0.10121398858170887</v>
      </c>
      <c r="I25" s="577">
        <f t="shared" si="8"/>
        <v>0.22</v>
      </c>
      <c r="J25" s="573">
        <f t="shared" si="3"/>
        <v>0.50165060433524777</v>
      </c>
    </row>
    <row r="26" spans="1:10" x14ac:dyDescent="0.25">
      <c r="A26">
        <f t="shared" si="4"/>
        <v>3.4534860757951667E-2</v>
      </c>
      <c r="B26" s="2">
        <f t="shared" si="5"/>
        <v>0.23000000000000007</v>
      </c>
      <c r="C26" s="428">
        <f t="shared" si="6"/>
        <v>0.23</v>
      </c>
      <c r="D26" s="425">
        <f t="shared" si="0"/>
        <v>3.4534860757951667E-2</v>
      </c>
      <c r="E26" s="433">
        <f t="shared" si="7"/>
        <v>0.23</v>
      </c>
      <c r="F26" s="430">
        <f t="shared" si="1"/>
        <v>0.10126935920006701</v>
      </c>
      <c r="G26" s="439">
        <f t="shared" si="8"/>
        <v>0.23</v>
      </c>
      <c r="H26" s="435">
        <f t="shared" si="2"/>
        <v>0.10126935920006701</v>
      </c>
      <c r="I26" s="577">
        <f t="shared" si="8"/>
        <v>0.23</v>
      </c>
      <c r="J26" s="573">
        <f t="shared" si="3"/>
        <v>0.50172566049043776</v>
      </c>
    </row>
    <row r="27" spans="1:10" x14ac:dyDescent="0.25">
      <c r="A27">
        <f t="shared" si="4"/>
        <v>3.4587698860561886E-2</v>
      </c>
      <c r="B27" s="2">
        <f t="shared" si="5"/>
        <v>0.24000000000000007</v>
      </c>
      <c r="C27" s="428">
        <f t="shared" si="6"/>
        <v>0.24</v>
      </c>
      <c r="D27" s="425">
        <f t="shared" si="0"/>
        <v>3.4587698860561872E-2</v>
      </c>
      <c r="E27" s="433">
        <f t="shared" si="7"/>
        <v>0.24</v>
      </c>
      <c r="F27" s="430">
        <f t="shared" si="1"/>
        <v>0.10132474626079829</v>
      </c>
      <c r="G27" s="439">
        <f t="shared" si="8"/>
        <v>0.24</v>
      </c>
      <c r="H27" s="435">
        <f t="shared" si="2"/>
        <v>0.10132474626079829</v>
      </c>
      <c r="I27" s="577">
        <f t="shared" si="8"/>
        <v>0.24</v>
      </c>
      <c r="J27" s="573">
        <f t="shared" si="3"/>
        <v>0.50180071913703628</v>
      </c>
    </row>
    <row r="28" spans="1:10" x14ac:dyDescent="0.25">
      <c r="A28">
        <f t="shared" si="4"/>
        <v>3.464058670262618E-2</v>
      </c>
      <c r="B28" s="2">
        <f t="shared" si="5"/>
        <v>0.25000000000000006</v>
      </c>
      <c r="C28" s="428">
        <f t="shared" si="6"/>
        <v>0.25</v>
      </c>
      <c r="D28" s="425">
        <f t="shared" si="0"/>
        <v>3.4640586702626167E-2</v>
      </c>
      <c r="E28" s="433">
        <f t="shared" si="7"/>
        <v>0.25</v>
      </c>
      <c r="F28" s="430">
        <f t="shared" si="1"/>
        <v>0.10138014976136724</v>
      </c>
      <c r="G28" s="439">
        <f t="shared" si="8"/>
        <v>0.25</v>
      </c>
      <c r="H28" s="435">
        <f t="shared" si="2"/>
        <v>0.10138014976136724</v>
      </c>
      <c r="I28" s="577">
        <f t="shared" si="8"/>
        <v>0.25</v>
      </c>
      <c r="J28" s="573">
        <f t="shared" si="3"/>
        <v>0.50187578027466873</v>
      </c>
    </row>
    <row r="29" spans="1:10" x14ac:dyDescent="0.25">
      <c r="A29">
        <f t="shared" si="4"/>
        <v>3.4693524274517565E-2</v>
      </c>
      <c r="B29" s="2">
        <f t="shared" si="5"/>
        <v>0.26000000000000006</v>
      </c>
      <c r="C29" s="428">
        <f t="shared" si="6"/>
        <v>0.26</v>
      </c>
      <c r="D29" s="425">
        <f t="shared" si="0"/>
        <v>3.4693524274517565E-2</v>
      </c>
      <c r="E29" s="433">
        <f t="shared" si="7"/>
        <v>0.26</v>
      </c>
      <c r="F29" s="430">
        <f t="shared" si="1"/>
        <v>0.10143556969923016</v>
      </c>
      <c r="G29" s="439">
        <f t="shared" si="8"/>
        <v>0.26</v>
      </c>
      <c r="H29" s="435">
        <f t="shared" si="2"/>
        <v>0.10143556969923016</v>
      </c>
      <c r="I29" s="577">
        <f t="shared" si="8"/>
        <v>0.26</v>
      </c>
      <c r="J29" s="573">
        <f t="shared" si="3"/>
        <v>0.50195084390293898</v>
      </c>
    </row>
    <row r="30" spans="1:10" x14ac:dyDescent="0.25">
      <c r="A30">
        <f t="shared" si="4"/>
        <v>3.4746511566522892E-2</v>
      </c>
      <c r="B30" s="2">
        <f t="shared" si="5"/>
        <v>0.27000000000000007</v>
      </c>
      <c r="C30" s="428">
        <f t="shared" si="6"/>
        <v>0.27</v>
      </c>
      <c r="D30" s="425">
        <f t="shared" si="0"/>
        <v>3.4746511566522885E-2</v>
      </c>
      <c r="E30" s="433">
        <f t="shared" si="7"/>
        <v>0.27</v>
      </c>
      <c r="F30" s="430">
        <f t="shared" si="1"/>
        <v>0.10149100607184311</v>
      </c>
      <c r="G30" s="439">
        <f t="shared" si="8"/>
        <v>0.27</v>
      </c>
      <c r="H30" s="435">
        <f t="shared" si="2"/>
        <v>0.10149100607184311</v>
      </c>
      <c r="I30" s="577">
        <f t="shared" si="8"/>
        <v>0.27</v>
      </c>
      <c r="J30" s="573">
        <f t="shared" si="3"/>
        <v>0.50202591002147534</v>
      </c>
    </row>
    <row r="31" spans="1:10" x14ac:dyDescent="0.25">
      <c r="A31">
        <f t="shared" si="4"/>
        <v>3.479954856884529E-2</v>
      </c>
      <c r="B31" s="2">
        <f t="shared" si="5"/>
        <v>0.28000000000000008</v>
      </c>
      <c r="C31" s="428">
        <f t="shared" si="6"/>
        <v>0.28000000000000003</v>
      </c>
      <c r="D31" s="425">
        <f t="shared" si="0"/>
        <v>3.4799548568845276E-2</v>
      </c>
      <c r="E31" s="433">
        <f t="shared" si="7"/>
        <v>0.28000000000000003</v>
      </c>
      <c r="F31" s="430">
        <f t="shared" si="1"/>
        <v>0.10154645887666694</v>
      </c>
      <c r="G31" s="439">
        <f t="shared" si="8"/>
        <v>0.28000000000000003</v>
      </c>
      <c r="H31" s="435">
        <f t="shared" si="2"/>
        <v>0.10154645887666694</v>
      </c>
      <c r="I31" s="577">
        <f t="shared" si="8"/>
        <v>0.28000000000000003</v>
      </c>
      <c r="J31" s="573">
        <f t="shared" si="3"/>
        <v>0.50210097862992531</v>
      </c>
    </row>
    <row r="32" spans="1:10" x14ac:dyDescent="0.25">
      <c r="A32">
        <f t="shared" si="4"/>
        <v>3.4852635271600076E-2</v>
      </c>
      <c r="B32" s="2">
        <f t="shared" si="5"/>
        <v>0.29000000000000009</v>
      </c>
      <c r="C32" s="428">
        <f t="shared" si="6"/>
        <v>0.28999999999999998</v>
      </c>
      <c r="D32" s="425">
        <f t="shared" si="0"/>
        <v>3.4852635271600062E-2</v>
      </c>
      <c r="E32" s="433">
        <f t="shared" si="7"/>
        <v>0.28999999999999998</v>
      </c>
      <c r="F32" s="430">
        <f t="shared" si="1"/>
        <v>0.1016019281111538</v>
      </c>
      <c r="G32" s="439">
        <f t="shared" si="8"/>
        <v>0.28999999999999998</v>
      </c>
      <c r="H32" s="435">
        <f t="shared" si="2"/>
        <v>0.1016019281111538</v>
      </c>
      <c r="I32" s="577">
        <f t="shared" si="8"/>
        <v>0.28999999999999998</v>
      </c>
      <c r="J32" s="573">
        <f t="shared" si="3"/>
        <v>0.50217604972791474</v>
      </c>
    </row>
    <row r="33" spans="1:10" x14ac:dyDescent="0.25">
      <c r="A33">
        <f t="shared" si="4"/>
        <v>3.4905771664814567E-2</v>
      </c>
      <c r="B33" s="2">
        <f t="shared" si="5"/>
        <v>0.3000000000000001</v>
      </c>
      <c r="C33" s="428">
        <f t="shared" si="6"/>
        <v>0.3</v>
      </c>
      <c r="D33" s="425">
        <f t="shared" si="0"/>
        <v>3.4905771664814553E-2</v>
      </c>
      <c r="E33" s="433">
        <f t="shared" si="7"/>
        <v>0.3</v>
      </c>
      <c r="F33" s="430">
        <f t="shared" si="1"/>
        <v>0.10165741377274765</v>
      </c>
      <c r="G33" s="439">
        <f t="shared" si="8"/>
        <v>0.3</v>
      </c>
      <c r="H33" s="435">
        <f t="shared" si="2"/>
        <v>0.10165741377274765</v>
      </c>
      <c r="I33" s="577">
        <f t="shared" si="8"/>
        <v>0.3</v>
      </c>
      <c r="J33" s="573">
        <f t="shared" si="3"/>
        <v>0.50225112331505162</v>
      </c>
    </row>
    <row r="34" spans="1:10" x14ac:dyDescent="0.25">
      <c r="A34">
        <f t="shared" si="4"/>
        <v>3.4958957738430961E-2</v>
      </c>
      <c r="B34" s="2">
        <f t="shared" si="5"/>
        <v>0.31000000000000011</v>
      </c>
      <c r="C34" s="428">
        <f t="shared" si="6"/>
        <v>0.31</v>
      </c>
      <c r="D34" s="425">
        <f t="shared" si="0"/>
        <v>3.495895773843094E-2</v>
      </c>
      <c r="E34" s="433">
        <f t="shared" si="7"/>
        <v>0.31</v>
      </c>
      <c r="F34" s="430">
        <f t="shared" si="1"/>
        <v>0.10171291585889024</v>
      </c>
      <c r="G34" s="439">
        <f t="shared" si="8"/>
        <v>0.31</v>
      </c>
      <c r="H34" s="435">
        <f t="shared" si="2"/>
        <v>0.10171291585889024</v>
      </c>
      <c r="I34" s="577">
        <f t="shared" si="8"/>
        <v>0.31</v>
      </c>
      <c r="J34" s="573">
        <f t="shared" si="3"/>
        <v>0.50232619939092804</v>
      </c>
    </row>
    <row r="35" spans="1:10" x14ac:dyDescent="0.25">
      <c r="A35">
        <f t="shared" si="4"/>
        <v>3.5012193482312895E-2</v>
      </c>
      <c r="B35" s="2">
        <f t="shared" si="5"/>
        <v>0.32000000000000012</v>
      </c>
      <c r="C35" s="428">
        <f t="shared" si="6"/>
        <v>0.32</v>
      </c>
      <c r="D35" s="425">
        <f t="shared" si="0"/>
        <v>3.5012193482312881E-2</v>
      </c>
      <c r="E35" s="433">
        <f t="shared" si="7"/>
        <v>0.32</v>
      </c>
      <c r="F35" s="430">
        <f t="shared" si="1"/>
        <v>0.10176843436704375</v>
      </c>
      <c r="G35" s="439">
        <f t="shared" si="8"/>
        <v>0.32</v>
      </c>
      <c r="H35" s="435">
        <f t="shared" si="2"/>
        <v>0.10176843436704375</v>
      </c>
      <c r="I35" s="577">
        <f t="shared" si="8"/>
        <v>0.32</v>
      </c>
      <c r="J35" s="573">
        <f t="shared" si="3"/>
        <v>0.50240127795526202</v>
      </c>
    </row>
    <row r="36" spans="1:10" x14ac:dyDescent="0.25">
      <c r="A36">
        <f t="shared" si="4"/>
        <v>3.5065478886228282E-2</v>
      </c>
      <c r="B36" s="2">
        <f t="shared" si="5"/>
        <v>0.33000000000000013</v>
      </c>
      <c r="C36" s="428">
        <f t="shared" si="6"/>
        <v>0.33</v>
      </c>
      <c r="D36" s="425">
        <f t="shared" si="0"/>
        <v>3.5065478886228275E-2</v>
      </c>
      <c r="E36" s="433">
        <f t="shared" si="7"/>
        <v>0.33</v>
      </c>
      <c r="F36" s="430">
        <f t="shared" si="1"/>
        <v>0.10182396929463897</v>
      </c>
      <c r="G36" s="439">
        <f t="shared" si="8"/>
        <v>0.33</v>
      </c>
      <c r="H36" s="435">
        <f t="shared" si="2"/>
        <v>0.10182396929463897</v>
      </c>
      <c r="I36" s="577">
        <f t="shared" si="8"/>
        <v>0.33</v>
      </c>
      <c r="J36" s="573">
        <f t="shared" si="3"/>
        <v>0.50247635900762633</v>
      </c>
    </row>
    <row r="37" spans="1:10" x14ac:dyDescent="0.25">
      <c r="A37">
        <f t="shared" si="4"/>
        <v>3.5118813939865323E-2</v>
      </c>
      <c r="B37" s="2">
        <f t="shared" si="5"/>
        <v>0.34000000000000014</v>
      </c>
      <c r="C37" s="428">
        <f t="shared" si="6"/>
        <v>0.34</v>
      </c>
      <c r="D37" s="425">
        <f t="shared" si="0"/>
        <v>3.5118813939865316E-2</v>
      </c>
      <c r="E37" s="433">
        <f t="shared" si="7"/>
        <v>0.34</v>
      </c>
      <c r="F37" s="430">
        <f t="shared" si="1"/>
        <v>0.10187952063911913</v>
      </c>
      <c r="G37" s="439">
        <f t="shared" si="8"/>
        <v>0.34</v>
      </c>
      <c r="H37" s="435">
        <f t="shared" si="2"/>
        <v>0.10187952063911913</v>
      </c>
      <c r="I37" s="577">
        <f t="shared" si="8"/>
        <v>0.34</v>
      </c>
      <c r="J37" s="573">
        <f t="shared" si="3"/>
        <v>0.50255144254766537</v>
      </c>
    </row>
    <row r="38" spans="1:10" x14ac:dyDescent="0.25">
      <c r="A38">
        <f t="shared" si="4"/>
        <v>3.5172198632823781E-2</v>
      </c>
      <c r="B38" s="2">
        <f t="shared" si="5"/>
        <v>0.35000000000000014</v>
      </c>
      <c r="C38" s="428">
        <f t="shared" si="6"/>
        <v>0.35</v>
      </c>
      <c r="D38" s="425">
        <f t="shared" si="0"/>
        <v>3.517219863282376E-2</v>
      </c>
      <c r="E38" s="433">
        <f t="shared" si="7"/>
        <v>0.35</v>
      </c>
      <c r="F38" s="430">
        <f t="shared" si="1"/>
        <v>0.10193508839791723</v>
      </c>
      <c r="G38" s="439">
        <f t="shared" si="8"/>
        <v>0.35</v>
      </c>
      <c r="H38" s="435">
        <f t="shared" si="2"/>
        <v>0.10193508839791723</v>
      </c>
      <c r="I38" s="577">
        <f t="shared" si="8"/>
        <v>0.35</v>
      </c>
      <c r="J38" s="573">
        <f t="shared" si="3"/>
        <v>0.50262652857499002</v>
      </c>
    </row>
    <row r="39" spans="1:10" x14ac:dyDescent="0.25">
      <c r="A39">
        <f t="shared" si="4"/>
        <v>3.5225632954619113E-2</v>
      </c>
      <c r="B39" s="2">
        <f t="shared" si="5"/>
        <v>0.36000000000000015</v>
      </c>
      <c r="C39" s="428">
        <f t="shared" si="6"/>
        <v>0.36</v>
      </c>
      <c r="D39" s="425">
        <f t="shared" si="0"/>
        <v>3.5225632954619092E-2</v>
      </c>
      <c r="E39" s="433">
        <f t="shared" si="7"/>
        <v>0.36</v>
      </c>
      <c r="F39" s="430">
        <f t="shared" si="1"/>
        <v>0.10199067256846675</v>
      </c>
      <c r="G39" s="439">
        <f t="shared" si="8"/>
        <v>0.36</v>
      </c>
      <c r="H39" s="435">
        <f t="shared" si="2"/>
        <v>0.10199067256846675</v>
      </c>
      <c r="I39" s="577">
        <f t="shared" si="8"/>
        <v>0.36</v>
      </c>
      <c r="J39" s="573">
        <f t="shared" si="3"/>
        <v>0.50270161708922845</v>
      </c>
    </row>
    <row r="40" spans="1:10" x14ac:dyDescent="0.25">
      <c r="A40">
        <f t="shared" si="4"/>
        <v>3.5279116894683132E-2</v>
      </c>
      <c r="B40" s="2">
        <f t="shared" si="5"/>
        <v>0.37000000000000016</v>
      </c>
      <c r="C40" s="428">
        <f t="shared" si="6"/>
        <v>0.37</v>
      </c>
      <c r="D40" s="425">
        <f t="shared" si="0"/>
        <v>3.5279116894683125E-2</v>
      </c>
      <c r="E40" s="433">
        <f t="shared" si="7"/>
        <v>0.37</v>
      </c>
      <c r="F40" s="430">
        <f t="shared" si="1"/>
        <v>0.10204627314820493</v>
      </c>
      <c r="G40" s="439">
        <f t="shared" si="8"/>
        <v>0.37</v>
      </c>
      <c r="H40" s="435">
        <f t="shared" si="2"/>
        <v>0.10204627314820493</v>
      </c>
      <c r="I40" s="577">
        <f t="shared" si="8"/>
        <v>0.37</v>
      </c>
      <c r="J40" s="573">
        <f t="shared" si="3"/>
        <v>0.50277670809002406</v>
      </c>
    </row>
    <row r="41" spans="1:10" x14ac:dyDescent="0.25">
      <c r="A41">
        <f t="shared" si="4"/>
        <v>3.5332650442360079E-2</v>
      </c>
      <c r="B41" s="2">
        <f t="shared" si="5"/>
        <v>0.38000000000000017</v>
      </c>
      <c r="C41" s="428">
        <f t="shared" si="6"/>
        <v>0.38</v>
      </c>
      <c r="D41" s="425">
        <f t="shared" si="0"/>
        <v>3.5332650442360065E-2</v>
      </c>
      <c r="E41" s="433">
        <f t="shared" si="7"/>
        <v>0.38</v>
      </c>
      <c r="F41" s="430">
        <f t="shared" si="1"/>
        <v>0.10210189013455756</v>
      </c>
      <c r="G41" s="439">
        <f t="shared" si="8"/>
        <v>0.38</v>
      </c>
      <c r="H41" s="435">
        <f t="shared" si="2"/>
        <v>0.10210189013455756</v>
      </c>
      <c r="I41" s="577">
        <f t="shared" si="8"/>
        <v>0.38</v>
      </c>
      <c r="J41" s="573">
        <f t="shared" si="3"/>
        <v>0.50285180157700371</v>
      </c>
    </row>
    <row r="42" spans="1:10" x14ac:dyDescent="0.25">
      <c r="A42">
        <f t="shared" si="4"/>
        <v>3.5386233586909122E-2</v>
      </c>
      <c r="B42" s="2">
        <f t="shared" si="5"/>
        <v>0.39000000000000018</v>
      </c>
      <c r="C42" s="428">
        <f t="shared" si="6"/>
        <v>0.39</v>
      </c>
      <c r="D42" s="425">
        <f t="shared" si="0"/>
        <v>3.5386233586909108E-2</v>
      </c>
      <c r="E42" s="433">
        <f t="shared" si="7"/>
        <v>0.39</v>
      </c>
      <c r="F42" s="430">
        <f t="shared" si="1"/>
        <v>0.10215752352495015</v>
      </c>
      <c r="G42" s="439">
        <f t="shared" si="8"/>
        <v>0.39</v>
      </c>
      <c r="H42" s="435">
        <f t="shared" si="2"/>
        <v>0.10215752352495015</v>
      </c>
      <c r="I42" s="577">
        <f t="shared" si="8"/>
        <v>0.39</v>
      </c>
      <c r="J42" s="573">
        <f t="shared" si="3"/>
        <v>0.50292689754978037</v>
      </c>
    </row>
    <row r="43" spans="1:10" x14ac:dyDescent="0.25">
      <c r="A43">
        <f t="shared" si="4"/>
        <v>3.5439866317505044E-2</v>
      </c>
      <c r="B43" s="2">
        <f t="shared" si="5"/>
        <v>0.40000000000000019</v>
      </c>
      <c r="C43" s="428">
        <f t="shared" si="6"/>
        <v>0.4</v>
      </c>
      <c r="D43" s="425">
        <f t="shared" si="0"/>
        <v>3.543986631750503E-2</v>
      </c>
      <c r="E43" s="433">
        <f t="shared" si="7"/>
        <v>0.4</v>
      </c>
      <c r="F43" s="430">
        <f t="shared" si="1"/>
        <v>0.10221317331680574</v>
      </c>
      <c r="G43" s="439">
        <f t="shared" si="8"/>
        <v>0.4</v>
      </c>
      <c r="H43" s="435">
        <f t="shared" si="2"/>
        <v>0.10221317331680574</v>
      </c>
      <c r="I43" s="577">
        <f t="shared" si="8"/>
        <v>0.4</v>
      </c>
      <c r="J43" s="573">
        <f t="shared" si="3"/>
        <v>0.50300199600798257</v>
      </c>
    </row>
    <row r="44" spans="1:10" x14ac:dyDescent="0.25">
      <c r="A44">
        <f t="shared" si="4"/>
        <v>3.5493548623238023E-2</v>
      </c>
      <c r="B44" s="2">
        <f t="shared" si="5"/>
        <v>0.4100000000000002</v>
      </c>
      <c r="C44" s="428">
        <f t="shared" si="6"/>
        <v>0.41</v>
      </c>
      <c r="D44" s="425">
        <f t="shared" si="0"/>
        <v>3.5493548623238003E-2</v>
      </c>
      <c r="E44" s="433">
        <f t="shared" si="7"/>
        <v>0.41</v>
      </c>
      <c r="F44" s="430">
        <f t="shared" si="1"/>
        <v>0.1022688395075477</v>
      </c>
      <c r="G44" s="439">
        <f t="shared" si="8"/>
        <v>0.41</v>
      </c>
      <c r="H44" s="435">
        <f t="shared" si="2"/>
        <v>0.1022688395075477</v>
      </c>
      <c r="I44" s="577">
        <f t="shared" si="8"/>
        <v>0.41</v>
      </c>
      <c r="J44" s="573">
        <f t="shared" si="3"/>
        <v>0.50307709695125213</v>
      </c>
    </row>
    <row r="45" spans="1:10" x14ac:dyDescent="0.25">
      <c r="A45">
        <f t="shared" si="4"/>
        <v>3.5547280493112801E-2</v>
      </c>
      <c r="B45" s="2">
        <f t="shared" si="5"/>
        <v>0.42000000000000021</v>
      </c>
      <c r="C45" s="428">
        <f t="shared" si="6"/>
        <v>0.42</v>
      </c>
      <c r="D45" s="425">
        <f t="shared" si="0"/>
        <v>3.5547280493112787E-2</v>
      </c>
      <c r="E45" s="433">
        <f t="shared" si="7"/>
        <v>0.42</v>
      </c>
      <c r="F45" s="430">
        <f t="shared" si="1"/>
        <v>0.10232452209459353</v>
      </c>
      <c r="G45" s="439">
        <f t="shared" si="8"/>
        <v>0.42</v>
      </c>
      <c r="H45" s="435">
        <f t="shared" si="2"/>
        <v>0.10232452209459353</v>
      </c>
      <c r="I45" s="577">
        <f t="shared" si="8"/>
        <v>0.42</v>
      </c>
      <c r="J45" s="573">
        <f t="shared" si="3"/>
        <v>0.50315220037920338</v>
      </c>
    </row>
    <row r="46" spans="1:10" x14ac:dyDescent="0.25">
      <c r="A46">
        <f t="shared" si="4"/>
        <v>3.5601061916048969E-2</v>
      </c>
      <c r="B46" s="2">
        <f t="shared" si="5"/>
        <v>0.43000000000000022</v>
      </c>
      <c r="C46" s="428">
        <f t="shared" si="6"/>
        <v>0.43</v>
      </c>
      <c r="D46" s="425">
        <f t="shared" si="0"/>
        <v>3.5601061916048941E-2</v>
      </c>
      <c r="E46" s="433">
        <f t="shared" si="7"/>
        <v>0.43</v>
      </c>
      <c r="F46" s="430">
        <f t="shared" si="1"/>
        <v>0.10238022107535977</v>
      </c>
      <c r="G46" s="439">
        <f t="shared" si="8"/>
        <v>0.43</v>
      </c>
      <c r="H46" s="435">
        <f t="shared" si="2"/>
        <v>0.10238022107535977</v>
      </c>
      <c r="I46" s="577">
        <f t="shared" si="8"/>
        <v>0.43</v>
      </c>
      <c r="J46" s="573">
        <f t="shared" si="3"/>
        <v>0.50322730629147772</v>
      </c>
    </row>
    <row r="47" spans="1:10" x14ac:dyDescent="0.25">
      <c r="A47">
        <f t="shared" si="4"/>
        <v>3.5654892880881743E-2</v>
      </c>
      <c r="B47" s="2">
        <f t="shared" si="5"/>
        <v>0.44000000000000022</v>
      </c>
      <c r="C47" s="428">
        <f t="shared" si="6"/>
        <v>0.44</v>
      </c>
      <c r="D47" s="425">
        <f t="shared" si="0"/>
        <v>3.5654892880881722E-2</v>
      </c>
      <c r="E47" s="433">
        <f t="shared" si="7"/>
        <v>0.44</v>
      </c>
      <c r="F47" s="430">
        <f t="shared" si="1"/>
        <v>0.10243593644725875</v>
      </c>
      <c r="G47" s="439">
        <f t="shared" si="8"/>
        <v>0.44</v>
      </c>
      <c r="H47" s="435">
        <f t="shared" si="2"/>
        <v>0.10243593644725875</v>
      </c>
      <c r="I47" s="577">
        <f t="shared" si="8"/>
        <v>0.44</v>
      </c>
      <c r="J47" s="573">
        <f t="shared" si="3"/>
        <v>0.50330241468769032</v>
      </c>
    </row>
    <row r="48" spans="1:10" x14ac:dyDescent="0.25">
      <c r="A48">
        <f t="shared" si="4"/>
        <v>3.5708773376362878E-2</v>
      </c>
      <c r="B48" s="2">
        <f t="shared" si="5"/>
        <v>0.45000000000000023</v>
      </c>
      <c r="C48" s="428">
        <f t="shared" si="6"/>
        <v>0.45</v>
      </c>
      <c r="D48" s="425">
        <f t="shared" si="0"/>
        <v>3.570877337636285E-2</v>
      </c>
      <c r="E48" s="433">
        <f t="shared" si="7"/>
        <v>0.45</v>
      </c>
      <c r="F48" s="430">
        <f t="shared" si="1"/>
        <v>0.10249166820770456</v>
      </c>
      <c r="G48" s="439">
        <f t="shared" si="8"/>
        <v>0.45</v>
      </c>
      <c r="H48" s="435">
        <f t="shared" si="2"/>
        <v>0.10249166820770456</v>
      </c>
      <c r="I48" s="577">
        <f t="shared" si="8"/>
        <v>0.45</v>
      </c>
      <c r="J48" s="573">
        <f t="shared" si="3"/>
        <v>0.50337752556748194</v>
      </c>
    </row>
    <row r="49" spans="1:10" x14ac:dyDescent="0.25">
      <c r="A49">
        <f t="shared" si="4"/>
        <v>3.5762703391156114E-2</v>
      </c>
      <c r="B49" s="2">
        <f t="shared" si="5"/>
        <v>0.46000000000000024</v>
      </c>
      <c r="C49" s="428">
        <f t="shared" si="6"/>
        <v>0.46</v>
      </c>
      <c r="D49" s="425">
        <f t="shared" si="0"/>
        <v>3.57627033911561E-2</v>
      </c>
      <c r="E49" s="433">
        <f t="shared" si="7"/>
        <v>0.46</v>
      </c>
      <c r="F49" s="430">
        <f t="shared" si="1"/>
        <v>0.10254741635410031</v>
      </c>
      <c r="G49" s="439">
        <f t="shared" si="8"/>
        <v>0.46</v>
      </c>
      <c r="H49" s="435">
        <f t="shared" si="2"/>
        <v>0.10254741635410031</v>
      </c>
      <c r="I49" s="577">
        <f t="shared" si="8"/>
        <v>0.46</v>
      </c>
      <c r="J49" s="573">
        <f t="shared" si="3"/>
        <v>0.50345263893046854</v>
      </c>
    </row>
    <row r="50" spans="1:10" x14ac:dyDescent="0.25">
      <c r="A50">
        <f t="shared" si="4"/>
        <v>3.5816682913844225E-2</v>
      </c>
      <c r="B50" s="2">
        <f t="shared" si="5"/>
        <v>0.47000000000000025</v>
      </c>
      <c r="C50" s="428">
        <f t="shared" si="6"/>
        <v>0.47</v>
      </c>
      <c r="D50" s="425">
        <f t="shared" si="0"/>
        <v>3.5816682913844211E-2</v>
      </c>
      <c r="E50" s="433">
        <f t="shared" si="7"/>
        <v>0.47</v>
      </c>
      <c r="F50" s="430">
        <f t="shared" si="1"/>
        <v>0.10260318088385409</v>
      </c>
      <c r="G50" s="439">
        <f t="shared" si="8"/>
        <v>0.47</v>
      </c>
      <c r="H50" s="435">
        <f t="shared" si="2"/>
        <v>0.10260318088385409</v>
      </c>
      <c r="I50" s="577">
        <f t="shared" si="8"/>
        <v>0.47</v>
      </c>
      <c r="J50" s="573">
        <f t="shared" si="3"/>
        <v>0.50352775477627898</v>
      </c>
    </row>
    <row r="51" spans="1:10" x14ac:dyDescent="0.25">
      <c r="A51">
        <f t="shared" si="4"/>
        <v>3.5870711932924799E-2</v>
      </c>
      <c r="B51" s="2">
        <f t="shared" si="5"/>
        <v>0.48000000000000026</v>
      </c>
      <c r="C51" s="428">
        <f t="shared" si="6"/>
        <v>0.48</v>
      </c>
      <c r="D51" s="425">
        <f t="shared" si="0"/>
        <v>3.5870711932924772E-2</v>
      </c>
      <c r="E51" s="433">
        <f t="shared" si="7"/>
        <v>0.48</v>
      </c>
      <c r="F51" s="430">
        <f t="shared" si="1"/>
        <v>0.10265896179437096</v>
      </c>
      <c r="G51" s="439">
        <f t="shared" si="8"/>
        <v>0.48</v>
      </c>
      <c r="H51" s="435">
        <f t="shared" si="2"/>
        <v>0.10265896179437096</v>
      </c>
      <c r="I51" s="577">
        <f t="shared" si="8"/>
        <v>0.48</v>
      </c>
      <c r="J51" s="573">
        <f t="shared" si="3"/>
        <v>0.50360287310455343</v>
      </c>
    </row>
    <row r="52" spans="1:10" x14ac:dyDescent="0.25">
      <c r="A52">
        <f t="shared" si="4"/>
        <v>3.5924790436810392E-2</v>
      </c>
      <c r="B52" s="2">
        <f t="shared" si="5"/>
        <v>0.49000000000000027</v>
      </c>
      <c r="C52" s="428">
        <f t="shared" si="6"/>
        <v>0.49</v>
      </c>
      <c r="D52" s="425">
        <f t="shared" si="0"/>
        <v>3.5924790436810371E-2</v>
      </c>
      <c r="E52" s="433">
        <f t="shared" si="7"/>
        <v>0.49</v>
      </c>
      <c r="F52" s="430">
        <f t="shared" si="1"/>
        <v>0.10271475908305121</v>
      </c>
      <c r="G52" s="439">
        <f t="shared" si="8"/>
        <v>0.49</v>
      </c>
      <c r="H52" s="435">
        <f t="shared" si="2"/>
        <v>0.10271475908305121</v>
      </c>
      <c r="I52" s="577">
        <f t="shared" si="8"/>
        <v>0.49</v>
      </c>
      <c r="J52" s="573">
        <f t="shared" si="3"/>
        <v>0.50367799391492007</v>
      </c>
    </row>
    <row r="53" spans="1:10" x14ac:dyDescent="0.25">
      <c r="A53">
        <f t="shared" si="4"/>
        <v>3.5978918413829053E-2</v>
      </c>
      <c r="B53" s="2">
        <f t="shared" si="5"/>
        <v>0.50000000000000022</v>
      </c>
      <c r="C53" s="428">
        <f t="shared" si="6"/>
        <v>0.5</v>
      </c>
      <c r="D53" s="425">
        <f t="shared" si="0"/>
        <v>3.5978918413829039E-2</v>
      </c>
      <c r="E53" s="433">
        <f t="shared" si="7"/>
        <v>0.5</v>
      </c>
      <c r="F53" s="430">
        <f t="shared" si="1"/>
        <v>0.10277057274729015</v>
      </c>
      <c r="G53" s="439">
        <f t="shared" si="8"/>
        <v>0.5</v>
      </c>
      <c r="H53" s="435">
        <f t="shared" si="2"/>
        <v>0.10277057274729015</v>
      </c>
      <c r="I53" s="577">
        <f t="shared" si="8"/>
        <v>0.5</v>
      </c>
      <c r="J53" s="573">
        <f t="shared" si="3"/>
        <v>0.50375311720699611</v>
      </c>
    </row>
    <row r="54" spans="1:10" x14ac:dyDescent="0.25">
      <c r="A54">
        <f t="shared" si="4"/>
        <v>3.6033095852223668E-2</v>
      </c>
      <c r="B54" s="2">
        <f t="shared" si="5"/>
        <v>0.51000000000000023</v>
      </c>
      <c r="C54" s="428">
        <f t="shared" si="6"/>
        <v>0.51</v>
      </c>
      <c r="D54" s="425">
        <f t="shared" si="0"/>
        <v>3.6033095852223654E-2</v>
      </c>
      <c r="E54" s="433">
        <f t="shared" si="7"/>
        <v>0.51</v>
      </c>
      <c r="F54" s="430">
        <f t="shared" si="1"/>
        <v>0.10282640278447915</v>
      </c>
      <c r="G54" s="439">
        <f t="shared" si="8"/>
        <v>0.51</v>
      </c>
      <c r="H54" s="435">
        <f t="shared" si="2"/>
        <v>0.10282640278447915</v>
      </c>
      <c r="I54" s="577">
        <f t="shared" si="8"/>
        <v>0.51</v>
      </c>
      <c r="J54" s="573">
        <f t="shared" si="3"/>
        <v>0.50382824298038875</v>
      </c>
    </row>
    <row r="55" spans="1:10" x14ac:dyDescent="0.25">
      <c r="A55">
        <f t="shared" si="4"/>
        <v>3.60873227401588E-2</v>
      </c>
      <c r="B55" s="2">
        <f t="shared" si="5"/>
        <v>0.52000000000000024</v>
      </c>
      <c r="C55" s="428">
        <f t="shared" si="6"/>
        <v>0.52</v>
      </c>
      <c r="D55" s="425">
        <f t="shared" si="0"/>
        <v>3.608732274015878E-2</v>
      </c>
      <c r="E55" s="433">
        <f t="shared" si="7"/>
        <v>0.52</v>
      </c>
      <c r="F55" s="430">
        <f t="shared" si="1"/>
        <v>0.10288224919202318</v>
      </c>
      <c r="G55" s="439">
        <f t="shared" si="8"/>
        <v>0.52</v>
      </c>
      <c r="H55" s="435">
        <f t="shared" si="2"/>
        <v>0.10288224919202318</v>
      </c>
      <c r="I55" s="577">
        <f t="shared" si="8"/>
        <v>0.52</v>
      </c>
      <c r="J55" s="573">
        <f t="shared" si="3"/>
        <v>0.50390337123478157</v>
      </c>
    </row>
    <row r="56" spans="1:10" x14ac:dyDescent="0.25">
      <c r="A56">
        <f t="shared" si="4"/>
        <v>3.6141599065708352E-2</v>
      </c>
      <c r="B56" s="2">
        <f t="shared" si="5"/>
        <v>0.53000000000000025</v>
      </c>
      <c r="C56" s="428">
        <f t="shared" si="6"/>
        <v>0.53</v>
      </c>
      <c r="D56" s="425">
        <f t="shared" si="0"/>
        <v>3.6141599065708345E-2</v>
      </c>
      <c r="E56" s="433">
        <f t="shared" si="7"/>
        <v>0.53</v>
      </c>
      <c r="F56" s="430">
        <f t="shared" si="1"/>
        <v>0.10293811196730461</v>
      </c>
      <c r="G56" s="439">
        <f t="shared" si="8"/>
        <v>0.53</v>
      </c>
      <c r="H56" s="435">
        <f t="shared" si="2"/>
        <v>0.10293811196730461</v>
      </c>
      <c r="I56" s="577">
        <f t="shared" si="8"/>
        <v>0.53</v>
      </c>
      <c r="J56" s="573">
        <f t="shared" si="3"/>
        <v>0.50397850196977068</v>
      </c>
    </row>
    <row r="57" spans="1:10" x14ac:dyDescent="0.25">
      <c r="A57">
        <f t="shared" si="4"/>
        <v>3.61959248168661E-2</v>
      </c>
      <c r="B57" s="2">
        <f t="shared" si="5"/>
        <v>0.54000000000000026</v>
      </c>
      <c r="C57" s="428">
        <f t="shared" si="6"/>
        <v>0.54</v>
      </c>
      <c r="D57" s="425">
        <f t="shared" si="0"/>
        <v>3.6195924816866086E-2</v>
      </c>
      <c r="E57" s="433">
        <f t="shared" si="7"/>
        <v>0.54</v>
      </c>
      <c r="F57" s="430">
        <f t="shared" si="1"/>
        <v>0.10299399110771423</v>
      </c>
      <c r="G57" s="439">
        <f t="shared" si="8"/>
        <v>0.54</v>
      </c>
      <c r="H57" s="435">
        <f t="shared" si="2"/>
        <v>0.10299399110771423</v>
      </c>
      <c r="I57" s="577">
        <f t="shared" si="8"/>
        <v>0.54</v>
      </c>
      <c r="J57" s="573">
        <f t="shared" si="3"/>
        <v>0.50405363518499524</v>
      </c>
    </row>
    <row r="58" spans="1:10" x14ac:dyDescent="0.25">
      <c r="A58">
        <f t="shared" si="4"/>
        <v>3.6250299981540057E-2</v>
      </c>
      <c r="B58" s="2">
        <f t="shared" si="5"/>
        <v>0.55000000000000027</v>
      </c>
      <c r="C58" s="428">
        <f t="shared" si="6"/>
        <v>0.55000000000000004</v>
      </c>
      <c r="D58" s="425">
        <f t="shared" si="0"/>
        <v>3.6250299981540036E-2</v>
      </c>
      <c r="E58" s="433">
        <f t="shared" si="7"/>
        <v>0.55000000000000004</v>
      </c>
      <c r="F58" s="430">
        <f t="shared" si="1"/>
        <v>0.10304988661063434</v>
      </c>
      <c r="G58" s="439">
        <f t="shared" si="8"/>
        <v>0.55000000000000004</v>
      </c>
      <c r="H58" s="435">
        <f t="shared" si="2"/>
        <v>0.10304988661063434</v>
      </c>
      <c r="I58" s="577">
        <f t="shared" si="8"/>
        <v>0.55000000000000004</v>
      </c>
      <c r="J58" s="573">
        <f t="shared" si="3"/>
        <v>0.50412877088007391</v>
      </c>
    </row>
    <row r="59" spans="1:10" x14ac:dyDescent="0.25">
      <c r="A59">
        <f t="shared" si="4"/>
        <v>3.6304724547556441E-2</v>
      </c>
      <c r="B59" s="2">
        <f t="shared" si="5"/>
        <v>0.56000000000000028</v>
      </c>
      <c r="C59" s="428">
        <f t="shared" si="6"/>
        <v>0.56000000000000005</v>
      </c>
      <c r="D59" s="425">
        <f t="shared" si="0"/>
        <v>3.630472454755642E-2</v>
      </c>
      <c r="E59" s="433">
        <f t="shared" si="7"/>
        <v>0.56000000000000005</v>
      </c>
      <c r="F59" s="430">
        <f t="shared" si="1"/>
        <v>0.10310579847345062</v>
      </c>
      <c r="G59" s="439">
        <f t="shared" si="8"/>
        <v>0.56000000000000005</v>
      </c>
      <c r="H59" s="435">
        <f t="shared" si="2"/>
        <v>0.10310579847345062</v>
      </c>
      <c r="I59" s="577">
        <f t="shared" si="8"/>
        <v>0.56000000000000005</v>
      </c>
      <c r="J59" s="573">
        <f t="shared" si="3"/>
        <v>0.50420390905464607</v>
      </c>
    </row>
    <row r="60" spans="1:10" x14ac:dyDescent="0.25">
      <c r="A60">
        <f t="shared" si="4"/>
        <v>3.6359198502656245E-2</v>
      </c>
      <c r="B60" s="2">
        <f t="shared" si="5"/>
        <v>0.57000000000000028</v>
      </c>
      <c r="C60" s="428">
        <f t="shared" si="6"/>
        <v>0.56999999999999995</v>
      </c>
      <c r="D60" s="425">
        <f t="shared" si="0"/>
        <v>3.6359198502656224E-2</v>
      </c>
      <c r="E60" s="433">
        <f t="shared" si="7"/>
        <v>0.56999999999999995</v>
      </c>
      <c r="F60" s="430">
        <f t="shared" si="1"/>
        <v>0.10316172669354075</v>
      </c>
      <c r="G60" s="439">
        <f t="shared" si="8"/>
        <v>0.56999999999999995</v>
      </c>
      <c r="H60" s="435">
        <f t="shared" si="2"/>
        <v>0.10316172669354075</v>
      </c>
      <c r="I60" s="577">
        <f t="shared" si="8"/>
        <v>0.56999999999999995</v>
      </c>
      <c r="J60" s="573">
        <f t="shared" si="3"/>
        <v>0.50427904970833037</v>
      </c>
    </row>
    <row r="61" spans="1:10" x14ac:dyDescent="0.25">
      <c r="A61">
        <f t="shared" si="4"/>
        <v>3.6413721834497544E-2</v>
      </c>
      <c r="B61" s="2">
        <f t="shared" si="5"/>
        <v>0.58000000000000029</v>
      </c>
      <c r="C61" s="428">
        <f t="shared" si="6"/>
        <v>0.57999999999999996</v>
      </c>
      <c r="D61" s="425">
        <f t="shared" si="0"/>
        <v>3.6413721834497523E-2</v>
      </c>
      <c r="E61" s="433">
        <f t="shared" si="7"/>
        <v>0.57999999999999996</v>
      </c>
      <c r="F61" s="430">
        <f t="shared" si="1"/>
        <v>0.10321767126828156</v>
      </c>
      <c r="G61" s="439">
        <f t="shared" si="8"/>
        <v>0.57999999999999996</v>
      </c>
      <c r="H61" s="435">
        <f t="shared" si="2"/>
        <v>0.10321767126828156</v>
      </c>
      <c r="I61" s="577">
        <f t="shared" si="8"/>
        <v>0.57999999999999996</v>
      </c>
      <c r="J61" s="573">
        <f t="shared" si="3"/>
        <v>0.504354192840757</v>
      </c>
    </row>
    <row r="62" spans="1:10" x14ac:dyDescent="0.25">
      <c r="A62">
        <f t="shared" si="4"/>
        <v>3.6468294530656406E-2</v>
      </c>
      <c r="B62" s="2">
        <f t="shared" si="5"/>
        <v>0.5900000000000003</v>
      </c>
      <c r="C62" s="428">
        <f t="shared" si="6"/>
        <v>0.59</v>
      </c>
      <c r="D62" s="425">
        <f t="shared" si="0"/>
        <v>3.6468294530656378E-2</v>
      </c>
      <c r="E62" s="433">
        <f t="shared" si="7"/>
        <v>0.59</v>
      </c>
      <c r="F62" s="430">
        <f t="shared" si="1"/>
        <v>0.10327363219505152</v>
      </c>
      <c r="G62" s="439">
        <f t="shared" si="8"/>
        <v>0.59</v>
      </c>
      <c r="H62" s="435">
        <f t="shared" si="2"/>
        <v>0.10327363219505152</v>
      </c>
      <c r="I62" s="577">
        <f t="shared" si="8"/>
        <v>0.59</v>
      </c>
      <c r="J62" s="573">
        <f t="shared" si="3"/>
        <v>0.50442933845156424</v>
      </c>
    </row>
    <row r="63" spans="1:10" x14ac:dyDescent="0.25">
      <c r="A63">
        <f t="shared" si="4"/>
        <v>3.6522916578624096E-2</v>
      </c>
      <c r="B63" s="2">
        <f t="shared" si="5"/>
        <v>0.60000000000000031</v>
      </c>
      <c r="C63" s="428">
        <f t="shared" si="6"/>
        <v>0.6</v>
      </c>
      <c r="D63" s="425">
        <f t="shared" si="0"/>
        <v>3.6522916578624075E-2</v>
      </c>
      <c r="E63" s="433">
        <f t="shared" si="7"/>
        <v>0.6</v>
      </c>
      <c r="F63" s="430">
        <f t="shared" si="1"/>
        <v>0.10332960947122172</v>
      </c>
      <c r="G63" s="439">
        <f t="shared" si="8"/>
        <v>0.6</v>
      </c>
      <c r="H63" s="435">
        <f t="shared" si="2"/>
        <v>0.10332960947122172</v>
      </c>
      <c r="I63" s="577">
        <f t="shared" si="8"/>
        <v>0.6</v>
      </c>
      <c r="J63" s="573">
        <f t="shared" si="3"/>
        <v>0.50450448654038149</v>
      </c>
    </row>
    <row r="64" spans="1:10" x14ac:dyDescent="0.25">
      <c r="A64">
        <f t="shared" si="4"/>
        <v>3.6577587965809059E-2</v>
      </c>
      <c r="B64" s="2">
        <f t="shared" si="5"/>
        <v>0.61000000000000032</v>
      </c>
      <c r="C64" s="428">
        <f t="shared" si="6"/>
        <v>0.61</v>
      </c>
      <c r="D64" s="425">
        <f t="shared" si="0"/>
        <v>3.6577587965809039E-2</v>
      </c>
      <c r="E64" s="433">
        <f t="shared" si="7"/>
        <v>0.61</v>
      </c>
      <c r="F64" s="430">
        <f t="shared" si="1"/>
        <v>0.10338560309416196</v>
      </c>
      <c r="G64" s="439">
        <f t="shared" si="8"/>
        <v>0.61</v>
      </c>
      <c r="H64" s="435">
        <f t="shared" si="2"/>
        <v>0.10338560309416196</v>
      </c>
      <c r="I64" s="577">
        <f t="shared" si="8"/>
        <v>0.61</v>
      </c>
      <c r="J64" s="573">
        <f t="shared" si="3"/>
        <v>0.50457963710682874</v>
      </c>
    </row>
    <row r="65" spans="1:10" x14ac:dyDescent="0.25">
      <c r="A65">
        <f t="shared" si="4"/>
        <v>3.6632308679535798E-2</v>
      </c>
      <c r="B65" s="2">
        <f t="shared" si="5"/>
        <v>0.62000000000000033</v>
      </c>
      <c r="C65" s="428">
        <f t="shared" si="6"/>
        <v>0.62</v>
      </c>
      <c r="D65" s="425">
        <f t="shared" si="0"/>
        <v>3.6632308679535784E-2</v>
      </c>
      <c r="E65" s="433">
        <f t="shared" si="7"/>
        <v>0.62</v>
      </c>
      <c r="F65" s="430">
        <f t="shared" si="1"/>
        <v>0.10344161306123777</v>
      </c>
      <c r="G65" s="439">
        <f t="shared" si="8"/>
        <v>0.62</v>
      </c>
      <c r="H65" s="435">
        <f t="shared" si="2"/>
        <v>0.10344161306123777</v>
      </c>
      <c r="I65" s="577">
        <f t="shared" si="8"/>
        <v>0.62</v>
      </c>
      <c r="J65" s="573">
        <f t="shared" si="3"/>
        <v>0.50465479015053571</v>
      </c>
    </row>
    <row r="66" spans="1:10" x14ac:dyDescent="0.25">
      <c r="A66">
        <f t="shared" si="4"/>
        <v>3.6687078707048251E-2</v>
      </c>
      <c r="B66" s="2">
        <f t="shared" si="5"/>
        <v>0.63000000000000034</v>
      </c>
      <c r="C66" s="428">
        <f t="shared" si="6"/>
        <v>0.63</v>
      </c>
      <c r="D66" s="425">
        <f t="shared" si="0"/>
        <v>3.6687078707048237E-2</v>
      </c>
      <c r="E66" s="433">
        <f t="shared" si="7"/>
        <v>0.63</v>
      </c>
      <c r="F66" s="430">
        <f t="shared" si="1"/>
        <v>0.10349763936981732</v>
      </c>
      <c r="G66" s="439">
        <f t="shared" si="8"/>
        <v>0.63</v>
      </c>
      <c r="H66" s="435">
        <f t="shared" si="2"/>
        <v>0.10349763936981732</v>
      </c>
      <c r="I66" s="577">
        <f t="shared" si="8"/>
        <v>0.63</v>
      </c>
      <c r="J66" s="573">
        <f t="shared" si="3"/>
        <v>0.50472994567114104</v>
      </c>
    </row>
    <row r="67" spans="1:10" x14ac:dyDescent="0.25">
      <c r="A67">
        <f t="shared" si="4"/>
        <v>3.6741898035504643E-2</v>
      </c>
      <c r="B67" s="2">
        <f t="shared" si="5"/>
        <v>0.64000000000000035</v>
      </c>
      <c r="C67" s="428">
        <f t="shared" si="6"/>
        <v>0.64</v>
      </c>
      <c r="D67" s="425">
        <f t="shared" ref="D67:D130" si="9">(((1+C67/100)^D$2)*C67/100)/(((1+C67/100)^D$2)-1)</f>
        <v>3.6741898035504622E-2</v>
      </c>
      <c r="E67" s="433">
        <f t="shared" si="7"/>
        <v>0.64</v>
      </c>
      <c r="F67" s="430">
        <f t="shared" ref="F67:F130" si="10">(((1+E67/100)^F$2)*E67/100)/(((1+E67/100)^F$2)-1)</f>
        <v>0.10355368201725963</v>
      </c>
      <c r="G67" s="439">
        <f t="shared" si="8"/>
        <v>0.64</v>
      </c>
      <c r="H67" s="435">
        <f t="shared" ref="H67:H130" si="11">(((1+G67/100)^H$2)*G67/100)/(((1+G67/100)^H$2)-1)</f>
        <v>0.10355368201725963</v>
      </c>
      <c r="I67" s="577">
        <f t="shared" si="8"/>
        <v>0.64</v>
      </c>
      <c r="J67" s="573">
        <f t="shared" ref="J67:J130" si="12">(((1+I67/100)^J$2)*I67/100)/(((1+I67/100)^J$2)-1)</f>
        <v>0.50480510366826536</v>
      </c>
    </row>
    <row r="68" spans="1:10" x14ac:dyDescent="0.25">
      <c r="A68">
        <f t="shared" si="4"/>
        <v>3.6796766651983018E-2</v>
      </c>
      <c r="B68" s="2">
        <f t="shared" si="5"/>
        <v>0.65000000000000036</v>
      </c>
      <c r="C68" s="428">
        <f t="shared" si="6"/>
        <v>0.65</v>
      </c>
      <c r="D68" s="425">
        <f t="shared" si="9"/>
        <v>3.6796766651983004E-2</v>
      </c>
      <c r="E68" s="433">
        <f t="shared" si="7"/>
        <v>0.65</v>
      </c>
      <c r="F68" s="430">
        <f t="shared" si="10"/>
        <v>0.10360974100092857</v>
      </c>
      <c r="G68" s="439">
        <f t="shared" si="8"/>
        <v>0.65</v>
      </c>
      <c r="H68" s="435">
        <f t="shared" si="11"/>
        <v>0.10360974100092857</v>
      </c>
      <c r="I68" s="577">
        <f t="shared" si="8"/>
        <v>0.65</v>
      </c>
      <c r="J68" s="573">
        <f t="shared" si="12"/>
        <v>0.5048802641415473</v>
      </c>
    </row>
    <row r="69" spans="1:10" x14ac:dyDescent="0.25">
      <c r="A69">
        <f t="shared" ref="A69:A132" si="13">(((1+B69/100)^A$2)*B69/100)/(((1+B69/100)^A$2)-1)</f>
        <v>3.6851684543476405E-2</v>
      </c>
      <c r="B69" s="2">
        <f t="shared" si="5"/>
        <v>0.66000000000000036</v>
      </c>
      <c r="C69" s="428">
        <f t="shared" si="6"/>
        <v>0.66</v>
      </c>
      <c r="D69" s="425">
        <f t="shared" si="9"/>
        <v>3.6851684543476391E-2</v>
      </c>
      <c r="E69" s="433">
        <f t="shared" si="7"/>
        <v>0.66</v>
      </c>
      <c r="F69" s="430">
        <f t="shared" si="10"/>
        <v>0.10366581631817795</v>
      </c>
      <c r="G69" s="439">
        <f t="shared" si="8"/>
        <v>0.66</v>
      </c>
      <c r="H69" s="435">
        <f t="shared" si="11"/>
        <v>0.10366581631817795</v>
      </c>
      <c r="I69" s="577">
        <f t="shared" si="8"/>
        <v>0.66</v>
      </c>
      <c r="J69" s="573">
        <f t="shared" si="12"/>
        <v>0.50495542709060781</v>
      </c>
    </row>
    <row r="70" spans="1:10" x14ac:dyDescent="0.25">
      <c r="A70">
        <f t="shared" si="13"/>
        <v>3.690665169689631E-2</v>
      </c>
      <c r="B70" s="2">
        <f t="shared" ref="B70:B133" si="14">B69+0.01</f>
        <v>0.67000000000000037</v>
      </c>
      <c r="C70" s="428">
        <f t="shared" ref="C70:C133" si="15">ROUND(C69+0.01,2)</f>
        <v>0.67</v>
      </c>
      <c r="D70" s="425">
        <f t="shared" si="9"/>
        <v>3.6906651696896296E-2</v>
      </c>
      <c r="E70" s="433">
        <f t="shared" ref="E70:E133" si="16">ROUND(E69+0.01,2)</f>
        <v>0.67</v>
      </c>
      <c r="F70" s="430">
        <f t="shared" si="10"/>
        <v>0.10372190796636242</v>
      </c>
      <c r="G70" s="439">
        <f t="shared" ref="G70:I133" si="17">ROUND(G69+0.01,2)</f>
        <v>0.67</v>
      </c>
      <c r="H70" s="435">
        <f t="shared" si="11"/>
        <v>0.10372190796636242</v>
      </c>
      <c r="I70" s="577">
        <f t="shared" si="17"/>
        <v>0.67</v>
      </c>
      <c r="J70" s="573">
        <f t="shared" si="12"/>
        <v>0.50503059251507709</v>
      </c>
    </row>
    <row r="71" spans="1:10" x14ac:dyDescent="0.25">
      <c r="A71">
        <f t="shared" si="13"/>
        <v>3.6961668099072656E-2</v>
      </c>
      <c r="B71" s="2">
        <f t="shared" si="14"/>
        <v>0.68000000000000038</v>
      </c>
      <c r="C71" s="428">
        <f t="shared" si="15"/>
        <v>0.68</v>
      </c>
      <c r="D71" s="425">
        <f t="shared" si="9"/>
        <v>3.6961668099072642E-2</v>
      </c>
      <c r="E71" s="433">
        <f t="shared" si="16"/>
        <v>0.68</v>
      </c>
      <c r="F71" s="430">
        <f t="shared" si="10"/>
        <v>0.10377801594283752</v>
      </c>
      <c r="G71" s="439">
        <f t="shared" si="17"/>
        <v>0.68</v>
      </c>
      <c r="H71" s="435">
        <f t="shared" si="11"/>
        <v>0.10377801594283752</v>
      </c>
      <c r="I71" s="577">
        <f t="shared" si="17"/>
        <v>0.68</v>
      </c>
      <c r="J71" s="573">
        <f t="shared" si="12"/>
        <v>0.50510576041459332</v>
      </c>
    </row>
    <row r="72" spans="1:10" x14ac:dyDescent="0.25">
      <c r="A72">
        <f t="shared" si="13"/>
        <v>3.7016733736751593E-2</v>
      </c>
      <c r="B72" s="2">
        <f t="shared" si="14"/>
        <v>0.69000000000000039</v>
      </c>
      <c r="C72" s="428">
        <f t="shared" si="15"/>
        <v>0.69</v>
      </c>
      <c r="D72" s="425">
        <f t="shared" si="9"/>
        <v>3.7016733736751566E-2</v>
      </c>
      <c r="E72" s="433">
        <f t="shared" si="16"/>
        <v>0.69</v>
      </c>
      <c r="F72" s="430">
        <f t="shared" si="10"/>
        <v>0.10383414024495136</v>
      </c>
      <c r="G72" s="439">
        <f t="shared" si="17"/>
        <v>0.69</v>
      </c>
      <c r="H72" s="435">
        <f t="shared" si="11"/>
        <v>0.10383414024495136</v>
      </c>
      <c r="I72" s="577">
        <f t="shared" si="17"/>
        <v>0.69</v>
      </c>
      <c r="J72" s="573">
        <f t="shared" si="12"/>
        <v>0.50518093078878634</v>
      </c>
    </row>
    <row r="73" spans="1:10" x14ac:dyDescent="0.25">
      <c r="A73">
        <f t="shared" si="13"/>
        <v>3.7071848596597207E-2</v>
      </c>
      <c r="B73" s="2">
        <f t="shared" si="14"/>
        <v>0.7000000000000004</v>
      </c>
      <c r="C73" s="428">
        <f t="shared" si="15"/>
        <v>0.7</v>
      </c>
      <c r="D73" s="425">
        <f t="shared" si="9"/>
        <v>3.7071848596597186E-2</v>
      </c>
      <c r="E73" s="433">
        <f t="shared" si="16"/>
        <v>0.7</v>
      </c>
      <c r="F73" s="430">
        <f t="shared" si="10"/>
        <v>0.10389028087005032</v>
      </c>
      <c r="G73" s="439">
        <f t="shared" si="17"/>
        <v>0.7</v>
      </c>
      <c r="H73" s="435">
        <f t="shared" si="11"/>
        <v>0.10389028087005032</v>
      </c>
      <c r="I73" s="577">
        <f t="shared" si="17"/>
        <v>0.7</v>
      </c>
      <c r="J73" s="573">
        <f t="shared" si="12"/>
        <v>0.50525610363727824</v>
      </c>
    </row>
    <row r="74" spans="1:10" x14ac:dyDescent="0.25">
      <c r="A74">
        <f t="shared" si="13"/>
        <v>3.7127012665190418E-2</v>
      </c>
      <c r="B74" s="2">
        <f t="shared" si="14"/>
        <v>0.71000000000000041</v>
      </c>
      <c r="C74" s="428">
        <f t="shared" si="15"/>
        <v>0.71</v>
      </c>
      <c r="D74" s="425">
        <f t="shared" si="9"/>
        <v>3.712701266519039E-2</v>
      </c>
      <c r="E74" s="433">
        <f t="shared" si="16"/>
        <v>0.71</v>
      </c>
      <c r="F74" s="430">
        <f t="shared" si="10"/>
        <v>0.10394643781547575</v>
      </c>
      <c r="G74" s="439">
        <f t="shared" si="17"/>
        <v>0.71</v>
      </c>
      <c r="H74" s="435">
        <f t="shared" si="11"/>
        <v>0.10394643781547575</v>
      </c>
      <c r="I74" s="577">
        <f t="shared" si="17"/>
        <v>0.71</v>
      </c>
      <c r="J74" s="573">
        <f t="shared" si="12"/>
        <v>0.50533127895968366</v>
      </c>
    </row>
    <row r="75" spans="1:10" x14ac:dyDescent="0.25">
      <c r="A75">
        <f t="shared" si="13"/>
        <v>3.7182225929034196E-2</v>
      </c>
      <c r="B75" s="2">
        <f t="shared" si="14"/>
        <v>0.72000000000000042</v>
      </c>
      <c r="C75" s="428">
        <f t="shared" si="15"/>
        <v>0.72</v>
      </c>
      <c r="D75" s="425">
        <f t="shared" si="9"/>
        <v>3.7182225929034168E-2</v>
      </c>
      <c r="E75" s="433">
        <f t="shared" si="16"/>
        <v>0.72</v>
      </c>
      <c r="F75" s="430">
        <f t="shared" si="10"/>
        <v>0.10400261107857819</v>
      </c>
      <c r="G75" s="439">
        <f t="shared" si="17"/>
        <v>0.72</v>
      </c>
      <c r="H75" s="435">
        <f t="shared" si="11"/>
        <v>0.10400261107857819</v>
      </c>
      <c r="I75" s="577">
        <f t="shared" si="17"/>
        <v>0.72</v>
      </c>
      <c r="J75" s="573">
        <f t="shared" si="12"/>
        <v>0.50540645675567208</v>
      </c>
    </row>
    <row r="76" spans="1:10" x14ac:dyDescent="0.25">
      <c r="A76">
        <f t="shared" si="13"/>
        <v>3.7237488374544589E-2</v>
      </c>
      <c r="B76" s="2">
        <f t="shared" si="14"/>
        <v>0.73000000000000043</v>
      </c>
      <c r="C76" s="428">
        <f t="shared" si="15"/>
        <v>0.73</v>
      </c>
      <c r="D76" s="425">
        <f t="shared" si="9"/>
        <v>3.7237488374544568E-2</v>
      </c>
      <c r="E76" s="433">
        <f t="shared" si="16"/>
        <v>0.73</v>
      </c>
      <c r="F76" s="430">
        <f t="shared" si="10"/>
        <v>0.1040588006566919</v>
      </c>
      <c r="G76" s="439">
        <f t="shared" si="17"/>
        <v>0.73</v>
      </c>
      <c r="H76" s="435">
        <f t="shared" si="11"/>
        <v>0.1040588006566919</v>
      </c>
      <c r="I76" s="577">
        <f t="shared" si="17"/>
        <v>0.73</v>
      </c>
      <c r="J76" s="573">
        <f t="shared" si="12"/>
        <v>0.50548163702485027</v>
      </c>
    </row>
    <row r="77" spans="1:10" x14ac:dyDescent="0.25">
      <c r="A77">
        <f t="shared" si="13"/>
        <v>3.7292799988058616E-2</v>
      </c>
      <c r="B77" s="2">
        <f t="shared" si="14"/>
        <v>0.74000000000000044</v>
      </c>
      <c r="C77" s="428">
        <f t="shared" si="15"/>
        <v>0.74</v>
      </c>
      <c r="D77" s="425">
        <f t="shared" si="9"/>
        <v>3.7292799988058595E-2</v>
      </c>
      <c r="E77" s="433">
        <f t="shared" si="16"/>
        <v>0.74</v>
      </c>
      <c r="F77" s="430">
        <f t="shared" si="10"/>
        <v>0.10411500654715608</v>
      </c>
      <c r="G77" s="439">
        <f t="shared" si="17"/>
        <v>0.74</v>
      </c>
      <c r="H77" s="435">
        <f t="shared" si="11"/>
        <v>0.10411500654715608</v>
      </c>
      <c r="I77" s="577">
        <f t="shared" si="17"/>
        <v>0.74</v>
      </c>
      <c r="J77" s="573">
        <f t="shared" si="12"/>
        <v>0.50555681976685629</v>
      </c>
    </row>
    <row r="78" spans="1:10" x14ac:dyDescent="0.25">
      <c r="A78">
        <f t="shared" si="13"/>
        <v>3.7348160755829973E-2</v>
      </c>
      <c r="B78" s="2">
        <f t="shared" si="14"/>
        <v>0.75000000000000044</v>
      </c>
      <c r="C78" s="428">
        <f t="shared" si="15"/>
        <v>0.75</v>
      </c>
      <c r="D78" s="425">
        <f t="shared" si="9"/>
        <v>3.7348160755829946E-2</v>
      </c>
      <c r="E78" s="433">
        <f t="shared" si="16"/>
        <v>0.75</v>
      </c>
      <c r="F78" s="430">
        <f t="shared" si="10"/>
        <v>0.10417122874730353</v>
      </c>
      <c r="G78" s="439">
        <f t="shared" si="17"/>
        <v>0.75</v>
      </c>
      <c r="H78" s="435">
        <f t="shared" si="11"/>
        <v>0.10417122874730353</v>
      </c>
      <c r="I78" s="577">
        <f t="shared" si="17"/>
        <v>0.75</v>
      </c>
      <c r="J78" s="573">
        <f t="shared" si="12"/>
        <v>0.50563200498131289</v>
      </c>
    </row>
    <row r="79" spans="1:10" x14ac:dyDescent="0.25">
      <c r="A79">
        <f t="shared" si="13"/>
        <v>3.740357066403182E-2</v>
      </c>
      <c r="B79" s="2">
        <f t="shared" si="14"/>
        <v>0.76000000000000045</v>
      </c>
      <c r="C79" s="428">
        <f t="shared" si="15"/>
        <v>0.76</v>
      </c>
      <c r="D79" s="425">
        <f t="shared" si="9"/>
        <v>3.7403570664031799E-2</v>
      </c>
      <c r="E79" s="433">
        <f t="shared" si="16"/>
        <v>0.76</v>
      </c>
      <c r="F79" s="430">
        <f t="shared" si="10"/>
        <v>0.1042274672544677</v>
      </c>
      <c r="G79" s="439">
        <f t="shared" si="17"/>
        <v>0.76</v>
      </c>
      <c r="H79" s="435">
        <f t="shared" si="11"/>
        <v>0.1042274672544677</v>
      </c>
      <c r="I79" s="577">
        <f t="shared" si="17"/>
        <v>0.76</v>
      </c>
      <c r="J79" s="573">
        <f t="shared" si="12"/>
        <v>0.50570719266785824</v>
      </c>
    </row>
    <row r="80" spans="1:10" x14ac:dyDescent="0.25">
      <c r="A80">
        <f t="shared" si="13"/>
        <v>3.7459029698755017E-2</v>
      </c>
      <c r="B80" s="2">
        <f t="shared" si="14"/>
        <v>0.77000000000000046</v>
      </c>
      <c r="C80" s="428">
        <f t="shared" si="15"/>
        <v>0.77</v>
      </c>
      <c r="D80" s="425">
        <f t="shared" si="9"/>
        <v>3.7459029698754996E-2</v>
      </c>
      <c r="E80" s="433">
        <f t="shared" si="16"/>
        <v>0.77</v>
      </c>
      <c r="F80" s="430">
        <f t="shared" si="10"/>
        <v>0.10428372206597766</v>
      </c>
      <c r="G80" s="439">
        <f t="shared" si="17"/>
        <v>0.77</v>
      </c>
      <c r="H80" s="435">
        <f t="shared" si="11"/>
        <v>0.10428372206597766</v>
      </c>
      <c r="I80" s="577">
        <f t="shared" si="17"/>
        <v>0.77</v>
      </c>
      <c r="J80" s="573">
        <f t="shared" si="12"/>
        <v>0.50578238282611543</v>
      </c>
    </row>
    <row r="81" spans="1:10" x14ac:dyDescent="0.25">
      <c r="A81">
        <f t="shared" si="13"/>
        <v>3.7514537846009458E-2</v>
      </c>
      <c r="B81" s="2">
        <f t="shared" si="14"/>
        <v>0.78000000000000047</v>
      </c>
      <c r="C81" s="428">
        <f t="shared" si="15"/>
        <v>0.78</v>
      </c>
      <c r="D81" s="425">
        <f t="shared" si="9"/>
        <v>3.7514537846009437E-2</v>
      </c>
      <c r="E81" s="433">
        <f t="shared" si="16"/>
        <v>0.78</v>
      </c>
      <c r="F81" s="430">
        <f t="shared" si="10"/>
        <v>0.10433999317916104</v>
      </c>
      <c r="G81" s="439">
        <f t="shared" si="17"/>
        <v>0.78</v>
      </c>
      <c r="H81" s="435">
        <f t="shared" si="11"/>
        <v>0.10433999317916104</v>
      </c>
      <c r="I81" s="577">
        <f t="shared" si="17"/>
        <v>0.78</v>
      </c>
      <c r="J81" s="573">
        <f t="shared" si="12"/>
        <v>0.50585757545572241</v>
      </c>
    </row>
    <row r="82" spans="1:10" x14ac:dyDescent="0.25">
      <c r="A82">
        <f t="shared" si="13"/>
        <v>3.757009509172321E-2</v>
      </c>
      <c r="B82" s="2">
        <f t="shared" si="14"/>
        <v>0.79000000000000048</v>
      </c>
      <c r="C82" s="428">
        <f t="shared" si="15"/>
        <v>0.79</v>
      </c>
      <c r="D82" s="425">
        <f t="shared" si="9"/>
        <v>3.7570095091723182E-2</v>
      </c>
      <c r="E82" s="433">
        <f t="shared" si="16"/>
        <v>0.79</v>
      </c>
      <c r="F82" s="430">
        <f t="shared" si="10"/>
        <v>0.10439628059134162</v>
      </c>
      <c r="G82" s="439">
        <f t="shared" si="17"/>
        <v>0.79</v>
      </c>
      <c r="H82" s="435">
        <f t="shared" si="11"/>
        <v>0.10439628059134162</v>
      </c>
      <c r="I82" s="577">
        <f t="shared" si="17"/>
        <v>0.79</v>
      </c>
      <c r="J82" s="573">
        <f t="shared" si="12"/>
        <v>0.50593277055630281</v>
      </c>
    </row>
    <row r="83" spans="1:10" x14ac:dyDescent="0.25">
      <c r="A83">
        <f t="shared" si="13"/>
        <v>3.7625701421743221E-2</v>
      </c>
      <c r="B83" s="2">
        <f t="shared" si="14"/>
        <v>0.80000000000000049</v>
      </c>
      <c r="C83" s="428">
        <f t="shared" si="15"/>
        <v>0.8</v>
      </c>
      <c r="D83" s="425">
        <f t="shared" si="9"/>
        <v>3.7625701421743193E-2</v>
      </c>
      <c r="E83" s="433">
        <f t="shared" si="16"/>
        <v>0.8</v>
      </c>
      <c r="F83" s="430">
        <f t="shared" si="10"/>
        <v>0.10445258429984183</v>
      </c>
      <c r="G83" s="439">
        <f t="shared" si="17"/>
        <v>0.8</v>
      </c>
      <c r="H83" s="435">
        <f t="shared" si="11"/>
        <v>0.10445258429984183</v>
      </c>
      <c r="I83" s="577">
        <f t="shared" si="17"/>
        <v>0.8</v>
      </c>
      <c r="J83" s="573">
        <f t="shared" si="12"/>
        <v>0.50600796812748761</v>
      </c>
    </row>
    <row r="84" spans="1:10" x14ac:dyDescent="0.25">
      <c r="A84">
        <f t="shared" si="13"/>
        <v>3.7681356821835793E-2</v>
      </c>
      <c r="B84" s="2">
        <f t="shared" si="14"/>
        <v>0.8100000000000005</v>
      </c>
      <c r="C84" s="428">
        <f t="shared" si="15"/>
        <v>0.81</v>
      </c>
      <c r="D84" s="425">
        <f t="shared" si="9"/>
        <v>3.7681356821835772E-2</v>
      </c>
      <c r="E84" s="433">
        <f t="shared" si="16"/>
        <v>0.81</v>
      </c>
      <c r="F84" s="430">
        <f t="shared" si="10"/>
        <v>0.10450890430198241</v>
      </c>
      <c r="G84" s="439">
        <f t="shared" si="17"/>
        <v>0.81</v>
      </c>
      <c r="H84" s="435">
        <f t="shared" si="11"/>
        <v>0.10450890430198241</v>
      </c>
      <c r="I84" s="577">
        <f t="shared" si="17"/>
        <v>0.81</v>
      </c>
      <c r="J84" s="573">
        <f t="shared" si="12"/>
        <v>0.50608316816891463</v>
      </c>
    </row>
    <row r="85" spans="1:10" x14ac:dyDescent="0.25">
      <c r="A85">
        <f t="shared" si="13"/>
        <v>3.7737061277685523E-2</v>
      </c>
      <c r="B85" s="2">
        <f t="shared" si="14"/>
        <v>0.82000000000000051</v>
      </c>
      <c r="C85" s="428">
        <f t="shared" si="15"/>
        <v>0.82</v>
      </c>
      <c r="D85" s="425">
        <f t="shared" si="9"/>
        <v>3.7737061277685488E-2</v>
      </c>
      <c r="E85" s="433">
        <f t="shared" si="16"/>
        <v>0.82</v>
      </c>
      <c r="F85" s="430">
        <f t="shared" si="10"/>
        <v>0.10456524059507989</v>
      </c>
      <c r="G85" s="439">
        <f t="shared" si="17"/>
        <v>0.82</v>
      </c>
      <c r="H85" s="435">
        <f t="shared" si="11"/>
        <v>0.10456524059507989</v>
      </c>
      <c r="I85" s="577">
        <f t="shared" si="17"/>
        <v>0.82</v>
      </c>
      <c r="J85" s="573">
        <f t="shared" si="12"/>
        <v>0.50615837068021463</v>
      </c>
    </row>
    <row r="86" spans="1:10" x14ac:dyDescent="0.25">
      <c r="A86">
        <f t="shared" si="13"/>
        <v>3.7792814774895926E-2</v>
      </c>
      <c r="B86" s="2">
        <f t="shared" si="14"/>
        <v>0.83000000000000052</v>
      </c>
      <c r="C86" s="428">
        <f t="shared" si="15"/>
        <v>0.83</v>
      </c>
      <c r="D86" s="425">
        <f t="shared" si="9"/>
        <v>3.7792814774895905E-2</v>
      </c>
      <c r="E86" s="433">
        <f t="shared" si="16"/>
        <v>0.83</v>
      </c>
      <c r="F86" s="430">
        <f t="shared" si="10"/>
        <v>0.10462159317644787</v>
      </c>
      <c r="G86" s="439">
        <f t="shared" si="17"/>
        <v>0.83</v>
      </c>
      <c r="H86" s="435">
        <f t="shared" si="11"/>
        <v>0.10462159317644787</v>
      </c>
      <c r="I86" s="577">
        <f t="shared" si="17"/>
        <v>0.83</v>
      </c>
      <c r="J86" s="573">
        <f t="shared" si="12"/>
        <v>0.50623357566100535</v>
      </c>
    </row>
    <row r="87" spans="1:10" x14ac:dyDescent="0.25">
      <c r="A87">
        <f t="shared" si="13"/>
        <v>3.7848617298990701E-2</v>
      </c>
      <c r="B87" s="2">
        <f t="shared" si="14"/>
        <v>0.84000000000000052</v>
      </c>
      <c r="C87" s="428">
        <f t="shared" si="15"/>
        <v>0.84</v>
      </c>
      <c r="D87" s="425">
        <f t="shared" si="9"/>
        <v>3.7848617298990681E-2</v>
      </c>
      <c r="E87" s="433">
        <f t="shared" si="16"/>
        <v>0.84</v>
      </c>
      <c r="F87" s="430">
        <f t="shared" si="10"/>
        <v>0.10467796204340042</v>
      </c>
      <c r="G87" s="439">
        <f t="shared" si="17"/>
        <v>0.84</v>
      </c>
      <c r="H87" s="435">
        <f t="shared" si="11"/>
        <v>0.10467796204340042</v>
      </c>
      <c r="I87" s="577">
        <f t="shared" si="17"/>
        <v>0.84</v>
      </c>
      <c r="J87" s="573">
        <f t="shared" si="12"/>
        <v>0.50630878311093797</v>
      </c>
    </row>
    <row r="88" spans="1:10" x14ac:dyDescent="0.25">
      <c r="A88">
        <f t="shared" si="13"/>
        <v>3.7904468835411355E-2</v>
      </c>
      <c r="B88" s="2">
        <f t="shared" si="14"/>
        <v>0.85000000000000053</v>
      </c>
      <c r="C88" s="428">
        <f t="shared" si="15"/>
        <v>0.85</v>
      </c>
      <c r="D88" s="425">
        <f t="shared" si="9"/>
        <v>3.7904468835411334E-2</v>
      </c>
      <c r="E88" s="433">
        <f t="shared" si="16"/>
        <v>0.85</v>
      </c>
      <c r="F88" s="430">
        <f t="shared" si="10"/>
        <v>0.10473434719324526</v>
      </c>
      <c r="G88" s="439">
        <f t="shared" si="17"/>
        <v>0.85</v>
      </c>
      <c r="H88" s="435">
        <f t="shared" si="11"/>
        <v>0.10473434719324526</v>
      </c>
      <c r="I88" s="577">
        <f t="shared" si="17"/>
        <v>0.85</v>
      </c>
      <c r="J88" s="573">
        <f t="shared" si="12"/>
        <v>0.50638399302962367</v>
      </c>
    </row>
    <row r="89" spans="1:10" x14ac:dyDescent="0.25">
      <c r="A89">
        <f t="shared" si="13"/>
        <v>3.7960369369520373E-2</v>
      </c>
      <c r="B89" s="2">
        <f t="shared" si="14"/>
        <v>0.86000000000000054</v>
      </c>
      <c r="C89" s="428">
        <f t="shared" si="15"/>
        <v>0.86</v>
      </c>
      <c r="D89" s="425">
        <f t="shared" si="9"/>
        <v>3.7960369369520339E-2</v>
      </c>
      <c r="E89" s="433">
        <f t="shared" si="16"/>
        <v>0.86</v>
      </c>
      <c r="F89" s="430">
        <f t="shared" si="10"/>
        <v>0.10479074862329213</v>
      </c>
      <c r="G89" s="439">
        <f t="shared" si="17"/>
        <v>0.86</v>
      </c>
      <c r="H89" s="435">
        <f t="shared" si="11"/>
        <v>0.10479074862329213</v>
      </c>
      <c r="I89" s="577">
        <f t="shared" si="17"/>
        <v>0.86</v>
      </c>
      <c r="J89" s="573">
        <f t="shared" si="12"/>
        <v>0.50645920541671363</v>
      </c>
    </row>
    <row r="90" spans="1:10" x14ac:dyDescent="0.25">
      <c r="A90">
        <f t="shared" si="13"/>
        <v>3.8016318886598059E-2</v>
      </c>
      <c r="B90" s="2">
        <f t="shared" si="14"/>
        <v>0.87000000000000055</v>
      </c>
      <c r="C90" s="428">
        <f t="shared" si="15"/>
        <v>0.87</v>
      </c>
      <c r="D90" s="425">
        <f t="shared" si="9"/>
        <v>3.8016318886598031E-2</v>
      </c>
      <c r="E90" s="433">
        <f t="shared" si="16"/>
        <v>0.87</v>
      </c>
      <c r="F90" s="430">
        <f t="shared" si="10"/>
        <v>0.10484716633084301</v>
      </c>
      <c r="G90" s="439">
        <f t="shared" si="17"/>
        <v>0.87</v>
      </c>
      <c r="H90" s="435">
        <f t="shared" si="11"/>
        <v>0.10484716633084301</v>
      </c>
      <c r="I90" s="577">
        <f t="shared" si="17"/>
        <v>0.87</v>
      </c>
      <c r="J90" s="573">
        <f t="shared" si="12"/>
        <v>0.5065344202718195</v>
      </c>
    </row>
    <row r="91" spans="1:10" x14ac:dyDescent="0.25">
      <c r="A91">
        <f t="shared" si="13"/>
        <v>3.8072317371845875E-2</v>
      </c>
      <c r="B91" s="2">
        <f t="shared" si="14"/>
        <v>0.88000000000000056</v>
      </c>
      <c r="C91" s="428">
        <f t="shared" si="15"/>
        <v>0.88</v>
      </c>
      <c r="D91" s="425">
        <f t="shared" si="9"/>
        <v>3.8072317371845847E-2</v>
      </c>
      <c r="E91" s="433">
        <f t="shared" si="16"/>
        <v>0.88</v>
      </c>
      <c r="F91" s="430">
        <f t="shared" si="10"/>
        <v>0.10490360031320235</v>
      </c>
      <c r="G91" s="439">
        <f t="shared" si="17"/>
        <v>0.88</v>
      </c>
      <c r="H91" s="435">
        <f t="shared" si="11"/>
        <v>0.10490360031320235</v>
      </c>
      <c r="I91" s="577">
        <f t="shared" si="17"/>
        <v>0.88</v>
      </c>
      <c r="J91" s="573">
        <f t="shared" si="12"/>
        <v>0.50660963759458577</v>
      </c>
    </row>
    <row r="92" spans="1:10" x14ac:dyDescent="0.25">
      <c r="A92">
        <f t="shared" si="13"/>
        <v>3.8128364810384036E-2</v>
      </c>
      <c r="B92" s="2">
        <f t="shared" si="14"/>
        <v>0.89000000000000057</v>
      </c>
      <c r="C92" s="428">
        <f t="shared" si="15"/>
        <v>0.89</v>
      </c>
      <c r="D92" s="425">
        <f t="shared" si="9"/>
        <v>3.8128364810384008E-2</v>
      </c>
      <c r="E92" s="433">
        <f t="shared" si="16"/>
        <v>0.89</v>
      </c>
      <c r="F92" s="430">
        <f t="shared" si="10"/>
        <v>0.10496005056766941</v>
      </c>
      <c r="G92" s="439">
        <f t="shared" si="17"/>
        <v>0.89</v>
      </c>
      <c r="H92" s="435">
        <f t="shared" si="11"/>
        <v>0.10496005056766941</v>
      </c>
      <c r="I92" s="577">
        <f t="shared" si="17"/>
        <v>0.89</v>
      </c>
      <c r="J92" s="573">
        <f t="shared" si="12"/>
        <v>0.50668485738464364</v>
      </c>
    </row>
    <row r="93" spans="1:10" x14ac:dyDescent="0.25">
      <c r="A93">
        <f t="shared" si="13"/>
        <v>3.8184461187252439E-2</v>
      </c>
      <c r="B93" s="2">
        <f t="shared" si="14"/>
        <v>0.90000000000000058</v>
      </c>
      <c r="C93" s="428">
        <f t="shared" si="15"/>
        <v>0.9</v>
      </c>
      <c r="D93" s="425">
        <f t="shared" si="9"/>
        <v>3.8184461187252411E-2</v>
      </c>
      <c r="E93" s="433">
        <f t="shared" si="16"/>
        <v>0.9</v>
      </c>
      <c r="F93" s="430">
        <f t="shared" si="10"/>
        <v>0.10501651709154088</v>
      </c>
      <c r="G93" s="439">
        <f t="shared" si="17"/>
        <v>0.9</v>
      </c>
      <c r="H93" s="435">
        <f t="shared" si="11"/>
        <v>0.10501651709154088</v>
      </c>
      <c r="I93" s="577">
        <f t="shared" si="17"/>
        <v>0.9</v>
      </c>
      <c r="J93" s="573">
        <f t="shared" si="12"/>
        <v>0.50676007964161851</v>
      </c>
    </row>
    <row r="94" spans="1:10" x14ac:dyDescent="0.25">
      <c r="A94">
        <f t="shared" si="13"/>
        <v>3.8240606487410726E-2</v>
      </c>
      <c r="B94" s="2">
        <f t="shared" si="14"/>
        <v>0.91000000000000059</v>
      </c>
      <c r="C94" s="428">
        <f t="shared" si="15"/>
        <v>0.91</v>
      </c>
      <c r="D94" s="425">
        <f t="shared" si="9"/>
        <v>3.8240606487410692E-2</v>
      </c>
      <c r="E94" s="433">
        <f t="shared" si="16"/>
        <v>0.91</v>
      </c>
      <c r="F94" s="430">
        <f t="shared" si="10"/>
        <v>0.10507299988210912</v>
      </c>
      <c r="G94" s="439">
        <f t="shared" si="17"/>
        <v>0.91</v>
      </c>
      <c r="H94" s="435">
        <f t="shared" si="11"/>
        <v>0.10507299988210912</v>
      </c>
      <c r="I94" s="577">
        <f t="shared" si="17"/>
        <v>0.91</v>
      </c>
      <c r="J94" s="573">
        <f t="shared" si="12"/>
        <v>0.50683530436513002</v>
      </c>
    </row>
    <row r="95" spans="1:10" x14ac:dyDescent="0.25">
      <c r="A95">
        <f t="shared" si="13"/>
        <v>3.8296800695740714E-2</v>
      </c>
      <c r="B95" s="2">
        <f t="shared" si="14"/>
        <v>0.9200000000000006</v>
      </c>
      <c r="C95" s="428">
        <f t="shared" si="15"/>
        <v>0.92</v>
      </c>
      <c r="D95" s="425">
        <f t="shared" si="9"/>
        <v>3.8296800695740693E-2</v>
      </c>
      <c r="E95" s="433">
        <f t="shared" si="16"/>
        <v>0.92</v>
      </c>
      <c r="F95" s="430">
        <f t="shared" si="10"/>
        <v>0.1051294989366727</v>
      </c>
      <c r="G95" s="439">
        <f t="shared" si="17"/>
        <v>0.92</v>
      </c>
      <c r="H95" s="435">
        <f t="shared" si="11"/>
        <v>0.1051294989366727</v>
      </c>
      <c r="I95" s="577">
        <f t="shared" si="17"/>
        <v>0.92</v>
      </c>
      <c r="J95" s="573">
        <f t="shared" si="12"/>
        <v>0.50691053155484034</v>
      </c>
    </row>
    <row r="96" spans="1:10" x14ac:dyDescent="0.25">
      <c r="A96">
        <f t="shared" si="13"/>
        <v>3.835304379704204E-2</v>
      </c>
      <c r="B96" s="2">
        <f t="shared" si="14"/>
        <v>0.9300000000000006</v>
      </c>
      <c r="C96" s="428">
        <f t="shared" si="15"/>
        <v>0.93</v>
      </c>
      <c r="D96" s="425">
        <f t="shared" si="9"/>
        <v>3.8353043797042019E-2</v>
      </c>
      <c r="E96" s="433">
        <f t="shared" si="16"/>
        <v>0.93</v>
      </c>
      <c r="F96" s="430">
        <f t="shared" si="10"/>
        <v>0.10518601425251871</v>
      </c>
      <c r="G96" s="439">
        <f t="shared" si="17"/>
        <v>0.93</v>
      </c>
      <c r="H96" s="435">
        <f t="shared" si="11"/>
        <v>0.10518601425251871</v>
      </c>
      <c r="I96" s="577">
        <f t="shared" si="17"/>
        <v>0.93</v>
      </c>
      <c r="J96" s="573">
        <f t="shared" si="12"/>
        <v>0.50698576121036887</v>
      </c>
    </row>
    <row r="97" spans="1:10" x14ac:dyDescent="0.25">
      <c r="A97">
        <f t="shared" si="13"/>
        <v>3.8409335776034968E-2</v>
      </c>
      <c r="B97" s="2">
        <f t="shared" si="14"/>
        <v>0.94000000000000061</v>
      </c>
      <c r="C97" s="428">
        <f t="shared" si="15"/>
        <v>0.94</v>
      </c>
      <c r="D97" s="425">
        <f t="shared" si="9"/>
        <v>3.8409335776034934E-2</v>
      </c>
      <c r="E97" s="433">
        <f t="shared" si="16"/>
        <v>0.94</v>
      </c>
      <c r="F97" s="430">
        <f t="shared" si="10"/>
        <v>0.10524254582693392</v>
      </c>
      <c r="G97" s="439">
        <f t="shared" si="17"/>
        <v>0.94</v>
      </c>
      <c r="H97" s="435">
        <f t="shared" si="11"/>
        <v>0.10524254582693392</v>
      </c>
      <c r="I97" s="577">
        <f t="shared" si="17"/>
        <v>0.94</v>
      </c>
      <c r="J97" s="573">
        <f t="shared" si="12"/>
        <v>0.50706099333134136</v>
      </c>
    </row>
    <row r="98" spans="1:10" x14ac:dyDescent="0.25">
      <c r="A98">
        <f t="shared" si="13"/>
        <v>3.846567661736032E-2</v>
      </c>
      <c r="B98" s="2">
        <f t="shared" si="14"/>
        <v>0.95000000000000062</v>
      </c>
      <c r="C98" s="428">
        <f t="shared" si="15"/>
        <v>0.95</v>
      </c>
      <c r="D98" s="425">
        <f t="shared" si="9"/>
        <v>3.8465676617360292E-2</v>
      </c>
      <c r="E98" s="433">
        <f t="shared" si="16"/>
        <v>0.95</v>
      </c>
      <c r="F98" s="430">
        <f t="shared" si="10"/>
        <v>0.10529909365720315</v>
      </c>
      <c r="G98" s="439">
        <f t="shared" si="17"/>
        <v>0.95</v>
      </c>
      <c r="H98" s="435">
        <f t="shared" si="11"/>
        <v>0.10529909365720315</v>
      </c>
      <c r="I98" s="577">
        <f t="shared" si="17"/>
        <v>0.95</v>
      </c>
      <c r="J98" s="573">
        <f t="shared" si="12"/>
        <v>0.5071362279173901</v>
      </c>
    </row>
    <row r="99" spans="1:10" x14ac:dyDescent="0.25">
      <c r="A99">
        <f t="shared" si="13"/>
        <v>3.8522066305579784E-2</v>
      </c>
      <c r="B99" s="2">
        <f t="shared" si="14"/>
        <v>0.96000000000000063</v>
      </c>
      <c r="C99" s="428">
        <f t="shared" si="15"/>
        <v>0.96</v>
      </c>
      <c r="D99" s="425">
        <f t="shared" si="9"/>
        <v>3.8522066305579764E-2</v>
      </c>
      <c r="E99" s="433">
        <f t="shared" si="16"/>
        <v>0.96</v>
      </c>
      <c r="F99" s="430">
        <f t="shared" si="10"/>
        <v>0.10535565774060983</v>
      </c>
      <c r="G99" s="439">
        <f t="shared" si="17"/>
        <v>0.96</v>
      </c>
      <c r="H99" s="435">
        <f t="shared" si="11"/>
        <v>0.10535565774060983</v>
      </c>
      <c r="I99" s="577">
        <f t="shared" si="17"/>
        <v>0.96</v>
      </c>
      <c r="J99" s="573">
        <f t="shared" si="12"/>
        <v>0.50721146496815273</v>
      </c>
    </row>
    <row r="100" spans="1:10" x14ac:dyDescent="0.25">
      <c r="A100">
        <f t="shared" si="13"/>
        <v>3.8578504825174942E-2</v>
      </c>
      <c r="B100" s="2">
        <f t="shared" si="14"/>
        <v>0.97000000000000064</v>
      </c>
      <c r="C100" s="428">
        <f t="shared" si="15"/>
        <v>0.97</v>
      </c>
      <c r="D100" s="425">
        <f t="shared" si="9"/>
        <v>3.8578504825174921E-2</v>
      </c>
      <c r="E100" s="433">
        <f t="shared" si="16"/>
        <v>0.97</v>
      </c>
      <c r="F100" s="430">
        <f t="shared" si="10"/>
        <v>0.1054122380744331</v>
      </c>
      <c r="G100" s="439">
        <f t="shared" si="17"/>
        <v>0.97</v>
      </c>
      <c r="H100" s="435">
        <f t="shared" si="11"/>
        <v>0.1054122380744331</v>
      </c>
      <c r="I100" s="577">
        <f t="shared" si="17"/>
        <v>0.97</v>
      </c>
      <c r="J100" s="573">
        <f t="shared" si="12"/>
        <v>0.50728670448325575</v>
      </c>
    </row>
    <row r="101" spans="1:10" x14ac:dyDescent="0.25">
      <c r="A101">
        <f t="shared" si="13"/>
        <v>3.8634992160548623E-2</v>
      </c>
      <c r="B101" s="2">
        <f t="shared" si="14"/>
        <v>0.98000000000000065</v>
      </c>
      <c r="C101" s="428">
        <f t="shared" si="15"/>
        <v>0.98</v>
      </c>
      <c r="D101" s="425">
        <f t="shared" si="9"/>
        <v>3.8634992160548602E-2</v>
      </c>
      <c r="E101" s="433">
        <f t="shared" si="16"/>
        <v>0.98</v>
      </c>
      <c r="F101" s="430">
        <f t="shared" si="10"/>
        <v>0.10546883465595101</v>
      </c>
      <c r="G101" s="439">
        <f t="shared" si="17"/>
        <v>0.98</v>
      </c>
      <c r="H101" s="435">
        <f t="shared" si="11"/>
        <v>0.10546883465595101</v>
      </c>
      <c r="I101" s="577">
        <f t="shared" si="17"/>
        <v>0.98</v>
      </c>
      <c r="J101" s="573">
        <f t="shared" si="12"/>
        <v>0.50736194646233101</v>
      </c>
    </row>
    <row r="102" spans="1:10" x14ac:dyDescent="0.25">
      <c r="A102">
        <f t="shared" si="13"/>
        <v>3.8691528296024603E-2</v>
      </c>
      <c r="B102" s="2">
        <f t="shared" si="14"/>
        <v>0.99000000000000066</v>
      </c>
      <c r="C102" s="428">
        <f t="shared" si="15"/>
        <v>0.99</v>
      </c>
      <c r="D102" s="425">
        <f t="shared" si="9"/>
        <v>3.8691528296024583E-2</v>
      </c>
      <c r="E102" s="433">
        <f t="shared" si="16"/>
        <v>0.99</v>
      </c>
      <c r="F102" s="430">
        <f t="shared" si="10"/>
        <v>0.10552544748243947</v>
      </c>
      <c r="G102" s="439">
        <f t="shared" si="17"/>
        <v>0.99</v>
      </c>
      <c r="H102" s="435">
        <f t="shared" si="11"/>
        <v>0.10552544748243947</v>
      </c>
      <c r="I102" s="577">
        <f t="shared" si="17"/>
        <v>0.99</v>
      </c>
      <c r="J102" s="573">
        <f t="shared" si="12"/>
        <v>0.50743719090501682</v>
      </c>
    </row>
    <row r="103" spans="1:10" x14ac:dyDescent="0.25">
      <c r="A103">
        <f t="shared" si="13"/>
        <v>3.8748113215847119E-2</v>
      </c>
      <c r="B103" s="2">
        <f t="shared" si="14"/>
        <v>1.0000000000000007</v>
      </c>
      <c r="C103" s="428">
        <f t="shared" si="15"/>
        <v>1</v>
      </c>
      <c r="D103" s="425">
        <f t="shared" si="9"/>
        <v>3.8748113215847091E-2</v>
      </c>
      <c r="E103" s="433">
        <f t="shared" si="16"/>
        <v>1</v>
      </c>
      <c r="F103" s="430">
        <f t="shared" si="10"/>
        <v>0.10558207655117115</v>
      </c>
      <c r="G103" s="439">
        <f t="shared" si="17"/>
        <v>1</v>
      </c>
      <c r="H103" s="435">
        <f t="shared" si="11"/>
        <v>0.10558207655117115</v>
      </c>
      <c r="I103" s="577">
        <f t="shared" si="17"/>
        <v>1</v>
      </c>
      <c r="J103" s="573">
        <f t="shared" si="12"/>
        <v>0.50751243781094513</v>
      </c>
    </row>
    <row r="104" spans="1:10" x14ac:dyDescent="0.25">
      <c r="A104">
        <f t="shared" si="13"/>
        <v>3.8804746904181397E-2</v>
      </c>
      <c r="B104" s="2">
        <f t="shared" si="14"/>
        <v>1.0100000000000007</v>
      </c>
      <c r="C104" s="428">
        <f t="shared" si="15"/>
        <v>1.01</v>
      </c>
      <c r="D104" s="425">
        <f t="shared" si="9"/>
        <v>3.8804746904181377E-2</v>
      </c>
      <c r="E104" s="433">
        <f t="shared" si="16"/>
        <v>1.01</v>
      </c>
      <c r="F104" s="430">
        <f t="shared" si="10"/>
        <v>0.10563872185941568</v>
      </c>
      <c r="G104" s="439">
        <f t="shared" si="17"/>
        <v>1.01</v>
      </c>
      <c r="H104" s="435">
        <f t="shared" si="11"/>
        <v>0.10563872185941568</v>
      </c>
      <c r="I104" s="577">
        <f t="shared" si="17"/>
        <v>1.01</v>
      </c>
      <c r="J104" s="573">
        <f t="shared" si="12"/>
        <v>0.50758768717974279</v>
      </c>
    </row>
    <row r="105" spans="1:10" x14ac:dyDescent="0.25">
      <c r="A105">
        <f t="shared" si="13"/>
        <v>3.8861429345113753E-2</v>
      </c>
      <c r="B105" s="2">
        <f t="shared" si="14"/>
        <v>1.0200000000000007</v>
      </c>
      <c r="C105" s="428">
        <f t="shared" si="15"/>
        <v>1.02</v>
      </c>
      <c r="D105" s="425">
        <f t="shared" si="9"/>
        <v>3.8861429345113725E-2</v>
      </c>
      <c r="E105" s="433">
        <f t="shared" si="16"/>
        <v>1.02</v>
      </c>
      <c r="F105" s="430">
        <f t="shared" si="10"/>
        <v>0.10569538340444043</v>
      </c>
      <c r="G105" s="439">
        <f t="shared" si="17"/>
        <v>1.02</v>
      </c>
      <c r="H105" s="435">
        <f t="shared" si="11"/>
        <v>0.10569538340444043</v>
      </c>
      <c r="I105" s="577">
        <f t="shared" si="17"/>
        <v>1.02</v>
      </c>
      <c r="J105" s="573">
        <f t="shared" si="12"/>
        <v>0.50766293901104231</v>
      </c>
    </row>
    <row r="106" spans="1:10" x14ac:dyDescent="0.25">
      <c r="A106">
        <f t="shared" si="13"/>
        <v>3.8918160522652574E-2</v>
      </c>
      <c r="B106" s="2">
        <f t="shared" si="14"/>
        <v>1.0300000000000007</v>
      </c>
      <c r="C106" s="428">
        <f t="shared" si="15"/>
        <v>1.03</v>
      </c>
      <c r="D106" s="425">
        <f t="shared" si="9"/>
        <v>3.8918160522652553E-2</v>
      </c>
      <c r="E106" s="433">
        <f t="shared" si="16"/>
        <v>1.03</v>
      </c>
      <c r="F106" s="430">
        <f t="shared" si="10"/>
        <v>0.10575206118351203</v>
      </c>
      <c r="G106" s="439">
        <f t="shared" si="17"/>
        <v>1.03</v>
      </c>
      <c r="H106" s="435">
        <f t="shared" si="11"/>
        <v>0.10575206118351203</v>
      </c>
      <c r="I106" s="577">
        <f t="shared" si="17"/>
        <v>1.03</v>
      </c>
      <c r="J106" s="573">
        <f t="shared" si="12"/>
        <v>0.50773819330448167</v>
      </c>
    </row>
    <row r="107" spans="1:10" x14ac:dyDescent="0.25">
      <c r="A107">
        <f t="shared" si="13"/>
        <v>3.8974940420727092E-2</v>
      </c>
      <c r="B107" s="2">
        <f t="shared" si="14"/>
        <v>1.0400000000000007</v>
      </c>
      <c r="C107" s="428">
        <f t="shared" si="15"/>
        <v>1.04</v>
      </c>
      <c r="D107" s="425">
        <f t="shared" si="9"/>
        <v>3.8974940420727064E-2</v>
      </c>
      <c r="E107" s="433">
        <f t="shared" si="16"/>
        <v>1.04</v>
      </c>
      <c r="F107" s="430">
        <f t="shared" si="10"/>
        <v>0.10580875519389372</v>
      </c>
      <c r="G107" s="439">
        <f t="shared" si="17"/>
        <v>1.04</v>
      </c>
      <c r="H107" s="435">
        <f t="shared" si="11"/>
        <v>0.10580875519389372</v>
      </c>
      <c r="I107" s="577">
        <f t="shared" si="17"/>
        <v>1.04</v>
      </c>
      <c r="J107" s="573">
        <f t="shared" si="12"/>
        <v>0.50781345005969336</v>
      </c>
    </row>
    <row r="108" spans="1:10" x14ac:dyDescent="0.25">
      <c r="A108">
        <f t="shared" si="13"/>
        <v>3.9031769023186912E-2</v>
      </c>
      <c r="B108" s="2">
        <f t="shared" si="14"/>
        <v>1.0500000000000007</v>
      </c>
      <c r="C108" s="428">
        <f t="shared" si="15"/>
        <v>1.05</v>
      </c>
      <c r="D108" s="425">
        <f t="shared" si="9"/>
        <v>3.9031769023186891E-2</v>
      </c>
      <c r="E108" s="433">
        <f t="shared" si="16"/>
        <v>1.05</v>
      </c>
      <c r="F108" s="430">
        <f t="shared" si="10"/>
        <v>0.10586546543284317</v>
      </c>
      <c r="G108" s="439">
        <f t="shared" si="17"/>
        <v>1.05</v>
      </c>
      <c r="H108" s="435">
        <f t="shared" si="11"/>
        <v>0.10586546543284317</v>
      </c>
      <c r="I108" s="577">
        <f t="shared" si="17"/>
        <v>1.05</v>
      </c>
      <c r="J108" s="573">
        <f t="shared" si="12"/>
        <v>0.50788870927629948</v>
      </c>
    </row>
    <row r="109" spans="1:10" x14ac:dyDescent="0.25">
      <c r="A109">
        <f t="shared" si="13"/>
        <v>3.9088646313805819E-2</v>
      </c>
      <c r="B109" s="2">
        <f t="shared" si="14"/>
        <v>1.0600000000000007</v>
      </c>
      <c r="C109" s="428">
        <f t="shared" si="15"/>
        <v>1.06</v>
      </c>
      <c r="D109" s="425">
        <f t="shared" si="9"/>
        <v>3.9088646313805792E-2</v>
      </c>
      <c r="E109" s="433">
        <f t="shared" si="16"/>
        <v>1.06</v>
      </c>
      <c r="F109" s="430">
        <f t="shared" si="10"/>
        <v>0.10592219189762284</v>
      </c>
      <c r="G109" s="439">
        <f t="shared" si="17"/>
        <v>1.06</v>
      </c>
      <c r="H109" s="435">
        <f t="shared" si="11"/>
        <v>0.10592219189762284</v>
      </c>
      <c r="I109" s="577">
        <f t="shared" si="17"/>
        <v>1.06</v>
      </c>
      <c r="J109" s="573">
        <f t="shared" si="12"/>
        <v>0.50796397095394863</v>
      </c>
    </row>
    <row r="110" spans="1:10" x14ac:dyDescent="0.25">
      <c r="A110">
        <f t="shared" si="13"/>
        <v>3.9145572276276484E-2</v>
      </c>
      <c r="B110" s="2">
        <f t="shared" si="14"/>
        <v>1.0700000000000007</v>
      </c>
      <c r="C110" s="428">
        <f t="shared" si="15"/>
        <v>1.07</v>
      </c>
      <c r="D110" s="425">
        <f t="shared" si="9"/>
        <v>3.9145572276276457E-2</v>
      </c>
      <c r="E110" s="433">
        <f t="shared" si="16"/>
        <v>1.07</v>
      </c>
      <c r="F110" s="430">
        <f t="shared" si="10"/>
        <v>0.10597893458548419</v>
      </c>
      <c r="G110" s="439">
        <f t="shared" si="17"/>
        <v>1.07</v>
      </c>
      <c r="H110" s="435">
        <f t="shared" si="11"/>
        <v>0.10597893458548419</v>
      </c>
      <c r="I110" s="577">
        <f t="shared" si="17"/>
        <v>1.07</v>
      </c>
      <c r="J110" s="573">
        <f t="shared" si="12"/>
        <v>0.5080392350922579</v>
      </c>
    </row>
    <row r="111" spans="1:10" x14ac:dyDescent="0.25">
      <c r="A111">
        <f t="shared" si="13"/>
        <v>3.9202546894215803E-2</v>
      </c>
      <c r="B111" s="2">
        <f t="shared" si="14"/>
        <v>1.0800000000000007</v>
      </c>
      <c r="C111" s="428">
        <f t="shared" si="15"/>
        <v>1.08</v>
      </c>
      <c r="D111" s="425">
        <f t="shared" si="9"/>
        <v>3.9202546894215783E-2</v>
      </c>
      <c r="E111" s="433">
        <f t="shared" si="16"/>
        <v>1.08</v>
      </c>
      <c r="F111" s="430">
        <f t="shared" si="10"/>
        <v>0.10603569349368383</v>
      </c>
      <c r="G111" s="439">
        <f t="shared" si="17"/>
        <v>1.08</v>
      </c>
      <c r="H111" s="435">
        <f t="shared" si="11"/>
        <v>0.10603569349368383</v>
      </c>
      <c r="I111" s="577">
        <f t="shared" si="17"/>
        <v>1.08</v>
      </c>
      <c r="J111" s="573">
        <f t="shared" si="12"/>
        <v>0.50811450169087546</v>
      </c>
    </row>
    <row r="112" spans="1:10" x14ac:dyDescent="0.25">
      <c r="A112">
        <f t="shared" si="13"/>
        <v>3.925957015116071E-2</v>
      </c>
      <c r="B112" s="2">
        <f t="shared" si="14"/>
        <v>1.0900000000000007</v>
      </c>
      <c r="C112" s="428">
        <f t="shared" si="15"/>
        <v>1.0900000000000001</v>
      </c>
      <c r="D112" s="425">
        <f t="shared" si="9"/>
        <v>3.9259570151160689E-2</v>
      </c>
      <c r="E112" s="433">
        <f t="shared" si="16"/>
        <v>1.0900000000000001</v>
      </c>
      <c r="F112" s="430">
        <f t="shared" si="10"/>
        <v>0.10609246861946997</v>
      </c>
      <c r="G112" s="439">
        <f t="shared" si="17"/>
        <v>1.0900000000000001</v>
      </c>
      <c r="H112" s="435">
        <f t="shared" si="11"/>
        <v>0.10609246861946997</v>
      </c>
      <c r="I112" s="577">
        <f t="shared" si="17"/>
        <v>1.0900000000000001</v>
      </c>
      <c r="J112" s="573">
        <f t="shared" si="12"/>
        <v>0.50818977074941918</v>
      </c>
    </row>
    <row r="113" spans="1:10" x14ac:dyDescent="0.25">
      <c r="A113">
        <f t="shared" si="13"/>
        <v>3.9316642030571586E-2</v>
      </c>
      <c r="B113" s="2">
        <f t="shared" si="14"/>
        <v>1.1000000000000008</v>
      </c>
      <c r="C113" s="428">
        <f t="shared" si="15"/>
        <v>1.1000000000000001</v>
      </c>
      <c r="D113" s="425">
        <f t="shared" si="9"/>
        <v>3.9316642030571565E-2</v>
      </c>
      <c r="E113" s="433">
        <f t="shared" si="16"/>
        <v>1.1000000000000001</v>
      </c>
      <c r="F113" s="430">
        <f t="shared" si="10"/>
        <v>0.10614925996009231</v>
      </c>
      <c r="G113" s="439">
        <f t="shared" si="17"/>
        <v>1.1000000000000001</v>
      </c>
      <c r="H113" s="435">
        <f t="shared" si="11"/>
        <v>0.10614925996009231</v>
      </c>
      <c r="I113" s="577">
        <f t="shared" si="17"/>
        <v>1.1000000000000001</v>
      </c>
      <c r="J113" s="573">
        <f t="shared" si="12"/>
        <v>0.50826504226753233</v>
      </c>
    </row>
    <row r="114" spans="1:10" x14ac:dyDescent="0.25">
      <c r="A114">
        <f t="shared" si="13"/>
        <v>3.9373762515829906E-2</v>
      </c>
      <c r="B114" s="2">
        <f t="shared" si="14"/>
        <v>1.1100000000000008</v>
      </c>
      <c r="C114" s="428">
        <f t="shared" si="15"/>
        <v>1.1100000000000001</v>
      </c>
      <c r="D114" s="425">
        <f t="shared" si="9"/>
        <v>3.9373762515829885E-2</v>
      </c>
      <c r="E114" s="433">
        <f t="shared" si="16"/>
        <v>1.1100000000000001</v>
      </c>
      <c r="F114" s="430">
        <f t="shared" si="10"/>
        <v>0.10620606751279538</v>
      </c>
      <c r="G114" s="439">
        <f t="shared" si="17"/>
        <v>1.1100000000000001</v>
      </c>
      <c r="H114" s="435">
        <f t="shared" si="11"/>
        <v>0.10620606751279538</v>
      </c>
      <c r="I114" s="577">
        <f t="shared" si="17"/>
        <v>1.1100000000000001</v>
      </c>
      <c r="J114" s="573">
        <f t="shared" si="12"/>
        <v>0.50834031624483789</v>
      </c>
    </row>
    <row r="115" spans="1:10" x14ac:dyDescent="0.25">
      <c r="A115">
        <f t="shared" si="13"/>
        <v>3.9430931590241074E-2</v>
      </c>
      <c r="B115" s="2">
        <f t="shared" si="14"/>
        <v>1.1200000000000008</v>
      </c>
      <c r="C115" s="428">
        <f t="shared" si="15"/>
        <v>1.1200000000000001</v>
      </c>
      <c r="D115" s="425">
        <f t="shared" si="9"/>
        <v>3.9430931590241053E-2</v>
      </c>
      <c r="E115" s="433">
        <f t="shared" si="16"/>
        <v>1.1200000000000001</v>
      </c>
      <c r="F115" s="430">
        <f t="shared" si="10"/>
        <v>0.1062628912748254</v>
      </c>
      <c r="G115" s="439">
        <f t="shared" si="17"/>
        <v>1.1200000000000001</v>
      </c>
      <c r="H115" s="435">
        <f t="shared" si="11"/>
        <v>0.1062628912748254</v>
      </c>
      <c r="I115" s="577">
        <f t="shared" si="17"/>
        <v>1.1200000000000001</v>
      </c>
      <c r="J115" s="573">
        <f t="shared" si="12"/>
        <v>0.50841559268098391</v>
      </c>
    </row>
    <row r="116" spans="1:10" x14ac:dyDescent="0.25">
      <c r="A116">
        <f t="shared" si="13"/>
        <v>3.9488149237031228E-2</v>
      </c>
      <c r="B116" s="2">
        <f t="shared" si="14"/>
        <v>1.1300000000000008</v>
      </c>
      <c r="C116" s="428">
        <f t="shared" si="15"/>
        <v>1.1299999999999999</v>
      </c>
      <c r="D116" s="425">
        <f t="shared" si="9"/>
        <v>3.9488149237031193E-2</v>
      </c>
      <c r="E116" s="433">
        <f t="shared" si="16"/>
        <v>1.1299999999999999</v>
      </c>
      <c r="F116" s="430">
        <f t="shared" si="10"/>
        <v>0.10631973124342196</v>
      </c>
      <c r="G116" s="439">
        <f t="shared" si="17"/>
        <v>1.1299999999999999</v>
      </c>
      <c r="H116" s="435">
        <f t="shared" si="11"/>
        <v>0.10631973124342196</v>
      </c>
      <c r="I116" s="577">
        <f t="shared" si="17"/>
        <v>1.1299999999999999</v>
      </c>
      <c r="J116" s="573">
        <f t="shared" si="12"/>
        <v>0.50849087157559369</v>
      </c>
    </row>
    <row r="117" spans="1:10" x14ac:dyDescent="0.25">
      <c r="A117">
        <f t="shared" si="13"/>
        <v>3.9545415439349745E-2</v>
      </c>
      <c r="B117" s="2">
        <f t="shared" si="14"/>
        <v>1.1400000000000008</v>
      </c>
      <c r="C117" s="428">
        <f t="shared" si="15"/>
        <v>1.1399999999999999</v>
      </c>
      <c r="D117" s="425">
        <f t="shared" si="9"/>
        <v>3.9545415439349717E-2</v>
      </c>
      <c r="E117" s="433">
        <f t="shared" si="16"/>
        <v>1.1399999999999999</v>
      </c>
      <c r="F117" s="430">
        <f t="shared" si="10"/>
        <v>0.10637658741582376</v>
      </c>
      <c r="G117" s="439">
        <f t="shared" si="17"/>
        <v>1.1399999999999999</v>
      </c>
      <c r="H117" s="435">
        <f t="shared" si="11"/>
        <v>0.10637658741582376</v>
      </c>
      <c r="I117" s="577">
        <f t="shared" si="17"/>
        <v>1.1399999999999999</v>
      </c>
      <c r="J117" s="573">
        <f t="shared" si="12"/>
        <v>0.50856615292830565</v>
      </c>
    </row>
    <row r="118" spans="1:10" x14ac:dyDescent="0.25">
      <c r="A118">
        <f t="shared" si="13"/>
        <v>3.960273018026865E-2</v>
      </c>
      <c r="B118" s="2">
        <f t="shared" si="14"/>
        <v>1.1500000000000008</v>
      </c>
      <c r="C118" s="428">
        <f t="shared" si="15"/>
        <v>1.1499999999999999</v>
      </c>
      <c r="D118" s="425">
        <f t="shared" si="9"/>
        <v>3.9602730180268622E-2</v>
      </c>
      <c r="E118" s="433">
        <f t="shared" si="16"/>
        <v>1.1499999999999999</v>
      </c>
      <c r="F118" s="430">
        <f t="shared" si="10"/>
        <v>0.10643345978926699</v>
      </c>
      <c r="G118" s="439">
        <f t="shared" si="17"/>
        <v>1.1499999999999999</v>
      </c>
      <c r="H118" s="435">
        <f t="shared" si="11"/>
        <v>0.10643345978926699</v>
      </c>
      <c r="I118" s="577">
        <f t="shared" si="17"/>
        <v>1.1499999999999999</v>
      </c>
      <c r="J118" s="573">
        <f t="shared" si="12"/>
        <v>0.50864143673874807</v>
      </c>
    </row>
    <row r="119" spans="1:10" x14ac:dyDescent="0.25">
      <c r="A119">
        <f t="shared" si="13"/>
        <v>3.9660093442782908E-2</v>
      </c>
      <c r="B119" s="2">
        <f t="shared" si="14"/>
        <v>1.1600000000000008</v>
      </c>
      <c r="C119" s="428">
        <f t="shared" si="15"/>
        <v>1.1599999999999999</v>
      </c>
      <c r="D119" s="425">
        <f t="shared" si="9"/>
        <v>3.9660093442782873E-2</v>
      </c>
      <c r="E119" s="433">
        <f t="shared" si="16"/>
        <v>1.1599999999999999</v>
      </c>
      <c r="F119" s="430">
        <f t="shared" si="10"/>
        <v>0.10649034836098631</v>
      </c>
      <c r="G119" s="439">
        <f t="shared" si="17"/>
        <v>1.1599999999999999</v>
      </c>
      <c r="H119" s="435">
        <f t="shared" si="11"/>
        <v>0.10649034836098631</v>
      </c>
      <c r="I119" s="577">
        <f t="shared" si="17"/>
        <v>1.1599999999999999</v>
      </c>
      <c r="J119" s="573">
        <f t="shared" si="12"/>
        <v>0.50871672300655946</v>
      </c>
    </row>
    <row r="120" spans="1:10" x14ac:dyDescent="0.25">
      <c r="A120">
        <f t="shared" si="13"/>
        <v>3.9717505209809829E-2</v>
      </c>
      <c r="B120" s="2">
        <f t="shared" si="14"/>
        <v>1.1700000000000008</v>
      </c>
      <c r="C120" s="428">
        <f t="shared" si="15"/>
        <v>1.17</v>
      </c>
      <c r="D120" s="425">
        <f t="shared" si="9"/>
        <v>3.9717505209809795E-2</v>
      </c>
      <c r="E120" s="433">
        <f t="shared" si="16"/>
        <v>1.17</v>
      </c>
      <c r="F120" s="430">
        <f t="shared" si="10"/>
        <v>0.10654725312821219</v>
      </c>
      <c r="G120" s="439">
        <f t="shared" si="17"/>
        <v>1.17</v>
      </c>
      <c r="H120" s="435">
        <f t="shared" si="11"/>
        <v>0.10654725312821219</v>
      </c>
      <c r="I120" s="577">
        <f t="shared" si="17"/>
        <v>1.17</v>
      </c>
      <c r="J120" s="573">
        <f t="shared" si="12"/>
        <v>0.50879201173136834</v>
      </c>
    </row>
    <row r="121" spans="1:10" x14ac:dyDescent="0.25">
      <c r="A121">
        <f t="shared" si="13"/>
        <v>3.9774965464190411E-2</v>
      </c>
      <c r="B121" s="2">
        <f t="shared" si="14"/>
        <v>1.1800000000000008</v>
      </c>
      <c r="C121" s="428">
        <f t="shared" si="15"/>
        <v>1.18</v>
      </c>
      <c r="D121" s="425">
        <f t="shared" si="9"/>
        <v>3.9774965464190383E-2</v>
      </c>
      <c r="E121" s="433">
        <f t="shared" si="16"/>
        <v>1.18</v>
      </c>
      <c r="F121" s="430">
        <f t="shared" si="10"/>
        <v>0.10660417408817416</v>
      </c>
      <c r="G121" s="439">
        <f t="shared" si="17"/>
        <v>1.18</v>
      </c>
      <c r="H121" s="435">
        <f t="shared" si="11"/>
        <v>0.10660417408817416</v>
      </c>
      <c r="I121" s="577">
        <f t="shared" si="17"/>
        <v>1.18</v>
      </c>
      <c r="J121" s="573">
        <f t="shared" si="12"/>
        <v>0.50886730291281335</v>
      </c>
    </row>
    <row r="122" spans="1:10" x14ac:dyDescent="0.25">
      <c r="A122">
        <f t="shared" si="13"/>
        <v>3.9832474188688252E-2</v>
      </c>
      <c r="B122" s="2">
        <f t="shared" si="14"/>
        <v>1.1900000000000008</v>
      </c>
      <c r="C122" s="428">
        <f t="shared" si="15"/>
        <v>1.19</v>
      </c>
      <c r="D122" s="425">
        <f t="shared" si="9"/>
        <v>3.9832474188688224E-2</v>
      </c>
      <c r="E122" s="433">
        <f t="shared" si="16"/>
        <v>1.19</v>
      </c>
      <c r="F122" s="430">
        <f t="shared" si="10"/>
        <v>0.10666111123809846</v>
      </c>
      <c r="G122" s="439">
        <f t="shared" si="17"/>
        <v>1.19</v>
      </c>
      <c r="H122" s="435">
        <f t="shared" si="11"/>
        <v>0.10666111123809846</v>
      </c>
      <c r="I122" s="577">
        <f t="shared" si="17"/>
        <v>1.19</v>
      </c>
      <c r="J122" s="573">
        <f t="shared" si="12"/>
        <v>0.5089425965505231</v>
      </c>
    </row>
    <row r="123" spans="1:10" x14ac:dyDescent="0.25">
      <c r="A123">
        <f t="shared" si="13"/>
        <v>3.9890031365990869E-2</v>
      </c>
      <c r="B123" s="2">
        <f t="shared" si="14"/>
        <v>1.2000000000000008</v>
      </c>
      <c r="C123" s="428">
        <f t="shared" si="15"/>
        <v>1.2</v>
      </c>
      <c r="D123" s="425">
        <f t="shared" si="9"/>
        <v>3.9890031365990848E-2</v>
      </c>
      <c r="E123" s="433">
        <f t="shared" si="16"/>
        <v>1.2</v>
      </c>
      <c r="F123" s="430">
        <f t="shared" si="10"/>
        <v>0.10671806457521017</v>
      </c>
      <c r="G123" s="439">
        <f t="shared" si="17"/>
        <v>1.2</v>
      </c>
      <c r="H123" s="435">
        <f t="shared" si="11"/>
        <v>0.10671806457521017</v>
      </c>
      <c r="I123" s="577">
        <f t="shared" si="17"/>
        <v>1.2</v>
      </c>
      <c r="J123" s="573">
        <f t="shared" si="12"/>
        <v>0.50901789264413633</v>
      </c>
    </row>
    <row r="124" spans="1:10" x14ac:dyDescent="0.25">
      <c r="A124">
        <f t="shared" si="13"/>
        <v>3.9947636978708394E-2</v>
      </c>
      <c r="B124" s="2">
        <f t="shared" si="14"/>
        <v>1.2100000000000009</v>
      </c>
      <c r="C124" s="428">
        <f t="shared" si="15"/>
        <v>1.21</v>
      </c>
      <c r="D124" s="425">
        <f t="shared" si="9"/>
        <v>3.9947636978708366E-2</v>
      </c>
      <c r="E124" s="433">
        <f t="shared" si="16"/>
        <v>1.21</v>
      </c>
      <c r="F124" s="430">
        <f t="shared" si="10"/>
        <v>0.10677503409673046</v>
      </c>
      <c r="G124" s="439">
        <f t="shared" si="17"/>
        <v>1.21</v>
      </c>
      <c r="H124" s="435">
        <f t="shared" si="11"/>
        <v>0.10677503409673046</v>
      </c>
      <c r="I124" s="577">
        <f t="shared" si="17"/>
        <v>1.21</v>
      </c>
      <c r="J124" s="573">
        <f t="shared" si="12"/>
        <v>0.50909319119328211</v>
      </c>
    </row>
    <row r="125" spans="1:10" x14ac:dyDescent="0.25">
      <c r="A125">
        <f t="shared" si="13"/>
        <v>4.0005291009374798E-2</v>
      </c>
      <c r="B125" s="2">
        <f t="shared" si="14"/>
        <v>1.2200000000000009</v>
      </c>
      <c r="C125" s="428">
        <f t="shared" si="15"/>
        <v>1.22</v>
      </c>
      <c r="D125" s="425">
        <f t="shared" si="9"/>
        <v>4.0005291009374777E-2</v>
      </c>
      <c r="E125" s="433">
        <f t="shared" si="16"/>
        <v>1.22</v>
      </c>
      <c r="F125" s="430">
        <f t="shared" si="10"/>
        <v>0.10683201979987828</v>
      </c>
      <c r="G125" s="439">
        <f t="shared" si="17"/>
        <v>1.22</v>
      </c>
      <c r="H125" s="435">
        <f t="shared" si="11"/>
        <v>0.10683201979987828</v>
      </c>
      <c r="I125" s="577">
        <f t="shared" si="17"/>
        <v>1.22</v>
      </c>
      <c r="J125" s="573">
        <f t="shared" si="12"/>
        <v>0.5091684921975943</v>
      </c>
    </row>
    <row r="126" spans="1:10" x14ac:dyDescent="0.25">
      <c r="A126">
        <f t="shared" si="13"/>
        <v>4.0062993440448003E-2</v>
      </c>
      <c r="B126" s="2">
        <f t="shared" si="14"/>
        <v>1.2300000000000009</v>
      </c>
      <c r="C126" s="428">
        <f t="shared" si="15"/>
        <v>1.23</v>
      </c>
      <c r="D126" s="425">
        <f t="shared" si="9"/>
        <v>4.0062993440447982E-2</v>
      </c>
      <c r="E126" s="433">
        <f t="shared" si="16"/>
        <v>1.23</v>
      </c>
      <c r="F126" s="430">
        <f t="shared" si="10"/>
        <v>0.10688902168187191</v>
      </c>
      <c r="G126" s="439">
        <f t="shared" si="17"/>
        <v>1.23</v>
      </c>
      <c r="H126" s="435">
        <f t="shared" si="11"/>
        <v>0.10688902168187191</v>
      </c>
      <c r="I126" s="577">
        <f t="shared" si="17"/>
        <v>1.23</v>
      </c>
      <c r="J126" s="573">
        <f t="shared" si="12"/>
        <v>0.50924379565671163</v>
      </c>
    </row>
    <row r="127" spans="1:10" x14ac:dyDescent="0.25">
      <c r="A127">
        <f t="shared" si="13"/>
        <v>4.0120744254309428E-2</v>
      </c>
      <c r="B127" s="2">
        <f t="shared" si="14"/>
        <v>1.2400000000000009</v>
      </c>
      <c r="C127" s="428">
        <f t="shared" si="15"/>
        <v>1.24</v>
      </c>
      <c r="D127" s="425">
        <f t="shared" si="9"/>
        <v>4.0120744254309393E-2</v>
      </c>
      <c r="E127" s="433">
        <f t="shared" si="16"/>
        <v>1.24</v>
      </c>
      <c r="F127" s="430">
        <f t="shared" si="10"/>
        <v>0.10694603973992581</v>
      </c>
      <c r="G127" s="439">
        <f t="shared" si="17"/>
        <v>1.24</v>
      </c>
      <c r="H127" s="435">
        <f t="shared" si="11"/>
        <v>0.10694603973992581</v>
      </c>
      <c r="I127" s="577">
        <f t="shared" si="17"/>
        <v>1.24</v>
      </c>
      <c r="J127" s="573">
        <f t="shared" si="12"/>
        <v>0.50931910157026783</v>
      </c>
    </row>
    <row r="128" spans="1:10" x14ac:dyDescent="0.25">
      <c r="A128">
        <f t="shared" si="13"/>
        <v>4.0178543433263769E-2</v>
      </c>
      <c r="B128" s="2">
        <f t="shared" si="14"/>
        <v>1.2500000000000009</v>
      </c>
      <c r="C128" s="428">
        <f t="shared" si="15"/>
        <v>1.25</v>
      </c>
      <c r="D128" s="425">
        <f t="shared" si="9"/>
        <v>4.0178543433263748E-2</v>
      </c>
      <c r="E128" s="433">
        <f t="shared" si="16"/>
        <v>1.25</v>
      </c>
      <c r="F128" s="430">
        <f t="shared" si="10"/>
        <v>0.10700307397125072</v>
      </c>
      <c r="G128" s="439">
        <f t="shared" si="17"/>
        <v>1.25</v>
      </c>
      <c r="H128" s="435">
        <f t="shared" si="11"/>
        <v>0.10700307397125072</v>
      </c>
      <c r="I128" s="577">
        <f t="shared" si="17"/>
        <v>1.25</v>
      </c>
      <c r="J128" s="573">
        <f t="shared" si="12"/>
        <v>0.50939440993788843</v>
      </c>
    </row>
    <row r="129" spans="1:10" x14ac:dyDescent="0.25">
      <c r="A129">
        <f t="shared" si="13"/>
        <v>4.0236390959541117E-2</v>
      </c>
      <c r="B129" s="2">
        <f t="shared" si="14"/>
        <v>1.2600000000000009</v>
      </c>
      <c r="C129" s="428">
        <f t="shared" si="15"/>
        <v>1.26</v>
      </c>
      <c r="D129" s="425">
        <f t="shared" si="9"/>
        <v>4.0236390959541082E-2</v>
      </c>
      <c r="E129" s="433">
        <f t="shared" si="16"/>
        <v>1.26</v>
      </c>
      <c r="F129" s="430">
        <f t="shared" si="10"/>
        <v>0.10706012437305895</v>
      </c>
      <c r="G129" s="439">
        <f t="shared" si="17"/>
        <v>1.26</v>
      </c>
      <c r="H129" s="435">
        <f t="shared" si="11"/>
        <v>0.10706012437305895</v>
      </c>
      <c r="I129" s="577">
        <f t="shared" si="17"/>
        <v>1.26</v>
      </c>
      <c r="J129" s="573">
        <f t="shared" si="12"/>
        <v>0.50946972075922059</v>
      </c>
    </row>
    <row r="130" spans="1:10" x14ac:dyDescent="0.25">
      <c r="A130">
        <f t="shared" si="13"/>
        <v>4.0294286815294081E-2</v>
      </c>
      <c r="B130" s="2">
        <f t="shared" si="14"/>
        <v>1.2700000000000009</v>
      </c>
      <c r="C130" s="428">
        <f t="shared" si="15"/>
        <v>1.27</v>
      </c>
      <c r="D130" s="425">
        <f t="shared" si="9"/>
        <v>4.0294286815294046E-2</v>
      </c>
      <c r="E130" s="433">
        <f t="shared" si="16"/>
        <v>1.27</v>
      </c>
      <c r="F130" s="430">
        <f t="shared" si="10"/>
        <v>0.1071171909425556</v>
      </c>
      <c r="G130" s="439">
        <f t="shared" si="17"/>
        <v>1.27</v>
      </c>
      <c r="H130" s="435">
        <f t="shared" si="11"/>
        <v>0.1071171909425556</v>
      </c>
      <c r="I130" s="577">
        <f t="shared" si="17"/>
        <v>1.27</v>
      </c>
      <c r="J130" s="573">
        <f t="shared" si="12"/>
        <v>0.50954503403388562</v>
      </c>
    </row>
    <row r="131" spans="1:10" x14ac:dyDescent="0.25">
      <c r="A131">
        <f t="shared" si="13"/>
        <v>4.0352230982601038E-2</v>
      </c>
      <c r="B131" s="2">
        <f t="shared" si="14"/>
        <v>1.2800000000000009</v>
      </c>
      <c r="C131" s="428">
        <f t="shared" si="15"/>
        <v>1.28</v>
      </c>
      <c r="D131" s="425">
        <f t="shared" ref="D131:D194" si="18">(((1+C131/100)^D$2)*C131/100)/(((1+C131/100)^D$2)-1)</f>
        <v>4.035223098260101E-2</v>
      </c>
      <c r="E131" s="433">
        <f t="shared" si="16"/>
        <v>1.28</v>
      </c>
      <c r="F131" s="430">
        <f t="shared" ref="F131:F194" si="19">(((1+E131/100)^F$2)*E131/100)/(((1+E131/100)^F$2)-1)</f>
        <v>0.10717427367694807</v>
      </c>
      <c r="G131" s="439">
        <f t="shared" si="17"/>
        <v>1.28</v>
      </c>
      <c r="H131" s="435">
        <f t="shared" ref="H131:H194" si="20">(((1+G131/100)^H$2)*G131/100)/(((1+G131/100)^H$2)-1)</f>
        <v>0.10717427367694807</v>
      </c>
      <c r="I131" s="577">
        <f t="shared" si="17"/>
        <v>1.28</v>
      </c>
      <c r="J131" s="573">
        <f t="shared" ref="J131:J194" si="21">(((1+I131/100)^J$2)*I131/100)/(((1+I131/100)^J$2)-1)</f>
        <v>0.50962034976153092</v>
      </c>
    </row>
    <row r="132" spans="1:10" x14ac:dyDescent="0.25">
      <c r="A132">
        <f t="shared" si="13"/>
        <v>4.0410223443463171E-2</v>
      </c>
      <c r="B132" s="2">
        <f t="shared" si="14"/>
        <v>1.2900000000000009</v>
      </c>
      <c r="C132" s="428">
        <f t="shared" si="15"/>
        <v>1.29</v>
      </c>
      <c r="D132" s="425">
        <f t="shared" si="18"/>
        <v>4.0410223443463143E-2</v>
      </c>
      <c r="E132" s="433">
        <f t="shared" si="16"/>
        <v>1.29</v>
      </c>
      <c r="F132" s="430">
        <f t="shared" si="19"/>
        <v>0.10723137257343647</v>
      </c>
      <c r="G132" s="439">
        <f t="shared" si="17"/>
        <v>1.29</v>
      </c>
      <c r="H132" s="435">
        <f t="shared" si="20"/>
        <v>0.10723137257343647</v>
      </c>
      <c r="I132" s="577">
        <f t="shared" si="17"/>
        <v>1.29</v>
      </c>
      <c r="J132" s="573">
        <f t="shared" si="21"/>
        <v>0.50969566794177779</v>
      </c>
    </row>
    <row r="133" spans="1:10" x14ac:dyDescent="0.25">
      <c r="A133">
        <f t="shared" ref="A133:A196" si="22">(((1+B133/100)^A$2)*B133/100)/(((1+B133/100)^A$2)-1)</f>
        <v>4.0468264179807513E-2</v>
      </c>
      <c r="B133" s="2">
        <f t="shared" si="14"/>
        <v>1.3000000000000009</v>
      </c>
      <c r="C133" s="428">
        <f t="shared" si="15"/>
        <v>1.3</v>
      </c>
      <c r="D133" s="425">
        <f t="shared" si="18"/>
        <v>4.0468264179807485E-2</v>
      </c>
      <c r="E133" s="433">
        <f t="shared" si="16"/>
        <v>1.3</v>
      </c>
      <c r="F133" s="430">
        <f t="shared" si="19"/>
        <v>0.10728848762922299</v>
      </c>
      <c r="G133" s="439">
        <f t="shared" si="17"/>
        <v>1.3</v>
      </c>
      <c r="H133" s="435">
        <f t="shared" si="20"/>
        <v>0.10728848762922299</v>
      </c>
      <c r="I133" s="577">
        <f t="shared" si="17"/>
        <v>1.3</v>
      </c>
      <c r="J133" s="573">
        <f t="shared" si="21"/>
        <v>0.50977098857426939</v>
      </c>
    </row>
    <row r="134" spans="1:10" x14ac:dyDescent="0.25">
      <c r="A134">
        <f t="shared" si="22"/>
        <v>4.0526353173484894E-2</v>
      </c>
      <c r="B134" s="2">
        <f t="shared" ref="B134:B197" si="23">B133+0.01</f>
        <v>1.3100000000000009</v>
      </c>
      <c r="C134" s="428">
        <f t="shared" ref="C134:C197" si="24">ROUND(C133+0.01,2)</f>
        <v>1.31</v>
      </c>
      <c r="D134" s="425">
        <f t="shared" si="18"/>
        <v>4.0526353173484866E-2</v>
      </c>
      <c r="E134" s="433">
        <f t="shared" ref="E134:E197" si="25">ROUND(E133+0.01,2)</f>
        <v>1.31</v>
      </c>
      <c r="F134" s="430">
        <f t="shared" si="19"/>
        <v>0.10734561884150456</v>
      </c>
      <c r="G134" s="439">
        <f t="shared" ref="G134:I197" si="26">ROUND(G133+0.01,2)</f>
        <v>1.31</v>
      </c>
      <c r="H134" s="435">
        <f t="shared" si="20"/>
        <v>0.10734561884150456</v>
      </c>
      <c r="I134" s="577">
        <f t="shared" si="26"/>
        <v>1.31</v>
      </c>
      <c r="J134" s="573">
        <f t="shared" si="21"/>
        <v>0.50984631165863192</v>
      </c>
    </row>
    <row r="135" spans="1:10" x14ac:dyDescent="0.25">
      <c r="A135">
        <f t="shared" si="22"/>
        <v>4.0584490406271594E-2</v>
      </c>
      <c r="B135" s="2">
        <f t="shared" si="23"/>
        <v>1.320000000000001</v>
      </c>
      <c r="C135" s="428">
        <f t="shared" si="24"/>
        <v>1.32</v>
      </c>
      <c r="D135" s="425">
        <f t="shared" si="18"/>
        <v>4.0584490406271566E-2</v>
      </c>
      <c r="E135" s="433">
        <f t="shared" si="25"/>
        <v>1.32</v>
      </c>
      <c r="F135" s="430">
        <f t="shared" si="19"/>
        <v>0.10740276620747811</v>
      </c>
      <c r="G135" s="439">
        <f t="shared" si="26"/>
        <v>1.32</v>
      </c>
      <c r="H135" s="435">
        <f t="shared" si="20"/>
        <v>0.10740276620747811</v>
      </c>
      <c r="I135" s="577">
        <f t="shared" si="26"/>
        <v>1.32</v>
      </c>
      <c r="J135" s="573">
        <f t="shared" si="21"/>
        <v>0.50992163719451267</v>
      </c>
    </row>
    <row r="136" spans="1:10" x14ac:dyDescent="0.25">
      <c r="A136">
        <f t="shared" si="22"/>
        <v>4.0642675859868096E-2</v>
      </c>
      <c r="B136" s="2">
        <f t="shared" si="23"/>
        <v>1.330000000000001</v>
      </c>
      <c r="C136" s="428">
        <f t="shared" si="24"/>
        <v>1.33</v>
      </c>
      <c r="D136" s="425">
        <f t="shared" si="18"/>
        <v>4.0642675859868069E-2</v>
      </c>
      <c r="E136" s="433">
        <f t="shared" si="25"/>
        <v>1.33</v>
      </c>
      <c r="F136" s="430">
        <f t="shared" si="19"/>
        <v>0.10745992972433598</v>
      </c>
      <c r="G136" s="439">
        <f t="shared" si="26"/>
        <v>1.33</v>
      </c>
      <c r="H136" s="435">
        <f t="shared" si="20"/>
        <v>0.10745992972433598</v>
      </c>
      <c r="I136" s="577">
        <f t="shared" si="26"/>
        <v>1.33</v>
      </c>
      <c r="J136" s="573">
        <f t="shared" si="21"/>
        <v>0.5099969651815377</v>
      </c>
    </row>
    <row r="137" spans="1:10" x14ac:dyDescent="0.25">
      <c r="A137">
        <f t="shared" si="22"/>
        <v>4.0700909515900344E-2</v>
      </c>
      <c r="B137" s="2">
        <f t="shared" si="23"/>
        <v>1.340000000000001</v>
      </c>
      <c r="C137" s="428">
        <f t="shared" si="24"/>
        <v>1.34</v>
      </c>
      <c r="D137" s="425">
        <f t="shared" si="18"/>
        <v>4.0700909515900316E-2</v>
      </c>
      <c r="E137" s="433">
        <f t="shared" si="25"/>
        <v>1.34</v>
      </c>
      <c r="F137" s="430">
        <f t="shared" si="19"/>
        <v>0.10751710938926966</v>
      </c>
      <c r="G137" s="439">
        <f t="shared" si="26"/>
        <v>1.34</v>
      </c>
      <c r="H137" s="435">
        <f t="shared" si="20"/>
        <v>0.10751710938926966</v>
      </c>
      <c r="I137" s="577">
        <f t="shared" si="26"/>
        <v>1.34</v>
      </c>
      <c r="J137" s="573">
        <f t="shared" si="21"/>
        <v>0.51007229561934608</v>
      </c>
    </row>
    <row r="138" spans="1:10" x14ac:dyDescent="0.25">
      <c r="A138">
        <f t="shared" si="22"/>
        <v>4.0759191355919253E-2</v>
      </c>
      <c r="B138" s="2">
        <f t="shared" si="23"/>
        <v>1.350000000000001</v>
      </c>
      <c r="C138" s="428">
        <f t="shared" si="24"/>
        <v>1.35</v>
      </c>
      <c r="D138" s="425">
        <f t="shared" si="18"/>
        <v>4.0759191355919225E-2</v>
      </c>
      <c r="E138" s="433">
        <f t="shared" si="25"/>
        <v>1.35</v>
      </c>
      <c r="F138" s="430">
        <f t="shared" si="19"/>
        <v>0.10757430519946777</v>
      </c>
      <c r="G138" s="439">
        <f t="shared" si="26"/>
        <v>1.35</v>
      </c>
      <c r="H138" s="435">
        <f t="shared" si="20"/>
        <v>0.10757430519946777</v>
      </c>
      <c r="I138" s="577">
        <f t="shared" si="26"/>
        <v>1.35</v>
      </c>
      <c r="J138" s="573">
        <f t="shared" si="21"/>
        <v>0.51014762850757256</v>
      </c>
    </row>
    <row r="139" spans="1:10" x14ac:dyDescent="0.25">
      <c r="A139">
        <f t="shared" si="22"/>
        <v>4.0817521361400544E-2</v>
      </c>
      <c r="B139" s="2">
        <f t="shared" si="23"/>
        <v>1.360000000000001</v>
      </c>
      <c r="C139" s="428">
        <f t="shared" si="24"/>
        <v>1.36</v>
      </c>
      <c r="D139" s="425">
        <f t="shared" si="18"/>
        <v>4.0817521361400516E-2</v>
      </c>
      <c r="E139" s="433">
        <f t="shared" si="25"/>
        <v>1.36</v>
      </c>
      <c r="F139" s="430">
        <f t="shared" si="19"/>
        <v>0.10763151715211544</v>
      </c>
      <c r="G139" s="439">
        <f t="shared" si="26"/>
        <v>1.36</v>
      </c>
      <c r="H139" s="435">
        <f t="shared" si="20"/>
        <v>0.10763151715211544</v>
      </c>
      <c r="I139" s="577">
        <f t="shared" si="26"/>
        <v>1.36</v>
      </c>
      <c r="J139" s="573">
        <f t="shared" si="21"/>
        <v>0.51022296384584798</v>
      </c>
    </row>
    <row r="140" spans="1:10" x14ac:dyDescent="0.25">
      <c r="A140">
        <f t="shared" si="22"/>
        <v>4.0875899513745748E-2</v>
      </c>
      <c r="B140" s="2">
        <f t="shared" si="23"/>
        <v>1.370000000000001</v>
      </c>
      <c r="C140" s="428">
        <f t="shared" si="24"/>
        <v>1.37</v>
      </c>
      <c r="D140" s="425">
        <f t="shared" si="18"/>
        <v>4.087589951374572E-2</v>
      </c>
      <c r="E140" s="433">
        <f t="shared" si="25"/>
        <v>1.37</v>
      </c>
      <c r="F140" s="430">
        <f t="shared" si="19"/>
        <v>0.10768874524439617</v>
      </c>
      <c r="G140" s="439">
        <f t="shared" si="26"/>
        <v>1.37</v>
      </c>
      <c r="H140" s="435">
        <f t="shared" si="20"/>
        <v>0.10768874524439617</v>
      </c>
      <c r="I140" s="577">
        <f t="shared" si="26"/>
        <v>1.37</v>
      </c>
      <c r="J140" s="573">
        <f t="shared" si="21"/>
        <v>0.51029830163380752</v>
      </c>
    </row>
    <row r="141" spans="1:10" x14ac:dyDescent="0.25">
      <c r="A141">
        <f t="shared" si="22"/>
        <v>4.0934325794282189E-2</v>
      </c>
      <c r="B141" s="2">
        <f t="shared" si="23"/>
        <v>1.380000000000001</v>
      </c>
      <c r="C141" s="428">
        <f t="shared" si="24"/>
        <v>1.38</v>
      </c>
      <c r="D141" s="425">
        <f t="shared" si="18"/>
        <v>4.0934325794282168E-2</v>
      </c>
      <c r="E141" s="433">
        <f t="shared" si="25"/>
        <v>1.38</v>
      </c>
      <c r="F141" s="430">
        <f t="shared" si="19"/>
        <v>0.10774598947349273</v>
      </c>
      <c r="G141" s="439">
        <f t="shared" si="26"/>
        <v>1.38</v>
      </c>
      <c r="H141" s="435">
        <f t="shared" si="20"/>
        <v>0.10774598947349273</v>
      </c>
      <c r="I141" s="577">
        <f t="shared" si="26"/>
        <v>1.38</v>
      </c>
      <c r="J141" s="573">
        <f t="shared" si="21"/>
        <v>0.51037364187108991</v>
      </c>
    </row>
    <row r="142" spans="1:10" x14ac:dyDescent="0.25">
      <c r="A142">
        <f t="shared" si="22"/>
        <v>4.0992800184262199E-2</v>
      </c>
      <c r="B142" s="2">
        <f t="shared" si="23"/>
        <v>1.390000000000001</v>
      </c>
      <c r="C142" s="428">
        <f t="shared" si="24"/>
        <v>1.39</v>
      </c>
      <c r="D142" s="425">
        <f t="shared" si="18"/>
        <v>4.0992800184262171E-2</v>
      </c>
      <c r="E142" s="433">
        <f t="shared" si="25"/>
        <v>1.39</v>
      </c>
      <c r="F142" s="430">
        <f t="shared" si="19"/>
        <v>0.10780324983658285</v>
      </c>
      <c r="G142" s="439">
        <f t="shared" si="26"/>
        <v>1.39</v>
      </c>
      <c r="H142" s="435">
        <f t="shared" si="20"/>
        <v>0.10780324983658285</v>
      </c>
      <c r="I142" s="577">
        <f t="shared" si="26"/>
        <v>1.39</v>
      </c>
      <c r="J142" s="573">
        <f t="shared" si="21"/>
        <v>0.51044898455732679</v>
      </c>
    </row>
    <row r="143" spans="1:10" x14ac:dyDescent="0.25">
      <c r="A143">
        <f t="shared" si="22"/>
        <v>4.1051322664864234E-2</v>
      </c>
      <c r="B143" s="2">
        <f t="shared" si="23"/>
        <v>1.400000000000001</v>
      </c>
      <c r="C143" s="428">
        <f t="shared" si="24"/>
        <v>1.4</v>
      </c>
      <c r="D143" s="425">
        <f t="shared" si="18"/>
        <v>4.1051322664864193E-2</v>
      </c>
      <c r="E143" s="433">
        <f t="shared" si="25"/>
        <v>1.4</v>
      </c>
      <c r="F143" s="430">
        <f t="shared" si="19"/>
        <v>0.10786052633084348</v>
      </c>
      <c r="G143" s="439">
        <f t="shared" si="26"/>
        <v>1.4</v>
      </c>
      <c r="H143" s="435">
        <f t="shared" si="20"/>
        <v>0.10786052633084348</v>
      </c>
      <c r="I143" s="577">
        <f t="shared" si="26"/>
        <v>1.4</v>
      </c>
      <c r="J143" s="573">
        <f t="shared" si="21"/>
        <v>0.510524329692153</v>
      </c>
    </row>
    <row r="144" spans="1:10" x14ac:dyDescent="0.25">
      <c r="A144">
        <f t="shared" si="22"/>
        <v>4.1109893217192758E-2</v>
      </c>
      <c r="B144" s="2">
        <f t="shared" si="23"/>
        <v>1.410000000000001</v>
      </c>
      <c r="C144" s="428">
        <f t="shared" si="24"/>
        <v>1.41</v>
      </c>
      <c r="D144" s="425">
        <f t="shared" si="18"/>
        <v>4.1109893217192731E-2</v>
      </c>
      <c r="E144" s="433">
        <f t="shared" si="25"/>
        <v>1.41</v>
      </c>
      <c r="F144" s="430">
        <f t="shared" si="19"/>
        <v>0.10791781895344961</v>
      </c>
      <c r="G144" s="439">
        <f t="shared" si="26"/>
        <v>1.41</v>
      </c>
      <c r="H144" s="435">
        <f t="shared" si="20"/>
        <v>0.10791781895344961</v>
      </c>
      <c r="I144" s="577">
        <f t="shared" si="26"/>
        <v>1.41</v>
      </c>
      <c r="J144" s="573">
        <f t="shared" si="21"/>
        <v>0.51059967727520794</v>
      </c>
    </row>
    <row r="145" spans="1:10" x14ac:dyDescent="0.25">
      <c r="A145">
        <f t="shared" si="22"/>
        <v>4.1168511822278257E-2</v>
      </c>
      <c r="B145" s="2">
        <f t="shared" si="23"/>
        <v>1.420000000000001</v>
      </c>
      <c r="C145" s="428">
        <f t="shared" si="24"/>
        <v>1.42</v>
      </c>
      <c r="D145" s="425">
        <f t="shared" si="18"/>
        <v>4.116851182227823E-2</v>
      </c>
      <c r="E145" s="433">
        <f t="shared" si="25"/>
        <v>1.42</v>
      </c>
      <c r="F145" s="430">
        <f t="shared" si="19"/>
        <v>0.10797512770157361</v>
      </c>
      <c r="G145" s="439">
        <f t="shared" si="26"/>
        <v>1.42</v>
      </c>
      <c r="H145" s="435">
        <f t="shared" si="20"/>
        <v>0.10797512770157361</v>
      </c>
      <c r="I145" s="577">
        <f t="shared" si="26"/>
        <v>1.42</v>
      </c>
      <c r="J145" s="573">
        <f t="shared" si="21"/>
        <v>0.51067502730612679</v>
      </c>
    </row>
    <row r="146" spans="1:10" x14ac:dyDescent="0.25">
      <c r="A146">
        <f t="shared" si="22"/>
        <v>4.1227178461076791E-2</v>
      </c>
      <c r="B146" s="2">
        <f t="shared" si="23"/>
        <v>1.430000000000001</v>
      </c>
      <c r="C146" s="428">
        <f t="shared" si="24"/>
        <v>1.43</v>
      </c>
      <c r="D146" s="425">
        <f t="shared" si="18"/>
        <v>4.1227178461076756E-2</v>
      </c>
      <c r="E146" s="433">
        <f t="shared" si="25"/>
        <v>1.43</v>
      </c>
      <c r="F146" s="430">
        <f t="shared" si="19"/>
        <v>0.10803245257238386</v>
      </c>
      <c r="G146" s="439">
        <f t="shared" si="26"/>
        <v>1.43</v>
      </c>
      <c r="H146" s="435">
        <f t="shared" si="20"/>
        <v>0.10803245257238386</v>
      </c>
      <c r="I146" s="577">
        <f t="shared" si="26"/>
        <v>1.43</v>
      </c>
      <c r="J146" s="573">
        <f t="shared" si="21"/>
        <v>0.51075037978454119</v>
      </c>
    </row>
    <row r="147" spans="1:10" x14ac:dyDescent="0.25">
      <c r="A147">
        <f t="shared" si="22"/>
        <v>4.1285893114471069E-2</v>
      </c>
      <c r="B147" s="2">
        <f t="shared" si="23"/>
        <v>1.4400000000000011</v>
      </c>
      <c r="C147" s="428">
        <f t="shared" si="24"/>
        <v>1.44</v>
      </c>
      <c r="D147" s="425">
        <f t="shared" si="18"/>
        <v>4.1285893114471041E-2</v>
      </c>
      <c r="E147" s="433">
        <f t="shared" si="25"/>
        <v>1.44</v>
      </c>
      <c r="F147" s="430">
        <f t="shared" si="19"/>
        <v>0.10808979356304751</v>
      </c>
      <c r="G147" s="439">
        <f t="shared" si="26"/>
        <v>1.44</v>
      </c>
      <c r="H147" s="435">
        <f t="shared" si="20"/>
        <v>0.10808979356304751</v>
      </c>
      <c r="I147" s="577">
        <f t="shared" si="26"/>
        <v>1.44</v>
      </c>
      <c r="J147" s="573">
        <f t="shared" si="21"/>
        <v>0.51082573471008674</v>
      </c>
    </row>
    <row r="148" spans="1:10" x14ac:dyDescent="0.25">
      <c r="A148">
        <f t="shared" si="22"/>
        <v>4.13446557632706E-2</v>
      </c>
      <c r="B148" s="2">
        <f t="shared" si="23"/>
        <v>1.4500000000000011</v>
      </c>
      <c r="C148" s="428">
        <f t="shared" si="24"/>
        <v>1.45</v>
      </c>
      <c r="D148" s="425">
        <f t="shared" si="18"/>
        <v>4.1344655763270566E-2</v>
      </c>
      <c r="E148" s="433">
        <f t="shared" si="25"/>
        <v>1.45</v>
      </c>
      <c r="F148" s="430">
        <f t="shared" si="19"/>
        <v>0.10814715067073077</v>
      </c>
      <c r="G148" s="439">
        <f t="shared" si="26"/>
        <v>1.45</v>
      </c>
      <c r="H148" s="435">
        <f t="shared" si="20"/>
        <v>0.10814715067073077</v>
      </c>
      <c r="I148" s="577">
        <f t="shared" si="26"/>
        <v>1.45</v>
      </c>
      <c r="J148" s="573">
        <f t="shared" si="21"/>
        <v>0.51090109208240264</v>
      </c>
    </row>
    <row r="149" spans="1:10" x14ac:dyDescent="0.25">
      <c r="A149">
        <f t="shared" si="22"/>
        <v>4.1403466388211171E-2</v>
      </c>
      <c r="B149" s="2">
        <f t="shared" si="23"/>
        <v>1.4600000000000011</v>
      </c>
      <c r="C149" s="428">
        <f t="shared" si="24"/>
        <v>1.46</v>
      </c>
      <c r="D149" s="425">
        <f t="shared" si="18"/>
        <v>4.1403466388211137E-2</v>
      </c>
      <c r="E149" s="433">
        <f t="shared" si="25"/>
        <v>1.46</v>
      </c>
      <c r="F149" s="430">
        <f t="shared" si="19"/>
        <v>0.10820452389259606</v>
      </c>
      <c r="G149" s="439">
        <f t="shared" si="26"/>
        <v>1.46</v>
      </c>
      <c r="H149" s="435">
        <f t="shared" si="20"/>
        <v>0.10820452389259606</v>
      </c>
      <c r="I149" s="577">
        <f t="shared" si="26"/>
        <v>1.46</v>
      </c>
      <c r="J149" s="573">
        <f t="shared" si="21"/>
        <v>0.51097645190112473</v>
      </c>
    </row>
    <row r="150" spans="1:10" x14ac:dyDescent="0.25">
      <c r="A150">
        <f t="shared" si="22"/>
        <v>4.1462324969954729E-2</v>
      </c>
      <c r="B150" s="2">
        <f t="shared" si="23"/>
        <v>1.4700000000000011</v>
      </c>
      <c r="C150" s="428">
        <f t="shared" si="24"/>
        <v>1.47</v>
      </c>
      <c r="D150" s="425">
        <f t="shared" si="18"/>
        <v>4.1462324969954702E-2</v>
      </c>
      <c r="E150" s="433">
        <f t="shared" si="25"/>
        <v>1.47</v>
      </c>
      <c r="F150" s="430">
        <f t="shared" si="19"/>
        <v>0.10826191322580266</v>
      </c>
      <c r="G150" s="439">
        <f t="shared" si="26"/>
        <v>1.47</v>
      </c>
      <c r="H150" s="435">
        <f t="shared" si="20"/>
        <v>0.10826191322580266</v>
      </c>
      <c r="I150" s="577">
        <f t="shared" si="26"/>
        <v>1.47</v>
      </c>
      <c r="J150" s="573">
        <f t="shared" si="21"/>
        <v>0.51105181416588474</v>
      </c>
    </row>
    <row r="151" spans="1:10" x14ac:dyDescent="0.25">
      <c r="A151">
        <f t="shared" si="22"/>
        <v>4.1521231489090475E-2</v>
      </c>
      <c r="B151" s="2">
        <f t="shared" si="23"/>
        <v>1.4800000000000011</v>
      </c>
      <c r="C151" s="428">
        <f t="shared" si="24"/>
        <v>1.48</v>
      </c>
      <c r="D151" s="425">
        <f t="shared" si="18"/>
        <v>4.1521231489090447E-2</v>
      </c>
      <c r="E151" s="433">
        <f t="shared" si="25"/>
        <v>1.48</v>
      </c>
      <c r="F151" s="430">
        <f t="shared" si="19"/>
        <v>0.10831931866750849</v>
      </c>
      <c r="G151" s="439">
        <f t="shared" si="26"/>
        <v>1.48</v>
      </c>
      <c r="H151" s="435">
        <f t="shared" si="20"/>
        <v>0.10831931866750849</v>
      </c>
      <c r="I151" s="577">
        <f t="shared" si="26"/>
        <v>1.48</v>
      </c>
      <c r="J151" s="573">
        <f t="shared" si="21"/>
        <v>0.51112717887631864</v>
      </c>
    </row>
    <row r="152" spans="1:10" x14ac:dyDescent="0.25">
      <c r="A152">
        <f t="shared" si="22"/>
        <v>4.1580185926134626E-2</v>
      </c>
      <c r="B152" s="2">
        <f t="shared" si="23"/>
        <v>1.4900000000000011</v>
      </c>
      <c r="C152" s="428">
        <f t="shared" si="24"/>
        <v>1.49</v>
      </c>
      <c r="D152" s="425">
        <f t="shared" si="18"/>
        <v>4.1580185926134591E-2</v>
      </c>
      <c r="E152" s="433">
        <f t="shared" si="25"/>
        <v>1.49</v>
      </c>
      <c r="F152" s="430">
        <f t="shared" si="19"/>
        <v>0.10837674021486939</v>
      </c>
      <c r="G152" s="439">
        <f t="shared" si="26"/>
        <v>1.49</v>
      </c>
      <c r="H152" s="435">
        <f t="shared" si="20"/>
        <v>0.10837674021486939</v>
      </c>
      <c r="I152" s="577">
        <f t="shared" si="26"/>
        <v>1.49</v>
      </c>
      <c r="J152" s="573">
        <f t="shared" si="21"/>
        <v>0.51120254603206217</v>
      </c>
    </row>
    <row r="153" spans="1:10" x14ac:dyDescent="0.25">
      <c r="A153">
        <f t="shared" si="22"/>
        <v>4.1639188261530811E-2</v>
      </c>
      <c r="B153" s="2">
        <f t="shared" si="23"/>
        <v>1.5000000000000011</v>
      </c>
      <c r="C153" s="428">
        <f t="shared" si="24"/>
        <v>1.5</v>
      </c>
      <c r="D153" s="425">
        <f t="shared" si="18"/>
        <v>4.1639188261530777E-2</v>
      </c>
      <c r="E153" s="433">
        <f t="shared" si="25"/>
        <v>1.5</v>
      </c>
      <c r="F153" s="430">
        <f t="shared" si="19"/>
        <v>0.10843417786504002</v>
      </c>
      <c r="G153" s="439">
        <f t="shared" si="26"/>
        <v>1.5</v>
      </c>
      <c r="H153" s="435">
        <f t="shared" si="20"/>
        <v>0.10843417786504002</v>
      </c>
      <c r="I153" s="577">
        <f t="shared" si="26"/>
        <v>1.5</v>
      </c>
      <c r="J153" s="573">
        <f t="shared" si="21"/>
        <v>0.51127791563275893</v>
      </c>
    </row>
    <row r="154" spans="1:10" x14ac:dyDescent="0.25">
      <c r="A154">
        <f t="shared" si="22"/>
        <v>4.1698238475648103E-2</v>
      </c>
      <c r="B154" s="2">
        <f t="shared" si="23"/>
        <v>1.5100000000000011</v>
      </c>
      <c r="C154" s="428">
        <f t="shared" si="24"/>
        <v>1.51</v>
      </c>
      <c r="D154" s="425">
        <f t="shared" si="18"/>
        <v>4.1698238475648602E-2</v>
      </c>
      <c r="E154" s="433">
        <f t="shared" si="25"/>
        <v>1.51</v>
      </c>
      <c r="F154" s="430">
        <f t="shared" si="19"/>
        <v>0.10849163161516905</v>
      </c>
      <c r="G154" s="439">
        <f t="shared" si="26"/>
        <v>1.51</v>
      </c>
      <c r="H154" s="435">
        <f t="shared" si="20"/>
        <v>0.10849163161516905</v>
      </c>
      <c r="I154" s="577">
        <f t="shared" si="26"/>
        <v>1.51</v>
      </c>
      <c r="J154" s="573">
        <f t="shared" si="21"/>
        <v>0.51135328767803356</v>
      </c>
    </row>
    <row r="155" spans="1:10" x14ac:dyDescent="0.25">
      <c r="A155">
        <f t="shared" si="22"/>
        <v>4.1757336548785794E-2</v>
      </c>
      <c r="B155" s="2">
        <f t="shared" si="23"/>
        <v>1.5200000000000011</v>
      </c>
      <c r="C155" s="428">
        <f t="shared" si="24"/>
        <v>1.52</v>
      </c>
      <c r="D155" s="425">
        <f t="shared" si="18"/>
        <v>4.1757336548785759E-2</v>
      </c>
      <c r="E155" s="433">
        <f t="shared" si="25"/>
        <v>1.52</v>
      </c>
      <c r="F155" s="430">
        <f t="shared" si="19"/>
        <v>0.10854910146240493</v>
      </c>
      <c r="G155" s="439">
        <f t="shared" si="26"/>
        <v>1.52</v>
      </c>
      <c r="H155" s="435">
        <f t="shared" si="20"/>
        <v>0.10854910146240493</v>
      </c>
      <c r="I155" s="577">
        <f t="shared" si="26"/>
        <v>1.52</v>
      </c>
      <c r="J155" s="573">
        <f t="shared" si="21"/>
        <v>0.51142866216752225</v>
      </c>
    </row>
    <row r="156" spans="1:10" x14ac:dyDescent="0.25">
      <c r="A156">
        <f t="shared" si="22"/>
        <v>4.1816482461168522E-2</v>
      </c>
      <c r="B156" s="2">
        <f t="shared" si="23"/>
        <v>1.5300000000000011</v>
      </c>
      <c r="C156" s="428">
        <f t="shared" si="24"/>
        <v>1.53</v>
      </c>
      <c r="D156" s="425">
        <f t="shared" si="18"/>
        <v>4.1816482461168494E-2</v>
      </c>
      <c r="E156" s="433">
        <f t="shared" si="25"/>
        <v>1.53</v>
      </c>
      <c r="F156" s="430">
        <f t="shared" si="19"/>
        <v>0.10860658740389711</v>
      </c>
      <c r="G156" s="439">
        <f t="shared" si="26"/>
        <v>1.53</v>
      </c>
      <c r="H156" s="435">
        <f t="shared" si="20"/>
        <v>0.10860658740389711</v>
      </c>
      <c r="I156" s="577">
        <f t="shared" si="26"/>
        <v>1.53</v>
      </c>
      <c r="J156" s="573">
        <f t="shared" si="21"/>
        <v>0.51150403910087594</v>
      </c>
    </row>
    <row r="157" spans="1:10" x14ac:dyDescent="0.25">
      <c r="A157">
        <f t="shared" si="22"/>
        <v>4.1875676192948741E-2</v>
      </c>
      <c r="B157" s="2">
        <f t="shared" si="23"/>
        <v>1.5400000000000011</v>
      </c>
      <c r="C157" s="428">
        <f t="shared" si="24"/>
        <v>1.54</v>
      </c>
      <c r="D157" s="425">
        <f t="shared" si="18"/>
        <v>4.1875676192948713E-2</v>
      </c>
      <c r="E157" s="433">
        <f t="shared" si="25"/>
        <v>1.54</v>
      </c>
      <c r="F157" s="430">
        <f t="shared" si="19"/>
        <v>0.10866408943678699</v>
      </c>
      <c r="G157" s="439">
        <f t="shared" si="26"/>
        <v>1.54</v>
      </c>
      <c r="H157" s="435">
        <f t="shared" si="20"/>
        <v>0.10866408943678699</v>
      </c>
      <c r="I157" s="577">
        <f t="shared" si="26"/>
        <v>1.54</v>
      </c>
      <c r="J157" s="573">
        <f t="shared" si="21"/>
        <v>0.51157941847771971</v>
      </c>
    </row>
    <row r="158" spans="1:10" x14ac:dyDescent="0.25">
      <c r="A158">
        <f t="shared" si="22"/>
        <v>4.193491772420696E-2</v>
      </c>
      <c r="B158" s="2">
        <f t="shared" si="23"/>
        <v>1.5500000000000012</v>
      </c>
      <c r="C158" s="428">
        <f t="shared" si="24"/>
        <v>1.55</v>
      </c>
      <c r="D158" s="425">
        <f t="shared" si="18"/>
        <v>4.1934917724206926E-2</v>
      </c>
      <c r="E158" s="433">
        <f t="shared" si="25"/>
        <v>1.55</v>
      </c>
      <c r="F158" s="430">
        <f t="shared" si="19"/>
        <v>0.10872160755821618</v>
      </c>
      <c r="G158" s="439">
        <f t="shared" si="26"/>
        <v>1.55</v>
      </c>
      <c r="H158" s="435">
        <f t="shared" si="20"/>
        <v>0.10872160755821618</v>
      </c>
      <c r="I158" s="577">
        <f t="shared" si="26"/>
        <v>1.55</v>
      </c>
      <c r="J158" s="573">
        <f t="shared" si="21"/>
        <v>0.51165480029768984</v>
      </c>
    </row>
    <row r="159" spans="1:10" x14ac:dyDescent="0.25">
      <c r="A159">
        <f t="shared" si="22"/>
        <v>4.1994207034951929E-2</v>
      </c>
      <c r="B159" s="2">
        <f t="shared" si="23"/>
        <v>1.5600000000000012</v>
      </c>
      <c r="C159" s="428">
        <f t="shared" si="24"/>
        <v>1.56</v>
      </c>
      <c r="D159" s="425">
        <f t="shared" si="18"/>
        <v>4.1994207034951894E-2</v>
      </c>
      <c r="E159" s="433">
        <f t="shared" si="25"/>
        <v>1.56</v>
      </c>
      <c r="F159" s="430">
        <f t="shared" si="19"/>
        <v>0.10877914176532523</v>
      </c>
      <c r="G159" s="439">
        <f t="shared" si="26"/>
        <v>1.56</v>
      </c>
      <c r="H159" s="435">
        <f t="shared" si="20"/>
        <v>0.10877914176532523</v>
      </c>
      <c r="I159" s="577">
        <f t="shared" si="26"/>
        <v>1.56</v>
      </c>
      <c r="J159" s="573">
        <f t="shared" si="21"/>
        <v>0.5117301845604264</v>
      </c>
    </row>
    <row r="160" spans="1:10" x14ac:dyDescent="0.25">
      <c r="A160">
        <f t="shared" si="22"/>
        <v>4.2053544105119682E-2</v>
      </c>
      <c r="B160" s="2">
        <f t="shared" si="23"/>
        <v>1.5700000000000012</v>
      </c>
      <c r="C160" s="428">
        <f t="shared" si="24"/>
        <v>1.57</v>
      </c>
      <c r="D160" s="425">
        <f t="shared" si="18"/>
        <v>4.2053544105119654E-2</v>
      </c>
      <c r="E160" s="433">
        <f t="shared" si="25"/>
        <v>1.57</v>
      </c>
      <c r="F160" s="430">
        <f t="shared" si="19"/>
        <v>0.10883669205525003</v>
      </c>
      <c r="G160" s="439">
        <f t="shared" si="26"/>
        <v>1.57</v>
      </c>
      <c r="H160" s="435">
        <f t="shared" si="20"/>
        <v>0.10883669205525003</v>
      </c>
      <c r="I160" s="577">
        <f t="shared" si="26"/>
        <v>1.57</v>
      </c>
      <c r="J160" s="573">
        <f t="shared" si="21"/>
        <v>0.51180557126556225</v>
      </c>
    </row>
    <row r="161" spans="1:10" x14ac:dyDescent="0.25">
      <c r="A161">
        <f t="shared" si="22"/>
        <v>4.2112928914574875E-2</v>
      </c>
      <c r="B161" s="2">
        <f t="shared" si="23"/>
        <v>1.5800000000000012</v>
      </c>
      <c r="C161" s="428">
        <f t="shared" si="24"/>
        <v>1.58</v>
      </c>
      <c r="D161" s="425">
        <f t="shared" si="18"/>
        <v>4.2112928914574847E-2</v>
      </c>
      <c r="E161" s="433">
        <f t="shared" si="25"/>
        <v>1.58</v>
      </c>
      <c r="F161" s="430">
        <f t="shared" si="19"/>
        <v>0.10889425842512594</v>
      </c>
      <c r="G161" s="439">
        <f t="shared" si="26"/>
        <v>1.58</v>
      </c>
      <c r="H161" s="435">
        <f t="shared" si="20"/>
        <v>0.10889425842512594</v>
      </c>
      <c r="I161" s="577">
        <f t="shared" si="26"/>
        <v>1.58</v>
      </c>
      <c r="J161" s="573">
        <f t="shared" si="21"/>
        <v>0.51188096041273734</v>
      </c>
    </row>
    <row r="162" spans="1:10" x14ac:dyDescent="0.25">
      <c r="A162">
        <f t="shared" si="22"/>
        <v>4.2172361443110144E-2</v>
      </c>
      <c r="B162" s="2">
        <f t="shared" si="23"/>
        <v>1.5900000000000012</v>
      </c>
      <c r="C162" s="428">
        <f t="shared" si="24"/>
        <v>1.59</v>
      </c>
      <c r="D162" s="425">
        <f t="shared" si="18"/>
        <v>4.2172361443110117E-2</v>
      </c>
      <c r="E162" s="433">
        <f t="shared" si="25"/>
        <v>1.59</v>
      </c>
      <c r="F162" s="430">
        <f t="shared" si="19"/>
        <v>0.10895184087208472</v>
      </c>
      <c r="G162" s="439">
        <f t="shared" si="26"/>
        <v>1.59</v>
      </c>
      <c r="H162" s="435">
        <f t="shared" si="20"/>
        <v>0.10895184087208472</v>
      </c>
      <c r="I162" s="577">
        <f t="shared" si="26"/>
        <v>1.59</v>
      </c>
      <c r="J162" s="573">
        <f t="shared" si="21"/>
        <v>0.51195635200158496</v>
      </c>
    </row>
    <row r="163" spans="1:10" x14ac:dyDescent="0.25">
      <c r="A163">
        <f t="shared" si="22"/>
        <v>4.2231841670446808E-2</v>
      </c>
      <c r="B163" s="2">
        <f t="shared" si="23"/>
        <v>1.6000000000000012</v>
      </c>
      <c r="C163" s="428">
        <f t="shared" si="24"/>
        <v>1.6</v>
      </c>
      <c r="D163" s="425">
        <f t="shared" si="18"/>
        <v>4.2231841670446781E-2</v>
      </c>
      <c r="E163" s="433">
        <f t="shared" si="25"/>
        <v>1.6</v>
      </c>
      <c r="F163" s="430">
        <f t="shared" si="19"/>
        <v>0.10900943939325683</v>
      </c>
      <c r="G163" s="439">
        <f t="shared" si="26"/>
        <v>1.6</v>
      </c>
      <c r="H163" s="435">
        <f t="shared" si="20"/>
        <v>0.10900943939325683</v>
      </c>
      <c r="I163" s="577">
        <f t="shared" si="26"/>
        <v>1.6</v>
      </c>
      <c r="J163" s="573">
        <f t="shared" si="21"/>
        <v>0.51203174603174506</v>
      </c>
    </row>
    <row r="164" spans="1:10" x14ac:dyDescent="0.25">
      <c r="A164">
        <f t="shared" si="22"/>
        <v>4.2291369576234319E-2</v>
      </c>
      <c r="B164" s="2">
        <f t="shared" si="23"/>
        <v>1.6100000000000012</v>
      </c>
      <c r="C164" s="428">
        <f t="shared" si="24"/>
        <v>1.61</v>
      </c>
      <c r="D164" s="425">
        <f t="shared" si="18"/>
        <v>4.2291369576234285E-2</v>
      </c>
      <c r="E164" s="433">
        <f t="shared" si="25"/>
        <v>1.61</v>
      </c>
      <c r="F164" s="430">
        <f t="shared" si="19"/>
        <v>0.10906705398576941</v>
      </c>
      <c r="G164" s="439">
        <f t="shared" si="26"/>
        <v>1.61</v>
      </c>
      <c r="H164" s="435">
        <f t="shared" si="20"/>
        <v>0.10906705398576941</v>
      </c>
      <c r="I164" s="577">
        <f t="shared" si="26"/>
        <v>1.61</v>
      </c>
      <c r="J164" s="573">
        <f t="shared" si="21"/>
        <v>0.51210714250285094</v>
      </c>
    </row>
    <row r="165" spans="1:10" x14ac:dyDescent="0.25">
      <c r="A165">
        <f t="shared" si="22"/>
        <v>4.2350945140051471E-2</v>
      </c>
      <c r="B165" s="2">
        <f t="shared" si="23"/>
        <v>1.6200000000000012</v>
      </c>
      <c r="C165" s="428">
        <f t="shared" si="24"/>
        <v>1.62</v>
      </c>
      <c r="D165" s="425">
        <f t="shared" si="18"/>
        <v>4.2350945140051444E-2</v>
      </c>
      <c r="E165" s="433">
        <f t="shared" si="25"/>
        <v>1.62</v>
      </c>
      <c r="F165" s="430">
        <f t="shared" si="19"/>
        <v>0.10912468464674906</v>
      </c>
      <c r="G165" s="439">
        <f t="shared" si="26"/>
        <v>1.62</v>
      </c>
      <c r="H165" s="435">
        <f t="shared" si="20"/>
        <v>0.10912468464674906</v>
      </c>
      <c r="I165" s="577">
        <f t="shared" si="26"/>
        <v>1.62</v>
      </c>
      <c r="J165" s="573">
        <f t="shared" si="21"/>
        <v>0.51218254141454278</v>
      </c>
    </row>
    <row r="166" spans="1:10" x14ac:dyDescent="0.25">
      <c r="A166">
        <f t="shared" si="22"/>
        <v>4.241056834140506E-2</v>
      </c>
      <c r="B166" s="2">
        <f t="shared" si="23"/>
        <v>1.6300000000000012</v>
      </c>
      <c r="C166" s="428">
        <f t="shared" si="24"/>
        <v>1.63</v>
      </c>
      <c r="D166" s="425">
        <f t="shared" si="18"/>
        <v>4.2410568341405032E-2</v>
      </c>
      <c r="E166" s="433">
        <f t="shared" si="25"/>
        <v>1.63</v>
      </c>
      <c r="F166" s="430">
        <f t="shared" si="19"/>
        <v>0.1091823313733177</v>
      </c>
      <c r="G166" s="439">
        <f t="shared" si="26"/>
        <v>1.63</v>
      </c>
      <c r="H166" s="435">
        <f t="shared" si="20"/>
        <v>0.1091823313733177</v>
      </c>
      <c r="I166" s="577">
        <f t="shared" si="26"/>
        <v>1.63</v>
      </c>
      <c r="J166" s="573">
        <f t="shared" si="21"/>
        <v>0.5122579427664542</v>
      </c>
    </row>
    <row r="167" spans="1:10" x14ac:dyDescent="0.25">
      <c r="A167">
        <f t="shared" si="22"/>
        <v>4.2470239159731187E-2</v>
      </c>
      <c r="B167" s="2">
        <f t="shared" si="23"/>
        <v>1.6400000000000012</v>
      </c>
      <c r="C167" s="428">
        <f t="shared" si="24"/>
        <v>1.64</v>
      </c>
      <c r="D167" s="425">
        <f t="shared" si="18"/>
        <v>4.2470239159731152E-2</v>
      </c>
      <c r="E167" s="433">
        <f t="shared" si="25"/>
        <v>1.64</v>
      </c>
      <c r="F167" s="430">
        <f t="shared" si="19"/>
        <v>0.10923999416259621</v>
      </c>
      <c r="G167" s="439">
        <f t="shared" si="26"/>
        <v>1.64</v>
      </c>
      <c r="H167" s="435">
        <f t="shared" si="20"/>
        <v>0.10923999416259621</v>
      </c>
      <c r="I167" s="577">
        <f t="shared" si="26"/>
        <v>1.64</v>
      </c>
      <c r="J167" s="573">
        <f t="shared" si="21"/>
        <v>0.51233334655822194</v>
      </c>
    </row>
    <row r="168" spans="1:10" x14ac:dyDescent="0.25">
      <c r="A168">
        <f t="shared" si="22"/>
        <v>4.2529957574395406E-2</v>
      </c>
      <c r="B168" s="2">
        <f t="shared" si="23"/>
        <v>1.6500000000000012</v>
      </c>
      <c r="C168" s="428">
        <f t="shared" si="24"/>
        <v>1.65</v>
      </c>
      <c r="D168" s="425">
        <f t="shared" si="18"/>
        <v>4.2529957574395372E-2</v>
      </c>
      <c r="E168" s="433">
        <f t="shared" si="25"/>
        <v>1.65</v>
      </c>
      <c r="F168" s="430">
        <f t="shared" si="19"/>
        <v>0.10929767301170404</v>
      </c>
      <c r="G168" s="439">
        <f t="shared" si="26"/>
        <v>1.65</v>
      </c>
      <c r="H168" s="435">
        <f t="shared" si="20"/>
        <v>0.10929767301170404</v>
      </c>
      <c r="I168" s="577">
        <f t="shared" si="26"/>
        <v>1.65</v>
      </c>
      <c r="J168" s="573">
        <f t="shared" si="21"/>
        <v>0.51240875278948661</v>
      </c>
    </row>
    <row r="169" spans="1:10" x14ac:dyDescent="0.25">
      <c r="A169">
        <f t="shared" si="22"/>
        <v>4.2589723564692157E-2</v>
      </c>
      <c r="B169" s="2">
        <f t="shared" si="23"/>
        <v>1.6600000000000013</v>
      </c>
      <c r="C169" s="428">
        <f t="shared" si="24"/>
        <v>1.66</v>
      </c>
      <c r="D169" s="425">
        <f t="shared" si="18"/>
        <v>4.2589723564692115E-2</v>
      </c>
      <c r="E169" s="433">
        <f t="shared" si="25"/>
        <v>1.66</v>
      </c>
      <c r="F169" s="430">
        <f t="shared" si="19"/>
        <v>0.10935536791775731</v>
      </c>
      <c r="G169" s="439">
        <f t="shared" si="26"/>
        <v>1.66</v>
      </c>
      <c r="H169" s="435">
        <f t="shared" si="20"/>
        <v>0.10935536791775731</v>
      </c>
      <c r="I169" s="577">
        <f t="shared" si="26"/>
        <v>1.66</v>
      </c>
      <c r="J169" s="573">
        <f t="shared" si="21"/>
        <v>0.51248416145988518</v>
      </c>
    </row>
    <row r="170" spans="1:10" x14ac:dyDescent="0.25">
      <c r="A170">
        <f t="shared" si="22"/>
        <v>4.264953710984494E-2</v>
      </c>
      <c r="B170" s="2">
        <f t="shared" si="23"/>
        <v>1.6700000000000013</v>
      </c>
      <c r="C170" s="428">
        <f t="shared" si="24"/>
        <v>1.67</v>
      </c>
      <c r="D170" s="425">
        <f t="shared" si="18"/>
        <v>4.2649537109844912E-2</v>
      </c>
      <c r="E170" s="433">
        <f t="shared" si="25"/>
        <v>1.67</v>
      </c>
      <c r="F170" s="430">
        <f t="shared" si="19"/>
        <v>0.10941307887786922</v>
      </c>
      <c r="G170" s="439">
        <f t="shared" si="26"/>
        <v>1.67</v>
      </c>
      <c r="H170" s="435">
        <f t="shared" si="20"/>
        <v>0.10941307887786922</v>
      </c>
      <c r="I170" s="577">
        <f t="shared" si="26"/>
        <v>1.67</v>
      </c>
      <c r="J170" s="573">
        <f t="shared" si="21"/>
        <v>0.51255957256905138</v>
      </c>
    </row>
    <row r="171" spans="1:10" x14ac:dyDescent="0.25">
      <c r="A171">
        <f t="shared" si="22"/>
        <v>4.2709398189007056E-2</v>
      </c>
      <c r="B171" s="2">
        <f t="shared" si="23"/>
        <v>1.6800000000000013</v>
      </c>
      <c r="C171" s="428">
        <f t="shared" si="24"/>
        <v>1.68</v>
      </c>
      <c r="D171" s="425">
        <f t="shared" si="18"/>
        <v>4.2709398189007028E-2</v>
      </c>
      <c r="E171" s="433">
        <f t="shared" si="25"/>
        <v>1.68</v>
      </c>
      <c r="F171" s="430">
        <f t="shared" si="19"/>
        <v>0.10947080588915145</v>
      </c>
      <c r="G171" s="439">
        <f t="shared" si="26"/>
        <v>1.68</v>
      </c>
      <c r="H171" s="435">
        <f t="shared" si="20"/>
        <v>0.10947080588915145</v>
      </c>
      <c r="I171" s="577">
        <f t="shared" si="26"/>
        <v>1.68</v>
      </c>
      <c r="J171" s="573">
        <f t="shared" si="21"/>
        <v>0.51263498611662262</v>
      </c>
    </row>
    <row r="172" spans="1:10" x14ac:dyDescent="0.25">
      <c r="A172">
        <f t="shared" si="22"/>
        <v>4.2769306781261743E-2</v>
      </c>
      <c r="B172" s="2">
        <f t="shared" si="23"/>
        <v>1.6900000000000013</v>
      </c>
      <c r="C172" s="428">
        <f t="shared" si="24"/>
        <v>1.69</v>
      </c>
      <c r="D172" s="425">
        <f t="shared" si="18"/>
        <v>4.2769306781261708E-2</v>
      </c>
      <c r="E172" s="433">
        <f t="shared" si="25"/>
        <v>1.69</v>
      </c>
      <c r="F172" s="430">
        <f t="shared" si="19"/>
        <v>0.1095285489487141</v>
      </c>
      <c r="G172" s="439">
        <f t="shared" si="26"/>
        <v>1.69</v>
      </c>
      <c r="H172" s="435">
        <f t="shared" si="20"/>
        <v>0.1095285489487141</v>
      </c>
      <c r="I172" s="577">
        <f t="shared" si="26"/>
        <v>1.69</v>
      </c>
      <c r="J172" s="573">
        <f t="shared" si="21"/>
        <v>0.5127104021022395</v>
      </c>
    </row>
    <row r="173" spans="1:10" x14ac:dyDescent="0.25">
      <c r="A173">
        <f t="shared" si="22"/>
        <v>4.2829262865621297E-2</v>
      </c>
      <c r="B173" s="2">
        <f t="shared" si="23"/>
        <v>1.7000000000000013</v>
      </c>
      <c r="C173" s="428">
        <f t="shared" si="24"/>
        <v>1.7</v>
      </c>
      <c r="D173" s="425">
        <f t="shared" si="18"/>
        <v>4.2829262865621262E-2</v>
      </c>
      <c r="E173" s="433">
        <f t="shared" si="25"/>
        <v>1.7</v>
      </c>
      <c r="F173" s="430">
        <f t="shared" si="19"/>
        <v>0.10958630805366332</v>
      </c>
      <c r="G173" s="439">
        <f t="shared" si="26"/>
        <v>1.7</v>
      </c>
      <c r="H173" s="435">
        <f t="shared" si="20"/>
        <v>0.10958630805366332</v>
      </c>
      <c r="I173" s="577">
        <f t="shared" si="26"/>
        <v>1.7</v>
      </c>
      <c r="J173" s="573">
        <f t="shared" si="21"/>
        <v>0.5127858205255359</v>
      </c>
    </row>
    <row r="174" spans="1:10" x14ac:dyDescent="0.25">
      <c r="A174">
        <f t="shared" si="22"/>
        <v>4.2889266421028235E-2</v>
      </c>
      <c r="B174" s="2">
        <f t="shared" si="23"/>
        <v>1.7100000000000013</v>
      </c>
      <c r="C174" s="428">
        <f t="shared" si="24"/>
        <v>1.71</v>
      </c>
      <c r="D174" s="425">
        <f t="shared" si="18"/>
        <v>4.2889266421028624E-2</v>
      </c>
      <c r="E174" s="433">
        <f t="shared" si="25"/>
        <v>1.71</v>
      </c>
      <c r="F174" s="430">
        <f t="shared" si="19"/>
        <v>0.10964408320110486</v>
      </c>
      <c r="G174" s="439">
        <f t="shared" si="26"/>
        <v>1.71</v>
      </c>
      <c r="H174" s="435">
        <f t="shared" si="20"/>
        <v>0.10964408320110486</v>
      </c>
      <c r="I174" s="577">
        <f t="shared" si="26"/>
        <v>1.71</v>
      </c>
      <c r="J174" s="573">
        <f t="shared" si="21"/>
        <v>0.51286124138615274</v>
      </c>
    </row>
    <row r="175" spans="1:10" x14ac:dyDescent="0.25">
      <c r="A175">
        <f t="shared" si="22"/>
        <v>4.2949317426355917E-2</v>
      </c>
      <c r="B175" s="2">
        <f t="shared" si="23"/>
        <v>1.7200000000000013</v>
      </c>
      <c r="C175" s="428">
        <f t="shared" si="24"/>
        <v>1.72</v>
      </c>
      <c r="D175" s="425">
        <f t="shared" si="18"/>
        <v>4.2949317426355882E-2</v>
      </c>
      <c r="E175" s="433">
        <f t="shared" si="25"/>
        <v>1.72</v>
      </c>
      <c r="F175" s="430">
        <f t="shared" si="19"/>
        <v>0.1097018743881394</v>
      </c>
      <c r="G175" s="439">
        <f t="shared" si="26"/>
        <v>1.72</v>
      </c>
      <c r="H175" s="435">
        <f t="shared" si="20"/>
        <v>0.1097018743881394</v>
      </c>
      <c r="I175" s="577">
        <f t="shared" si="26"/>
        <v>1.72</v>
      </c>
      <c r="J175" s="573">
        <f t="shared" si="21"/>
        <v>0.5129366646837179</v>
      </c>
    </row>
    <row r="176" spans="1:10" x14ac:dyDescent="0.25">
      <c r="A176">
        <f t="shared" si="22"/>
        <v>4.3009415860406547E-2</v>
      </c>
      <c r="B176" s="2">
        <f t="shared" si="23"/>
        <v>1.7300000000000013</v>
      </c>
      <c r="C176" s="428">
        <f t="shared" si="24"/>
        <v>1.73</v>
      </c>
      <c r="D176" s="425">
        <f t="shared" si="18"/>
        <v>4.3009415860406519E-2</v>
      </c>
      <c r="E176" s="433">
        <f t="shared" si="25"/>
        <v>1.73</v>
      </c>
      <c r="F176" s="430">
        <f t="shared" si="19"/>
        <v>0.10975968161186919</v>
      </c>
      <c r="G176" s="439">
        <f t="shared" si="26"/>
        <v>1.73</v>
      </c>
      <c r="H176" s="435">
        <f t="shared" si="20"/>
        <v>0.10975968161186919</v>
      </c>
      <c r="I176" s="577">
        <f t="shared" si="26"/>
        <v>1.73</v>
      </c>
      <c r="J176" s="573">
        <f t="shared" si="21"/>
        <v>0.51301209041788176</v>
      </c>
    </row>
    <row r="177" spans="1:10" x14ac:dyDescent="0.25">
      <c r="A177">
        <f t="shared" si="22"/>
        <v>4.3069561701913762E-2</v>
      </c>
      <c r="B177" s="2">
        <f t="shared" si="23"/>
        <v>1.7400000000000013</v>
      </c>
      <c r="C177" s="428">
        <f t="shared" si="24"/>
        <v>1.74</v>
      </c>
      <c r="D177" s="425">
        <f t="shared" si="18"/>
        <v>4.3069561701913721E-2</v>
      </c>
      <c r="E177" s="433">
        <f t="shared" si="25"/>
        <v>1.74</v>
      </c>
      <c r="F177" s="430">
        <f t="shared" si="19"/>
        <v>0.10981750486939225</v>
      </c>
      <c r="G177" s="439">
        <f t="shared" si="26"/>
        <v>1.74</v>
      </c>
      <c r="H177" s="435">
        <f t="shared" si="20"/>
        <v>0.10981750486939225</v>
      </c>
      <c r="I177" s="577">
        <f t="shared" si="26"/>
        <v>1.74</v>
      </c>
      <c r="J177" s="573">
        <f t="shared" si="21"/>
        <v>0.51308751858827861</v>
      </c>
    </row>
    <row r="178" spans="1:10" x14ac:dyDescent="0.25">
      <c r="A178">
        <f t="shared" si="22"/>
        <v>4.3129754929540902E-2</v>
      </c>
      <c r="B178" s="2">
        <f t="shared" si="23"/>
        <v>1.7500000000000013</v>
      </c>
      <c r="C178" s="428">
        <f t="shared" si="24"/>
        <v>1.75</v>
      </c>
      <c r="D178" s="425">
        <f t="shared" si="18"/>
        <v>4.3129754929540867E-2</v>
      </c>
      <c r="E178" s="433">
        <f t="shared" si="25"/>
        <v>1.75</v>
      </c>
      <c r="F178" s="430">
        <f t="shared" si="19"/>
        <v>0.10987534415780348</v>
      </c>
      <c r="G178" s="439">
        <f t="shared" si="26"/>
        <v>1.75</v>
      </c>
      <c r="H178" s="435">
        <f t="shared" si="20"/>
        <v>0.10987534415780348</v>
      </c>
      <c r="I178" s="577">
        <f t="shared" si="26"/>
        <v>1.75</v>
      </c>
      <c r="J178" s="573">
        <f t="shared" si="21"/>
        <v>0.51316294919454641</v>
      </c>
    </row>
    <row r="179" spans="1:10" x14ac:dyDescent="0.25">
      <c r="A179">
        <f t="shared" si="22"/>
        <v>4.3189995521882248E-2</v>
      </c>
      <c r="B179" s="2">
        <f t="shared" si="23"/>
        <v>1.7600000000000013</v>
      </c>
      <c r="C179" s="428">
        <f t="shared" si="24"/>
        <v>1.76</v>
      </c>
      <c r="D179" s="425">
        <f t="shared" si="18"/>
        <v>4.3189995521882213E-2</v>
      </c>
      <c r="E179" s="433">
        <f t="shared" si="25"/>
        <v>1.76</v>
      </c>
      <c r="F179" s="430">
        <f t="shared" si="19"/>
        <v>0.10993319947419627</v>
      </c>
      <c r="G179" s="439">
        <f t="shared" si="26"/>
        <v>1.76</v>
      </c>
      <c r="H179" s="435">
        <f t="shared" si="20"/>
        <v>0.10993319947419627</v>
      </c>
      <c r="I179" s="577">
        <f t="shared" si="26"/>
        <v>1.76</v>
      </c>
      <c r="J179" s="573">
        <f t="shared" si="21"/>
        <v>0.51323838223631957</v>
      </c>
    </row>
    <row r="180" spans="1:10" x14ac:dyDescent="0.25">
      <c r="A180">
        <f t="shared" si="22"/>
        <v>4.3250283457462693E-2</v>
      </c>
      <c r="B180" s="2">
        <f t="shared" si="23"/>
        <v>1.7700000000000014</v>
      </c>
      <c r="C180" s="428">
        <f t="shared" si="24"/>
        <v>1.77</v>
      </c>
      <c r="D180" s="425">
        <f t="shared" si="18"/>
        <v>4.3250283457462665E-2</v>
      </c>
      <c r="E180" s="433">
        <f t="shared" si="25"/>
        <v>1.77</v>
      </c>
      <c r="F180" s="430">
        <f t="shared" si="19"/>
        <v>0.10999107081566159</v>
      </c>
      <c r="G180" s="439">
        <f t="shared" si="26"/>
        <v>1.77</v>
      </c>
      <c r="H180" s="435">
        <f t="shared" si="20"/>
        <v>0.10999107081566159</v>
      </c>
      <c r="I180" s="577">
        <f t="shared" si="26"/>
        <v>1.77</v>
      </c>
      <c r="J180" s="573">
        <f t="shared" si="21"/>
        <v>0.51331381771323614</v>
      </c>
    </row>
    <row r="181" spans="1:10" x14ac:dyDescent="0.25">
      <c r="A181">
        <f t="shared" si="22"/>
        <v>4.3310618714738319E-2</v>
      </c>
      <c r="B181" s="2">
        <f t="shared" si="23"/>
        <v>1.7800000000000014</v>
      </c>
      <c r="C181" s="428">
        <f t="shared" si="24"/>
        <v>1.78</v>
      </c>
      <c r="D181" s="425">
        <f t="shared" si="18"/>
        <v>4.3310618714738285E-2</v>
      </c>
      <c r="E181" s="433">
        <f t="shared" si="25"/>
        <v>1.78</v>
      </c>
      <c r="F181" s="430">
        <f t="shared" si="19"/>
        <v>0.11004895817928881</v>
      </c>
      <c r="G181" s="439">
        <f t="shared" si="26"/>
        <v>1.78</v>
      </c>
      <c r="H181" s="435">
        <f t="shared" si="20"/>
        <v>0.11004895817928881</v>
      </c>
      <c r="I181" s="577">
        <f t="shared" si="26"/>
        <v>1.78</v>
      </c>
      <c r="J181" s="573">
        <f t="shared" si="21"/>
        <v>0.5133892556249372</v>
      </c>
    </row>
    <row r="182" spans="1:10" x14ac:dyDescent="0.25">
      <c r="A182">
        <f t="shared" si="22"/>
        <v>4.3371001272095783E-2</v>
      </c>
      <c r="B182" s="2">
        <f t="shared" si="23"/>
        <v>1.7900000000000014</v>
      </c>
      <c r="C182" s="428">
        <f t="shared" si="24"/>
        <v>1.79</v>
      </c>
      <c r="D182" s="425">
        <f t="shared" si="18"/>
        <v>4.3371001272095755E-2</v>
      </c>
      <c r="E182" s="433">
        <f t="shared" si="25"/>
        <v>1.79</v>
      </c>
      <c r="F182" s="430">
        <f t="shared" si="19"/>
        <v>0.11010686156216402</v>
      </c>
      <c r="G182" s="439">
        <f t="shared" si="26"/>
        <v>1.79</v>
      </c>
      <c r="H182" s="435">
        <f t="shared" si="20"/>
        <v>0.11010686156216402</v>
      </c>
      <c r="I182" s="577">
        <f t="shared" si="26"/>
        <v>1.79</v>
      </c>
      <c r="J182" s="573">
        <f t="shared" si="21"/>
        <v>0.51346469597105759</v>
      </c>
    </row>
    <row r="183" spans="1:10" x14ac:dyDescent="0.25">
      <c r="A183">
        <f t="shared" si="22"/>
        <v>4.3431431107853441E-2</v>
      </c>
      <c r="B183" s="2">
        <f t="shared" si="23"/>
        <v>1.8000000000000014</v>
      </c>
      <c r="C183" s="428">
        <f t="shared" si="24"/>
        <v>1.8</v>
      </c>
      <c r="D183" s="425">
        <f t="shared" si="18"/>
        <v>4.3431431107853406E-2</v>
      </c>
      <c r="E183" s="433">
        <f t="shared" si="25"/>
        <v>1.8</v>
      </c>
      <c r="F183" s="430">
        <f t="shared" si="19"/>
        <v>0.11016478096137214</v>
      </c>
      <c r="G183" s="439">
        <f t="shared" si="26"/>
        <v>1.8</v>
      </c>
      <c r="H183" s="435">
        <f t="shared" si="20"/>
        <v>0.11016478096137214</v>
      </c>
      <c r="I183" s="577">
        <f t="shared" si="26"/>
        <v>1.8</v>
      </c>
      <c r="J183" s="573">
        <f t="shared" si="21"/>
        <v>0.51354013875123861</v>
      </c>
    </row>
    <row r="184" spans="1:10" x14ac:dyDescent="0.25">
      <c r="A184">
        <f t="shared" si="22"/>
        <v>4.3491908200260408E-2</v>
      </c>
      <c r="B184" s="2">
        <f t="shared" si="23"/>
        <v>1.8100000000000014</v>
      </c>
      <c r="C184" s="428">
        <f t="shared" si="24"/>
        <v>1.81</v>
      </c>
      <c r="D184" s="425">
        <f t="shared" si="18"/>
        <v>4.3491908200260374E-2</v>
      </c>
      <c r="E184" s="433">
        <f t="shared" si="25"/>
        <v>1.81</v>
      </c>
      <c r="F184" s="430">
        <f t="shared" si="19"/>
        <v>0.1102227163739946</v>
      </c>
      <c r="G184" s="439">
        <f t="shared" si="26"/>
        <v>1.81</v>
      </c>
      <c r="H184" s="435">
        <f t="shared" si="20"/>
        <v>0.1102227163739946</v>
      </c>
      <c r="I184" s="577">
        <f t="shared" si="26"/>
        <v>1.81</v>
      </c>
      <c r="J184" s="573">
        <f t="shared" si="21"/>
        <v>0.5136155839651152</v>
      </c>
    </row>
    <row r="185" spans="1:10" x14ac:dyDescent="0.25">
      <c r="A185">
        <f t="shared" si="22"/>
        <v>4.3552432527497832E-2</v>
      </c>
      <c r="B185" s="2">
        <f t="shared" si="23"/>
        <v>1.8200000000000014</v>
      </c>
      <c r="C185" s="428">
        <f t="shared" si="24"/>
        <v>1.82</v>
      </c>
      <c r="D185" s="425">
        <f t="shared" si="18"/>
        <v>4.3552432527497804E-2</v>
      </c>
      <c r="E185" s="433">
        <f t="shared" si="25"/>
        <v>1.82</v>
      </c>
      <c r="F185" s="430">
        <f t="shared" si="19"/>
        <v>0.1102806677971121</v>
      </c>
      <c r="G185" s="439">
        <f t="shared" si="26"/>
        <v>1.82</v>
      </c>
      <c r="H185" s="435">
        <f t="shared" si="20"/>
        <v>0.1102806677971121</v>
      </c>
      <c r="I185" s="577">
        <f t="shared" si="26"/>
        <v>1.82</v>
      </c>
      <c r="J185" s="573">
        <f t="shared" si="21"/>
        <v>0.51369103161232865</v>
      </c>
    </row>
    <row r="186" spans="1:10" x14ac:dyDescent="0.25">
      <c r="A186">
        <f t="shared" si="22"/>
        <v>4.3613004067677749E-2</v>
      </c>
      <c r="B186" s="2">
        <f t="shared" si="23"/>
        <v>1.8300000000000014</v>
      </c>
      <c r="C186" s="428">
        <f t="shared" si="24"/>
        <v>1.83</v>
      </c>
      <c r="D186" s="425">
        <f t="shared" si="18"/>
        <v>4.3613004067677714E-2</v>
      </c>
      <c r="E186" s="433">
        <f t="shared" si="25"/>
        <v>1.83</v>
      </c>
      <c r="F186" s="430">
        <f t="shared" si="19"/>
        <v>0.11033863522780105</v>
      </c>
      <c r="G186" s="439">
        <f t="shared" si="26"/>
        <v>1.83</v>
      </c>
      <c r="H186" s="435">
        <f t="shared" si="20"/>
        <v>0.11033863522780105</v>
      </c>
      <c r="I186" s="577">
        <f t="shared" si="26"/>
        <v>1.83</v>
      </c>
      <c r="J186" s="573">
        <f t="shared" si="21"/>
        <v>0.51376648169251427</v>
      </c>
    </row>
    <row r="187" spans="1:10" x14ac:dyDescent="0.25">
      <c r="A187">
        <f t="shared" si="22"/>
        <v>4.3673622798844507E-2</v>
      </c>
      <c r="B187" s="2">
        <f t="shared" si="23"/>
        <v>1.8400000000000014</v>
      </c>
      <c r="C187" s="428">
        <f t="shared" si="24"/>
        <v>1.84</v>
      </c>
      <c r="D187" s="425">
        <f t="shared" si="18"/>
        <v>4.3673622798844479E-2</v>
      </c>
      <c r="E187" s="433">
        <f t="shared" si="25"/>
        <v>1.84</v>
      </c>
      <c r="F187" s="430">
        <f t="shared" si="19"/>
        <v>0.11039661866313731</v>
      </c>
      <c r="G187" s="439">
        <f t="shared" si="26"/>
        <v>1.84</v>
      </c>
      <c r="H187" s="435">
        <f t="shared" si="20"/>
        <v>0.11039661866313731</v>
      </c>
      <c r="I187" s="577">
        <f t="shared" si="26"/>
        <v>1.84</v>
      </c>
      <c r="J187" s="573">
        <f t="shared" si="21"/>
        <v>0.51384193420531055</v>
      </c>
    </row>
    <row r="188" spans="1:10" x14ac:dyDescent="0.25">
      <c r="A188">
        <f t="shared" si="22"/>
        <v>4.3734288698974187E-2</v>
      </c>
      <c r="B188" s="2">
        <f t="shared" si="23"/>
        <v>1.8500000000000014</v>
      </c>
      <c r="C188" s="428">
        <f t="shared" si="24"/>
        <v>1.85</v>
      </c>
      <c r="D188" s="425">
        <f t="shared" si="18"/>
        <v>4.3734288698974152E-2</v>
      </c>
      <c r="E188" s="433">
        <f t="shared" si="25"/>
        <v>1.85</v>
      </c>
      <c r="F188" s="430">
        <f t="shared" si="19"/>
        <v>0.11045461810019395</v>
      </c>
      <c r="G188" s="439">
        <f t="shared" si="26"/>
        <v>1.85</v>
      </c>
      <c r="H188" s="435">
        <f t="shared" si="20"/>
        <v>0.11045461810019395</v>
      </c>
      <c r="I188" s="577">
        <f t="shared" si="26"/>
        <v>1.85</v>
      </c>
      <c r="J188" s="573">
        <f t="shared" si="21"/>
        <v>0.51391738915035889</v>
      </c>
    </row>
    <row r="189" spans="1:10" x14ac:dyDescent="0.25">
      <c r="A189">
        <f t="shared" si="22"/>
        <v>4.3795001745975087E-2</v>
      </c>
      <c r="B189" s="2">
        <f t="shared" si="23"/>
        <v>1.8600000000000014</v>
      </c>
      <c r="C189" s="428">
        <f t="shared" si="24"/>
        <v>1.86</v>
      </c>
      <c r="D189" s="425">
        <f t="shared" si="18"/>
        <v>4.3795001745975046E-2</v>
      </c>
      <c r="E189" s="433">
        <f t="shared" si="25"/>
        <v>1.86</v>
      </c>
      <c r="F189" s="430">
        <f t="shared" si="19"/>
        <v>0.11051263353604265</v>
      </c>
      <c r="G189" s="439">
        <f t="shared" si="26"/>
        <v>1.86</v>
      </c>
      <c r="H189" s="435">
        <f t="shared" si="20"/>
        <v>0.11051263353604265</v>
      </c>
      <c r="I189" s="577">
        <f t="shared" si="26"/>
        <v>1.86</v>
      </c>
      <c r="J189" s="573">
        <f t="shared" si="21"/>
        <v>0.51399284652729782</v>
      </c>
    </row>
    <row r="190" spans="1:10" x14ac:dyDescent="0.25">
      <c r="A190">
        <f t="shared" si="22"/>
        <v>4.3855761917687038E-2</v>
      </c>
      <c r="B190" s="2">
        <f t="shared" si="23"/>
        <v>1.8700000000000014</v>
      </c>
      <c r="C190" s="428">
        <f t="shared" si="24"/>
        <v>1.87</v>
      </c>
      <c r="D190" s="425">
        <f t="shared" si="18"/>
        <v>4.385576191768701E-2</v>
      </c>
      <c r="E190" s="433">
        <f t="shared" si="25"/>
        <v>1.87</v>
      </c>
      <c r="F190" s="430">
        <f t="shared" si="19"/>
        <v>0.11057066496775052</v>
      </c>
      <c r="G190" s="439">
        <f t="shared" si="26"/>
        <v>1.87</v>
      </c>
      <c r="H190" s="435">
        <f t="shared" si="20"/>
        <v>0.11057066496775052</v>
      </c>
      <c r="I190" s="577">
        <f t="shared" si="26"/>
        <v>1.87</v>
      </c>
      <c r="J190" s="573">
        <f t="shared" si="21"/>
        <v>0.51406830633576273</v>
      </c>
    </row>
    <row r="191" spans="1:10" x14ac:dyDescent="0.25">
      <c r="A191">
        <f t="shared" si="22"/>
        <v>4.39165691918827E-2</v>
      </c>
      <c r="B191" s="2">
        <f t="shared" si="23"/>
        <v>1.8800000000000014</v>
      </c>
      <c r="C191" s="428">
        <f t="shared" si="24"/>
        <v>1.88</v>
      </c>
      <c r="D191" s="425">
        <f t="shared" si="18"/>
        <v>4.3916569191882672E-2</v>
      </c>
      <c r="E191" s="433">
        <f t="shared" si="25"/>
        <v>1.88</v>
      </c>
      <c r="F191" s="430">
        <f t="shared" si="19"/>
        <v>0.11062871239238437</v>
      </c>
      <c r="G191" s="439">
        <f t="shared" si="26"/>
        <v>1.88</v>
      </c>
      <c r="H191" s="435">
        <f t="shared" si="20"/>
        <v>0.11062871239238437</v>
      </c>
      <c r="I191" s="577">
        <f t="shared" si="26"/>
        <v>1.88</v>
      </c>
      <c r="J191" s="573">
        <f t="shared" si="21"/>
        <v>0.51414376857539268</v>
      </c>
    </row>
    <row r="192" spans="1:10" x14ac:dyDescent="0.25">
      <c r="A192">
        <f t="shared" si="22"/>
        <v>4.3977423546267221E-2</v>
      </c>
      <c r="B192" s="2">
        <f t="shared" si="23"/>
        <v>1.8900000000000015</v>
      </c>
      <c r="C192" s="428">
        <f t="shared" si="24"/>
        <v>1.89</v>
      </c>
      <c r="D192" s="425">
        <f t="shared" si="18"/>
        <v>4.3977423546267186E-2</v>
      </c>
      <c r="E192" s="433">
        <f t="shared" si="25"/>
        <v>1.89</v>
      </c>
      <c r="F192" s="430">
        <f t="shared" si="19"/>
        <v>0.11068677580700877</v>
      </c>
      <c r="G192" s="439">
        <f t="shared" si="26"/>
        <v>1.89</v>
      </c>
      <c r="H192" s="435">
        <f t="shared" si="20"/>
        <v>0.11068677580700877</v>
      </c>
      <c r="I192" s="577">
        <f t="shared" si="26"/>
        <v>1.89</v>
      </c>
      <c r="J192" s="573">
        <f t="shared" si="21"/>
        <v>0.51421923324582908</v>
      </c>
    </row>
    <row r="193" spans="1:10" x14ac:dyDescent="0.25">
      <c r="A193">
        <f t="shared" si="22"/>
        <v>4.403832495847796E-2</v>
      </c>
      <c r="B193" s="2">
        <f t="shared" si="23"/>
        <v>1.9000000000000015</v>
      </c>
      <c r="C193" s="428">
        <f t="shared" si="24"/>
        <v>1.9</v>
      </c>
      <c r="D193" s="425">
        <f t="shared" si="18"/>
        <v>4.4038324958477926E-2</v>
      </c>
      <c r="E193" s="433">
        <f t="shared" si="25"/>
        <v>1.9</v>
      </c>
      <c r="F193" s="430">
        <f t="shared" si="19"/>
        <v>0.11074485520868473</v>
      </c>
      <c r="G193" s="439">
        <f t="shared" si="26"/>
        <v>1.9</v>
      </c>
      <c r="H193" s="435">
        <f t="shared" si="20"/>
        <v>0.11074485520868473</v>
      </c>
      <c r="I193" s="577">
        <f t="shared" si="26"/>
        <v>1.9</v>
      </c>
      <c r="J193" s="573">
        <f t="shared" si="21"/>
        <v>0.51429470034670799</v>
      </c>
    </row>
    <row r="194" spans="1:10" x14ac:dyDescent="0.25">
      <c r="A194">
        <f t="shared" si="22"/>
        <v>4.4099273406085188E-2</v>
      </c>
      <c r="B194" s="2">
        <f t="shared" si="23"/>
        <v>1.9100000000000015</v>
      </c>
      <c r="C194" s="428">
        <f t="shared" si="24"/>
        <v>1.91</v>
      </c>
      <c r="D194" s="425">
        <f t="shared" si="18"/>
        <v>4.4099273406085576E-2</v>
      </c>
      <c r="E194" s="433">
        <f t="shared" si="25"/>
        <v>1.91</v>
      </c>
      <c r="F194" s="430">
        <f t="shared" si="19"/>
        <v>0.11080295059447293</v>
      </c>
      <c r="G194" s="439">
        <f t="shared" si="26"/>
        <v>1.91</v>
      </c>
      <c r="H194" s="435">
        <f t="shared" si="20"/>
        <v>0.11080295059447293</v>
      </c>
      <c r="I194" s="577">
        <f t="shared" si="26"/>
        <v>1.91</v>
      </c>
      <c r="J194" s="573">
        <f t="shared" si="21"/>
        <v>0.51437016987767104</v>
      </c>
    </row>
    <row r="195" spans="1:10" x14ac:dyDescent="0.25">
      <c r="A195">
        <f t="shared" si="22"/>
        <v>4.4160268866592661E-2</v>
      </c>
      <c r="B195" s="2">
        <f t="shared" si="23"/>
        <v>1.9200000000000015</v>
      </c>
      <c r="C195" s="428">
        <f t="shared" si="24"/>
        <v>1.92</v>
      </c>
      <c r="D195" s="425">
        <f t="shared" ref="D195:D258" si="27">(((1+C195/100)^D$2)*C195/100)/(((1+C195/100)^D$2)-1)</f>
        <v>4.416026886659262E-2</v>
      </c>
      <c r="E195" s="433">
        <f t="shared" si="25"/>
        <v>1.92</v>
      </c>
      <c r="F195" s="430">
        <f t="shared" ref="F195:F258" si="28">(((1+E195/100)^F$2)*E195/100)/(((1+E195/100)^F$2)-1)</f>
        <v>0.11086106196142853</v>
      </c>
      <c r="G195" s="439">
        <f t="shared" si="26"/>
        <v>1.92</v>
      </c>
      <c r="H195" s="435">
        <f t="shared" ref="H195:H258" si="29">(((1+G195/100)^H$2)*G195/100)/(((1+G195/100)^H$2)-1)</f>
        <v>0.11086106196142853</v>
      </c>
      <c r="I195" s="577">
        <f t="shared" si="26"/>
        <v>1.92</v>
      </c>
      <c r="J195" s="573">
        <f t="shared" ref="J195:J258" si="30">(((1+I195/100)^J$2)*I195/100)/(((1+I195/100)^J$2)-1)</f>
        <v>0.51444564183834862</v>
      </c>
    </row>
    <row r="196" spans="1:10" x14ac:dyDescent="0.25">
      <c r="A196">
        <f t="shared" si="22"/>
        <v>4.4221311317436313E-2</v>
      </c>
      <c r="B196" s="2">
        <f t="shared" si="23"/>
        <v>1.9300000000000015</v>
      </c>
      <c r="C196" s="428">
        <f t="shared" si="24"/>
        <v>1.93</v>
      </c>
      <c r="D196" s="425">
        <f t="shared" si="27"/>
        <v>4.4221311317436278E-2</v>
      </c>
      <c r="E196" s="433">
        <f t="shared" si="25"/>
        <v>1.93</v>
      </c>
      <c r="F196" s="430">
        <f t="shared" si="28"/>
        <v>0.11091918930660971</v>
      </c>
      <c r="G196" s="439">
        <f t="shared" si="26"/>
        <v>1.93</v>
      </c>
      <c r="H196" s="435">
        <f t="shared" si="29"/>
        <v>0.11091918930660971</v>
      </c>
      <c r="I196" s="577">
        <f t="shared" si="26"/>
        <v>1.93</v>
      </c>
      <c r="J196" s="573">
        <f t="shared" si="30"/>
        <v>0.51452111622839425</v>
      </c>
    </row>
    <row r="197" spans="1:10" x14ac:dyDescent="0.25">
      <c r="A197">
        <f t="shared" ref="A197:A260" si="31">(((1+B197/100)^A$2)*B197/100)/(((1+B197/100)^A$2)-1)</f>
        <v>4.4282400735985494E-2</v>
      </c>
      <c r="B197" s="2">
        <f t="shared" si="23"/>
        <v>1.9400000000000015</v>
      </c>
      <c r="C197" s="428">
        <f t="shared" si="24"/>
        <v>1.94</v>
      </c>
      <c r="D197" s="425">
        <f t="shared" si="27"/>
        <v>4.4282400735985467E-2</v>
      </c>
      <c r="E197" s="433">
        <f t="shared" si="25"/>
        <v>1.94</v>
      </c>
      <c r="F197" s="430">
        <f t="shared" si="28"/>
        <v>0.11097733262706769</v>
      </c>
      <c r="G197" s="439">
        <f t="shared" si="26"/>
        <v>1.94</v>
      </c>
      <c r="H197" s="435">
        <f t="shared" si="29"/>
        <v>0.11097733262706769</v>
      </c>
      <c r="I197" s="577">
        <f t="shared" si="26"/>
        <v>1.94</v>
      </c>
      <c r="J197" s="573">
        <f t="shared" si="30"/>
        <v>0.5145965930474381</v>
      </c>
    </row>
    <row r="198" spans="1:10" x14ac:dyDescent="0.25">
      <c r="A198">
        <f t="shared" si="31"/>
        <v>4.4343537099543036E-2</v>
      </c>
      <c r="B198" s="2">
        <f t="shared" ref="B198:B261" si="32">B197+0.01</f>
        <v>1.9500000000000015</v>
      </c>
      <c r="C198" s="428">
        <f t="shared" ref="C198:C261" si="33">ROUND(C197+0.01,2)</f>
        <v>1.95</v>
      </c>
      <c r="D198" s="425">
        <f t="shared" si="27"/>
        <v>4.4343537099543001E-2</v>
      </c>
      <c r="E198" s="433">
        <f t="shared" ref="E198:E261" si="34">ROUND(E197+0.01,2)</f>
        <v>1.95</v>
      </c>
      <c r="F198" s="430">
        <f t="shared" si="28"/>
        <v>0.11103549191985342</v>
      </c>
      <c r="G198" s="439">
        <f t="shared" ref="G198:I261" si="35">ROUND(G197+0.01,2)</f>
        <v>1.95</v>
      </c>
      <c r="H198" s="435">
        <f t="shared" si="29"/>
        <v>0.11103549191985342</v>
      </c>
      <c r="I198" s="577">
        <f t="shared" si="35"/>
        <v>1.95</v>
      </c>
      <c r="J198" s="573">
        <f t="shared" si="30"/>
        <v>0.51467207229511969</v>
      </c>
    </row>
    <row r="199" spans="1:10" x14ac:dyDescent="0.25">
      <c r="A199">
        <f t="shared" si="31"/>
        <v>4.4404720385345146E-2</v>
      </c>
      <c r="B199" s="2">
        <f t="shared" si="32"/>
        <v>1.9600000000000015</v>
      </c>
      <c r="C199" s="428">
        <f t="shared" si="33"/>
        <v>1.96</v>
      </c>
      <c r="D199" s="425">
        <f t="shared" si="27"/>
        <v>4.4404720385345112E-2</v>
      </c>
      <c r="E199" s="433">
        <f t="shared" si="34"/>
        <v>1.96</v>
      </c>
      <c r="F199" s="430">
        <f t="shared" si="28"/>
        <v>0.11109366718201537</v>
      </c>
      <c r="G199" s="439">
        <f t="shared" si="35"/>
        <v>1.96</v>
      </c>
      <c r="H199" s="435">
        <f t="shared" si="29"/>
        <v>0.11109366718201537</v>
      </c>
      <c r="I199" s="577">
        <f t="shared" si="35"/>
        <v>1.96</v>
      </c>
      <c r="J199" s="573">
        <f t="shared" si="30"/>
        <v>0.51474755397108085</v>
      </c>
    </row>
    <row r="200" spans="1:10" x14ac:dyDescent="0.25">
      <c r="A200">
        <f t="shared" si="31"/>
        <v>4.4465950570561706E-2</v>
      </c>
      <c r="B200" s="2">
        <f t="shared" si="32"/>
        <v>1.9700000000000015</v>
      </c>
      <c r="C200" s="428">
        <f t="shared" si="33"/>
        <v>1.97</v>
      </c>
      <c r="D200" s="425">
        <f t="shared" si="27"/>
        <v>4.4465950570561671E-2</v>
      </c>
      <c r="E200" s="433">
        <f t="shared" si="34"/>
        <v>1.97</v>
      </c>
      <c r="F200" s="430">
        <f t="shared" si="28"/>
        <v>0.11115185841059998</v>
      </c>
      <c r="G200" s="439">
        <f t="shared" si="35"/>
        <v>1.97</v>
      </c>
      <c r="H200" s="435">
        <f t="shared" si="29"/>
        <v>0.11115185841059998</v>
      </c>
      <c r="I200" s="577">
        <f t="shared" si="35"/>
        <v>1.97</v>
      </c>
      <c r="J200" s="573">
        <f t="shared" si="30"/>
        <v>0.51482303807496099</v>
      </c>
    </row>
    <row r="201" spans="1:10" x14ac:dyDescent="0.25">
      <c r="A201">
        <f t="shared" si="31"/>
        <v>4.4527227632296253E-2</v>
      </c>
      <c r="B201" s="2">
        <f t="shared" si="32"/>
        <v>1.9800000000000015</v>
      </c>
      <c r="C201" s="428">
        <f t="shared" si="33"/>
        <v>1.98</v>
      </c>
      <c r="D201" s="425">
        <f t="shared" si="27"/>
        <v>4.4527227632296218E-2</v>
      </c>
      <c r="E201" s="433">
        <f t="shared" si="34"/>
        <v>1.98</v>
      </c>
      <c r="F201" s="430">
        <f t="shared" si="28"/>
        <v>0.11121006560265093</v>
      </c>
      <c r="G201" s="439">
        <f t="shared" si="35"/>
        <v>1.98</v>
      </c>
      <c r="H201" s="435">
        <f t="shared" si="29"/>
        <v>0.11121006560265093</v>
      </c>
      <c r="I201" s="577">
        <f t="shared" si="35"/>
        <v>1.98</v>
      </c>
      <c r="J201" s="573">
        <f t="shared" si="30"/>
        <v>0.51489852460639662</v>
      </c>
    </row>
    <row r="202" spans="1:10" x14ac:dyDescent="0.25">
      <c r="A202">
        <f t="shared" si="31"/>
        <v>4.4588551547586022E-2</v>
      </c>
      <c r="B202" s="2">
        <f t="shared" si="32"/>
        <v>1.9900000000000015</v>
      </c>
      <c r="C202" s="428">
        <f t="shared" si="33"/>
        <v>1.99</v>
      </c>
      <c r="D202" s="425">
        <f t="shared" si="27"/>
        <v>4.4588551547585988E-2</v>
      </c>
      <c r="E202" s="433">
        <f t="shared" si="34"/>
        <v>1.99</v>
      </c>
      <c r="F202" s="430">
        <f t="shared" si="28"/>
        <v>0.11126828875520955</v>
      </c>
      <c r="G202" s="439">
        <f t="shared" si="35"/>
        <v>1.99</v>
      </c>
      <c r="H202" s="435">
        <f t="shared" si="29"/>
        <v>0.11126828875520955</v>
      </c>
      <c r="I202" s="577">
        <f t="shared" si="35"/>
        <v>1.99</v>
      </c>
      <c r="J202" s="573">
        <f t="shared" si="30"/>
        <v>0.51497401356502726</v>
      </c>
    </row>
    <row r="203" spans="1:10" x14ac:dyDescent="0.25">
      <c r="A203">
        <f t="shared" si="31"/>
        <v>4.4649922293402991E-2</v>
      </c>
      <c r="B203" s="2">
        <f t="shared" si="32"/>
        <v>2.0000000000000013</v>
      </c>
      <c r="C203" s="428">
        <f t="shared" si="33"/>
        <v>2</v>
      </c>
      <c r="D203" s="425">
        <f t="shared" si="27"/>
        <v>4.464992229340297E-2</v>
      </c>
      <c r="E203" s="433">
        <f t="shared" si="34"/>
        <v>2</v>
      </c>
      <c r="F203" s="430">
        <f t="shared" si="28"/>
        <v>0.11132652786531647</v>
      </c>
      <c r="G203" s="439">
        <f t="shared" si="35"/>
        <v>2</v>
      </c>
      <c r="H203" s="435">
        <f t="shared" si="29"/>
        <v>0.11132652786531647</v>
      </c>
      <c r="I203" s="577">
        <f t="shared" si="35"/>
        <v>2</v>
      </c>
      <c r="J203" s="573">
        <f t="shared" si="30"/>
        <v>0.51504950495049517</v>
      </c>
    </row>
    <row r="204" spans="1:10" x14ac:dyDescent="0.25">
      <c r="A204">
        <f t="shared" si="31"/>
        <v>4.4711339846652563E-2</v>
      </c>
      <c r="B204" s="2">
        <f t="shared" si="32"/>
        <v>2.0100000000000011</v>
      </c>
      <c r="C204" s="428">
        <f t="shared" si="33"/>
        <v>2.0099999999999998</v>
      </c>
      <c r="D204" s="425">
        <f t="shared" si="27"/>
        <v>4.4711339846652536E-2</v>
      </c>
      <c r="E204" s="433">
        <f t="shared" si="34"/>
        <v>2.0099999999999998</v>
      </c>
      <c r="F204" s="430">
        <f t="shared" si="28"/>
        <v>0.11138478293000818</v>
      </c>
      <c r="G204" s="439">
        <f t="shared" si="35"/>
        <v>2.0099999999999998</v>
      </c>
      <c r="H204" s="435">
        <f t="shared" si="29"/>
        <v>0.11138478293000818</v>
      </c>
      <c r="I204" s="577">
        <f t="shared" si="35"/>
        <v>2.0099999999999998</v>
      </c>
      <c r="J204" s="573">
        <f t="shared" si="30"/>
        <v>0.51512499876243723</v>
      </c>
    </row>
    <row r="205" spans="1:10" x14ac:dyDescent="0.25">
      <c r="A205">
        <f t="shared" si="31"/>
        <v>4.4772804184175036E-2</v>
      </c>
      <c r="B205" s="2">
        <f t="shared" si="32"/>
        <v>2.0200000000000009</v>
      </c>
      <c r="C205" s="428">
        <f t="shared" si="33"/>
        <v>2.02</v>
      </c>
      <c r="D205" s="425">
        <f t="shared" si="27"/>
        <v>4.4772804184175015E-2</v>
      </c>
      <c r="E205" s="433">
        <f t="shared" si="34"/>
        <v>2.02</v>
      </c>
      <c r="F205" s="430">
        <f t="shared" si="28"/>
        <v>0.11144305394632041</v>
      </c>
      <c r="G205" s="439">
        <f t="shared" si="35"/>
        <v>2.02</v>
      </c>
      <c r="H205" s="435">
        <f t="shared" si="29"/>
        <v>0.11144305394632041</v>
      </c>
      <c r="I205" s="577">
        <f t="shared" si="35"/>
        <v>2.02</v>
      </c>
      <c r="J205" s="573">
        <f t="shared" si="30"/>
        <v>0.5152004950004957</v>
      </c>
    </row>
    <row r="206" spans="1:10" x14ac:dyDescent="0.25">
      <c r="A206">
        <f t="shared" si="31"/>
        <v>4.4834315282744855E-2</v>
      </c>
      <c r="B206" s="2">
        <f t="shared" si="32"/>
        <v>2.0300000000000007</v>
      </c>
      <c r="C206" s="428">
        <f t="shared" si="33"/>
        <v>2.0299999999999998</v>
      </c>
      <c r="D206" s="425">
        <f t="shared" si="27"/>
        <v>4.4834315282744834E-2</v>
      </c>
      <c r="E206" s="433">
        <f t="shared" si="34"/>
        <v>2.0299999999999998</v>
      </c>
      <c r="F206" s="430">
        <f t="shared" si="28"/>
        <v>0.11150134091128582</v>
      </c>
      <c r="G206" s="439">
        <f t="shared" si="35"/>
        <v>2.0299999999999998</v>
      </c>
      <c r="H206" s="435">
        <f t="shared" si="29"/>
        <v>0.11150134091128582</v>
      </c>
      <c r="I206" s="577">
        <f t="shared" si="35"/>
        <v>2.0299999999999998</v>
      </c>
      <c r="J206" s="573">
        <f t="shared" si="30"/>
        <v>0.51527599366430787</v>
      </c>
    </row>
    <row r="207" spans="1:10" x14ac:dyDescent="0.25">
      <c r="A207">
        <f t="shared" si="31"/>
        <v>4.4895873119071172E-2</v>
      </c>
      <c r="B207" s="2">
        <f t="shared" si="32"/>
        <v>2.0400000000000005</v>
      </c>
      <c r="C207" s="428">
        <f t="shared" si="33"/>
        <v>2.04</v>
      </c>
      <c r="D207" s="425">
        <f t="shared" si="27"/>
        <v>4.4895873119071159E-2</v>
      </c>
      <c r="E207" s="433">
        <f t="shared" si="34"/>
        <v>2.04</v>
      </c>
      <c r="F207" s="430">
        <f t="shared" si="28"/>
        <v>0.11155964382193485</v>
      </c>
      <c r="G207" s="439">
        <f t="shared" si="35"/>
        <v>2.04</v>
      </c>
      <c r="H207" s="435">
        <f t="shared" si="29"/>
        <v>0.11155964382193485</v>
      </c>
      <c r="I207" s="577">
        <f t="shared" si="35"/>
        <v>2.04</v>
      </c>
      <c r="J207" s="573">
        <f t="shared" si="30"/>
        <v>0.51535149475351349</v>
      </c>
    </row>
    <row r="208" spans="1:10" x14ac:dyDescent="0.25">
      <c r="A208">
        <f t="shared" si="31"/>
        <v>4.4957477669798351E-2</v>
      </c>
      <c r="B208" s="2">
        <f t="shared" si="32"/>
        <v>2.0500000000000003</v>
      </c>
      <c r="C208" s="428">
        <f t="shared" si="33"/>
        <v>2.0499999999999998</v>
      </c>
      <c r="D208" s="425">
        <f t="shared" si="27"/>
        <v>4.4957477669798344E-2</v>
      </c>
      <c r="E208" s="433">
        <f t="shared" si="34"/>
        <v>2.0499999999999998</v>
      </c>
      <c r="F208" s="430">
        <f t="shared" si="28"/>
        <v>0.11161796267529718</v>
      </c>
      <c r="G208" s="439">
        <f t="shared" si="35"/>
        <v>2.0499999999999998</v>
      </c>
      <c r="H208" s="435">
        <f t="shared" si="29"/>
        <v>0.11161796267529718</v>
      </c>
      <c r="I208" s="577">
        <f t="shared" si="35"/>
        <v>2.0499999999999998</v>
      </c>
      <c r="J208" s="573">
        <f t="shared" si="30"/>
        <v>0.51542699826775751</v>
      </c>
    </row>
    <row r="209" spans="1:10" x14ac:dyDescent="0.25">
      <c r="A209">
        <f t="shared" si="31"/>
        <v>4.5019128911504822E-2</v>
      </c>
      <c r="B209" s="2">
        <f t="shared" si="32"/>
        <v>2.06</v>
      </c>
      <c r="C209" s="428">
        <f t="shared" si="33"/>
        <v>2.06</v>
      </c>
      <c r="D209" s="425">
        <f t="shared" si="27"/>
        <v>4.5019128911504822E-2</v>
      </c>
      <c r="E209" s="433">
        <f t="shared" si="34"/>
        <v>2.06</v>
      </c>
      <c r="F209" s="430">
        <f t="shared" si="28"/>
        <v>0.11167629746839754</v>
      </c>
      <c r="G209" s="439">
        <f t="shared" si="35"/>
        <v>2.06</v>
      </c>
      <c r="H209" s="435">
        <f t="shared" si="29"/>
        <v>0.11167629746839754</v>
      </c>
      <c r="I209" s="577">
        <f t="shared" si="35"/>
        <v>2.06</v>
      </c>
      <c r="J209" s="573">
        <f t="shared" si="30"/>
        <v>0.51550250420667232</v>
      </c>
    </row>
    <row r="210" spans="1:10" x14ac:dyDescent="0.25">
      <c r="A210">
        <f t="shared" si="31"/>
        <v>4.5080826820704863E-2</v>
      </c>
      <c r="B210" s="2">
        <f t="shared" si="32"/>
        <v>2.0699999999999998</v>
      </c>
      <c r="C210" s="428">
        <f t="shared" si="33"/>
        <v>2.0699999999999998</v>
      </c>
      <c r="D210" s="425">
        <f t="shared" si="27"/>
        <v>4.5080826820704863E-2</v>
      </c>
      <c r="E210" s="433">
        <f t="shared" si="34"/>
        <v>2.0699999999999998</v>
      </c>
      <c r="F210" s="430">
        <f t="shared" si="28"/>
        <v>0.11173464819826104</v>
      </c>
      <c r="G210" s="439">
        <f t="shared" si="35"/>
        <v>2.0699999999999998</v>
      </c>
      <c r="H210" s="435">
        <f t="shared" si="29"/>
        <v>0.11173464819826104</v>
      </c>
      <c r="I210" s="577">
        <f t="shared" si="35"/>
        <v>2.0699999999999998</v>
      </c>
      <c r="J210" s="573">
        <f t="shared" si="30"/>
        <v>0.51557801256990277</v>
      </c>
    </row>
    <row r="211" spans="1:10" x14ac:dyDescent="0.25">
      <c r="A211">
        <f t="shared" si="31"/>
        <v>4.5142571373847688E-2</v>
      </c>
      <c r="B211" s="2">
        <f t="shared" si="32"/>
        <v>2.0799999999999996</v>
      </c>
      <c r="C211" s="428">
        <f t="shared" si="33"/>
        <v>2.08</v>
      </c>
      <c r="D211" s="425">
        <f t="shared" si="27"/>
        <v>4.5142571373847702E-2</v>
      </c>
      <c r="E211" s="433">
        <f t="shared" si="34"/>
        <v>2.08</v>
      </c>
      <c r="F211" s="430">
        <f t="shared" si="28"/>
        <v>0.11179301486190925</v>
      </c>
      <c r="G211" s="439">
        <f t="shared" si="35"/>
        <v>2.08</v>
      </c>
      <c r="H211" s="435">
        <f t="shared" si="29"/>
        <v>0.11179301486190925</v>
      </c>
      <c r="I211" s="577">
        <f t="shared" si="35"/>
        <v>2.08</v>
      </c>
      <c r="J211" s="573">
        <f t="shared" si="30"/>
        <v>0.51565352335708692</v>
      </c>
    </row>
    <row r="212" spans="1:10" x14ac:dyDescent="0.25">
      <c r="A212">
        <f t="shared" si="31"/>
        <v>4.5204362547318029E-2</v>
      </c>
      <c r="B212" s="2">
        <f t="shared" si="32"/>
        <v>2.0899999999999994</v>
      </c>
      <c r="C212" s="428">
        <f t="shared" si="33"/>
        <v>2.09</v>
      </c>
      <c r="D212" s="425">
        <f t="shared" si="27"/>
        <v>4.5204362547318036E-2</v>
      </c>
      <c r="E212" s="433">
        <f t="shared" si="34"/>
        <v>2.09</v>
      </c>
      <c r="F212" s="430">
        <f t="shared" si="28"/>
        <v>0.1118513974563623</v>
      </c>
      <c r="G212" s="439">
        <f t="shared" si="35"/>
        <v>2.09</v>
      </c>
      <c r="H212" s="435">
        <f t="shared" si="29"/>
        <v>0.1118513974563623</v>
      </c>
      <c r="I212" s="577">
        <f t="shared" si="35"/>
        <v>2.09</v>
      </c>
      <c r="J212" s="573">
        <f t="shared" si="30"/>
        <v>0.51572903656786684</v>
      </c>
    </row>
    <row r="213" spans="1:10" x14ac:dyDescent="0.25">
      <c r="A213">
        <f t="shared" si="31"/>
        <v>4.5266200317436035E-2</v>
      </c>
      <c r="B213" s="2">
        <f t="shared" si="32"/>
        <v>2.0999999999999992</v>
      </c>
      <c r="C213" s="428">
        <f t="shared" si="33"/>
        <v>2.1</v>
      </c>
      <c r="D213" s="425">
        <f t="shared" si="27"/>
        <v>4.5266200317436056E-2</v>
      </c>
      <c r="E213" s="433">
        <f t="shared" si="34"/>
        <v>2.1</v>
      </c>
      <c r="F213" s="430">
        <f t="shared" si="28"/>
        <v>0.11190979597863776</v>
      </c>
      <c r="G213" s="439">
        <f t="shared" si="35"/>
        <v>2.1</v>
      </c>
      <c r="H213" s="435">
        <f t="shared" si="29"/>
        <v>0.11190979597863776</v>
      </c>
      <c r="I213" s="577">
        <f t="shared" si="35"/>
        <v>2.1</v>
      </c>
      <c r="J213" s="573">
        <f t="shared" si="30"/>
        <v>0.51580455220188348</v>
      </c>
    </row>
    <row r="214" spans="1:10" x14ac:dyDescent="0.25">
      <c r="A214">
        <f t="shared" si="31"/>
        <v>4.5328084660457249E-2</v>
      </c>
      <c r="B214" s="2">
        <f t="shared" si="32"/>
        <v>2.109999999999999</v>
      </c>
      <c r="C214" s="428">
        <f t="shared" si="33"/>
        <v>2.11</v>
      </c>
      <c r="D214" s="425">
        <f t="shared" si="27"/>
        <v>4.5328084660457263E-2</v>
      </c>
      <c r="E214" s="433">
        <f t="shared" si="34"/>
        <v>2.11</v>
      </c>
      <c r="F214" s="430">
        <f t="shared" si="28"/>
        <v>0.11196821042574991</v>
      </c>
      <c r="G214" s="439">
        <f t="shared" si="35"/>
        <v>2.11</v>
      </c>
      <c r="H214" s="435">
        <f t="shared" si="29"/>
        <v>0.11196821042574991</v>
      </c>
      <c r="I214" s="577">
        <f t="shared" si="35"/>
        <v>2.11</v>
      </c>
      <c r="J214" s="573">
        <f t="shared" si="30"/>
        <v>0.51588007025877125</v>
      </c>
    </row>
    <row r="215" spans="1:10" x14ac:dyDescent="0.25">
      <c r="A215">
        <f t="shared" si="31"/>
        <v>4.5390015552573944E-2</v>
      </c>
      <c r="B215" s="2">
        <f t="shared" si="32"/>
        <v>2.1199999999999988</v>
      </c>
      <c r="C215" s="428">
        <f t="shared" si="33"/>
        <v>2.12</v>
      </c>
      <c r="D215" s="425">
        <f t="shared" si="27"/>
        <v>4.5390015552573576E-2</v>
      </c>
      <c r="E215" s="433">
        <f t="shared" si="34"/>
        <v>2.12</v>
      </c>
      <c r="F215" s="430">
        <f t="shared" si="28"/>
        <v>0.11202664079471256</v>
      </c>
      <c r="G215" s="439">
        <f t="shared" si="35"/>
        <v>2.12</v>
      </c>
      <c r="H215" s="435">
        <f t="shared" si="29"/>
        <v>0.11202664079471256</v>
      </c>
      <c r="I215" s="577">
        <f t="shared" si="35"/>
        <v>2.12</v>
      </c>
      <c r="J215" s="573">
        <f t="shared" si="30"/>
        <v>0.51595559073817387</v>
      </c>
    </row>
    <row r="216" spans="1:10" x14ac:dyDescent="0.25">
      <c r="A216">
        <f t="shared" si="31"/>
        <v>4.545199296991273E-2</v>
      </c>
      <c r="B216" s="2">
        <f t="shared" si="32"/>
        <v>2.1299999999999986</v>
      </c>
      <c r="C216" s="428">
        <f t="shared" si="33"/>
        <v>2.13</v>
      </c>
      <c r="D216" s="425">
        <f t="shared" si="27"/>
        <v>4.5451992969912751E-2</v>
      </c>
      <c r="E216" s="433">
        <f t="shared" si="34"/>
        <v>2.13</v>
      </c>
      <c r="F216" s="430">
        <f t="shared" si="28"/>
        <v>0.11208508708253728</v>
      </c>
      <c r="G216" s="439">
        <f t="shared" si="35"/>
        <v>2.13</v>
      </c>
      <c r="H216" s="435">
        <f t="shared" si="29"/>
        <v>0.11208508708253728</v>
      </c>
      <c r="I216" s="577">
        <f t="shared" si="35"/>
        <v>2.13</v>
      </c>
      <c r="J216" s="573">
        <f t="shared" si="30"/>
        <v>0.51603111363973386</v>
      </c>
    </row>
    <row r="217" spans="1:10" x14ac:dyDescent="0.25">
      <c r="A217">
        <f t="shared" si="31"/>
        <v>4.5514016888538497E-2</v>
      </c>
      <c r="B217" s="2">
        <f t="shared" si="32"/>
        <v>2.1399999999999983</v>
      </c>
      <c r="C217" s="428">
        <f t="shared" si="33"/>
        <v>2.14</v>
      </c>
      <c r="D217" s="425">
        <f t="shared" si="27"/>
        <v>4.5514016888538539E-2</v>
      </c>
      <c r="E217" s="433">
        <f t="shared" si="34"/>
        <v>2.14</v>
      </c>
      <c r="F217" s="430">
        <f t="shared" si="28"/>
        <v>0.11214354928623257</v>
      </c>
      <c r="G217" s="439">
        <f t="shared" si="35"/>
        <v>2.14</v>
      </c>
      <c r="H217" s="435">
        <f t="shared" si="29"/>
        <v>0.11214354928623257</v>
      </c>
      <c r="I217" s="577">
        <f t="shared" si="35"/>
        <v>2.14</v>
      </c>
      <c r="J217" s="573">
        <f t="shared" si="30"/>
        <v>0.51610663896309195</v>
      </c>
    </row>
    <row r="218" spans="1:10" x14ac:dyDescent="0.25">
      <c r="A218">
        <f t="shared" si="31"/>
        <v>4.5576087284450929E-2</v>
      </c>
      <c r="B218" s="2">
        <f t="shared" si="32"/>
        <v>2.1499999999999981</v>
      </c>
      <c r="C218" s="428">
        <f t="shared" si="33"/>
        <v>2.15</v>
      </c>
      <c r="D218" s="425">
        <f t="shared" si="27"/>
        <v>4.5576087284450964E-2</v>
      </c>
      <c r="E218" s="433">
        <f t="shared" si="34"/>
        <v>2.15</v>
      </c>
      <c r="F218" s="430">
        <f t="shared" si="28"/>
        <v>0.11220202740280506</v>
      </c>
      <c r="G218" s="439">
        <f t="shared" si="35"/>
        <v>2.15</v>
      </c>
      <c r="H218" s="435">
        <f t="shared" si="29"/>
        <v>0.11220202740280506</v>
      </c>
      <c r="I218" s="577">
        <f t="shared" si="35"/>
        <v>2.15</v>
      </c>
      <c r="J218" s="573">
        <f t="shared" si="30"/>
        <v>0.51618216670788841</v>
      </c>
    </row>
    <row r="219" spans="1:10" x14ac:dyDescent="0.25">
      <c r="A219">
        <f t="shared" si="31"/>
        <v>4.5638204133586456E-2</v>
      </c>
      <c r="B219" s="2">
        <f t="shared" si="32"/>
        <v>2.1599999999999979</v>
      </c>
      <c r="C219" s="428">
        <f t="shared" si="33"/>
        <v>2.16</v>
      </c>
      <c r="D219" s="425">
        <f t="shared" si="27"/>
        <v>4.5638204133586505E-2</v>
      </c>
      <c r="E219" s="433">
        <f t="shared" si="34"/>
        <v>2.16</v>
      </c>
      <c r="F219" s="430">
        <f t="shared" si="28"/>
        <v>0.11226052142925898</v>
      </c>
      <c r="G219" s="439">
        <f t="shared" si="35"/>
        <v>2.16</v>
      </c>
      <c r="H219" s="435">
        <f t="shared" si="29"/>
        <v>0.11226052142925898</v>
      </c>
      <c r="I219" s="577">
        <f t="shared" si="35"/>
        <v>2.16</v>
      </c>
      <c r="J219" s="573">
        <f t="shared" si="30"/>
        <v>0.51625769687376188</v>
      </c>
    </row>
    <row r="220" spans="1:10" x14ac:dyDescent="0.25">
      <c r="A220">
        <f t="shared" si="31"/>
        <v>4.570036741181803E-2</v>
      </c>
      <c r="B220" s="2">
        <f t="shared" si="32"/>
        <v>2.1699999999999977</v>
      </c>
      <c r="C220" s="428">
        <f t="shared" si="33"/>
        <v>2.17</v>
      </c>
      <c r="D220" s="425">
        <f t="shared" si="27"/>
        <v>4.5700367411818085E-2</v>
      </c>
      <c r="E220" s="433">
        <f t="shared" si="34"/>
        <v>2.17</v>
      </c>
      <c r="F220" s="430">
        <f t="shared" si="28"/>
        <v>0.11231903136259633</v>
      </c>
      <c r="G220" s="439">
        <f t="shared" si="35"/>
        <v>2.17</v>
      </c>
      <c r="H220" s="435">
        <f t="shared" si="29"/>
        <v>0.11231903136259633</v>
      </c>
      <c r="I220" s="577">
        <f t="shared" si="35"/>
        <v>2.17</v>
      </c>
      <c r="J220" s="573">
        <f t="shared" si="30"/>
        <v>0.51633322946035265</v>
      </c>
    </row>
    <row r="221" spans="1:10" x14ac:dyDescent="0.25">
      <c r="A221">
        <f t="shared" si="31"/>
        <v>4.5762577094955681E-2</v>
      </c>
      <c r="B221" s="2">
        <f t="shared" si="32"/>
        <v>2.1799999999999975</v>
      </c>
      <c r="C221" s="428">
        <f t="shared" si="33"/>
        <v>2.1800000000000002</v>
      </c>
      <c r="D221" s="425">
        <f t="shared" si="27"/>
        <v>4.576257709495573E-2</v>
      </c>
      <c r="E221" s="433">
        <f t="shared" si="34"/>
        <v>2.1800000000000002</v>
      </c>
      <c r="F221" s="430">
        <f t="shared" si="28"/>
        <v>0.11237755719981782</v>
      </c>
      <c r="G221" s="439">
        <f t="shared" si="35"/>
        <v>2.1800000000000002</v>
      </c>
      <c r="H221" s="435">
        <f t="shared" si="29"/>
        <v>0.11237755719981782</v>
      </c>
      <c r="I221" s="577">
        <f t="shared" si="35"/>
        <v>2.1800000000000002</v>
      </c>
      <c r="J221" s="573">
        <f t="shared" si="30"/>
        <v>0.51640876446730444</v>
      </c>
    </row>
    <row r="222" spans="1:10" x14ac:dyDescent="0.25">
      <c r="A222">
        <f t="shared" si="31"/>
        <v>4.5824833158746074E-2</v>
      </c>
      <c r="B222" s="2">
        <f t="shared" si="32"/>
        <v>2.1899999999999973</v>
      </c>
      <c r="C222" s="428">
        <f t="shared" si="33"/>
        <v>2.19</v>
      </c>
      <c r="D222" s="425">
        <f t="shared" si="27"/>
        <v>4.5824833158746116E-2</v>
      </c>
      <c r="E222" s="433">
        <f t="shared" si="34"/>
        <v>2.19</v>
      </c>
      <c r="F222" s="430">
        <f t="shared" si="28"/>
        <v>0.11243609893792129</v>
      </c>
      <c r="G222" s="439">
        <f t="shared" si="35"/>
        <v>2.19</v>
      </c>
      <c r="H222" s="435">
        <f t="shared" si="29"/>
        <v>0.11243609893792129</v>
      </c>
      <c r="I222" s="577">
        <f t="shared" si="35"/>
        <v>2.19</v>
      </c>
      <c r="J222" s="573">
        <f t="shared" si="30"/>
        <v>0.51648430189425765</v>
      </c>
    </row>
    <row r="223" spans="1:10" x14ac:dyDescent="0.25">
      <c r="A223">
        <f t="shared" si="31"/>
        <v>4.5887135578872695E-2</v>
      </c>
      <c r="B223" s="2">
        <f t="shared" si="32"/>
        <v>2.1999999999999971</v>
      </c>
      <c r="C223" s="428">
        <f t="shared" si="33"/>
        <v>2.2000000000000002</v>
      </c>
      <c r="D223" s="425">
        <f t="shared" si="27"/>
        <v>4.5887135578872758E-2</v>
      </c>
      <c r="E223" s="433">
        <f t="shared" si="34"/>
        <v>2.2000000000000002</v>
      </c>
      <c r="F223" s="430">
        <f t="shared" si="28"/>
        <v>0.1124946565739019</v>
      </c>
      <c r="G223" s="439">
        <f t="shared" si="35"/>
        <v>2.2000000000000002</v>
      </c>
      <c r="H223" s="435">
        <f t="shared" si="29"/>
        <v>0.1124946565739019</v>
      </c>
      <c r="I223" s="577">
        <f t="shared" si="35"/>
        <v>2.2000000000000002</v>
      </c>
      <c r="J223" s="573">
        <f t="shared" si="30"/>
        <v>0.51655984174085101</v>
      </c>
    </row>
    <row r="224" spans="1:10" x14ac:dyDescent="0.25">
      <c r="A224">
        <f t="shared" si="31"/>
        <v>4.5949484330956587E-2</v>
      </c>
      <c r="B224" s="2">
        <f t="shared" si="32"/>
        <v>2.2099999999999969</v>
      </c>
      <c r="C224" s="428">
        <f t="shared" si="33"/>
        <v>2.21</v>
      </c>
      <c r="D224" s="425">
        <f t="shared" si="27"/>
        <v>4.5949484330956657E-2</v>
      </c>
      <c r="E224" s="433">
        <f t="shared" si="34"/>
        <v>2.21</v>
      </c>
      <c r="F224" s="430">
        <f t="shared" si="28"/>
        <v>0.11255323010475358</v>
      </c>
      <c r="G224" s="439">
        <f t="shared" si="35"/>
        <v>2.21</v>
      </c>
      <c r="H224" s="435">
        <f t="shared" si="29"/>
        <v>0.11255323010475358</v>
      </c>
      <c r="I224" s="577">
        <f t="shared" si="35"/>
        <v>2.21</v>
      </c>
      <c r="J224" s="573">
        <f t="shared" si="30"/>
        <v>0.5166353840067256</v>
      </c>
    </row>
    <row r="225" spans="1:10" x14ac:dyDescent="0.25">
      <c r="A225">
        <f t="shared" si="31"/>
        <v>4.6011879390556003E-2</v>
      </c>
      <c r="B225" s="2">
        <f t="shared" si="32"/>
        <v>2.2199999999999966</v>
      </c>
      <c r="C225" s="428">
        <f t="shared" si="33"/>
        <v>2.2200000000000002</v>
      </c>
      <c r="D225" s="425">
        <f t="shared" si="27"/>
        <v>4.6011879390556072E-2</v>
      </c>
      <c r="E225" s="433">
        <f t="shared" si="34"/>
        <v>2.2200000000000002</v>
      </c>
      <c r="F225" s="430">
        <f t="shared" si="28"/>
        <v>0.11261181952746782</v>
      </c>
      <c r="G225" s="439">
        <f t="shared" si="35"/>
        <v>2.2200000000000002</v>
      </c>
      <c r="H225" s="435">
        <f t="shared" si="29"/>
        <v>0.11261181952746782</v>
      </c>
      <c r="I225" s="577">
        <f t="shared" si="35"/>
        <v>2.2200000000000002</v>
      </c>
      <c r="J225" s="573">
        <f t="shared" si="30"/>
        <v>0.51671092869152491</v>
      </c>
    </row>
    <row r="226" spans="1:10" x14ac:dyDescent="0.25">
      <c r="A226">
        <f t="shared" si="31"/>
        <v>4.6074320733166606E-2</v>
      </c>
      <c r="B226" s="2">
        <f t="shared" si="32"/>
        <v>2.2299999999999964</v>
      </c>
      <c r="C226" s="428">
        <f t="shared" si="33"/>
        <v>2.23</v>
      </c>
      <c r="D226" s="425">
        <f t="shared" si="27"/>
        <v>4.6074320733166682E-2</v>
      </c>
      <c r="E226" s="433">
        <f t="shared" si="34"/>
        <v>2.23</v>
      </c>
      <c r="F226" s="430">
        <f t="shared" si="28"/>
        <v>0.11267042483903363</v>
      </c>
      <c r="G226" s="439">
        <f t="shared" si="35"/>
        <v>2.23</v>
      </c>
      <c r="H226" s="435">
        <f t="shared" si="29"/>
        <v>0.11267042483903363</v>
      </c>
      <c r="I226" s="577">
        <f t="shared" si="35"/>
        <v>2.23</v>
      </c>
      <c r="J226" s="573">
        <f t="shared" si="30"/>
        <v>0.51678647579488746</v>
      </c>
    </row>
    <row r="227" spans="1:10" x14ac:dyDescent="0.25">
      <c r="A227">
        <f t="shared" si="31"/>
        <v>4.6136808334221943E-2</v>
      </c>
      <c r="B227" s="2">
        <f t="shared" si="32"/>
        <v>2.2399999999999962</v>
      </c>
      <c r="C227" s="428">
        <f t="shared" si="33"/>
        <v>2.2400000000000002</v>
      </c>
      <c r="D227" s="425">
        <f t="shared" si="27"/>
        <v>4.6136808334222026E-2</v>
      </c>
      <c r="E227" s="433">
        <f t="shared" si="34"/>
        <v>2.2400000000000002</v>
      </c>
      <c r="F227" s="430">
        <f t="shared" si="28"/>
        <v>0.11272904603643866</v>
      </c>
      <c r="G227" s="439">
        <f t="shared" si="35"/>
        <v>2.2400000000000002</v>
      </c>
      <c r="H227" s="435">
        <f t="shared" si="29"/>
        <v>0.11272904603643866</v>
      </c>
      <c r="I227" s="577">
        <f t="shared" si="35"/>
        <v>2.2400000000000002</v>
      </c>
      <c r="J227" s="573">
        <f t="shared" si="30"/>
        <v>0.51686202531645731</v>
      </c>
    </row>
    <row r="228" spans="1:10" x14ac:dyDescent="0.25">
      <c r="A228">
        <f t="shared" si="31"/>
        <v>4.6199342169092869E-2</v>
      </c>
      <c r="B228" s="2">
        <f t="shared" si="32"/>
        <v>2.249999999999996</v>
      </c>
      <c r="C228" s="428">
        <f t="shared" si="33"/>
        <v>2.25</v>
      </c>
      <c r="D228" s="425">
        <f t="shared" si="27"/>
        <v>4.6199342169092959E-2</v>
      </c>
      <c r="E228" s="433">
        <f t="shared" si="34"/>
        <v>2.25</v>
      </c>
      <c r="F228" s="430">
        <f t="shared" si="28"/>
        <v>0.11278768311666704</v>
      </c>
      <c r="G228" s="439">
        <f t="shared" si="35"/>
        <v>2.25</v>
      </c>
      <c r="H228" s="435">
        <f t="shared" si="29"/>
        <v>0.11278768311666704</v>
      </c>
      <c r="I228" s="577">
        <f t="shared" si="35"/>
        <v>2.25</v>
      </c>
      <c r="J228" s="573">
        <f t="shared" si="30"/>
        <v>0.51693757725587297</v>
      </c>
    </row>
    <row r="229" spans="1:10" x14ac:dyDescent="0.25">
      <c r="A229">
        <f t="shared" si="31"/>
        <v>4.6261922213088641E-2</v>
      </c>
      <c r="B229" s="2">
        <f t="shared" si="32"/>
        <v>2.2599999999999958</v>
      </c>
      <c r="C229" s="428">
        <f t="shared" si="33"/>
        <v>2.2599999999999998</v>
      </c>
      <c r="D229" s="425">
        <f t="shared" si="27"/>
        <v>4.6261922213088717E-2</v>
      </c>
      <c r="E229" s="433">
        <f t="shared" si="34"/>
        <v>2.2599999999999998</v>
      </c>
      <c r="F229" s="430">
        <f t="shared" si="28"/>
        <v>0.11284633607670176</v>
      </c>
      <c r="G229" s="439">
        <f t="shared" si="35"/>
        <v>2.2599999999999998</v>
      </c>
      <c r="H229" s="435">
        <f t="shared" si="29"/>
        <v>0.11284633607670176</v>
      </c>
      <c r="I229" s="577">
        <f t="shared" si="35"/>
        <v>2.2599999999999998</v>
      </c>
      <c r="J229" s="573">
        <f t="shared" si="30"/>
        <v>0.51701313161277607</v>
      </c>
    </row>
    <row r="230" spans="1:10" x14ac:dyDescent="0.25">
      <c r="A230">
        <f t="shared" si="31"/>
        <v>4.6324548441456531E-2</v>
      </c>
      <c r="B230" s="2">
        <f t="shared" si="32"/>
        <v>2.2699999999999956</v>
      </c>
      <c r="C230" s="428">
        <f t="shared" si="33"/>
        <v>2.27</v>
      </c>
      <c r="D230" s="425">
        <f t="shared" si="27"/>
        <v>4.6324548441456621E-2</v>
      </c>
      <c r="E230" s="433">
        <f t="shared" si="34"/>
        <v>2.27</v>
      </c>
      <c r="F230" s="430">
        <f t="shared" si="28"/>
        <v>0.11290500491352386</v>
      </c>
      <c r="G230" s="439">
        <f t="shared" si="35"/>
        <v>2.27</v>
      </c>
      <c r="H230" s="435">
        <f t="shared" si="29"/>
        <v>0.11290500491352386</v>
      </c>
      <c r="I230" s="577">
        <f t="shared" si="35"/>
        <v>2.27</v>
      </c>
      <c r="J230" s="573">
        <f t="shared" si="30"/>
        <v>0.51708868838681032</v>
      </c>
    </row>
    <row r="231" spans="1:10" x14ac:dyDescent="0.25">
      <c r="A231">
        <f t="shared" si="31"/>
        <v>4.6387220829382118E-2</v>
      </c>
      <c r="B231" s="2">
        <f t="shared" si="32"/>
        <v>2.2799999999999954</v>
      </c>
      <c r="C231" s="428">
        <f t="shared" si="33"/>
        <v>2.2799999999999998</v>
      </c>
      <c r="D231" s="425">
        <f t="shared" si="27"/>
        <v>4.6387220829382209E-2</v>
      </c>
      <c r="E231" s="433">
        <f t="shared" si="34"/>
        <v>2.2799999999999998</v>
      </c>
      <c r="F231" s="430">
        <f t="shared" si="28"/>
        <v>0.11296368962411218</v>
      </c>
      <c r="G231" s="439">
        <f t="shared" si="35"/>
        <v>2.2799999999999998</v>
      </c>
      <c r="H231" s="435">
        <f t="shared" si="29"/>
        <v>0.11296368962411218</v>
      </c>
      <c r="I231" s="577">
        <f t="shared" si="35"/>
        <v>2.2799999999999998</v>
      </c>
      <c r="J231" s="573">
        <f t="shared" si="30"/>
        <v>0.51716424757761725</v>
      </c>
    </row>
    <row r="232" spans="1:10" x14ac:dyDescent="0.25">
      <c r="A232">
        <f t="shared" si="31"/>
        <v>4.6449939351988968E-2</v>
      </c>
      <c r="B232" s="2">
        <f t="shared" si="32"/>
        <v>2.2899999999999952</v>
      </c>
      <c r="C232" s="428">
        <f t="shared" si="33"/>
        <v>2.29</v>
      </c>
      <c r="D232" s="425">
        <f t="shared" si="27"/>
        <v>4.6449939351989065E-2</v>
      </c>
      <c r="E232" s="433">
        <f t="shared" si="34"/>
        <v>2.29</v>
      </c>
      <c r="F232" s="430">
        <f t="shared" si="28"/>
        <v>0.11302239020544201</v>
      </c>
      <c r="G232" s="439">
        <f t="shared" si="35"/>
        <v>2.29</v>
      </c>
      <c r="H232" s="435">
        <f t="shared" si="29"/>
        <v>0.11302239020544201</v>
      </c>
      <c r="I232" s="577">
        <f t="shared" si="35"/>
        <v>2.29</v>
      </c>
      <c r="J232" s="573">
        <f t="shared" si="30"/>
        <v>0.51723980918483625</v>
      </c>
    </row>
    <row r="233" spans="1:10" x14ac:dyDescent="0.25">
      <c r="A233">
        <f t="shared" si="31"/>
        <v>4.6512703984339536E-2</v>
      </c>
      <c r="B233" s="2">
        <f t="shared" si="32"/>
        <v>2.2999999999999949</v>
      </c>
      <c r="C233" s="428">
        <f t="shared" si="33"/>
        <v>2.2999999999999998</v>
      </c>
      <c r="D233" s="425">
        <f t="shared" si="27"/>
        <v>4.6512703984339633E-2</v>
      </c>
      <c r="E233" s="433">
        <f t="shared" si="34"/>
        <v>2.2999999999999998</v>
      </c>
      <c r="F233" s="430">
        <f t="shared" si="28"/>
        <v>0.11308110665448774</v>
      </c>
      <c r="G233" s="439">
        <f t="shared" si="35"/>
        <v>2.2999999999999998</v>
      </c>
      <c r="H233" s="435">
        <f t="shared" si="29"/>
        <v>0.11308110665448774</v>
      </c>
      <c r="I233" s="577">
        <f t="shared" si="35"/>
        <v>2.2999999999999998</v>
      </c>
      <c r="J233" s="573">
        <f t="shared" si="30"/>
        <v>0.51731537320810861</v>
      </c>
    </row>
    <row r="234" spans="1:10" x14ac:dyDescent="0.25">
      <c r="A234">
        <f t="shared" si="31"/>
        <v>4.6575514701435158E-2</v>
      </c>
      <c r="B234" s="2">
        <f t="shared" si="32"/>
        <v>2.3099999999999947</v>
      </c>
      <c r="C234" s="428">
        <f t="shared" si="33"/>
        <v>2.31</v>
      </c>
      <c r="D234" s="425">
        <f t="shared" si="27"/>
        <v>4.6575514701435262E-2</v>
      </c>
      <c r="E234" s="433">
        <f t="shared" si="34"/>
        <v>2.31</v>
      </c>
      <c r="F234" s="430">
        <f t="shared" si="28"/>
        <v>0.11313983896822201</v>
      </c>
      <c r="G234" s="439">
        <f t="shared" si="35"/>
        <v>2.31</v>
      </c>
      <c r="H234" s="435">
        <f t="shared" si="29"/>
        <v>0.11313983896822201</v>
      </c>
      <c r="I234" s="577">
        <f t="shared" si="35"/>
        <v>2.31</v>
      </c>
      <c r="J234" s="573">
        <f t="shared" si="30"/>
        <v>0.51739093964707883</v>
      </c>
    </row>
    <row r="235" spans="1:10" x14ac:dyDescent="0.25">
      <c r="A235">
        <f t="shared" si="31"/>
        <v>4.6638371478215618E-2</v>
      </c>
      <c r="B235" s="2">
        <f t="shared" si="32"/>
        <v>2.3199999999999945</v>
      </c>
      <c r="C235" s="428">
        <f t="shared" si="33"/>
        <v>2.3199999999999998</v>
      </c>
      <c r="D235" s="425">
        <f t="shared" si="27"/>
        <v>4.6638371478215437E-2</v>
      </c>
      <c r="E235" s="433">
        <f t="shared" si="34"/>
        <v>2.3199999999999998</v>
      </c>
      <c r="F235" s="430">
        <f t="shared" si="28"/>
        <v>0.11319858714361308</v>
      </c>
      <c r="G235" s="439">
        <f t="shared" si="35"/>
        <v>2.3199999999999998</v>
      </c>
      <c r="H235" s="435">
        <f t="shared" si="29"/>
        <v>0.11319858714361308</v>
      </c>
      <c r="I235" s="577">
        <f t="shared" si="35"/>
        <v>2.3199999999999998</v>
      </c>
      <c r="J235" s="573">
        <f t="shared" si="30"/>
        <v>0.51746650850138132</v>
      </c>
    </row>
    <row r="236" spans="1:10" x14ac:dyDescent="0.25">
      <c r="A236">
        <f t="shared" si="31"/>
        <v>4.6701274289560189E-2</v>
      </c>
      <c r="B236" s="2">
        <f t="shared" si="32"/>
        <v>2.3299999999999943</v>
      </c>
      <c r="C236" s="428">
        <f t="shared" si="33"/>
        <v>2.33</v>
      </c>
      <c r="D236" s="425">
        <f t="shared" si="27"/>
        <v>4.6701274289560023E-2</v>
      </c>
      <c r="E236" s="433">
        <f t="shared" si="34"/>
        <v>2.33</v>
      </c>
      <c r="F236" s="430">
        <f t="shared" si="28"/>
        <v>0.11325735117763147</v>
      </c>
      <c r="G236" s="439">
        <f t="shared" si="35"/>
        <v>2.33</v>
      </c>
      <c r="H236" s="435">
        <f t="shared" si="29"/>
        <v>0.11325735117763147</v>
      </c>
      <c r="I236" s="577">
        <f t="shared" si="35"/>
        <v>2.33</v>
      </c>
      <c r="J236" s="573">
        <f t="shared" si="30"/>
        <v>0.51754207977067002</v>
      </c>
    </row>
    <row r="237" spans="1:10" x14ac:dyDescent="0.25">
      <c r="A237">
        <f t="shared" si="31"/>
        <v>4.6764223110286801E-2</v>
      </c>
      <c r="B237" s="2">
        <f t="shared" si="32"/>
        <v>2.3399999999999941</v>
      </c>
      <c r="C237" s="428">
        <f t="shared" si="33"/>
        <v>2.34</v>
      </c>
      <c r="D237" s="425">
        <f t="shared" si="27"/>
        <v>4.6764223110286628E-2</v>
      </c>
      <c r="E237" s="433">
        <f t="shared" si="34"/>
        <v>2.34</v>
      </c>
      <c r="F237" s="430">
        <f t="shared" si="28"/>
        <v>0.11331613106724078</v>
      </c>
      <c r="G237" s="439">
        <f t="shared" si="35"/>
        <v>2.34</v>
      </c>
      <c r="H237" s="435">
        <f t="shared" si="29"/>
        <v>0.11331613106724078</v>
      </c>
      <c r="I237" s="577">
        <f t="shared" si="35"/>
        <v>2.34</v>
      </c>
      <c r="J237" s="573">
        <f t="shared" si="30"/>
        <v>0.51761765345457944</v>
      </c>
    </row>
    <row r="238" spans="1:10" x14ac:dyDescent="0.25">
      <c r="A238">
        <f t="shared" si="31"/>
        <v>4.6827217915153221E-2</v>
      </c>
      <c r="B238" s="2">
        <f t="shared" si="32"/>
        <v>2.3499999999999939</v>
      </c>
      <c r="C238" s="428">
        <f t="shared" si="33"/>
        <v>2.35</v>
      </c>
      <c r="D238" s="425">
        <f t="shared" si="27"/>
        <v>4.6827217915152985E-2</v>
      </c>
      <c r="E238" s="433">
        <f t="shared" si="34"/>
        <v>2.35</v>
      </c>
      <c r="F238" s="430">
        <f t="shared" si="28"/>
        <v>0.11337492680940538</v>
      </c>
      <c r="G238" s="439">
        <f t="shared" si="35"/>
        <v>2.35</v>
      </c>
      <c r="H238" s="435">
        <f t="shared" si="29"/>
        <v>0.11337492680940538</v>
      </c>
      <c r="I238" s="577">
        <f t="shared" si="35"/>
        <v>2.35</v>
      </c>
      <c r="J238" s="573">
        <f t="shared" si="30"/>
        <v>0.51769322955275432</v>
      </c>
    </row>
    <row r="239" spans="1:10" x14ac:dyDescent="0.25">
      <c r="A239">
        <f t="shared" si="31"/>
        <v>4.6890258678856232E-2</v>
      </c>
      <c r="B239" s="2">
        <f t="shared" si="32"/>
        <v>2.3599999999999937</v>
      </c>
      <c r="C239" s="428">
        <f t="shared" si="33"/>
        <v>2.36</v>
      </c>
      <c r="D239" s="425">
        <f t="shared" si="27"/>
        <v>4.6890258678856066E-2</v>
      </c>
      <c r="E239" s="433">
        <f t="shared" si="34"/>
        <v>2.36</v>
      </c>
      <c r="F239" s="430">
        <f t="shared" si="28"/>
        <v>0.11343373840108639</v>
      </c>
      <c r="G239" s="439">
        <f t="shared" si="35"/>
        <v>2.36</v>
      </c>
      <c r="H239" s="435">
        <f t="shared" si="29"/>
        <v>0.11343373840108639</v>
      </c>
      <c r="I239" s="577">
        <f t="shared" si="35"/>
        <v>2.36</v>
      </c>
      <c r="J239" s="573">
        <f t="shared" si="30"/>
        <v>0.51776880806483427</v>
      </c>
    </row>
    <row r="240" spans="1:10" x14ac:dyDescent="0.25">
      <c r="A240">
        <f t="shared" si="31"/>
        <v>4.6953345376032532E-2</v>
      </c>
      <c r="B240" s="2">
        <f t="shared" si="32"/>
        <v>2.3699999999999934</v>
      </c>
      <c r="C240" s="428">
        <f t="shared" si="33"/>
        <v>2.37</v>
      </c>
      <c r="D240" s="425">
        <f t="shared" si="27"/>
        <v>4.695334537603231E-2</v>
      </c>
      <c r="E240" s="433">
        <f t="shared" si="34"/>
        <v>2.37</v>
      </c>
      <c r="F240" s="430">
        <f t="shared" si="28"/>
        <v>0.11349256583924248</v>
      </c>
      <c r="G240" s="439">
        <f t="shared" si="35"/>
        <v>2.37</v>
      </c>
      <c r="H240" s="435">
        <f t="shared" si="29"/>
        <v>0.11349256583924248</v>
      </c>
      <c r="I240" s="577">
        <f t="shared" si="35"/>
        <v>2.37</v>
      </c>
      <c r="J240" s="573">
        <f t="shared" si="30"/>
        <v>0.51784438899046126</v>
      </c>
    </row>
    <row r="241" spans="1:10" x14ac:dyDescent="0.25">
      <c r="A241">
        <f t="shared" si="31"/>
        <v>4.7016477981258312E-2</v>
      </c>
      <c r="B241" s="2">
        <f t="shared" si="32"/>
        <v>2.3799999999999932</v>
      </c>
      <c r="C241" s="428">
        <f t="shared" si="33"/>
        <v>2.38</v>
      </c>
      <c r="D241" s="425">
        <f t="shared" si="27"/>
        <v>4.7016477981258457E-2</v>
      </c>
      <c r="E241" s="433">
        <f t="shared" si="34"/>
        <v>2.38</v>
      </c>
      <c r="F241" s="430">
        <f t="shared" si="28"/>
        <v>0.11355140912083152</v>
      </c>
      <c r="G241" s="439">
        <f t="shared" si="35"/>
        <v>2.38</v>
      </c>
      <c r="H241" s="435">
        <f t="shared" si="29"/>
        <v>0.11355140912083152</v>
      </c>
      <c r="I241" s="577">
        <f t="shared" si="35"/>
        <v>2.38</v>
      </c>
      <c r="J241" s="573">
        <f t="shared" si="30"/>
        <v>0.51791997232928011</v>
      </c>
    </row>
    <row r="242" spans="1:10" x14ac:dyDescent="0.25">
      <c r="A242">
        <f t="shared" si="31"/>
        <v>4.7079656469050768E-2</v>
      </c>
      <c r="B242" s="2">
        <f t="shared" si="32"/>
        <v>2.389999999999993</v>
      </c>
      <c r="C242" s="428">
        <f t="shared" si="33"/>
        <v>2.39</v>
      </c>
      <c r="D242" s="425">
        <f t="shared" si="27"/>
        <v>4.7079656469050914E-2</v>
      </c>
      <c r="E242" s="433">
        <f t="shared" si="34"/>
        <v>2.39</v>
      </c>
      <c r="F242" s="430">
        <f t="shared" si="28"/>
        <v>0.11361026824280863</v>
      </c>
      <c r="G242" s="439">
        <f t="shared" si="35"/>
        <v>2.39</v>
      </c>
      <c r="H242" s="435">
        <f t="shared" si="29"/>
        <v>0.11361026824280863</v>
      </c>
      <c r="I242" s="577">
        <f t="shared" si="35"/>
        <v>2.39</v>
      </c>
      <c r="J242" s="573">
        <f t="shared" si="30"/>
        <v>0.51799555808093301</v>
      </c>
    </row>
    <row r="243" spans="1:10" x14ac:dyDescent="0.25">
      <c r="A243">
        <f t="shared" si="31"/>
        <v>4.7142880813865702E-2</v>
      </c>
      <c r="B243" s="2">
        <f t="shared" si="32"/>
        <v>2.3999999999999928</v>
      </c>
      <c r="C243" s="428">
        <f t="shared" si="33"/>
        <v>2.4</v>
      </c>
      <c r="D243" s="425">
        <f t="shared" si="27"/>
        <v>4.7142880813865841E-2</v>
      </c>
      <c r="E243" s="433">
        <f t="shared" si="34"/>
        <v>2.4</v>
      </c>
      <c r="F243" s="430">
        <f t="shared" si="28"/>
        <v>0.11366914320212575</v>
      </c>
      <c r="G243" s="439">
        <f t="shared" si="35"/>
        <v>2.4</v>
      </c>
      <c r="H243" s="435">
        <f t="shared" si="29"/>
        <v>0.11366914320212575</v>
      </c>
      <c r="I243" s="577">
        <f t="shared" si="35"/>
        <v>2.4</v>
      </c>
      <c r="J243" s="573">
        <f t="shared" si="30"/>
        <v>0.51807114624505979</v>
      </c>
    </row>
    <row r="244" spans="1:10" x14ac:dyDescent="0.25">
      <c r="A244">
        <f t="shared" si="31"/>
        <v>4.7206150990100018E-2</v>
      </c>
      <c r="B244" s="2">
        <f t="shared" si="32"/>
        <v>2.4099999999999926</v>
      </c>
      <c r="C244" s="428">
        <f t="shared" si="33"/>
        <v>2.41</v>
      </c>
      <c r="D244" s="425">
        <f t="shared" si="27"/>
        <v>4.7206150990100171E-2</v>
      </c>
      <c r="E244" s="433">
        <f t="shared" si="34"/>
        <v>2.41</v>
      </c>
      <c r="F244" s="430">
        <f t="shared" si="28"/>
        <v>0.11372803399573397</v>
      </c>
      <c r="G244" s="439">
        <f t="shared" si="35"/>
        <v>2.41</v>
      </c>
      <c r="H244" s="435">
        <f t="shared" si="29"/>
        <v>0.11372803399573397</v>
      </c>
      <c r="I244" s="577">
        <f t="shared" si="35"/>
        <v>2.41</v>
      </c>
      <c r="J244" s="573">
        <f t="shared" si="30"/>
        <v>0.51814673682130319</v>
      </c>
    </row>
    <row r="245" spans="1:10" x14ac:dyDescent="0.25">
      <c r="A245">
        <f t="shared" si="31"/>
        <v>4.726946697209105E-2</v>
      </c>
      <c r="B245" s="2">
        <f t="shared" si="32"/>
        <v>2.4199999999999924</v>
      </c>
      <c r="C245" s="428">
        <f t="shared" si="33"/>
        <v>2.42</v>
      </c>
      <c r="D245" s="425">
        <f t="shared" si="27"/>
        <v>4.7269466972091202E-2</v>
      </c>
      <c r="E245" s="433">
        <f t="shared" si="34"/>
        <v>2.42</v>
      </c>
      <c r="F245" s="430">
        <f t="shared" si="28"/>
        <v>0.11378694062058252</v>
      </c>
      <c r="G245" s="439">
        <f t="shared" si="35"/>
        <v>2.42</v>
      </c>
      <c r="H245" s="435">
        <f t="shared" si="29"/>
        <v>0.11378694062058252</v>
      </c>
      <c r="I245" s="577">
        <f t="shared" si="35"/>
        <v>2.42</v>
      </c>
      <c r="J245" s="573">
        <f t="shared" si="30"/>
        <v>0.51822232980930794</v>
      </c>
    </row>
    <row r="246" spans="1:10" x14ac:dyDescent="0.25">
      <c r="A246">
        <f t="shared" si="31"/>
        <v>4.7332828734116282E-2</v>
      </c>
      <c r="B246" s="2">
        <f t="shared" si="32"/>
        <v>2.4299999999999922</v>
      </c>
      <c r="C246" s="428">
        <f t="shared" si="33"/>
        <v>2.4300000000000002</v>
      </c>
      <c r="D246" s="425">
        <f t="shared" si="27"/>
        <v>4.7332828734116435E-2</v>
      </c>
      <c r="E246" s="433">
        <f t="shared" si="34"/>
        <v>2.4300000000000002</v>
      </c>
      <c r="F246" s="430">
        <f t="shared" si="28"/>
        <v>0.11384586307361702</v>
      </c>
      <c r="G246" s="439">
        <f t="shared" si="35"/>
        <v>2.4300000000000002</v>
      </c>
      <c r="H246" s="435">
        <f t="shared" si="29"/>
        <v>0.11384586307361702</v>
      </c>
      <c r="I246" s="577">
        <f t="shared" si="35"/>
        <v>2.4300000000000002</v>
      </c>
      <c r="J246" s="573">
        <f t="shared" si="30"/>
        <v>0.51829792520871443</v>
      </c>
    </row>
    <row r="247" spans="1:10" x14ac:dyDescent="0.25">
      <c r="A247">
        <f t="shared" si="31"/>
        <v>4.739623625039438E-2</v>
      </c>
      <c r="B247" s="2">
        <f t="shared" si="32"/>
        <v>2.439999999999992</v>
      </c>
      <c r="C247" s="428">
        <f t="shared" si="33"/>
        <v>2.44</v>
      </c>
      <c r="D247" s="425">
        <f t="shared" si="27"/>
        <v>4.7396236250394533E-2</v>
      </c>
      <c r="E247" s="433">
        <f t="shared" si="34"/>
        <v>2.44</v>
      </c>
      <c r="F247" s="430">
        <f t="shared" si="28"/>
        <v>0.11390480135178251</v>
      </c>
      <c r="G247" s="439">
        <f t="shared" si="35"/>
        <v>2.44</v>
      </c>
      <c r="H247" s="435">
        <f t="shared" si="29"/>
        <v>0.11390480135178251</v>
      </c>
      <c r="I247" s="577">
        <f t="shared" si="35"/>
        <v>2.44</v>
      </c>
      <c r="J247" s="573">
        <f t="shared" si="30"/>
        <v>0.51837352301916728</v>
      </c>
    </row>
    <row r="248" spans="1:10" x14ac:dyDescent="0.25">
      <c r="A248">
        <f t="shared" si="31"/>
        <v>4.7459689495084535E-2</v>
      </c>
      <c r="B248" s="2">
        <f t="shared" si="32"/>
        <v>2.4499999999999917</v>
      </c>
      <c r="C248" s="428">
        <f t="shared" si="33"/>
        <v>2.4500000000000002</v>
      </c>
      <c r="D248" s="425">
        <f t="shared" si="27"/>
        <v>4.7459689495084695E-2</v>
      </c>
      <c r="E248" s="433">
        <f t="shared" si="34"/>
        <v>2.4500000000000002</v>
      </c>
      <c r="F248" s="430">
        <f t="shared" si="28"/>
        <v>0.11396375545202089</v>
      </c>
      <c r="G248" s="439">
        <f t="shared" si="35"/>
        <v>2.4500000000000002</v>
      </c>
      <c r="H248" s="435">
        <f t="shared" si="29"/>
        <v>0.11396375545202089</v>
      </c>
      <c r="I248" s="577">
        <f t="shared" si="35"/>
        <v>2.4500000000000002</v>
      </c>
      <c r="J248" s="573">
        <f t="shared" si="30"/>
        <v>0.51844912324030734</v>
      </c>
    </row>
    <row r="249" spans="1:10" x14ac:dyDescent="0.25">
      <c r="A249">
        <f t="shared" si="31"/>
        <v>4.7523188442287173E-2</v>
      </c>
      <c r="B249" s="2">
        <f t="shared" si="32"/>
        <v>2.4599999999999915</v>
      </c>
      <c r="C249" s="428">
        <f t="shared" si="33"/>
        <v>2.46</v>
      </c>
      <c r="D249" s="425">
        <f t="shared" si="27"/>
        <v>4.7523188442287326E-2</v>
      </c>
      <c r="E249" s="433">
        <f t="shared" si="34"/>
        <v>2.46</v>
      </c>
      <c r="F249" s="430">
        <f t="shared" si="28"/>
        <v>0.11402272537127223</v>
      </c>
      <c r="G249" s="439">
        <f t="shared" si="35"/>
        <v>2.46</v>
      </c>
      <c r="H249" s="435">
        <f t="shared" si="29"/>
        <v>0.11402272537127223</v>
      </c>
      <c r="I249" s="577">
        <f t="shared" si="35"/>
        <v>2.46</v>
      </c>
      <c r="J249" s="573">
        <f t="shared" si="30"/>
        <v>0.518524725871777</v>
      </c>
    </row>
    <row r="250" spans="1:10" x14ac:dyDescent="0.25">
      <c r="A250">
        <f t="shared" si="31"/>
        <v>4.7586733066044128E-2</v>
      </c>
      <c r="B250" s="2">
        <f t="shared" si="32"/>
        <v>2.4699999999999913</v>
      </c>
      <c r="C250" s="428">
        <f t="shared" si="33"/>
        <v>2.4700000000000002</v>
      </c>
      <c r="D250" s="425">
        <f t="shared" si="27"/>
        <v>4.7586733066044301E-2</v>
      </c>
      <c r="E250" s="433">
        <f t="shared" si="34"/>
        <v>2.4700000000000002</v>
      </c>
      <c r="F250" s="430">
        <f t="shared" si="28"/>
        <v>0.11408171110647547</v>
      </c>
      <c r="G250" s="439">
        <f t="shared" si="35"/>
        <v>2.4700000000000002</v>
      </c>
      <c r="H250" s="435">
        <f t="shared" si="29"/>
        <v>0.11408171110647547</v>
      </c>
      <c r="I250" s="577">
        <f t="shared" si="35"/>
        <v>2.4700000000000002</v>
      </c>
      <c r="J250" s="573">
        <f t="shared" si="30"/>
        <v>0.51860033091322388</v>
      </c>
    </row>
    <row r="251" spans="1:10" x14ac:dyDescent="0.25">
      <c r="A251">
        <f t="shared" si="31"/>
        <v>4.7650323340337947E-2</v>
      </c>
      <c r="B251" s="2">
        <f t="shared" si="32"/>
        <v>2.4799999999999911</v>
      </c>
      <c r="C251" s="428">
        <f t="shared" si="33"/>
        <v>2.48</v>
      </c>
      <c r="D251" s="425">
        <f t="shared" si="27"/>
        <v>4.765032334033812E-2</v>
      </c>
      <c r="E251" s="433">
        <f t="shared" si="34"/>
        <v>2.48</v>
      </c>
      <c r="F251" s="430">
        <f t="shared" si="28"/>
        <v>0.11414071265456541</v>
      </c>
      <c r="G251" s="439">
        <f t="shared" si="35"/>
        <v>2.48</v>
      </c>
      <c r="H251" s="435">
        <f t="shared" si="29"/>
        <v>0.11414071265456541</v>
      </c>
      <c r="I251" s="577">
        <f t="shared" si="35"/>
        <v>2.48</v>
      </c>
      <c r="J251" s="573">
        <f t="shared" si="30"/>
        <v>0.51867593836428416</v>
      </c>
    </row>
    <row r="252" spans="1:10" x14ac:dyDescent="0.25">
      <c r="A252">
        <f t="shared" si="31"/>
        <v>4.7713959239093356E-2</v>
      </c>
      <c r="B252" s="2">
        <f t="shared" si="32"/>
        <v>2.4899999999999909</v>
      </c>
      <c r="C252" s="428">
        <f t="shared" si="33"/>
        <v>2.4900000000000002</v>
      </c>
      <c r="D252" s="425">
        <f t="shared" si="27"/>
        <v>4.771395923909353E-2</v>
      </c>
      <c r="E252" s="433">
        <f t="shared" si="34"/>
        <v>2.4900000000000002</v>
      </c>
      <c r="F252" s="430">
        <f t="shared" si="28"/>
        <v>0.11419973001247667</v>
      </c>
      <c r="G252" s="439">
        <f t="shared" si="35"/>
        <v>2.4900000000000002</v>
      </c>
      <c r="H252" s="435">
        <f t="shared" si="29"/>
        <v>0.11419973001247667</v>
      </c>
      <c r="I252" s="577">
        <f t="shared" si="35"/>
        <v>2.4900000000000002</v>
      </c>
      <c r="J252" s="573">
        <f t="shared" si="30"/>
        <v>0.51875154822460523</v>
      </c>
    </row>
    <row r="253" spans="1:10" x14ac:dyDescent="0.25">
      <c r="A253">
        <f t="shared" si="31"/>
        <v>4.7777640736176359E-2</v>
      </c>
      <c r="B253" s="2">
        <f t="shared" si="32"/>
        <v>2.4999999999999907</v>
      </c>
      <c r="C253" s="428">
        <f t="shared" si="33"/>
        <v>2.5</v>
      </c>
      <c r="D253" s="425">
        <f t="shared" si="27"/>
        <v>4.7777640736176546E-2</v>
      </c>
      <c r="E253" s="433">
        <f t="shared" si="34"/>
        <v>2.5</v>
      </c>
      <c r="F253" s="430">
        <f t="shared" si="28"/>
        <v>0.11425876317714058</v>
      </c>
      <c r="G253" s="439">
        <f t="shared" si="35"/>
        <v>2.5</v>
      </c>
      <c r="H253" s="435">
        <f t="shared" si="29"/>
        <v>0.11425876317714058</v>
      </c>
      <c r="I253" s="577">
        <f t="shared" si="35"/>
        <v>2.5</v>
      </c>
      <c r="J253" s="573">
        <f t="shared" si="30"/>
        <v>0.51882716049382804</v>
      </c>
    </row>
    <row r="254" spans="1:10" x14ac:dyDescent="0.25">
      <c r="A254">
        <f t="shared" si="31"/>
        <v>4.7841367805394996E-2</v>
      </c>
      <c r="B254" s="2">
        <f t="shared" si="32"/>
        <v>2.5099999999999905</v>
      </c>
      <c r="C254" s="428">
        <f t="shared" si="33"/>
        <v>2.5099999999999998</v>
      </c>
      <c r="D254" s="425">
        <f t="shared" si="27"/>
        <v>4.784136780539517E-2</v>
      </c>
      <c r="E254" s="433">
        <f t="shared" si="34"/>
        <v>2.5099999999999998</v>
      </c>
      <c r="F254" s="430">
        <f t="shared" si="28"/>
        <v>0.11431781214548717</v>
      </c>
      <c r="G254" s="439">
        <f t="shared" si="35"/>
        <v>2.5099999999999998</v>
      </c>
      <c r="H254" s="435">
        <f t="shared" si="29"/>
        <v>0.11431781214548717</v>
      </c>
      <c r="I254" s="577">
        <f t="shared" si="35"/>
        <v>2.5099999999999998</v>
      </c>
      <c r="J254" s="573">
        <f t="shared" si="30"/>
        <v>0.51890277517159777</v>
      </c>
    </row>
    <row r="255" spans="1:10" x14ac:dyDescent="0.25">
      <c r="A255">
        <f t="shared" si="31"/>
        <v>4.7905140420499204E-2</v>
      </c>
      <c r="B255" s="2">
        <f t="shared" si="32"/>
        <v>2.5199999999999902</v>
      </c>
      <c r="C255" s="428">
        <f t="shared" si="33"/>
        <v>2.52</v>
      </c>
      <c r="D255" s="425">
        <f t="shared" si="27"/>
        <v>4.7905140420499384E-2</v>
      </c>
      <c r="E255" s="433">
        <f t="shared" si="34"/>
        <v>2.52</v>
      </c>
      <c r="F255" s="430">
        <f t="shared" si="28"/>
        <v>0.11437687691444406</v>
      </c>
      <c r="G255" s="439">
        <f t="shared" si="35"/>
        <v>2.52</v>
      </c>
      <c r="H255" s="435">
        <f t="shared" si="29"/>
        <v>0.11437687691444406</v>
      </c>
      <c r="I255" s="577">
        <f t="shared" si="35"/>
        <v>2.52</v>
      </c>
      <c r="J255" s="573">
        <f t="shared" si="30"/>
        <v>0.51897839225755771</v>
      </c>
    </row>
    <row r="256" spans="1:10" x14ac:dyDescent="0.25">
      <c r="A256">
        <f t="shared" si="31"/>
        <v>4.7968958555180859E-2</v>
      </c>
      <c r="B256" s="2">
        <f t="shared" si="32"/>
        <v>2.52999999999999</v>
      </c>
      <c r="C256" s="428">
        <f t="shared" si="33"/>
        <v>2.5299999999999998</v>
      </c>
      <c r="D256" s="425">
        <f t="shared" si="27"/>
        <v>4.7968958555180782E-2</v>
      </c>
      <c r="E256" s="433">
        <f t="shared" si="34"/>
        <v>2.5299999999999998</v>
      </c>
      <c r="F256" s="430">
        <f t="shared" si="28"/>
        <v>0.11443595748093525</v>
      </c>
      <c r="G256" s="439">
        <f t="shared" si="35"/>
        <v>2.5299999999999998</v>
      </c>
      <c r="H256" s="435">
        <f t="shared" si="29"/>
        <v>0.11443595748093525</v>
      </c>
      <c r="I256" s="577">
        <f t="shared" si="35"/>
        <v>2.5299999999999998</v>
      </c>
      <c r="J256" s="573">
        <f t="shared" si="30"/>
        <v>0.51905401175134258</v>
      </c>
    </row>
    <row r="257" spans="1:10" x14ac:dyDescent="0.25">
      <c r="A257">
        <f t="shared" si="31"/>
        <v>4.8032822183074655E-2</v>
      </c>
      <c r="B257" s="2">
        <f t="shared" si="32"/>
        <v>2.5399999999999898</v>
      </c>
      <c r="C257" s="428">
        <f t="shared" si="33"/>
        <v>2.54</v>
      </c>
      <c r="D257" s="425">
        <f t="shared" si="27"/>
        <v>4.8032822183074614E-2</v>
      </c>
      <c r="E257" s="433">
        <f t="shared" si="34"/>
        <v>2.54</v>
      </c>
      <c r="F257" s="430">
        <f t="shared" si="28"/>
        <v>0.11449505384188692</v>
      </c>
      <c r="G257" s="439">
        <f t="shared" si="35"/>
        <v>2.54</v>
      </c>
      <c r="H257" s="435">
        <f t="shared" si="29"/>
        <v>0.11449505384188692</v>
      </c>
      <c r="I257" s="577">
        <f t="shared" si="35"/>
        <v>2.54</v>
      </c>
      <c r="J257" s="573">
        <f t="shared" si="30"/>
        <v>0.51912963365261089</v>
      </c>
    </row>
    <row r="258" spans="1:10" x14ac:dyDescent="0.25">
      <c r="A258">
        <f t="shared" si="31"/>
        <v>4.8096731277757057E-2</v>
      </c>
      <c r="B258" s="2">
        <f t="shared" si="32"/>
        <v>2.5499999999999896</v>
      </c>
      <c r="C258" s="428">
        <f t="shared" si="33"/>
        <v>2.5499999999999998</v>
      </c>
      <c r="D258" s="425">
        <f t="shared" si="27"/>
        <v>4.8096731277756995E-2</v>
      </c>
      <c r="E258" s="433">
        <f t="shared" si="34"/>
        <v>2.5499999999999998</v>
      </c>
      <c r="F258" s="430">
        <f t="shared" si="28"/>
        <v>0.11455416599421811</v>
      </c>
      <c r="G258" s="439">
        <f t="shared" si="35"/>
        <v>2.5499999999999998</v>
      </c>
      <c r="H258" s="435">
        <f t="shared" si="29"/>
        <v>0.11455416599421811</v>
      </c>
      <c r="I258" s="577">
        <f t="shared" si="35"/>
        <v>2.5499999999999998</v>
      </c>
      <c r="J258" s="573">
        <f t="shared" si="30"/>
        <v>0.51920525796099504</v>
      </c>
    </row>
    <row r="259" spans="1:10" x14ac:dyDescent="0.25">
      <c r="A259">
        <f t="shared" si="31"/>
        <v>4.816068581274794E-2</v>
      </c>
      <c r="B259" s="2">
        <f t="shared" si="32"/>
        <v>2.5599999999999894</v>
      </c>
      <c r="C259" s="428">
        <f t="shared" si="33"/>
        <v>2.56</v>
      </c>
      <c r="D259" s="425">
        <f t="shared" ref="D259:D322" si="36">(((1+C259/100)^D$2)*C259/100)/(((1+C259/100)^D$2)-1)</f>
        <v>4.8160685812747753E-2</v>
      </c>
      <c r="E259" s="433">
        <f t="shared" si="34"/>
        <v>2.56</v>
      </c>
      <c r="F259" s="430">
        <f t="shared" ref="F259:F322" si="37">(((1+E259/100)^F$2)*E259/100)/(((1+E259/100)^F$2)-1)</f>
        <v>0.11461329393484922</v>
      </c>
      <c r="G259" s="439">
        <f t="shared" si="35"/>
        <v>2.56</v>
      </c>
      <c r="H259" s="435">
        <f t="shared" ref="H259:H322" si="38">(((1+G259/100)^H$2)*G259/100)/(((1+G259/100)^H$2)-1)</f>
        <v>0.11461329393484922</v>
      </c>
      <c r="I259" s="577">
        <f t="shared" si="35"/>
        <v>2.56</v>
      </c>
      <c r="J259" s="573">
        <f t="shared" ref="J259:J322" si="39">(((1+I259/100)^J$2)*I259/100)/(((1+I259/100)^J$2)-1)</f>
        <v>0.51928088467614308</v>
      </c>
    </row>
    <row r="260" spans="1:10" x14ac:dyDescent="0.25">
      <c r="A260">
        <f t="shared" si="31"/>
        <v>4.8224685761509054E-2</v>
      </c>
      <c r="B260" s="2">
        <f t="shared" si="32"/>
        <v>2.5699999999999892</v>
      </c>
      <c r="C260" s="428">
        <f t="shared" si="33"/>
        <v>2.57</v>
      </c>
      <c r="D260" s="425">
        <f t="shared" si="36"/>
        <v>4.8224685761508984E-2</v>
      </c>
      <c r="E260" s="433">
        <f t="shared" si="34"/>
        <v>2.57</v>
      </c>
      <c r="F260" s="430">
        <f t="shared" si="37"/>
        <v>0.11467243766069705</v>
      </c>
      <c r="G260" s="439">
        <f t="shared" si="35"/>
        <v>2.57</v>
      </c>
      <c r="H260" s="435">
        <f t="shared" si="38"/>
        <v>0.11467243766069705</v>
      </c>
      <c r="I260" s="577">
        <f t="shared" si="35"/>
        <v>2.57</v>
      </c>
      <c r="J260" s="573">
        <f t="shared" si="39"/>
        <v>0.51935651379769832</v>
      </c>
    </row>
    <row r="261" spans="1:10" x14ac:dyDescent="0.25">
      <c r="A261">
        <f t="shared" ref="A261:A324" si="40">(((1+B261/100)^A$2)*B261/100)/(((1+B261/100)^A$2)-1)</f>
        <v>4.8288731097445831E-2</v>
      </c>
      <c r="B261" s="2">
        <f t="shared" si="32"/>
        <v>2.579999999999989</v>
      </c>
      <c r="C261" s="428">
        <f t="shared" si="33"/>
        <v>2.58</v>
      </c>
      <c r="D261" s="425">
        <f t="shared" si="36"/>
        <v>4.8288731097445782E-2</v>
      </c>
      <c r="E261" s="433">
        <f t="shared" si="34"/>
        <v>2.58</v>
      </c>
      <c r="F261" s="430">
        <f t="shared" si="37"/>
        <v>0.11473159716867645</v>
      </c>
      <c r="G261" s="439">
        <f t="shared" si="35"/>
        <v>2.58</v>
      </c>
      <c r="H261" s="435">
        <f t="shared" si="38"/>
        <v>0.11473159716867645</v>
      </c>
      <c r="I261" s="577">
        <f t="shared" si="35"/>
        <v>2.58</v>
      </c>
      <c r="J261" s="573">
        <f t="shared" si="39"/>
        <v>0.51943214532530246</v>
      </c>
    </row>
    <row r="262" spans="1:10" x14ac:dyDescent="0.25">
      <c r="A262">
        <f t="shared" si="40"/>
        <v>4.8352821793906584E-2</v>
      </c>
      <c r="B262" s="2">
        <f t="shared" ref="B262:B325" si="41">B261+0.01</f>
        <v>2.5899999999999888</v>
      </c>
      <c r="C262" s="428">
        <f t="shared" ref="C262:C325" si="42">ROUND(C261+0.01,2)</f>
        <v>2.59</v>
      </c>
      <c r="D262" s="425">
        <f t="shared" si="36"/>
        <v>4.8352821793906473E-2</v>
      </c>
      <c r="E262" s="433">
        <f t="shared" ref="E262:E325" si="43">ROUND(E261+0.01,2)</f>
        <v>2.59</v>
      </c>
      <c r="F262" s="430">
        <f t="shared" si="37"/>
        <v>0.1147907724557007</v>
      </c>
      <c r="G262" s="439">
        <f t="shared" ref="G262:I325" si="44">ROUND(G261+0.01,2)</f>
        <v>2.59</v>
      </c>
      <c r="H262" s="435">
        <f t="shared" si="38"/>
        <v>0.1147907724557007</v>
      </c>
      <c r="I262" s="577">
        <f t="shared" si="44"/>
        <v>2.59</v>
      </c>
      <c r="J262" s="573">
        <f t="shared" si="39"/>
        <v>0.51950777925860125</v>
      </c>
    </row>
    <row r="263" spans="1:10" x14ac:dyDescent="0.25">
      <c r="A263">
        <f t="shared" si="40"/>
        <v>4.8416957824182531E-2</v>
      </c>
      <c r="B263" s="2">
        <f t="shared" si="41"/>
        <v>2.5999999999999885</v>
      </c>
      <c r="C263" s="428">
        <f t="shared" si="42"/>
        <v>2.6</v>
      </c>
      <c r="D263" s="425">
        <f t="shared" si="36"/>
        <v>4.841695782418249E-2</v>
      </c>
      <c r="E263" s="433">
        <f t="shared" si="43"/>
        <v>2.6</v>
      </c>
      <c r="F263" s="430">
        <f t="shared" si="37"/>
        <v>0.11484996351868056</v>
      </c>
      <c r="G263" s="439">
        <f t="shared" si="44"/>
        <v>2.6</v>
      </c>
      <c r="H263" s="435">
        <f t="shared" si="38"/>
        <v>0.11484996351868056</v>
      </c>
      <c r="I263" s="577">
        <f t="shared" si="44"/>
        <v>2.6</v>
      </c>
      <c r="J263" s="573">
        <f t="shared" si="39"/>
        <v>0.51958341559723642</v>
      </c>
    </row>
    <row r="264" spans="1:10" x14ac:dyDescent="0.25">
      <c r="A264">
        <f t="shared" si="40"/>
        <v>4.8481139161508702E-2</v>
      </c>
      <c r="B264" s="2">
        <f t="shared" si="41"/>
        <v>2.6099999999999883</v>
      </c>
      <c r="C264" s="428">
        <f t="shared" si="42"/>
        <v>2.61</v>
      </c>
      <c r="D264" s="425">
        <f t="shared" si="36"/>
        <v>4.8481139161508674E-2</v>
      </c>
      <c r="E264" s="433">
        <f t="shared" si="43"/>
        <v>2.61</v>
      </c>
      <c r="F264" s="430">
        <f t="shared" si="37"/>
        <v>0.11490917035452453</v>
      </c>
      <c r="G264" s="439">
        <f t="shared" si="44"/>
        <v>2.61</v>
      </c>
      <c r="H264" s="435">
        <f t="shared" si="38"/>
        <v>0.11490917035452453</v>
      </c>
      <c r="I264" s="577">
        <f t="shared" si="44"/>
        <v>2.61</v>
      </c>
      <c r="J264" s="573">
        <f t="shared" si="39"/>
        <v>0.51965905434085169</v>
      </c>
    </row>
    <row r="265" spans="1:10" x14ac:dyDescent="0.25">
      <c r="A265">
        <f t="shared" si="40"/>
        <v>4.8545365779063716E-2</v>
      </c>
      <c r="B265" s="2">
        <f t="shared" si="41"/>
        <v>2.6199999999999881</v>
      </c>
      <c r="C265" s="428">
        <f t="shared" si="42"/>
        <v>2.62</v>
      </c>
      <c r="D265" s="425">
        <f t="shared" si="36"/>
        <v>4.8545365779063626E-2</v>
      </c>
      <c r="E265" s="433">
        <f t="shared" si="43"/>
        <v>2.62</v>
      </c>
      <c r="F265" s="430">
        <f t="shared" si="37"/>
        <v>0.11496839296013998</v>
      </c>
      <c r="G265" s="439">
        <f t="shared" si="44"/>
        <v>2.62</v>
      </c>
      <c r="H265" s="435">
        <f t="shared" si="38"/>
        <v>0.11496839296013998</v>
      </c>
      <c r="I265" s="577">
        <f t="shared" si="44"/>
        <v>2.62</v>
      </c>
      <c r="J265" s="573">
        <f t="shared" si="39"/>
        <v>0.51973469548909335</v>
      </c>
    </row>
    <row r="266" spans="1:10" x14ac:dyDescent="0.25">
      <c r="A266">
        <f t="shared" si="40"/>
        <v>4.8609637649969235E-2</v>
      </c>
      <c r="B266" s="2">
        <f t="shared" si="41"/>
        <v>2.6299999999999879</v>
      </c>
      <c r="C266" s="428">
        <f t="shared" si="42"/>
        <v>2.63</v>
      </c>
      <c r="D266" s="425">
        <f t="shared" si="36"/>
        <v>4.860963764996945E-2</v>
      </c>
      <c r="E266" s="433">
        <f t="shared" si="43"/>
        <v>2.63</v>
      </c>
      <c r="F266" s="430">
        <f t="shared" si="37"/>
        <v>0.1150276313324312</v>
      </c>
      <c r="G266" s="439">
        <f t="shared" si="44"/>
        <v>2.63</v>
      </c>
      <c r="H266" s="435">
        <f t="shared" si="38"/>
        <v>0.1150276313324312</v>
      </c>
      <c r="I266" s="577">
        <f t="shared" si="44"/>
        <v>2.63</v>
      </c>
      <c r="J266" s="573">
        <f t="shared" si="39"/>
        <v>0.5198103390416029</v>
      </c>
    </row>
    <row r="267" spans="1:10" x14ac:dyDescent="0.25">
      <c r="A267">
        <f t="shared" si="40"/>
        <v>4.8673954747292053E-2</v>
      </c>
      <c r="B267" s="2">
        <f t="shared" si="41"/>
        <v>2.6399999999999877</v>
      </c>
      <c r="C267" s="428">
        <f t="shared" si="42"/>
        <v>2.64</v>
      </c>
      <c r="D267" s="425">
        <f t="shared" si="36"/>
        <v>4.8673954747292289E-2</v>
      </c>
      <c r="E267" s="433">
        <f t="shared" si="43"/>
        <v>2.64</v>
      </c>
      <c r="F267" s="430">
        <f t="shared" si="37"/>
        <v>0.11508688546830102</v>
      </c>
      <c r="G267" s="439">
        <f t="shared" si="44"/>
        <v>2.64</v>
      </c>
      <c r="H267" s="435">
        <f t="shared" si="38"/>
        <v>0.11508688546830102</v>
      </c>
      <c r="I267" s="577">
        <f t="shared" si="44"/>
        <v>2.64</v>
      </c>
      <c r="J267" s="573">
        <f t="shared" si="39"/>
        <v>0.51988598499802674</v>
      </c>
    </row>
    <row r="268" spans="1:10" x14ac:dyDescent="0.25">
      <c r="A268">
        <f t="shared" si="40"/>
        <v>4.8738317044041995E-2</v>
      </c>
      <c r="B268" s="2">
        <f t="shared" si="41"/>
        <v>2.6499999999999875</v>
      </c>
      <c r="C268" s="428">
        <f t="shared" si="42"/>
        <v>2.65</v>
      </c>
      <c r="D268" s="425">
        <f t="shared" si="36"/>
        <v>4.8738317044042224E-2</v>
      </c>
      <c r="E268" s="433">
        <f t="shared" si="43"/>
        <v>2.65</v>
      </c>
      <c r="F268" s="430">
        <f t="shared" si="37"/>
        <v>0.11514615536464994</v>
      </c>
      <c r="G268" s="439">
        <f t="shared" si="44"/>
        <v>2.65</v>
      </c>
      <c r="H268" s="435">
        <f t="shared" si="38"/>
        <v>0.11514615536464994</v>
      </c>
      <c r="I268" s="577">
        <f t="shared" si="44"/>
        <v>2.65</v>
      </c>
      <c r="J268" s="573">
        <f t="shared" si="39"/>
        <v>0.51996163335800683</v>
      </c>
    </row>
    <row r="269" spans="1:10" x14ac:dyDescent="0.25">
      <c r="A269">
        <f t="shared" si="40"/>
        <v>4.8802724513173398E-2</v>
      </c>
      <c r="B269" s="2">
        <f t="shared" si="41"/>
        <v>2.6599999999999873</v>
      </c>
      <c r="C269" s="428">
        <f t="shared" si="42"/>
        <v>2.66</v>
      </c>
      <c r="D269" s="425">
        <f t="shared" si="36"/>
        <v>4.8802724513173634E-2</v>
      </c>
      <c r="E269" s="433">
        <f t="shared" si="43"/>
        <v>2.66</v>
      </c>
      <c r="F269" s="430">
        <f t="shared" si="37"/>
        <v>0.11520544101837656</v>
      </c>
      <c r="G269" s="439">
        <f t="shared" si="44"/>
        <v>2.66</v>
      </c>
      <c r="H269" s="435">
        <f t="shared" si="38"/>
        <v>0.11520544101837656</v>
      </c>
      <c r="I269" s="577">
        <f t="shared" si="44"/>
        <v>2.66</v>
      </c>
      <c r="J269" s="573">
        <f t="shared" si="39"/>
        <v>0.52003728412118955</v>
      </c>
    </row>
    <row r="270" spans="1:10" x14ac:dyDescent="0.25">
      <c r="A270">
        <f t="shared" si="40"/>
        <v>4.8867177127584885E-2</v>
      </c>
      <c r="B270" s="2">
        <f t="shared" si="41"/>
        <v>2.6699999999999871</v>
      </c>
      <c r="C270" s="428">
        <f t="shared" si="42"/>
        <v>2.67</v>
      </c>
      <c r="D270" s="425">
        <f t="shared" si="36"/>
        <v>4.8867177127585121E-2</v>
      </c>
      <c r="E270" s="433">
        <f t="shared" si="43"/>
        <v>2.67</v>
      </c>
      <c r="F270" s="430">
        <f t="shared" si="37"/>
        <v>0.11526474242637702</v>
      </c>
      <c r="G270" s="439">
        <f t="shared" si="44"/>
        <v>2.67</v>
      </c>
      <c r="H270" s="435">
        <f t="shared" si="38"/>
        <v>0.11526474242637702</v>
      </c>
      <c r="I270" s="577">
        <f t="shared" si="44"/>
        <v>2.67</v>
      </c>
      <c r="J270" s="573">
        <f t="shared" si="39"/>
        <v>0.52011293728721697</v>
      </c>
    </row>
    <row r="271" spans="1:10" x14ac:dyDescent="0.25">
      <c r="A271">
        <f t="shared" si="40"/>
        <v>4.8931674860119699E-2</v>
      </c>
      <c r="B271" s="2">
        <f t="shared" si="41"/>
        <v>2.6799999999999868</v>
      </c>
      <c r="C271" s="428">
        <f t="shared" si="42"/>
        <v>2.68</v>
      </c>
      <c r="D271" s="425">
        <f t="shared" si="36"/>
        <v>4.8931674860119942E-2</v>
      </c>
      <c r="E271" s="433">
        <f t="shared" si="43"/>
        <v>2.68</v>
      </c>
      <c r="F271" s="430">
        <f t="shared" si="37"/>
        <v>0.1153240595855458</v>
      </c>
      <c r="G271" s="439">
        <f t="shared" si="44"/>
        <v>2.68</v>
      </c>
      <c r="H271" s="435">
        <f t="shared" si="38"/>
        <v>0.1153240595855458</v>
      </c>
      <c r="I271" s="577">
        <f t="shared" si="44"/>
        <v>2.68</v>
      </c>
      <c r="J271" s="573">
        <f t="shared" si="39"/>
        <v>0.5201885928557336</v>
      </c>
    </row>
    <row r="272" spans="1:10" x14ac:dyDescent="0.25">
      <c r="A272">
        <f t="shared" si="40"/>
        <v>4.89962176835659E-2</v>
      </c>
      <c r="B272" s="2">
        <f t="shared" si="41"/>
        <v>2.6899999999999866</v>
      </c>
      <c r="C272" s="428">
        <f t="shared" si="42"/>
        <v>2.69</v>
      </c>
      <c r="D272" s="425">
        <f t="shared" si="36"/>
        <v>4.8996217683566143E-2</v>
      </c>
      <c r="E272" s="433">
        <f t="shared" si="43"/>
        <v>2.69</v>
      </c>
      <c r="F272" s="430">
        <f t="shared" si="37"/>
        <v>0.11538339249277572</v>
      </c>
      <c r="G272" s="439">
        <f t="shared" si="44"/>
        <v>2.69</v>
      </c>
      <c r="H272" s="435">
        <f t="shared" si="38"/>
        <v>0.11538339249277572</v>
      </c>
      <c r="I272" s="577">
        <f t="shared" si="44"/>
        <v>2.69</v>
      </c>
      <c r="J272" s="573">
        <f t="shared" si="39"/>
        <v>0.52026425082638561</v>
      </c>
    </row>
    <row r="273" spans="1:10" x14ac:dyDescent="0.25">
      <c r="A273">
        <f t="shared" si="40"/>
        <v>4.9060805570656167E-2</v>
      </c>
      <c r="B273" s="2">
        <f t="shared" si="41"/>
        <v>2.6999999999999864</v>
      </c>
      <c r="C273" s="428">
        <f t="shared" si="42"/>
        <v>2.7</v>
      </c>
      <c r="D273" s="425">
        <f t="shared" si="36"/>
        <v>4.9060805570656417E-2</v>
      </c>
      <c r="E273" s="433">
        <f t="shared" si="43"/>
        <v>2.7</v>
      </c>
      <c r="F273" s="430">
        <f t="shared" si="37"/>
        <v>0.11544274114495677</v>
      </c>
      <c r="G273" s="439">
        <f t="shared" si="44"/>
        <v>2.7</v>
      </c>
      <c r="H273" s="435">
        <f t="shared" si="38"/>
        <v>0.11544274114495677</v>
      </c>
      <c r="I273" s="577">
        <f t="shared" si="44"/>
        <v>2.7</v>
      </c>
      <c r="J273" s="573">
        <f t="shared" si="39"/>
        <v>0.52033991119881773</v>
      </c>
    </row>
    <row r="274" spans="1:10" x14ac:dyDescent="0.25">
      <c r="A274">
        <f t="shared" si="40"/>
        <v>4.9125438494068217E-2</v>
      </c>
      <c r="B274" s="2">
        <f t="shared" si="41"/>
        <v>2.7099999999999862</v>
      </c>
      <c r="C274" s="428">
        <f t="shared" si="42"/>
        <v>2.71</v>
      </c>
      <c r="D274" s="425">
        <f t="shared" si="36"/>
        <v>4.912543849406846E-2</v>
      </c>
      <c r="E274" s="433">
        <f t="shared" si="43"/>
        <v>2.71</v>
      </c>
      <c r="F274" s="430">
        <f t="shared" si="37"/>
        <v>0.11550210553897701</v>
      </c>
      <c r="G274" s="439">
        <f t="shared" si="44"/>
        <v>2.71</v>
      </c>
      <c r="H274" s="435">
        <f t="shared" si="38"/>
        <v>0.11550210553897701</v>
      </c>
      <c r="I274" s="577">
        <f t="shared" si="44"/>
        <v>2.71</v>
      </c>
      <c r="J274" s="573">
        <f t="shared" si="39"/>
        <v>0.52041557397267235</v>
      </c>
    </row>
    <row r="275" spans="1:10" x14ac:dyDescent="0.25">
      <c r="A275">
        <f t="shared" si="40"/>
        <v>4.9190116426424908E-2</v>
      </c>
      <c r="B275" s="2">
        <f t="shared" si="41"/>
        <v>2.719999999999986</v>
      </c>
      <c r="C275" s="428">
        <f t="shared" si="42"/>
        <v>2.72</v>
      </c>
      <c r="D275" s="425">
        <f t="shared" si="36"/>
        <v>4.9190116426424874E-2</v>
      </c>
      <c r="E275" s="433">
        <f t="shared" si="43"/>
        <v>2.72</v>
      </c>
      <c r="F275" s="430">
        <f t="shared" si="37"/>
        <v>0.11556148567172166</v>
      </c>
      <c r="G275" s="439">
        <f t="shared" si="44"/>
        <v>2.72</v>
      </c>
      <c r="H275" s="435">
        <f t="shared" si="38"/>
        <v>0.11556148567172166</v>
      </c>
      <c r="I275" s="577">
        <f t="shared" si="44"/>
        <v>2.72</v>
      </c>
      <c r="J275" s="573">
        <f t="shared" si="39"/>
        <v>0.52049123914759032</v>
      </c>
    </row>
    <row r="276" spans="1:10" x14ac:dyDescent="0.25">
      <c r="A276">
        <f t="shared" si="40"/>
        <v>4.9254839340294648E-2</v>
      </c>
      <c r="B276" s="2">
        <f t="shared" si="41"/>
        <v>2.7299999999999858</v>
      </c>
      <c r="C276" s="428">
        <f t="shared" si="42"/>
        <v>2.73</v>
      </c>
      <c r="D276" s="425">
        <f t="shared" si="36"/>
        <v>4.9254839340294683E-2</v>
      </c>
      <c r="E276" s="433">
        <f t="shared" si="43"/>
        <v>2.73</v>
      </c>
      <c r="F276" s="430">
        <f t="shared" si="37"/>
        <v>0.11562088154007721</v>
      </c>
      <c r="G276" s="439">
        <f t="shared" si="44"/>
        <v>2.73</v>
      </c>
      <c r="H276" s="435">
        <f t="shared" si="38"/>
        <v>0.11562088154007721</v>
      </c>
      <c r="I276" s="577">
        <f t="shared" si="44"/>
        <v>2.73</v>
      </c>
      <c r="J276" s="573">
        <f t="shared" si="39"/>
        <v>0.52056690672322603</v>
      </c>
    </row>
    <row r="277" spans="1:10" x14ac:dyDescent="0.25">
      <c r="A277">
        <f t="shared" si="40"/>
        <v>4.9319607208191112E-2</v>
      </c>
      <c r="B277" s="2">
        <f t="shared" si="41"/>
        <v>2.7399999999999856</v>
      </c>
      <c r="C277" s="428">
        <f t="shared" si="42"/>
        <v>2.74</v>
      </c>
      <c r="D277" s="425">
        <f t="shared" si="36"/>
        <v>4.9319607208191139E-2</v>
      </c>
      <c r="E277" s="433">
        <f t="shared" si="43"/>
        <v>2.74</v>
      </c>
      <c r="F277" s="430">
        <f t="shared" si="37"/>
        <v>0.11568029314092415</v>
      </c>
      <c r="G277" s="439">
        <f t="shared" si="44"/>
        <v>2.74</v>
      </c>
      <c r="H277" s="435">
        <f t="shared" si="38"/>
        <v>0.11568029314092415</v>
      </c>
      <c r="I277" s="577">
        <f t="shared" si="44"/>
        <v>2.74</v>
      </c>
      <c r="J277" s="573">
        <f t="shared" si="39"/>
        <v>0.52064257669921843</v>
      </c>
    </row>
    <row r="278" spans="1:10" x14ac:dyDescent="0.25">
      <c r="A278">
        <f t="shared" si="40"/>
        <v>4.9384420002573759E-2</v>
      </c>
      <c r="B278" s="2">
        <f t="shared" si="41"/>
        <v>2.7499999999999853</v>
      </c>
      <c r="C278" s="428">
        <f t="shared" si="42"/>
        <v>2.75</v>
      </c>
      <c r="D278" s="425">
        <f t="shared" si="36"/>
        <v>4.9384420002573814E-2</v>
      </c>
      <c r="E278" s="433">
        <f t="shared" si="43"/>
        <v>2.75</v>
      </c>
      <c r="F278" s="430">
        <f t="shared" si="37"/>
        <v>0.11573972047114324</v>
      </c>
      <c r="G278" s="439">
        <f t="shared" si="44"/>
        <v>2.75</v>
      </c>
      <c r="H278" s="435">
        <f t="shared" si="38"/>
        <v>0.11573972047114324</v>
      </c>
      <c r="I278" s="577">
        <f t="shared" si="44"/>
        <v>2.75</v>
      </c>
      <c r="J278" s="573">
        <f t="shared" si="39"/>
        <v>0.52071824907521425</v>
      </c>
    </row>
    <row r="279" spans="1:10" x14ac:dyDescent="0.25">
      <c r="A279">
        <f t="shared" si="40"/>
        <v>4.9449277695847699E-2</v>
      </c>
      <c r="B279" s="2">
        <f t="shared" si="41"/>
        <v>2.7599999999999851</v>
      </c>
      <c r="C279" s="428">
        <f t="shared" si="42"/>
        <v>2.76</v>
      </c>
      <c r="D279" s="425">
        <f t="shared" si="36"/>
        <v>4.9449277695847726E-2</v>
      </c>
      <c r="E279" s="433">
        <f t="shared" si="43"/>
        <v>2.76</v>
      </c>
      <c r="F279" s="430">
        <f t="shared" si="37"/>
        <v>0.11579916352761181</v>
      </c>
      <c r="G279" s="439">
        <f t="shared" si="44"/>
        <v>2.76</v>
      </c>
      <c r="H279" s="435">
        <f t="shared" si="38"/>
        <v>0.11579916352761181</v>
      </c>
      <c r="I279" s="577">
        <f t="shared" si="44"/>
        <v>2.76</v>
      </c>
      <c r="J279" s="573">
        <f t="shared" si="39"/>
        <v>0.52079392385085643</v>
      </c>
    </row>
    <row r="280" spans="1:10" x14ac:dyDescent="0.25">
      <c r="A280">
        <f t="shared" si="40"/>
        <v>4.9514180260364304E-2</v>
      </c>
      <c r="B280" s="2">
        <f t="shared" si="41"/>
        <v>2.7699999999999849</v>
      </c>
      <c r="C280" s="428">
        <f t="shared" si="42"/>
        <v>2.77</v>
      </c>
      <c r="D280" s="425">
        <f t="shared" si="36"/>
        <v>4.9514180260364291E-2</v>
      </c>
      <c r="E280" s="433">
        <f t="shared" si="43"/>
        <v>2.77</v>
      </c>
      <c r="F280" s="430">
        <f t="shared" si="37"/>
        <v>0.1158586223072065</v>
      </c>
      <c r="G280" s="439">
        <f t="shared" si="44"/>
        <v>2.77</v>
      </c>
      <c r="H280" s="435">
        <f t="shared" si="38"/>
        <v>0.1158586223072065</v>
      </c>
      <c r="I280" s="577">
        <f t="shared" si="44"/>
        <v>2.77</v>
      </c>
      <c r="J280" s="573">
        <f t="shared" si="39"/>
        <v>0.52086960102579194</v>
      </c>
    </row>
    <row r="281" spans="1:10" x14ac:dyDescent="0.25">
      <c r="A281">
        <f t="shared" si="40"/>
        <v>4.9579127668420611E-2</v>
      </c>
      <c r="B281" s="2">
        <f t="shared" si="41"/>
        <v>2.7799999999999847</v>
      </c>
      <c r="C281" s="428">
        <f t="shared" si="42"/>
        <v>2.78</v>
      </c>
      <c r="D281" s="425">
        <f t="shared" si="36"/>
        <v>4.957912766842066E-2</v>
      </c>
      <c r="E281" s="433">
        <f t="shared" si="43"/>
        <v>2.78</v>
      </c>
      <c r="F281" s="430">
        <f t="shared" si="37"/>
        <v>0.11591809680680087</v>
      </c>
      <c r="G281" s="439">
        <f t="shared" si="44"/>
        <v>2.78</v>
      </c>
      <c r="H281" s="435">
        <f t="shared" si="38"/>
        <v>0.11591809680680087</v>
      </c>
      <c r="I281" s="577">
        <f t="shared" si="44"/>
        <v>2.78</v>
      </c>
      <c r="J281" s="573">
        <f t="shared" si="39"/>
        <v>0.52094528059966383</v>
      </c>
    </row>
    <row r="282" spans="1:10" x14ac:dyDescent="0.25">
      <c r="A282">
        <f t="shared" si="40"/>
        <v>4.9644119892260523E-2</v>
      </c>
      <c r="B282" s="2">
        <f t="shared" si="41"/>
        <v>2.7899999999999845</v>
      </c>
      <c r="C282" s="428">
        <f t="shared" si="42"/>
        <v>2.79</v>
      </c>
      <c r="D282" s="425">
        <f t="shared" si="36"/>
        <v>4.9644119892260564E-2</v>
      </c>
      <c r="E282" s="433">
        <f t="shared" si="43"/>
        <v>2.79</v>
      </c>
      <c r="F282" s="430">
        <f t="shared" si="37"/>
        <v>0.11597758702326719</v>
      </c>
      <c r="G282" s="439">
        <f t="shared" si="44"/>
        <v>2.79</v>
      </c>
      <c r="H282" s="435">
        <f t="shared" si="38"/>
        <v>0.11597758702326719</v>
      </c>
      <c r="I282" s="577">
        <f t="shared" si="44"/>
        <v>2.79</v>
      </c>
      <c r="J282" s="573">
        <f t="shared" si="39"/>
        <v>0.52102096257211927</v>
      </c>
    </row>
    <row r="283" spans="1:10" x14ac:dyDescent="0.25">
      <c r="A283">
        <f t="shared" si="40"/>
        <v>4.9709156904073924E-2</v>
      </c>
      <c r="B283" s="2">
        <f t="shared" si="41"/>
        <v>2.7999999999999843</v>
      </c>
      <c r="C283" s="428">
        <f t="shared" si="42"/>
        <v>2.8</v>
      </c>
      <c r="D283" s="425">
        <f t="shared" si="36"/>
        <v>4.970915690407391E-2</v>
      </c>
      <c r="E283" s="433">
        <f t="shared" si="43"/>
        <v>2.8</v>
      </c>
      <c r="F283" s="430">
        <f t="shared" si="37"/>
        <v>0.11603709295347485</v>
      </c>
      <c r="G283" s="439">
        <f t="shared" si="44"/>
        <v>2.8</v>
      </c>
      <c r="H283" s="435">
        <f t="shared" si="38"/>
        <v>0.11603709295347485</v>
      </c>
      <c r="I283" s="577">
        <f t="shared" si="44"/>
        <v>2.8</v>
      </c>
      <c r="J283" s="573">
        <f t="shared" si="39"/>
        <v>0.52109664694280122</v>
      </c>
    </row>
    <row r="284" spans="1:10" x14ac:dyDescent="0.25">
      <c r="A284">
        <f t="shared" si="40"/>
        <v>4.977423867599743E-2</v>
      </c>
      <c r="B284" s="2">
        <f t="shared" si="41"/>
        <v>2.8099999999999841</v>
      </c>
      <c r="C284" s="428">
        <f t="shared" si="42"/>
        <v>2.81</v>
      </c>
      <c r="D284" s="425">
        <f t="shared" si="36"/>
        <v>4.9774238675997486E-2</v>
      </c>
      <c r="E284" s="433">
        <f t="shared" si="43"/>
        <v>2.81</v>
      </c>
      <c r="F284" s="430">
        <f t="shared" si="37"/>
        <v>0.11609661459429205</v>
      </c>
      <c r="G284" s="439">
        <f t="shared" si="44"/>
        <v>2.81</v>
      </c>
      <c r="H284" s="435">
        <f t="shared" si="38"/>
        <v>0.11609661459429205</v>
      </c>
      <c r="I284" s="577">
        <f t="shared" si="44"/>
        <v>2.81</v>
      </c>
      <c r="J284" s="573">
        <f t="shared" si="39"/>
        <v>0.5211723337113553</v>
      </c>
    </row>
    <row r="285" spans="1:10" x14ac:dyDescent="0.25">
      <c r="A285">
        <f t="shared" si="40"/>
        <v>4.9839365180114725E-2</v>
      </c>
      <c r="B285" s="2">
        <f t="shared" si="41"/>
        <v>2.8199999999999839</v>
      </c>
      <c r="C285" s="428">
        <f t="shared" si="42"/>
        <v>2.82</v>
      </c>
      <c r="D285" s="425">
        <f t="shared" si="36"/>
        <v>4.983936518011476E-2</v>
      </c>
      <c r="E285" s="433">
        <f t="shared" si="43"/>
        <v>2.82</v>
      </c>
      <c r="F285" s="430">
        <f t="shared" si="37"/>
        <v>0.11615615194258461</v>
      </c>
      <c r="G285" s="439">
        <f t="shared" si="44"/>
        <v>2.82</v>
      </c>
      <c r="H285" s="435">
        <f t="shared" si="38"/>
        <v>0.11615615194258461</v>
      </c>
      <c r="I285" s="577">
        <f t="shared" si="44"/>
        <v>2.82</v>
      </c>
      <c r="J285" s="573">
        <f t="shared" si="39"/>
        <v>0.52124802287742844</v>
      </c>
    </row>
    <row r="286" spans="1:10" x14ac:dyDescent="0.25">
      <c r="A286">
        <f t="shared" si="40"/>
        <v>4.9904536388456079E-2</v>
      </c>
      <c r="B286" s="2">
        <f t="shared" si="41"/>
        <v>2.8299999999999836</v>
      </c>
      <c r="C286" s="428">
        <f t="shared" si="42"/>
        <v>2.83</v>
      </c>
      <c r="D286" s="425">
        <f t="shared" si="36"/>
        <v>4.9904536388456079E-2</v>
      </c>
      <c r="E286" s="433">
        <f t="shared" si="43"/>
        <v>2.83</v>
      </c>
      <c r="F286" s="430">
        <f t="shared" si="37"/>
        <v>0.11621570499521619</v>
      </c>
      <c r="G286" s="439">
        <f t="shared" si="44"/>
        <v>2.83</v>
      </c>
      <c r="H286" s="435">
        <f t="shared" si="38"/>
        <v>0.11621570499521619</v>
      </c>
      <c r="I286" s="577">
        <f t="shared" si="44"/>
        <v>2.83</v>
      </c>
      <c r="J286" s="573">
        <f t="shared" si="39"/>
        <v>0.52132371444066428</v>
      </c>
    </row>
    <row r="287" spans="1:10" x14ac:dyDescent="0.25">
      <c r="A287">
        <f t="shared" si="40"/>
        <v>4.9969752272999067E-2</v>
      </c>
      <c r="B287" s="2">
        <f t="shared" si="41"/>
        <v>2.8399999999999834</v>
      </c>
      <c r="C287" s="428">
        <f t="shared" si="42"/>
        <v>2.84</v>
      </c>
      <c r="D287" s="425">
        <f t="shared" si="36"/>
        <v>4.9969752272999129E-2</v>
      </c>
      <c r="E287" s="433">
        <f t="shared" si="43"/>
        <v>2.84</v>
      </c>
      <c r="F287" s="430">
        <f t="shared" si="37"/>
        <v>0.11627527374904915</v>
      </c>
      <c r="G287" s="439">
        <f t="shared" si="44"/>
        <v>2.84</v>
      </c>
      <c r="H287" s="435">
        <f t="shared" si="38"/>
        <v>0.11627527374904915</v>
      </c>
      <c r="I287" s="577">
        <f t="shared" si="44"/>
        <v>2.84</v>
      </c>
      <c r="J287" s="573">
        <f t="shared" si="39"/>
        <v>0.52139940840071008</v>
      </c>
    </row>
    <row r="288" spans="1:10" x14ac:dyDescent="0.25">
      <c r="A288">
        <f t="shared" si="40"/>
        <v>5.0035012805668397E-2</v>
      </c>
      <c r="B288" s="2">
        <f t="shared" si="41"/>
        <v>2.8499999999999832</v>
      </c>
      <c r="C288" s="428">
        <f t="shared" si="42"/>
        <v>2.85</v>
      </c>
      <c r="D288" s="425">
        <f t="shared" si="36"/>
        <v>5.0035012805668459E-2</v>
      </c>
      <c r="E288" s="433">
        <f t="shared" si="43"/>
        <v>2.85</v>
      </c>
      <c r="F288" s="430">
        <f t="shared" si="37"/>
        <v>0.11633485820094262</v>
      </c>
      <c r="G288" s="439">
        <f t="shared" si="44"/>
        <v>2.85</v>
      </c>
      <c r="H288" s="435">
        <f t="shared" si="38"/>
        <v>0.11633485820094262</v>
      </c>
      <c r="I288" s="577">
        <f t="shared" si="44"/>
        <v>2.85</v>
      </c>
      <c r="J288" s="573">
        <f t="shared" si="39"/>
        <v>0.5214751047572096</v>
      </c>
    </row>
    <row r="289" spans="1:10" x14ac:dyDescent="0.25">
      <c r="A289">
        <f t="shared" si="40"/>
        <v>5.0100317958336416E-2</v>
      </c>
      <c r="B289" s="2">
        <f t="shared" si="41"/>
        <v>2.859999999999983</v>
      </c>
      <c r="C289" s="428">
        <f t="shared" si="42"/>
        <v>2.86</v>
      </c>
      <c r="D289" s="425">
        <f t="shared" si="36"/>
        <v>5.0100317958336478E-2</v>
      </c>
      <c r="E289" s="433">
        <f t="shared" si="43"/>
        <v>2.86</v>
      </c>
      <c r="F289" s="430">
        <f t="shared" si="37"/>
        <v>0.11639445834775489</v>
      </c>
      <c r="G289" s="439">
        <f t="shared" si="44"/>
        <v>2.86</v>
      </c>
      <c r="H289" s="435">
        <f t="shared" si="38"/>
        <v>0.11639445834775489</v>
      </c>
      <c r="I289" s="577">
        <f t="shared" si="44"/>
        <v>2.86</v>
      </c>
      <c r="J289" s="573">
        <f t="shared" si="39"/>
        <v>0.52155080350981031</v>
      </c>
    </row>
    <row r="290" spans="1:10" x14ac:dyDescent="0.25">
      <c r="A290">
        <f t="shared" si="40"/>
        <v>5.0165667702822749E-2</v>
      </c>
      <c r="B290" s="2">
        <f t="shared" si="41"/>
        <v>2.8699999999999828</v>
      </c>
      <c r="C290" s="428">
        <f t="shared" si="42"/>
        <v>2.87</v>
      </c>
      <c r="D290" s="425">
        <f t="shared" si="36"/>
        <v>5.0165667702822811E-2</v>
      </c>
      <c r="E290" s="433">
        <f t="shared" si="43"/>
        <v>2.87</v>
      </c>
      <c r="F290" s="430">
        <f t="shared" si="37"/>
        <v>0.11645407418634127</v>
      </c>
      <c r="G290" s="439">
        <f t="shared" si="44"/>
        <v>2.87</v>
      </c>
      <c r="H290" s="435">
        <f t="shared" si="38"/>
        <v>0.11645407418634127</v>
      </c>
      <c r="I290" s="577">
        <f t="shared" si="44"/>
        <v>2.87</v>
      </c>
      <c r="J290" s="573">
        <f t="shared" si="39"/>
        <v>0.52162650465815597</v>
      </c>
    </row>
    <row r="291" spans="1:10" x14ac:dyDescent="0.25">
      <c r="A291">
        <f t="shared" si="40"/>
        <v>5.0231062010894861E-2</v>
      </c>
      <c r="B291" s="2">
        <f t="shared" si="41"/>
        <v>2.8799999999999826</v>
      </c>
      <c r="C291" s="428">
        <f t="shared" si="42"/>
        <v>2.88</v>
      </c>
      <c r="D291" s="425">
        <f t="shared" si="36"/>
        <v>5.023106201089516E-2</v>
      </c>
      <c r="E291" s="433">
        <f t="shared" si="43"/>
        <v>2.88</v>
      </c>
      <c r="F291" s="430">
        <f t="shared" si="37"/>
        <v>0.11651370571355592</v>
      </c>
      <c r="G291" s="439">
        <f t="shared" si="44"/>
        <v>2.88</v>
      </c>
      <c r="H291" s="435">
        <f t="shared" si="38"/>
        <v>0.11651370571355592</v>
      </c>
      <c r="I291" s="577">
        <f t="shared" si="44"/>
        <v>2.88</v>
      </c>
      <c r="J291" s="573">
        <f t="shared" si="39"/>
        <v>0.52170220820189417</v>
      </c>
    </row>
    <row r="292" spans="1:10" x14ac:dyDescent="0.25">
      <c r="A292">
        <f t="shared" si="40"/>
        <v>5.0296500854268601E-2</v>
      </c>
      <c r="B292" s="2">
        <f t="shared" si="41"/>
        <v>2.8899999999999824</v>
      </c>
      <c r="C292" s="428">
        <f t="shared" si="42"/>
        <v>2.89</v>
      </c>
      <c r="D292" s="425">
        <f t="shared" si="36"/>
        <v>5.0296500854268913E-2</v>
      </c>
      <c r="E292" s="433">
        <f t="shared" si="43"/>
        <v>2.89</v>
      </c>
      <c r="F292" s="430">
        <f t="shared" si="37"/>
        <v>0.11657335292625035</v>
      </c>
      <c r="G292" s="439">
        <f t="shared" si="44"/>
        <v>2.89</v>
      </c>
      <c r="H292" s="435">
        <f t="shared" si="38"/>
        <v>0.11657335292625035</v>
      </c>
      <c r="I292" s="577">
        <f t="shared" si="44"/>
        <v>2.89</v>
      </c>
      <c r="J292" s="573">
        <f t="shared" si="39"/>
        <v>0.52177791414066887</v>
      </c>
    </row>
    <row r="293" spans="1:10" x14ac:dyDescent="0.25">
      <c r="A293">
        <f t="shared" si="40"/>
        <v>5.0361984204607295E-2</v>
      </c>
      <c r="B293" s="2">
        <f t="shared" si="41"/>
        <v>2.8999999999999821</v>
      </c>
      <c r="C293" s="428">
        <f t="shared" si="42"/>
        <v>2.9</v>
      </c>
      <c r="D293" s="425">
        <f t="shared" si="36"/>
        <v>5.03619842046076E-2</v>
      </c>
      <c r="E293" s="433">
        <f t="shared" si="43"/>
        <v>2.9</v>
      </c>
      <c r="F293" s="430">
        <f t="shared" si="37"/>
        <v>0.11663301582127426</v>
      </c>
      <c r="G293" s="439">
        <f t="shared" si="44"/>
        <v>2.9</v>
      </c>
      <c r="H293" s="435">
        <f t="shared" si="38"/>
        <v>0.11663301582127426</v>
      </c>
      <c r="I293" s="577">
        <f t="shared" si="44"/>
        <v>2.9</v>
      </c>
      <c r="J293" s="573">
        <f t="shared" si="39"/>
        <v>0.52185362247412581</v>
      </c>
    </row>
    <row r="294" spans="1:10" x14ac:dyDescent="0.25">
      <c r="A294">
        <f t="shared" si="40"/>
        <v>5.0427512033522789E-2</v>
      </c>
      <c r="B294" s="2">
        <f t="shared" si="41"/>
        <v>2.9099999999999819</v>
      </c>
      <c r="C294" s="428">
        <f t="shared" si="42"/>
        <v>2.91</v>
      </c>
      <c r="D294" s="425">
        <f t="shared" si="36"/>
        <v>5.0427512033523109E-2</v>
      </c>
      <c r="E294" s="433">
        <f t="shared" si="43"/>
        <v>2.91</v>
      </c>
      <c r="F294" s="430">
        <f t="shared" si="37"/>
        <v>0.11669269439547574</v>
      </c>
      <c r="G294" s="439">
        <f t="shared" si="44"/>
        <v>2.91</v>
      </c>
      <c r="H294" s="435">
        <f t="shared" si="38"/>
        <v>0.11669269439547574</v>
      </c>
      <c r="I294" s="577">
        <f t="shared" si="44"/>
        <v>2.91</v>
      </c>
      <c r="J294" s="573">
        <f t="shared" si="39"/>
        <v>0.52192933320191304</v>
      </c>
    </row>
    <row r="295" spans="1:10" x14ac:dyDescent="0.25">
      <c r="A295">
        <f t="shared" si="40"/>
        <v>5.0493084312575334E-2</v>
      </c>
      <c r="B295" s="2">
        <f t="shared" si="41"/>
        <v>2.9199999999999817</v>
      </c>
      <c r="C295" s="428">
        <f t="shared" si="42"/>
        <v>2.92</v>
      </c>
      <c r="D295" s="425">
        <f t="shared" si="36"/>
        <v>5.0493084312575646E-2</v>
      </c>
      <c r="E295" s="433">
        <f t="shared" si="43"/>
        <v>2.92</v>
      </c>
      <c r="F295" s="430">
        <f t="shared" si="37"/>
        <v>0.11675238864570051</v>
      </c>
      <c r="G295" s="439">
        <f t="shared" si="44"/>
        <v>2.92</v>
      </c>
      <c r="H295" s="435">
        <f t="shared" si="38"/>
        <v>0.11675238864570051</v>
      </c>
      <c r="I295" s="577">
        <f t="shared" si="44"/>
        <v>2.92</v>
      </c>
      <c r="J295" s="573">
        <f t="shared" si="39"/>
        <v>0.5220050463236765</v>
      </c>
    </row>
    <row r="296" spans="1:10" x14ac:dyDescent="0.25">
      <c r="A296">
        <f t="shared" si="40"/>
        <v>5.0558701013273505E-2</v>
      </c>
      <c r="B296" s="2">
        <f t="shared" si="41"/>
        <v>2.9299999999999815</v>
      </c>
      <c r="C296" s="428">
        <f t="shared" si="42"/>
        <v>2.93</v>
      </c>
      <c r="D296" s="425">
        <f t="shared" si="36"/>
        <v>5.0558701013273602E-2</v>
      </c>
      <c r="E296" s="433">
        <f t="shared" si="43"/>
        <v>2.93</v>
      </c>
      <c r="F296" s="430">
        <f t="shared" si="37"/>
        <v>0.11681209856879116</v>
      </c>
      <c r="G296" s="439">
        <f t="shared" si="44"/>
        <v>2.93</v>
      </c>
      <c r="H296" s="435">
        <f t="shared" si="38"/>
        <v>0.11681209856879116</v>
      </c>
      <c r="I296" s="577">
        <f t="shared" si="44"/>
        <v>2.93</v>
      </c>
      <c r="J296" s="573">
        <f t="shared" si="39"/>
        <v>0.52208076183905661</v>
      </c>
    </row>
    <row r="297" spans="1:10" x14ac:dyDescent="0.25">
      <c r="A297">
        <f t="shared" si="40"/>
        <v>5.0624362107074904E-2</v>
      </c>
      <c r="B297" s="2">
        <f t="shared" si="41"/>
        <v>2.9399999999999813</v>
      </c>
      <c r="C297" s="428">
        <f t="shared" si="42"/>
        <v>2.94</v>
      </c>
      <c r="D297" s="425">
        <f t="shared" si="36"/>
        <v>5.0624362107074973E-2</v>
      </c>
      <c r="E297" s="433">
        <f t="shared" si="43"/>
        <v>2.94</v>
      </c>
      <c r="F297" s="430">
        <f t="shared" si="37"/>
        <v>0.11687182416159098</v>
      </c>
      <c r="G297" s="439">
        <f t="shared" si="44"/>
        <v>2.94</v>
      </c>
      <c r="H297" s="435">
        <f t="shared" si="38"/>
        <v>0.11687182416159098</v>
      </c>
      <c r="I297" s="577">
        <f t="shared" si="44"/>
        <v>2.94</v>
      </c>
      <c r="J297" s="573">
        <f t="shared" si="39"/>
        <v>0.52215647974770707</v>
      </c>
    </row>
    <row r="298" spans="1:10" x14ac:dyDescent="0.25">
      <c r="A298">
        <f t="shared" si="40"/>
        <v>5.0690067565385945E-2</v>
      </c>
      <c r="B298" s="2">
        <f t="shared" si="41"/>
        <v>2.9499999999999811</v>
      </c>
      <c r="C298" s="428">
        <f t="shared" si="42"/>
        <v>2.95</v>
      </c>
      <c r="D298" s="425">
        <f t="shared" si="36"/>
        <v>5.0690067565386056E-2</v>
      </c>
      <c r="E298" s="433">
        <f t="shared" si="43"/>
        <v>2.95</v>
      </c>
      <c r="F298" s="430">
        <f t="shared" si="37"/>
        <v>0.11693156542093944</v>
      </c>
      <c r="G298" s="439">
        <f t="shared" si="44"/>
        <v>2.95</v>
      </c>
      <c r="H298" s="435">
        <f t="shared" si="38"/>
        <v>0.11693156542093944</v>
      </c>
      <c r="I298" s="577">
        <f t="shared" si="44"/>
        <v>2.95</v>
      </c>
      <c r="J298" s="573">
        <f t="shared" si="39"/>
        <v>0.52223220004927218</v>
      </c>
    </row>
    <row r="299" spans="1:10" x14ac:dyDescent="0.25">
      <c r="A299">
        <f t="shared" si="40"/>
        <v>5.0755817359562069E-2</v>
      </c>
      <c r="B299" s="2">
        <f t="shared" si="41"/>
        <v>2.9599999999999809</v>
      </c>
      <c r="C299" s="428">
        <f t="shared" si="42"/>
        <v>2.96</v>
      </c>
      <c r="D299" s="425">
        <f t="shared" si="36"/>
        <v>5.0755817359562139E-2</v>
      </c>
      <c r="E299" s="433">
        <f t="shared" si="43"/>
        <v>2.96</v>
      </c>
      <c r="F299" s="430">
        <f t="shared" si="37"/>
        <v>0.11699132234367386</v>
      </c>
      <c r="G299" s="439">
        <f t="shared" si="44"/>
        <v>2.96</v>
      </c>
      <c r="H299" s="435">
        <f t="shared" si="38"/>
        <v>0.11699132234367386</v>
      </c>
      <c r="I299" s="577">
        <f t="shared" si="44"/>
        <v>2.96</v>
      </c>
      <c r="J299" s="573">
        <f t="shared" si="39"/>
        <v>0.52230792274339632</v>
      </c>
    </row>
    <row r="300" spans="1:10" x14ac:dyDescent="0.25">
      <c r="A300">
        <f t="shared" si="40"/>
        <v>5.0821611460907939E-2</v>
      </c>
      <c r="B300" s="2">
        <f t="shared" si="41"/>
        <v>2.9699999999999807</v>
      </c>
      <c r="C300" s="428">
        <f t="shared" si="42"/>
        <v>2.97</v>
      </c>
      <c r="D300" s="425">
        <f t="shared" si="36"/>
        <v>5.082161146090805E-2</v>
      </c>
      <c r="E300" s="433">
        <f t="shared" si="43"/>
        <v>2.97</v>
      </c>
      <c r="F300" s="430">
        <f t="shared" si="37"/>
        <v>0.11705109492663052</v>
      </c>
      <c r="G300" s="439">
        <f t="shared" si="44"/>
        <v>2.97</v>
      </c>
      <c r="H300" s="435">
        <f t="shared" si="38"/>
        <v>0.11705109492663052</v>
      </c>
      <c r="I300" s="577">
        <f t="shared" si="44"/>
        <v>2.97</v>
      </c>
      <c r="J300" s="573">
        <f t="shared" si="39"/>
        <v>0.52238364782972813</v>
      </c>
    </row>
    <row r="301" spans="1:10" x14ac:dyDescent="0.25">
      <c r="A301">
        <f t="shared" si="40"/>
        <v>5.0887449840677605E-2</v>
      </c>
      <c r="B301" s="2">
        <f t="shared" si="41"/>
        <v>2.9799999999999804</v>
      </c>
      <c r="C301" s="428">
        <f t="shared" si="42"/>
        <v>2.98</v>
      </c>
      <c r="D301" s="425">
        <f t="shared" si="36"/>
        <v>5.0887449840677723E-2</v>
      </c>
      <c r="E301" s="433">
        <f t="shared" si="43"/>
        <v>2.98</v>
      </c>
      <c r="F301" s="430">
        <f t="shared" si="37"/>
        <v>0.11711088316664273</v>
      </c>
      <c r="G301" s="439">
        <f t="shared" si="44"/>
        <v>2.98</v>
      </c>
      <c r="H301" s="435">
        <f t="shared" si="38"/>
        <v>0.11711088316664273</v>
      </c>
      <c r="I301" s="577">
        <f t="shared" si="44"/>
        <v>2.98</v>
      </c>
      <c r="J301" s="573">
        <f t="shared" si="39"/>
        <v>0.52245937530791142</v>
      </c>
    </row>
    <row r="302" spans="1:10" x14ac:dyDescent="0.25">
      <c r="A302">
        <f t="shared" si="40"/>
        <v>5.0953332470074705E-2</v>
      </c>
      <c r="B302" s="2">
        <f t="shared" si="41"/>
        <v>2.9899999999999802</v>
      </c>
      <c r="C302" s="428">
        <f t="shared" si="42"/>
        <v>2.99</v>
      </c>
      <c r="D302" s="425">
        <f t="shared" si="36"/>
        <v>5.095333247007474E-2</v>
      </c>
      <c r="E302" s="433">
        <f t="shared" si="43"/>
        <v>2.99</v>
      </c>
      <c r="F302" s="430">
        <f t="shared" si="37"/>
        <v>0.11717068706054228</v>
      </c>
      <c r="G302" s="439">
        <f t="shared" si="44"/>
        <v>2.99</v>
      </c>
      <c r="H302" s="435">
        <f t="shared" si="38"/>
        <v>0.11717068706054228</v>
      </c>
      <c r="I302" s="577">
        <f t="shared" si="44"/>
        <v>2.99</v>
      </c>
      <c r="J302" s="573">
        <f t="shared" si="39"/>
        <v>0.5225351051775935</v>
      </c>
    </row>
    <row r="303" spans="1:10" x14ac:dyDescent="0.25">
      <c r="A303">
        <f t="shared" si="40"/>
        <v>5.1019259320252468E-2</v>
      </c>
      <c r="B303" s="2">
        <f t="shared" si="41"/>
        <v>2.99999999999998</v>
      </c>
      <c r="C303" s="428">
        <f t="shared" si="42"/>
        <v>3</v>
      </c>
      <c r="D303" s="425">
        <f t="shared" si="36"/>
        <v>5.1019259320252607E-2</v>
      </c>
      <c r="E303" s="433">
        <f t="shared" si="43"/>
        <v>3</v>
      </c>
      <c r="F303" s="430">
        <f t="shared" si="37"/>
        <v>0.11723050660515964</v>
      </c>
      <c r="G303" s="439">
        <f t="shared" si="44"/>
        <v>3</v>
      </c>
      <c r="H303" s="435">
        <f t="shared" si="38"/>
        <v>0.11723050660515964</v>
      </c>
      <c r="I303" s="577">
        <f t="shared" si="44"/>
        <v>3</v>
      </c>
      <c r="J303" s="573">
        <f t="shared" si="39"/>
        <v>0.52261083743842396</v>
      </c>
    </row>
    <row r="304" spans="1:10" x14ac:dyDescent="0.25">
      <c r="A304">
        <f t="shared" si="40"/>
        <v>5.1085230362314119E-2</v>
      </c>
      <c r="B304" s="2">
        <f t="shared" si="41"/>
        <v>3.0099999999999798</v>
      </c>
      <c r="C304" s="428">
        <f t="shared" si="42"/>
        <v>3.01</v>
      </c>
      <c r="D304" s="425">
        <f t="shared" si="36"/>
        <v>5.1085230362314243E-2</v>
      </c>
      <c r="E304" s="433">
        <f t="shared" si="43"/>
        <v>3.01</v>
      </c>
      <c r="F304" s="430">
        <f t="shared" si="37"/>
        <v>0.11729034179732187</v>
      </c>
      <c r="G304" s="439">
        <f t="shared" si="44"/>
        <v>3.01</v>
      </c>
      <c r="H304" s="435">
        <f t="shared" si="38"/>
        <v>0.11729034179732187</v>
      </c>
      <c r="I304" s="577">
        <f t="shared" si="44"/>
        <v>3.01</v>
      </c>
      <c r="J304" s="573">
        <f t="shared" si="39"/>
        <v>0.52268657209004443</v>
      </c>
    </row>
    <row r="305" spans="1:10" x14ac:dyDescent="0.25">
      <c r="A305">
        <f t="shared" si="40"/>
        <v>5.1151245567312979E-2</v>
      </c>
      <c r="B305" s="2">
        <f t="shared" si="41"/>
        <v>3.0199999999999796</v>
      </c>
      <c r="C305" s="428">
        <f t="shared" si="42"/>
        <v>3.02</v>
      </c>
      <c r="D305" s="425">
        <f t="shared" si="36"/>
        <v>5.1151245567313111E-2</v>
      </c>
      <c r="E305" s="433">
        <f t="shared" si="43"/>
        <v>3.02</v>
      </c>
      <c r="F305" s="430">
        <f t="shared" si="37"/>
        <v>0.11735019263385538</v>
      </c>
      <c r="G305" s="439">
        <f t="shared" si="44"/>
        <v>3.02</v>
      </c>
      <c r="H305" s="435">
        <f t="shared" si="38"/>
        <v>0.11735019263385538</v>
      </c>
      <c r="I305" s="577">
        <f t="shared" si="44"/>
        <v>3.02</v>
      </c>
      <c r="J305" s="573">
        <f t="shared" si="39"/>
        <v>0.52276230913210509</v>
      </c>
    </row>
    <row r="306" spans="1:10" x14ac:dyDescent="0.25">
      <c r="A306">
        <f t="shared" si="40"/>
        <v>5.1217304906252384E-2</v>
      </c>
      <c r="B306" s="2">
        <f t="shared" si="41"/>
        <v>3.0299999999999794</v>
      </c>
      <c r="C306" s="428">
        <f t="shared" si="42"/>
        <v>3.03</v>
      </c>
      <c r="D306" s="425">
        <f t="shared" si="36"/>
        <v>5.1217304906252516E-2</v>
      </c>
      <c r="E306" s="433">
        <f t="shared" si="43"/>
        <v>3.03</v>
      </c>
      <c r="F306" s="430">
        <f t="shared" si="37"/>
        <v>0.11741005911158377</v>
      </c>
      <c r="G306" s="439">
        <f t="shared" si="44"/>
        <v>3.03</v>
      </c>
      <c r="H306" s="435">
        <f t="shared" si="38"/>
        <v>0.11741005911158377</v>
      </c>
      <c r="I306" s="577">
        <f t="shared" si="44"/>
        <v>3.03</v>
      </c>
      <c r="J306" s="573">
        <f t="shared" si="39"/>
        <v>0.52283804856425087</v>
      </c>
    </row>
    <row r="307" spans="1:10" x14ac:dyDescent="0.25">
      <c r="A307">
        <f t="shared" si="40"/>
        <v>5.1283408350086213E-2</v>
      </c>
      <c r="B307" s="2">
        <f t="shared" si="41"/>
        <v>3.0399999999999792</v>
      </c>
      <c r="C307" s="428">
        <f t="shared" si="42"/>
        <v>3.04</v>
      </c>
      <c r="D307" s="425">
        <f t="shared" si="36"/>
        <v>5.1283408350086351E-2</v>
      </c>
      <c r="E307" s="433">
        <f t="shared" si="43"/>
        <v>3.04</v>
      </c>
      <c r="F307" s="430">
        <f t="shared" si="37"/>
        <v>0.1174699412273293</v>
      </c>
      <c r="G307" s="439">
        <f t="shared" si="44"/>
        <v>3.04</v>
      </c>
      <c r="H307" s="435">
        <f t="shared" si="38"/>
        <v>0.1174699412273293</v>
      </c>
      <c r="I307" s="577">
        <f t="shared" si="44"/>
        <v>3.04</v>
      </c>
      <c r="J307" s="573">
        <f t="shared" si="39"/>
        <v>0.52291379038613062</v>
      </c>
    </row>
    <row r="308" spans="1:10" x14ac:dyDescent="0.25">
      <c r="A308">
        <f t="shared" si="40"/>
        <v>5.1349555869718844E-2</v>
      </c>
      <c r="B308" s="2">
        <f t="shared" si="41"/>
        <v>3.049999999999979</v>
      </c>
      <c r="C308" s="428">
        <f t="shared" si="42"/>
        <v>3.05</v>
      </c>
      <c r="D308" s="425">
        <f t="shared" si="36"/>
        <v>5.1349555869718955E-2</v>
      </c>
      <c r="E308" s="433">
        <f t="shared" si="43"/>
        <v>3.05</v>
      </c>
      <c r="F308" s="430">
        <f t="shared" si="37"/>
        <v>0.11752983897791183</v>
      </c>
      <c r="G308" s="439">
        <f t="shared" si="44"/>
        <v>3.05</v>
      </c>
      <c r="H308" s="435">
        <f t="shared" si="38"/>
        <v>0.11752983897791183</v>
      </c>
      <c r="I308" s="577">
        <f t="shared" si="44"/>
        <v>3.05</v>
      </c>
      <c r="J308" s="573">
        <f t="shared" si="39"/>
        <v>0.52298953459739095</v>
      </c>
    </row>
    <row r="309" spans="1:10" x14ac:dyDescent="0.25">
      <c r="A309">
        <f t="shared" si="40"/>
        <v>5.1415747436005084E-2</v>
      </c>
      <c r="B309" s="2">
        <f t="shared" si="41"/>
        <v>3.0599999999999787</v>
      </c>
      <c r="C309" s="428">
        <f t="shared" si="42"/>
        <v>3.06</v>
      </c>
      <c r="D309" s="425">
        <f t="shared" si="36"/>
        <v>5.141574743600523E-2</v>
      </c>
      <c r="E309" s="433">
        <f t="shared" si="43"/>
        <v>3.06</v>
      </c>
      <c r="F309" s="430">
        <f t="shared" si="37"/>
        <v>0.11758975236014907</v>
      </c>
      <c r="G309" s="439">
        <f t="shared" si="44"/>
        <v>3.06</v>
      </c>
      <c r="H309" s="435">
        <f t="shared" si="38"/>
        <v>0.11758975236014907</v>
      </c>
      <c r="I309" s="577">
        <f t="shared" si="44"/>
        <v>3.06</v>
      </c>
      <c r="J309" s="573">
        <f t="shared" si="39"/>
        <v>0.52306528119767559</v>
      </c>
    </row>
    <row r="310" spans="1:10" x14ac:dyDescent="0.25">
      <c r="A310">
        <f t="shared" si="40"/>
        <v>5.1481983019751147E-2</v>
      </c>
      <c r="B310" s="2">
        <f t="shared" si="41"/>
        <v>3.0699999999999785</v>
      </c>
      <c r="C310" s="428">
        <f t="shared" si="42"/>
        <v>3.07</v>
      </c>
      <c r="D310" s="425">
        <f t="shared" si="36"/>
        <v>5.1481983019751251E-2</v>
      </c>
      <c r="E310" s="433">
        <f t="shared" si="43"/>
        <v>3.07</v>
      </c>
      <c r="F310" s="430">
        <f t="shared" si="37"/>
        <v>0.11764968137085749</v>
      </c>
      <c r="G310" s="439">
        <f t="shared" si="44"/>
        <v>3.07</v>
      </c>
      <c r="H310" s="435">
        <f t="shared" si="38"/>
        <v>0.11764968137085749</v>
      </c>
      <c r="I310" s="577">
        <f t="shared" si="44"/>
        <v>3.07</v>
      </c>
      <c r="J310" s="573">
        <f t="shared" si="39"/>
        <v>0.5231410301866366</v>
      </c>
    </row>
    <row r="311" spans="1:10" x14ac:dyDescent="0.25">
      <c r="A311">
        <f t="shared" si="40"/>
        <v>5.1548262591713578E-2</v>
      </c>
      <c r="B311" s="2">
        <f t="shared" si="41"/>
        <v>3.0799999999999783</v>
      </c>
      <c r="C311" s="428">
        <f t="shared" si="42"/>
        <v>3.08</v>
      </c>
      <c r="D311" s="425">
        <f t="shared" si="36"/>
        <v>5.1548262591713738E-2</v>
      </c>
      <c r="E311" s="433">
        <f t="shared" si="43"/>
        <v>3.08</v>
      </c>
      <c r="F311" s="430">
        <f t="shared" si="37"/>
        <v>0.11770962600685055</v>
      </c>
      <c r="G311" s="439">
        <f t="shared" si="44"/>
        <v>3.08</v>
      </c>
      <c r="H311" s="435">
        <f t="shared" si="38"/>
        <v>0.11770962600685055</v>
      </c>
      <c r="I311" s="577">
        <f t="shared" si="44"/>
        <v>3.08</v>
      </c>
      <c r="J311" s="573">
        <f t="shared" si="39"/>
        <v>0.52321678156391627</v>
      </c>
    </row>
    <row r="312" spans="1:10" x14ac:dyDescent="0.25">
      <c r="A312">
        <f t="shared" si="40"/>
        <v>5.1614586122600815E-2</v>
      </c>
      <c r="B312" s="2">
        <f t="shared" si="41"/>
        <v>3.0899999999999781</v>
      </c>
      <c r="C312" s="428">
        <f t="shared" si="42"/>
        <v>3.09</v>
      </c>
      <c r="D312" s="425">
        <f t="shared" si="36"/>
        <v>5.1614586122600982E-2</v>
      </c>
      <c r="E312" s="433">
        <f t="shared" si="43"/>
        <v>3.09</v>
      </c>
      <c r="F312" s="430">
        <f t="shared" si="37"/>
        <v>0.117769586264941</v>
      </c>
      <c r="G312" s="439">
        <f t="shared" si="44"/>
        <v>3.09</v>
      </c>
      <c r="H312" s="435">
        <f t="shared" si="38"/>
        <v>0.117769586264941</v>
      </c>
      <c r="I312" s="577">
        <f t="shared" si="44"/>
        <v>3.09</v>
      </c>
      <c r="J312" s="573">
        <f t="shared" si="39"/>
        <v>0.52329253532916487</v>
      </c>
    </row>
    <row r="313" spans="1:10" x14ac:dyDescent="0.25">
      <c r="A313">
        <f t="shared" si="40"/>
        <v>5.1680953583072266E-2</v>
      </c>
      <c r="B313" s="2">
        <f t="shared" si="41"/>
        <v>3.0999999999999779</v>
      </c>
      <c r="C313" s="428">
        <f t="shared" si="42"/>
        <v>3.1</v>
      </c>
      <c r="D313" s="425">
        <f t="shared" si="36"/>
        <v>5.1680953583072391E-2</v>
      </c>
      <c r="E313" s="433">
        <f t="shared" si="43"/>
        <v>3.1</v>
      </c>
      <c r="F313" s="430">
        <f t="shared" si="37"/>
        <v>0.11782956214193885</v>
      </c>
      <c r="G313" s="439">
        <f t="shared" si="44"/>
        <v>3.1</v>
      </c>
      <c r="H313" s="435">
        <f t="shared" si="38"/>
        <v>0.11782956214193885</v>
      </c>
      <c r="I313" s="577">
        <f t="shared" si="44"/>
        <v>3.1</v>
      </c>
      <c r="J313" s="573">
        <f t="shared" si="39"/>
        <v>0.5233682914820299</v>
      </c>
    </row>
    <row r="314" spans="1:10" x14ac:dyDescent="0.25">
      <c r="A314">
        <f t="shared" si="40"/>
        <v>5.1747364943738765E-2</v>
      </c>
      <c r="B314" s="2">
        <f t="shared" si="41"/>
        <v>3.1099999999999777</v>
      </c>
      <c r="C314" s="428">
        <f t="shared" si="42"/>
        <v>3.11</v>
      </c>
      <c r="D314" s="425">
        <f t="shared" si="36"/>
        <v>5.1747364943738931E-2</v>
      </c>
      <c r="E314" s="433">
        <f t="shared" si="43"/>
        <v>3.11</v>
      </c>
      <c r="F314" s="430">
        <f t="shared" si="37"/>
        <v>0.11788955363465213</v>
      </c>
      <c r="G314" s="439">
        <f t="shared" si="44"/>
        <v>3.11</v>
      </c>
      <c r="H314" s="435">
        <f t="shared" si="38"/>
        <v>0.11788955363465213</v>
      </c>
      <c r="I314" s="577">
        <f t="shared" si="44"/>
        <v>3.11</v>
      </c>
      <c r="J314" s="573">
        <f t="shared" si="39"/>
        <v>0.52344405002215699</v>
      </c>
    </row>
    <row r="315" spans="1:10" x14ac:dyDescent="0.25">
      <c r="A315">
        <f t="shared" si="40"/>
        <v>5.1813820175163151E-2</v>
      </c>
      <c r="B315" s="2">
        <f t="shared" si="41"/>
        <v>3.1199999999999775</v>
      </c>
      <c r="C315" s="428">
        <f t="shared" si="42"/>
        <v>3.12</v>
      </c>
      <c r="D315" s="425">
        <f t="shared" si="36"/>
        <v>5.1813820175163214E-2</v>
      </c>
      <c r="E315" s="433">
        <f t="shared" si="43"/>
        <v>3.12</v>
      </c>
      <c r="F315" s="430">
        <f t="shared" si="37"/>
        <v>0.11794956073988692</v>
      </c>
      <c r="G315" s="439">
        <f t="shared" si="44"/>
        <v>3.12</v>
      </c>
      <c r="H315" s="435">
        <f t="shared" si="38"/>
        <v>0.11794956073988692</v>
      </c>
      <c r="I315" s="577">
        <f t="shared" si="44"/>
        <v>3.12</v>
      </c>
      <c r="J315" s="573">
        <f t="shared" si="39"/>
        <v>0.52351981094919353</v>
      </c>
    </row>
    <row r="316" spans="1:10" x14ac:dyDescent="0.25">
      <c r="A316">
        <f t="shared" si="40"/>
        <v>5.1880319247859498E-2</v>
      </c>
      <c r="B316" s="2">
        <f t="shared" si="41"/>
        <v>3.1299999999999772</v>
      </c>
      <c r="C316" s="428">
        <f t="shared" si="42"/>
        <v>3.13</v>
      </c>
      <c r="D316" s="425">
        <f t="shared" si="36"/>
        <v>5.1880319247859671E-2</v>
      </c>
      <c r="E316" s="433">
        <f t="shared" si="43"/>
        <v>3.13</v>
      </c>
      <c r="F316" s="430">
        <f t="shared" si="37"/>
        <v>0.11800958345444737</v>
      </c>
      <c r="G316" s="439">
        <f t="shared" si="44"/>
        <v>3.13</v>
      </c>
      <c r="H316" s="435">
        <f t="shared" si="38"/>
        <v>0.11800958345444737</v>
      </c>
      <c r="I316" s="577">
        <f t="shared" si="44"/>
        <v>3.13</v>
      </c>
      <c r="J316" s="573">
        <f t="shared" si="39"/>
        <v>0.52359557426278502</v>
      </c>
    </row>
    <row r="317" spans="1:10" x14ac:dyDescent="0.25">
      <c r="A317">
        <f t="shared" si="40"/>
        <v>5.1946862132295032E-2</v>
      </c>
      <c r="B317" s="2">
        <f t="shared" si="41"/>
        <v>3.139999999999977</v>
      </c>
      <c r="C317" s="428">
        <f t="shared" si="42"/>
        <v>3.14</v>
      </c>
      <c r="D317" s="425">
        <f t="shared" si="36"/>
        <v>5.1946862132295213E-2</v>
      </c>
      <c r="E317" s="433">
        <f t="shared" si="43"/>
        <v>3.14</v>
      </c>
      <c r="F317" s="430">
        <f t="shared" si="37"/>
        <v>0.118069621775137</v>
      </c>
      <c r="G317" s="439">
        <f t="shared" si="44"/>
        <v>3.14</v>
      </c>
      <c r="H317" s="435">
        <f t="shared" si="38"/>
        <v>0.118069621775137</v>
      </c>
      <c r="I317" s="577">
        <f t="shared" si="44"/>
        <v>3.14</v>
      </c>
      <c r="J317" s="573">
        <f t="shared" si="39"/>
        <v>0.5236713399625863</v>
      </c>
    </row>
    <row r="318" spans="1:10" x14ac:dyDescent="0.25">
      <c r="A318">
        <f t="shared" si="40"/>
        <v>5.2013448798888112E-2</v>
      </c>
      <c r="B318" s="2">
        <f t="shared" si="41"/>
        <v>3.1499999999999768</v>
      </c>
      <c r="C318" s="428">
        <f t="shared" si="42"/>
        <v>3.15</v>
      </c>
      <c r="D318" s="425">
        <f t="shared" si="36"/>
        <v>5.2013448798888251E-2</v>
      </c>
      <c r="E318" s="433">
        <f t="shared" si="43"/>
        <v>3.15</v>
      </c>
      <c r="F318" s="430">
        <f t="shared" si="37"/>
        <v>0.11812967569875524</v>
      </c>
      <c r="G318" s="439">
        <f t="shared" si="44"/>
        <v>3.15</v>
      </c>
      <c r="H318" s="435">
        <f t="shared" si="38"/>
        <v>0.11812967569875524</v>
      </c>
      <c r="I318" s="577">
        <f t="shared" si="44"/>
        <v>3.15</v>
      </c>
      <c r="J318" s="573">
        <f t="shared" si="39"/>
        <v>0.52374710804823965</v>
      </c>
    </row>
    <row r="319" spans="1:10" x14ac:dyDescent="0.25">
      <c r="A319">
        <f t="shared" si="40"/>
        <v>5.2080079218009688E-2</v>
      </c>
      <c r="B319" s="2">
        <f t="shared" si="41"/>
        <v>3.1599999999999766</v>
      </c>
      <c r="C319" s="428">
        <f t="shared" si="42"/>
        <v>3.16</v>
      </c>
      <c r="D319" s="425">
        <f t="shared" si="36"/>
        <v>5.2080079218009875E-2</v>
      </c>
      <c r="E319" s="433">
        <f t="shared" si="43"/>
        <v>3.16</v>
      </c>
      <c r="F319" s="430">
        <f t="shared" si="37"/>
        <v>0.11818974522210064</v>
      </c>
      <c r="G319" s="439">
        <f t="shared" si="44"/>
        <v>3.16</v>
      </c>
      <c r="H319" s="435">
        <f t="shared" si="38"/>
        <v>0.11818974522210064</v>
      </c>
      <c r="I319" s="577">
        <f t="shared" si="44"/>
        <v>3.16</v>
      </c>
      <c r="J319" s="573">
        <f t="shared" si="39"/>
        <v>0.52382287851939258</v>
      </c>
    </row>
    <row r="320" spans="1:10" x14ac:dyDescent="0.25">
      <c r="A320">
        <f t="shared" si="40"/>
        <v>5.2146753359983512E-2</v>
      </c>
      <c r="B320" s="2">
        <f t="shared" si="41"/>
        <v>3.1699999999999764</v>
      </c>
      <c r="C320" s="428">
        <f t="shared" si="42"/>
        <v>3.17</v>
      </c>
      <c r="D320" s="425">
        <f t="shared" si="36"/>
        <v>5.2146753359983693E-2</v>
      </c>
      <c r="E320" s="433">
        <f t="shared" si="43"/>
        <v>3.17</v>
      </c>
      <c r="F320" s="430">
        <f t="shared" si="37"/>
        <v>0.11824983034196994</v>
      </c>
      <c r="G320" s="439">
        <f t="shared" si="44"/>
        <v>3.17</v>
      </c>
      <c r="H320" s="435">
        <f t="shared" si="38"/>
        <v>0.11824983034196994</v>
      </c>
      <c r="I320" s="577">
        <f t="shared" si="44"/>
        <v>3.17</v>
      </c>
      <c r="J320" s="573">
        <f t="shared" si="39"/>
        <v>0.52389865137569491</v>
      </c>
    </row>
    <row r="321" spans="1:10" x14ac:dyDescent="0.25">
      <c r="A321">
        <f t="shared" si="40"/>
        <v>5.2213471195085653E-2</v>
      </c>
      <c r="B321" s="2">
        <f t="shared" si="41"/>
        <v>3.1799999999999762</v>
      </c>
      <c r="C321" s="428">
        <f t="shared" si="42"/>
        <v>3.18</v>
      </c>
      <c r="D321" s="425">
        <f t="shared" si="36"/>
        <v>5.2213471195085848E-2</v>
      </c>
      <c r="E321" s="433">
        <f t="shared" si="43"/>
        <v>3.18</v>
      </c>
      <c r="F321" s="430">
        <f t="shared" si="37"/>
        <v>0.11830993105515747</v>
      </c>
      <c r="G321" s="439">
        <f t="shared" si="44"/>
        <v>3.18</v>
      </c>
      <c r="H321" s="435">
        <f t="shared" si="38"/>
        <v>0.11830993105515747</v>
      </c>
      <c r="I321" s="577">
        <f t="shared" si="44"/>
        <v>3.18</v>
      </c>
      <c r="J321" s="573">
        <f t="shared" si="39"/>
        <v>0.5239744266167925</v>
      </c>
    </row>
    <row r="322" spans="1:10" x14ac:dyDescent="0.25">
      <c r="A322">
        <f t="shared" si="40"/>
        <v>5.2280232693545321E-2</v>
      </c>
      <c r="B322" s="2">
        <f t="shared" si="41"/>
        <v>3.189999999999976</v>
      </c>
      <c r="C322" s="428">
        <f t="shared" si="42"/>
        <v>3.19</v>
      </c>
      <c r="D322" s="425">
        <f t="shared" si="36"/>
        <v>5.2280232693545384E-2</v>
      </c>
      <c r="E322" s="433">
        <f t="shared" si="43"/>
        <v>3.19</v>
      </c>
      <c r="F322" s="430">
        <f t="shared" si="37"/>
        <v>0.11837004735845573</v>
      </c>
      <c r="G322" s="439">
        <f t="shared" si="44"/>
        <v>3.19</v>
      </c>
      <c r="H322" s="435">
        <f t="shared" si="38"/>
        <v>0.11837004735845573</v>
      </c>
      <c r="I322" s="577">
        <f t="shared" si="44"/>
        <v>3.19</v>
      </c>
      <c r="J322" s="573">
        <f t="shared" si="39"/>
        <v>0.52405020424233328</v>
      </c>
    </row>
    <row r="323" spans="1:10" x14ac:dyDescent="0.25">
      <c r="A323">
        <f t="shared" si="40"/>
        <v>5.2347037825544424E-2</v>
      </c>
      <c r="B323" s="2">
        <f t="shared" si="41"/>
        <v>3.1999999999999758</v>
      </c>
      <c r="C323" s="428">
        <f t="shared" si="42"/>
        <v>3.2</v>
      </c>
      <c r="D323" s="425">
        <f t="shared" ref="D323:D386" si="45">(((1+C323/100)^D$2)*C323/100)/(((1+C323/100)^D$2)-1)</f>
        <v>5.2347037825544632E-2</v>
      </c>
      <c r="E323" s="433">
        <f t="shared" si="43"/>
        <v>3.2</v>
      </c>
      <c r="F323" s="430">
        <f t="shared" ref="F323:F386" si="46">(((1+E323/100)^F$2)*E323/100)/(((1+E323/100)^F$2)-1)</f>
        <v>0.11843017924865634</v>
      </c>
      <c r="G323" s="439">
        <f t="shared" si="44"/>
        <v>3.2</v>
      </c>
      <c r="H323" s="435">
        <f t="shared" ref="H323:H386" si="47">(((1+G323/100)^H$2)*G323/100)/(((1+G323/100)^H$2)-1)</f>
        <v>0.11843017924865634</v>
      </c>
      <c r="I323" s="577">
        <f t="shared" si="44"/>
        <v>3.2</v>
      </c>
      <c r="J323" s="573">
        <f t="shared" ref="J323:J386" si="48">(((1+I323/100)^J$2)*I323/100)/(((1+I323/100)^J$2)-1)</f>
        <v>0.52412598425196866</v>
      </c>
    </row>
    <row r="324" spans="1:10" x14ac:dyDescent="0.25">
      <c r="A324">
        <f t="shared" si="40"/>
        <v>5.2413886561218287E-2</v>
      </c>
      <c r="B324" s="2">
        <f t="shared" si="41"/>
        <v>3.2099999999999755</v>
      </c>
      <c r="C324" s="428">
        <f t="shared" si="42"/>
        <v>3.21</v>
      </c>
      <c r="D324" s="425">
        <f t="shared" si="45"/>
        <v>5.2413886561218481E-2</v>
      </c>
      <c r="E324" s="433">
        <f t="shared" si="43"/>
        <v>3.21</v>
      </c>
      <c r="F324" s="430">
        <f t="shared" si="46"/>
        <v>0.1184903267225469</v>
      </c>
      <c r="G324" s="439">
        <f t="shared" si="44"/>
        <v>3.21</v>
      </c>
      <c r="H324" s="435">
        <f t="shared" si="47"/>
        <v>0.1184903267225469</v>
      </c>
      <c r="I324" s="577">
        <f t="shared" si="44"/>
        <v>3.21</v>
      </c>
      <c r="J324" s="573">
        <f t="shared" si="48"/>
        <v>0.52420176664534168</v>
      </c>
    </row>
    <row r="325" spans="1:10" x14ac:dyDescent="0.25">
      <c r="A325">
        <f t="shared" ref="A325:A388" si="49">(((1+B325/100)^A$2)*B325/100)/(((1+B325/100)^A$2)-1)</f>
        <v>5.2480778870655553E-2</v>
      </c>
      <c r="B325" s="2">
        <f t="shared" si="41"/>
        <v>3.2199999999999753</v>
      </c>
      <c r="C325" s="428">
        <f t="shared" si="42"/>
        <v>3.22</v>
      </c>
      <c r="D325" s="425">
        <f t="shared" si="45"/>
        <v>5.2480778870655748E-2</v>
      </c>
      <c r="E325" s="433">
        <f t="shared" si="43"/>
        <v>3.22</v>
      </c>
      <c r="F325" s="430">
        <f t="shared" si="46"/>
        <v>0.11855048977691499</v>
      </c>
      <c r="G325" s="439">
        <f t="shared" si="44"/>
        <v>3.22</v>
      </c>
      <c r="H325" s="435">
        <f t="shared" si="47"/>
        <v>0.11855048977691499</v>
      </c>
      <c r="I325" s="577">
        <f t="shared" si="44"/>
        <v>3.22</v>
      </c>
      <c r="J325" s="573">
        <f t="shared" si="48"/>
        <v>0.52427755142210386</v>
      </c>
    </row>
    <row r="326" spans="1:10" x14ac:dyDescent="0.25">
      <c r="A326">
        <f t="shared" si="49"/>
        <v>5.254771472389827E-2</v>
      </c>
      <c r="B326" s="2">
        <f t="shared" ref="B326:B389" si="50">B325+0.01</f>
        <v>3.2299999999999751</v>
      </c>
      <c r="C326" s="428">
        <f t="shared" ref="C326:C389" si="51">ROUND(C325+0.01,2)</f>
        <v>3.23</v>
      </c>
      <c r="D326" s="425">
        <f t="shared" si="45"/>
        <v>5.2547714723898444E-2</v>
      </c>
      <c r="E326" s="433">
        <f t="shared" ref="E326:E389" si="52">ROUND(E325+0.01,2)</f>
        <v>3.23</v>
      </c>
      <c r="F326" s="430">
        <f t="shared" si="46"/>
        <v>0.11861066840854542</v>
      </c>
      <c r="G326" s="439">
        <f t="shared" ref="G326:I389" si="53">ROUND(G325+0.01,2)</f>
        <v>3.23</v>
      </c>
      <c r="H326" s="435">
        <f t="shared" si="47"/>
        <v>0.11861066840854542</v>
      </c>
      <c r="I326" s="577">
        <f t="shared" si="53"/>
        <v>3.23</v>
      </c>
      <c r="J326" s="573">
        <f t="shared" si="48"/>
        <v>0.52435333858190292</v>
      </c>
    </row>
    <row r="327" spans="1:10" x14ac:dyDescent="0.25">
      <c r="A327">
        <f t="shared" si="49"/>
        <v>5.2614694090942063E-2</v>
      </c>
      <c r="B327" s="2">
        <f t="shared" si="50"/>
        <v>3.2399999999999749</v>
      </c>
      <c r="C327" s="428">
        <f t="shared" si="51"/>
        <v>3.24</v>
      </c>
      <c r="D327" s="425">
        <f t="shared" si="45"/>
        <v>5.2614694090942264E-2</v>
      </c>
      <c r="E327" s="433">
        <f t="shared" si="52"/>
        <v>3.24</v>
      </c>
      <c r="F327" s="430">
        <f t="shared" si="46"/>
        <v>0.11867086261422101</v>
      </c>
      <c r="G327" s="439">
        <f t="shared" si="53"/>
        <v>3.24</v>
      </c>
      <c r="H327" s="435">
        <f t="shared" si="47"/>
        <v>0.11867086261422101</v>
      </c>
      <c r="I327" s="577">
        <f t="shared" si="53"/>
        <v>3.24</v>
      </c>
      <c r="J327" s="573">
        <f t="shared" si="48"/>
        <v>0.52442912812438602</v>
      </c>
    </row>
    <row r="328" spans="1:10" x14ac:dyDescent="0.25">
      <c r="A328">
        <f t="shared" si="49"/>
        <v>5.2681716941736588E-2</v>
      </c>
      <c r="B328" s="2">
        <f t="shared" si="50"/>
        <v>3.2499999999999747</v>
      </c>
      <c r="C328" s="428">
        <f t="shared" si="51"/>
        <v>3.25</v>
      </c>
      <c r="D328" s="425">
        <f t="shared" si="45"/>
        <v>5.2681716941736755E-2</v>
      </c>
      <c r="E328" s="433">
        <f t="shared" si="52"/>
        <v>3.25</v>
      </c>
      <c r="F328" s="430">
        <f t="shared" si="46"/>
        <v>0.11873107239072274</v>
      </c>
      <c r="G328" s="439">
        <f t="shared" si="53"/>
        <v>3.25</v>
      </c>
      <c r="H328" s="435">
        <f t="shared" si="47"/>
        <v>0.11873107239072274</v>
      </c>
      <c r="I328" s="577">
        <f t="shared" si="53"/>
        <v>3.25</v>
      </c>
      <c r="J328" s="573">
        <f t="shared" si="48"/>
        <v>0.52450492004920102</v>
      </c>
    </row>
    <row r="329" spans="1:10" x14ac:dyDescent="0.25">
      <c r="A329">
        <f t="shared" si="49"/>
        <v>5.2748783246185385E-2</v>
      </c>
      <c r="B329" s="2">
        <f t="shared" si="50"/>
        <v>3.2599999999999745</v>
      </c>
      <c r="C329" s="428">
        <f t="shared" si="51"/>
        <v>3.26</v>
      </c>
      <c r="D329" s="425">
        <f t="shared" si="45"/>
        <v>5.2748783246185607E-2</v>
      </c>
      <c r="E329" s="433">
        <f t="shared" si="52"/>
        <v>3.26</v>
      </c>
      <c r="F329" s="430">
        <f t="shared" si="46"/>
        <v>0.11879129773483021</v>
      </c>
      <c r="G329" s="439">
        <f t="shared" si="53"/>
        <v>3.26</v>
      </c>
      <c r="H329" s="435">
        <f t="shared" si="47"/>
        <v>0.11879129773483021</v>
      </c>
      <c r="I329" s="577">
        <f t="shared" si="53"/>
        <v>3.26</v>
      </c>
      <c r="J329" s="573">
        <f t="shared" si="48"/>
        <v>0.52458071435599818</v>
      </c>
    </row>
    <row r="330" spans="1:10" x14ac:dyDescent="0.25">
      <c r="A330">
        <f t="shared" si="49"/>
        <v>5.2815892974146184E-2</v>
      </c>
      <c r="B330" s="2">
        <f t="shared" si="50"/>
        <v>3.2699999999999743</v>
      </c>
      <c r="C330" s="428">
        <f t="shared" si="51"/>
        <v>3.27</v>
      </c>
      <c r="D330" s="425">
        <f t="shared" si="45"/>
        <v>5.2815892974146413E-2</v>
      </c>
      <c r="E330" s="433">
        <f t="shared" si="52"/>
        <v>3.27</v>
      </c>
      <c r="F330" s="430">
        <f t="shared" si="46"/>
        <v>0.11885153864332026</v>
      </c>
      <c r="G330" s="439">
        <f t="shared" si="53"/>
        <v>3.27</v>
      </c>
      <c r="H330" s="435">
        <f t="shared" si="47"/>
        <v>0.11885153864332026</v>
      </c>
      <c r="I330" s="577">
        <f t="shared" si="53"/>
        <v>3.27</v>
      </c>
      <c r="J330" s="573">
        <f t="shared" si="48"/>
        <v>0.52465651104442435</v>
      </c>
    </row>
    <row r="331" spans="1:10" x14ac:dyDescent="0.25">
      <c r="A331">
        <f t="shared" si="49"/>
        <v>5.2883046095431076E-2</v>
      </c>
      <c r="B331" s="2">
        <f t="shared" si="50"/>
        <v>3.279999999999974</v>
      </c>
      <c r="C331" s="428">
        <f t="shared" si="51"/>
        <v>3.28</v>
      </c>
      <c r="D331" s="425">
        <f t="shared" si="45"/>
        <v>5.2883046095431305E-2</v>
      </c>
      <c r="E331" s="433">
        <f t="shared" si="52"/>
        <v>3.28</v>
      </c>
      <c r="F331" s="430">
        <f t="shared" si="46"/>
        <v>0.11891179511296843</v>
      </c>
      <c r="G331" s="439">
        <f t="shared" si="53"/>
        <v>3.28</v>
      </c>
      <c r="H331" s="435">
        <f t="shared" si="47"/>
        <v>0.11891179511296843</v>
      </c>
      <c r="I331" s="577">
        <f t="shared" si="53"/>
        <v>3.28</v>
      </c>
      <c r="J331" s="573">
        <f t="shared" si="48"/>
        <v>0.52473231011412969</v>
      </c>
    </row>
    <row r="332" spans="1:10" x14ac:dyDescent="0.25">
      <c r="A332">
        <f t="shared" si="49"/>
        <v>5.2950242579806565E-2</v>
      </c>
      <c r="B332" s="2">
        <f t="shared" si="50"/>
        <v>3.2899999999999738</v>
      </c>
      <c r="C332" s="428">
        <f t="shared" si="51"/>
        <v>3.29</v>
      </c>
      <c r="D332" s="425">
        <f t="shared" si="45"/>
        <v>5.2950242579806767E-2</v>
      </c>
      <c r="E332" s="433">
        <f t="shared" si="52"/>
        <v>3.29</v>
      </c>
      <c r="F332" s="430">
        <f t="shared" si="46"/>
        <v>0.11897206714054789</v>
      </c>
      <c r="G332" s="439">
        <f t="shared" si="53"/>
        <v>3.29</v>
      </c>
      <c r="H332" s="435">
        <f t="shared" si="47"/>
        <v>0.11897206714054789</v>
      </c>
      <c r="I332" s="577">
        <f t="shared" si="53"/>
        <v>3.29</v>
      </c>
      <c r="J332" s="573">
        <f t="shared" si="48"/>
        <v>0.52480811156476093</v>
      </c>
    </row>
    <row r="333" spans="1:10" x14ac:dyDescent="0.25">
      <c r="A333">
        <f t="shared" si="49"/>
        <v>5.3017482396993915E-2</v>
      </c>
      <c r="B333" s="2">
        <f t="shared" si="50"/>
        <v>3.2999999999999736</v>
      </c>
      <c r="C333" s="428">
        <f t="shared" si="51"/>
        <v>3.3</v>
      </c>
      <c r="D333" s="425">
        <f t="shared" si="45"/>
        <v>5.3017482396994095E-2</v>
      </c>
      <c r="E333" s="433">
        <f t="shared" si="52"/>
        <v>3.3</v>
      </c>
      <c r="F333" s="430">
        <f t="shared" si="46"/>
        <v>0.11903235472283054</v>
      </c>
      <c r="G333" s="439">
        <f t="shared" si="53"/>
        <v>3.3</v>
      </c>
      <c r="H333" s="435">
        <f t="shared" si="47"/>
        <v>0.11903235472283054</v>
      </c>
      <c r="I333" s="577">
        <f t="shared" si="53"/>
        <v>3.3</v>
      </c>
      <c r="J333" s="573">
        <f t="shared" si="48"/>
        <v>0.52488391539596857</v>
      </c>
    </row>
    <row r="334" spans="1:10" x14ac:dyDescent="0.25">
      <c r="A334">
        <f t="shared" si="49"/>
        <v>5.3084765516669033E-2</v>
      </c>
      <c r="B334" s="2">
        <f t="shared" si="50"/>
        <v>3.3099999999999734</v>
      </c>
      <c r="C334" s="428">
        <f t="shared" si="51"/>
        <v>3.31</v>
      </c>
      <c r="D334" s="425">
        <f t="shared" si="45"/>
        <v>5.3084765516669276E-2</v>
      </c>
      <c r="E334" s="433">
        <f t="shared" si="52"/>
        <v>3.31</v>
      </c>
      <c r="F334" s="430">
        <f t="shared" si="46"/>
        <v>0.11909265785658564</v>
      </c>
      <c r="G334" s="439">
        <f t="shared" si="53"/>
        <v>3.31</v>
      </c>
      <c r="H334" s="435">
        <f t="shared" si="47"/>
        <v>0.11909265785658564</v>
      </c>
      <c r="I334" s="577">
        <f t="shared" si="53"/>
        <v>3.31</v>
      </c>
      <c r="J334" s="573">
        <f t="shared" si="48"/>
        <v>0.52495972160739957</v>
      </c>
    </row>
    <row r="335" spans="1:10" x14ac:dyDescent="0.25">
      <c r="A335">
        <f t="shared" si="49"/>
        <v>5.3152091908462949E-2</v>
      </c>
      <c r="B335" s="2">
        <f t="shared" si="50"/>
        <v>3.3199999999999732</v>
      </c>
      <c r="C335" s="428">
        <f t="shared" si="51"/>
        <v>3.32</v>
      </c>
      <c r="D335" s="425">
        <f t="shared" si="45"/>
        <v>5.3152091908463199E-2</v>
      </c>
      <c r="E335" s="433">
        <f t="shared" si="52"/>
        <v>3.32</v>
      </c>
      <c r="F335" s="430">
        <f t="shared" si="46"/>
        <v>0.1191529765385807</v>
      </c>
      <c r="G335" s="439">
        <f t="shared" si="53"/>
        <v>3.32</v>
      </c>
      <c r="H335" s="435">
        <f t="shared" si="47"/>
        <v>0.1191529765385807</v>
      </c>
      <c r="I335" s="577">
        <f t="shared" si="53"/>
        <v>3.32</v>
      </c>
      <c r="J335" s="573">
        <f t="shared" si="48"/>
        <v>0.52503553019870286</v>
      </c>
    </row>
    <row r="336" spans="1:10" x14ac:dyDescent="0.25">
      <c r="A336">
        <f t="shared" si="49"/>
        <v>5.321946154196195E-2</v>
      </c>
      <c r="B336" s="2">
        <f t="shared" si="50"/>
        <v>3.329999999999973</v>
      </c>
      <c r="C336" s="428">
        <f t="shared" si="51"/>
        <v>3.33</v>
      </c>
      <c r="D336" s="425">
        <f t="shared" si="45"/>
        <v>5.3219461541962013E-2</v>
      </c>
      <c r="E336" s="433">
        <f t="shared" si="52"/>
        <v>3.33</v>
      </c>
      <c r="F336" s="430">
        <f t="shared" si="46"/>
        <v>0.11921331076558137</v>
      </c>
      <c r="G336" s="439">
        <f t="shared" si="53"/>
        <v>3.33</v>
      </c>
      <c r="H336" s="435">
        <f t="shared" si="47"/>
        <v>0.11921331076558137</v>
      </c>
      <c r="I336" s="577">
        <f t="shared" si="53"/>
        <v>3.33</v>
      </c>
      <c r="J336" s="573">
        <f t="shared" si="48"/>
        <v>0.52511134116952551</v>
      </c>
    </row>
    <row r="337" spans="1:10" x14ac:dyDescent="0.25">
      <c r="A337">
        <f t="shared" si="49"/>
        <v>5.3286874386707574E-2</v>
      </c>
      <c r="B337" s="2">
        <f t="shared" si="50"/>
        <v>3.3399999999999728</v>
      </c>
      <c r="C337" s="428">
        <f t="shared" si="51"/>
        <v>3.34</v>
      </c>
      <c r="D337" s="425">
        <f t="shared" si="45"/>
        <v>5.3286874386707629E-2</v>
      </c>
      <c r="E337" s="433">
        <f t="shared" si="52"/>
        <v>3.34</v>
      </c>
      <c r="F337" s="430">
        <f t="shared" si="46"/>
        <v>0.11927366053435269</v>
      </c>
      <c r="G337" s="439">
        <f t="shared" si="53"/>
        <v>3.34</v>
      </c>
      <c r="H337" s="435">
        <f t="shared" si="47"/>
        <v>0.11927366053435269</v>
      </c>
      <c r="I337" s="577">
        <f t="shared" si="53"/>
        <v>3.34</v>
      </c>
      <c r="J337" s="573">
        <f t="shared" si="48"/>
        <v>0.52518715451952325</v>
      </c>
    </row>
    <row r="338" spans="1:10" x14ac:dyDescent="0.25">
      <c r="A338">
        <f t="shared" si="49"/>
        <v>5.3354330412196636E-2</v>
      </c>
      <c r="B338" s="2">
        <f t="shared" si="50"/>
        <v>3.3499999999999726</v>
      </c>
      <c r="C338" s="428">
        <f t="shared" si="51"/>
        <v>3.35</v>
      </c>
      <c r="D338" s="425">
        <f t="shared" si="45"/>
        <v>5.3354330412196567E-2</v>
      </c>
      <c r="E338" s="433">
        <f t="shared" si="52"/>
        <v>3.35</v>
      </c>
      <c r="F338" s="430">
        <f t="shared" si="46"/>
        <v>0.11933402584165544</v>
      </c>
      <c r="G338" s="439">
        <f t="shared" si="53"/>
        <v>3.35</v>
      </c>
      <c r="H338" s="435">
        <f t="shared" si="47"/>
        <v>0.11933402584165544</v>
      </c>
      <c r="I338" s="577">
        <f t="shared" si="53"/>
        <v>3.35</v>
      </c>
      <c r="J338" s="573">
        <f t="shared" si="48"/>
        <v>0.52526297024833835</v>
      </c>
    </row>
    <row r="339" spans="1:10" x14ac:dyDescent="0.25">
      <c r="A339">
        <f t="shared" si="49"/>
        <v>5.3421829587881768E-2</v>
      </c>
      <c r="B339" s="2">
        <f t="shared" si="50"/>
        <v>3.3599999999999723</v>
      </c>
      <c r="C339" s="428">
        <f t="shared" si="51"/>
        <v>3.36</v>
      </c>
      <c r="D339" s="425">
        <f t="shared" si="45"/>
        <v>5.3421829587881844E-2</v>
      </c>
      <c r="E339" s="433">
        <f t="shared" si="52"/>
        <v>3.36</v>
      </c>
      <c r="F339" s="430">
        <f t="shared" si="46"/>
        <v>0.11939440668425064</v>
      </c>
      <c r="G339" s="439">
        <f t="shared" si="53"/>
        <v>3.36</v>
      </c>
      <c r="H339" s="435">
        <f t="shared" si="47"/>
        <v>0.11939440668425064</v>
      </c>
      <c r="I339" s="577">
        <f t="shared" si="53"/>
        <v>3.36</v>
      </c>
      <c r="J339" s="573">
        <f t="shared" si="48"/>
        <v>0.52533878835562475</v>
      </c>
    </row>
    <row r="340" spans="1:10" x14ac:dyDescent="0.25">
      <c r="A340">
        <f t="shared" si="49"/>
        <v>5.3489371883171634E-2</v>
      </c>
      <c r="B340" s="2">
        <f t="shared" si="50"/>
        <v>3.3699999999999721</v>
      </c>
      <c r="C340" s="428">
        <f t="shared" si="51"/>
        <v>3.37</v>
      </c>
      <c r="D340" s="425">
        <f t="shared" si="45"/>
        <v>5.3489371883171655E-2</v>
      </c>
      <c r="E340" s="433">
        <f t="shared" si="52"/>
        <v>3.37</v>
      </c>
      <c r="F340" s="430">
        <f t="shared" si="46"/>
        <v>0.11945480305889582</v>
      </c>
      <c r="G340" s="439">
        <f t="shared" si="53"/>
        <v>3.37</v>
      </c>
      <c r="H340" s="435">
        <f t="shared" si="47"/>
        <v>0.11945480305889582</v>
      </c>
      <c r="I340" s="577">
        <f t="shared" si="53"/>
        <v>3.37</v>
      </c>
      <c r="J340" s="573">
        <f t="shared" si="48"/>
        <v>0.52541460884102831</v>
      </c>
    </row>
    <row r="341" spans="1:10" x14ac:dyDescent="0.25">
      <c r="A341">
        <f t="shared" si="49"/>
        <v>5.3556957267430233E-2</v>
      </c>
      <c r="B341" s="2">
        <f t="shared" si="50"/>
        <v>3.3799999999999719</v>
      </c>
      <c r="C341" s="428">
        <f t="shared" si="51"/>
        <v>3.38</v>
      </c>
      <c r="D341" s="425">
        <f t="shared" si="45"/>
        <v>5.3556957267430462E-2</v>
      </c>
      <c r="E341" s="433">
        <f t="shared" si="52"/>
        <v>3.38</v>
      </c>
      <c r="F341" s="430">
        <f t="shared" si="46"/>
        <v>0.11951521496234736</v>
      </c>
      <c r="G341" s="439">
        <f t="shared" si="53"/>
        <v>3.38</v>
      </c>
      <c r="H341" s="435">
        <f t="shared" si="47"/>
        <v>0.11951521496234736</v>
      </c>
      <c r="I341" s="577">
        <f t="shared" si="53"/>
        <v>3.38</v>
      </c>
      <c r="J341" s="573">
        <f t="shared" si="48"/>
        <v>0.52549043170419851</v>
      </c>
    </row>
    <row r="342" spans="1:10" x14ac:dyDescent="0.25">
      <c r="A342">
        <f t="shared" si="49"/>
        <v>5.3624585709978696E-2</v>
      </c>
      <c r="B342" s="2">
        <f t="shared" si="50"/>
        <v>3.3899999999999717</v>
      </c>
      <c r="C342" s="428">
        <f t="shared" si="51"/>
        <v>3.39</v>
      </c>
      <c r="D342" s="425">
        <f t="shared" si="45"/>
        <v>5.362458570997896E-2</v>
      </c>
      <c r="E342" s="433">
        <f t="shared" si="52"/>
        <v>3.39</v>
      </c>
      <c r="F342" s="430">
        <f t="shared" si="46"/>
        <v>0.11957564239135991</v>
      </c>
      <c r="G342" s="439">
        <f t="shared" si="53"/>
        <v>3.39</v>
      </c>
      <c r="H342" s="435">
        <f t="shared" si="47"/>
        <v>0.11957564239135991</v>
      </c>
      <c r="I342" s="577">
        <f t="shared" si="53"/>
        <v>3.39</v>
      </c>
      <c r="J342" s="573">
        <f t="shared" si="48"/>
        <v>0.52556625694478598</v>
      </c>
    </row>
    <row r="343" spans="1:10" x14ac:dyDescent="0.25">
      <c r="A343">
        <f t="shared" si="49"/>
        <v>5.3692257180093718E-2</v>
      </c>
      <c r="B343" s="2">
        <f t="shared" si="50"/>
        <v>3.3999999999999715</v>
      </c>
      <c r="C343" s="428">
        <f t="shared" si="51"/>
        <v>3.4</v>
      </c>
      <c r="D343" s="425">
        <f t="shared" si="45"/>
        <v>5.3692257180093982E-2</v>
      </c>
      <c r="E343" s="433">
        <f t="shared" si="52"/>
        <v>3.4</v>
      </c>
      <c r="F343" s="430">
        <f t="shared" si="46"/>
        <v>0.11963608534268581</v>
      </c>
      <c r="G343" s="439">
        <f t="shared" si="53"/>
        <v>3.4</v>
      </c>
      <c r="H343" s="435">
        <f t="shared" si="47"/>
        <v>0.11963608534268581</v>
      </c>
      <c r="I343" s="577">
        <f t="shared" si="53"/>
        <v>3.4</v>
      </c>
      <c r="J343" s="573">
        <f t="shared" si="48"/>
        <v>0.52564208456243855</v>
      </c>
    </row>
    <row r="344" spans="1:10" x14ac:dyDescent="0.25">
      <c r="A344">
        <f t="shared" si="49"/>
        <v>5.3759971647008617E-2</v>
      </c>
      <c r="B344" s="2">
        <f t="shared" si="50"/>
        <v>3.4099999999999713</v>
      </c>
      <c r="C344" s="428">
        <f t="shared" si="51"/>
        <v>3.41</v>
      </c>
      <c r="D344" s="425">
        <f t="shared" si="45"/>
        <v>5.3759971647008839E-2</v>
      </c>
      <c r="E344" s="433">
        <f t="shared" si="52"/>
        <v>3.41</v>
      </c>
      <c r="F344" s="430">
        <f t="shared" si="46"/>
        <v>0.11969654381307539</v>
      </c>
      <c r="G344" s="439">
        <f t="shared" si="53"/>
        <v>3.41</v>
      </c>
      <c r="H344" s="435">
        <f t="shared" si="47"/>
        <v>0.11969654381307539</v>
      </c>
      <c r="I344" s="577">
        <f t="shared" si="53"/>
        <v>3.41</v>
      </c>
      <c r="J344" s="573">
        <f t="shared" si="48"/>
        <v>0.52571791455680572</v>
      </c>
    </row>
    <row r="345" spans="1:10" x14ac:dyDescent="0.25">
      <c r="A345">
        <f t="shared" si="49"/>
        <v>5.3827729079913504E-2</v>
      </c>
      <c r="B345" s="2">
        <f t="shared" si="50"/>
        <v>3.4199999999999711</v>
      </c>
      <c r="C345" s="428">
        <f t="shared" si="51"/>
        <v>3.42</v>
      </c>
      <c r="D345" s="425">
        <f t="shared" si="45"/>
        <v>5.3827729079913754E-2</v>
      </c>
      <c r="E345" s="433">
        <f t="shared" si="52"/>
        <v>3.42</v>
      </c>
      <c r="F345" s="430">
        <f t="shared" si="46"/>
        <v>0.11975701779927807</v>
      </c>
      <c r="G345" s="439">
        <f t="shared" si="53"/>
        <v>3.42</v>
      </c>
      <c r="H345" s="435">
        <f t="shared" si="47"/>
        <v>0.11975701779927807</v>
      </c>
      <c r="I345" s="577">
        <f t="shared" si="53"/>
        <v>3.42</v>
      </c>
      <c r="J345" s="573">
        <f t="shared" si="48"/>
        <v>0.52579374692753833</v>
      </c>
    </row>
    <row r="346" spans="1:10" x14ac:dyDescent="0.25">
      <c r="A346">
        <f t="shared" si="49"/>
        <v>5.3895529447955337E-2</v>
      </c>
      <c r="B346" s="2">
        <f t="shared" si="50"/>
        <v>3.4299999999999708</v>
      </c>
      <c r="C346" s="428">
        <f t="shared" si="51"/>
        <v>3.43</v>
      </c>
      <c r="D346" s="425">
        <f t="shared" si="45"/>
        <v>5.3895529447955559E-2</v>
      </c>
      <c r="E346" s="433">
        <f t="shared" si="52"/>
        <v>3.43</v>
      </c>
      <c r="F346" s="430">
        <f t="shared" si="46"/>
        <v>0.11981750729804054</v>
      </c>
      <c r="G346" s="439">
        <f t="shared" si="53"/>
        <v>3.43</v>
      </c>
      <c r="H346" s="435">
        <f t="shared" si="47"/>
        <v>0.11981750729804054</v>
      </c>
      <c r="I346" s="577">
        <f t="shared" si="53"/>
        <v>3.43</v>
      </c>
      <c r="J346" s="573">
        <f t="shared" si="48"/>
        <v>0.52586958167428621</v>
      </c>
    </row>
    <row r="347" spans="1:10" x14ac:dyDescent="0.25">
      <c r="A347">
        <f t="shared" si="49"/>
        <v>5.3963372720237761E-2</v>
      </c>
      <c r="B347" s="2">
        <f t="shared" si="50"/>
        <v>3.4399999999999706</v>
      </c>
      <c r="C347" s="428">
        <f t="shared" si="51"/>
        <v>3.44</v>
      </c>
      <c r="D347" s="425">
        <f t="shared" si="45"/>
        <v>5.3963372720238045E-2</v>
      </c>
      <c r="E347" s="433">
        <f t="shared" si="52"/>
        <v>3.44</v>
      </c>
      <c r="F347" s="430">
        <f t="shared" si="46"/>
        <v>0.11987801230610762</v>
      </c>
      <c r="G347" s="439">
        <f t="shared" si="53"/>
        <v>3.44</v>
      </c>
      <c r="H347" s="435">
        <f t="shared" si="47"/>
        <v>0.11987801230610762</v>
      </c>
      <c r="I347" s="577">
        <f t="shared" si="53"/>
        <v>3.44</v>
      </c>
      <c r="J347" s="573">
        <f t="shared" si="48"/>
        <v>0.52594541879669721</v>
      </c>
    </row>
    <row r="348" spans="1:10" x14ac:dyDescent="0.25">
      <c r="A348">
        <f t="shared" si="49"/>
        <v>5.403125886582183E-2</v>
      </c>
      <c r="B348" s="2">
        <f t="shared" si="50"/>
        <v>3.4499999999999704</v>
      </c>
      <c r="C348" s="428">
        <f t="shared" si="51"/>
        <v>3.45</v>
      </c>
      <c r="D348" s="425">
        <f t="shared" si="45"/>
        <v>5.4031258865822114E-2</v>
      </c>
      <c r="E348" s="433">
        <f t="shared" si="52"/>
        <v>3.45</v>
      </c>
      <c r="F348" s="430">
        <f t="shared" si="46"/>
        <v>0.11993853282022224</v>
      </c>
      <c r="G348" s="439">
        <f t="shared" si="53"/>
        <v>3.45</v>
      </c>
      <c r="H348" s="435">
        <f t="shared" si="47"/>
        <v>0.11993853282022224</v>
      </c>
      <c r="I348" s="577">
        <f t="shared" si="53"/>
        <v>3.45</v>
      </c>
      <c r="J348" s="573">
        <f t="shared" si="48"/>
        <v>0.52602125829442115</v>
      </c>
    </row>
    <row r="349" spans="1:10" x14ac:dyDescent="0.25">
      <c r="A349">
        <f t="shared" si="49"/>
        <v>5.4099187853725923E-2</v>
      </c>
      <c r="B349" s="2">
        <f t="shared" si="50"/>
        <v>3.4599999999999702</v>
      </c>
      <c r="C349" s="428">
        <f t="shared" si="51"/>
        <v>3.46</v>
      </c>
      <c r="D349" s="425">
        <f t="shared" si="45"/>
        <v>5.4099187853726173E-2</v>
      </c>
      <c r="E349" s="433">
        <f t="shared" si="52"/>
        <v>3.46</v>
      </c>
      <c r="F349" s="430">
        <f t="shared" si="46"/>
        <v>0.11999906883712606</v>
      </c>
      <c r="G349" s="439">
        <f t="shared" si="53"/>
        <v>3.46</v>
      </c>
      <c r="H349" s="435">
        <f t="shared" si="47"/>
        <v>0.11999906883712606</v>
      </c>
      <c r="I349" s="577">
        <f t="shared" si="53"/>
        <v>3.46</v>
      </c>
      <c r="J349" s="573">
        <f t="shared" si="48"/>
        <v>0.52609710016710931</v>
      </c>
    </row>
    <row r="350" spans="1:10" x14ac:dyDescent="0.25">
      <c r="A350">
        <f t="shared" si="49"/>
        <v>5.4167159652925817E-2</v>
      </c>
      <c r="B350" s="2">
        <f t="shared" si="50"/>
        <v>3.46999999999997</v>
      </c>
      <c r="C350" s="428">
        <f t="shared" si="51"/>
        <v>3.47</v>
      </c>
      <c r="D350" s="425">
        <f t="shared" si="45"/>
        <v>5.4167159652925984E-2</v>
      </c>
      <c r="E350" s="433">
        <f t="shared" si="52"/>
        <v>3.47</v>
      </c>
      <c r="F350" s="430">
        <f t="shared" si="46"/>
        <v>0.12005962035355822</v>
      </c>
      <c r="G350" s="439">
        <f t="shared" si="53"/>
        <v>3.47</v>
      </c>
      <c r="H350" s="435">
        <f t="shared" si="47"/>
        <v>0.12005962035355822</v>
      </c>
      <c r="I350" s="577">
        <f t="shared" si="53"/>
        <v>3.47</v>
      </c>
      <c r="J350" s="573">
        <f t="shared" si="48"/>
        <v>0.52617294441440987</v>
      </c>
    </row>
    <row r="351" spans="1:10" x14ac:dyDescent="0.25">
      <c r="A351">
        <f t="shared" si="49"/>
        <v>5.4235174232354751E-2</v>
      </c>
      <c r="B351" s="2">
        <f t="shared" si="50"/>
        <v>3.4799999999999698</v>
      </c>
      <c r="C351" s="428">
        <f t="shared" si="51"/>
        <v>3.48</v>
      </c>
      <c r="D351" s="425">
        <f t="shared" si="45"/>
        <v>5.4235174232355035E-2</v>
      </c>
      <c r="E351" s="433">
        <f t="shared" si="52"/>
        <v>3.48</v>
      </c>
      <c r="F351" s="430">
        <f t="shared" si="46"/>
        <v>0.12012018736625653</v>
      </c>
      <c r="G351" s="439">
        <f t="shared" si="53"/>
        <v>3.48</v>
      </c>
      <c r="H351" s="435">
        <f t="shared" si="47"/>
        <v>0.12012018736625653</v>
      </c>
      <c r="I351" s="577">
        <f t="shared" si="53"/>
        <v>3.48</v>
      </c>
      <c r="J351" s="573">
        <f t="shared" si="48"/>
        <v>0.52624879103597444</v>
      </c>
    </row>
    <row r="352" spans="1:10" x14ac:dyDescent="0.25">
      <c r="A352">
        <f t="shared" si="49"/>
        <v>5.4303231560904289E-2</v>
      </c>
      <c r="B352" s="2">
        <f t="shared" si="50"/>
        <v>3.4899999999999696</v>
      </c>
      <c r="C352" s="428">
        <f t="shared" si="51"/>
        <v>3.49</v>
      </c>
      <c r="D352" s="425">
        <f t="shared" si="45"/>
        <v>5.4303231560904455E-2</v>
      </c>
      <c r="E352" s="433">
        <f t="shared" si="52"/>
        <v>3.49</v>
      </c>
      <c r="F352" s="430">
        <f t="shared" si="46"/>
        <v>0.12018076987195619</v>
      </c>
      <c r="G352" s="439">
        <f t="shared" si="53"/>
        <v>3.49</v>
      </c>
      <c r="H352" s="435">
        <f t="shared" si="47"/>
        <v>0.12018076987195619</v>
      </c>
      <c r="I352" s="577">
        <f t="shared" si="53"/>
        <v>3.49</v>
      </c>
      <c r="J352" s="573">
        <f t="shared" si="48"/>
        <v>0.52632464003145152</v>
      </c>
    </row>
    <row r="353" spans="1:10" x14ac:dyDescent="0.25">
      <c r="A353">
        <f t="shared" si="49"/>
        <v>5.4371331607423308E-2</v>
      </c>
      <c r="B353" s="2">
        <f t="shared" si="50"/>
        <v>3.4999999999999694</v>
      </c>
      <c r="C353" s="428">
        <f t="shared" si="51"/>
        <v>3.5</v>
      </c>
      <c r="D353" s="425">
        <f t="shared" si="45"/>
        <v>5.4371331607423606E-2</v>
      </c>
      <c r="E353" s="433">
        <f t="shared" si="52"/>
        <v>3.5</v>
      </c>
      <c r="F353" s="430">
        <f t="shared" si="46"/>
        <v>0.12024136786739151</v>
      </c>
      <c r="G353" s="439">
        <f t="shared" si="53"/>
        <v>3.5</v>
      </c>
      <c r="H353" s="435">
        <f t="shared" si="47"/>
        <v>0.12024136786739151</v>
      </c>
      <c r="I353" s="577">
        <f t="shared" si="53"/>
        <v>3.5</v>
      </c>
      <c r="J353" s="573">
        <f t="shared" si="48"/>
        <v>0.52640049140049228</v>
      </c>
    </row>
    <row r="354" spans="1:10" x14ac:dyDescent="0.25">
      <c r="A354">
        <f t="shared" si="49"/>
        <v>5.4439474340719406E-2</v>
      </c>
      <c r="B354" s="2">
        <f t="shared" si="50"/>
        <v>3.5099999999999691</v>
      </c>
      <c r="C354" s="428">
        <f t="shared" si="51"/>
        <v>3.51</v>
      </c>
      <c r="D354" s="425">
        <f t="shared" si="45"/>
        <v>5.4439474340719683E-2</v>
      </c>
      <c r="E354" s="433">
        <f t="shared" si="52"/>
        <v>3.51</v>
      </c>
      <c r="F354" s="430">
        <f t="shared" si="46"/>
        <v>0.12030198134929379</v>
      </c>
      <c r="G354" s="439">
        <f t="shared" si="53"/>
        <v>3.51</v>
      </c>
      <c r="H354" s="435">
        <f t="shared" si="47"/>
        <v>0.12030198134929379</v>
      </c>
      <c r="I354" s="577">
        <f t="shared" si="53"/>
        <v>3.51</v>
      </c>
      <c r="J354" s="573">
        <f t="shared" si="48"/>
        <v>0.52647634514274555</v>
      </c>
    </row>
    <row r="355" spans="1:10" x14ac:dyDescent="0.25">
      <c r="A355">
        <f t="shared" si="49"/>
        <v>5.4507659729558289E-2</v>
      </c>
      <c r="B355" s="2">
        <f t="shared" si="50"/>
        <v>3.5199999999999689</v>
      </c>
      <c r="C355" s="428">
        <f t="shared" si="51"/>
        <v>3.52</v>
      </c>
      <c r="D355" s="425">
        <f t="shared" si="45"/>
        <v>5.4507659729558601E-2</v>
      </c>
      <c r="E355" s="433">
        <f t="shared" si="52"/>
        <v>3.52</v>
      </c>
      <c r="F355" s="430">
        <f t="shared" si="46"/>
        <v>0.12036261031439383</v>
      </c>
      <c r="G355" s="439">
        <f t="shared" si="53"/>
        <v>3.52</v>
      </c>
      <c r="H355" s="435">
        <f t="shared" si="47"/>
        <v>0.12036261031439383</v>
      </c>
      <c r="I355" s="577">
        <f t="shared" si="53"/>
        <v>3.52</v>
      </c>
      <c r="J355" s="573">
        <f t="shared" si="48"/>
        <v>0.52655220125786328</v>
      </c>
    </row>
    <row r="356" spans="1:10" x14ac:dyDescent="0.25">
      <c r="A356">
        <f t="shared" si="49"/>
        <v>5.4575887742663969E-2</v>
      </c>
      <c r="B356" s="2">
        <f t="shared" si="50"/>
        <v>3.5299999999999687</v>
      </c>
      <c r="C356" s="428">
        <f t="shared" si="51"/>
        <v>3.53</v>
      </c>
      <c r="D356" s="425">
        <f t="shared" si="45"/>
        <v>5.4575887742664239E-2</v>
      </c>
      <c r="E356" s="433">
        <f t="shared" si="52"/>
        <v>3.53</v>
      </c>
      <c r="F356" s="430">
        <f t="shared" si="46"/>
        <v>0.12042325475941905</v>
      </c>
      <c r="G356" s="439">
        <f t="shared" si="53"/>
        <v>3.53</v>
      </c>
      <c r="H356" s="435">
        <f t="shared" si="47"/>
        <v>0.12042325475941905</v>
      </c>
      <c r="I356" s="577">
        <f t="shared" si="53"/>
        <v>3.53</v>
      </c>
      <c r="J356" s="573">
        <f t="shared" si="48"/>
        <v>0.52662805974549376</v>
      </c>
    </row>
    <row r="357" spans="1:10" x14ac:dyDescent="0.25">
      <c r="A357">
        <f t="shared" si="49"/>
        <v>5.4644158348719281E-2</v>
      </c>
      <c r="B357" s="2">
        <f t="shared" si="50"/>
        <v>3.5399999999999685</v>
      </c>
      <c r="C357" s="428">
        <f t="shared" si="51"/>
        <v>3.54</v>
      </c>
      <c r="D357" s="425">
        <f t="shared" si="45"/>
        <v>5.4644158348719385E-2</v>
      </c>
      <c r="E357" s="433">
        <f t="shared" si="52"/>
        <v>3.54</v>
      </c>
      <c r="F357" s="430">
        <f t="shared" si="46"/>
        <v>0.12048391468109559</v>
      </c>
      <c r="G357" s="439">
        <f t="shared" si="53"/>
        <v>3.54</v>
      </c>
      <c r="H357" s="435">
        <f t="shared" si="47"/>
        <v>0.12048391468109559</v>
      </c>
      <c r="I357" s="577">
        <f t="shared" si="53"/>
        <v>3.54</v>
      </c>
      <c r="J357" s="573">
        <f t="shared" si="48"/>
        <v>0.52670392060528448</v>
      </c>
    </row>
    <row r="358" spans="1:10" x14ac:dyDescent="0.25">
      <c r="A358">
        <f t="shared" si="49"/>
        <v>5.47124715163659E-2</v>
      </c>
      <c r="B358" s="2">
        <f t="shared" si="50"/>
        <v>3.5499999999999683</v>
      </c>
      <c r="C358" s="428">
        <f t="shared" si="51"/>
        <v>3.55</v>
      </c>
      <c r="D358" s="425">
        <f t="shared" si="45"/>
        <v>5.4712471516366039E-2</v>
      </c>
      <c r="E358" s="433">
        <f t="shared" si="52"/>
        <v>3.55</v>
      </c>
      <c r="F358" s="430">
        <f t="shared" si="46"/>
        <v>0.12054459007614941</v>
      </c>
      <c r="G358" s="439">
        <f t="shared" si="53"/>
        <v>3.55</v>
      </c>
      <c r="H358" s="435">
        <f t="shared" si="47"/>
        <v>0.12054459007614941</v>
      </c>
      <c r="I358" s="577">
        <f t="shared" si="53"/>
        <v>3.55</v>
      </c>
      <c r="J358" s="573">
        <f t="shared" si="48"/>
        <v>0.52677978383689339</v>
      </c>
    </row>
    <row r="359" spans="1:10" x14ac:dyDescent="0.25">
      <c r="A359">
        <f t="shared" si="49"/>
        <v>5.4780827214204478E-2</v>
      </c>
      <c r="B359" s="2">
        <f t="shared" si="50"/>
        <v>3.5599999999999681</v>
      </c>
      <c r="C359" s="428">
        <f t="shared" si="51"/>
        <v>3.56</v>
      </c>
      <c r="D359" s="425">
        <f t="shared" si="45"/>
        <v>5.4780827214204603E-2</v>
      </c>
      <c r="E359" s="433">
        <f t="shared" si="52"/>
        <v>3.56</v>
      </c>
      <c r="F359" s="430">
        <f t="shared" si="46"/>
        <v>0.12060528094130232</v>
      </c>
      <c r="G359" s="439">
        <f t="shared" si="53"/>
        <v>3.56</v>
      </c>
      <c r="H359" s="435">
        <f t="shared" si="47"/>
        <v>0.12060528094130232</v>
      </c>
      <c r="I359" s="577">
        <f t="shared" si="53"/>
        <v>3.56</v>
      </c>
      <c r="J359" s="573">
        <f t="shared" si="48"/>
        <v>0.52685564943996799</v>
      </c>
    </row>
    <row r="360" spans="1:10" x14ac:dyDescent="0.25">
      <c r="A360">
        <f t="shared" si="49"/>
        <v>5.4849225410794594E-2</v>
      </c>
      <c r="B360" s="2">
        <f t="shared" si="50"/>
        <v>3.5699999999999679</v>
      </c>
      <c r="C360" s="428">
        <f t="shared" si="51"/>
        <v>3.57</v>
      </c>
      <c r="D360" s="425">
        <f t="shared" si="45"/>
        <v>5.4849225410794698E-2</v>
      </c>
      <c r="E360" s="433">
        <f t="shared" si="52"/>
        <v>3.57</v>
      </c>
      <c r="F360" s="430">
        <f t="shared" si="46"/>
        <v>0.12066598727327497</v>
      </c>
      <c r="G360" s="439">
        <f t="shared" si="53"/>
        <v>3.57</v>
      </c>
      <c r="H360" s="435">
        <f t="shared" si="47"/>
        <v>0.12066598727327497</v>
      </c>
      <c r="I360" s="577">
        <f t="shared" si="53"/>
        <v>3.57</v>
      </c>
      <c r="J360" s="573">
        <f t="shared" si="48"/>
        <v>0.526931517414157</v>
      </c>
    </row>
    <row r="361" spans="1:10" x14ac:dyDescent="0.25">
      <c r="A361">
        <f t="shared" si="49"/>
        <v>5.4917666074655307E-2</v>
      </c>
      <c r="B361" s="2">
        <f t="shared" si="50"/>
        <v>3.5799999999999677</v>
      </c>
      <c r="C361" s="428">
        <f t="shared" si="51"/>
        <v>3.58</v>
      </c>
      <c r="D361" s="425">
        <f t="shared" si="45"/>
        <v>5.491766607465548E-2</v>
      </c>
      <c r="E361" s="433">
        <f t="shared" si="52"/>
        <v>3.58</v>
      </c>
      <c r="F361" s="430">
        <f t="shared" si="46"/>
        <v>0.12072670906878649</v>
      </c>
      <c r="G361" s="439">
        <f t="shared" si="53"/>
        <v>3.58</v>
      </c>
      <c r="H361" s="435">
        <f t="shared" si="47"/>
        <v>0.12072670906878649</v>
      </c>
      <c r="I361" s="577">
        <f t="shared" si="53"/>
        <v>3.58</v>
      </c>
      <c r="J361" s="573">
        <f t="shared" si="48"/>
        <v>0.52700738775911138</v>
      </c>
    </row>
    <row r="362" spans="1:10" x14ac:dyDescent="0.25">
      <c r="A362">
        <f t="shared" si="49"/>
        <v>5.4986149174265274E-2</v>
      </c>
      <c r="B362" s="2">
        <f t="shared" si="50"/>
        <v>3.5899999999999674</v>
      </c>
      <c r="C362" s="428">
        <f t="shared" si="51"/>
        <v>3.59</v>
      </c>
      <c r="D362" s="425">
        <f t="shared" si="45"/>
        <v>5.4986149174265406E-2</v>
      </c>
      <c r="E362" s="433">
        <f t="shared" si="52"/>
        <v>3.59</v>
      </c>
      <c r="F362" s="430">
        <f t="shared" si="46"/>
        <v>0.12078744632455403</v>
      </c>
      <c r="G362" s="439">
        <f t="shared" si="53"/>
        <v>3.59</v>
      </c>
      <c r="H362" s="435">
        <f t="shared" si="47"/>
        <v>0.12078744632455403</v>
      </c>
      <c r="I362" s="577">
        <f t="shared" si="53"/>
        <v>3.59</v>
      </c>
      <c r="J362" s="573">
        <f t="shared" si="48"/>
        <v>0.52708326047448306</v>
      </c>
    </row>
    <row r="363" spans="1:10" x14ac:dyDescent="0.25">
      <c r="A363">
        <f t="shared" si="49"/>
        <v>5.5054674678062535E-2</v>
      </c>
      <c r="B363" s="2">
        <f t="shared" si="50"/>
        <v>3.5999999999999672</v>
      </c>
      <c r="C363" s="428">
        <f t="shared" si="51"/>
        <v>3.6</v>
      </c>
      <c r="D363" s="425">
        <f t="shared" si="45"/>
        <v>5.5054674678062659E-2</v>
      </c>
      <c r="E363" s="433">
        <f t="shared" si="52"/>
        <v>3.6</v>
      </c>
      <c r="F363" s="430">
        <f t="shared" si="46"/>
        <v>0.12084819903729264</v>
      </c>
      <c r="G363" s="439">
        <f t="shared" si="53"/>
        <v>3.6</v>
      </c>
      <c r="H363" s="435">
        <f t="shared" si="47"/>
        <v>0.12084819903729264</v>
      </c>
      <c r="I363" s="577">
        <f t="shared" si="53"/>
        <v>3.6</v>
      </c>
      <c r="J363" s="573">
        <f t="shared" si="48"/>
        <v>0.52715913555992122</v>
      </c>
    </row>
    <row r="364" spans="1:10" x14ac:dyDescent="0.25">
      <c r="A364">
        <f t="shared" si="49"/>
        <v>5.5123242554445132E-2</v>
      </c>
      <c r="B364" s="2">
        <f t="shared" si="50"/>
        <v>3.609999999999967</v>
      </c>
      <c r="C364" s="428">
        <f t="shared" si="51"/>
        <v>3.61</v>
      </c>
      <c r="D364" s="425">
        <f t="shared" si="45"/>
        <v>5.5123242554445173E-2</v>
      </c>
      <c r="E364" s="433">
        <f t="shared" si="52"/>
        <v>3.61</v>
      </c>
      <c r="F364" s="430">
        <f t="shared" si="46"/>
        <v>0.12090896720371584</v>
      </c>
      <c r="G364" s="439">
        <f t="shared" si="53"/>
        <v>3.61</v>
      </c>
      <c r="H364" s="435">
        <f t="shared" si="47"/>
        <v>0.12090896720371584</v>
      </c>
      <c r="I364" s="577">
        <f t="shared" si="53"/>
        <v>3.61</v>
      </c>
      <c r="J364" s="573">
        <f t="shared" si="48"/>
        <v>0.5272350130150768</v>
      </c>
    </row>
    <row r="365" spans="1:10" x14ac:dyDescent="0.25">
      <c r="A365">
        <f t="shared" si="49"/>
        <v>5.5191852771770938E-2</v>
      </c>
      <c r="B365" s="2">
        <f t="shared" si="50"/>
        <v>3.6199999999999668</v>
      </c>
      <c r="C365" s="428">
        <f t="shared" si="51"/>
        <v>3.62</v>
      </c>
      <c r="D365" s="425">
        <f t="shared" si="45"/>
        <v>5.5191852771771063E-2</v>
      </c>
      <c r="E365" s="433">
        <f t="shared" si="52"/>
        <v>3.62</v>
      </c>
      <c r="F365" s="430">
        <f t="shared" si="46"/>
        <v>0.12096975082053574</v>
      </c>
      <c r="G365" s="439">
        <f t="shared" si="53"/>
        <v>3.62</v>
      </c>
      <c r="H365" s="435">
        <f t="shared" si="47"/>
        <v>0.12096975082053574</v>
      </c>
      <c r="I365" s="577">
        <f t="shared" si="53"/>
        <v>3.62</v>
      </c>
      <c r="J365" s="573">
        <f t="shared" si="48"/>
        <v>0.52731089283960364</v>
      </c>
    </row>
    <row r="366" spans="1:10" x14ac:dyDescent="0.25">
      <c r="A366">
        <f t="shared" si="49"/>
        <v>5.526050529835784E-2</v>
      </c>
      <c r="B366" s="2">
        <f t="shared" si="50"/>
        <v>3.6299999999999666</v>
      </c>
      <c r="C366" s="428">
        <f t="shared" si="51"/>
        <v>3.63</v>
      </c>
      <c r="D366" s="425">
        <f t="shared" si="45"/>
        <v>5.526050529835818E-2</v>
      </c>
      <c r="E366" s="433">
        <f t="shared" si="52"/>
        <v>3.63</v>
      </c>
      <c r="F366" s="430">
        <f t="shared" si="46"/>
        <v>0.12103054988446139</v>
      </c>
      <c r="G366" s="439">
        <f t="shared" si="53"/>
        <v>3.63</v>
      </c>
      <c r="H366" s="435">
        <f t="shared" si="47"/>
        <v>0.12103054988446139</v>
      </c>
      <c r="I366" s="577">
        <f t="shared" si="53"/>
        <v>3.63</v>
      </c>
      <c r="J366" s="573">
        <f t="shared" si="48"/>
        <v>0.52738677503314813</v>
      </c>
    </row>
    <row r="367" spans="1:10" x14ac:dyDescent="0.25">
      <c r="A367">
        <f t="shared" si="49"/>
        <v>5.5329200102484759E-2</v>
      </c>
      <c r="B367" s="2">
        <f t="shared" si="50"/>
        <v>3.6399999999999664</v>
      </c>
      <c r="C367" s="428">
        <f t="shared" si="51"/>
        <v>3.64</v>
      </c>
      <c r="D367" s="425">
        <f t="shared" si="45"/>
        <v>5.5329200102485071E-2</v>
      </c>
      <c r="E367" s="433">
        <f t="shared" si="52"/>
        <v>3.64</v>
      </c>
      <c r="F367" s="430">
        <f t="shared" si="46"/>
        <v>0.12109136439220114</v>
      </c>
      <c r="G367" s="439">
        <f t="shared" si="53"/>
        <v>3.64</v>
      </c>
      <c r="H367" s="435">
        <f t="shared" si="47"/>
        <v>0.12109136439220114</v>
      </c>
      <c r="I367" s="577">
        <f t="shared" si="53"/>
        <v>3.64</v>
      </c>
      <c r="J367" s="573">
        <f t="shared" si="48"/>
        <v>0.5274626595953642</v>
      </c>
    </row>
    <row r="368" spans="1:10" x14ac:dyDescent="0.25">
      <c r="A368">
        <f t="shared" si="49"/>
        <v>5.5397937152390296E-2</v>
      </c>
      <c r="B368" s="2">
        <f t="shared" si="50"/>
        <v>3.6499999999999662</v>
      </c>
      <c r="C368" s="428">
        <f t="shared" si="51"/>
        <v>3.65</v>
      </c>
      <c r="D368" s="425">
        <f t="shared" si="45"/>
        <v>5.5397937152390615E-2</v>
      </c>
      <c r="E368" s="433">
        <f t="shared" si="52"/>
        <v>3.65</v>
      </c>
      <c r="F368" s="430">
        <f t="shared" si="46"/>
        <v>0.12115219434046115</v>
      </c>
      <c r="G368" s="439">
        <f t="shared" si="53"/>
        <v>3.65</v>
      </c>
      <c r="H368" s="435">
        <f t="shared" si="47"/>
        <v>0.12115219434046115</v>
      </c>
      <c r="I368" s="577">
        <f t="shared" si="53"/>
        <v>3.65</v>
      </c>
      <c r="J368" s="573">
        <f t="shared" si="48"/>
        <v>0.52753854652590315</v>
      </c>
    </row>
    <row r="369" spans="1:10" x14ac:dyDescent="0.25">
      <c r="A369">
        <f t="shared" si="49"/>
        <v>5.5466716416273897E-2</v>
      </c>
      <c r="B369" s="2">
        <f t="shared" si="50"/>
        <v>3.6599999999999659</v>
      </c>
      <c r="C369" s="428">
        <f t="shared" si="51"/>
        <v>3.66</v>
      </c>
      <c r="D369" s="425">
        <f t="shared" si="45"/>
        <v>5.546671641627425E-2</v>
      </c>
      <c r="E369" s="433">
        <f t="shared" si="52"/>
        <v>3.66</v>
      </c>
      <c r="F369" s="430">
        <f t="shared" si="46"/>
        <v>0.12121303972594552</v>
      </c>
      <c r="G369" s="439">
        <f t="shared" si="53"/>
        <v>3.66</v>
      </c>
      <c r="H369" s="435">
        <f t="shared" si="47"/>
        <v>0.12121303972594552</v>
      </c>
      <c r="I369" s="577">
        <f t="shared" si="53"/>
        <v>3.66</v>
      </c>
      <c r="J369" s="573">
        <f t="shared" si="48"/>
        <v>0.52761443582441436</v>
      </c>
    </row>
    <row r="370" spans="1:10" x14ac:dyDescent="0.25">
      <c r="A370">
        <f t="shared" si="49"/>
        <v>5.5535537862295876E-2</v>
      </c>
      <c r="B370" s="2">
        <f t="shared" si="50"/>
        <v>3.6699999999999657</v>
      </c>
      <c r="C370" s="428">
        <f t="shared" si="51"/>
        <v>3.67</v>
      </c>
      <c r="D370" s="425">
        <f t="shared" si="45"/>
        <v>5.5535537862296237E-2</v>
      </c>
      <c r="E370" s="433">
        <f t="shared" si="52"/>
        <v>3.67</v>
      </c>
      <c r="F370" s="430">
        <f t="shared" si="46"/>
        <v>0.12127390054535653</v>
      </c>
      <c r="G370" s="439">
        <f t="shared" si="53"/>
        <v>3.67</v>
      </c>
      <c r="H370" s="435">
        <f t="shared" si="47"/>
        <v>0.12127390054535653</v>
      </c>
      <c r="I370" s="577">
        <f t="shared" si="53"/>
        <v>3.67</v>
      </c>
      <c r="J370" s="573">
        <f t="shared" si="48"/>
        <v>0.52769032749054912</v>
      </c>
    </row>
    <row r="371" spans="1:10" x14ac:dyDescent="0.25">
      <c r="A371">
        <f t="shared" si="49"/>
        <v>5.5604401458577667E-2</v>
      </c>
      <c r="B371" s="2">
        <f t="shared" si="50"/>
        <v>3.6799999999999655</v>
      </c>
      <c r="C371" s="428">
        <f t="shared" si="51"/>
        <v>3.68</v>
      </c>
      <c r="D371" s="425">
        <f t="shared" si="45"/>
        <v>5.5604401458578027E-2</v>
      </c>
      <c r="E371" s="433">
        <f t="shared" si="52"/>
        <v>3.68</v>
      </c>
      <c r="F371" s="430">
        <f t="shared" si="46"/>
        <v>0.12133477679539532</v>
      </c>
      <c r="G371" s="439">
        <f t="shared" si="53"/>
        <v>3.68</v>
      </c>
      <c r="H371" s="435">
        <f t="shared" si="47"/>
        <v>0.12133477679539532</v>
      </c>
      <c r="I371" s="577">
        <f t="shared" si="53"/>
        <v>3.68</v>
      </c>
      <c r="J371" s="573">
        <f t="shared" si="48"/>
        <v>0.52776622152396024</v>
      </c>
    </row>
    <row r="372" spans="1:10" x14ac:dyDescent="0.25">
      <c r="A372">
        <f t="shared" si="49"/>
        <v>5.5673307173201528E-2</v>
      </c>
      <c r="B372" s="2">
        <f t="shared" si="50"/>
        <v>3.6899999999999653</v>
      </c>
      <c r="C372" s="428">
        <f t="shared" si="51"/>
        <v>3.69</v>
      </c>
      <c r="D372" s="425">
        <f t="shared" si="45"/>
        <v>5.5673307173201861E-2</v>
      </c>
      <c r="E372" s="433">
        <f t="shared" si="52"/>
        <v>3.69</v>
      </c>
      <c r="F372" s="430">
        <f t="shared" si="46"/>
        <v>0.12139566847276018</v>
      </c>
      <c r="G372" s="439">
        <f t="shared" si="53"/>
        <v>3.69</v>
      </c>
      <c r="H372" s="435">
        <f t="shared" si="47"/>
        <v>0.12139566847276018</v>
      </c>
      <c r="I372" s="577">
        <f t="shared" si="53"/>
        <v>3.69</v>
      </c>
      <c r="J372" s="573">
        <f t="shared" si="48"/>
        <v>0.52784211792429747</v>
      </c>
    </row>
    <row r="373" spans="1:10" x14ac:dyDescent="0.25">
      <c r="A373">
        <f t="shared" si="49"/>
        <v>5.5742254974211328E-2</v>
      </c>
      <c r="B373" s="2">
        <f t="shared" si="50"/>
        <v>3.6999999999999651</v>
      </c>
      <c r="C373" s="428">
        <f t="shared" si="51"/>
        <v>3.7</v>
      </c>
      <c r="D373" s="425">
        <f t="shared" si="45"/>
        <v>5.5742254974211647E-2</v>
      </c>
      <c r="E373" s="433">
        <f t="shared" si="52"/>
        <v>3.7</v>
      </c>
      <c r="F373" s="430">
        <f t="shared" si="46"/>
        <v>0.12145657557414863</v>
      </c>
      <c r="G373" s="439">
        <f t="shared" si="53"/>
        <v>3.7</v>
      </c>
      <c r="H373" s="435">
        <f t="shared" si="47"/>
        <v>0.12145657557414863</v>
      </c>
      <c r="I373" s="577">
        <f t="shared" si="53"/>
        <v>3.7</v>
      </c>
      <c r="J373" s="573">
        <f t="shared" si="48"/>
        <v>0.52791801669121385</v>
      </c>
    </row>
    <row r="374" spans="1:10" x14ac:dyDescent="0.25">
      <c r="A374">
        <f t="shared" si="49"/>
        <v>5.5811244829612111E-2</v>
      </c>
      <c r="B374" s="2">
        <f t="shared" si="50"/>
        <v>3.7099999999999649</v>
      </c>
      <c r="C374" s="428">
        <f t="shared" si="51"/>
        <v>3.71</v>
      </c>
      <c r="D374" s="425">
        <f t="shared" si="45"/>
        <v>5.5811244829612479E-2</v>
      </c>
      <c r="E374" s="433">
        <f t="shared" si="52"/>
        <v>3.71</v>
      </c>
      <c r="F374" s="430">
        <f t="shared" si="46"/>
        <v>0.12151749809625552</v>
      </c>
      <c r="G374" s="439">
        <f t="shared" si="53"/>
        <v>3.71</v>
      </c>
      <c r="H374" s="435">
        <f t="shared" si="47"/>
        <v>0.12151749809625552</v>
      </c>
      <c r="I374" s="577">
        <f t="shared" si="53"/>
        <v>3.71</v>
      </c>
      <c r="J374" s="573">
        <f t="shared" si="48"/>
        <v>0.52799391782435934</v>
      </c>
    </row>
    <row r="375" spans="1:10" x14ac:dyDescent="0.25">
      <c r="A375">
        <f t="shared" si="49"/>
        <v>5.5880276707370925E-2</v>
      </c>
      <c r="B375" s="2">
        <f t="shared" si="50"/>
        <v>3.7199999999999647</v>
      </c>
      <c r="C375" s="428">
        <f t="shared" si="51"/>
        <v>3.72</v>
      </c>
      <c r="D375" s="425">
        <f t="shared" si="45"/>
        <v>5.5880276707371279E-2</v>
      </c>
      <c r="E375" s="433">
        <f t="shared" si="52"/>
        <v>3.72</v>
      </c>
      <c r="F375" s="430">
        <f t="shared" si="46"/>
        <v>0.12157843603577451</v>
      </c>
      <c r="G375" s="439">
        <f t="shared" si="53"/>
        <v>3.72</v>
      </c>
      <c r="H375" s="435">
        <f t="shared" si="47"/>
        <v>0.12157843603577451</v>
      </c>
      <c r="I375" s="577">
        <f t="shared" si="53"/>
        <v>3.72</v>
      </c>
      <c r="J375" s="573">
        <f t="shared" si="48"/>
        <v>0.52806982132338687</v>
      </c>
    </row>
    <row r="376" spans="1:10" x14ac:dyDescent="0.25">
      <c r="A376">
        <f t="shared" si="49"/>
        <v>5.5949350575416223E-2</v>
      </c>
      <c r="B376" s="2">
        <f t="shared" si="50"/>
        <v>3.7299999999999645</v>
      </c>
      <c r="C376" s="428">
        <f t="shared" si="51"/>
        <v>3.73</v>
      </c>
      <c r="D376" s="425">
        <f t="shared" si="45"/>
        <v>5.5949350575416411E-2</v>
      </c>
      <c r="E376" s="433">
        <f t="shared" si="52"/>
        <v>3.73</v>
      </c>
      <c r="F376" s="430">
        <f t="shared" si="46"/>
        <v>0.12163938938939622</v>
      </c>
      <c r="G376" s="439">
        <f t="shared" si="53"/>
        <v>3.73</v>
      </c>
      <c r="H376" s="435">
        <f t="shared" si="47"/>
        <v>0.12163938938939622</v>
      </c>
      <c r="I376" s="577">
        <f t="shared" si="53"/>
        <v>3.73</v>
      </c>
      <c r="J376" s="573">
        <f t="shared" si="48"/>
        <v>0.52814572718794384</v>
      </c>
    </row>
    <row r="377" spans="1:10" x14ac:dyDescent="0.25">
      <c r="A377">
        <f t="shared" si="49"/>
        <v>5.601846640163867E-2</v>
      </c>
      <c r="B377" s="2">
        <f t="shared" si="50"/>
        <v>3.7399999999999642</v>
      </c>
      <c r="C377" s="428">
        <f t="shared" si="51"/>
        <v>3.74</v>
      </c>
      <c r="D377" s="425">
        <f t="shared" si="45"/>
        <v>5.6018466401638843E-2</v>
      </c>
      <c r="E377" s="433">
        <f t="shared" si="52"/>
        <v>3.74</v>
      </c>
      <c r="F377" s="430">
        <f t="shared" si="46"/>
        <v>0.12170035815381165</v>
      </c>
      <c r="G377" s="439">
        <f t="shared" si="53"/>
        <v>3.74</v>
      </c>
      <c r="H377" s="435">
        <f t="shared" si="47"/>
        <v>0.12170035815381165</v>
      </c>
      <c r="I377" s="577">
        <f t="shared" si="53"/>
        <v>3.74</v>
      </c>
      <c r="J377" s="573">
        <f t="shared" si="48"/>
        <v>0.52822163541768763</v>
      </c>
    </row>
    <row r="378" spans="1:10" x14ac:dyDescent="0.25">
      <c r="A378">
        <f t="shared" si="49"/>
        <v>5.6087624153891083E-2</v>
      </c>
      <c r="B378" s="2">
        <f t="shared" si="50"/>
        <v>3.749999999999964</v>
      </c>
      <c r="C378" s="428">
        <f t="shared" si="51"/>
        <v>3.75</v>
      </c>
      <c r="D378" s="425">
        <f t="shared" si="45"/>
        <v>5.6087624153891263E-2</v>
      </c>
      <c r="E378" s="433">
        <f t="shared" si="52"/>
        <v>3.75</v>
      </c>
      <c r="F378" s="430">
        <f t="shared" si="46"/>
        <v>0.12176134232570847</v>
      </c>
      <c r="G378" s="439">
        <f t="shared" si="53"/>
        <v>3.75</v>
      </c>
      <c r="H378" s="435">
        <f t="shared" si="47"/>
        <v>0.12176134232570847</v>
      </c>
      <c r="I378" s="577">
        <f t="shared" si="53"/>
        <v>3.75</v>
      </c>
      <c r="J378" s="573">
        <f t="shared" si="48"/>
        <v>0.52829754601226842</v>
      </c>
    </row>
    <row r="379" spans="1:10" x14ac:dyDescent="0.25">
      <c r="A379">
        <f t="shared" si="49"/>
        <v>5.6156823799988508E-2</v>
      </c>
      <c r="B379" s="2">
        <f t="shared" si="50"/>
        <v>3.7599999999999638</v>
      </c>
      <c r="C379" s="428">
        <f t="shared" si="51"/>
        <v>3.76</v>
      </c>
      <c r="D379" s="425">
        <f t="shared" si="45"/>
        <v>5.6156823799988688E-2</v>
      </c>
      <c r="E379" s="433">
        <f t="shared" si="52"/>
        <v>3.76</v>
      </c>
      <c r="F379" s="430">
        <f t="shared" si="46"/>
        <v>0.12182234190177282</v>
      </c>
      <c r="G379" s="439">
        <f t="shared" si="53"/>
        <v>3.76</v>
      </c>
      <c r="H379" s="435">
        <f t="shared" si="47"/>
        <v>0.12182234190177282</v>
      </c>
      <c r="I379" s="577">
        <f t="shared" si="53"/>
        <v>3.76</v>
      </c>
      <c r="J379" s="573">
        <f t="shared" si="48"/>
        <v>0.52837345897133825</v>
      </c>
    </row>
    <row r="380" spans="1:10" x14ac:dyDescent="0.25">
      <c r="A380">
        <f t="shared" si="49"/>
        <v>5.6226065307708406E-2</v>
      </c>
      <c r="B380" s="2">
        <f t="shared" si="50"/>
        <v>3.7699999999999636</v>
      </c>
      <c r="C380" s="428">
        <f t="shared" si="51"/>
        <v>3.77</v>
      </c>
      <c r="D380" s="425">
        <f t="shared" si="45"/>
        <v>5.6226065307708607E-2</v>
      </c>
      <c r="E380" s="433">
        <f t="shared" si="52"/>
        <v>3.77</v>
      </c>
      <c r="F380" s="430">
        <f t="shared" si="46"/>
        <v>0.12188335687868886</v>
      </c>
      <c r="G380" s="439">
        <f t="shared" si="53"/>
        <v>3.77</v>
      </c>
      <c r="H380" s="435">
        <f t="shared" si="47"/>
        <v>0.12188335687868886</v>
      </c>
      <c r="I380" s="577">
        <f t="shared" si="53"/>
        <v>3.77</v>
      </c>
      <c r="J380" s="573">
        <f t="shared" si="48"/>
        <v>0.52844937429454752</v>
      </c>
    </row>
    <row r="381" spans="1:10" x14ac:dyDescent="0.25">
      <c r="A381">
        <f t="shared" si="49"/>
        <v>5.6295348644790931E-2</v>
      </c>
      <c r="B381" s="2">
        <f t="shared" si="50"/>
        <v>3.7799999999999634</v>
      </c>
      <c r="C381" s="428">
        <f t="shared" si="51"/>
        <v>3.78</v>
      </c>
      <c r="D381" s="425">
        <f t="shared" si="45"/>
        <v>5.6295348644791104E-2</v>
      </c>
      <c r="E381" s="433">
        <f t="shared" si="52"/>
        <v>3.78</v>
      </c>
      <c r="F381" s="430">
        <f t="shared" si="46"/>
        <v>0.12194438725313901</v>
      </c>
      <c r="G381" s="439">
        <f t="shared" si="53"/>
        <v>3.78</v>
      </c>
      <c r="H381" s="435">
        <f t="shared" si="47"/>
        <v>0.12194438725313901</v>
      </c>
      <c r="I381" s="577">
        <f t="shared" si="53"/>
        <v>3.78</v>
      </c>
      <c r="J381" s="573">
        <f t="shared" si="48"/>
        <v>0.52852529198154807</v>
      </c>
    </row>
    <row r="382" spans="1:10" x14ac:dyDescent="0.25">
      <c r="A382">
        <f t="shared" si="49"/>
        <v>5.636467377893907E-2</v>
      </c>
      <c r="B382" s="2">
        <f t="shared" si="50"/>
        <v>3.7899999999999632</v>
      </c>
      <c r="C382" s="428">
        <f t="shared" si="51"/>
        <v>3.79</v>
      </c>
      <c r="D382" s="425">
        <f t="shared" si="45"/>
        <v>5.6364673778939264E-2</v>
      </c>
      <c r="E382" s="433">
        <f t="shared" si="52"/>
        <v>3.79</v>
      </c>
      <c r="F382" s="430">
        <f t="shared" si="46"/>
        <v>0.1220054330218044</v>
      </c>
      <c r="G382" s="439">
        <f t="shared" si="53"/>
        <v>3.79</v>
      </c>
      <c r="H382" s="435">
        <f t="shared" si="47"/>
        <v>0.1220054330218044</v>
      </c>
      <c r="I382" s="577">
        <f t="shared" si="53"/>
        <v>3.79</v>
      </c>
      <c r="J382" s="573">
        <f t="shared" si="48"/>
        <v>0.52860121203199362</v>
      </c>
    </row>
    <row r="383" spans="1:10" x14ac:dyDescent="0.25">
      <c r="A383">
        <f t="shared" si="49"/>
        <v>5.6434040677818716E-2</v>
      </c>
      <c r="B383" s="2">
        <f t="shared" si="50"/>
        <v>3.799999999999963</v>
      </c>
      <c r="C383" s="428">
        <f t="shared" si="51"/>
        <v>3.8</v>
      </c>
      <c r="D383" s="425">
        <f t="shared" si="45"/>
        <v>5.643404067781891E-2</v>
      </c>
      <c r="E383" s="433">
        <f t="shared" si="52"/>
        <v>3.8</v>
      </c>
      <c r="F383" s="430">
        <f t="shared" si="46"/>
        <v>0.12206649418136375</v>
      </c>
      <c r="G383" s="439">
        <f t="shared" si="53"/>
        <v>3.8</v>
      </c>
      <c r="H383" s="435">
        <f t="shared" si="47"/>
        <v>0.12206649418136375</v>
      </c>
      <c r="I383" s="577">
        <f t="shared" si="53"/>
        <v>3.8</v>
      </c>
      <c r="J383" s="573">
        <f t="shared" si="48"/>
        <v>0.52867713444553432</v>
      </c>
    </row>
    <row r="384" spans="1:10" x14ac:dyDescent="0.25">
      <c r="A384">
        <f t="shared" si="49"/>
        <v>5.6503449309058949E-2</v>
      </c>
      <c r="B384" s="2">
        <f t="shared" si="50"/>
        <v>3.8099999999999627</v>
      </c>
      <c r="C384" s="428">
        <f t="shared" si="51"/>
        <v>3.81</v>
      </c>
      <c r="D384" s="425">
        <f t="shared" si="45"/>
        <v>5.6503449309059192E-2</v>
      </c>
      <c r="E384" s="433">
        <f t="shared" si="52"/>
        <v>3.81</v>
      </c>
      <c r="F384" s="430">
        <f t="shared" si="46"/>
        <v>0.12212757072849445</v>
      </c>
      <c r="G384" s="439">
        <f t="shared" si="53"/>
        <v>3.81</v>
      </c>
      <c r="H384" s="435">
        <f t="shared" si="47"/>
        <v>0.12212757072849445</v>
      </c>
      <c r="I384" s="577">
        <f t="shared" si="53"/>
        <v>3.81</v>
      </c>
      <c r="J384" s="573">
        <f t="shared" si="48"/>
        <v>0.52875305922182436</v>
      </c>
    </row>
    <row r="385" spans="1:10" x14ac:dyDescent="0.25">
      <c r="A385">
        <f t="shared" si="49"/>
        <v>5.6572899640252097E-2</v>
      </c>
      <c r="B385" s="2">
        <f t="shared" si="50"/>
        <v>3.8199999999999625</v>
      </c>
      <c r="C385" s="428">
        <f t="shared" si="51"/>
        <v>3.82</v>
      </c>
      <c r="D385" s="425">
        <f t="shared" si="45"/>
        <v>5.6572899640252326E-2</v>
      </c>
      <c r="E385" s="433">
        <f t="shared" si="52"/>
        <v>3.82</v>
      </c>
      <c r="F385" s="430">
        <f t="shared" si="46"/>
        <v>0.12218866265987161</v>
      </c>
      <c r="G385" s="439">
        <f t="shared" si="53"/>
        <v>3.82</v>
      </c>
      <c r="H385" s="435">
        <f t="shared" si="47"/>
        <v>0.12218866265987161</v>
      </c>
      <c r="I385" s="577">
        <f t="shared" si="53"/>
        <v>3.82</v>
      </c>
      <c r="J385" s="573">
        <f t="shared" si="48"/>
        <v>0.52882898636051423</v>
      </c>
    </row>
    <row r="386" spans="1:10" x14ac:dyDescent="0.25">
      <c r="A386">
        <f t="shared" si="49"/>
        <v>5.6642391638954043E-2</v>
      </c>
      <c r="B386" s="2">
        <f t="shared" si="50"/>
        <v>3.8299999999999623</v>
      </c>
      <c r="C386" s="428">
        <f t="shared" si="51"/>
        <v>3.83</v>
      </c>
      <c r="D386" s="425">
        <f t="shared" si="45"/>
        <v>5.6642391638954168E-2</v>
      </c>
      <c r="E386" s="433">
        <f t="shared" si="52"/>
        <v>3.83</v>
      </c>
      <c r="F386" s="430">
        <f t="shared" si="46"/>
        <v>0.12224976997216883</v>
      </c>
      <c r="G386" s="439">
        <f t="shared" si="53"/>
        <v>3.83</v>
      </c>
      <c r="H386" s="435">
        <f t="shared" si="47"/>
        <v>0.12224976997216883</v>
      </c>
      <c r="I386" s="577">
        <f t="shared" si="53"/>
        <v>3.83</v>
      </c>
      <c r="J386" s="573">
        <f t="shared" si="48"/>
        <v>0.52890491586125621</v>
      </c>
    </row>
    <row r="387" spans="1:10" x14ac:dyDescent="0.25">
      <c r="A387">
        <f t="shared" si="49"/>
        <v>5.6711925272684094E-2</v>
      </c>
      <c r="B387" s="2">
        <f t="shared" si="50"/>
        <v>3.8399999999999621</v>
      </c>
      <c r="C387" s="428">
        <f t="shared" si="51"/>
        <v>3.84</v>
      </c>
      <c r="D387" s="425">
        <f t="shared" ref="D387:D450" si="54">(((1+C387/100)^D$2)*C387/100)/(((1+C387/100)^D$2)-1)</f>
        <v>5.671192527268433E-2</v>
      </c>
      <c r="E387" s="433">
        <f t="shared" si="52"/>
        <v>3.84</v>
      </c>
      <c r="F387" s="430">
        <f t="shared" ref="F387:F450" si="55">(((1+E387/100)^F$2)*E387/100)/(((1+E387/100)^F$2)-1)</f>
        <v>0.12231089266205857</v>
      </c>
      <c r="G387" s="439">
        <f t="shared" si="53"/>
        <v>3.84</v>
      </c>
      <c r="H387" s="435">
        <f t="shared" ref="H387:H450" si="56">(((1+G387/100)^H$2)*G387/100)/(((1+G387/100)^H$2)-1)</f>
        <v>0.12231089266205857</v>
      </c>
      <c r="I387" s="577">
        <f t="shared" si="53"/>
        <v>3.84</v>
      </c>
      <c r="J387" s="573">
        <f t="shared" ref="J387:J450" si="57">(((1+I387/100)^J$2)*I387/100)/(((1+I387/100)^J$2)-1)</f>
        <v>0.52898084772370557</v>
      </c>
    </row>
    <row r="388" spans="1:10" x14ac:dyDescent="0.25">
      <c r="A388">
        <f t="shared" si="49"/>
        <v>5.6781500508925553E-2</v>
      </c>
      <c r="B388" s="2">
        <f t="shared" si="50"/>
        <v>3.8499999999999619</v>
      </c>
      <c r="C388" s="428">
        <f t="shared" si="51"/>
        <v>3.85</v>
      </c>
      <c r="D388" s="425">
        <f t="shared" si="54"/>
        <v>5.6781500508925761E-2</v>
      </c>
      <c r="E388" s="433">
        <f t="shared" si="52"/>
        <v>3.85</v>
      </c>
      <c r="F388" s="430">
        <f t="shared" si="55"/>
        <v>0.1223720307262099</v>
      </c>
      <c r="G388" s="439">
        <f t="shared" si="53"/>
        <v>3.85</v>
      </c>
      <c r="H388" s="435">
        <f t="shared" si="56"/>
        <v>0.1223720307262099</v>
      </c>
      <c r="I388" s="577">
        <f t="shared" si="53"/>
        <v>3.85</v>
      </c>
      <c r="J388" s="573">
        <f t="shared" si="57"/>
        <v>0.52905678194751071</v>
      </c>
    </row>
    <row r="389" spans="1:10" x14ac:dyDescent="0.25">
      <c r="A389">
        <f t="shared" ref="A389:A452" si="58">(((1+B389/100)^A$2)*B389/100)/(((1+B389/100)^A$2)-1)</f>
        <v>5.6851117315125682E-2</v>
      </c>
      <c r="B389" s="2">
        <f t="shared" si="50"/>
        <v>3.8599999999999617</v>
      </c>
      <c r="C389" s="428">
        <f t="shared" si="51"/>
        <v>3.86</v>
      </c>
      <c r="D389" s="425">
        <f t="shared" si="54"/>
        <v>5.685111731512589E-2</v>
      </c>
      <c r="E389" s="433">
        <f t="shared" si="52"/>
        <v>3.86</v>
      </c>
      <c r="F389" s="430">
        <f t="shared" si="55"/>
        <v>0.12243318416129183</v>
      </c>
      <c r="G389" s="439">
        <f t="shared" si="53"/>
        <v>3.86</v>
      </c>
      <c r="H389" s="435">
        <f t="shared" si="56"/>
        <v>0.12243318416129183</v>
      </c>
      <c r="I389" s="577">
        <f t="shared" si="53"/>
        <v>3.86</v>
      </c>
      <c r="J389" s="573">
        <f t="shared" si="57"/>
        <v>0.52913271853232646</v>
      </c>
    </row>
    <row r="390" spans="1:10" x14ac:dyDescent="0.25">
      <c r="A390">
        <f t="shared" si="58"/>
        <v>5.6920775658695771E-2</v>
      </c>
      <c r="B390" s="2">
        <f t="shared" ref="B390:B453" si="59">B389+0.01</f>
        <v>3.8699999999999615</v>
      </c>
      <c r="C390" s="428">
        <f t="shared" ref="C390:C453" si="60">ROUND(C389+0.01,2)</f>
        <v>3.87</v>
      </c>
      <c r="D390" s="425">
        <f t="shared" si="54"/>
        <v>5.6920775658695924E-2</v>
      </c>
      <c r="E390" s="433">
        <f t="shared" ref="E390:E453" si="61">ROUND(E389+0.01,2)</f>
        <v>3.87</v>
      </c>
      <c r="F390" s="430">
        <f t="shared" si="55"/>
        <v>0.1224943529639704</v>
      </c>
      <c r="G390" s="439">
        <f t="shared" ref="G390:I453" si="62">ROUND(G389+0.01,2)</f>
        <v>3.87</v>
      </c>
      <c r="H390" s="435">
        <f t="shared" si="56"/>
        <v>0.1224943529639704</v>
      </c>
      <c r="I390" s="577">
        <f t="shared" si="62"/>
        <v>3.87</v>
      </c>
      <c r="J390" s="573">
        <f t="shared" si="57"/>
        <v>0.52920865747780432</v>
      </c>
    </row>
    <row r="391" spans="1:10" x14ac:dyDescent="0.25">
      <c r="A391">
        <f t="shared" si="58"/>
        <v>5.6990475507011182E-2</v>
      </c>
      <c r="B391" s="2">
        <f t="shared" si="59"/>
        <v>3.8799999999999613</v>
      </c>
      <c r="C391" s="428">
        <f t="shared" si="60"/>
        <v>3.88</v>
      </c>
      <c r="D391" s="425">
        <f t="shared" si="54"/>
        <v>5.699047550701155E-2</v>
      </c>
      <c r="E391" s="433">
        <f t="shared" si="61"/>
        <v>3.88</v>
      </c>
      <c r="F391" s="430">
        <f t="shared" si="55"/>
        <v>0.12255553713091069</v>
      </c>
      <c r="G391" s="439">
        <f t="shared" si="62"/>
        <v>3.88</v>
      </c>
      <c r="H391" s="435">
        <f t="shared" si="56"/>
        <v>0.12255553713091069</v>
      </c>
      <c r="I391" s="577">
        <f t="shared" si="62"/>
        <v>3.88</v>
      </c>
      <c r="J391" s="573">
        <f t="shared" si="57"/>
        <v>0.52928459878359835</v>
      </c>
    </row>
    <row r="392" spans="1:10" x14ac:dyDescent="0.25">
      <c r="A392">
        <f t="shared" si="58"/>
        <v>5.7060216827412504E-2</v>
      </c>
      <c r="B392" s="2">
        <f t="shared" si="59"/>
        <v>3.889999999999961</v>
      </c>
      <c r="C392" s="428">
        <f t="shared" si="60"/>
        <v>3.89</v>
      </c>
      <c r="D392" s="425">
        <f t="shared" si="54"/>
        <v>5.7060216827412913E-2</v>
      </c>
      <c r="E392" s="433">
        <f t="shared" si="61"/>
        <v>3.89</v>
      </c>
      <c r="F392" s="430">
        <f t="shared" si="55"/>
        <v>0.1226167366587757</v>
      </c>
      <c r="G392" s="439">
        <f t="shared" si="62"/>
        <v>3.89</v>
      </c>
      <c r="H392" s="435">
        <f t="shared" si="56"/>
        <v>0.1226167366587757</v>
      </c>
      <c r="I392" s="577">
        <f t="shared" si="62"/>
        <v>3.89</v>
      </c>
      <c r="J392" s="573">
        <f t="shared" si="57"/>
        <v>0.52936054244936126</v>
      </c>
    </row>
    <row r="393" spans="1:10" x14ac:dyDescent="0.25">
      <c r="A393">
        <f t="shared" si="58"/>
        <v>5.7129999587204126E-2</v>
      </c>
      <c r="B393" s="2">
        <f t="shared" si="59"/>
        <v>3.8999999999999608</v>
      </c>
      <c r="C393" s="428">
        <f t="shared" si="60"/>
        <v>3.9</v>
      </c>
      <c r="D393" s="425">
        <f t="shared" si="54"/>
        <v>5.7129999587204543E-2</v>
      </c>
      <c r="E393" s="433">
        <f t="shared" si="61"/>
        <v>3.9</v>
      </c>
      <c r="F393" s="430">
        <f t="shared" si="55"/>
        <v>0.12267795154422614</v>
      </c>
      <c r="G393" s="439">
        <f t="shared" si="62"/>
        <v>3.9</v>
      </c>
      <c r="H393" s="435">
        <f t="shared" si="56"/>
        <v>0.12267795154422614</v>
      </c>
      <c r="I393" s="577">
        <f t="shared" si="62"/>
        <v>3.9</v>
      </c>
      <c r="J393" s="573">
        <f t="shared" si="57"/>
        <v>0.52943648847474412</v>
      </c>
    </row>
    <row r="394" spans="1:10" x14ac:dyDescent="0.25">
      <c r="A394">
        <f t="shared" si="58"/>
        <v>5.7199823753655545E-2</v>
      </c>
      <c r="B394" s="2">
        <f t="shared" si="59"/>
        <v>3.9099999999999606</v>
      </c>
      <c r="C394" s="428">
        <f t="shared" si="60"/>
        <v>3.91</v>
      </c>
      <c r="D394" s="425">
        <f t="shared" si="54"/>
        <v>5.7199823753655975E-2</v>
      </c>
      <c r="E394" s="433">
        <f t="shared" si="61"/>
        <v>3.91</v>
      </c>
      <c r="F394" s="430">
        <f t="shared" si="55"/>
        <v>0.12273918178392146</v>
      </c>
      <c r="G394" s="439">
        <f t="shared" si="62"/>
        <v>3.91</v>
      </c>
      <c r="H394" s="435">
        <f t="shared" si="56"/>
        <v>0.12273918178392146</v>
      </c>
      <c r="I394" s="577">
        <f t="shared" si="62"/>
        <v>3.91</v>
      </c>
      <c r="J394" s="573">
        <f t="shared" si="57"/>
        <v>0.52951243685940019</v>
      </c>
    </row>
    <row r="395" spans="1:10" x14ac:dyDescent="0.25">
      <c r="A395">
        <f t="shared" si="58"/>
        <v>5.7269689294001315E-2</v>
      </c>
      <c r="B395" s="2">
        <f t="shared" si="59"/>
        <v>3.9199999999999604</v>
      </c>
      <c r="C395" s="428">
        <f t="shared" si="60"/>
        <v>3.92</v>
      </c>
      <c r="D395" s="425">
        <f t="shared" si="54"/>
        <v>5.7269689294001634E-2</v>
      </c>
      <c r="E395" s="433">
        <f t="shared" si="61"/>
        <v>3.92</v>
      </c>
      <c r="F395" s="430">
        <f t="shared" si="55"/>
        <v>0.12280042737451935</v>
      </c>
      <c r="G395" s="439">
        <f t="shared" si="62"/>
        <v>3.92</v>
      </c>
      <c r="H395" s="435">
        <f t="shared" si="56"/>
        <v>0.12280042737451935</v>
      </c>
      <c r="I395" s="577">
        <f t="shared" si="62"/>
        <v>3.92</v>
      </c>
      <c r="J395" s="573">
        <f t="shared" si="57"/>
        <v>0.52958838760298221</v>
      </c>
    </row>
    <row r="396" spans="1:10" x14ac:dyDescent="0.25">
      <c r="A396">
        <f t="shared" si="58"/>
        <v>5.7339596175440898E-2</v>
      </c>
      <c r="B396" s="2">
        <f t="shared" si="59"/>
        <v>3.9299999999999602</v>
      </c>
      <c r="C396" s="428">
        <f t="shared" si="60"/>
        <v>3.93</v>
      </c>
      <c r="D396" s="425">
        <f t="shared" si="54"/>
        <v>5.7339596175441293E-2</v>
      </c>
      <c r="E396" s="433">
        <f t="shared" si="61"/>
        <v>3.93</v>
      </c>
      <c r="F396" s="430">
        <f t="shared" si="55"/>
        <v>0.12286168831267626</v>
      </c>
      <c r="G396" s="439">
        <f t="shared" si="62"/>
        <v>3.93</v>
      </c>
      <c r="H396" s="435">
        <f t="shared" si="56"/>
        <v>0.12286168831267626</v>
      </c>
      <c r="I396" s="577">
        <f t="shared" si="62"/>
        <v>3.93</v>
      </c>
      <c r="J396" s="573">
        <f t="shared" si="57"/>
        <v>0.5296643407051459</v>
      </c>
    </row>
    <row r="397" spans="1:10" x14ac:dyDescent="0.25">
      <c r="A397">
        <f t="shared" si="58"/>
        <v>5.7409544365139127E-2</v>
      </c>
      <c r="B397" s="2">
        <f t="shared" si="59"/>
        <v>3.93999999999996</v>
      </c>
      <c r="C397" s="428">
        <f t="shared" si="60"/>
        <v>3.94</v>
      </c>
      <c r="D397" s="425">
        <f t="shared" si="54"/>
        <v>5.7409544365139363E-2</v>
      </c>
      <c r="E397" s="433">
        <f t="shared" si="61"/>
        <v>3.94</v>
      </c>
      <c r="F397" s="430">
        <f t="shared" si="55"/>
        <v>0.12292296459504493</v>
      </c>
      <c r="G397" s="439">
        <f t="shared" si="62"/>
        <v>3.94</v>
      </c>
      <c r="H397" s="435">
        <f t="shared" si="56"/>
        <v>0.12292296459504493</v>
      </c>
      <c r="I397" s="577">
        <f t="shared" si="62"/>
        <v>3.94</v>
      </c>
      <c r="J397" s="573">
        <f t="shared" si="57"/>
        <v>0.52974029616553742</v>
      </c>
    </row>
    <row r="398" spans="1:10" x14ac:dyDescent="0.25">
      <c r="A398">
        <f t="shared" si="58"/>
        <v>5.7479533830226408E-2</v>
      </c>
      <c r="B398" s="2">
        <f t="shared" si="59"/>
        <v>3.9499999999999598</v>
      </c>
      <c r="C398" s="428">
        <f t="shared" si="60"/>
        <v>3.95</v>
      </c>
      <c r="D398" s="425">
        <f t="shared" si="54"/>
        <v>5.7479533830226685E-2</v>
      </c>
      <c r="E398" s="433">
        <f t="shared" si="61"/>
        <v>3.95</v>
      </c>
      <c r="F398" s="430">
        <f t="shared" si="55"/>
        <v>0.12298425621827937</v>
      </c>
      <c r="G398" s="439">
        <f t="shared" si="62"/>
        <v>3.95</v>
      </c>
      <c r="H398" s="435">
        <f t="shared" si="56"/>
        <v>0.12298425621827937</v>
      </c>
      <c r="I398" s="577">
        <f t="shared" si="62"/>
        <v>3.95</v>
      </c>
      <c r="J398" s="573">
        <f t="shared" si="57"/>
        <v>0.52981625398381826</v>
      </c>
    </row>
    <row r="399" spans="1:10" x14ac:dyDescent="0.25">
      <c r="A399">
        <f t="shared" si="58"/>
        <v>5.7549564537798671E-2</v>
      </c>
      <c r="B399" s="2">
        <f t="shared" si="59"/>
        <v>3.9599999999999596</v>
      </c>
      <c r="C399" s="428">
        <f t="shared" si="60"/>
        <v>3.96</v>
      </c>
      <c r="D399" s="425">
        <f t="shared" si="54"/>
        <v>5.7549564537798928E-2</v>
      </c>
      <c r="E399" s="433">
        <f t="shared" si="61"/>
        <v>3.96</v>
      </c>
      <c r="F399" s="430">
        <f t="shared" si="55"/>
        <v>0.12304556317902944</v>
      </c>
      <c r="G399" s="439">
        <f t="shared" si="62"/>
        <v>3.96</v>
      </c>
      <c r="H399" s="435">
        <f t="shared" si="56"/>
        <v>0.12304556317902944</v>
      </c>
      <c r="I399" s="577">
        <f t="shared" si="62"/>
        <v>3.96</v>
      </c>
      <c r="J399" s="573">
        <f t="shared" si="57"/>
        <v>0.52989221415963861</v>
      </c>
    </row>
    <row r="400" spans="1:10" x14ac:dyDescent="0.25">
      <c r="A400">
        <f t="shared" si="58"/>
        <v>5.7619636454917515E-2</v>
      </c>
      <c r="B400" s="2">
        <f t="shared" si="59"/>
        <v>3.9699999999999593</v>
      </c>
      <c r="C400" s="428">
        <f t="shared" si="60"/>
        <v>3.97</v>
      </c>
      <c r="D400" s="425">
        <f t="shared" si="54"/>
        <v>5.7619636454917779E-2</v>
      </c>
      <c r="E400" s="433">
        <f t="shared" si="61"/>
        <v>3.97</v>
      </c>
      <c r="F400" s="430">
        <f t="shared" si="55"/>
        <v>0.12310688547394394</v>
      </c>
      <c r="G400" s="439">
        <f t="shared" si="62"/>
        <v>3.97</v>
      </c>
      <c r="H400" s="435">
        <f t="shared" si="56"/>
        <v>0.12310688547394394</v>
      </c>
      <c r="I400" s="577">
        <f t="shared" si="62"/>
        <v>3.97</v>
      </c>
      <c r="J400" s="573">
        <f t="shared" si="57"/>
        <v>0.52996817669265062</v>
      </c>
    </row>
    <row r="401" spans="1:10" x14ac:dyDescent="0.25">
      <c r="A401">
        <f t="shared" si="58"/>
        <v>5.7689749548610614E-2</v>
      </c>
      <c r="B401" s="2">
        <f t="shared" si="59"/>
        <v>3.9799999999999591</v>
      </c>
      <c r="C401" s="428">
        <f t="shared" si="60"/>
        <v>3.98</v>
      </c>
      <c r="D401" s="425">
        <f t="shared" si="54"/>
        <v>5.7689749548610912E-2</v>
      </c>
      <c r="E401" s="433">
        <f t="shared" si="61"/>
        <v>3.98</v>
      </c>
      <c r="F401" s="430">
        <f t="shared" si="55"/>
        <v>0.12316822309966999</v>
      </c>
      <c r="G401" s="439">
        <f t="shared" si="62"/>
        <v>3.98</v>
      </c>
      <c r="H401" s="435">
        <f t="shared" si="56"/>
        <v>0.12316822309966999</v>
      </c>
      <c r="I401" s="577">
        <f t="shared" si="62"/>
        <v>3.98</v>
      </c>
      <c r="J401" s="573">
        <f t="shared" si="57"/>
        <v>0.53004414158250734</v>
      </c>
    </row>
    <row r="402" spans="1:10" x14ac:dyDescent="0.25">
      <c r="A402">
        <f t="shared" si="58"/>
        <v>5.77599037858718E-2</v>
      </c>
      <c r="B402" s="2">
        <f t="shared" si="59"/>
        <v>3.9899999999999589</v>
      </c>
      <c r="C402" s="428">
        <f t="shared" si="60"/>
        <v>3.99</v>
      </c>
      <c r="D402" s="425">
        <f t="shared" si="54"/>
        <v>5.7759903785872056E-2</v>
      </c>
      <c r="E402" s="433">
        <f t="shared" si="61"/>
        <v>3.99</v>
      </c>
      <c r="F402" s="430">
        <f t="shared" si="55"/>
        <v>0.12322957605285292</v>
      </c>
      <c r="G402" s="439">
        <f t="shared" si="62"/>
        <v>3.99</v>
      </c>
      <c r="H402" s="435">
        <f t="shared" si="56"/>
        <v>0.12322957605285292</v>
      </c>
      <c r="I402" s="577">
        <f t="shared" si="62"/>
        <v>3.99</v>
      </c>
      <c r="J402" s="573">
        <f t="shared" si="57"/>
        <v>0.53012010882886385</v>
      </c>
    </row>
    <row r="403" spans="1:10" x14ac:dyDescent="0.25">
      <c r="A403">
        <f t="shared" si="58"/>
        <v>5.7830099133661002E-2</v>
      </c>
      <c r="B403" s="2">
        <f t="shared" si="59"/>
        <v>3.9999999999999587</v>
      </c>
      <c r="C403" s="428">
        <f t="shared" si="60"/>
        <v>4</v>
      </c>
      <c r="D403" s="425">
        <f t="shared" si="54"/>
        <v>5.78300991336613E-2</v>
      </c>
      <c r="E403" s="433">
        <f t="shared" si="61"/>
        <v>4</v>
      </c>
      <c r="F403" s="430">
        <f t="shared" si="55"/>
        <v>0.1232909443301364</v>
      </c>
      <c r="G403" s="439">
        <f t="shared" si="62"/>
        <v>4</v>
      </c>
      <c r="H403" s="435">
        <f t="shared" si="56"/>
        <v>0.1232909443301364</v>
      </c>
      <c r="I403" s="577">
        <f t="shared" si="62"/>
        <v>4</v>
      </c>
      <c r="J403" s="573">
        <f t="shared" si="57"/>
        <v>0.53019607843137184</v>
      </c>
    </row>
    <row r="404" spans="1:10" x14ac:dyDescent="0.25">
      <c r="A404">
        <f t="shared" si="58"/>
        <v>5.7900335558904829E-2</v>
      </c>
      <c r="B404" s="2">
        <f t="shared" si="59"/>
        <v>4.0099999999999589</v>
      </c>
      <c r="C404" s="428">
        <f t="shared" si="60"/>
        <v>4.01</v>
      </c>
      <c r="D404" s="425">
        <f t="shared" si="54"/>
        <v>5.7900335558905121E-2</v>
      </c>
      <c r="E404" s="433">
        <f t="shared" si="61"/>
        <v>4.01</v>
      </c>
      <c r="F404" s="430">
        <f t="shared" si="55"/>
        <v>0.12335232792816232</v>
      </c>
      <c r="G404" s="439">
        <f t="shared" si="62"/>
        <v>4.01</v>
      </c>
      <c r="H404" s="435">
        <f t="shared" si="56"/>
        <v>0.12335232792816232</v>
      </c>
      <c r="I404" s="577">
        <f t="shared" si="62"/>
        <v>4.01</v>
      </c>
      <c r="J404" s="573">
        <f t="shared" si="57"/>
        <v>0.5302720503896865</v>
      </c>
    </row>
    <row r="405" spans="1:10" x14ac:dyDescent="0.25">
      <c r="A405">
        <f t="shared" si="58"/>
        <v>5.7970613028496265E-2</v>
      </c>
      <c r="B405" s="2">
        <f t="shared" si="59"/>
        <v>4.0199999999999587</v>
      </c>
      <c r="C405" s="428">
        <f t="shared" si="60"/>
        <v>4.0199999999999996</v>
      </c>
      <c r="D405" s="425">
        <f t="shared" si="54"/>
        <v>5.7970613028496563E-2</v>
      </c>
      <c r="E405" s="433">
        <f t="shared" si="61"/>
        <v>4.0199999999999996</v>
      </c>
      <c r="F405" s="430">
        <f t="shared" si="55"/>
        <v>0.12341372684357062</v>
      </c>
      <c r="G405" s="439">
        <f t="shared" si="62"/>
        <v>4.0199999999999996</v>
      </c>
      <c r="H405" s="435">
        <f t="shared" si="56"/>
        <v>0.12341372684357062</v>
      </c>
      <c r="I405" s="577">
        <f t="shared" si="62"/>
        <v>4.0199999999999996</v>
      </c>
      <c r="J405" s="573">
        <f t="shared" si="57"/>
        <v>0.53034802470345999</v>
      </c>
    </row>
    <row r="406" spans="1:10" x14ac:dyDescent="0.25">
      <c r="A406">
        <f t="shared" si="58"/>
        <v>5.8040931509295242E-2</v>
      </c>
      <c r="B406" s="2">
        <f t="shared" si="59"/>
        <v>4.0299999999999585</v>
      </c>
      <c r="C406" s="428">
        <f t="shared" si="60"/>
        <v>4.03</v>
      </c>
      <c r="D406" s="425">
        <f t="shared" si="54"/>
        <v>5.8040931509295554E-2</v>
      </c>
      <c r="E406" s="433">
        <f t="shared" si="61"/>
        <v>4.03</v>
      </c>
      <c r="F406" s="430">
        <f t="shared" si="55"/>
        <v>0.12347514107299994</v>
      </c>
      <c r="G406" s="439">
        <f t="shared" si="62"/>
        <v>4.03</v>
      </c>
      <c r="H406" s="435">
        <f t="shared" si="56"/>
        <v>0.12347514107299994</v>
      </c>
      <c r="I406" s="577">
        <f t="shared" si="62"/>
        <v>4.03</v>
      </c>
      <c r="J406" s="573">
        <f t="shared" si="57"/>
        <v>0.53042400137234746</v>
      </c>
    </row>
    <row r="407" spans="1:10" x14ac:dyDescent="0.25">
      <c r="A407">
        <f t="shared" si="58"/>
        <v>5.8111290968128532E-2</v>
      </c>
      <c r="B407" s="2">
        <f t="shared" si="59"/>
        <v>4.0399999999999583</v>
      </c>
      <c r="C407" s="428">
        <f t="shared" si="60"/>
        <v>4.04</v>
      </c>
      <c r="D407" s="425">
        <f t="shared" si="54"/>
        <v>5.8111290968128795E-2</v>
      </c>
      <c r="E407" s="433">
        <f t="shared" si="61"/>
        <v>4.04</v>
      </c>
      <c r="F407" s="430">
        <f t="shared" si="55"/>
        <v>0.12353657061308661</v>
      </c>
      <c r="G407" s="439">
        <f t="shared" si="62"/>
        <v>4.04</v>
      </c>
      <c r="H407" s="435">
        <f t="shared" si="56"/>
        <v>0.12353657061308661</v>
      </c>
      <c r="I407" s="577">
        <f t="shared" si="62"/>
        <v>4.04</v>
      </c>
      <c r="J407" s="573">
        <f t="shared" si="57"/>
        <v>0.53049998039600088</v>
      </c>
    </row>
    <row r="408" spans="1:10" x14ac:dyDescent="0.25">
      <c r="A408">
        <f t="shared" si="58"/>
        <v>5.8181691371790016E-2</v>
      </c>
      <c r="B408" s="2">
        <f t="shared" si="59"/>
        <v>4.0499999999999581</v>
      </c>
      <c r="C408" s="428">
        <f t="shared" si="60"/>
        <v>4.05</v>
      </c>
      <c r="D408" s="425">
        <f t="shared" si="54"/>
        <v>5.8181691371790314E-2</v>
      </c>
      <c r="E408" s="433">
        <f t="shared" si="61"/>
        <v>4.05</v>
      </c>
      <c r="F408" s="430">
        <f t="shared" si="55"/>
        <v>0.12359801546046588</v>
      </c>
      <c r="G408" s="439">
        <f t="shared" si="62"/>
        <v>4.05</v>
      </c>
      <c r="H408" s="435">
        <f t="shared" si="56"/>
        <v>0.12359801546046588</v>
      </c>
      <c r="I408" s="577">
        <f t="shared" si="62"/>
        <v>4.05</v>
      </c>
      <c r="J408" s="573">
        <f t="shared" si="57"/>
        <v>0.53057596177407584</v>
      </c>
    </row>
    <row r="409" spans="1:10" x14ac:dyDescent="0.25">
      <c r="A409">
        <f t="shared" si="58"/>
        <v>5.825213268704086E-2</v>
      </c>
      <c r="B409" s="2">
        <f t="shared" si="59"/>
        <v>4.0599999999999579</v>
      </c>
      <c r="C409" s="428">
        <f t="shared" si="60"/>
        <v>4.0599999999999996</v>
      </c>
      <c r="D409" s="425">
        <f t="shared" si="54"/>
        <v>5.825213268704113E-2</v>
      </c>
      <c r="E409" s="433">
        <f t="shared" si="61"/>
        <v>4.0599999999999996</v>
      </c>
      <c r="F409" s="430">
        <f t="shared" si="55"/>
        <v>0.12365947561177047</v>
      </c>
      <c r="G409" s="439">
        <f t="shared" si="62"/>
        <v>4.0599999999999996</v>
      </c>
      <c r="H409" s="435">
        <f t="shared" si="56"/>
        <v>0.12365947561177047</v>
      </c>
      <c r="I409" s="577">
        <f t="shared" si="62"/>
        <v>4.0599999999999996</v>
      </c>
      <c r="J409" s="573">
        <f t="shared" si="57"/>
        <v>0.53065194550622452</v>
      </c>
    </row>
    <row r="410" spans="1:10" x14ac:dyDescent="0.25">
      <c r="A410">
        <f t="shared" si="58"/>
        <v>5.8322614880609636E-2</v>
      </c>
      <c r="B410" s="2">
        <f t="shared" si="59"/>
        <v>4.0699999999999577</v>
      </c>
      <c r="C410" s="428">
        <f t="shared" si="60"/>
        <v>4.07</v>
      </c>
      <c r="D410" s="425">
        <f t="shared" si="54"/>
        <v>5.8322614880609948E-2</v>
      </c>
      <c r="E410" s="433">
        <f t="shared" si="61"/>
        <v>4.07</v>
      </c>
      <c r="F410" s="430">
        <f t="shared" si="55"/>
        <v>0.12372095106363219</v>
      </c>
      <c r="G410" s="439">
        <f t="shared" si="62"/>
        <v>4.07</v>
      </c>
      <c r="H410" s="435">
        <f t="shared" si="56"/>
        <v>0.12372095106363219</v>
      </c>
      <c r="I410" s="577">
        <f t="shared" si="62"/>
        <v>4.07</v>
      </c>
      <c r="J410" s="573">
        <f t="shared" si="57"/>
        <v>0.53072793159210119</v>
      </c>
    </row>
    <row r="411" spans="1:10" x14ac:dyDescent="0.25">
      <c r="A411">
        <f t="shared" si="58"/>
        <v>5.8393137919192609E-2</v>
      </c>
      <c r="B411" s="2">
        <f t="shared" si="59"/>
        <v>4.0799999999999574</v>
      </c>
      <c r="C411" s="428">
        <f t="shared" si="60"/>
        <v>4.08</v>
      </c>
      <c r="D411" s="425">
        <f t="shared" si="54"/>
        <v>5.8393137919192928E-2</v>
      </c>
      <c r="E411" s="433">
        <f t="shared" si="61"/>
        <v>4.08</v>
      </c>
      <c r="F411" s="430">
        <f t="shared" si="55"/>
        <v>0.12378244181268067</v>
      </c>
      <c r="G411" s="439">
        <f t="shared" si="62"/>
        <v>4.08</v>
      </c>
      <c r="H411" s="435">
        <f t="shared" si="56"/>
        <v>0.12378244181268067</v>
      </c>
      <c r="I411" s="577">
        <f t="shared" si="62"/>
        <v>4.08</v>
      </c>
      <c r="J411" s="573">
        <f t="shared" si="57"/>
        <v>0.5308039200313609</v>
      </c>
    </row>
    <row r="412" spans="1:10" x14ac:dyDescent="0.25">
      <c r="A412">
        <f t="shared" si="58"/>
        <v>5.8463701769453758E-2</v>
      </c>
      <c r="B412" s="2">
        <f t="shared" si="59"/>
        <v>4.0899999999999572</v>
      </c>
      <c r="C412" s="428">
        <f t="shared" si="60"/>
        <v>4.09</v>
      </c>
      <c r="D412" s="425">
        <f t="shared" si="54"/>
        <v>5.8463701769453973E-2</v>
      </c>
      <c r="E412" s="433">
        <f t="shared" si="61"/>
        <v>4.09</v>
      </c>
      <c r="F412" s="430">
        <f t="shared" si="55"/>
        <v>0.12384394785554367</v>
      </c>
      <c r="G412" s="439">
        <f t="shared" si="62"/>
        <v>4.09</v>
      </c>
      <c r="H412" s="435">
        <f t="shared" si="56"/>
        <v>0.12384394785554367</v>
      </c>
      <c r="I412" s="577">
        <f t="shared" si="62"/>
        <v>4.09</v>
      </c>
      <c r="J412" s="573">
        <f t="shared" si="57"/>
        <v>0.53087991082365649</v>
      </c>
    </row>
    <row r="413" spans="1:10" x14ac:dyDescent="0.25">
      <c r="A413">
        <f t="shared" si="58"/>
        <v>5.8534306398024788E-2</v>
      </c>
      <c r="B413" s="2">
        <f t="shared" si="59"/>
        <v>4.099999999999957</v>
      </c>
      <c r="C413" s="428">
        <f t="shared" si="60"/>
        <v>4.0999999999999996</v>
      </c>
      <c r="D413" s="425">
        <f t="shared" si="54"/>
        <v>5.8534306398025066E-2</v>
      </c>
      <c r="E413" s="433">
        <f t="shared" si="61"/>
        <v>4.0999999999999996</v>
      </c>
      <c r="F413" s="430">
        <f t="shared" si="55"/>
        <v>0.12390546918884791</v>
      </c>
      <c r="G413" s="439">
        <f t="shared" si="62"/>
        <v>4.0999999999999996</v>
      </c>
      <c r="H413" s="435">
        <f t="shared" si="56"/>
        <v>0.12390546918884791</v>
      </c>
      <c r="I413" s="577">
        <f t="shared" si="62"/>
        <v>4.0999999999999996</v>
      </c>
      <c r="J413" s="573">
        <f t="shared" si="57"/>
        <v>0.53095590396864334</v>
      </c>
    </row>
    <row r="414" spans="1:10" x14ac:dyDescent="0.25">
      <c r="A414">
        <f t="shared" si="58"/>
        <v>5.8604951771505889E-2</v>
      </c>
      <c r="B414" s="2">
        <f t="shared" si="59"/>
        <v>4.1099999999999568</v>
      </c>
      <c r="C414" s="428">
        <f t="shared" si="60"/>
        <v>4.1100000000000003</v>
      </c>
      <c r="D414" s="425">
        <f t="shared" si="54"/>
        <v>5.8604951771506222E-2</v>
      </c>
      <c r="E414" s="433">
        <f t="shared" si="61"/>
        <v>4.1100000000000003</v>
      </c>
      <c r="F414" s="430">
        <f t="shared" si="55"/>
        <v>0.12396700580921784</v>
      </c>
      <c r="G414" s="439">
        <f t="shared" si="62"/>
        <v>4.1100000000000003</v>
      </c>
      <c r="H414" s="435">
        <f t="shared" si="56"/>
        <v>0.12396700580921784</v>
      </c>
      <c r="I414" s="577">
        <f t="shared" si="62"/>
        <v>4.1100000000000003</v>
      </c>
      <c r="J414" s="573">
        <f t="shared" si="57"/>
        <v>0.53103189946597595</v>
      </c>
    </row>
    <row r="415" spans="1:10" x14ac:dyDescent="0.25">
      <c r="A415">
        <f t="shared" si="58"/>
        <v>5.8675637856465061E-2</v>
      </c>
      <c r="B415" s="2">
        <f t="shared" si="59"/>
        <v>4.1199999999999566</v>
      </c>
      <c r="C415" s="428">
        <f t="shared" si="60"/>
        <v>4.12</v>
      </c>
      <c r="D415" s="425">
        <f t="shared" si="54"/>
        <v>5.8675637856465394E-2</v>
      </c>
      <c r="E415" s="433">
        <f t="shared" si="61"/>
        <v>4.12</v>
      </c>
      <c r="F415" s="430">
        <f t="shared" si="55"/>
        <v>0.12402855771327569</v>
      </c>
      <c r="G415" s="439">
        <f t="shared" si="62"/>
        <v>4.12</v>
      </c>
      <c r="H415" s="435">
        <f t="shared" si="56"/>
        <v>0.12402855771327569</v>
      </c>
      <c r="I415" s="577">
        <f t="shared" si="62"/>
        <v>4.12</v>
      </c>
      <c r="J415" s="573">
        <f t="shared" si="57"/>
        <v>0.53110789731530561</v>
      </c>
    </row>
    <row r="416" spans="1:10" x14ac:dyDescent="0.25">
      <c r="A416">
        <f t="shared" si="58"/>
        <v>5.8746364619439065E-2</v>
      </c>
      <c r="B416" s="2">
        <f t="shared" si="59"/>
        <v>4.1299999999999564</v>
      </c>
      <c r="C416" s="428">
        <f t="shared" si="60"/>
        <v>4.13</v>
      </c>
      <c r="D416" s="425">
        <f t="shared" si="54"/>
        <v>5.8746364619439433E-2</v>
      </c>
      <c r="E416" s="433">
        <f t="shared" si="61"/>
        <v>4.13</v>
      </c>
      <c r="F416" s="430">
        <f t="shared" si="55"/>
        <v>0.12409012489764309</v>
      </c>
      <c r="G416" s="439">
        <f t="shared" si="62"/>
        <v>4.13</v>
      </c>
      <c r="H416" s="435">
        <f t="shared" si="56"/>
        <v>0.12409012489764309</v>
      </c>
      <c r="I416" s="577">
        <f t="shared" si="62"/>
        <v>4.13</v>
      </c>
      <c r="J416" s="573">
        <f t="shared" si="57"/>
        <v>0.53118389751628925</v>
      </c>
    </row>
    <row r="417" spans="1:10" x14ac:dyDescent="0.25">
      <c r="A417">
        <f t="shared" si="58"/>
        <v>5.881713202693311E-2</v>
      </c>
      <c r="B417" s="2">
        <f t="shared" si="59"/>
        <v>4.1399999999999562</v>
      </c>
      <c r="C417" s="428">
        <f t="shared" si="60"/>
        <v>4.1399999999999997</v>
      </c>
      <c r="D417" s="425">
        <f t="shared" si="54"/>
        <v>5.8817132026933408E-2</v>
      </c>
      <c r="E417" s="433">
        <f t="shared" si="61"/>
        <v>4.1399999999999997</v>
      </c>
      <c r="F417" s="430">
        <f t="shared" si="55"/>
        <v>0.12415170735893906</v>
      </c>
      <c r="G417" s="439">
        <f t="shared" si="62"/>
        <v>4.1399999999999997</v>
      </c>
      <c r="H417" s="435">
        <f t="shared" si="56"/>
        <v>0.12415170735893906</v>
      </c>
      <c r="I417" s="577">
        <f t="shared" si="62"/>
        <v>4.1399999999999997</v>
      </c>
      <c r="J417" s="573">
        <f t="shared" si="57"/>
        <v>0.53125990006857904</v>
      </c>
    </row>
    <row r="418" spans="1:10" x14ac:dyDescent="0.25">
      <c r="A418">
        <f t="shared" si="58"/>
        <v>5.8887940045421208E-2</v>
      </c>
      <c r="B418" s="2">
        <f t="shared" si="59"/>
        <v>4.1499999999999559</v>
      </c>
      <c r="C418" s="428">
        <f t="shared" si="60"/>
        <v>4.1500000000000004</v>
      </c>
      <c r="D418" s="425">
        <f t="shared" si="54"/>
        <v>5.8887940045421562E-2</v>
      </c>
      <c r="E418" s="433">
        <f t="shared" si="61"/>
        <v>4.1500000000000004</v>
      </c>
      <c r="F418" s="430">
        <f t="shared" si="55"/>
        <v>0.12421330509378205</v>
      </c>
      <c r="G418" s="439">
        <f t="shared" si="62"/>
        <v>4.1500000000000004</v>
      </c>
      <c r="H418" s="435">
        <f t="shared" si="56"/>
        <v>0.12421330509378205</v>
      </c>
      <c r="I418" s="577">
        <f t="shared" si="62"/>
        <v>4.1500000000000004</v>
      </c>
      <c r="J418" s="573">
        <f t="shared" si="57"/>
        <v>0.53133590497183325</v>
      </c>
    </row>
    <row r="419" spans="1:10" x14ac:dyDescent="0.25">
      <c r="A419">
        <f t="shared" si="58"/>
        <v>5.8958788641346273E-2</v>
      </c>
      <c r="B419" s="2">
        <f t="shared" si="59"/>
        <v>4.1599999999999557</v>
      </c>
      <c r="C419" s="428">
        <f t="shared" si="60"/>
        <v>4.16</v>
      </c>
      <c r="D419" s="425">
        <f t="shared" si="54"/>
        <v>5.8958788641346592E-2</v>
      </c>
      <c r="E419" s="433">
        <f t="shared" si="61"/>
        <v>4.16</v>
      </c>
      <c r="F419" s="430">
        <f t="shared" si="55"/>
        <v>0.12427491809878759</v>
      </c>
      <c r="G419" s="439">
        <f t="shared" si="62"/>
        <v>4.16</v>
      </c>
      <c r="H419" s="435">
        <f t="shared" si="56"/>
        <v>0.12427491809878759</v>
      </c>
      <c r="I419" s="577">
        <f t="shared" si="62"/>
        <v>4.16</v>
      </c>
      <c r="J419" s="573">
        <f t="shared" si="57"/>
        <v>0.53141191222570483</v>
      </c>
    </row>
    <row r="420" spans="1:10" x14ac:dyDescent="0.25">
      <c r="A420">
        <f t="shared" si="58"/>
        <v>5.9029677781120095E-2</v>
      </c>
      <c r="B420" s="2">
        <f t="shared" si="59"/>
        <v>4.1699999999999555</v>
      </c>
      <c r="C420" s="428">
        <f t="shared" si="60"/>
        <v>4.17</v>
      </c>
      <c r="D420" s="425">
        <f t="shared" si="54"/>
        <v>5.9029677781120449E-2</v>
      </c>
      <c r="E420" s="433">
        <f t="shared" si="61"/>
        <v>4.17</v>
      </c>
      <c r="F420" s="430">
        <f t="shared" si="55"/>
        <v>0.12433654637056982</v>
      </c>
      <c r="G420" s="439">
        <f t="shared" si="62"/>
        <v>4.17</v>
      </c>
      <c r="H420" s="435">
        <f t="shared" si="56"/>
        <v>0.12433654637056982</v>
      </c>
      <c r="I420" s="577">
        <f t="shared" si="62"/>
        <v>4.17</v>
      </c>
      <c r="J420" s="573">
        <f t="shared" si="57"/>
        <v>0.53148792182984717</v>
      </c>
    </row>
    <row r="421" spans="1:10" x14ac:dyDescent="0.25">
      <c r="A421">
        <f t="shared" si="58"/>
        <v>5.9100607431123969E-2</v>
      </c>
      <c r="B421" s="2">
        <f t="shared" si="59"/>
        <v>4.1799999999999553</v>
      </c>
      <c r="C421" s="428">
        <f t="shared" si="60"/>
        <v>4.18</v>
      </c>
      <c r="D421" s="425">
        <f t="shared" si="54"/>
        <v>5.9100607431124282E-2</v>
      </c>
      <c r="E421" s="433">
        <f t="shared" si="61"/>
        <v>4.18</v>
      </c>
      <c r="F421" s="430">
        <f t="shared" si="55"/>
        <v>0.12439818990574122</v>
      </c>
      <c r="G421" s="439">
        <f t="shared" si="62"/>
        <v>4.18</v>
      </c>
      <c r="H421" s="435">
        <f t="shared" si="56"/>
        <v>0.12439818990574122</v>
      </c>
      <c r="I421" s="577">
        <f t="shared" si="62"/>
        <v>4.18</v>
      </c>
      <c r="J421" s="573">
        <f t="shared" si="57"/>
        <v>0.5315639337839152</v>
      </c>
    </row>
    <row r="422" spans="1:10" x14ac:dyDescent="0.25">
      <c r="A422">
        <f t="shared" si="58"/>
        <v>5.917157755770848E-2</v>
      </c>
      <c r="B422" s="2">
        <f t="shared" si="59"/>
        <v>4.1899999999999551</v>
      </c>
      <c r="C422" s="428">
        <f t="shared" si="60"/>
        <v>4.1900000000000004</v>
      </c>
      <c r="D422" s="425">
        <f t="shared" si="54"/>
        <v>5.9171577557708813E-2</v>
      </c>
      <c r="E422" s="433">
        <f t="shared" si="61"/>
        <v>4.1900000000000004</v>
      </c>
      <c r="F422" s="430">
        <f t="shared" si="55"/>
        <v>0.12445984870091314</v>
      </c>
      <c r="G422" s="439">
        <f t="shared" si="62"/>
        <v>4.1900000000000004</v>
      </c>
      <c r="H422" s="435">
        <f t="shared" si="56"/>
        <v>0.12445984870091314</v>
      </c>
      <c r="I422" s="577">
        <f t="shared" si="62"/>
        <v>4.1900000000000004</v>
      </c>
      <c r="J422" s="573">
        <f t="shared" si="57"/>
        <v>0.53163994808756487</v>
      </c>
    </row>
    <row r="423" spans="1:10" x14ac:dyDescent="0.25">
      <c r="A423">
        <f t="shared" si="58"/>
        <v>5.9242588127193796E-2</v>
      </c>
      <c r="B423" s="2">
        <f t="shared" si="59"/>
        <v>4.1999999999999549</v>
      </c>
      <c r="C423" s="428">
        <f t="shared" si="60"/>
        <v>4.2</v>
      </c>
      <c r="D423" s="425">
        <f t="shared" si="54"/>
        <v>5.924258812719406E-2</v>
      </c>
      <c r="E423" s="433">
        <f t="shared" si="61"/>
        <v>4.2</v>
      </c>
      <c r="F423" s="430">
        <f t="shared" si="55"/>
        <v>0.12452152275269425</v>
      </c>
      <c r="G423" s="439">
        <f t="shared" si="62"/>
        <v>4.2</v>
      </c>
      <c r="H423" s="435">
        <f t="shared" si="56"/>
        <v>0.12452152275269425</v>
      </c>
      <c r="I423" s="577">
        <f t="shared" si="62"/>
        <v>4.2</v>
      </c>
      <c r="J423" s="573">
        <f t="shared" si="57"/>
        <v>0.53171596474044958</v>
      </c>
    </row>
    <row r="424" spans="1:10" x14ac:dyDescent="0.25">
      <c r="A424">
        <f t="shared" si="58"/>
        <v>5.9313639105869675E-2</v>
      </c>
      <c r="B424" s="2">
        <f t="shared" si="59"/>
        <v>4.2099999999999547</v>
      </c>
      <c r="C424" s="428">
        <f t="shared" si="60"/>
        <v>4.21</v>
      </c>
      <c r="D424" s="425">
        <f t="shared" si="54"/>
        <v>5.9313639105869995E-2</v>
      </c>
      <c r="E424" s="433">
        <f t="shared" si="61"/>
        <v>4.21</v>
      </c>
      <c r="F424" s="430">
        <f t="shared" si="55"/>
        <v>0.12458321205769231</v>
      </c>
      <c r="G424" s="439">
        <f t="shared" si="62"/>
        <v>4.21</v>
      </c>
      <c r="H424" s="435">
        <f t="shared" si="56"/>
        <v>0.12458321205769231</v>
      </c>
      <c r="I424" s="577">
        <f t="shared" si="62"/>
        <v>4.21</v>
      </c>
      <c r="J424" s="573">
        <f t="shared" si="57"/>
        <v>0.53179198374222558</v>
      </c>
    </row>
    <row r="425" spans="1:10" x14ac:dyDescent="0.25">
      <c r="A425">
        <f t="shared" si="58"/>
        <v>5.9384730459996087E-2</v>
      </c>
      <c r="B425" s="2">
        <f t="shared" si="59"/>
        <v>4.2199999999999545</v>
      </c>
      <c r="C425" s="428">
        <f t="shared" si="60"/>
        <v>4.22</v>
      </c>
      <c r="D425" s="425">
        <f t="shared" si="54"/>
        <v>5.9384730459996427E-2</v>
      </c>
      <c r="E425" s="433">
        <f t="shared" si="61"/>
        <v>4.22</v>
      </c>
      <c r="F425" s="430">
        <f t="shared" si="55"/>
        <v>0.12464491661251319</v>
      </c>
      <c r="G425" s="439">
        <f t="shared" si="62"/>
        <v>4.22</v>
      </c>
      <c r="H425" s="435">
        <f t="shared" si="56"/>
        <v>0.12464491661251319</v>
      </c>
      <c r="I425" s="577">
        <f t="shared" si="62"/>
        <v>4.22</v>
      </c>
      <c r="J425" s="573">
        <f t="shared" si="57"/>
        <v>0.53186800509254761</v>
      </c>
    </row>
    <row r="426" spans="1:10" x14ac:dyDescent="0.25">
      <c r="A426">
        <f t="shared" si="58"/>
        <v>5.9455862155802675E-2</v>
      </c>
      <c r="B426" s="2">
        <f t="shared" si="59"/>
        <v>4.2299999999999542</v>
      </c>
      <c r="C426" s="428">
        <f t="shared" si="60"/>
        <v>4.2300000000000004</v>
      </c>
      <c r="D426" s="425">
        <f t="shared" si="54"/>
        <v>5.9455862155803028E-2</v>
      </c>
      <c r="E426" s="433">
        <f t="shared" si="61"/>
        <v>4.2300000000000004</v>
      </c>
      <c r="F426" s="430">
        <f t="shared" si="55"/>
        <v>0.12470663641376042</v>
      </c>
      <c r="G426" s="439">
        <f t="shared" si="62"/>
        <v>4.2300000000000004</v>
      </c>
      <c r="H426" s="435">
        <f t="shared" si="56"/>
        <v>0.12470663641376042</v>
      </c>
      <c r="I426" s="577">
        <f t="shared" si="62"/>
        <v>4.2300000000000004</v>
      </c>
      <c r="J426" s="573">
        <f t="shared" si="57"/>
        <v>0.53194402879106861</v>
      </c>
    </row>
    <row r="427" spans="1:10" x14ac:dyDescent="0.25">
      <c r="A427">
        <f t="shared" si="58"/>
        <v>5.9527034159489685E-2</v>
      </c>
      <c r="B427" s="2">
        <f t="shared" si="59"/>
        <v>4.239999999999954</v>
      </c>
      <c r="C427" s="428">
        <f t="shared" si="60"/>
        <v>4.24</v>
      </c>
      <c r="D427" s="425">
        <f t="shared" si="54"/>
        <v>5.9527034159489969E-2</v>
      </c>
      <c r="E427" s="433">
        <f t="shared" si="61"/>
        <v>4.24</v>
      </c>
      <c r="F427" s="430">
        <f t="shared" si="55"/>
        <v>0.12476837145803681</v>
      </c>
      <c r="G427" s="439">
        <f t="shared" si="62"/>
        <v>4.24</v>
      </c>
      <c r="H427" s="435">
        <f t="shared" si="56"/>
        <v>0.12476837145803681</v>
      </c>
      <c r="I427" s="577">
        <f t="shared" si="62"/>
        <v>4.24</v>
      </c>
      <c r="J427" s="573">
        <f t="shared" si="57"/>
        <v>0.53202005483744563</v>
      </c>
    </row>
    <row r="428" spans="1:10" x14ac:dyDescent="0.25">
      <c r="A428">
        <f t="shared" si="58"/>
        <v>5.9598246437227345E-2</v>
      </c>
      <c r="B428" s="2">
        <f t="shared" si="59"/>
        <v>4.2499999999999538</v>
      </c>
      <c r="C428" s="428">
        <f t="shared" si="60"/>
        <v>4.25</v>
      </c>
      <c r="D428" s="425">
        <f t="shared" si="54"/>
        <v>5.959824643722772E-2</v>
      </c>
      <c r="E428" s="433">
        <f t="shared" si="61"/>
        <v>4.25</v>
      </c>
      <c r="F428" s="430">
        <f t="shared" si="55"/>
        <v>0.1248301217419432</v>
      </c>
      <c r="G428" s="439">
        <f t="shared" si="62"/>
        <v>4.25</v>
      </c>
      <c r="H428" s="435">
        <f t="shared" si="56"/>
        <v>0.1248301217419432</v>
      </c>
      <c r="I428" s="577">
        <f t="shared" si="62"/>
        <v>4.25</v>
      </c>
      <c r="J428" s="573">
        <f t="shared" si="57"/>
        <v>0.53209608323133428</v>
      </c>
    </row>
    <row r="429" spans="1:10" x14ac:dyDescent="0.25">
      <c r="A429">
        <f t="shared" si="58"/>
        <v>5.9669498955156802E-2</v>
      </c>
      <c r="B429" s="2">
        <f t="shared" si="59"/>
        <v>4.2599999999999536</v>
      </c>
      <c r="C429" s="428">
        <f t="shared" si="60"/>
        <v>4.26</v>
      </c>
      <c r="D429" s="425">
        <f t="shared" si="54"/>
        <v>5.9669498955157135E-2</v>
      </c>
      <c r="E429" s="433">
        <f t="shared" si="61"/>
        <v>4.26</v>
      </c>
      <c r="F429" s="430">
        <f t="shared" si="55"/>
        <v>0.12489188726207816</v>
      </c>
      <c r="G429" s="439">
        <f t="shared" si="62"/>
        <v>4.26</v>
      </c>
      <c r="H429" s="435">
        <f t="shared" si="56"/>
        <v>0.12489188726207816</v>
      </c>
      <c r="I429" s="577">
        <f t="shared" si="62"/>
        <v>4.26</v>
      </c>
      <c r="J429" s="573">
        <f t="shared" si="57"/>
        <v>0.53217211397238839</v>
      </c>
    </row>
    <row r="430" spans="1:10" x14ac:dyDescent="0.25">
      <c r="A430">
        <f t="shared" si="58"/>
        <v>5.9740791679389699E-2</v>
      </c>
      <c r="B430" s="2">
        <f t="shared" si="59"/>
        <v>4.2699999999999534</v>
      </c>
      <c r="C430" s="428">
        <f t="shared" si="60"/>
        <v>4.2699999999999996</v>
      </c>
      <c r="D430" s="425">
        <f t="shared" si="54"/>
        <v>5.9740791679390053E-2</v>
      </c>
      <c r="E430" s="433">
        <f t="shared" si="61"/>
        <v>4.2699999999999996</v>
      </c>
      <c r="F430" s="430">
        <f t="shared" si="55"/>
        <v>0.12495366801503947</v>
      </c>
      <c r="G430" s="439">
        <f t="shared" si="62"/>
        <v>4.2699999999999996</v>
      </c>
      <c r="H430" s="435">
        <f t="shared" si="56"/>
        <v>0.12495366801503947</v>
      </c>
      <c r="I430" s="577">
        <f t="shared" si="62"/>
        <v>4.2699999999999996</v>
      </c>
      <c r="J430" s="573">
        <f t="shared" si="57"/>
        <v>0.53224814706026424</v>
      </c>
    </row>
    <row r="431" spans="1:10" x14ac:dyDescent="0.25">
      <c r="A431">
        <f t="shared" si="58"/>
        <v>5.9812124576008534E-2</v>
      </c>
      <c r="B431" s="2">
        <f t="shared" si="59"/>
        <v>4.2799999999999532</v>
      </c>
      <c r="C431" s="428">
        <f t="shared" si="60"/>
        <v>4.28</v>
      </c>
      <c r="D431" s="425">
        <f t="shared" si="54"/>
        <v>5.9812124576008915E-2</v>
      </c>
      <c r="E431" s="433">
        <f t="shared" si="61"/>
        <v>4.28</v>
      </c>
      <c r="F431" s="430">
        <f t="shared" si="55"/>
        <v>0.1250154639974225</v>
      </c>
      <c r="G431" s="439">
        <f t="shared" si="62"/>
        <v>4.28</v>
      </c>
      <c r="H431" s="435">
        <f t="shared" si="56"/>
        <v>0.1250154639974225</v>
      </c>
      <c r="I431" s="577">
        <f t="shared" si="62"/>
        <v>4.28</v>
      </c>
      <c r="J431" s="573">
        <f t="shared" si="57"/>
        <v>0.53232418249461633</v>
      </c>
    </row>
    <row r="432" spans="1:10" x14ac:dyDescent="0.25">
      <c r="A432">
        <f t="shared" si="58"/>
        <v>5.9883497611066955E-2</v>
      </c>
      <c r="B432" s="2">
        <f t="shared" si="59"/>
        <v>4.289999999999953</v>
      </c>
      <c r="C432" s="428">
        <f t="shared" si="60"/>
        <v>4.29</v>
      </c>
      <c r="D432" s="425">
        <f t="shared" si="54"/>
        <v>5.9883497611067302E-2</v>
      </c>
      <c r="E432" s="433">
        <f t="shared" si="61"/>
        <v>4.29</v>
      </c>
      <c r="F432" s="430">
        <f t="shared" si="55"/>
        <v>0.12507727520582107</v>
      </c>
      <c r="G432" s="439">
        <f t="shared" si="62"/>
        <v>4.29</v>
      </c>
      <c r="H432" s="435">
        <f t="shared" si="56"/>
        <v>0.12507727520582107</v>
      </c>
      <c r="I432" s="577">
        <f t="shared" si="62"/>
        <v>4.29</v>
      </c>
      <c r="J432" s="573">
        <f t="shared" si="57"/>
        <v>0.5324002202750997</v>
      </c>
    </row>
    <row r="433" spans="1:10" x14ac:dyDescent="0.25">
      <c r="A433">
        <f t="shared" si="58"/>
        <v>5.995491075058975E-2</v>
      </c>
      <c r="B433" s="2">
        <f t="shared" si="59"/>
        <v>4.2999999999999527</v>
      </c>
      <c r="C433" s="428">
        <f t="shared" si="60"/>
        <v>4.3</v>
      </c>
      <c r="D433" s="425">
        <f t="shared" si="54"/>
        <v>5.9954910750590097E-2</v>
      </c>
      <c r="E433" s="433">
        <f t="shared" si="61"/>
        <v>4.3</v>
      </c>
      <c r="F433" s="430">
        <f t="shared" si="55"/>
        <v>0.12513910163682787</v>
      </c>
      <c r="G433" s="439">
        <f t="shared" si="62"/>
        <v>4.3</v>
      </c>
      <c r="H433" s="435">
        <f t="shared" si="56"/>
        <v>0.12513910163682787</v>
      </c>
      <c r="I433" s="577">
        <f t="shared" si="62"/>
        <v>4.3</v>
      </c>
      <c r="J433" s="573">
        <f t="shared" si="57"/>
        <v>0.5324762604013713</v>
      </c>
    </row>
    <row r="434" spans="1:10" x14ac:dyDescent="0.25">
      <c r="A434">
        <f t="shared" si="58"/>
        <v>6.0026363960573037E-2</v>
      </c>
      <c r="B434" s="2">
        <f t="shared" si="59"/>
        <v>4.3099999999999525</v>
      </c>
      <c r="C434" s="428">
        <f t="shared" si="60"/>
        <v>4.3099999999999996</v>
      </c>
      <c r="D434" s="425">
        <f t="shared" si="54"/>
        <v>6.0026363960573384E-2</v>
      </c>
      <c r="E434" s="433">
        <f t="shared" si="61"/>
        <v>4.3099999999999996</v>
      </c>
      <c r="F434" s="430">
        <f t="shared" si="55"/>
        <v>0.12520094328703321</v>
      </c>
      <c r="G434" s="439">
        <f t="shared" si="62"/>
        <v>4.3099999999999996</v>
      </c>
      <c r="H434" s="435">
        <f t="shared" si="56"/>
        <v>0.12520094328703321</v>
      </c>
      <c r="I434" s="577">
        <f t="shared" si="62"/>
        <v>4.3099999999999996</v>
      </c>
      <c r="J434" s="573">
        <f t="shared" si="57"/>
        <v>0.53255230287308553</v>
      </c>
    </row>
    <row r="435" spans="1:10" x14ac:dyDescent="0.25">
      <c r="A435">
        <f t="shared" si="58"/>
        <v>6.0097857206984531E-2</v>
      </c>
      <c r="B435" s="2">
        <f t="shared" si="59"/>
        <v>4.3199999999999523</v>
      </c>
      <c r="C435" s="428">
        <f t="shared" si="60"/>
        <v>4.32</v>
      </c>
      <c r="D435" s="425">
        <f t="shared" si="54"/>
        <v>6.0097857206984927E-2</v>
      </c>
      <c r="E435" s="433">
        <f t="shared" si="61"/>
        <v>4.32</v>
      </c>
      <c r="F435" s="430">
        <f t="shared" si="55"/>
        <v>0.12526280015302635</v>
      </c>
      <c r="G435" s="439">
        <f t="shared" si="62"/>
        <v>4.32</v>
      </c>
      <c r="H435" s="435">
        <f t="shared" si="56"/>
        <v>0.12526280015302635</v>
      </c>
      <c r="I435" s="577">
        <f t="shared" si="62"/>
        <v>4.32</v>
      </c>
      <c r="J435" s="573">
        <f t="shared" si="57"/>
        <v>0.53262834768989931</v>
      </c>
    </row>
    <row r="436" spans="1:10" x14ac:dyDescent="0.25">
      <c r="A436">
        <f t="shared" si="58"/>
        <v>6.0169390455763617E-2</v>
      </c>
      <c r="B436" s="2">
        <f t="shared" si="59"/>
        <v>4.3299999999999521</v>
      </c>
      <c r="C436" s="428">
        <f t="shared" si="60"/>
        <v>4.33</v>
      </c>
      <c r="D436" s="425">
        <f t="shared" si="54"/>
        <v>6.016939045576393E-2</v>
      </c>
      <c r="E436" s="433">
        <f t="shared" si="61"/>
        <v>4.33</v>
      </c>
      <c r="F436" s="430">
        <f t="shared" si="55"/>
        <v>0.12532467223139418</v>
      </c>
      <c r="G436" s="439">
        <f t="shared" si="62"/>
        <v>4.33</v>
      </c>
      <c r="H436" s="435">
        <f t="shared" si="56"/>
        <v>0.12532467223139418</v>
      </c>
      <c r="I436" s="577">
        <f t="shared" si="62"/>
        <v>4.33</v>
      </c>
      <c r="J436" s="573">
        <f t="shared" si="57"/>
        <v>0.53270439485146648</v>
      </c>
    </row>
    <row r="437" spans="1:10" x14ac:dyDescent="0.25">
      <c r="A437">
        <f t="shared" si="58"/>
        <v>6.024096367282137E-2</v>
      </c>
      <c r="B437" s="2">
        <f t="shared" si="59"/>
        <v>4.3399999999999519</v>
      </c>
      <c r="C437" s="428">
        <f t="shared" si="60"/>
        <v>4.34</v>
      </c>
      <c r="D437" s="425">
        <f t="shared" si="54"/>
        <v>6.0240963672821612E-2</v>
      </c>
      <c r="E437" s="433">
        <f t="shared" si="61"/>
        <v>4.34</v>
      </c>
      <c r="F437" s="430">
        <f t="shared" si="55"/>
        <v>0.12538655951872224</v>
      </c>
      <c r="G437" s="439">
        <f t="shared" si="62"/>
        <v>4.34</v>
      </c>
      <c r="H437" s="435">
        <f t="shared" si="56"/>
        <v>0.12538655951872224</v>
      </c>
      <c r="I437" s="577">
        <f t="shared" si="62"/>
        <v>4.34</v>
      </c>
      <c r="J437" s="573">
        <f t="shared" si="57"/>
        <v>0.53278044435744232</v>
      </c>
    </row>
    <row r="438" spans="1:10" x14ac:dyDescent="0.25">
      <c r="A438">
        <f t="shared" si="58"/>
        <v>6.031257682404112E-2</v>
      </c>
      <c r="B438" s="2">
        <f t="shared" si="59"/>
        <v>4.3499999999999517</v>
      </c>
      <c r="C438" s="428">
        <f t="shared" si="60"/>
        <v>4.3499999999999996</v>
      </c>
      <c r="D438" s="425">
        <f t="shared" si="54"/>
        <v>6.0312576824041356E-2</v>
      </c>
      <c r="E438" s="433">
        <f t="shared" si="61"/>
        <v>4.3499999999999996</v>
      </c>
      <c r="F438" s="430">
        <f t="shared" si="55"/>
        <v>0.12544846201159504</v>
      </c>
      <c r="G438" s="439">
        <f t="shared" si="62"/>
        <v>4.3499999999999996</v>
      </c>
      <c r="H438" s="435">
        <f t="shared" si="56"/>
        <v>0.12544846201159504</v>
      </c>
      <c r="I438" s="577">
        <f t="shared" si="62"/>
        <v>4.3499999999999996</v>
      </c>
      <c r="J438" s="573">
        <f t="shared" si="57"/>
        <v>0.53285649620748587</v>
      </c>
    </row>
    <row r="439" spans="1:10" x14ac:dyDescent="0.25">
      <c r="A439">
        <f t="shared" si="58"/>
        <v>6.0384229875278285E-2</v>
      </c>
      <c r="B439" s="2">
        <f t="shared" si="59"/>
        <v>4.3599999999999515</v>
      </c>
      <c r="C439" s="428">
        <f t="shared" si="60"/>
        <v>4.3600000000000003</v>
      </c>
      <c r="D439" s="425">
        <f t="shared" si="54"/>
        <v>6.0384229875278535E-2</v>
      </c>
      <c r="E439" s="433">
        <f t="shared" si="61"/>
        <v>4.3600000000000003</v>
      </c>
      <c r="F439" s="430">
        <f t="shared" si="55"/>
        <v>0.12551037970659482</v>
      </c>
      <c r="G439" s="439">
        <f t="shared" si="62"/>
        <v>4.3600000000000003</v>
      </c>
      <c r="H439" s="435">
        <f t="shared" si="56"/>
        <v>0.12551037970659482</v>
      </c>
      <c r="I439" s="577">
        <f t="shared" si="62"/>
        <v>4.3600000000000003</v>
      </c>
      <c r="J439" s="573">
        <f t="shared" si="57"/>
        <v>0.53293255040125209</v>
      </c>
    </row>
    <row r="440" spans="1:10" x14ac:dyDescent="0.25">
      <c r="A440">
        <f t="shared" si="58"/>
        <v>6.0455922792360464E-2</v>
      </c>
      <c r="B440" s="2">
        <f t="shared" si="59"/>
        <v>4.3699999999999513</v>
      </c>
      <c r="C440" s="428">
        <f t="shared" si="60"/>
        <v>4.37</v>
      </c>
      <c r="D440" s="425">
        <f t="shared" si="54"/>
        <v>6.0455922792360728E-2</v>
      </c>
      <c r="E440" s="433">
        <f t="shared" si="61"/>
        <v>4.37</v>
      </c>
      <c r="F440" s="430">
        <f t="shared" si="55"/>
        <v>0.12557231260030177</v>
      </c>
      <c r="G440" s="439">
        <f t="shared" si="62"/>
        <v>4.37</v>
      </c>
      <c r="H440" s="435">
        <f t="shared" si="56"/>
        <v>0.12557231260030177</v>
      </c>
      <c r="I440" s="577">
        <f t="shared" si="62"/>
        <v>4.37</v>
      </c>
      <c r="J440" s="573">
        <f t="shared" si="57"/>
        <v>0.53300860693839547</v>
      </c>
    </row>
    <row r="441" spans="1:10" x14ac:dyDescent="0.25">
      <c r="A441">
        <f t="shared" si="58"/>
        <v>6.0527655541087806E-2</v>
      </c>
      <c r="B441" s="2">
        <f t="shared" si="59"/>
        <v>4.379999999999951</v>
      </c>
      <c r="C441" s="428">
        <f t="shared" si="60"/>
        <v>4.38</v>
      </c>
      <c r="D441" s="425">
        <f t="shared" si="54"/>
        <v>6.0527655541088195E-2</v>
      </c>
      <c r="E441" s="433">
        <f t="shared" si="61"/>
        <v>4.38</v>
      </c>
      <c r="F441" s="430">
        <f t="shared" si="55"/>
        <v>0.12563426068929495</v>
      </c>
      <c r="G441" s="439">
        <f t="shared" si="62"/>
        <v>4.38</v>
      </c>
      <c r="H441" s="435">
        <f t="shared" si="56"/>
        <v>0.12563426068929495</v>
      </c>
      <c r="I441" s="577">
        <f t="shared" si="62"/>
        <v>4.38</v>
      </c>
      <c r="J441" s="573">
        <f t="shared" si="57"/>
        <v>0.53308466581857217</v>
      </c>
    </row>
    <row r="442" spans="1:10" x14ac:dyDescent="0.25">
      <c r="A442">
        <f t="shared" si="58"/>
        <v>6.0599428087233467E-2</v>
      </c>
      <c r="B442" s="2">
        <f t="shared" si="59"/>
        <v>4.3899999999999508</v>
      </c>
      <c r="C442" s="428">
        <f t="shared" si="60"/>
        <v>4.3899999999999997</v>
      </c>
      <c r="D442" s="425">
        <f t="shared" si="54"/>
        <v>6.0599428087233849E-2</v>
      </c>
      <c r="E442" s="433">
        <f t="shared" si="61"/>
        <v>4.3899999999999997</v>
      </c>
      <c r="F442" s="430">
        <f t="shared" si="55"/>
        <v>0.1256962239701519</v>
      </c>
      <c r="G442" s="439">
        <f t="shared" si="62"/>
        <v>4.3899999999999997</v>
      </c>
      <c r="H442" s="435">
        <f t="shared" si="56"/>
        <v>0.1256962239701519</v>
      </c>
      <c r="I442" s="577">
        <f t="shared" si="62"/>
        <v>4.3899999999999997</v>
      </c>
      <c r="J442" s="573">
        <f t="shared" si="57"/>
        <v>0.53316072704143946</v>
      </c>
    </row>
    <row r="443" spans="1:10" x14ac:dyDescent="0.25">
      <c r="A443">
        <f t="shared" si="58"/>
        <v>6.0671240396543043E-2</v>
      </c>
      <c r="B443" s="2">
        <f t="shared" si="59"/>
        <v>4.3999999999999506</v>
      </c>
      <c r="C443" s="428">
        <f t="shared" si="60"/>
        <v>4.4000000000000004</v>
      </c>
      <c r="D443" s="425">
        <f t="shared" si="54"/>
        <v>6.0671240396543431E-2</v>
      </c>
      <c r="E443" s="433">
        <f t="shared" si="61"/>
        <v>4.4000000000000004</v>
      </c>
      <c r="F443" s="430">
        <f t="shared" si="55"/>
        <v>0.12575820243944827</v>
      </c>
      <c r="G443" s="439">
        <f t="shared" si="62"/>
        <v>4.4000000000000004</v>
      </c>
      <c r="H443" s="435">
        <f t="shared" si="56"/>
        <v>0.12575820243944827</v>
      </c>
      <c r="I443" s="577">
        <f t="shared" si="62"/>
        <v>4.4000000000000004</v>
      </c>
      <c r="J443" s="573">
        <f t="shared" si="57"/>
        <v>0.53323679060665352</v>
      </c>
    </row>
    <row r="444" spans="1:10" x14ac:dyDescent="0.25">
      <c r="A444">
        <f t="shared" si="58"/>
        <v>6.0743092434735108E-2</v>
      </c>
      <c r="B444" s="2">
        <f t="shared" si="59"/>
        <v>4.4099999999999504</v>
      </c>
      <c r="C444" s="428">
        <f t="shared" si="60"/>
        <v>4.41</v>
      </c>
      <c r="D444" s="425">
        <f t="shared" si="54"/>
        <v>6.0743092434735503E-2</v>
      </c>
      <c r="E444" s="433">
        <f t="shared" si="61"/>
        <v>4.41</v>
      </c>
      <c r="F444" s="430">
        <f t="shared" si="55"/>
        <v>0.12582019609375789</v>
      </c>
      <c r="G444" s="439">
        <f t="shared" si="62"/>
        <v>4.41</v>
      </c>
      <c r="H444" s="435">
        <f t="shared" si="56"/>
        <v>0.12582019609375789</v>
      </c>
      <c r="I444" s="577">
        <f t="shared" si="62"/>
        <v>4.41</v>
      </c>
      <c r="J444" s="573">
        <f t="shared" si="57"/>
        <v>0.53331285651386939</v>
      </c>
    </row>
    <row r="445" spans="1:10" x14ac:dyDescent="0.25">
      <c r="A445">
        <f t="shared" si="58"/>
        <v>6.0814984167501494E-2</v>
      </c>
      <c r="B445" s="2">
        <f t="shared" si="59"/>
        <v>4.4199999999999502</v>
      </c>
      <c r="C445" s="428">
        <f t="shared" si="60"/>
        <v>4.42</v>
      </c>
      <c r="D445" s="425">
        <f t="shared" si="54"/>
        <v>6.0814984167501925E-2</v>
      </c>
      <c r="E445" s="433">
        <f t="shared" si="61"/>
        <v>4.42</v>
      </c>
      <c r="F445" s="430">
        <f t="shared" si="55"/>
        <v>0.12588220492965305</v>
      </c>
      <c r="G445" s="439">
        <f t="shared" si="62"/>
        <v>4.42</v>
      </c>
      <c r="H445" s="435">
        <f t="shared" si="56"/>
        <v>0.12588220492965305</v>
      </c>
      <c r="I445" s="577">
        <f t="shared" si="62"/>
        <v>4.42</v>
      </c>
      <c r="J445" s="573">
        <f t="shared" si="57"/>
        <v>0.53338892476274335</v>
      </c>
    </row>
    <row r="446" spans="1:10" x14ac:dyDescent="0.25">
      <c r="A446">
        <f t="shared" si="58"/>
        <v>6.0886915560507418E-2</v>
      </c>
      <c r="B446" s="2">
        <f t="shared" si="59"/>
        <v>4.42999999999995</v>
      </c>
      <c r="C446" s="428">
        <f t="shared" si="60"/>
        <v>4.43</v>
      </c>
      <c r="D446" s="425">
        <f t="shared" si="54"/>
        <v>6.0886915560507848E-2</v>
      </c>
      <c r="E446" s="433">
        <f t="shared" si="61"/>
        <v>4.43</v>
      </c>
      <c r="F446" s="430">
        <f t="shared" si="55"/>
        <v>0.12594422894370472</v>
      </c>
      <c r="G446" s="439">
        <f t="shared" si="62"/>
        <v>4.43</v>
      </c>
      <c r="H446" s="435">
        <f t="shared" si="56"/>
        <v>0.12594422894370472</v>
      </c>
      <c r="I446" s="577">
        <f t="shared" si="62"/>
        <v>4.43</v>
      </c>
      <c r="J446" s="573">
        <f t="shared" si="57"/>
        <v>0.53346499535293279</v>
      </c>
    </row>
    <row r="447" spans="1:10" x14ac:dyDescent="0.25">
      <c r="A447">
        <f t="shared" si="58"/>
        <v>6.0958886579391379E-2</v>
      </c>
      <c r="B447" s="2">
        <f t="shared" si="59"/>
        <v>4.4399999999999498</v>
      </c>
      <c r="C447" s="428">
        <f t="shared" si="60"/>
        <v>4.4400000000000004</v>
      </c>
      <c r="D447" s="425">
        <f t="shared" si="54"/>
        <v>6.0958886579391816E-2</v>
      </c>
      <c r="E447" s="433">
        <f t="shared" si="61"/>
        <v>4.4400000000000004</v>
      </c>
      <c r="F447" s="430">
        <f t="shared" si="55"/>
        <v>0.12600626813248172</v>
      </c>
      <c r="G447" s="439">
        <f t="shared" si="62"/>
        <v>4.4400000000000004</v>
      </c>
      <c r="H447" s="435">
        <f t="shared" si="56"/>
        <v>0.12600626813248172</v>
      </c>
      <c r="I447" s="577">
        <f t="shared" si="62"/>
        <v>4.4400000000000004</v>
      </c>
      <c r="J447" s="573">
        <f t="shared" si="57"/>
        <v>0.53354106828409331</v>
      </c>
    </row>
    <row r="448" spans="1:10" x14ac:dyDescent="0.25">
      <c r="A448">
        <f t="shared" si="58"/>
        <v>6.1030897189765655E-2</v>
      </c>
      <c r="B448" s="2">
        <f t="shared" si="59"/>
        <v>4.4499999999999496</v>
      </c>
      <c r="C448" s="428">
        <f t="shared" si="60"/>
        <v>4.45</v>
      </c>
      <c r="D448" s="425">
        <f t="shared" si="54"/>
        <v>6.1030897189766085E-2</v>
      </c>
      <c r="E448" s="433">
        <f t="shared" si="61"/>
        <v>4.45</v>
      </c>
      <c r="F448" s="430">
        <f t="shared" si="55"/>
        <v>0.12606832249255165</v>
      </c>
      <c r="G448" s="439">
        <f t="shared" si="62"/>
        <v>4.45</v>
      </c>
      <c r="H448" s="435">
        <f t="shared" si="56"/>
        <v>0.12606832249255165</v>
      </c>
      <c r="I448" s="577">
        <f t="shared" si="62"/>
        <v>4.45</v>
      </c>
      <c r="J448" s="573">
        <f t="shared" si="57"/>
        <v>0.5336171435558823</v>
      </c>
    </row>
    <row r="449" spans="1:10" x14ac:dyDescent="0.25">
      <c r="A449">
        <f t="shared" si="58"/>
        <v>6.1102947357216206E-2</v>
      </c>
      <c r="B449" s="2">
        <f t="shared" si="59"/>
        <v>4.4599999999999493</v>
      </c>
      <c r="C449" s="428">
        <f t="shared" si="60"/>
        <v>4.46</v>
      </c>
      <c r="D449" s="425">
        <f t="shared" si="54"/>
        <v>6.1102947357216594E-2</v>
      </c>
      <c r="E449" s="433">
        <f t="shared" si="61"/>
        <v>4.46</v>
      </c>
      <c r="F449" s="430">
        <f t="shared" si="55"/>
        <v>0.12613039202048015</v>
      </c>
      <c r="G449" s="439">
        <f t="shared" si="62"/>
        <v>4.46</v>
      </c>
      <c r="H449" s="435">
        <f t="shared" si="56"/>
        <v>0.12613039202048015</v>
      </c>
      <c r="I449" s="577">
        <f t="shared" si="62"/>
        <v>4.46</v>
      </c>
      <c r="J449" s="573">
        <f t="shared" si="57"/>
        <v>0.53369322116795526</v>
      </c>
    </row>
    <row r="450" spans="1:10" x14ac:dyDescent="0.25">
      <c r="A450">
        <f t="shared" si="58"/>
        <v>6.117503704730292E-2</v>
      </c>
      <c r="B450" s="2">
        <f t="shared" si="59"/>
        <v>4.4699999999999491</v>
      </c>
      <c r="C450" s="428">
        <f t="shared" si="60"/>
        <v>4.47</v>
      </c>
      <c r="D450" s="425">
        <f t="shared" si="54"/>
        <v>6.1175037047303323E-2</v>
      </c>
      <c r="E450" s="433">
        <f t="shared" si="61"/>
        <v>4.47</v>
      </c>
      <c r="F450" s="430">
        <f t="shared" si="55"/>
        <v>0.12619247671283143</v>
      </c>
      <c r="G450" s="439">
        <f t="shared" si="62"/>
        <v>4.47</v>
      </c>
      <c r="H450" s="435">
        <f t="shared" si="56"/>
        <v>0.12619247671283143</v>
      </c>
      <c r="I450" s="577">
        <f t="shared" si="62"/>
        <v>4.47</v>
      </c>
      <c r="J450" s="573">
        <f t="shared" si="57"/>
        <v>0.53376930111996879</v>
      </c>
    </row>
    <row r="451" spans="1:10" x14ac:dyDescent="0.25">
      <c r="A451">
        <f t="shared" si="58"/>
        <v>6.1247166225560042E-2</v>
      </c>
      <c r="B451" s="2">
        <f t="shared" si="59"/>
        <v>4.4799999999999489</v>
      </c>
      <c r="C451" s="428">
        <f t="shared" si="60"/>
        <v>4.4800000000000004</v>
      </c>
      <c r="D451" s="425">
        <f t="shared" ref="D451:D514" si="63">(((1+C451/100)^D$2)*C451/100)/(((1+C451/100)^D$2)-1)</f>
        <v>6.1247166225560395E-2</v>
      </c>
      <c r="E451" s="433">
        <f t="shared" si="61"/>
        <v>4.4800000000000004</v>
      </c>
      <c r="F451" s="430">
        <f t="shared" ref="F451:F514" si="64">(((1+E451/100)^F$2)*E451/100)/(((1+E451/100)^F$2)-1)</f>
        <v>0.12625457656616809</v>
      </c>
      <c r="G451" s="439">
        <f t="shared" si="62"/>
        <v>4.4800000000000004</v>
      </c>
      <c r="H451" s="435">
        <f t="shared" ref="H451:H514" si="65">(((1+G451/100)^H$2)*G451/100)/(((1+G451/100)^H$2)-1)</f>
        <v>0.12625457656616809</v>
      </c>
      <c r="I451" s="577">
        <f t="shared" si="62"/>
        <v>4.4800000000000004</v>
      </c>
      <c r="J451" s="573">
        <f t="shared" ref="J451:J514" si="66">(((1+I451/100)^J$2)*I451/100)/(((1+I451/100)^J$2)-1)</f>
        <v>0.53384538341158083</v>
      </c>
    </row>
    <row r="452" spans="1:10" x14ac:dyDescent="0.25">
      <c r="A452">
        <f t="shared" si="58"/>
        <v>6.1319334857495703E-2</v>
      </c>
      <c r="B452" s="2">
        <f t="shared" si="59"/>
        <v>4.4899999999999487</v>
      </c>
      <c r="C452" s="428">
        <f t="shared" si="60"/>
        <v>4.49</v>
      </c>
      <c r="D452" s="425">
        <f t="shared" si="63"/>
        <v>6.131933485749614E-2</v>
      </c>
      <c r="E452" s="433">
        <f t="shared" si="61"/>
        <v>4.49</v>
      </c>
      <c r="F452" s="430">
        <f t="shared" si="64"/>
        <v>0.12631669157705117</v>
      </c>
      <c r="G452" s="439">
        <f t="shared" si="62"/>
        <v>4.49</v>
      </c>
      <c r="H452" s="435">
        <f t="shared" si="65"/>
        <v>0.12631669157705117</v>
      </c>
      <c r="I452" s="577">
        <f t="shared" si="62"/>
        <v>4.49</v>
      </c>
      <c r="J452" s="573">
        <f t="shared" si="66"/>
        <v>0.53392146804244789</v>
      </c>
    </row>
    <row r="453" spans="1:10" x14ac:dyDescent="0.25">
      <c r="A453">
        <f t="shared" ref="A453:A516" si="67">(((1+B453/100)^A$2)*B453/100)/(((1+B453/100)^A$2)-1)</f>
        <v>6.1391542908592785E-2</v>
      </c>
      <c r="B453" s="2">
        <f t="shared" si="59"/>
        <v>4.4999999999999485</v>
      </c>
      <c r="C453" s="428">
        <f t="shared" si="60"/>
        <v>4.5</v>
      </c>
      <c r="D453" s="425">
        <f t="shared" si="63"/>
        <v>6.1391542908593236E-2</v>
      </c>
      <c r="E453" s="433">
        <f t="shared" si="61"/>
        <v>4.5</v>
      </c>
      <c r="F453" s="430">
        <f t="shared" si="64"/>
        <v>0.12637882174203957</v>
      </c>
      <c r="G453" s="439">
        <f t="shared" si="62"/>
        <v>4.5</v>
      </c>
      <c r="H453" s="435">
        <f t="shared" si="65"/>
        <v>0.12637882174203957</v>
      </c>
      <c r="I453" s="577">
        <f t="shared" si="62"/>
        <v>4.5</v>
      </c>
      <c r="J453" s="573">
        <f t="shared" si="66"/>
        <v>0.5339975550122259</v>
      </c>
    </row>
    <row r="454" spans="1:10" x14ac:dyDescent="0.25">
      <c r="A454">
        <f t="shared" si="67"/>
        <v>6.1463790344308565E-2</v>
      </c>
      <c r="B454" s="2">
        <f t="shared" ref="B454:B517" si="68">B453+0.01</f>
        <v>4.5099999999999483</v>
      </c>
      <c r="C454" s="428">
        <f t="shared" ref="C454:C517" si="69">ROUND(C453+0.01,2)</f>
        <v>4.51</v>
      </c>
      <c r="D454" s="425">
        <f t="shared" si="63"/>
        <v>6.1463790344309002E-2</v>
      </c>
      <c r="E454" s="433">
        <f t="shared" ref="E454:E517" si="70">ROUND(E453+0.01,2)</f>
        <v>4.51</v>
      </c>
      <c r="F454" s="430">
        <f t="shared" si="64"/>
        <v>0.12644096705769087</v>
      </c>
      <c r="G454" s="439">
        <f t="shared" ref="G454:I517" si="71">ROUND(G453+0.01,2)</f>
        <v>4.51</v>
      </c>
      <c r="H454" s="435">
        <f t="shared" si="65"/>
        <v>0.12644096705769087</v>
      </c>
      <c r="I454" s="577">
        <f t="shared" si="71"/>
        <v>4.51</v>
      </c>
      <c r="J454" s="573">
        <f t="shared" si="66"/>
        <v>0.53407364432057181</v>
      </c>
    </row>
    <row r="455" spans="1:10" x14ac:dyDescent="0.25">
      <c r="A455">
        <f t="shared" si="67"/>
        <v>6.153607713007523E-2</v>
      </c>
      <c r="B455" s="2">
        <f t="shared" si="68"/>
        <v>4.5199999999999481</v>
      </c>
      <c r="C455" s="428">
        <f t="shared" si="69"/>
        <v>4.5199999999999996</v>
      </c>
      <c r="D455" s="425">
        <f t="shared" si="63"/>
        <v>6.1536077130075681E-2</v>
      </c>
      <c r="E455" s="433">
        <f t="shared" si="70"/>
        <v>4.5199999999999996</v>
      </c>
      <c r="F455" s="430">
        <f t="shared" si="64"/>
        <v>0.12650312752056148</v>
      </c>
      <c r="G455" s="439">
        <f t="shared" si="71"/>
        <v>4.5199999999999996</v>
      </c>
      <c r="H455" s="435">
        <f t="shared" si="65"/>
        <v>0.12650312752056148</v>
      </c>
      <c r="I455" s="577">
        <f t="shared" si="71"/>
        <v>4.5199999999999996</v>
      </c>
      <c r="J455" s="573">
        <f t="shared" si="66"/>
        <v>0.53414973596714355</v>
      </c>
    </row>
    <row r="456" spans="1:10" x14ac:dyDescent="0.25">
      <c r="A456">
        <f t="shared" si="67"/>
        <v>6.1608403231299826E-2</v>
      </c>
      <c r="B456" s="2">
        <f t="shared" si="68"/>
        <v>4.5299999999999478</v>
      </c>
      <c r="C456" s="428">
        <f t="shared" si="69"/>
        <v>4.53</v>
      </c>
      <c r="D456" s="425">
        <f t="shared" si="63"/>
        <v>6.1608403231300193E-2</v>
      </c>
      <c r="E456" s="433">
        <f t="shared" si="70"/>
        <v>4.53</v>
      </c>
      <c r="F456" s="430">
        <f t="shared" si="64"/>
        <v>0.1265653031272054</v>
      </c>
      <c r="G456" s="439">
        <f t="shared" si="71"/>
        <v>4.53</v>
      </c>
      <c r="H456" s="435">
        <f t="shared" si="65"/>
        <v>0.1265653031272054</v>
      </c>
      <c r="I456" s="577">
        <f t="shared" si="71"/>
        <v>4.53</v>
      </c>
      <c r="J456" s="573">
        <f t="shared" si="66"/>
        <v>0.53422582995159706</v>
      </c>
    </row>
    <row r="457" spans="1:10" x14ac:dyDescent="0.25">
      <c r="A457">
        <f t="shared" si="67"/>
        <v>6.1680768613364238E-2</v>
      </c>
      <c r="B457" s="2">
        <f t="shared" si="68"/>
        <v>4.5399999999999476</v>
      </c>
      <c r="C457" s="428">
        <f t="shared" si="69"/>
        <v>4.54</v>
      </c>
      <c r="D457" s="425">
        <f t="shared" si="63"/>
        <v>6.1680768613364557E-2</v>
      </c>
      <c r="E457" s="433">
        <f t="shared" si="70"/>
        <v>4.54</v>
      </c>
      <c r="F457" s="430">
        <f t="shared" si="64"/>
        <v>0.12662749387417524</v>
      </c>
      <c r="G457" s="439">
        <f t="shared" si="71"/>
        <v>4.54</v>
      </c>
      <c r="H457" s="435">
        <f t="shared" si="65"/>
        <v>0.12662749387417524</v>
      </c>
      <c r="I457" s="577">
        <f t="shared" si="71"/>
        <v>4.54</v>
      </c>
      <c r="J457" s="573">
        <f t="shared" si="66"/>
        <v>0.5343019262735883</v>
      </c>
    </row>
    <row r="458" spans="1:10" x14ac:dyDescent="0.25">
      <c r="A458">
        <f t="shared" si="67"/>
        <v>6.1753173241625992E-2</v>
      </c>
      <c r="B458" s="2">
        <f t="shared" si="68"/>
        <v>4.5499999999999474</v>
      </c>
      <c r="C458" s="428">
        <f t="shared" si="69"/>
        <v>4.55</v>
      </c>
      <c r="D458" s="425">
        <f t="shared" si="63"/>
        <v>6.1753173241626304E-2</v>
      </c>
      <c r="E458" s="433">
        <f t="shared" si="70"/>
        <v>4.55</v>
      </c>
      <c r="F458" s="430">
        <f t="shared" si="64"/>
        <v>0.1266896997580228</v>
      </c>
      <c r="G458" s="439">
        <f t="shared" si="71"/>
        <v>4.55</v>
      </c>
      <c r="H458" s="435">
        <f t="shared" si="65"/>
        <v>0.1266896997580228</v>
      </c>
      <c r="I458" s="577">
        <f t="shared" si="71"/>
        <v>4.55</v>
      </c>
      <c r="J458" s="573">
        <f t="shared" si="66"/>
        <v>0.53437802493277797</v>
      </c>
    </row>
    <row r="459" spans="1:10" x14ac:dyDescent="0.25">
      <c r="A459">
        <f t="shared" si="67"/>
        <v>6.1825617081417726E-2</v>
      </c>
      <c r="B459" s="2">
        <f t="shared" si="68"/>
        <v>4.5599999999999472</v>
      </c>
      <c r="C459" s="428">
        <f t="shared" si="69"/>
        <v>4.5599999999999996</v>
      </c>
      <c r="D459" s="425">
        <f t="shared" si="63"/>
        <v>6.1825617081418052E-2</v>
      </c>
      <c r="E459" s="433">
        <f t="shared" si="70"/>
        <v>4.5599999999999996</v>
      </c>
      <c r="F459" s="430">
        <f t="shared" si="64"/>
        <v>0.12675192077529732</v>
      </c>
      <c r="G459" s="439">
        <f t="shared" si="71"/>
        <v>4.5599999999999996</v>
      </c>
      <c r="H459" s="435">
        <f t="shared" si="65"/>
        <v>0.12675192077529732</v>
      </c>
      <c r="I459" s="577">
        <f t="shared" si="71"/>
        <v>4.5599999999999996</v>
      </c>
      <c r="J459" s="573">
        <f t="shared" si="66"/>
        <v>0.53445412592882202</v>
      </c>
    </row>
    <row r="460" spans="1:10" x14ac:dyDescent="0.25">
      <c r="A460">
        <f t="shared" si="67"/>
        <v>6.1898100098047741E-2</v>
      </c>
      <c r="B460" s="2">
        <f t="shared" si="68"/>
        <v>4.569999999999947</v>
      </c>
      <c r="C460" s="428">
        <f t="shared" si="69"/>
        <v>4.57</v>
      </c>
      <c r="D460" s="425">
        <f t="shared" si="63"/>
        <v>6.1898100098048074E-2</v>
      </c>
      <c r="E460" s="433">
        <f t="shared" si="70"/>
        <v>4.57</v>
      </c>
      <c r="F460" s="430">
        <f t="shared" si="64"/>
        <v>0.12681415692254663</v>
      </c>
      <c r="G460" s="439">
        <f t="shared" si="71"/>
        <v>4.57</v>
      </c>
      <c r="H460" s="435">
        <f t="shared" si="65"/>
        <v>0.12681415692254663</v>
      </c>
      <c r="I460" s="577">
        <f t="shared" si="71"/>
        <v>4.57</v>
      </c>
      <c r="J460" s="573">
        <f t="shared" si="66"/>
        <v>0.53453022926137683</v>
      </c>
    </row>
    <row r="461" spans="1:10" x14ac:dyDescent="0.25">
      <c r="A461">
        <f t="shared" si="67"/>
        <v>6.1970622256799994E-2</v>
      </c>
      <c r="B461" s="2">
        <f t="shared" si="68"/>
        <v>4.5799999999999468</v>
      </c>
      <c r="C461" s="428">
        <f t="shared" si="69"/>
        <v>4.58</v>
      </c>
      <c r="D461" s="425">
        <f t="shared" si="63"/>
        <v>6.197062225680032E-2</v>
      </c>
      <c r="E461" s="433">
        <f t="shared" si="70"/>
        <v>4.58</v>
      </c>
      <c r="F461" s="430">
        <f t="shared" si="64"/>
        <v>0.1268764081963171</v>
      </c>
      <c r="G461" s="439">
        <f t="shared" si="71"/>
        <v>4.58</v>
      </c>
      <c r="H461" s="435">
        <f t="shared" si="65"/>
        <v>0.1268764081963171</v>
      </c>
      <c r="I461" s="577">
        <f t="shared" si="71"/>
        <v>4.58</v>
      </c>
      <c r="J461" s="573">
        <f t="shared" si="66"/>
        <v>0.53460633493010057</v>
      </c>
    </row>
    <row r="462" spans="1:10" x14ac:dyDescent="0.25">
      <c r="A462">
        <f t="shared" si="67"/>
        <v>6.2043183522934295E-2</v>
      </c>
      <c r="B462" s="2">
        <f t="shared" si="68"/>
        <v>4.5899999999999466</v>
      </c>
      <c r="C462" s="428">
        <f t="shared" si="69"/>
        <v>4.59</v>
      </c>
      <c r="D462" s="425">
        <f t="shared" si="63"/>
        <v>6.2043183522934621E-2</v>
      </c>
      <c r="E462" s="433">
        <f t="shared" si="70"/>
        <v>4.59</v>
      </c>
      <c r="F462" s="430">
        <f t="shared" si="64"/>
        <v>0.12693867459315322</v>
      </c>
      <c r="G462" s="439">
        <f t="shared" si="71"/>
        <v>4.59</v>
      </c>
      <c r="H462" s="435">
        <f t="shared" si="65"/>
        <v>0.12693867459315322</v>
      </c>
      <c r="I462" s="577">
        <f t="shared" si="71"/>
        <v>4.59</v>
      </c>
      <c r="J462" s="573">
        <f t="shared" si="66"/>
        <v>0.53468244293464973</v>
      </c>
    </row>
    <row r="463" spans="1:10" x14ac:dyDescent="0.25">
      <c r="A463">
        <f t="shared" si="67"/>
        <v>6.2115783861686528E-2</v>
      </c>
      <c r="B463" s="2">
        <f t="shared" si="68"/>
        <v>4.5999999999999464</v>
      </c>
      <c r="C463" s="428">
        <f t="shared" si="69"/>
        <v>4.5999999999999996</v>
      </c>
      <c r="D463" s="425">
        <f t="shared" si="63"/>
        <v>6.2115783861686868E-2</v>
      </c>
      <c r="E463" s="433">
        <f t="shared" si="70"/>
        <v>4.5999999999999996</v>
      </c>
      <c r="F463" s="430">
        <f t="shared" si="64"/>
        <v>0.12700095610959816</v>
      </c>
      <c r="G463" s="439">
        <f t="shared" si="71"/>
        <v>4.5999999999999996</v>
      </c>
      <c r="H463" s="435">
        <f t="shared" si="65"/>
        <v>0.12700095610959816</v>
      </c>
      <c r="I463" s="577">
        <f t="shared" si="71"/>
        <v>4.5999999999999996</v>
      </c>
      <c r="J463" s="573">
        <f t="shared" si="66"/>
        <v>0.5347585532746818</v>
      </c>
    </row>
    <row r="464" spans="1:10" x14ac:dyDescent="0.25">
      <c r="A464">
        <f t="shared" si="67"/>
        <v>6.2188423238268828E-2</v>
      </c>
      <c r="B464" s="2">
        <f t="shared" si="68"/>
        <v>4.6099999999999461</v>
      </c>
      <c r="C464" s="428">
        <f t="shared" si="69"/>
        <v>4.6100000000000003</v>
      </c>
      <c r="D464" s="425">
        <f t="shared" si="63"/>
        <v>6.2188423238269161E-2</v>
      </c>
      <c r="E464" s="433">
        <f t="shared" si="70"/>
        <v>4.6100000000000003</v>
      </c>
      <c r="F464" s="430">
        <f t="shared" si="64"/>
        <v>0.12706325274219349</v>
      </c>
      <c r="G464" s="439">
        <f t="shared" si="71"/>
        <v>4.6100000000000003</v>
      </c>
      <c r="H464" s="435">
        <f t="shared" si="65"/>
        <v>0.12706325274219349</v>
      </c>
      <c r="I464" s="577">
        <f t="shared" si="71"/>
        <v>4.6100000000000003</v>
      </c>
      <c r="J464" s="573">
        <f t="shared" si="66"/>
        <v>0.53483466594985563</v>
      </c>
    </row>
    <row r="465" spans="1:10" x14ac:dyDescent="0.25">
      <c r="A465">
        <f t="shared" si="67"/>
        <v>6.2261101617869623E-2</v>
      </c>
      <c r="B465" s="2">
        <f t="shared" si="68"/>
        <v>4.6199999999999459</v>
      </c>
      <c r="C465" s="428">
        <f t="shared" si="69"/>
        <v>4.62</v>
      </c>
      <c r="D465" s="425">
        <f t="shared" si="63"/>
        <v>6.226110161786988E-2</v>
      </c>
      <c r="E465" s="433">
        <f t="shared" si="70"/>
        <v>4.62</v>
      </c>
      <c r="F465" s="430">
        <f t="shared" si="64"/>
        <v>0.12712556448747894</v>
      </c>
      <c r="G465" s="439">
        <f t="shared" si="71"/>
        <v>4.62</v>
      </c>
      <c r="H465" s="435">
        <f t="shared" si="65"/>
        <v>0.12712556448747894</v>
      </c>
      <c r="I465" s="577">
        <f t="shared" si="71"/>
        <v>4.62</v>
      </c>
      <c r="J465" s="573">
        <f t="shared" si="66"/>
        <v>0.53491078095982747</v>
      </c>
    </row>
    <row r="466" spans="1:10" x14ac:dyDescent="0.25">
      <c r="A466">
        <f t="shared" si="67"/>
        <v>6.2333818965653535E-2</v>
      </c>
      <c r="B466" s="2">
        <f t="shared" si="68"/>
        <v>4.6299999999999457</v>
      </c>
      <c r="C466" s="428">
        <f t="shared" si="69"/>
        <v>4.63</v>
      </c>
      <c r="D466" s="425">
        <f t="shared" si="63"/>
        <v>6.2333818965654007E-2</v>
      </c>
      <c r="E466" s="433">
        <f t="shared" si="70"/>
        <v>4.63</v>
      </c>
      <c r="F466" s="430">
        <f t="shared" si="64"/>
        <v>0.12718789134199304</v>
      </c>
      <c r="G466" s="439">
        <f t="shared" si="71"/>
        <v>4.63</v>
      </c>
      <c r="H466" s="435">
        <f t="shared" si="65"/>
        <v>0.12718789134199304</v>
      </c>
      <c r="I466" s="577">
        <f t="shared" si="71"/>
        <v>4.63</v>
      </c>
      <c r="J466" s="573">
        <f t="shared" si="66"/>
        <v>0.53498689830425628</v>
      </c>
    </row>
    <row r="467" spans="1:10" x14ac:dyDescent="0.25">
      <c r="A467">
        <f t="shared" si="67"/>
        <v>6.2406575246762651E-2</v>
      </c>
      <c r="B467" s="2">
        <f t="shared" si="68"/>
        <v>4.6399999999999455</v>
      </c>
      <c r="C467" s="428">
        <f t="shared" si="69"/>
        <v>4.6399999999999997</v>
      </c>
      <c r="D467" s="425">
        <f t="shared" si="63"/>
        <v>6.240657524676306E-2</v>
      </c>
      <c r="E467" s="433">
        <f t="shared" si="70"/>
        <v>4.6399999999999997</v>
      </c>
      <c r="F467" s="430">
        <f t="shared" si="64"/>
        <v>0.12725023330227217</v>
      </c>
      <c r="G467" s="439">
        <f t="shared" si="71"/>
        <v>4.6399999999999997</v>
      </c>
      <c r="H467" s="435">
        <f t="shared" si="65"/>
        <v>0.12725023330227217</v>
      </c>
      <c r="I467" s="577">
        <f t="shared" si="71"/>
        <v>4.6399999999999997</v>
      </c>
      <c r="J467" s="573">
        <f t="shared" si="66"/>
        <v>0.53506301798279854</v>
      </c>
    </row>
    <row r="468" spans="1:10" x14ac:dyDescent="0.25">
      <c r="A468">
        <f t="shared" si="67"/>
        <v>6.2479370426315094E-2</v>
      </c>
      <c r="B468" s="2">
        <f t="shared" si="68"/>
        <v>4.6499999999999453</v>
      </c>
      <c r="C468" s="428">
        <f t="shared" si="69"/>
        <v>4.6500000000000004</v>
      </c>
      <c r="D468" s="425">
        <f t="shared" si="63"/>
        <v>6.2479370426315559E-2</v>
      </c>
      <c r="E468" s="433">
        <f t="shared" si="70"/>
        <v>4.6500000000000004</v>
      </c>
      <c r="F468" s="430">
        <f t="shared" si="64"/>
        <v>0.12731259036485179</v>
      </c>
      <c r="G468" s="439">
        <f t="shared" si="71"/>
        <v>4.6500000000000004</v>
      </c>
      <c r="H468" s="435">
        <f t="shared" si="65"/>
        <v>0.12731259036485179</v>
      </c>
      <c r="I468" s="577">
        <f t="shared" si="71"/>
        <v>4.6500000000000004</v>
      </c>
      <c r="J468" s="573">
        <f t="shared" si="66"/>
        <v>0.53513913999511353</v>
      </c>
    </row>
    <row r="469" spans="1:10" x14ac:dyDescent="0.25">
      <c r="A469">
        <f t="shared" si="67"/>
        <v>6.2552204469406361E-2</v>
      </c>
      <c r="B469" s="2">
        <f t="shared" si="68"/>
        <v>4.6599999999999451</v>
      </c>
      <c r="C469" s="428">
        <f t="shared" si="69"/>
        <v>4.66</v>
      </c>
      <c r="D469" s="425">
        <f t="shared" si="63"/>
        <v>6.2552204469406777E-2</v>
      </c>
      <c r="E469" s="433">
        <f t="shared" si="70"/>
        <v>4.66</v>
      </c>
      <c r="F469" s="430">
        <f t="shared" si="64"/>
        <v>0.12737496252626493</v>
      </c>
      <c r="G469" s="439">
        <f t="shared" si="71"/>
        <v>4.66</v>
      </c>
      <c r="H469" s="435">
        <f t="shared" si="65"/>
        <v>0.12737496252626493</v>
      </c>
      <c r="I469" s="577">
        <f t="shared" si="71"/>
        <v>4.66</v>
      </c>
      <c r="J469" s="573">
        <f t="shared" si="66"/>
        <v>0.53521526434085798</v>
      </c>
    </row>
    <row r="470" spans="1:10" x14ac:dyDescent="0.25">
      <c r="A470">
        <f t="shared" si="67"/>
        <v>6.2625077341108892E-2</v>
      </c>
      <c r="B470" s="2">
        <f t="shared" si="68"/>
        <v>4.6699999999999449</v>
      </c>
      <c r="C470" s="428">
        <f t="shared" si="69"/>
        <v>4.67</v>
      </c>
      <c r="D470" s="425">
        <f t="shared" si="63"/>
        <v>6.2625077341109378E-2</v>
      </c>
      <c r="E470" s="433">
        <f t="shared" si="70"/>
        <v>4.67</v>
      </c>
      <c r="F470" s="430">
        <f t="shared" si="64"/>
        <v>0.12743734978304389</v>
      </c>
      <c r="G470" s="439">
        <f t="shared" si="71"/>
        <v>4.67</v>
      </c>
      <c r="H470" s="435">
        <f t="shared" si="65"/>
        <v>0.12743734978304389</v>
      </c>
      <c r="I470" s="577">
        <f t="shared" si="71"/>
        <v>4.67</v>
      </c>
      <c r="J470" s="573">
        <f t="shared" si="66"/>
        <v>0.53529139101969059</v>
      </c>
    </row>
    <row r="471" spans="1:10" x14ac:dyDescent="0.25">
      <c r="A471">
        <f t="shared" si="67"/>
        <v>6.269798900647261E-2</v>
      </c>
      <c r="B471" s="2">
        <f t="shared" si="68"/>
        <v>4.6799999999999446</v>
      </c>
      <c r="C471" s="428">
        <f t="shared" si="69"/>
        <v>4.68</v>
      </c>
      <c r="D471" s="425">
        <f t="shared" si="63"/>
        <v>6.2697989006473095E-2</v>
      </c>
      <c r="E471" s="433">
        <f t="shared" si="70"/>
        <v>4.68</v>
      </c>
      <c r="F471" s="430">
        <f t="shared" si="64"/>
        <v>0.1274997521317186</v>
      </c>
      <c r="G471" s="439">
        <f t="shared" si="71"/>
        <v>4.68</v>
      </c>
      <c r="H471" s="435">
        <f t="shared" si="65"/>
        <v>0.1274997521317186</v>
      </c>
      <c r="I471" s="577">
        <f t="shared" si="71"/>
        <v>4.68</v>
      </c>
      <c r="J471" s="573">
        <f t="shared" si="66"/>
        <v>0.53536752003126875</v>
      </c>
    </row>
    <row r="472" spans="1:10" x14ac:dyDescent="0.25">
      <c r="A472">
        <f t="shared" si="67"/>
        <v>6.277093943052485E-2</v>
      </c>
      <c r="B472" s="2">
        <f t="shared" si="68"/>
        <v>4.6899999999999444</v>
      </c>
      <c r="C472" s="428">
        <f t="shared" si="69"/>
        <v>4.6900000000000004</v>
      </c>
      <c r="D472" s="425">
        <f t="shared" si="63"/>
        <v>6.2770939430525349E-2</v>
      </c>
      <c r="E472" s="433">
        <f t="shared" si="70"/>
        <v>4.6900000000000004</v>
      </c>
      <c r="F472" s="430">
        <f t="shared" si="64"/>
        <v>0.12756216956881822</v>
      </c>
      <c r="G472" s="439">
        <f t="shared" si="71"/>
        <v>4.6900000000000004</v>
      </c>
      <c r="H472" s="435">
        <f t="shared" si="65"/>
        <v>0.12756216956881822</v>
      </c>
      <c r="I472" s="577">
        <f t="shared" si="71"/>
        <v>4.6900000000000004</v>
      </c>
      <c r="J472" s="573">
        <f t="shared" si="66"/>
        <v>0.53544365137525152</v>
      </c>
    </row>
    <row r="473" spans="1:10" x14ac:dyDescent="0.25">
      <c r="A473">
        <f t="shared" si="67"/>
        <v>6.2843928578270439E-2</v>
      </c>
      <c r="B473" s="2">
        <f t="shared" si="68"/>
        <v>4.6999999999999442</v>
      </c>
      <c r="C473" s="428">
        <f t="shared" si="69"/>
        <v>4.7</v>
      </c>
      <c r="D473" s="425">
        <f t="shared" si="63"/>
        <v>6.2843928578270938E-2</v>
      </c>
      <c r="E473" s="433">
        <f t="shared" si="70"/>
        <v>4.7</v>
      </c>
      <c r="F473" s="430">
        <f t="shared" si="64"/>
        <v>0.12762460209086948</v>
      </c>
      <c r="G473" s="439">
        <f t="shared" si="71"/>
        <v>4.7</v>
      </c>
      <c r="H473" s="435">
        <f t="shared" si="65"/>
        <v>0.12762460209086948</v>
      </c>
      <c r="I473" s="577">
        <f t="shared" si="71"/>
        <v>4.7</v>
      </c>
      <c r="J473" s="573">
        <f t="shared" si="66"/>
        <v>0.53551978505129572</v>
      </c>
    </row>
    <row r="474" spans="1:10" x14ac:dyDescent="0.25">
      <c r="A474">
        <f t="shared" si="67"/>
        <v>6.2916956414692068E-2</v>
      </c>
      <c r="B474" s="2">
        <f t="shared" si="68"/>
        <v>4.709999999999944</v>
      </c>
      <c r="C474" s="428">
        <f t="shared" si="69"/>
        <v>4.71</v>
      </c>
      <c r="D474" s="425">
        <f t="shared" si="63"/>
        <v>6.2916956414692596E-2</v>
      </c>
      <c r="E474" s="433">
        <f t="shared" si="70"/>
        <v>4.71</v>
      </c>
      <c r="F474" s="430">
        <f t="shared" si="64"/>
        <v>0.12768704969439804</v>
      </c>
      <c r="G474" s="439">
        <f t="shared" si="71"/>
        <v>4.71</v>
      </c>
      <c r="H474" s="435">
        <f t="shared" si="65"/>
        <v>0.12768704969439804</v>
      </c>
      <c r="I474" s="577">
        <f t="shared" si="71"/>
        <v>4.71</v>
      </c>
      <c r="J474" s="573">
        <f t="shared" si="66"/>
        <v>0.53559592105905995</v>
      </c>
    </row>
    <row r="475" spans="1:10" x14ac:dyDescent="0.25">
      <c r="A475">
        <f t="shared" si="67"/>
        <v>6.2990022904750489E-2</v>
      </c>
      <c r="B475" s="2">
        <f t="shared" si="68"/>
        <v>4.7199999999999438</v>
      </c>
      <c r="C475" s="428">
        <f t="shared" si="69"/>
        <v>4.72</v>
      </c>
      <c r="D475" s="425">
        <f t="shared" si="63"/>
        <v>6.2990022904750989E-2</v>
      </c>
      <c r="E475" s="433">
        <f t="shared" si="70"/>
        <v>4.72</v>
      </c>
      <c r="F475" s="430">
        <f t="shared" si="64"/>
        <v>0.12774951237592802</v>
      </c>
      <c r="G475" s="439">
        <f t="shared" si="71"/>
        <v>4.72</v>
      </c>
      <c r="H475" s="435">
        <f t="shared" si="65"/>
        <v>0.12774951237592802</v>
      </c>
      <c r="I475" s="577">
        <f t="shared" si="71"/>
        <v>4.72</v>
      </c>
      <c r="J475" s="573">
        <f t="shared" si="66"/>
        <v>0.5356720593982035</v>
      </c>
    </row>
    <row r="476" spans="1:10" x14ac:dyDescent="0.25">
      <c r="A476">
        <f t="shared" si="67"/>
        <v>6.3063128013384304E-2</v>
      </c>
      <c r="B476" s="2">
        <f t="shared" si="68"/>
        <v>4.7299999999999436</v>
      </c>
      <c r="C476" s="428">
        <f t="shared" si="69"/>
        <v>4.7300000000000004</v>
      </c>
      <c r="D476" s="425">
        <f t="shared" si="63"/>
        <v>6.3063128013384803E-2</v>
      </c>
      <c r="E476" s="433">
        <f t="shared" si="70"/>
        <v>4.7300000000000004</v>
      </c>
      <c r="F476" s="430">
        <f t="shared" si="64"/>
        <v>0.12781199013198169</v>
      </c>
      <c r="G476" s="439">
        <f t="shared" si="71"/>
        <v>4.7300000000000004</v>
      </c>
      <c r="H476" s="435">
        <f t="shared" si="65"/>
        <v>0.12781199013198169</v>
      </c>
      <c r="I476" s="577">
        <f t="shared" si="71"/>
        <v>4.7300000000000004</v>
      </c>
      <c r="J476" s="573">
        <f t="shared" si="66"/>
        <v>0.53574820006838353</v>
      </c>
    </row>
    <row r="477" spans="1:10" x14ac:dyDescent="0.25">
      <c r="A477">
        <f t="shared" si="67"/>
        <v>6.3136271705510505E-2</v>
      </c>
      <c r="B477" s="2">
        <f t="shared" si="68"/>
        <v>4.7399999999999434</v>
      </c>
      <c r="C477" s="428">
        <f t="shared" si="69"/>
        <v>4.74</v>
      </c>
      <c r="D477" s="425">
        <f t="shared" si="63"/>
        <v>6.3136271705510894E-2</v>
      </c>
      <c r="E477" s="433">
        <f t="shared" si="70"/>
        <v>4.74</v>
      </c>
      <c r="F477" s="430">
        <f t="shared" si="64"/>
        <v>0.12787448295907963</v>
      </c>
      <c r="G477" s="439">
        <f t="shared" si="71"/>
        <v>4.74</v>
      </c>
      <c r="H477" s="435">
        <f t="shared" si="65"/>
        <v>0.12787448295907963</v>
      </c>
      <c r="I477" s="577">
        <f t="shared" si="71"/>
        <v>4.74</v>
      </c>
      <c r="J477" s="573">
        <f t="shared" si="66"/>
        <v>0.53582434306925741</v>
      </c>
    </row>
    <row r="478" spans="1:10" x14ac:dyDescent="0.25">
      <c r="A478">
        <f t="shared" si="67"/>
        <v>6.3209453946024535E-2</v>
      </c>
      <c r="B478" s="2">
        <f t="shared" si="68"/>
        <v>4.7499999999999432</v>
      </c>
      <c r="C478" s="428">
        <f t="shared" si="69"/>
        <v>4.75</v>
      </c>
      <c r="D478" s="425">
        <f t="shared" si="63"/>
        <v>6.3209453946024854E-2</v>
      </c>
      <c r="E478" s="433">
        <f t="shared" si="70"/>
        <v>4.75</v>
      </c>
      <c r="F478" s="430">
        <f t="shared" si="64"/>
        <v>0.12793699085374183</v>
      </c>
      <c r="G478" s="439">
        <f t="shared" si="71"/>
        <v>4.75</v>
      </c>
      <c r="H478" s="435">
        <f t="shared" si="65"/>
        <v>0.12793699085374183</v>
      </c>
      <c r="I478" s="577">
        <f t="shared" si="71"/>
        <v>4.75</v>
      </c>
      <c r="J478" s="573">
        <f t="shared" si="66"/>
        <v>0.53590048840048699</v>
      </c>
    </row>
    <row r="479" spans="1:10" x14ac:dyDescent="0.25">
      <c r="A479">
        <f t="shared" si="67"/>
        <v>6.3282674699800173E-2</v>
      </c>
      <c r="B479" s="2">
        <f t="shared" si="68"/>
        <v>4.7599999999999429</v>
      </c>
      <c r="C479" s="428">
        <f t="shared" si="69"/>
        <v>4.76</v>
      </c>
      <c r="D479" s="425">
        <f t="shared" si="63"/>
        <v>6.3282674699800548E-2</v>
      </c>
      <c r="E479" s="433">
        <f t="shared" si="70"/>
        <v>4.76</v>
      </c>
      <c r="F479" s="430">
        <f t="shared" si="64"/>
        <v>0.12799951381248559</v>
      </c>
      <c r="G479" s="439">
        <f t="shared" si="71"/>
        <v>4.76</v>
      </c>
      <c r="H479" s="435">
        <f t="shared" si="65"/>
        <v>0.12799951381248559</v>
      </c>
      <c r="I479" s="577">
        <f t="shared" si="71"/>
        <v>4.76</v>
      </c>
      <c r="J479" s="573">
        <f t="shared" si="66"/>
        <v>0.53597663606172985</v>
      </c>
    </row>
    <row r="480" spans="1:10" x14ac:dyDescent="0.25">
      <c r="A480">
        <f t="shared" si="67"/>
        <v>6.3355933931690187E-2</v>
      </c>
      <c r="B480" s="2">
        <f t="shared" si="68"/>
        <v>4.7699999999999427</v>
      </c>
      <c r="C480" s="428">
        <f t="shared" si="69"/>
        <v>4.7699999999999996</v>
      </c>
      <c r="D480" s="425">
        <f t="shared" si="63"/>
        <v>6.3355933931690533E-2</v>
      </c>
      <c r="E480" s="433">
        <f t="shared" si="70"/>
        <v>4.7699999999999996</v>
      </c>
      <c r="F480" s="430">
        <f t="shared" si="64"/>
        <v>0.12806205183182684</v>
      </c>
      <c r="G480" s="439">
        <f t="shared" si="71"/>
        <v>4.7699999999999996</v>
      </c>
      <c r="H480" s="435">
        <f t="shared" si="65"/>
        <v>0.12806205183182684</v>
      </c>
      <c r="I480" s="577">
        <f t="shared" si="71"/>
        <v>4.7699999999999996</v>
      </c>
      <c r="J480" s="573">
        <f t="shared" si="66"/>
        <v>0.53605278605264339</v>
      </c>
    </row>
    <row r="481" spans="1:10" x14ac:dyDescent="0.25">
      <c r="A481">
        <f t="shared" si="67"/>
        <v>6.3429231606526068E-2</v>
      </c>
      <c r="B481" s="2">
        <f t="shared" si="68"/>
        <v>4.7799999999999425</v>
      </c>
      <c r="C481" s="428">
        <f t="shared" si="69"/>
        <v>4.78</v>
      </c>
      <c r="D481" s="425">
        <f t="shared" si="63"/>
        <v>6.3429231606526457E-2</v>
      </c>
      <c r="E481" s="433">
        <f t="shared" si="70"/>
        <v>4.78</v>
      </c>
      <c r="F481" s="430">
        <f t="shared" si="64"/>
        <v>0.12812460490828054</v>
      </c>
      <c r="G481" s="439">
        <f t="shared" si="71"/>
        <v>4.78</v>
      </c>
      <c r="H481" s="435">
        <f t="shared" si="65"/>
        <v>0.12812460490828054</v>
      </c>
      <c r="I481" s="577">
        <f t="shared" si="71"/>
        <v>4.78</v>
      </c>
      <c r="J481" s="573">
        <f t="shared" si="66"/>
        <v>0.53612893837288755</v>
      </c>
    </row>
    <row r="482" spans="1:10" x14ac:dyDescent="0.25">
      <c r="A482">
        <f t="shared" si="67"/>
        <v>6.3502567689118369E-2</v>
      </c>
      <c r="B482" s="2">
        <f t="shared" si="68"/>
        <v>4.7899999999999423</v>
      </c>
      <c r="C482" s="428">
        <f t="shared" si="69"/>
        <v>4.79</v>
      </c>
      <c r="D482" s="425">
        <f t="shared" si="63"/>
        <v>6.3502567689118758E-2</v>
      </c>
      <c r="E482" s="433">
        <f t="shared" si="70"/>
        <v>4.79</v>
      </c>
      <c r="F482" s="430">
        <f t="shared" si="64"/>
        <v>0.12818717303835928</v>
      </c>
      <c r="G482" s="439">
        <f t="shared" si="71"/>
        <v>4.79</v>
      </c>
      <c r="H482" s="435">
        <f t="shared" si="65"/>
        <v>0.12818717303835928</v>
      </c>
      <c r="I482" s="577">
        <f t="shared" si="71"/>
        <v>4.79</v>
      </c>
      <c r="J482" s="573">
        <f t="shared" si="66"/>
        <v>0.53620509302211983</v>
      </c>
    </row>
    <row r="483" spans="1:10" x14ac:dyDescent="0.25">
      <c r="A483">
        <f t="shared" si="67"/>
        <v>6.3575942144256894E-2</v>
      </c>
      <c r="B483" s="2">
        <f t="shared" si="68"/>
        <v>4.7999999999999421</v>
      </c>
      <c r="C483" s="428">
        <f t="shared" si="69"/>
        <v>4.8</v>
      </c>
      <c r="D483" s="425">
        <f t="shared" si="63"/>
        <v>6.35759421442572E-2</v>
      </c>
      <c r="E483" s="433">
        <f t="shared" si="70"/>
        <v>4.8</v>
      </c>
      <c r="F483" s="430">
        <f t="shared" si="64"/>
        <v>0.12824975621857454</v>
      </c>
      <c r="G483" s="439">
        <f t="shared" si="71"/>
        <v>4.8</v>
      </c>
      <c r="H483" s="435">
        <f t="shared" si="65"/>
        <v>0.12824975621857454</v>
      </c>
      <c r="I483" s="577">
        <f t="shared" si="71"/>
        <v>4.8</v>
      </c>
      <c r="J483" s="573">
        <f t="shared" si="66"/>
        <v>0.53628124999999915</v>
      </c>
    </row>
    <row r="484" spans="1:10" x14ac:dyDescent="0.25">
      <c r="A484">
        <f t="shared" si="67"/>
        <v>6.3649354936710631E-2</v>
      </c>
      <c r="B484" s="2">
        <f t="shared" si="68"/>
        <v>4.8099999999999419</v>
      </c>
      <c r="C484" s="428">
        <f t="shared" si="69"/>
        <v>4.8099999999999996</v>
      </c>
      <c r="D484" s="425">
        <f t="shared" si="63"/>
        <v>6.364935493671095E-2</v>
      </c>
      <c r="E484" s="433">
        <f t="shared" si="70"/>
        <v>4.8099999999999996</v>
      </c>
      <c r="F484" s="430">
        <f t="shared" si="64"/>
        <v>0.12831235444543643</v>
      </c>
      <c r="G484" s="439">
        <f t="shared" si="71"/>
        <v>4.8099999999999996</v>
      </c>
      <c r="H484" s="435">
        <f t="shared" si="65"/>
        <v>0.12831235444543643</v>
      </c>
      <c r="I484" s="577">
        <f t="shared" si="71"/>
        <v>4.8099999999999996</v>
      </c>
      <c r="J484" s="573">
        <f t="shared" si="66"/>
        <v>0.53635740930618547</v>
      </c>
    </row>
    <row r="485" spans="1:10" x14ac:dyDescent="0.25">
      <c r="A485">
        <f t="shared" si="67"/>
        <v>6.3722806031228194E-2</v>
      </c>
      <c r="B485" s="2">
        <f t="shared" si="68"/>
        <v>4.8199999999999417</v>
      </c>
      <c r="C485" s="428">
        <f t="shared" si="69"/>
        <v>4.82</v>
      </c>
      <c r="D485" s="425">
        <f t="shared" si="63"/>
        <v>6.372280603122861E-2</v>
      </c>
      <c r="E485" s="433">
        <f t="shared" si="70"/>
        <v>4.82</v>
      </c>
      <c r="F485" s="430">
        <f t="shared" si="64"/>
        <v>0.12837496771545334</v>
      </c>
      <c r="G485" s="439">
        <f t="shared" si="71"/>
        <v>4.82</v>
      </c>
      <c r="H485" s="435">
        <f t="shared" si="65"/>
        <v>0.12837496771545334</v>
      </c>
      <c r="I485" s="577">
        <f t="shared" si="71"/>
        <v>4.82</v>
      </c>
      <c r="J485" s="573">
        <f t="shared" si="66"/>
        <v>0.53643357094033794</v>
      </c>
    </row>
    <row r="486" spans="1:10" x14ac:dyDescent="0.25">
      <c r="A486">
        <f t="shared" si="67"/>
        <v>6.3796295392537908E-2</v>
      </c>
      <c r="B486" s="2">
        <f t="shared" si="68"/>
        <v>4.8299999999999415</v>
      </c>
      <c r="C486" s="428">
        <f t="shared" si="69"/>
        <v>4.83</v>
      </c>
      <c r="D486" s="425">
        <f t="shared" si="63"/>
        <v>6.3796295392538296E-2</v>
      </c>
      <c r="E486" s="433">
        <f t="shared" si="70"/>
        <v>4.83</v>
      </c>
      <c r="F486" s="430">
        <f t="shared" si="64"/>
        <v>0.12843759602513158</v>
      </c>
      <c r="G486" s="439">
        <f t="shared" si="71"/>
        <v>4.83</v>
      </c>
      <c r="H486" s="435">
        <f t="shared" si="65"/>
        <v>0.12843759602513158</v>
      </c>
      <c r="I486" s="577">
        <f t="shared" si="71"/>
        <v>4.83</v>
      </c>
      <c r="J486" s="573">
        <f t="shared" si="66"/>
        <v>0.53650973490211418</v>
      </c>
    </row>
    <row r="487" spans="1:10" x14ac:dyDescent="0.25">
      <c r="A487">
        <f t="shared" si="67"/>
        <v>6.3869822985347754E-2</v>
      </c>
      <c r="B487" s="2">
        <f t="shared" si="68"/>
        <v>4.8399999999999412</v>
      </c>
      <c r="C487" s="428">
        <f t="shared" si="69"/>
        <v>4.84</v>
      </c>
      <c r="D487" s="425">
        <f t="shared" si="63"/>
        <v>6.3869822985348157E-2</v>
      </c>
      <c r="E487" s="433">
        <f t="shared" si="70"/>
        <v>4.84</v>
      </c>
      <c r="F487" s="430">
        <f t="shared" si="64"/>
        <v>0.1285002393709766</v>
      </c>
      <c r="G487" s="439">
        <f t="shared" si="71"/>
        <v>4.84</v>
      </c>
      <c r="H487" s="435">
        <f t="shared" si="65"/>
        <v>0.1285002393709766</v>
      </c>
      <c r="I487" s="577">
        <f t="shared" si="71"/>
        <v>4.84</v>
      </c>
      <c r="J487" s="573">
        <f t="shared" si="66"/>
        <v>0.53658590119117366</v>
      </c>
    </row>
    <row r="488" spans="1:10" x14ac:dyDescent="0.25">
      <c r="A488">
        <f t="shared" si="67"/>
        <v>6.3943388774345855E-2</v>
      </c>
      <c r="B488" s="2">
        <f t="shared" si="68"/>
        <v>4.849999999999941</v>
      </c>
      <c r="C488" s="428">
        <f t="shared" si="69"/>
        <v>4.8499999999999996</v>
      </c>
      <c r="D488" s="425">
        <f t="shared" si="63"/>
        <v>6.3943388774346271E-2</v>
      </c>
      <c r="E488" s="433">
        <f t="shared" si="70"/>
        <v>4.8499999999999996</v>
      </c>
      <c r="F488" s="430">
        <f t="shared" si="64"/>
        <v>0.12856289774949223</v>
      </c>
      <c r="G488" s="439">
        <f t="shared" si="71"/>
        <v>4.8499999999999996</v>
      </c>
      <c r="H488" s="435">
        <f t="shared" si="65"/>
        <v>0.12856289774949223</v>
      </c>
      <c r="I488" s="577">
        <f t="shared" si="71"/>
        <v>4.8499999999999996</v>
      </c>
      <c r="J488" s="573">
        <f t="shared" si="66"/>
        <v>0.53666206980717635</v>
      </c>
    </row>
    <row r="489" spans="1:10" x14ac:dyDescent="0.25">
      <c r="A489">
        <f t="shared" si="67"/>
        <v>6.4016992724200292E-2</v>
      </c>
      <c r="B489" s="2">
        <f t="shared" si="68"/>
        <v>4.8599999999999408</v>
      </c>
      <c r="C489" s="428">
        <f t="shared" si="69"/>
        <v>4.8600000000000003</v>
      </c>
      <c r="D489" s="425">
        <f t="shared" si="63"/>
        <v>6.4016992724200708E-2</v>
      </c>
      <c r="E489" s="433">
        <f t="shared" si="70"/>
        <v>4.8600000000000003</v>
      </c>
      <c r="F489" s="430">
        <f t="shared" si="64"/>
        <v>0.12862557115718029</v>
      </c>
      <c r="G489" s="439">
        <f t="shared" si="71"/>
        <v>4.8600000000000003</v>
      </c>
      <c r="H489" s="435">
        <f t="shared" si="65"/>
        <v>0.12862557115718029</v>
      </c>
      <c r="I489" s="577">
        <f t="shared" si="71"/>
        <v>4.8600000000000003</v>
      </c>
      <c r="J489" s="573">
        <f t="shared" si="66"/>
        <v>0.5367382407497806</v>
      </c>
    </row>
    <row r="490" spans="1:10" x14ac:dyDescent="0.25">
      <c r="A490">
        <f t="shared" si="67"/>
        <v>6.4090634799559565E-2</v>
      </c>
      <c r="B490" s="2">
        <f t="shared" si="68"/>
        <v>4.8699999999999406</v>
      </c>
      <c r="C490" s="428">
        <f t="shared" si="69"/>
        <v>4.87</v>
      </c>
      <c r="D490" s="425">
        <f t="shared" si="63"/>
        <v>6.4090634799559953E-2</v>
      </c>
      <c r="E490" s="433">
        <f t="shared" si="70"/>
        <v>4.87</v>
      </c>
      <c r="F490" s="430">
        <f t="shared" si="64"/>
        <v>0.1286882595905415</v>
      </c>
      <c r="G490" s="439">
        <f t="shared" si="71"/>
        <v>4.87</v>
      </c>
      <c r="H490" s="435">
        <f t="shared" si="65"/>
        <v>0.1286882595905415</v>
      </c>
      <c r="I490" s="577">
        <f t="shared" si="71"/>
        <v>4.87</v>
      </c>
      <c r="J490" s="573">
        <f t="shared" si="66"/>
        <v>0.53681441401864671</v>
      </c>
    </row>
    <row r="491" spans="1:10" x14ac:dyDescent="0.25">
      <c r="A491">
        <f t="shared" si="67"/>
        <v>6.4164314965052371E-2</v>
      </c>
      <c r="B491" s="2">
        <f t="shared" si="68"/>
        <v>4.8799999999999404</v>
      </c>
      <c r="C491" s="428">
        <f t="shared" si="69"/>
        <v>4.88</v>
      </c>
      <c r="D491" s="425">
        <f t="shared" si="63"/>
        <v>6.4164314965052899E-2</v>
      </c>
      <c r="E491" s="433">
        <f t="shared" si="70"/>
        <v>4.88</v>
      </c>
      <c r="F491" s="430">
        <f t="shared" si="64"/>
        <v>0.12875096304607495</v>
      </c>
      <c r="G491" s="439">
        <f t="shared" si="71"/>
        <v>4.88</v>
      </c>
      <c r="H491" s="435">
        <f t="shared" si="65"/>
        <v>0.12875096304607495</v>
      </c>
      <c r="I491" s="577">
        <f t="shared" si="71"/>
        <v>4.88</v>
      </c>
      <c r="J491" s="573">
        <f t="shared" si="66"/>
        <v>0.53689058961343283</v>
      </c>
    </row>
    <row r="492" spans="1:10" x14ac:dyDescent="0.25">
      <c r="A492">
        <f t="shared" si="67"/>
        <v>6.4238033185288465E-2</v>
      </c>
      <c r="B492" s="2">
        <f t="shared" si="68"/>
        <v>4.8899999999999402</v>
      </c>
      <c r="C492" s="428">
        <f t="shared" si="69"/>
        <v>4.8899999999999997</v>
      </c>
      <c r="D492" s="425">
        <f t="shared" si="63"/>
        <v>6.4238033185288937E-2</v>
      </c>
      <c r="E492" s="433">
        <f t="shared" si="70"/>
        <v>4.8899999999999997</v>
      </c>
      <c r="F492" s="430">
        <f t="shared" si="64"/>
        <v>0.12881368152027792</v>
      </c>
      <c r="G492" s="439">
        <f t="shared" si="71"/>
        <v>4.8899999999999997</v>
      </c>
      <c r="H492" s="435">
        <f t="shared" si="65"/>
        <v>0.12881368152027792</v>
      </c>
      <c r="I492" s="577">
        <f t="shared" si="71"/>
        <v>4.8899999999999997</v>
      </c>
      <c r="J492" s="573">
        <f t="shared" si="66"/>
        <v>0.53696676753379868</v>
      </c>
    </row>
    <row r="493" spans="1:10" x14ac:dyDescent="0.25">
      <c r="A493">
        <f t="shared" si="67"/>
        <v>6.4311789424857879E-2</v>
      </c>
      <c r="B493" s="2">
        <f t="shared" si="68"/>
        <v>4.89999999999994</v>
      </c>
      <c r="C493" s="428">
        <f t="shared" si="69"/>
        <v>4.9000000000000004</v>
      </c>
      <c r="D493" s="425">
        <f t="shared" si="63"/>
        <v>6.4311789424858365E-2</v>
      </c>
      <c r="E493" s="433">
        <f t="shared" si="70"/>
        <v>4.9000000000000004</v>
      </c>
      <c r="F493" s="430">
        <f t="shared" si="64"/>
        <v>0.12887641500964658</v>
      </c>
      <c r="G493" s="439">
        <f t="shared" si="71"/>
        <v>4.9000000000000004</v>
      </c>
      <c r="H493" s="435">
        <f t="shared" si="65"/>
        <v>0.12887641500964658</v>
      </c>
      <c r="I493" s="577">
        <f t="shared" si="71"/>
        <v>4.9000000000000004</v>
      </c>
      <c r="J493" s="573">
        <f t="shared" si="66"/>
        <v>0.53704294777940487</v>
      </c>
    </row>
    <row r="494" spans="1:10" x14ac:dyDescent="0.25">
      <c r="A494">
        <f t="shared" si="67"/>
        <v>6.438558364833176E-2</v>
      </c>
      <c r="B494" s="2">
        <f t="shared" si="68"/>
        <v>4.9099999999999397</v>
      </c>
      <c r="C494" s="428">
        <f t="shared" si="69"/>
        <v>4.91</v>
      </c>
      <c r="D494" s="425">
        <f t="shared" si="63"/>
        <v>6.4385583648332301E-2</v>
      </c>
      <c r="E494" s="433">
        <f t="shared" si="70"/>
        <v>4.91</v>
      </c>
      <c r="F494" s="430">
        <f t="shared" si="64"/>
        <v>0.12893916351067539</v>
      </c>
      <c r="G494" s="439">
        <f t="shared" si="71"/>
        <v>4.91</v>
      </c>
      <c r="H494" s="435">
        <f t="shared" si="65"/>
        <v>0.12893916351067539</v>
      </c>
      <c r="I494" s="577">
        <f t="shared" si="71"/>
        <v>4.91</v>
      </c>
      <c r="J494" s="573">
        <f t="shared" si="66"/>
        <v>0.53711913034991055</v>
      </c>
    </row>
    <row r="495" spans="1:10" x14ac:dyDescent="0.25">
      <c r="A495">
        <f t="shared" si="67"/>
        <v>6.4459415820262309E-2</v>
      </c>
      <c r="B495" s="2">
        <f t="shared" si="68"/>
        <v>4.9199999999999395</v>
      </c>
      <c r="C495" s="428">
        <f t="shared" si="69"/>
        <v>4.92</v>
      </c>
      <c r="D495" s="425">
        <f t="shared" si="63"/>
        <v>6.4459415820262864E-2</v>
      </c>
      <c r="E495" s="433">
        <f t="shared" si="70"/>
        <v>4.92</v>
      </c>
      <c r="F495" s="430">
        <f t="shared" si="64"/>
        <v>0.12900192701985708</v>
      </c>
      <c r="G495" s="439">
        <f t="shared" si="71"/>
        <v>4.92</v>
      </c>
      <c r="H495" s="435">
        <f t="shared" si="65"/>
        <v>0.12900192701985708</v>
      </c>
      <c r="I495" s="577">
        <f t="shared" si="71"/>
        <v>4.92</v>
      </c>
      <c r="J495" s="573">
        <f t="shared" si="66"/>
        <v>0.53719531524497455</v>
      </c>
    </row>
    <row r="496" spans="1:10" x14ac:dyDescent="0.25">
      <c r="A496">
        <f t="shared" si="67"/>
        <v>6.4533285905182897E-2</v>
      </c>
      <c r="B496" s="2">
        <f t="shared" si="68"/>
        <v>4.9299999999999393</v>
      </c>
      <c r="C496" s="428">
        <f t="shared" si="69"/>
        <v>4.93</v>
      </c>
      <c r="D496" s="425">
        <f t="shared" si="63"/>
        <v>6.4533285905183382E-2</v>
      </c>
      <c r="E496" s="433">
        <f t="shared" si="70"/>
        <v>4.93</v>
      </c>
      <c r="F496" s="430">
        <f t="shared" si="64"/>
        <v>0.12906470553368291</v>
      </c>
      <c r="G496" s="439">
        <f t="shared" si="71"/>
        <v>4.93</v>
      </c>
      <c r="H496" s="435">
        <f t="shared" si="65"/>
        <v>0.12906470553368291</v>
      </c>
      <c r="I496" s="577">
        <f t="shared" si="71"/>
        <v>4.93</v>
      </c>
      <c r="J496" s="573">
        <f t="shared" si="66"/>
        <v>0.5372715024642567</v>
      </c>
    </row>
    <row r="497" spans="1:10" x14ac:dyDescent="0.25">
      <c r="A497">
        <f t="shared" si="67"/>
        <v>6.4607193867608159E-2</v>
      </c>
      <c r="B497" s="2">
        <f t="shared" si="68"/>
        <v>4.9399999999999391</v>
      </c>
      <c r="C497" s="428">
        <f t="shared" si="69"/>
        <v>4.9400000000000004</v>
      </c>
      <c r="D497" s="425">
        <f t="shared" si="63"/>
        <v>6.4607193867608589E-2</v>
      </c>
      <c r="E497" s="433">
        <f t="shared" si="70"/>
        <v>4.9400000000000004</v>
      </c>
      <c r="F497" s="430">
        <f t="shared" si="64"/>
        <v>0.12912749904864246</v>
      </c>
      <c r="G497" s="439">
        <f t="shared" si="71"/>
        <v>4.9400000000000004</v>
      </c>
      <c r="H497" s="435">
        <f t="shared" si="65"/>
        <v>0.12912749904864246</v>
      </c>
      <c r="I497" s="577">
        <f t="shared" si="71"/>
        <v>4.9400000000000004</v>
      </c>
      <c r="J497" s="573">
        <f t="shared" si="66"/>
        <v>0.53734769200741561</v>
      </c>
    </row>
    <row r="498" spans="1:10" x14ac:dyDescent="0.25">
      <c r="A498">
        <f t="shared" si="67"/>
        <v>6.4681139672034524E-2</v>
      </c>
      <c r="B498" s="2">
        <f t="shared" si="68"/>
        <v>4.9499999999999389</v>
      </c>
      <c r="C498" s="428">
        <f t="shared" si="69"/>
        <v>4.95</v>
      </c>
      <c r="D498" s="425">
        <f t="shared" si="63"/>
        <v>6.4681139672034885E-2</v>
      </c>
      <c r="E498" s="433">
        <f t="shared" si="70"/>
        <v>4.95</v>
      </c>
      <c r="F498" s="430">
        <f t="shared" si="64"/>
        <v>0.12919030756122479</v>
      </c>
      <c r="G498" s="439">
        <f t="shared" si="71"/>
        <v>4.95</v>
      </c>
      <c r="H498" s="435">
        <f t="shared" si="65"/>
        <v>0.12919030756122479</v>
      </c>
      <c r="I498" s="577">
        <f t="shared" si="71"/>
        <v>4.95</v>
      </c>
      <c r="J498" s="573">
        <f t="shared" si="66"/>
        <v>0.53742388387411422</v>
      </c>
    </row>
    <row r="499" spans="1:10" x14ac:dyDescent="0.25">
      <c r="A499">
        <f t="shared" si="67"/>
        <v>6.4755123282939725E-2</v>
      </c>
      <c r="B499" s="2">
        <f t="shared" si="68"/>
        <v>4.9599999999999387</v>
      </c>
      <c r="C499" s="428">
        <f t="shared" si="69"/>
        <v>4.96</v>
      </c>
      <c r="D499" s="425">
        <f t="shared" si="63"/>
        <v>6.4755123282940183E-2</v>
      </c>
      <c r="E499" s="433">
        <f t="shared" si="70"/>
        <v>4.96</v>
      </c>
      <c r="F499" s="430">
        <f t="shared" si="64"/>
        <v>0.12925313106791639</v>
      </c>
      <c r="G499" s="439">
        <f t="shared" si="71"/>
        <v>4.96</v>
      </c>
      <c r="H499" s="435">
        <f t="shared" si="65"/>
        <v>0.12925313106791639</v>
      </c>
      <c r="I499" s="577">
        <f t="shared" si="71"/>
        <v>4.96</v>
      </c>
      <c r="J499" s="573">
        <f t="shared" si="66"/>
        <v>0.53750007806401146</v>
      </c>
    </row>
    <row r="500" spans="1:10" x14ac:dyDescent="0.25">
      <c r="A500">
        <f t="shared" si="67"/>
        <v>6.4829144664783761E-2</v>
      </c>
      <c r="B500" s="2">
        <f t="shared" si="68"/>
        <v>4.9699999999999385</v>
      </c>
      <c r="C500" s="428">
        <f t="shared" si="69"/>
        <v>4.97</v>
      </c>
      <c r="D500" s="425">
        <f t="shared" si="63"/>
        <v>6.4829144664784163E-2</v>
      </c>
      <c r="E500" s="433">
        <f t="shared" si="70"/>
        <v>4.97</v>
      </c>
      <c r="F500" s="430">
        <f t="shared" si="64"/>
        <v>0.12931596956520233</v>
      </c>
      <c r="G500" s="439">
        <f t="shared" si="71"/>
        <v>4.97</v>
      </c>
      <c r="H500" s="435">
        <f t="shared" si="65"/>
        <v>0.12931596956520233</v>
      </c>
      <c r="I500" s="577">
        <f t="shared" si="71"/>
        <v>4.97</v>
      </c>
      <c r="J500" s="573">
        <f t="shared" si="66"/>
        <v>0.53757627457676616</v>
      </c>
    </row>
    <row r="501" spans="1:10" x14ac:dyDescent="0.25">
      <c r="A501">
        <f t="shared" si="67"/>
        <v>6.4903203782008159E-2</v>
      </c>
      <c r="B501" s="2">
        <f t="shared" si="68"/>
        <v>4.9799999999999383</v>
      </c>
      <c r="C501" s="428">
        <f t="shared" si="69"/>
        <v>4.9800000000000004</v>
      </c>
      <c r="D501" s="425">
        <f t="shared" si="63"/>
        <v>6.4903203782008617E-2</v>
      </c>
      <c r="E501" s="433">
        <f t="shared" si="70"/>
        <v>4.9800000000000004</v>
      </c>
      <c r="F501" s="430">
        <f t="shared" si="64"/>
        <v>0.12937882304956658</v>
      </c>
      <c r="G501" s="439">
        <f t="shared" si="71"/>
        <v>4.9800000000000004</v>
      </c>
      <c r="H501" s="435">
        <f t="shared" si="65"/>
        <v>0.12937882304956658</v>
      </c>
      <c r="I501" s="577">
        <f t="shared" si="71"/>
        <v>4.9800000000000004</v>
      </c>
      <c r="J501" s="573">
        <f t="shared" si="66"/>
        <v>0.53765247341203959</v>
      </c>
    </row>
    <row r="502" spans="1:10" x14ac:dyDescent="0.25">
      <c r="A502">
        <f t="shared" si="67"/>
        <v>6.4977300599036891E-2</v>
      </c>
      <c r="B502" s="2">
        <f t="shared" si="68"/>
        <v>4.989999999999938</v>
      </c>
      <c r="C502" s="428">
        <f t="shared" si="69"/>
        <v>4.99</v>
      </c>
      <c r="D502" s="425">
        <f t="shared" si="63"/>
        <v>6.4977300599037349E-2</v>
      </c>
      <c r="E502" s="433">
        <f t="shared" si="70"/>
        <v>4.99</v>
      </c>
      <c r="F502" s="430">
        <f t="shared" si="64"/>
        <v>0.12944169151749105</v>
      </c>
      <c r="G502" s="439">
        <f t="shared" si="71"/>
        <v>4.99</v>
      </c>
      <c r="H502" s="435">
        <f t="shared" si="65"/>
        <v>0.12944169151749105</v>
      </c>
      <c r="I502" s="577">
        <f t="shared" si="71"/>
        <v>4.99</v>
      </c>
      <c r="J502" s="573">
        <f t="shared" si="66"/>
        <v>0.53772867456949047</v>
      </c>
    </row>
    <row r="503" spans="1:10" x14ac:dyDescent="0.25">
      <c r="A503">
        <f t="shared" si="67"/>
        <v>6.5051435080276124E-2</v>
      </c>
      <c r="B503" s="2">
        <f t="shared" si="68"/>
        <v>4.9999999999999378</v>
      </c>
      <c r="C503" s="428">
        <f t="shared" si="69"/>
        <v>5</v>
      </c>
      <c r="D503" s="425">
        <f t="shared" si="63"/>
        <v>6.5051435080276582E-2</v>
      </c>
      <c r="E503" s="433">
        <f t="shared" si="70"/>
        <v>5</v>
      </c>
      <c r="F503" s="430">
        <f t="shared" si="64"/>
        <v>0.1295045749654567</v>
      </c>
      <c r="G503" s="439">
        <f t="shared" si="71"/>
        <v>5</v>
      </c>
      <c r="H503" s="435">
        <f t="shared" si="65"/>
        <v>0.1295045749654567</v>
      </c>
      <c r="I503" s="577">
        <f t="shared" si="71"/>
        <v>5</v>
      </c>
      <c r="J503" s="573">
        <f t="shared" si="66"/>
        <v>0.5378048780487803</v>
      </c>
    </row>
    <row r="504" spans="1:10" x14ac:dyDescent="0.25">
      <c r="A504">
        <f t="shared" si="67"/>
        <v>6.5125607190114398E-2</v>
      </c>
      <c r="B504" s="2">
        <f t="shared" si="68"/>
        <v>5.0099999999999376</v>
      </c>
      <c r="C504" s="428">
        <f t="shared" si="69"/>
        <v>5.01</v>
      </c>
      <c r="D504" s="425">
        <f t="shared" si="63"/>
        <v>6.5125607190114856E-2</v>
      </c>
      <c r="E504" s="433">
        <f t="shared" si="70"/>
        <v>5.01</v>
      </c>
      <c r="F504" s="430">
        <f t="shared" si="64"/>
        <v>0.12956747338994248</v>
      </c>
      <c r="G504" s="439">
        <f t="shared" si="71"/>
        <v>5.01</v>
      </c>
      <c r="H504" s="435">
        <f t="shared" si="65"/>
        <v>0.12956747338994248</v>
      </c>
      <c r="I504" s="577">
        <f t="shared" si="71"/>
        <v>5.01</v>
      </c>
      <c r="J504" s="573">
        <f t="shared" si="66"/>
        <v>0.53788108384956823</v>
      </c>
    </row>
    <row r="505" spans="1:10" x14ac:dyDescent="0.25">
      <c r="A505">
        <f t="shared" si="67"/>
        <v>6.5199816892922979E-2</v>
      </c>
      <c r="B505" s="2">
        <f t="shared" si="68"/>
        <v>5.0199999999999374</v>
      </c>
      <c r="C505" s="428">
        <f t="shared" si="69"/>
        <v>5.0199999999999996</v>
      </c>
      <c r="D505" s="425">
        <f t="shared" si="63"/>
        <v>6.5199816892923382E-2</v>
      </c>
      <c r="E505" s="433">
        <f t="shared" si="70"/>
        <v>5.0199999999999996</v>
      </c>
      <c r="F505" s="430">
        <f t="shared" si="64"/>
        <v>0.12963038678742622</v>
      </c>
      <c r="G505" s="439">
        <f t="shared" si="71"/>
        <v>5.0199999999999996</v>
      </c>
      <c r="H505" s="435">
        <f t="shared" si="65"/>
        <v>0.12963038678742622</v>
      </c>
      <c r="I505" s="577">
        <f t="shared" si="71"/>
        <v>5.0199999999999996</v>
      </c>
      <c r="J505" s="573">
        <f t="shared" si="66"/>
        <v>0.53795729197151443</v>
      </c>
    </row>
    <row r="506" spans="1:10" x14ac:dyDescent="0.25">
      <c r="A506">
        <f t="shared" si="67"/>
        <v>6.5274064153055644E-2</v>
      </c>
      <c r="B506" s="2">
        <f t="shared" si="68"/>
        <v>5.0299999999999372</v>
      </c>
      <c r="C506" s="428">
        <f t="shared" si="69"/>
        <v>5.03</v>
      </c>
      <c r="D506" s="425">
        <f t="shared" si="63"/>
        <v>6.5274064153056116E-2</v>
      </c>
      <c r="E506" s="433">
        <f t="shared" si="70"/>
        <v>5.03</v>
      </c>
      <c r="F506" s="430">
        <f t="shared" si="64"/>
        <v>0.12969331515438412</v>
      </c>
      <c r="G506" s="439">
        <f t="shared" si="71"/>
        <v>5.03</v>
      </c>
      <c r="H506" s="435">
        <f t="shared" si="65"/>
        <v>0.12969331515438412</v>
      </c>
      <c r="I506" s="577">
        <f t="shared" si="71"/>
        <v>5.03</v>
      </c>
      <c r="J506" s="573">
        <f t="shared" si="66"/>
        <v>0.53803350241428061</v>
      </c>
    </row>
    <row r="507" spans="1:10" x14ac:dyDescent="0.25">
      <c r="A507">
        <f t="shared" si="67"/>
        <v>6.5348348934849448E-2</v>
      </c>
      <c r="B507" s="2">
        <f t="shared" si="68"/>
        <v>5.039999999999937</v>
      </c>
      <c r="C507" s="428">
        <f t="shared" si="69"/>
        <v>5.04</v>
      </c>
      <c r="D507" s="425">
        <f t="shared" si="63"/>
        <v>6.534834893484992E-2</v>
      </c>
      <c r="E507" s="433">
        <f t="shared" si="70"/>
        <v>5.04</v>
      </c>
      <c r="F507" s="430">
        <f t="shared" si="64"/>
        <v>0.12975625848729094</v>
      </c>
      <c r="G507" s="439">
        <f t="shared" si="71"/>
        <v>5.04</v>
      </c>
      <c r="H507" s="435">
        <f t="shared" si="65"/>
        <v>0.12975625848729094</v>
      </c>
      <c r="I507" s="577">
        <f t="shared" si="71"/>
        <v>5.04</v>
      </c>
      <c r="J507" s="573">
        <f t="shared" si="66"/>
        <v>0.53810971517752682</v>
      </c>
    </row>
    <row r="508" spans="1:10" x14ac:dyDescent="0.25">
      <c r="A508">
        <f t="shared" si="67"/>
        <v>6.5422671202624127E-2</v>
      </c>
      <c r="B508" s="2">
        <f t="shared" si="68"/>
        <v>5.0499999999999368</v>
      </c>
      <c r="C508" s="428">
        <f t="shared" si="69"/>
        <v>5.05</v>
      </c>
      <c r="D508" s="425">
        <f t="shared" si="63"/>
        <v>6.5422671202624544E-2</v>
      </c>
      <c r="E508" s="433">
        <f t="shared" si="70"/>
        <v>5.05</v>
      </c>
      <c r="F508" s="430">
        <f t="shared" si="64"/>
        <v>0.12981921678261943</v>
      </c>
      <c r="G508" s="439">
        <f t="shared" si="71"/>
        <v>5.05</v>
      </c>
      <c r="H508" s="435">
        <f t="shared" si="65"/>
        <v>0.12981921678261943</v>
      </c>
      <c r="I508" s="577">
        <f t="shared" si="71"/>
        <v>5.05</v>
      </c>
      <c r="J508" s="573">
        <f t="shared" si="66"/>
        <v>0.53818593026091166</v>
      </c>
    </row>
    <row r="509" spans="1:10" x14ac:dyDescent="0.25">
      <c r="A509">
        <f t="shared" si="67"/>
        <v>6.5497030920682792E-2</v>
      </c>
      <c r="B509" s="2">
        <f t="shared" si="68"/>
        <v>5.0599999999999365</v>
      </c>
      <c r="C509" s="428">
        <f t="shared" si="69"/>
        <v>5.0599999999999996</v>
      </c>
      <c r="D509" s="425">
        <f t="shared" si="63"/>
        <v>6.549703092068325E-2</v>
      </c>
      <c r="E509" s="433">
        <f t="shared" si="70"/>
        <v>5.0599999999999996</v>
      </c>
      <c r="F509" s="430">
        <f t="shared" si="64"/>
        <v>0.12988219003684182</v>
      </c>
      <c r="G509" s="439">
        <f t="shared" si="71"/>
        <v>5.0599999999999996</v>
      </c>
      <c r="H509" s="435">
        <f t="shared" si="65"/>
        <v>0.12988219003684182</v>
      </c>
      <c r="I509" s="577">
        <f t="shared" si="71"/>
        <v>5.0599999999999996</v>
      </c>
      <c r="J509" s="573">
        <f t="shared" si="66"/>
        <v>0.53826214766409874</v>
      </c>
    </row>
    <row r="510" spans="1:10" x14ac:dyDescent="0.25">
      <c r="A510">
        <f t="shared" si="67"/>
        <v>6.5571428053311925E-2</v>
      </c>
      <c r="B510" s="2">
        <f t="shared" si="68"/>
        <v>5.0699999999999363</v>
      </c>
      <c r="C510" s="428">
        <f t="shared" si="69"/>
        <v>5.07</v>
      </c>
      <c r="D510" s="425">
        <f t="shared" si="63"/>
        <v>6.5571428053312328E-2</v>
      </c>
      <c r="E510" s="433">
        <f t="shared" si="70"/>
        <v>5.07</v>
      </c>
      <c r="F510" s="430">
        <f t="shared" si="64"/>
        <v>0.12994517824642771</v>
      </c>
      <c r="G510" s="439">
        <f t="shared" si="71"/>
        <v>5.07</v>
      </c>
      <c r="H510" s="435">
        <f t="shared" si="65"/>
        <v>0.12994517824642771</v>
      </c>
      <c r="I510" s="577">
        <f t="shared" si="71"/>
        <v>5.07</v>
      </c>
      <c r="J510" s="573">
        <f t="shared" si="66"/>
        <v>0.5383383673867459</v>
      </c>
    </row>
    <row r="511" spans="1:10" x14ac:dyDescent="0.25">
      <c r="A511">
        <f t="shared" si="67"/>
        <v>6.5645862564781401E-2</v>
      </c>
      <c r="B511" s="2">
        <f t="shared" si="68"/>
        <v>5.0799999999999361</v>
      </c>
      <c r="C511" s="428">
        <f t="shared" si="69"/>
        <v>5.08</v>
      </c>
      <c r="D511" s="425">
        <f t="shared" si="63"/>
        <v>6.5645862564781887E-2</v>
      </c>
      <c r="E511" s="433">
        <f t="shared" si="70"/>
        <v>5.08</v>
      </c>
      <c r="F511" s="430">
        <f t="shared" si="64"/>
        <v>0.1300081814078464</v>
      </c>
      <c r="G511" s="439">
        <f t="shared" si="71"/>
        <v>5.08</v>
      </c>
      <c r="H511" s="435">
        <f t="shared" si="65"/>
        <v>0.1300081814078464</v>
      </c>
      <c r="I511" s="577">
        <f t="shared" si="71"/>
        <v>5.08</v>
      </c>
      <c r="J511" s="573">
        <f t="shared" si="66"/>
        <v>0.5384145894285165</v>
      </c>
    </row>
    <row r="512" spans="1:10" x14ac:dyDescent="0.25">
      <c r="A512">
        <f t="shared" si="67"/>
        <v>6.5720334419344911E-2</v>
      </c>
      <c r="B512" s="2">
        <f t="shared" si="68"/>
        <v>5.0899999999999359</v>
      </c>
      <c r="C512" s="428">
        <f t="shared" si="69"/>
        <v>5.09</v>
      </c>
      <c r="D512" s="425">
        <f t="shared" si="63"/>
        <v>6.5720334419345355E-2</v>
      </c>
      <c r="E512" s="433">
        <f t="shared" si="70"/>
        <v>5.09</v>
      </c>
      <c r="F512" s="430">
        <f t="shared" si="64"/>
        <v>0.13007119951756438</v>
      </c>
      <c r="G512" s="439">
        <f t="shared" si="71"/>
        <v>5.09</v>
      </c>
      <c r="H512" s="435">
        <f t="shared" si="65"/>
        <v>0.13007119951756438</v>
      </c>
      <c r="I512" s="577">
        <f t="shared" si="71"/>
        <v>5.09</v>
      </c>
      <c r="J512" s="573">
        <f t="shared" si="66"/>
        <v>0.53849081378906838</v>
      </c>
    </row>
    <row r="513" spans="1:10" x14ac:dyDescent="0.25">
      <c r="A513">
        <f t="shared" si="67"/>
        <v>6.5794843581239826E-2</v>
      </c>
      <c r="B513" s="2">
        <f t="shared" si="68"/>
        <v>5.0999999999999357</v>
      </c>
      <c r="C513" s="428">
        <f t="shared" si="69"/>
        <v>5.0999999999999996</v>
      </c>
      <c r="D513" s="425">
        <f t="shared" si="63"/>
        <v>6.5794843581240242E-2</v>
      </c>
      <c r="E513" s="433">
        <f t="shared" si="70"/>
        <v>5.0999999999999996</v>
      </c>
      <c r="F513" s="430">
        <f t="shared" si="64"/>
        <v>0.13013423257204779</v>
      </c>
      <c r="G513" s="439">
        <f t="shared" si="71"/>
        <v>5.0999999999999996</v>
      </c>
      <c r="H513" s="435">
        <f t="shared" si="65"/>
        <v>0.13013423257204779</v>
      </c>
      <c r="I513" s="577">
        <f t="shared" si="71"/>
        <v>5.0999999999999996</v>
      </c>
      <c r="J513" s="573">
        <f t="shared" si="66"/>
        <v>0.53856704046806458</v>
      </c>
    </row>
    <row r="514" spans="1:10" x14ac:dyDescent="0.25">
      <c r="A514">
        <f t="shared" si="67"/>
        <v>6.5869390014687473E-2</v>
      </c>
      <c r="B514" s="2">
        <f t="shared" si="68"/>
        <v>5.1099999999999355</v>
      </c>
      <c r="C514" s="428">
        <f t="shared" si="69"/>
        <v>5.1100000000000003</v>
      </c>
      <c r="D514" s="425">
        <f t="shared" si="63"/>
        <v>6.5869390014687959E-2</v>
      </c>
      <c r="E514" s="433">
        <f t="shared" si="70"/>
        <v>5.1100000000000003</v>
      </c>
      <c r="F514" s="430">
        <f t="shared" si="64"/>
        <v>0.13019728056776081</v>
      </c>
      <c r="G514" s="439">
        <f t="shared" si="71"/>
        <v>5.1100000000000003</v>
      </c>
      <c r="H514" s="435">
        <f t="shared" si="65"/>
        <v>0.13019728056776081</v>
      </c>
      <c r="I514" s="577">
        <f t="shared" si="71"/>
        <v>5.1100000000000003</v>
      </c>
      <c r="J514" s="573">
        <f t="shared" si="66"/>
        <v>0.53864326946516583</v>
      </c>
    </row>
    <row r="515" spans="1:10" x14ac:dyDescent="0.25">
      <c r="A515">
        <f t="shared" si="67"/>
        <v>6.5943973683893459E-2</v>
      </c>
      <c r="B515" s="2">
        <f t="shared" si="68"/>
        <v>5.1199999999999353</v>
      </c>
      <c r="C515" s="428">
        <f t="shared" si="69"/>
        <v>5.12</v>
      </c>
      <c r="D515" s="425">
        <f t="shared" ref="D515:D578" si="72">(((1+C515/100)^D$2)*C515/100)/(((1+C515/100)^D$2)-1)</f>
        <v>6.5943973683893917E-2</v>
      </c>
      <c r="E515" s="433">
        <f t="shared" si="70"/>
        <v>5.12</v>
      </c>
      <c r="F515" s="430">
        <f t="shared" ref="F515:F578" si="73">(((1+E515/100)^F$2)*E515/100)/(((1+E515/100)^F$2)-1)</f>
        <v>0.13026034350116597</v>
      </c>
      <c r="G515" s="439">
        <f t="shared" si="71"/>
        <v>5.12</v>
      </c>
      <c r="H515" s="435">
        <f t="shared" ref="H515:H578" si="74">(((1+G515/100)^H$2)*G515/100)/(((1+G515/100)^H$2)-1)</f>
        <v>0.13026034350116597</v>
      </c>
      <c r="I515" s="577">
        <f t="shared" si="71"/>
        <v>5.12</v>
      </c>
      <c r="J515" s="573">
        <f t="shared" ref="J515:J578" si="75">(((1+I515/100)^J$2)*I515/100)/(((1+I515/100)^J$2)-1)</f>
        <v>0.53871950078003206</v>
      </c>
    </row>
    <row r="516" spans="1:10" x14ac:dyDescent="0.25">
      <c r="A516">
        <f t="shared" si="67"/>
        <v>6.6018594553047344E-2</v>
      </c>
      <c r="B516" s="2">
        <f t="shared" si="68"/>
        <v>5.1299999999999351</v>
      </c>
      <c r="C516" s="428">
        <f t="shared" si="69"/>
        <v>5.13</v>
      </c>
      <c r="D516" s="425">
        <f t="shared" si="72"/>
        <v>6.6018594553047899E-2</v>
      </c>
      <c r="E516" s="433">
        <f t="shared" si="70"/>
        <v>5.13</v>
      </c>
      <c r="F516" s="430">
        <f t="shared" si="73"/>
        <v>0.13032342136872446</v>
      </c>
      <c r="G516" s="439">
        <f t="shared" si="71"/>
        <v>5.13</v>
      </c>
      <c r="H516" s="435">
        <f t="shared" si="74"/>
        <v>0.13032342136872446</v>
      </c>
      <c r="I516" s="577">
        <f t="shared" si="71"/>
        <v>5.13</v>
      </c>
      <c r="J516" s="573">
        <f t="shared" si="75"/>
        <v>0.53879573441232453</v>
      </c>
    </row>
    <row r="517" spans="1:10" x14ac:dyDescent="0.25">
      <c r="A517">
        <f t="shared" ref="A517:A580" si="76">(((1+B517/100)^A$2)*B517/100)/(((1+B517/100)^A$2)-1)</f>
        <v>6.609325258632355E-2</v>
      </c>
      <c r="B517" s="2">
        <f t="shared" si="68"/>
        <v>5.1399999999999348</v>
      </c>
      <c r="C517" s="428">
        <f t="shared" si="69"/>
        <v>5.14</v>
      </c>
      <c r="D517" s="425">
        <f t="shared" si="72"/>
        <v>6.6093252586324092E-2</v>
      </c>
      <c r="E517" s="433">
        <f t="shared" si="70"/>
        <v>5.14</v>
      </c>
      <c r="F517" s="430">
        <f t="shared" si="73"/>
        <v>0.13038651416689626</v>
      </c>
      <c r="G517" s="439">
        <f t="shared" si="71"/>
        <v>5.14</v>
      </c>
      <c r="H517" s="435">
        <f t="shared" si="74"/>
        <v>0.13038651416689626</v>
      </c>
      <c r="I517" s="577">
        <f t="shared" si="71"/>
        <v>5.14</v>
      </c>
      <c r="J517" s="573">
        <f t="shared" si="75"/>
        <v>0.53887197036170487</v>
      </c>
    </row>
    <row r="518" spans="1:10" x14ac:dyDescent="0.25">
      <c r="A518">
        <f t="shared" si="76"/>
        <v>6.6167947747880665E-2</v>
      </c>
      <c r="B518" s="2">
        <f t="shared" ref="B518:B581" si="77">B517+0.01</f>
        <v>5.1499999999999346</v>
      </c>
      <c r="C518" s="428">
        <f t="shared" ref="C518:C581" si="78">ROUND(C517+0.01,2)</f>
        <v>5.15</v>
      </c>
      <c r="D518" s="425">
        <f t="shared" si="72"/>
        <v>6.6167947747881165E-2</v>
      </c>
      <c r="E518" s="433">
        <f t="shared" ref="E518:E581" si="79">ROUND(E517+0.01,2)</f>
        <v>5.15</v>
      </c>
      <c r="F518" s="430">
        <f t="shared" si="73"/>
        <v>0.13044962189213921</v>
      </c>
      <c r="G518" s="439">
        <f t="shared" ref="G518:I581" si="80">ROUND(G517+0.01,2)</f>
        <v>5.15</v>
      </c>
      <c r="H518" s="435">
        <f t="shared" si="74"/>
        <v>0.13044962189213921</v>
      </c>
      <c r="I518" s="577">
        <f t="shared" si="80"/>
        <v>5.15</v>
      </c>
      <c r="J518" s="573">
        <f t="shared" si="75"/>
        <v>0.53894820862783277</v>
      </c>
    </row>
    <row r="519" spans="1:10" x14ac:dyDescent="0.25">
      <c r="A519">
        <f t="shared" si="76"/>
        <v>6.6242680001862189E-2</v>
      </c>
      <c r="B519" s="2">
        <f t="shared" si="77"/>
        <v>5.1599999999999344</v>
      </c>
      <c r="C519" s="428">
        <f t="shared" si="78"/>
        <v>5.16</v>
      </c>
      <c r="D519" s="425">
        <f t="shared" si="72"/>
        <v>6.6242680001862633E-2</v>
      </c>
      <c r="E519" s="433">
        <f t="shared" si="79"/>
        <v>5.16</v>
      </c>
      <c r="F519" s="430">
        <f t="shared" si="73"/>
        <v>0.13051274454091047</v>
      </c>
      <c r="G519" s="439">
        <f t="shared" si="80"/>
        <v>5.16</v>
      </c>
      <c r="H519" s="435">
        <f t="shared" si="74"/>
        <v>0.13051274454091047</v>
      </c>
      <c r="I519" s="577">
        <f t="shared" si="80"/>
        <v>5.16</v>
      </c>
      <c r="J519" s="573">
        <f t="shared" si="75"/>
        <v>0.53902444921037118</v>
      </c>
    </row>
    <row r="520" spans="1:10" x14ac:dyDescent="0.25">
      <c r="A520">
        <f t="shared" si="76"/>
        <v>6.6317449312396373E-2</v>
      </c>
      <c r="B520" s="2">
        <f t="shared" si="77"/>
        <v>5.1699999999999342</v>
      </c>
      <c r="C520" s="428">
        <f t="shared" si="78"/>
        <v>5.17</v>
      </c>
      <c r="D520" s="425">
        <f t="shared" si="72"/>
        <v>6.6317449312396873E-2</v>
      </c>
      <c r="E520" s="433">
        <f t="shared" si="79"/>
        <v>5.17</v>
      </c>
      <c r="F520" s="430">
        <f t="shared" si="73"/>
        <v>0.13057588210966559</v>
      </c>
      <c r="G520" s="439">
        <f t="shared" si="80"/>
        <v>5.17</v>
      </c>
      <c r="H520" s="435">
        <f t="shared" si="74"/>
        <v>0.13057588210966559</v>
      </c>
      <c r="I520" s="577">
        <f t="shared" si="80"/>
        <v>5.17</v>
      </c>
      <c r="J520" s="573">
        <f t="shared" si="75"/>
        <v>0.53910069210898237</v>
      </c>
    </row>
    <row r="521" spans="1:10" x14ac:dyDescent="0.25">
      <c r="A521">
        <f t="shared" si="76"/>
        <v>6.6392255643596632E-2</v>
      </c>
      <c r="B521" s="2">
        <f t="shared" si="77"/>
        <v>5.179999999999934</v>
      </c>
      <c r="C521" s="428">
        <f t="shared" si="78"/>
        <v>5.18</v>
      </c>
      <c r="D521" s="425">
        <f t="shared" si="72"/>
        <v>6.6392255643597062E-2</v>
      </c>
      <c r="E521" s="433">
        <f t="shared" si="79"/>
        <v>5.18</v>
      </c>
      <c r="F521" s="430">
        <f t="shared" si="73"/>
        <v>0.13063903459485773</v>
      </c>
      <c r="G521" s="439">
        <f t="shared" si="80"/>
        <v>5.18</v>
      </c>
      <c r="H521" s="435">
        <f t="shared" si="74"/>
        <v>0.13063903459485773</v>
      </c>
      <c r="I521" s="577">
        <f t="shared" si="80"/>
        <v>5.18</v>
      </c>
      <c r="J521" s="573">
        <f t="shared" si="75"/>
        <v>0.53917693732332483</v>
      </c>
    </row>
    <row r="522" spans="1:10" x14ac:dyDescent="0.25">
      <c r="A522">
        <f t="shared" si="76"/>
        <v>6.6467098959561363E-2</v>
      </c>
      <c r="B522" s="2">
        <f t="shared" si="77"/>
        <v>5.1899999999999338</v>
      </c>
      <c r="C522" s="428">
        <f t="shared" si="78"/>
        <v>5.19</v>
      </c>
      <c r="D522" s="425">
        <f t="shared" si="72"/>
        <v>6.6467098959561863E-2</v>
      </c>
      <c r="E522" s="433">
        <f t="shared" si="79"/>
        <v>5.19</v>
      </c>
      <c r="F522" s="430">
        <f t="shared" si="73"/>
        <v>0.13070220199293997</v>
      </c>
      <c r="G522" s="439">
        <f t="shared" si="80"/>
        <v>5.19</v>
      </c>
      <c r="H522" s="435">
        <f t="shared" si="74"/>
        <v>0.13070220199293997</v>
      </c>
      <c r="I522" s="577">
        <f t="shared" si="80"/>
        <v>5.19</v>
      </c>
      <c r="J522" s="573">
        <f t="shared" si="75"/>
        <v>0.53925318485306295</v>
      </c>
    </row>
    <row r="523" spans="1:10" x14ac:dyDescent="0.25">
      <c r="A523">
        <f t="shared" si="76"/>
        <v>6.6541979224374409E-2</v>
      </c>
      <c r="B523" s="2">
        <f t="shared" si="77"/>
        <v>5.1999999999999336</v>
      </c>
      <c r="C523" s="428">
        <f t="shared" si="78"/>
        <v>5.2</v>
      </c>
      <c r="D523" s="425">
        <f t="shared" si="72"/>
        <v>6.6541979224374909E-2</v>
      </c>
      <c r="E523" s="433">
        <f t="shared" si="79"/>
        <v>5.2</v>
      </c>
      <c r="F523" s="430">
        <f t="shared" si="73"/>
        <v>0.1307653843003625</v>
      </c>
      <c r="G523" s="439">
        <f t="shared" si="80"/>
        <v>5.2</v>
      </c>
      <c r="H523" s="435">
        <f t="shared" si="74"/>
        <v>0.1307653843003625</v>
      </c>
      <c r="I523" s="577">
        <f t="shared" si="80"/>
        <v>5.2</v>
      </c>
      <c r="J523" s="573">
        <f t="shared" si="75"/>
        <v>0.53932943469785521</v>
      </c>
    </row>
    <row r="524" spans="1:10" x14ac:dyDescent="0.25">
      <c r="A524">
        <f t="shared" si="76"/>
        <v>6.6616896402105136E-2</v>
      </c>
      <c r="B524" s="2">
        <f t="shared" si="77"/>
        <v>5.2099999999999334</v>
      </c>
      <c r="C524" s="428">
        <f t="shared" si="78"/>
        <v>5.21</v>
      </c>
      <c r="D524" s="425">
        <f t="shared" si="72"/>
        <v>6.6616896402105608E-2</v>
      </c>
      <c r="E524" s="433">
        <f t="shared" si="79"/>
        <v>5.21</v>
      </c>
      <c r="F524" s="430">
        <f t="shared" si="73"/>
        <v>0.13082858151357515</v>
      </c>
      <c r="G524" s="439">
        <f t="shared" si="80"/>
        <v>5.21</v>
      </c>
      <c r="H524" s="435">
        <f t="shared" si="74"/>
        <v>0.13082858151357515</v>
      </c>
      <c r="I524" s="577">
        <f t="shared" si="80"/>
        <v>5.21</v>
      </c>
      <c r="J524" s="573">
        <f t="shared" si="75"/>
        <v>0.53940568685736501</v>
      </c>
    </row>
    <row r="525" spans="1:10" x14ac:dyDescent="0.25">
      <c r="A525">
        <f t="shared" si="76"/>
        <v>6.6691850456808296E-2</v>
      </c>
      <c r="B525" s="2">
        <f t="shared" si="77"/>
        <v>5.2199999999999331</v>
      </c>
      <c r="C525" s="428">
        <f t="shared" si="78"/>
        <v>5.22</v>
      </c>
      <c r="D525" s="425">
        <f t="shared" si="72"/>
        <v>6.6691850456808824E-2</v>
      </c>
      <c r="E525" s="433">
        <f t="shared" si="79"/>
        <v>5.22</v>
      </c>
      <c r="F525" s="430">
        <f t="shared" si="73"/>
        <v>0.13089179362902598</v>
      </c>
      <c r="G525" s="439">
        <f t="shared" si="80"/>
        <v>5.22</v>
      </c>
      <c r="H525" s="435">
        <f t="shared" si="74"/>
        <v>0.13089179362902598</v>
      </c>
      <c r="I525" s="577">
        <f t="shared" si="80"/>
        <v>5.22</v>
      </c>
      <c r="J525" s="573">
        <f t="shared" si="75"/>
        <v>0.53948194133125427</v>
      </c>
    </row>
    <row r="526" spans="1:10" x14ac:dyDescent="0.25">
      <c r="A526">
        <f t="shared" si="76"/>
        <v>6.6766841352524642E-2</v>
      </c>
      <c r="B526" s="2">
        <f t="shared" si="77"/>
        <v>5.2299999999999329</v>
      </c>
      <c r="C526" s="428">
        <f t="shared" si="78"/>
        <v>5.23</v>
      </c>
      <c r="D526" s="425">
        <f t="shared" si="72"/>
        <v>6.6766841352525155E-2</v>
      </c>
      <c r="E526" s="433">
        <f t="shared" si="79"/>
        <v>5.23</v>
      </c>
      <c r="F526" s="430">
        <f t="shared" si="73"/>
        <v>0.13095502064316122</v>
      </c>
      <c r="G526" s="439">
        <f t="shared" si="80"/>
        <v>5.23</v>
      </c>
      <c r="H526" s="435">
        <f t="shared" si="74"/>
        <v>0.13095502064316122</v>
      </c>
      <c r="I526" s="577">
        <f t="shared" si="80"/>
        <v>5.23</v>
      </c>
      <c r="J526" s="573">
        <f t="shared" si="75"/>
        <v>0.53955819811918349</v>
      </c>
    </row>
    <row r="527" spans="1:10" x14ac:dyDescent="0.25">
      <c r="A527">
        <f t="shared" si="76"/>
        <v>6.6841869053280739E-2</v>
      </c>
      <c r="B527" s="2">
        <f t="shared" si="77"/>
        <v>5.2399999999999327</v>
      </c>
      <c r="C527" s="428">
        <f t="shared" si="78"/>
        <v>5.24</v>
      </c>
      <c r="D527" s="425">
        <f t="shared" si="72"/>
        <v>6.6841869053281197E-2</v>
      </c>
      <c r="E527" s="433">
        <f t="shared" si="79"/>
        <v>5.24</v>
      </c>
      <c r="F527" s="430">
        <f t="shared" si="73"/>
        <v>0.13101826255242588</v>
      </c>
      <c r="G527" s="439">
        <f t="shared" si="80"/>
        <v>5.24</v>
      </c>
      <c r="H527" s="435">
        <f t="shared" si="74"/>
        <v>0.13101826255242588</v>
      </c>
      <c r="I527" s="577">
        <f t="shared" si="80"/>
        <v>5.24</v>
      </c>
      <c r="J527" s="573">
        <f t="shared" si="75"/>
        <v>0.53963445722081449</v>
      </c>
    </row>
    <row r="528" spans="1:10" x14ac:dyDescent="0.25">
      <c r="A528">
        <f t="shared" si="76"/>
        <v>6.691693352308907E-2</v>
      </c>
      <c r="B528" s="2">
        <f t="shared" si="77"/>
        <v>5.2499999999999325</v>
      </c>
      <c r="C528" s="428">
        <f t="shared" si="78"/>
        <v>5.25</v>
      </c>
      <c r="D528" s="425">
        <f t="shared" si="72"/>
        <v>6.6916933523089597E-2</v>
      </c>
      <c r="E528" s="433">
        <f t="shared" si="79"/>
        <v>5.25</v>
      </c>
      <c r="F528" s="430">
        <f t="shared" si="73"/>
        <v>0.13108151935326381</v>
      </c>
      <c r="G528" s="439">
        <f t="shared" si="80"/>
        <v>5.25</v>
      </c>
      <c r="H528" s="435">
        <f t="shared" si="74"/>
        <v>0.13108151935326381</v>
      </c>
      <c r="I528" s="577">
        <f t="shared" si="80"/>
        <v>5.25</v>
      </c>
      <c r="J528" s="573">
        <f t="shared" si="75"/>
        <v>0.53971071863580999</v>
      </c>
    </row>
    <row r="529" spans="1:10" x14ac:dyDescent="0.25">
      <c r="A529">
        <f t="shared" si="76"/>
        <v>6.6992034725948696E-2</v>
      </c>
      <c r="B529" s="2">
        <f t="shared" si="77"/>
        <v>5.2599999999999323</v>
      </c>
      <c r="C529" s="428">
        <f t="shared" si="78"/>
        <v>5.26</v>
      </c>
      <c r="D529" s="425">
        <f t="shared" si="72"/>
        <v>6.6992034725949168E-2</v>
      </c>
      <c r="E529" s="433">
        <f t="shared" si="79"/>
        <v>5.26</v>
      </c>
      <c r="F529" s="430">
        <f t="shared" si="73"/>
        <v>0.1311447910421169</v>
      </c>
      <c r="G529" s="439">
        <f t="shared" si="80"/>
        <v>5.26</v>
      </c>
      <c r="H529" s="435">
        <f t="shared" si="74"/>
        <v>0.1311447910421169</v>
      </c>
      <c r="I529" s="577">
        <f t="shared" si="80"/>
        <v>5.26</v>
      </c>
      <c r="J529" s="573">
        <f t="shared" si="75"/>
        <v>0.53978698236383105</v>
      </c>
    </row>
    <row r="530" spans="1:10" x14ac:dyDescent="0.25">
      <c r="A530">
        <f t="shared" si="76"/>
        <v>6.7067172625844648E-2</v>
      </c>
      <c r="B530" s="2">
        <f t="shared" si="77"/>
        <v>5.2699999999999321</v>
      </c>
      <c r="C530" s="428">
        <f t="shared" si="78"/>
        <v>5.27</v>
      </c>
      <c r="D530" s="425">
        <f t="shared" si="72"/>
        <v>6.7067172625845106E-2</v>
      </c>
      <c r="E530" s="433">
        <f t="shared" si="79"/>
        <v>5.27</v>
      </c>
      <c r="F530" s="430">
        <f t="shared" si="73"/>
        <v>0.13120807761542602</v>
      </c>
      <c r="G530" s="439">
        <f t="shared" si="80"/>
        <v>5.27</v>
      </c>
      <c r="H530" s="435">
        <f t="shared" si="74"/>
        <v>0.13120807761542602</v>
      </c>
      <c r="I530" s="577">
        <f t="shared" si="80"/>
        <v>5.27</v>
      </c>
      <c r="J530" s="573">
        <f t="shared" si="75"/>
        <v>0.53986324840454036</v>
      </c>
    </row>
    <row r="531" spans="1:10" x14ac:dyDescent="0.25">
      <c r="A531">
        <f t="shared" si="76"/>
        <v>6.7142347186748663E-2</v>
      </c>
      <c r="B531" s="2">
        <f t="shared" si="77"/>
        <v>5.2799999999999319</v>
      </c>
      <c r="C531" s="428">
        <f t="shared" si="78"/>
        <v>5.28</v>
      </c>
      <c r="D531" s="425">
        <f t="shared" si="72"/>
        <v>6.7142347186749135E-2</v>
      </c>
      <c r="E531" s="433">
        <f t="shared" si="79"/>
        <v>5.28</v>
      </c>
      <c r="F531" s="430">
        <f t="shared" si="73"/>
        <v>0.13127137906963024</v>
      </c>
      <c r="G531" s="439">
        <f t="shared" si="80"/>
        <v>5.28</v>
      </c>
      <c r="H531" s="435">
        <f t="shared" si="74"/>
        <v>0.13127137906963024</v>
      </c>
      <c r="I531" s="577">
        <f t="shared" si="80"/>
        <v>5.28</v>
      </c>
      <c r="J531" s="573">
        <f t="shared" si="75"/>
        <v>0.53993951675759944</v>
      </c>
    </row>
    <row r="532" spans="1:10" x14ac:dyDescent="0.25">
      <c r="A532">
        <f t="shared" si="76"/>
        <v>6.7217558372619057E-2</v>
      </c>
      <c r="B532" s="2">
        <f t="shared" si="77"/>
        <v>5.2899999999999316</v>
      </c>
      <c r="C532" s="428">
        <f t="shared" si="78"/>
        <v>5.29</v>
      </c>
      <c r="D532" s="425">
        <f t="shared" si="72"/>
        <v>6.7217558372619599E-2</v>
      </c>
      <c r="E532" s="433">
        <f t="shared" si="79"/>
        <v>5.29</v>
      </c>
      <c r="F532" s="430">
        <f t="shared" si="73"/>
        <v>0.13133469540116752</v>
      </c>
      <c r="G532" s="439">
        <f t="shared" si="80"/>
        <v>5.29</v>
      </c>
      <c r="H532" s="435">
        <f t="shared" si="74"/>
        <v>0.13133469540116752</v>
      </c>
      <c r="I532" s="577">
        <f t="shared" si="80"/>
        <v>5.29</v>
      </c>
      <c r="J532" s="573">
        <f t="shared" si="75"/>
        <v>0.54001578742267076</v>
      </c>
    </row>
    <row r="533" spans="1:10" x14ac:dyDescent="0.25">
      <c r="A533">
        <f t="shared" si="76"/>
        <v>6.7292806147401144E-2</v>
      </c>
      <c r="B533" s="2">
        <f t="shared" si="77"/>
        <v>5.2999999999999314</v>
      </c>
      <c r="C533" s="428">
        <f t="shared" si="78"/>
        <v>5.3</v>
      </c>
      <c r="D533" s="425">
        <f t="shared" si="72"/>
        <v>6.7292806147401643E-2</v>
      </c>
      <c r="E533" s="433">
        <f t="shared" si="79"/>
        <v>5.3</v>
      </c>
      <c r="F533" s="430">
        <f t="shared" si="73"/>
        <v>0.13139802660647404</v>
      </c>
      <c r="G533" s="439">
        <f t="shared" si="80"/>
        <v>5.3</v>
      </c>
      <c r="H533" s="435">
        <f t="shared" si="74"/>
        <v>0.13139802660647404</v>
      </c>
      <c r="I533" s="577">
        <f t="shared" si="80"/>
        <v>5.3</v>
      </c>
      <c r="J533" s="573">
        <f t="shared" si="75"/>
        <v>0.54009206039941582</v>
      </c>
    </row>
    <row r="534" spans="1:10" x14ac:dyDescent="0.25">
      <c r="A534">
        <f t="shared" si="76"/>
        <v>6.7368090475026843E-2</v>
      </c>
      <c r="B534" s="2">
        <f t="shared" si="77"/>
        <v>5.3099999999999312</v>
      </c>
      <c r="C534" s="428">
        <f t="shared" si="78"/>
        <v>5.31</v>
      </c>
      <c r="D534" s="425">
        <f t="shared" si="72"/>
        <v>6.7368090475027398E-2</v>
      </c>
      <c r="E534" s="433">
        <f t="shared" si="79"/>
        <v>5.31</v>
      </c>
      <c r="F534" s="430">
        <f t="shared" si="73"/>
        <v>0.13146137268198479</v>
      </c>
      <c r="G534" s="439">
        <f t="shared" si="80"/>
        <v>5.31</v>
      </c>
      <c r="H534" s="435">
        <f t="shared" si="74"/>
        <v>0.13146137268198479</v>
      </c>
      <c r="I534" s="577">
        <f t="shared" si="80"/>
        <v>5.31</v>
      </c>
      <c r="J534" s="573">
        <f t="shared" si="75"/>
        <v>0.54016833568749778</v>
      </c>
    </row>
    <row r="535" spans="1:10" x14ac:dyDescent="0.25">
      <c r="A535">
        <f t="shared" si="76"/>
        <v>6.7443411319415461E-2</v>
      </c>
      <c r="B535" s="2">
        <f t="shared" si="77"/>
        <v>5.319999999999931</v>
      </c>
      <c r="C535" s="428">
        <f t="shared" si="78"/>
        <v>5.32</v>
      </c>
      <c r="D535" s="425">
        <f t="shared" si="72"/>
        <v>6.7443411319416002E-2</v>
      </c>
      <c r="E535" s="433">
        <f t="shared" si="79"/>
        <v>5.32</v>
      </c>
      <c r="F535" s="430">
        <f t="shared" si="73"/>
        <v>0.131524733624133</v>
      </c>
      <c r="G535" s="439">
        <f t="shared" si="80"/>
        <v>5.32</v>
      </c>
      <c r="H535" s="435">
        <f t="shared" si="74"/>
        <v>0.131524733624133</v>
      </c>
      <c r="I535" s="577">
        <f t="shared" si="80"/>
        <v>5.32</v>
      </c>
      <c r="J535" s="573">
        <f t="shared" si="75"/>
        <v>0.5402446132865778</v>
      </c>
    </row>
    <row r="536" spans="1:10" x14ac:dyDescent="0.25">
      <c r="A536">
        <f t="shared" si="76"/>
        <v>6.7518768644473426E-2</v>
      </c>
      <c r="B536" s="2">
        <f t="shared" si="77"/>
        <v>5.3299999999999308</v>
      </c>
      <c r="C536" s="428">
        <f t="shared" si="78"/>
        <v>5.33</v>
      </c>
      <c r="D536" s="425">
        <f t="shared" si="72"/>
        <v>6.7518768644473925E-2</v>
      </c>
      <c r="E536" s="433">
        <f t="shared" si="79"/>
        <v>5.33</v>
      </c>
      <c r="F536" s="430">
        <f t="shared" si="73"/>
        <v>0.1315881094293509</v>
      </c>
      <c r="G536" s="439">
        <f t="shared" si="80"/>
        <v>5.33</v>
      </c>
      <c r="H536" s="435">
        <f t="shared" si="74"/>
        <v>0.1315881094293509</v>
      </c>
      <c r="I536" s="577">
        <f t="shared" si="80"/>
        <v>5.33</v>
      </c>
      <c r="J536" s="573">
        <f t="shared" si="75"/>
        <v>0.5403208931963186</v>
      </c>
    </row>
    <row r="537" spans="1:10" x14ac:dyDescent="0.25">
      <c r="A537">
        <f t="shared" si="76"/>
        <v>6.7594162414094563E-2</v>
      </c>
      <c r="B537" s="2">
        <f t="shared" si="77"/>
        <v>5.3399999999999306</v>
      </c>
      <c r="C537" s="428">
        <f t="shared" si="78"/>
        <v>5.34</v>
      </c>
      <c r="D537" s="425">
        <f t="shared" si="72"/>
        <v>6.7594162414095063E-2</v>
      </c>
      <c r="E537" s="433">
        <f t="shared" si="79"/>
        <v>5.34</v>
      </c>
      <c r="F537" s="430">
        <f t="shared" si="73"/>
        <v>0.13165150009406895</v>
      </c>
      <c r="G537" s="439">
        <f t="shared" si="80"/>
        <v>5.34</v>
      </c>
      <c r="H537" s="435">
        <f t="shared" si="74"/>
        <v>0.13165150009406895</v>
      </c>
      <c r="I537" s="577">
        <f t="shared" si="80"/>
        <v>5.34</v>
      </c>
      <c r="J537" s="573">
        <f t="shared" si="75"/>
        <v>0.54039717541638321</v>
      </c>
    </row>
    <row r="538" spans="1:10" x14ac:dyDescent="0.25">
      <c r="A538">
        <f t="shared" si="76"/>
        <v>6.766959259216021E-2</v>
      </c>
      <c r="B538" s="2">
        <f t="shared" si="77"/>
        <v>5.3499999999999304</v>
      </c>
      <c r="C538" s="428">
        <f t="shared" si="78"/>
        <v>5.35</v>
      </c>
      <c r="D538" s="425">
        <f t="shared" si="72"/>
        <v>6.7669592592160654E-2</v>
      </c>
      <c r="E538" s="433">
        <f t="shared" si="79"/>
        <v>5.35</v>
      </c>
      <c r="F538" s="430">
        <f t="shared" si="73"/>
        <v>0.13171490561471613</v>
      </c>
      <c r="G538" s="439">
        <f t="shared" si="80"/>
        <v>5.35</v>
      </c>
      <c r="H538" s="435">
        <f t="shared" si="74"/>
        <v>0.13171490561471613</v>
      </c>
      <c r="I538" s="577">
        <f t="shared" si="80"/>
        <v>5.35</v>
      </c>
      <c r="J538" s="573">
        <f t="shared" si="75"/>
        <v>0.54047345994643226</v>
      </c>
    </row>
    <row r="539" spans="1:10" x14ac:dyDescent="0.25">
      <c r="A539">
        <f t="shared" si="76"/>
        <v>6.7745059142539477E-2</v>
      </c>
      <c r="B539" s="2">
        <f t="shared" si="77"/>
        <v>5.3599999999999302</v>
      </c>
      <c r="C539" s="428">
        <f t="shared" si="78"/>
        <v>5.36</v>
      </c>
      <c r="D539" s="425">
        <f t="shared" si="72"/>
        <v>6.7745059142539935E-2</v>
      </c>
      <c r="E539" s="433">
        <f t="shared" si="79"/>
        <v>5.36</v>
      </c>
      <c r="F539" s="430">
        <f t="shared" si="73"/>
        <v>0.1317783259877206</v>
      </c>
      <c r="G539" s="439">
        <f t="shared" si="80"/>
        <v>5.36</v>
      </c>
      <c r="H539" s="435">
        <f t="shared" si="74"/>
        <v>0.1317783259877206</v>
      </c>
      <c r="I539" s="577">
        <f t="shared" si="80"/>
        <v>5.36</v>
      </c>
      <c r="J539" s="573">
        <f t="shared" si="75"/>
        <v>0.54054974678613121</v>
      </c>
    </row>
    <row r="540" spans="1:10" x14ac:dyDescent="0.25">
      <c r="A540">
        <f t="shared" si="76"/>
        <v>6.7820562029089246E-2</v>
      </c>
      <c r="B540" s="2">
        <f t="shared" si="77"/>
        <v>5.3699999999999299</v>
      </c>
      <c r="C540" s="428">
        <f t="shared" si="78"/>
        <v>5.37</v>
      </c>
      <c r="D540" s="425">
        <f t="shared" si="72"/>
        <v>6.7820562029089704E-2</v>
      </c>
      <c r="E540" s="433">
        <f t="shared" si="79"/>
        <v>5.37</v>
      </c>
      <c r="F540" s="430">
        <f t="shared" si="73"/>
        <v>0.13184176120950836</v>
      </c>
      <c r="G540" s="439">
        <f t="shared" si="80"/>
        <v>5.37</v>
      </c>
      <c r="H540" s="435">
        <f t="shared" si="74"/>
        <v>0.13184176120950836</v>
      </c>
      <c r="I540" s="577">
        <f t="shared" si="80"/>
        <v>5.37</v>
      </c>
      <c r="J540" s="573">
        <f t="shared" si="75"/>
        <v>0.5406260359351408</v>
      </c>
    </row>
    <row r="541" spans="1:10" x14ac:dyDescent="0.25">
      <c r="A541">
        <f t="shared" si="76"/>
        <v>6.7896101215654259E-2</v>
      </c>
      <c r="B541" s="2">
        <f t="shared" si="77"/>
        <v>5.3799999999999297</v>
      </c>
      <c r="C541" s="428">
        <f t="shared" si="78"/>
        <v>5.38</v>
      </c>
      <c r="D541" s="425">
        <f t="shared" si="72"/>
        <v>6.7896101215654842E-2</v>
      </c>
      <c r="E541" s="433">
        <f t="shared" si="79"/>
        <v>5.38</v>
      </c>
      <c r="F541" s="430">
        <f t="shared" si="73"/>
        <v>0.13190521127650434</v>
      </c>
      <c r="G541" s="439">
        <f t="shared" si="80"/>
        <v>5.38</v>
      </c>
      <c r="H541" s="435">
        <f t="shared" si="74"/>
        <v>0.13190521127650434</v>
      </c>
      <c r="I541" s="577">
        <f t="shared" si="80"/>
        <v>5.38</v>
      </c>
      <c r="J541" s="573">
        <f t="shared" si="75"/>
        <v>0.54070232739312463</v>
      </c>
    </row>
    <row r="542" spans="1:10" x14ac:dyDescent="0.25">
      <c r="A542">
        <f t="shared" si="76"/>
        <v>6.7971676666067737E-2</v>
      </c>
      <c r="B542" s="2">
        <f t="shared" si="77"/>
        <v>5.3899999999999295</v>
      </c>
      <c r="C542" s="428">
        <f t="shared" si="78"/>
        <v>5.39</v>
      </c>
      <c r="D542" s="425">
        <f t="shared" si="72"/>
        <v>6.7971676666068306E-2</v>
      </c>
      <c r="E542" s="433">
        <f t="shared" si="79"/>
        <v>5.39</v>
      </c>
      <c r="F542" s="430">
        <f t="shared" si="73"/>
        <v>0.13196867618513189</v>
      </c>
      <c r="G542" s="439">
        <f t="shared" si="80"/>
        <v>5.39</v>
      </c>
      <c r="H542" s="435">
        <f t="shared" si="74"/>
        <v>0.13196867618513189</v>
      </c>
      <c r="I542" s="577">
        <f t="shared" si="80"/>
        <v>5.39</v>
      </c>
      <c r="J542" s="573">
        <f t="shared" si="75"/>
        <v>0.5407786211597444</v>
      </c>
    </row>
    <row r="543" spans="1:10" x14ac:dyDescent="0.25">
      <c r="A543">
        <f t="shared" si="76"/>
        <v>6.8047288344150844E-2</v>
      </c>
      <c r="B543" s="2">
        <f t="shared" si="77"/>
        <v>5.3999999999999293</v>
      </c>
      <c r="C543" s="428">
        <f t="shared" si="78"/>
        <v>5.4</v>
      </c>
      <c r="D543" s="425">
        <f t="shared" si="72"/>
        <v>6.8047288344151413E-2</v>
      </c>
      <c r="E543" s="433">
        <f t="shared" si="79"/>
        <v>5.4</v>
      </c>
      <c r="F543" s="430">
        <f t="shared" si="73"/>
        <v>0.13203215593181303</v>
      </c>
      <c r="G543" s="439">
        <f t="shared" si="80"/>
        <v>5.4</v>
      </c>
      <c r="H543" s="435">
        <f t="shared" si="74"/>
        <v>0.13203215593181303</v>
      </c>
      <c r="I543" s="577">
        <f t="shared" si="80"/>
        <v>5.4</v>
      </c>
      <c r="J543" s="573">
        <f t="shared" si="75"/>
        <v>0.54085491723466406</v>
      </c>
    </row>
    <row r="544" spans="1:10" x14ac:dyDescent="0.25">
      <c r="A544">
        <f t="shared" si="76"/>
        <v>6.8122936213713181E-2</v>
      </c>
      <c r="B544" s="2">
        <f t="shared" si="77"/>
        <v>5.4099999999999291</v>
      </c>
      <c r="C544" s="428">
        <f t="shared" si="78"/>
        <v>5.41</v>
      </c>
      <c r="D544" s="425">
        <f t="shared" si="72"/>
        <v>6.8122936213713764E-2</v>
      </c>
      <c r="E544" s="433">
        <f t="shared" si="79"/>
        <v>5.41</v>
      </c>
      <c r="F544" s="430">
        <f t="shared" si="73"/>
        <v>0.13209565051296829</v>
      </c>
      <c r="G544" s="439">
        <f t="shared" si="80"/>
        <v>5.41</v>
      </c>
      <c r="H544" s="435">
        <f t="shared" si="74"/>
        <v>0.13209565051296829</v>
      </c>
      <c r="I544" s="577">
        <f t="shared" si="80"/>
        <v>5.41</v>
      </c>
      <c r="J544" s="573">
        <f t="shared" si="75"/>
        <v>0.54093121561754531</v>
      </c>
    </row>
    <row r="545" spans="1:10" x14ac:dyDescent="0.25">
      <c r="A545">
        <f t="shared" si="76"/>
        <v>6.8198620238553082E-2</v>
      </c>
      <c r="B545" s="2">
        <f t="shared" si="77"/>
        <v>5.4199999999999289</v>
      </c>
      <c r="C545" s="428">
        <f t="shared" si="78"/>
        <v>5.42</v>
      </c>
      <c r="D545" s="425">
        <f t="shared" si="72"/>
        <v>6.8198620238553595E-2</v>
      </c>
      <c r="E545" s="433">
        <f t="shared" si="79"/>
        <v>5.42</v>
      </c>
      <c r="F545" s="430">
        <f t="shared" si="73"/>
        <v>0.13215915992501676</v>
      </c>
      <c r="G545" s="439">
        <f t="shared" si="80"/>
        <v>5.42</v>
      </c>
      <c r="H545" s="435">
        <f t="shared" si="74"/>
        <v>0.13215915992501676</v>
      </c>
      <c r="I545" s="577">
        <f t="shared" si="80"/>
        <v>5.42</v>
      </c>
      <c r="J545" s="573">
        <f t="shared" si="75"/>
        <v>0.54100751630805122</v>
      </c>
    </row>
    <row r="546" spans="1:10" x14ac:dyDescent="0.25">
      <c r="A546">
        <f t="shared" si="76"/>
        <v>6.8274340382457374E-2</v>
      </c>
      <c r="B546" s="2">
        <f t="shared" si="77"/>
        <v>5.4299999999999287</v>
      </c>
      <c r="C546" s="428">
        <f t="shared" si="78"/>
        <v>5.43</v>
      </c>
      <c r="D546" s="425">
        <f t="shared" si="72"/>
        <v>6.8274340382457888E-2</v>
      </c>
      <c r="E546" s="433">
        <f t="shared" si="79"/>
        <v>5.43</v>
      </c>
      <c r="F546" s="430">
        <f t="shared" si="73"/>
        <v>0.13222268416437644</v>
      </c>
      <c r="G546" s="439">
        <f t="shared" si="80"/>
        <v>5.43</v>
      </c>
      <c r="H546" s="435">
        <f t="shared" si="74"/>
        <v>0.13222268416437644</v>
      </c>
      <c r="I546" s="577">
        <f t="shared" si="80"/>
        <v>5.43</v>
      </c>
      <c r="J546" s="573">
        <f t="shared" si="75"/>
        <v>0.54108381930584581</v>
      </c>
    </row>
    <row r="547" spans="1:10" x14ac:dyDescent="0.25">
      <c r="A547">
        <f t="shared" si="76"/>
        <v>6.8350096609201869E-2</v>
      </c>
      <c r="B547" s="2">
        <f t="shared" si="77"/>
        <v>5.4399999999999284</v>
      </c>
      <c r="C547" s="428">
        <f t="shared" si="78"/>
        <v>5.44</v>
      </c>
      <c r="D547" s="425">
        <f t="shared" si="72"/>
        <v>6.8350096609202465E-2</v>
      </c>
      <c r="E547" s="433">
        <f t="shared" si="79"/>
        <v>5.44</v>
      </c>
      <c r="F547" s="430">
        <f t="shared" si="73"/>
        <v>0.13228622322746367</v>
      </c>
      <c r="G547" s="439">
        <f t="shared" si="80"/>
        <v>5.44</v>
      </c>
      <c r="H547" s="435">
        <f t="shared" si="74"/>
        <v>0.13228622322746367</v>
      </c>
      <c r="I547" s="577">
        <f t="shared" si="80"/>
        <v>5.44</v>
      </c>
      <c r="J547" s="573">
        <f t="shared" si="75"/>
        <v>0.54116012461059204</v>
      </c>
    </row>
    <row r="548" spans="1:10" x14ac:dyDescent="0.25">
      <c r="A548">
        <f t="shared" si="76"/>
        <v>6.8425888882551411E-2</v>
      </c>
      <c r="B548" s="2">
        <f t="shared" si="77"/>
        <v>5.4499999999999282</v>
      </c>
      <c r="C548" s="428">
        <f t="shared" si="78"/>
        <v>5.45</v>
      </c>
      <c r="D548" s="425">
        <f t="shared" si="72"/>
        <v>6.8425888882551994E-2</v>
      </c>
      <c r="E548" s="433">
        <f t="shared" si="79"/>
        <v>5.45</v>
      </c>
      <c r="F548" s="430">
        <f t="shared" si="73"/>
        <v>0.13234977711069298</v>
      </c>
      <c r="G548" s="439">
        <f t="shared" si="80"/>
        <v>5.45</v>
      </c>
      <c r="H548" s="435">
        <f t="shared" si="74"/>
        <v>0.13234977711069298</v>
      </c>
      <c r="I548" s="577">
        <f t="shared" si="80"/>
        <v>5.45</v>
      </c>
      <c r="J548" s="573">
        <f t="shared" si="75"/>
        <v>0.54123643222195217</v>
      </c>
    </row>
    <row r="549" spans="1:10" x14ac:dyDescent="0.25">
      <c r="A549">
        <f t="shared" si="76"/>
        <v>6.8501717166259871E-2</v>
      </c>
      <c r="B549" s="2">
        <f t="shared" si="77"/>
        <v>5.459999999999928</v>
      </c>
      <c r="C549" s="428">
        <f t="shared" si="78"/>
        <v>5.46</v>
      </c>
      <c r="D549" s="425">
        <f t="shared" si="72"/>
        <v>6.8501717166260412E-2</v>
      </c>
      <c r="E549" s="433">
        <f t="shared" si="79"/>
        <v>5.46</v>
      </c>
      <c r="F549" s="430">
        <f t="shared" si="73"/>
        <v>0.13241334581047814</v>
      </c>
      <c r="G549" s="439">
        <f t="shared" si="80"/>
        <v>5.46</v>
      </c>
      <c r="H549" s="435">
        <f t="shared" si="74"/>
        <v>0.13241334581047814</v>
      </c>
      <c r="I549" s="577">
        <f t="shared" si="80"/>
        <v>5.46</v>
      </c>
      <c r="J549" s="573">
        <f t="shared" si="75"/>
        <v>0.54131274213958913</v>
      </c>
    </row>
    <row r="550" spans="1:10" x14ac:dyDescent="0.25">
      <c r="A550">
        <f t="shared" si="76"/>
        <v>6.8577581424070402E-2</v>
      </c>
      <c r="B550" s="2">
        <f t="shared" si="77"/>
        <v>5.4699999999999278</v>
      </c>
      <c r="C550" s="428">
        <f t="shared" si="78"/>
        <v>5.47</v>
      </c>
      <c r="D550" s="425">
        <f t="shared" si="72"/>
        <v>6.8577581424070971E-2</v>
      </c>
      <c r="E550" s="433">
        <f t="shared" si="79"/>
        <v>5.47</v>
      </c>
      <c r="F550" s="430">
        <f t="shared" si="73"/>
        <v>0.13247692932323127</v>
      </c>
      <c r="G550" s="439">
        <f t="shared" si="80"/>
        <v>5.47</v>
      </c>
      <c r="H550" s="435">
        <f t="shared" si="74"/>
        <v>0.13247692932323127</v>
      </c>
      <c r="I550" s="577">
        <f t="shared" si="80"/>
        <v>5.47</v>
      </c>
      <c r="J550" s="573">
        <f t="shared" si="75"/>
        <v>0.54138905436316753</v>
      </c>
    </row>
    <row r="551" spans="1:10" x14ac:dyDescent="0.25">
      <c r="A551">
        <f t="shared" si="76"/>
        <v>6.8653481619715712E-2</v>
      </c>
      <c r="B551" s="2">
        <f t="shared" si="77"/>
        <v>5.4799999999999276</v>
      </c>
      <c r="C551" s="428">
        <f t="shared" si="78"/>
        <v>5.48</v>
      </c>
      <c r="D551" s="425">
        <f t="shared" si="72"/>
        <v>6.8653481619716267E-2</v>
      </c>
      <c r="E551" s="433">
        <f t="shared" si="79"/>
        <v>5.48</v>
      </c>
      <c r="F551" s="430">
        <f t="shared" si="73"/>
        <v>0.13254052764536298</v>
      </c>
      <c r="G551" s="439">
        <f t="shared" si="80"/>
        <v>5.48</v>
      </c>
      <c r="H551" s="435">
        <f t="shared" si="74"/>
        <v>0.13254052764536298</v>
      </c>
      <c r="I551" s="577">
        <f t="shared" si="80"/>
        <v>5.48</v>
      </c>
      <c r="J551" s="573">
        <f t="shared" si="75"/>
        <v>0.54146536889234975</v>
      </c>
    </row>
    <row r="552" spans="1:10" x14ac:dyDescent="0.25">
      <c r="A552">
        <f t="shared" si="76"/>
        <v>6.8729417716917901E-2</v>
      </c>
      <c r="B552" s="2">
        <f t="shared" si="77"/>
        <v>5.4899999999999274</v>
      </c>
      <c r="C552" s="428">
        <f t="shared" si="78"/>
        <v>5.49</v>
      </c>
      <c r="D552" s="425">
        <f t="shared" si="72"/>
        <v>6.8729417716918498E-2</v>
      </c>
      <c r="E552" s="433">
        <f t="shared" si="79"/>
        <v>5.49</v>
      </c>
      <c r="F552" s="430">
        <f t="shared" si="73"/>
        <v>0.13260414077328267</v>
      </c>
      <c r="G552" s="439">
        <f t="shared" si="80"/>
        <v>5.49</v>
      </c>
      <c r="H552" s="435">
        <f t="shared" si="74"/>
        <v>0.13260414077328267</v>
      </c>
      <c r="I552" s="577">
        <f t="shared" si="80"/>
        <v>5.49</v>
      </c>
      <c r="J552" s="573">
        <f t="shared" si="75"/>
        <v>0.54154168572679984</v>
      </c>
    </row>
    <row r="553" spans="1:10" x14ac:dyDescent="0.25">
      <c r="A553">
        <f t="shared" si="76"/>
        <v>6.8805389679389012E-2</v>
      </c>
      <c r="B553" s="2">
        <f t="shared" si="77"/>
        <v>5.4999999999999272</v>
      </c>
      <c r="C553" s="428">
        <f t="shared" si="78"/>
        <v>5.5</v>
      </c>
      <c r="D553" s="425">
        <f t="shared" si="72"/>
        <v>6.8805389679389581E-2</v>
      </c>
      <c r="E553" s="433">
        <f t="shared" si="79"/>
        <v>5.5</v>
      </c>
      <c r="F553" s="430">
        <f t="shared" si="73"/>
        <v>0.13266776870339814</v>
      </c>
      <c r="G553" s="439">
        <f t="shared" si="80"/>
        <v>5.5</v>
      </c>
      <c r="H553" s="435">
        <f t="shared" si="74"/>
        <v>0.13266776870339814</v>
      </c>
      <c r="I553" s="577">
        <f t="shared" si="80"/>
        <v>5.5</v>
      </c>
      <c r="J553" s="573">
        <f t="shared" si="75"/>
        <v>0.54161800486618039</v>
      </c>
    </row>
    <row r="554" spans="1:10" x14ac:dyDescent="0.25">
      <c r="A554">
        <f t="shared" si="76"/>
        <v>6.8881397470830705E-2</v>
      </c>
      <c r="B554" s="2">
        <f t="shared" si="77"/>
        <v>5.509999999999927</v>
      </c>
      <c r="C554" s="428">
        <f t="shared" si="78"/>
        <v>5.51</v>
      </c>
      <c r="D554" s="425">
        <f t="shared" si="72"/>
        <v>6.8881397470831288E-2</v>
      </c>
      <c r="E554" s="433">
        <f t="shared" si="79"/>
        <v>5.51</v>
      </c>
      <c r="F554" s="430">
        <f t="shared" si="73"/>
        <v>0.13273141143211589</v>
      </c>
      <c r="G554" s="439">
        <f t="shared" si="80"/>
        <v>5.51</v>
      </c>
      <c r="H554" s="435">
        <f t="shared" si="74"/>
        <v>0.13273141143211589</v>
      </c>
      <c r="I554" s="577">
        <f t="shared" si="80"/>
        <v>5.51</v>
      </c>
      <c r="J554" s="573">
        <f t="shared" si="75"/>
        <v>0.54169432631015602</v>
      </c>
    </row>
    <row r="555" spans="1:10" x14ac:dyDescent="0.25">
      <c r="A555">
        <f t="shared" si="76"/>
        <v>6.8957441054934773E-2</v>
      </c>
      <c r="B555" s="2">
        <f t="shared" si="77"/>
        <v>5.5199999999999267</v>
      </c>
      <c r="C555" s="428">
        <f t="shared" si="78"/>
        <v>5.52</v>
      </c>
      <c r="D555" s="425">
        <f t="shared" si="72"/>
        <v>6.895744105493537E-2</v>
      </c>
      <c r="E555" s="433">
        <f t="shared" si="79"/>
        <v>5.52</v>
      </c>
      <c r="F555" s="430">
        <f t="shared" si="73"/>
        <v>0.13279506895584109</v>
      </c>
      <c r="G555" s="439">
        <f t="shared" si="80"/>
        <v>5.52</v>
      </c>
      <c r="H555" s="435">
        <f t="shared" si="74"/>
        <v>0.13279506895584109</v>
      </c>
      <c r="I555" s="577">
        <f t="shared" si="80"/>
        <v>5.52</v>
      </c>
      <c r="J555" s="573">
        <f t="shared" si="75"/>
        <v>0.5417706500583892</v>
      </c>
    </row>
    <row r="556" spans="1:10" x14ac:dyDescent="0.25">
      <c r="A556">
        <f t="shared" si="76"/>
        <v>6.9033520395383158E-2</v>
      </c>
      <c r="B556" s="2">
        <f t="shared" si="77"/>
        <v>5.5299999999999265</v>
      </c>
      <c r="C556" s="428">
        <f t="shared" si="78"/>
        <v>5.53</v>
      </c>
      <c r="D556" s="425">
        <f t="shared" si="72"/>
        <v>6.9033520395383768E-2</v>
      </c>
      <c r="E556" s="433">
        <f t="shared" si="79"/>
        <v>5.53</v>
      </c>
      <c r="F556" s="430">
        <f t="shared" si="73"/>
        <v>0.13285874127097747</v>
      </c>
      <c r="G556" s="439">
        <f t="shared" si="80"/>
        <v>5.53</v>
      </c>
      <c r="H556" s="435">
        <f t="shared" si="74"/>
        <v>0.13285874127097747</v>
      </c>
      <c r="I556" s="577">
        <f t="shared" si="80"/>
        <v>5.53</v>
      </c>
      <c r="J556" s="573">
        <f t="shared" si="75"/>
        <v>0.54184697611054478</v>
      </c>
    </row>
    <row r="557" spans="1:10" x14ac:dyDescent="0.25">
      <c r="A557">
        <f t="shared" si="76"/>
        <v>6.9109635455848029E-2</v>
      </c>
      <c r="B557" s="2">
        <f t="shared" si="77"/>
        <v>5.5399999999999263</v>
      </c>
      <c r="C557" s="428">
        <f t="shared" si="78"/>
        <v>5.54</v>
      </c>
      <c r="D557" s="425">
        <f t="shared" si="72"/>
        <v>6.9109635455848667E-2</v>
      </c>
      <c r="E557" s="433">
        <f t="shared" si="79"/>
        <v>5.54</v>
      </c>
      <c r="F557" s="430">
        <f t="shared" si="73"/>
        <v>0.1329224283739272</v>
      </c>
      <c r="G557" s="439">
        <f t="shared" si="80"/>
        <v>5.54</v>
      </c>
      <c r="H557" s="435">
        <f t="shared" si="74"/>
        <v>0.1329224283739272</v>
      </c>
      <c r="I557" s="577">
        <f t="shared" si="80"/>
        <v>5.54</v>
      </c>
      <c r="J557" s="573">
        <f t="shared" si="75"/>
        <v>0.54192330446628523</v>
      </c>
    </row>
    <row r="558" spans="1:10" x14ac:dyDescent="0.25">
      <c r="A558">
        <f t="shared" si="76"/>
        <v>6.9185786199992036E-2</v>
      </c>
      <c r="B558" s="2">
        <f t="shared" si="77"/>
        <v>5.5499999999999261</v>
      </c>
      <c r="C558" s="428">
        <f t="shared" si="78"/>
        <v>5.55</v>
      </c>
      <c r="D558" s="425">
        <f t="shared" si="72"/>
        <v>6.9185786199992536E-2</v>
      </c>
      <c r="E558" s="433">
        <f t="shared" si="79"/>
        <v>5.55</v>
      </c>
      <c r="F558" s="430">
        <f t="shared" si="73"/>
        <v>0.13298613026109077</v>
      </c>
      <c r="G558" s="439">
        <f t="shared" si="80"/>
        <v>5.55</v>
      </c>
      <c r="H558" s="435">
        <f t="shared" si="74"/>
        <v>0.13298613026109077</v>
      </c>
      <c r="I558" s="577">
        <f t="shared" si="80"/>
        <v>5.55</v>
      </c>
      <c r="J558" s="573">
        <f t="shared" si="75"/>
        <v>0.54199963512527272</v>
      </c>
    </row>
    <row r="559" spans="1:10" x14ac:dyDescent="0.25">
      <c r="A559">
        <f t="shared" si="76"/>
        <v>6.9261972591468379E-2</v>
      </c>
      <c r="B559" s="2">
        <f t="shared" si="77"/>
        <v>5.5599999999999259</v>
      </c>
      <c r="C559" s="428">
        <f t="shared" si="78"/>
        <v>5.56</v>
      </c>
      <c r="D559" s="425">
        <f t="shared" si="72"/>
        <v>6.9261972591468879E-2</v>
      </c>
      <c r="E559" s="433">
        <f t="shared" si="79"/>
        <v>5.56</v>
      </c>
      <c r="F559" s="430">
        <f t="shared" si="73"/>
        <v>0.13304984692886873</v>
      </c>
      <c r="G559" s="439">
        <f t="shared" si="80"/>
        <v>5.56</v>
      </c>
      <c r="H559" s="435">
        <f t="shared" si="74"/>
        <v>0.13304984692886873</v>
      </c>
      <c r="I559" s="577">
        <f t="shared" si="80"/>
        <v>5.56</v>
      </c>
      <c r="J559" s="573">
        <f t="shared" si="75"/>
        <v>0.54207596808717562</v>
      </c>
    </row>
    <row r="560" spans="1:10" x14ac:dyDescent="0.25">
      <c r="A560">
        <f t="shared" si="76"/>
        <v>6.9338194593920974E-2</v>
      </c>
      <c r="B560" s="2">
        <f t="shared" si="77"/>
        <v>5.5699999999999257</v>
      </c>
      <c r="C560" s="428">
        <f t="shared" si="78"/>
        <v>5.57</v>
      </c>
      <c r="D560" s="425">
        <f t="shared" si="72"/>
        <v>6.9338194593921446E-2</v>
      </c>
      <c r="E560" s="433">
        <f t="shared" si="79"/>
        <v>5.57</v>
      </c>
      <c r="F560" s="430">
        <f t="shared" si="73"/>
        <v>0.13311357837365861</v>
      </c>
      <c r="G560" s="439">
        <f t="shared" si="80"/>
        <v>5.57</v>
      </c>
      <c r="H560" s="435">
        <f t="shared" si="74"/>
        <v>0.13311357837365861</v>
      </c>
      <c r="I560" s="577">
        <f t="shared" si="80"/>
        <v>5.57</v>
      </c>
      <c r="J560" s="573">
        <f t="shared" si="75"/>
        <v>0.54215230335165543</v>
      </c>
    </row>
    <row r="561" spans="1:10" x14ac:dyDescent="0.25">
      <c r="A561">
        <f t="shared" si="76"/>
        <v>6.9414452170984603E-2</v>
      </c>
      <c r="B561" s="2">
        <f t="shared" si="77"/>
        <v>5.5799999999999255</v>
      </c>
      <c r="C561" s="428">
        <f t="shared" si="78"/>
        <v>5.58</v>
      </c>
      <c r="D561" s="425">
        <f t="shared" si="72"/>
        <v>6.9414452170985075E-2</v>
      </c>
      <c r="E561" s="433">
        <f t="shared" si="79"/>
        <v>5.58</v>
      </c>
      <c r="F561" s="430">
        <f t="shared" si="73"/>
        <v>0.13317732459185752</v>
      </c>
      <c r="G561" s="439">
        <f t="shared" si="80"/>
        <v>5.58</v>
      </c>
      <c r="H561" s="435">
        <f t="shared" si="74"/>
        <v>0.13317732459185752</v>
      </c>
      <c r="I561" s="577">
        <f t="shared" si="80"/>
        <v>5.58</v>
      </c>
      <c r="J561" s="573">
        <f t="shared" si="75"/>
        <v>0.54222864091837653</v>
      </c>
    </row>
    <row r="562" spans="1:10" x14ac:dyDescent="0.25">
      <c r="A562">
        <f t="shared" si="76"/>
        <v>6.9490745286284974E-2</v>
      </c>
      <c r="B562" s="2">
        <f t="shared" si="77"/>
        <v>5.5899999999999253</v>
      </c>
      <c r="C562" s="428">
        <f t="shared" si="78"/>
        <v>5.59</v>
      </c>
      <c r="D562" s="425">
        <f t="shared" si="72"/>
        <v>6.9490745286285446E-2</v>
      </c>
      <c r="E562" s="433">
        <f t="shared" si="79"/>
        <v>5.59</v>
      </c>
      <c r="F562" s="430">
        <f t="shared" si="73"/>
        <v>0.13324108557986045</v>
      </c>
      <c r="G562" s="439">
        <f t="shared" si="80"/>
        <v>5.59</v>
      </c>
      <c r="H562" s="435">
        <f t="shared" si="74"/>
        <v>0.13324108557986045</v>
      </c>
      <c r="I562" s="577">
        <f t="shared" si="80"/>
        <v>5.59</v>
      </c>
      <c r="J562" s="573">
        <f t="shared" si="75"/>
        <v>0.54230498078700229</v>
      </c>
    </row>
    <row r="563" spans="1:10" x14ac:dyDescent="0.25">
      <c r="A563">
        <f t="shared" si="76"/>
        <v>6.9567073903439067E-2</v>
      </c>
      <c r="B563" s="2">
        <f t="shared" si="77"/>
        <v>5.599999999999925</v>
      </c>
      <c r="C563" s="428">
        <f t="shared" si="78"/>
        <v>5.6</v>
      </c>
      <c r="D563" s="425">
        <f t="shared" si="72"/>
        <v>6.9567073903439539E-2</v>
      </c>
      <c r="E563" s="433">
        <f t="shared" si="79"/>
        <v>5.6</v>
      </c>
      <c r="F563" s="430">
        <f t="shared" si="73"/>
        <v>0.13330486133406172</v>
      </c>
      <c r="G563" s="439">
        <f t="shared" si="80"/>
        <v>5.6</v>
      </c>
      <c r="H563" s="435">
        <f t="shared" si="74"/>
        <v>0.13330486133406172</v>
      </c>
      <c r="I563" s="577">
        <f t="shared" si="80"/>
        <v>5.6</v>
      </c>
      <c r="J563" s="573">
        <f t="shared" si="75"/>
        <v>0.54238132295719788</v>
      </c>
    </row>
    <row r="564" spans="1:10" x14ac:dyDescent="0.25">
      <c r="A564">
        <f t="shared" si="76"/>
        <v>6.9643437986055046E-2</v>
      </c>
      <c r="B564" s="2">
        <f t="shared" si="77"/>
        <v>5.6099999999999248</v>
      </c>
      <c r="C564" s="428">
        <f t="shared" si="78"/>
        <v>5.61</v>
      </c>
      <c r="D564" s="425">
        <f t="shared" si="72"/>
        <v>6.9643437986055531E-2</v>
      </c>
      <c r="E564" s="433">
        <f t="shared" si="79"/>
        <v>5.61</v>
      </c>
      <c r="F564" s="430">
        <f t="shared" si="73"/>
        <v>0.13336865185085384</v>
      </c>
      <c r="G564" s="439">
        <f t="shared" si="80"/>
        <v>5.61</v>
      </c>
      <c r="H564" s="435">
        <f t="shared" si="74"/>
        <v>0.13336865185085384</v>
      </c>
      <c r="I564" s="577">
        <f t="shared" si="80"/>
        <v>5.61</v>
      </c>
      <c r="J564" s="573">
        <f t="shared" si="75"/>
        <v>0.54245766742862633</v>
      </c>
    </row>
    <row r="565" spans="1:10" x14ac:dyDescent="0.25">
      <c r="A565">
        <f t="shared" si="76"/>
        <v>6.9719837497732459E-2</v>
      </c>
      <c r="B565" s="2">
        <f t="shared" si="77"/>
        <v>5.6199999999999246</v>
      </c>
      <c r="C565" s="428">
        <f t="shared" si="78"/>
        <v>5.62</v>
      </c>
      <c r="D565" s="425">
        <f t="shared" si="72"/>
        <v>6.9719837497733E-2</v>
      </c>
      <c r="E565" s="433">
        <f t="shared" si="79"/>
        <v>5.62</v>
      </c>
      <c r="F565" s="430">
        <f t="shared" si="73"/>
        <v>0.1334324571266281</v>
      </c>
      <c r="G565" s="439">
        <f t="shared" si="80"/>
        <v>5.62</v>
      </c>
      <c r="H565" s="435">
        <f t="shared" si="74"/>
        <v>0.1334324571266281</v>
      </c>
      <c r="I565" s="577">
        <f t="shared" si="80"/>
        <v>5.62</v>
      </c>
      <c r="J565" s="573">
        <f t="shared" si="75"/>
        <v>0.54253401420095304</v>
      </c>
    </row>
    <row r="566" spans="1:10" x14ac:dyDescent="0.25">
      <c r="A566">
        <f t="shared" si="76"/>
        <v>6.9796272402062487E-2</v>
      </c>
      <c r="B566" s="2">
        <f t="shared" si="77"/>
        <v>5.6299999999999244</v>
      </c>
      <c r="C566" s="428">
        <f t="shared" si="78"/>
        <v>5.63</v>
      </c>
      <c r="D566" s="425">
        <f t="shared" si="72"/>
        <v>6.9796272402063125E-2</v>
      </c>
      <c r="E566" s="433">
        <f t="shared" si="79"/>
        <v>5.63</v>
      </c>
      <c r="F566" s="430">
        <f t="shared" si="73"/>
        <v>0.13349627715777435</v>
      </c>
      <c r="G566" s="439">
        <f t="shared" si="80"/>
        <v>5.63</v>
      </c>
      <c r="H566" s="435">
        <f t="shared" si="74"/>
        <v>0.13349627715777435</v>
      </c>
      <c r="I566" s="577">
        <f t="shared" si="80"/>
        <v>5.63</v>
      </c>
      <c r="J566" s="573">
        <f t="shared" si="75"/>
        <v>0.54261036327384127</v>
      </c>
    </row>
    <row r="567" spans="1:10" x14ac:dyDescent="0.25">
      <c r="A567">
        <f t="shared" si="76"/>
        <v>6.9872742662628204E-2</v>
      </c>
      <c r="B567" s="2">
        <f t="shared" si="77"/>
        <v>5.6399999999999242</v>
      </c>
      <c r="C567" s="428">
        <f t="shared" si="78"/>
        <v>5.64</v>
      </c>
      <c r="D567" s="425">
        <f t="shared" si="72"/>
        <v>6.9872742662628842E-2</v>
      </c>
      <c r="E567" s="433">
        <f t="shared" si="79"/>
        <v>5.64</v>
      </c>
      <c r="F567" s="430">
        <f t="shared" si="73"/>
        <v>0.13356011194068129</v>
      </c>
      <c r="G567" s="439">
        <f t="shared" si="80"/>
        <v>5.64</v>
      </c>
      <c r="H567" s="435">
        <f t="shared" si="74"/>
        <v>0.13356011194068129</v>
      </c>
      <c r="I567" s="577">
        <f t="shared" si="80"/>
        <v>5.64</v>
      </c>
      <c r="J567" s="573">
        <f t="shared" si="75"/>
        <v>0.54268671464695617</v>
      </c>
    </row>
    <row r="568" spans="1:10" x14ac:dyDescent="0.25">
      <c r="A568">
        <f t="shared" si="76"/>
        <v>6.9949248243004122E-2</v>
      </c>
      <c r="B568" s="2">
        <f t="shared" si="77"/>
        <v>5.649999999999924</v>
      </c>
      <c r="C568" s="428">
        <f t="shared" si="78"/>
        <v>5.65</v>
      </c>
      <c r="D568" s="425">
        <f t="shared" si="72"/>
        <v>6.9949248243004775E-2</v>
      </c>
      <c r="E568" s="433">
        <f t="shared" si="79"/>
        <v>5.65</v>
      </c>
      <c r="F568" s="430">
        <f t="shared" si="73"/>
        <v>0.1336239614717358</v>
      </c>
      <c r="G568" s="439">
        <f t="shared" si="80"/>
        <v>5.65</v>
      </c>
      <c r="H568" s="435">
        <f t="shared" si="74"/>
        <v>0.1336239614717358</v>
      </c>
      <c r="I568" s="577">
        <f t="shared" si="80"/>
        <v>5.65</v>
      </c>
      <c r="J568" s="573">
        <f t="shared" si="75"/>
        <v>0.54276306831996157</v>
      </c>
    </row>
    <row r="569" spans="1:10" x14ac:dyDescent="0.25">
      <c r="A569">
        <f t="shared" si="76"/>
        <v>7.0025789106757011E-2</v>
      </c>
      <c r="B569" s="2">
        <f t="shared" si="77"/>
        <v>5.6599999999999238</v>
      </c>
      <c r="C569" s="428">
        <f t="shared" si="78"/>
        <v>5.66</v>
      </c>
      <c r="D569" s="425">
        <f t="shared" si="72"/>
        <v>7.0025789106757649E-2</v>
      </c>
      <c r="E569" s="433">
        <f t="shared" si="79"/>
        <v>5.66</v>
      </c>
      <c r="F569" s="430">
        <f t="shared" si="73"/>
        <v>0.13368782574732371</v>
      </c>
      <c r="G569" s="439">
        <f t="shared" si="80"/>
        <v>5.66</v>
      </c>
      <c r="H569" s="435">
        <f t="shared" si="74"/>
        <v>0.13368782574732371</v>
      </c>
      <c r="I569" s="577">
        <f t="shared" si="80"/>
        <v>5.66</v>
      </c>
      <c r="J569" s="573">
        <f t="shared" si="75"/>
        <v>0.54283942429252185</v>
      </c>
    </row>
    <row r="570" spans="1:10" x14ac:dyDescent="0.25">
      <c r="A570">
        <f t="shared" si="76"/>
        <v>7.01023652174457E-2</v>
      </c>
      <c r="B570" s="2">
        <f t="shared" si="77"/>
        <v>5.6699999999999235</v>
      </c>
      <c r="C570" s="428">
        <f t="shared" si="78"/>
        <v>5.67</v>
      </c>
      <c r="D570" s="425">
        <f t="shared" si="72"/>
        <v>7.0102365217446339E-2</v>
      </c>
      <c r="E570" s="433">
        <f t="shared" si="79"/>
        <v>5.67</v>
      </c>
      <c r="F570" s="430">
        <f t="shared" si="73"/>
        <v>0.13375170476382969</v>
      </c>
      <c r="G570" s="439">
        <f t="shared" si="80"/>
        <v>5.67</v>
      </c>
      <c r="H570" s="435">
        <f t="shared" si="74"/>
        <v>0.13375170476382969</v>
      </c>
      <c r="I570" s="577">
        <f t="shared" si="80"/>
        <v>5.67</v>
      </c>
      <c r="J570" s="573">
        <f t="shared" si="75"/>
        <v>0.5429157825643024</v>
      </c>
    </row>
    <row r="571" spans="1:10" x14ac:dyDescent="0.25">
      <c r="A571">
        <f t="shared" si="76"/>
        <v>7.017897653862129E-2</v>
      </c>
      <c r="B571" s="2">
        <f t="shared" si="77"/>
        <v>5.6799999999999233</v>
      </c>
      <c r="C571" s="428">
        <f t="shared" si="78"/>
        <v>5.68</v>
      </c>
      <c r="D571" s="425">
        <f t="shared" si="72"/>
        <v>7.0178976538621887E-2</v>
      </c>
      <c r="E571" s="433">
        <f t="shared" si="79"/>
        <v>5.68</v>
      </c>
      <c r="F571" s="430">
        <f t="shared" si="73"/>
        <v>0.13381559851763664</v>
      </c>
      <c r="G571" s="439">
        <f t="shared" si="80"/>
        <v>5.68</v>
      </c>
      <c r="H571" s="435">
        <f t="shared" si="74"/>
        <v>0.13381559851763664</v>
      </c>
      <c r="I571" s="577">
        <f t="shared" si="80"/>
        <v>5.68</v>
      </c>
      <c r="J571" s="573">
        <f t="shared" si="75"/>
        <v>0.54299214313496702</v>
      </c>
    </row>
    <row r="572" spans="1:10" x14ac:dyDescent="0.25">
      <c r="A572">
        <f t="shared" si="76"/>
        <v>7.0255623033827166E-2</v>
      </c>
      <c r="B572" s="2">
        <f t="shared" si="77"/>
        <v>5.6899999999999231</v>
      </c>
      <c r="C572" s="428">
        <f t="shared" si="78"/>
        <v>5.69</v>
      </c>
      <c r="D572" s="425">
        <f t="shared" si="72"/>
        <v>7.0255623033827833E-2</v>
      </c>
      <c r="E572" s="433">
        <f t="shared" si="79"/>
        <v>5.69</v>
      </c>
      <c r="F572" s="430">
        <f t="shared" si="73"/>
        <v>0.13387950700512649</v>
      </c>
      <c r="G572" s="439">
        <f t="shared" si="80"/>
        <v>5.69</v>
      </c>
      <c r="H572" s="435">
        <f t="shared" si="74"/>
        <v>0.13387950700512649</v>
      </c>
      <c r="I572" s="577">
        <f t="shared" si="80"/>
        <v>5.69</v>
      </c>
      <c r="J572" s="573">
        <f t="shared" si="75"/>
        <v>0.54306850600418155</v>
      </c>
    </row>
    <row r="573" spans="1:10" x14ac:dyDescent="0.25">
      <c r="A573">
        <f t="shared" si="76"/>
        <v>7.0332304666599524E-2</v>
      </c>
      <c r="B573" s="2">
        <f t="shared" si="77"/>
        <v>5.6999999999999229</v>
      </c>
      <c r="C573" s="428">
        <f t="shared" si="78"/>
        <v>5.7</v>
      </c>
      <c r="D573" s="425">
        <f t="shared" si="72"/>
        <v>7.0332304666600121E-2</v>
      </c>
      <c r="E573" s="433">
        <f t="shared" si="79"/>
        <v>5.7</v>
      </c>
      <c r="F573" s="430">
        <f t="shared" si="73"/>
        <v>0.13394343022267918</v>
      </c>
      <c r="G573" s="439">
        <f t="shared" si="80"/>
        <v>5.7</v>
      </c>
      <c r="H573" s="435">
        <f t="shared" si="74"/>
        <v>0.13394343022267918</v>
      </c>
      <c r="I573" s="577">
        <f t="shared" si="80"/>
        <v>5.7</v>
      </c>
      <c r="J573" s="573">
        <f t="shared" si="75"/>
        <v>0.54314487117160948</v>
      </c>
    </row>
    <row r="574" spans="1:10" x14ac:dyDescent="0.25">
      <c r="A574">
        <f t="shared" si="76"/>
        <v>7.0409021400466912E-2</v>
      </c>
      <c r="B574" s="2">
        <f t="shared" si="77"/>
        <v>5.7099999999999227</v>
      </c>
      <c r="C574" s="428">
        <f t="shared" si="78"/>
        <v>5.71</v>
      </c>
      <c r="D574" s="425">
        <f t="shared" si="72"/>
        <v>7.0409021400467592E-2</v>
      </c>
      <c r="E574" s="433">
        <f t="shared" si="79"/>
        <v>5.71</v>
      </c>
      <c r="F574" s="430">
        <f t="shared" si="73"/>
        <v>0.13400736816667422</v>
      </c>
      <c r="G574" s="439">
        <f t="shared" si="80"/>
        <v>5.71</v>
      </c>
      <c r="H574" s="435">
        <f t="shared" si="74"/>
        <v>0.13400736816667422</v>
      </c>
      <c r="I574" s="577">
        <f t="shared" si="80"/>
        <v>5.71</v>
      </c>
      <c r="J574" s="573">
        <f t="shared" si="75"/>
        <v>0.54322123863691674</v>
      </c>
    </row>
    <row r="575" spans="1:10" x14ac:dyDescent="0.25">
      <c r="A575">
        <f t="shared" si="76"/>
        <v>7.0485773198951038E-2</v>
      </c>
      <c r="B575" s="2">
        <f t="shared" si="77"/>
        <v>5.7199999999999225</v>
      </c>
      <c r="C575" s="428">
        <f t="shared" si="78"/>
        <v>5.72</v>
      </c>
      <c r="D575" s="425">
        <f t="shared" si="72"/>
        <v>7.0485773198951648E-2</v>
      </c>
      <c r="E575" s="433">
        <f t="shared" si="79"/>
        <v>5.72</v>
      </c>
      <c r="F575" s="430">
        <f t="shared" si="73"/>
        <v>0.13407132083348891</v>
      </c>
      <c r="G575" s="439">
        <f t="shared" si="80"/>
        <v>5.72</v>
      </c>
      <c r="H575" s="435">
        <f t="shared" si="74"/>
        <v>0.13407132083348891</v>
      </c>
      <c r="I575" s="577">
        <f t="shared" si="80"/>
        <v>5.72</v>
      </c>
      <c r="J575" s="573">
        <f t="shared" si="75"/>
        <v>0.54329760839976726</v>
      </c>
    </row>
    <row r="576" spans="1:10" x14ac:dyDescent="0.25">
      <c r="A576">
        <f t="shared" si="76"/>
        <v>7.0562560025566226E-2</v>
      </c>
      <c r="B576" s="2">
        <f t="shared" si="77"/>
        <v>5.7299999999999223</v>
      </c>
      <c r="C576" s="428">
        <f t="shared" si="78"/>
        <v>5.73</v>
      </c>
      <c r="D576" s="425">
        <f t="shared" si="72"/>
        <v>7.0562560025566892E-2</v>
      </c>
      <c r="E576" s="433">
        <f t="shared" si="79"/>
        <v>5.73</v>
      </c>
      <c r="F576" s="430">
        <f t="shared" si="73"/>
        <v>0.13413528821949983</v>
      </c>
      <c r="G576" s="439">
        <f t="shared" si="80"/>
        <v>5.73</v>
      </c>
      <c r="H576" s="435">
        <f t="shared" si="74"/>
        <v>0.13413528821949983</v>
      </c>
      <c r="I576" s="577">
        <f t="shared" si="80"/>
        <v>5.73</v>
      </c>
      <c r="J576" s="573">
        <f t="shared" si="75"/>
        <v>0.54337398045982699</v>
      </c>
    </row>
    <row r="577" spans="1:10" x14ac:dyDescent="0.25">
      <c r="A577">
        <f t="shared" si="76"/>
        <v>7.063938184382014E-2</v>
      </c>
      <c r="B577" s="2">
        <f t="shared" si="77"/>
        <v>5.7399999999999221</v>
      </c>
      <c r="C577" s="428">
        <f t="shared" si="78"/>
        <v>5.74</v>
      </c>
      <c r="D577" s="425">
        <f t="shared" si="72"/>
        <v>7.063938184382082E-2</v>
      </c>
      <c r="E577" s="433">
        <f t="shared" si="79"/>
        <v>5.74</v>
      </c>
      <c r="F577" s="430">
        <f t="shared" si="73"/>
        <v>0.13419927032108164</v>
      </c>
      <c r="G577" s="439">
        <f t="shared" si="80"/>
        <v>5.74</v>
      </c>
      <c r="H577" s="435">
        <f t="shared" si="74"/>
        <v>0.13419927032108164</v>
      </c>
      <c r="I577" s="577">
        <f t="shared" si="80"/>
        <v>5.74</v>
      </c>
      <c r="J577" s="573">
        <f t="shared" si="75"/>
        <v>0.54345035481676007</v>
      </c>
    </row>
    <row r="578" spans="1:10" x14ac:dyDescent="0.25">
      <c r="A578">
        <f t="shared" si="76"/>
        <v>7.0716238617213642E-2</v>
      </c>
      <c r="B578" s="2">
        <f t="shared" si="77"/>
        <v>5.7499999999999218</v>
      </c>
      <c r="C578" s="428">
        <f t="shared" si="78"/>
        <v>5.75</v>
      </c>
      <c r="D578" s="425">
        <f t="shared" si="72"/>
        <v>7.0716238617214155E-2</v>
      </c>
      <c r="E578" s="433">
        <f t="shared" si="79"/>
        <v>5.75</v>
      </c>
      <c r="F578" s="430">
        <f t="shared" si="73"/>
        <v>0.13426326713460771</v>
      </c>
      <c r="G578" s="439">
        <f t="shared" si="80"/>
        <v>5.75</v>
      </c>
      <c r="H578" s="435">
        <f t="shared" si="74"/>
        <v>0.13426326713460771</v>
      </c>
      <c r="I578" s="577">
        <f t="shared" si="80"/>
        <v>5.75</v>
      </c>
      <c r="J578" s="573">
        <f t="shared" si="75"/>
        <v>0.54352673147022967</v>
      </c>
    </row>
    <row r="579" spans="1:10" x14ac:dyDescent="0.25">
      <c r="A579">
        <f t="shared" si="76"/>
        <v>7.0793130309240851E-2</v>
      </c>
      <c r="B579" s="2">
        <f t="shared" si="77"/>
        <v>5.7599999999999216</v>
      </c>
      <c r="C579" s="428">
        <f t="shared" si="78"/>
        <v>5.76</v>
      </c>
      <c r="D579" s="425">
        <f t="shared" ref="D579:D642" si="81">(((1+C579/100)^D$2)*C579/100)/(((1+C579/100)^D$2)-1)</f>
        <v>7.0793130309241378E-2</v>
      </c>
      <c r="E579" s="433">
        <f t="shared" si="79"/>
        <v>5.76</v>
      </c>
      <c r="F579" s="430">
        <f t="shared" ref="F579:F642" si="82">(((1+E579/100)^F$2)*E579/100)/(((1+E579/100)^F$2)-1)</f>
        <v>0.13432727865645114</v>
      </c>
      <c r="G579" s="439">
        <f t="shared" si="80"/>
        <v>5.76</v>
      </c>
      <c r="H579" s="435">
        <f t="shared" ref="H579:H642" si="83">(((1+G579/100)^H$2)*G579/100)/(((1+G579/100)^H$2)-1)</f>
        <v>0.13432727865645114</v>
      </c>
      <c r="I579" s="577">
        <f t="shared" si="80"/>
        <v>5.76</v>
      </c>
      <c r="J579" s="573">
        <f t="shared" ref="J579:J642" si="84">(((1+I579/100)^J$2)*I579/100)/(((1+I579/100)^J$2)-1)</f>
        <v>0.54360311041990561</v>
      </c>
    </row>
    <row r="580" spans="1:10" x14ac:dyDescent="0.25">
      <c r="A580">
        <f t="shared" si="76"/>
        <v>7.0870056883389473E-2</v>
      </c>
      <c r="B580" s="2">
        <f t="shared" si="77"/>
        <v>5.7699999999999214</v>
      </c>
      <c r="C580" s="428">
        <f t="shared" si="78"/>
        <v>5.77</v>
      </c>
      <c r="D580" s="425">
        <f t="shared" si="81"/>
        <v>7.0870056883390042E-2</v>
      </c>
      <c r="E580" s="433">
        <f t="shared" si="79"/>
        <v>5.77</v>
      </c>
      <c r="F580" s="430">
        <f t="shared" si="82"/>
        <v>0.13439130488298262</v>
      </c>
      <c r="G580" s="439">
        <f t="shared" si="80"/>
        <v>5.77</v>
      </c>
      <c r="H580" s="435">
        <f t="shared" si="83"/>
        <v>0.13439130488298262</v>
      </c>
      <c r="I580" s="577">
        <f t="shared" si="80"/>
        <v>5.77</v>
      </c>
      <c r="J580" s="573">
        <f t="shared" si="84"/>
        <v>0.54367949166545126</v>
      </c>
    </row>
    <row r="581" spans="1:10" x14ac:dyDescent="0.25">
      <c r="A581">
        <f t="shared" ref="A581:A644" si="85">(((1+B581/100)^A$2)*B581/100)/(((1+B581/100)^A$2)-1)</f>
        <v>7.0947018303140916E-2</v>
      </c>
      <c r="B581" s="2">
        <f t="shared" si="77"/>
        <v>5.7799999999999212</v>
      </c>
      <c r="C581" s="428">
        <f t="shared" si="78"/>
        <v>5.78</v>
      </c>
      <c r="D581" s="425">
        <f t="shared" si="81"/>
        <v>7.0947018303141499E-2</v>
      </c>
      <c r="E581" s="433">
        <f t="shared" si="79"/>
        <v>5.78</v>
      </c>
      <c r="F581" s="430">
        <f t="shared" si="82"/>
        <v>0.13445534581057147</v>
      </c>
      <c r="G581" s="439">
        <f t="shared" si="80"/>
        <v>5.78</v>
      </c>
      <c r="H581" s="435">
        <f t="shared" si="83"/>
        <v>0.13445534581057147</v>
      </c>
      <c r="I581" s="577">
        <f t="shared" si="80"/>
        <v>5.78</v>
      </c>
      <c r="J581" s="573">
        <f t="shared" si="84"/>
        <v>0.54375587520653101</v>
      </c>
    </row>
    <row r="582" spans="1:10" x14ac:dyDescent="0.25">
      <c r="A582">
        <f t="shared" si="85"/>
        <v>7.1024014531970256E-2</v>
      </c>
      <c r="B582" s="2">
        <f t="shared" ref="B582:B645" si="86">B581+0.01</f>
        <v>5.789999999999921</v>
      </c>
      <c r="C582" s="428">
        <f t="shared" ref="C582:C645" si="87">ROUND(C581+0.01,2)</f>
        <v>5.79</v>
      </c>
      <c r="D582" s="425">
        <f t="shared" si="81"/>
        <v>7.1024014531970839E-2</v>
      </c>
      <c r="E582" s="433">
        <f t="shared" ref="E582:E645" si="88">ROUND(E581+0.01,2)</f>
        <v>5.79</v>
      </c>
      <c r="F582" s="430">
        <f t="shared" si="82"/>
        <v>0.13451940143558602</v>
      </c>
      <c r="G582" s="439">
        <f t="shared" ref="G582:I645" si="89">ROUND(G581+0.01,2)</f>
        <v>5.79</v>
      </c>
      <c r="H582" s="435">
        <f t="shared" si="83"/>
        <v>0.13451940143558602</v>
      </c>
      <c r="I582" s="577">
        <f t="shared" si="89"/>
        <v>5.79</v>
      </c>
      <c r="J582" s="573">
        <f t="shared" si="84"/>
        <v>0.54383226104281024</v>
      </c>
    </row>
    <row r="583" spans="1:10" x14ac:dyDescent="0.25">
      <c r="A583">
        <f t="shared" si="85"/>
        <v>7.1101045533346632E-2</v>
      </c>
      <c r="B583" s="2">
        <f t="shared" si="86"/>
        <v>5.7999999999999208</v>
      </c>
      <c r="C583" s="428">
        <f t="shared" si="87"/>
        <v>5.8</v>
      </c>
      <c r="D583" s="425">
        <f t="shared" si="81"/>
        <v>7.1101045533347215E-2</v>
      </c>
      <c r="E583" s="433">
        <f t="shared" si="88"/>
        <v>5.8</v>
      </c>
      <c r="F583" s="430">
        <f t="shared" si="82"/>
        <v>0.13458347175439339</v>
      </c>
      <c r="G583" s="439">
        <f t="shared" si="89"/>
        <v>5.8</v>
      </c>
      <c r="H583" s="435">
        <f t="shared" si="83"/>
        <v>0.13458347175439339</v>
      </c>
      <c r="I583" s="577">
        <f t="shared" si="89"/>
        <v>5.8</v>
      </c>
      <c r="J583" s="573">
        <f t="shared" si="84"/>
        <v>0.54390864917395509</v>
      </c>
    </row>
    <row r="584" spans="1:10" x14ac:dyDescent="0.25">
      <c r="A584">
        <f t="shared" si="85"/>
        <v>7.1178111270733077E-2</v>
      </c>
      <c r="B584" s="2">
        <f t="shared" si="86"/>
        <v>5.8099999999999206</v>
      </c>
      <c r="C584" s="428">
        <f t="shared" si="87"/>
        <v>5.81</v>
      </c>
      <c r="D584" s="425">
        <f t="shared" si="81"/>
        <v>7.117811127073366E-2</v>
      </c>
      <c r="E584" s="433">
        <f t="shared" si="88"/>
        <v>5.81</v>
      </c>
      <c r="F584" s="430">
        <f t="shared" si="82"/>
        <v>0.13464755676335893</v>
      </c>
      <c r="G584" s="439">
        <f t="shared" si="89"/>
        <v>5.81</v>
      </c>
      <c r="H584" s="435">
        <f t="shared" si="83"/>
        <v>0.13464755676335893</v>
      </c>
      <c r="I584" s="577">
        <f t="shared" si="89"/>
        <v>5.81</v>
      </c>
      <c r="J584" s="573">
        <f t="shared" si="84"/>
        <v>0.5439850395996304</v>
      </c>
    </row>
    <row r="585" spans="1:10" x14ac:dyDescent="0.25">
      <c r="A585">
        <f t="shared" si="85"/>
        <v>7.125521170758696E-2</v>
      </c>
      <c r="B585" s="2">
        <f t="shared" si="86"/>
        <v>5.8199999999999203</v>
      </c>
      <c r="C585" s="428">
        <f t="shared" si="87"/>
        <v>5.82</v>
      </c>
      <c r="D585" s="425">
        <f t="shared" si="81"/>
        <v>7.1255211707587557E-2</v>
      </c>
      <c r="E585" s="433">
        <f t="shared" si="88"/>
        <v>5.82</v>
      </c>
      <c r="F585" s="430">
        <f t="shared" si="82"/>
        <v>0.1347116564588472</v>
      </c>
      <c r="G585" s="439">
        <f t="shared" si="89"/>
        <v>5.82</v>
      </c>
      <c r="H585" s="435">
        <f t="shared" si="83"/>
        <v>0.1347116564588472</v>
      </c>
      <c r="I585" s="577">
        <f t="shared" si="89"/>
        <v>5.82</v>
      </c>
      <c r="J585" s="573">
        <f t="shared" si="84"/>
        <v>0.54406143231950266</v>
      </c>
    </row>
    <row r="586" spans="1:10" x14ac:dyDescent="0.25">
      <c r="A586">
        <f t="shared" si="85"/>
        <v>7.1332346807359878E-2</v>
      </c>
      <c r="B586" s="2">
        <f t="shared" si="86"/>
        <v>5.8299999999999201</v>
      </c>
      <c r="C586" s="428">
        <f t="shared" si="87"/>
        <v>5.83</v>
      </c>
      <c r="D586" s="425">
        <f t="shared" si="81"/>
        <v>7.1332346807360489E-2</v>
      </c>
      <c r="E586" s="433">
        <f t="shared" si="88"/>
        <v>5.83</v>
      </c>
      <c r="F586" s="430">
        <f t="shared" si="82"/>
        <v>0.13477577083722089</v>
      </c>
      <c r="G586" s="439">
        <f t="shared" si="89"/>
        <v>5.83</v>
      </c>
      <c r="H586" s="435">
        <f t="shared" si="83"/>
        <v>0.13477577083722089</v>
      </c>
      <c r="I586" s="577">
        <f t="shared" si="89"/>
        <v>5.83</v>
      </c>
      <c r="J586" s="573">
        <f t="shared" si="84"/>
        <v>0.54413782733323623</v>
      </c>
    </row>
    <row r="587" spans="1:10" x14ac:dyDescent="0.25">
      <c r="A587">
        <f t="shared" si="85"/>
        <v>7.1409516533497974E-2</v>
      </c>
      <c r="B587" s="2">
        <f t="shared" si="86"/>
        <v>5.8399999999999199</v>
      </c>
      <c r="C587" s="428">
        <f t="shared" si="87"/>
        <v>5.84</v>
      </c>
      <c r="D587" s="425">
        <f t="shared" si="81"/>
        <v>7.1409516533498543E-2</v>
      </c>
      <c r="E587" s="433">
        <f t="shared" si="88"/>
        <v>5.84</v>
      </c>
      <c r="F587" s="430">
        <f t="shared" si="82"/>
        <v>0.13483989989484163</v>
      </c>
      <c r="G587" s="439">
        <f t="shared" si="89"/>
        <v>5.84</v>
      </c>
      <c r="H587" s="435">
        <f t="shared" si="83"/>
        <v>0.13483989989484163</v>
      </c>
      <c r="I587" s="577">
        <f t="shared" si="89"/>
        <v>5.84</v>
      </c>
      <c r="J587" s="573">
        <f t="shared" si="84"/>
        <v>0.54421422464049729</v>
      </c>
    </row>
    <row r="588" spans="1:10" x14ac:dyDescent="0.25">
      <c r="A588">
        <f t="shared" si="85"/>
        <v>7.1486720849441951E-2</v>
      </c>
      <c r="B588" s="2">
        <f t="shared" si="86"/>
        <v>5.8499999999999197</v>
      </c>
      <c r="C588" s="428">
        <f t="shared" si="87"/>
        <v>5.85</v>
      </c>
      <c r="D588" s="425">
        <f t="shared" si="81"/>
        <v>7.148672084944252E-2</v>
      </c>
      <c r="E588" s="433">
        <f t="shared" si="88"/>
        <v>5.85</v>
      </c>
      <c r="F588" s="430">
        <f t="shared" si="82"/>
        <v>0.13490404362806999</v>
      </c>
      <c r="G588" s="439">
        <f t="shared" si="89"/>
        <v>5.85</v>
      </c>
      <c r="H588" s="435">
        <f t="shared" si="83"/>
        <v>0.13490404362806999</v>
      </c>
      <c r="I588" s="577">
        <f t="shared" si="89"/>
        <v>5.85</v>
      </c>
      <c r="J588" s="573">
        <f t="shared" si="84"/>
        <v>0.54429062424095187</v>
      </c>
    </row>
    <row r="589" spans="1:10" x14ac:dyDescent="0.25">
      <c r="A589">
        <f t="shared" si="85"/>
        <v>7.1563959718627251E-2</v>
      </c>
      <c r="B589" s="2">
        <f t="shared" si="86"/>
        <v>5.8599999999999195</v>
      </c>
      <c r="C589" s="428">
        <f t="shared" si="87"/>
        <v>5.86</v>
      </c>
      <c r="D589" s="425">
        <f t="shared" si="81"/>
        <v>7.1563959718627862E-2</v>
      </c>
      <c r="E589" s="433">
        <f t="shared" si="88"/>
        <v>5.86</v>
      </c>
      <c r="F589" s="430">
        <f t="shared" si="82"/>
        <v>0.13496820203326484</v>
      </c>
      <c r="G589" s="439">
        <f t="shared" si="89"/>
        <v>5.86</v>
      </c>
      <c r="H589" s="435">
        <f t="shared" si="83"/>
        <v>0.13496820203326484</v>
      </c>
      <c r="I589" s="577">
        <f t="shared" si="89"/>
        <v>5.86</v>
      </c>
      <c r="J589" s="573">
        <f t="shared" si="84"/>
        <v>0.54436702613426635</v>
      </c>
    </row>
    <row r="590" spans="1:10" x14ac:dyDescent="0.25">
      <c r="A590">
        <f t="shared" si="85"/>
        <v>7.1641233104484212E-2</v>
      </c>
      <c r="B590" s="2">
        <f t="shared" si="86"/>
        <v>5.8699999999999193</v>
      </c>
      <c r="C590" s="428">
        <f t="shared" si="87"/>
        <v>5.87</v>
      </c>
      <c r="D590" s="425">
        <f t="shared" si="81"/>
        <v>7.1641233104484808E-2</v>
      </c>
      <c r="E590" s="433">
        <f t="shared" si="88"/>
        <v>5.87</v>
      </c>
      <c r="F590" s="430">
        <f t="shared" si="82"/>
        <v>0.13503237510678381</v>
      </c>
      <c r="G590" s="439">
        <f t="shared" si="89"/>
        <v>5.87</v>
      </c>
      <c r="H590" s="435">
        <f t="shared" si="83"/>
        <v>0.13503237510678381</v>
      </c>
      <c r="I590" s="577">
        <f t="shared" si="89"/>
        <v>5.87</v>
      </c>
      <c r="J590" s="573">
        <f t="shared" si="84"/>
        <v>0.54444343032010545</v>
      </c>
    </row>
    <row r="591" spans="1:10" x14ac:dyDescent="0.25">
      <c r="A591">
        <f t="shared" si="85"/>
        <v>7.1718540970438102E-2</v>
      </c>
      <c r="B591" s="2">
        <f t="shared" si="86"/>
        <v>5.8799999999999191</v>
      </c>
      <c r="C591" s="428">
        <f t="shared" si="87"/>
        <v>5.88</v>
      </c>
      <c r="D591" s="425">
        <f t="shared" si="81"/>
        <v>7.1718540970438754E-2</v>
      </c>
      <c r="E591" s="433">
        <f t="shared" si="88"/>
        <v>5.88</v>
      </c>
      <c r="F591" s="430">
        <f t="shared" si="82"/>
        <v>0.1350965628449832</v>
      </c>
      <c r="G591" s="439">
        <f t="shared" si="89"/>
        <v>5.88</v>
      </c>
      <c r="H591" s="435">
        <f t="shared" si="83"/>
        <v>0.1350965628449832</v>
      </c>
      <c r="I591" s="577">
        <f t="shared" si="89"/>
        <v>5.88</v>
      </c>
      <c r="J591" s="573">
        <f t="shared" si="84"/>
        <v>0.54451983679813487</v>
      </c>
    </row>
    <row r="592" spans="1:10" x14ac:dyDescent="0.25">
      <c r="A592">
        <f t="shared" si="85"/>
        <v>7.1795883279909489E-2</v>
      </c>
      <c r="B592" s="2">
        <f t="shared" si="86"/>
        <v>5.8899999999999189</v>
      </c>
      <c r="C592" s="428">
        <f t="shared" si="87"/>
        <v>5.89</v>
      </c>
      <c r="D592" s="425">
        <f t="shared" si="81"/>
        <v>7.1795883279910183E-2</v>
      </c>
      <c r="E592" s="433">
        <f t="shared" si="88"/>
        <v>5.89</v>
      </c>
      <c r="F592" s="430">
        <f t="shared" si="82"/>
        <v>0.13516076524421816</v>
      </c>
      <c r="G592" s="439">
        <f t="shared" si="89"/>
        <v>5.89</v>
      </c>
      <c r="H592" s="435">
        <f t="shared" si="83"/>
        <v>0.13516076524421816</v>
      </c>
      <c r="I592" s="577">
        <f t="shared" si="89"/>
        <v>5.89</v>
      </c>
      <c r="J592" s="573">
        <f t="shared" si="84"/>
        <v>0.54459624556802211</v>
      </c>
    </row>
    <row r="593" spans="1:10" x14ac:dyDescent="0.25">
      <c r="A593">
        <f t="shared" si="85"/>
        <v>7.1873259996314165E-2</v>
      </c>
      <c r="B593" s="2">
        <f t="shared" si="86"/>
        <v>5.8999999999999186</v>
      </c>
      <c r="C593" s="428">
        <f t="shared" si="87"/>
        <v>5.9</v>
      </c>
      <c r="D593" s="425">
        <f t="shared" si="81"/>
        <v>7.1873259996314845E-2</v>
      </c>
      <c r="E593" s="433">
        <f t="shared" si="88"/>
        <v>5.9</v>
      </c>
      <c r="F593" s="430">
        <f t="shared" si="82"/>
        <v>0.13522498230084237</v>
      </c>
      <c r="G593" s="439">
        <f t="shared" si="89"/>
        <v>5.9</v>
      </c>
      <c r="H593" s="435">
        <f t="shared" si="83"/>
        <v>0.13522498230084237</v>
      </c>
      <c r="I593" s="577">
        <f t="shared" si="89"/>
        <v>5.9</v>
      </c>
      <c r="J593" s="573">
        <f t="shared" si="84"/>
        <v>0.54467265662943198</v>
      </c>
    </row>
    <row r="594" spans="1:10" x14ac:dyDescent="0.25">
      <c r="A594">
        <f t="shared" si="85"/>
        <v>7.1950671083063147E-2</v>
      </c>
      <c r="B594" s="2">
        <f t="shared" si="86"/>
        <v>5.9099999999999184</v>
      </c>
      <c r="C594" s="428">
        <f t="shared" si="87"/>
        <v>5.91</v>
      </c>
      <c r="D594" s="425">
        <f t="shared" si="81"/>
        <v>7.1950671083063883E-2</v>
      </c>
      <c r="E594" s="433">
        <f t="shared" si="88"/>
        <v>5.91</v>
      </c>
      <c r="F594" s="430">
        <f t="shared" si="82"/>
        <v>0.13528921401120839</v>
      </c>
      <c r="G594" s="439">
        <f t="shared" si="89"/>
        <v>5.91</v>
      </c>
      <c r="H594" s="435">
        <f t="shared" si="83"/>
        <v>0.13528921401120839</v>
      </c>
      <c r="I594" s="577">
        <f t="shared" si="89"/>
        <v>5.91</v>
      </c>
      <c r="J594" s="573">
        <f t="shared" si="84"/>
        <v>0.54474906998203143</v>
      </c>
    </row>
    <row r="595" spans="1:10" x14ac:dyDescent="0.25">
      <c r="A595">
        <f t="shared" si="85"/>
        <v>7.2028116503563347E-2</v>
      </c>
      <c r="B595" s="2">
        <f t="shared" si="86"/>
        <v>5.9199999999999182</v>
      </c>
      <c r="C595" s="428">
        <f t="shared" si="87"/>
        <v>5.92</v>
      </c>
      <c r="D595" s="425">
        <f t="shared" si="81"/>
        <v>7.2028116503564027E-2</v>
      </c>
      <c r="E595" s="433">
        <f t="shared" si="88"/>
        <v>5.92</v>
      </c>
      <c r="F595" s="430">
        <f t="shared" si="82"/>
        <v>0.13535346037166704</v>
      </c>
      <c r="G595" s="439">
        <f t="shared" si="89"/>
        <v>5.92</v>
      </c>
      <c r="H595" s="435">
        <f t="shared" si="83"/>
        <v>0.13535346037166704</v>
      </c>
      <c r="I595" s="577">
        <f t="shared" si="89"/>
        <v>5.92</v>
      </c>
      <c r="J595" s="573">
        <f t="shared" si="84"/>
        <v>0.54482548562548594</v>
      </c>
    </row>
    <row r="596" spans="1:10" x14ac:dyDescent="0.25">
      <c r="A596">
        <f t="shared" si="85"/>
        <v>7.2105596221216983E-2</v>
      </c>
      <c r="B596" s="2">
        <f t="shared" si="86"/>
        <v>5.929999999999918</v>
      </c>
      <c r="C596" s="428">
        <f t="shared" si="87"/>
        <v>5.93</v>
      </c>
      <c r="D596" s="425">
        <f t="shared" si="81"/>
        <v>7.2105596221217691E-2</v>
      </c>
      <c r="E596" s="433">
        <f t="shared" si="88"/>
        <v>5.93</v>
      </c>
      <c r="F596" s="430">
        <f t="shared" si="82"/>
        <v>0.13541772137856845</v>
      </c>
      <c r="G596" s="439">
        <f t="shared" si="89"/>
        <v>5.93</v>
      </c>
      <c r="H596" s="435">
        <f t="shared" si="83"/>
        <v>0.13541772137856845</v>
      </c>
      <c r="I596" s="577">
        <f t="shared" si="89"/>
        <v>5.93</v>
      </c>
      <c r="J596" s="573">
        <f t="shared" si="84"/>
        <v>0.54490190355946277</v>
      </c>
    </row>
    <row r="597" spans="1:10" x14ac:dyDescent="0.25">
      <c r="A597">
        <f t="shared" si="85"/>
        <v>7.2183110199422335E-2</v>
      </c>
      <c r="B597" s="2">
        <f t="shared" si="86"/>
        <v>5.9399999999999178</v>
      </c>
      <c r="C597" s="428">
        <f t="shared" si="87"/>
        <v>5.94</v>
      </c>
      <c r="D597" s="425">
        <f t="shared" si="81"/>
        <v>7.218311019942307E-2</v>
      </c>
      <c r="E597" s="433">
        <f t="shared" si="88"/>
        <v>5.94</v>
      </c>
      <c r="F597" s="430">
        <f t="shared" si="82"/>
        <v>0.135481997028261</v>
      </c>
      <c r="G597" s="439">
        <f t="shared" si="89"/>
        <v>5.94</v>
      </c>
      <c r="H597" s="435">
        <f t="shared" si="83"/>
        <v>0.135481997028261</v>
      </c>
      <c r="I597" s="577">
        <f t="shared" si="89"/>
        <v>5.94</v>
      </c>
      <c r="J597" s="573">
        <f t="shared" si="84"/>
        <v>0.54497832378362721</v>
      </c>
    </row>
    <row r="598" spans="1:10" x14ac:dyDescent="0.25">
      <c r="A598">
        <f t="shared" si="85"/>
        <v>7.2260658401573613E-2</v>
      </c>
      <c r="B598" s="2">
        <f t="shared" si="86"/>
        <v>5.9499999999999176</v>
      </c>
      <c r="C598" s="428">
        <f t="shared" si="87"/>
        <v>5.95</v>
      </c>
      <c r="D598" s="425">
        <f t="shared" si="81"/>
        <v>7.2260658401574238E-2</v>
      </c>
      <c r="E598" s="433">
        <f t="shared" si="88"/>
        <v>5.95</v>
      </c>
      <c r="F598" s="430">
        <f t="shared" si="82"/>
        <v>0.13554628731709162</v>
      </c>
      <c r="G598" s="439">
        <f t="shared" si="89"/>
        <v>5.95</v>
      </c>
      <c r="H598" s="435">
        <f t="shared" si="83"/>
        <v>0.13554628731709162</v>
      </c>
      <c r="I598" s="577">
        <f t="shared" si="89"/>
        <v>5.95</v>
      </c>
      <c r="J598" s="573">
        <f t="shared" si="84"/>
        <v>0.5450547462976445</v>
      </c>
    </row>
    <row r="599" spans="1:10" x14ac:dyDescent="0.25">
      <c r="A599">
        <f t="shared" si="85"/>
        <v>7.2338240791060951E-2</v>
      </c>
      <c r="B599" s="2">
        <f t="shared" si="86"/>
        <v>5.9599999999999174</v>
      </c>
      <c r="C599" s="428">
        <f t="shared" si="87"/>
        <v>5.96</v>
      </c>
      <c r="D599" s="425">
        <f t="shared" si="81"/>
        <v>7.2338240791061589E-2</v>
      </c>
      <c r="E599" s="433">
        <f t="shared" si="88"/>
        <v>5.96</v>
      </c>
      <c r="F599" s="430">
        <f t="shared" si="82"/>
        <v>0.13561059224140681</v>
      </c>
      <c r="G599" s="439">
        <f t="shared" si="89"/>
        <v>5.96</v>
      </c>
      <c r="H599" s="435">
        <f t="shared" si="83"/>
        <v>0.13561059224140681</v>
      </c>
      <c r="I599" s="577">
        <f t="shared" si="89"/>
        <v>5.96</v>
      </c>
      <c r="J599" s="573">
        <f t="shared" si="84"/>
        <v>0.54513117110118436</v>
      </c>
    </row>
    <row r="600" spans="1:10" x14ac:dyDescent="0.25">
      <c r="A600">
        <f t="shared" si="85"/>
        <v>7.2415857331270914E-2</v>
      </c>
      <c r="B600" s="2">
        <f t="shared" si="86"/>
        <v>5.9699999999999172</v>
      </c>
      <c r="C600" s="428">
        <f t="shared" si="87"/>
        <v>5.97</v>
      </c>
      <c r="D600" s="425">
        <f t="shared" si="81"/>
        <v>7.241585733127151E-2</v>
      </c>
      <c r="E600" s="433">
        <f t="shared" si="88"/>
        <v>5.97</v>
      </c>
      <c r="F600" s="430">
        <f t="shared" si="82"/>
        <v>0.1356749117975509</v>
      </c>
      <c r="G600" s="439">
        <f t="shared" si="89"/>
        <v>5.97</v>
      </c>
      <c r="H600" s="435">
        <f t="shared" si="83"/>
        <v>0.1356749117975509</v>
      </c>
      <c r="I600" s="577">
        <f t="shared" si="89"/>
        <v>5.97</v>
      </c>
      <c r="J600" s="573">
        <f t="shared" si="84"/>
        <v>0.54520759819391096</v>
      </c>
    </row>
    <row r="601" spans="1:10" x14ac:dyDescent="0.25">
      <c r="A601">
        <f t="shared" si="85"/>
        <v>7.2493507985586167E-2</v>
      </c>
      <c r="B601" s="2">
        <f t="shared" si="86"/>
        <v>5.9799999999999169</v>
      </c>
      <c r="C601" s="428">
        <f t="shared" si="87"/>
        <v>5.98</v>
      </c>
      <c r="D601" s="425">
        <f t="shared" si="81"/>
        <v>7.2493507985586805E-2</v>
      </c>
      <c r="E601" s="433">
        <f t="shared" si="88"/>
        <v>5.98</v>
      </c>
      <c r="F601" s="430">
        <f t="shared" si="82"/>
        <v>0.13573924598186732</v>
      </c>
      <c r="G601" s="439">
        <f t="shared" si="89"/>
        <v>5.98</v>
      </c>
      <c r="H601" s="435">
        <f t="shared" si="83"/>
        <v>0.13573924598186732</v>
      </c>
      <c r="I601" s="577">
        <f t="shared" si="89"/>
        <v>5.98</v>
      </c>
      <c r="J601" s="573">
        <f t="shared" si="84"/>
        <v>0.54528402757549221</v>
      </c>
    </row>
    <row r="602" spans="1:10" x14ac:dyDescent="0.25">
      <c r="A602">
        <f t="shared" si="85"/>
        <v>7.2571192717386129E-2</v>
      </c>
      <c r="B602" s="2">
        <f t="shared" si="86"/>
        <v>5.9899999999999167</v>
      </c>
      <c r="C602" s="428">
        <f t="shared" si="87"/>
        <v>5.99</v>
      </c>
      <c r="D602" s="425">
        <f t="shared" si="81"/>
        <v>7.2571192717386712E-2</v>
      </c>
      <c r="E602" s="433">
        <f t="shared" si="88"/>
        <v>5.99</v>
      </c>
      <c r="F602" s="430">
        <f t="shared" si="82"/>
        <v>0.1358035947906979</v>
      </c>
      <c r="G602" s="439">
        <f t="shared" si="89"/>
        <v>5.99</v>
      </c>
      <c r="H602" s="435">
        <f t="shared" si="83"/>
        <v>0.1358035947906979</v>
      </c>
      <c r="I602" s="577">
        <f t="shared" si="89"/>
        <v>5.99</v>
      </c>
      <c r="J602" s="573">
        <f t="shared" si="84"/>
        <v>0.54536045924559362</v>
      </c>
    </row>
    <row r="603" spans="1:10" x14ac:dyDescent="0.25">
      <c r="A603">
        <f t="shared" si="85"/>
        <v>7.2648911490046597E-2</v>
      </c>
      <c r="B603" s="2">
        <f t="shared" si="86"/>
        <v>5.9999999999999165</v>
      </c>
      <c r="C603" s="428">
        <f t="shared" si="87"/>
        <v>6</v>
      </c>
      <c r="D603" s="425">
        <f t="shared" si="81"/>
        <v>7.2648911490047194E-2</v>
      </c>
      <c r="E603" s="433">
        <f t="shared" si="88"/>
        <v>6</v>
      </c>
      <c r="F603" s="430">
        <f t="shared" si="82"/>
        <v>0.13586795822038372</v>
      </c>
      <c r="G603" s="439">
        <f t="shared" si="89"/>
        <v>6</v>
      </c>
      <c r="H603" s="435">
        <f t="shared" si="83"/>
        <v>0.13586795822038372</v>
      </c>
      <c r="I603" s="577">
        <f t="shared" si="89"/>
        <v>6</v>
      </c>
      <c r="J603" s="573">
        <f t="shared" si="84"/>
        <v>0.54543689320388289</v>
      </c>
    </row>
    <row r="604" spans="1:10" x14ac:dyDescent="0.25">
      <c r="A604">
        <f t="shared" si="85"/>
        <v>7.272666426694023E-2</v>
      </c>
      <c r="B604" s="2">
        <f t="shared" si="86"/>
        <v>6.0099999999999163</v>
      </c>
      <c r="C604" s="428">
        <f t="shared" si="87"/>
        <v>6.01</v>
      </c>
      <c r="D604" s="425">
        <f t="shared" si="81"/>
        <v>7.2726664266940813E-2</v>
      </c>
      <c r="E604" s="433">
        <f t="shared" si="88"/>
        <v>6.01</v>
      </c>
      <c r="F604" s="430">
        <f t="shared" si="82"/>
        <v>0.13593233626726392</v>
      </c>
      <c r="G604" s="439">
        <f t="shared" si="89"/>
        <v>6.01</v>
      </c>
      <c r="H604" s="435">
        <f t="shared" si="83"/>
        <v>0.13593233626726392</v>
      </c>
      <c r="I604" s="577">
        <f t="shared" si="89"/>
        <v>6.01</v>
      </c>
      <c r="J604" s="573">
        <f t="shared" si="84"/>
        <v>0.54551332945002595</v>
      </c>
    </row>
    <row r="605" spans="1:10" x14ac:dyDescent="0.25">
      <c r="A605">
        <f t="shared" si="85"/>
        <v>7.2804451011436525E-2</v>
      </c>
      <c r="B605" s="2">
        <f t="shared" si="86"/>
        <v>6.0199999999999161</v>
      </c>
      <c r="C605" s="428">
        <f t="shared" si="87"/>
        <v>6.02</v>
      </c>
      <c r="D605" s="425">
        <f t="shared" si="81"/>
        <v>7.2804451011437135E-2</v>
      </c>
      <c r="E605" s="433">
        <f t="shared" si="88"/>
        <v>6.02</v>
      </c>
      <c r="F605" s="430">
        <f t="shared" si="82"/>
        <v>0.13599672892767697</v>
      </c>
      <c r="G605" s="439">
        <f t="shared" si="89"/>
        <v>6.02</v>
      </c>
      <c r="H605" s="435">
        <f t="shared" si="83"/>
        <v>0.13599672892767697</v>
      </c>
      <c r="I605" s="577">
        <f t="shared" si="89"/>
        <v>6.02</v>
      </c>
      <c r="J605" s="573">
        <f t="shared" si="84"/>
        <v>0.54558976798369041</v>
      </c>
    </row>
    <row r="606" spans="1:10" x14ac:dyDescent="0.25">
      <c r="A606">
        <f t="shared" si="85"/>
        <v>7.288227168690202E-2</v>
      </c>
      <c r="B606" s="2">
        <f t="shared" si="86"/>
        <v>6.0299999999999159</v>
      </c>
      <c r="C606" s="428">
        <f t="shared" si="87"/>
        <v>6.03</v>
      </c>
      <c r="D606" s="425">
        <f t="shared" si="81"/>
        <v>7.288227168690263E-2</v>
      </c>
      <c r="E606" s="433">
        <f t="shared" si="88"/>
        <v>6.03</v>
      </c>
      <c r="F606" s="430">
        <f t="shared" si="82"/>
        <v>0.13606113619795962</v>
      </c>
      <c r="G606" s="439">
        <f t="shared" si="89"/>
        <v>6.03</v>
      </c>
      <c r="H606" s="435">
        <f t="shared" si="83"/>
        <v>0.13606113619795962</v>
      </c>
      <c r="I606" s="577">
        <f t="shared" si="89"/>
        <v>6.03</v>
      </c>
      <c r="J606" s="573">
        <f t="shared" si="84"/>
        <v>0.54566620880454253</v>
      </c>
    </row>
    <row r="607" spans="1:10" x14ac:dyDescent="0.25">
      <c r="A607">
        <f t="shared" si="85"/>
        <v>7.2960126256700369E-2</v>
      </c>
      <c r="B607" s="2">
        <f t="shared" si="86"/>
        <v>6.0399999999999157</v>
      </c>
      <c r="C607" s="428">
        <f t="shared" si="87"/>
        <v>6.04</v>
      </c>
      <c r="D607" s="425">
        <f t="shared" si="81"/>
        <v>7.2960126256701008E-2</v>
      </c>
      <c r="E607" s="433">
        <f t="shared" si="88"/>
        <v>6.04</v>
      </c>
      <c r="F607" s="430">
        <f t="shared" si="82"/>
        <v>0.13612555807444765</v>
      </c>
      <c r="G607" s="439">
        <f t="shared" si="89"/>
        <v>6.04</v>
      </c>
      <c r="H607" s="435">
        <f t="shared" si="83"/>
        <v>0.13612555807444765</v>
      </c>
      <c r="I607" s="577">
        <f t="shared" si="89"/>
        <v>6.04</v>
      </c>
      <c r="J607" s="573">
        <f t="shared" si="84"/>
        <v>0.54574265191224991</v>
      </c>
    </row>
    <row r="608" spans="1:10" x14ac:dyDescent="0.25">
      <c r="A608">
        <f t="shared" si="85"/>
        <v>7.3038014684192479E-2</v>
      </c>
      <c r="B608" s="2">
        <f t="shared" si="86"/>
        <v>6.0499999999999154</v>
      </c>
      <c r="C608" s="428">
        <f t="shared" si="87"/>
        <v>6.05</v>
      </c>
      <c r="D608" s="425">
        <f t="shared" si="81"/>
        <v>7.3038014684193076E-2</v>
      </c>
      <c r="E608" s="433">
        <f t="shared" si="88"/>
        <v>6.05</v>
      </c>
      <c r="F608" s="430">
        <f t="shared" si="82"/>
        <v>0.13618999455347511</v>
      </c>
      <c r="G608" s="439">
        <f t="shared" si="89"/>
        <v>6.05</v>
      </c>
      <c r="H608" s="435">
        <f t="shared" si="83"/>
        <v>0.13618999455347511</v>
      </c>
      <c r="I608" s="577">
        <f t="shared" si="89"/>
        <v>6.05</v>
      </c>
      <c r="J608" s="573">
        <f t="shared" si="84"/>
        <v>0.54581909730647893</v>
      </c>
    </row>
    <row r="609" spans="1:10" x14ac:dyDescent="0.25">
      <c r="A609">
        <f t="shared" si="85"/>
        <v>7.3115936932736617E-2</v>
      </c>
      <c r="B609" s="2">
        <f t="shared" si="86"/>
        <v>6.0599999999999152</v>
      </c>
      <c r="C609" s="428">
        <f t="shared" si="87"/>
        <v>6.06</v>
      </c>
      <c r="D609" s="425">
        <f t="shared" si="81"/>
        <v>7.3115936932737255E-2</v>
      </c>
      <c r="E609" s="433">
        <f t="shared" si="88"/>
        <v>6.06</v>
      </c>
      <c r="F609" s="430">
        <f t="shared" si="82"/>
        <v>0.13625444563137548</v>
      </c>
      <c r="G609" s="439">
        <f t="shared" si="89"/>
        <v>6.06</v>
      </c>
      <c r="H609" s="435">
        <f t="shared" si="83"/>
        <v>0.13625444563137548</v>
      </c>
      <c r="I609" s="577">
        <f t="shared" si="89"/>
        <v>6.06</v>
      </c>
      <c r="J609" s="573">
        <f t="shared" si="84"/>
        <v>0.5458955449868973</v>
      </c>
    </row>
    <row r="610" spans="1:10" x14ac:dyDescent="0.25">
      <c r="A610">
        <f t="shared" si="85"/>
        <v>7.3193892965688692E-2</v>
      </c>
      <c r="B610" s="2">
        <f t="shared" si="86"/>
        <v>6.069999999999915</v>
      </c>
      <c r="C610" s="428">
        <f t="shared" si="87"/>
        <v>6.07</v>
      </c>
      <c r="D610" s="425">
        <f t="shared" si="81"/>
        <v>7.3193892965689358E-2</v>
      </c>
      <c r="E610" s="433">
        <f t="shared" si="88"/>
        <v>6.07</v>
      </c>
      <c r="F610" s="430">
        <f t="shared" si="82"/>
        <v>0.13631891130448021</v>
      </c>
      <c r="G610" s="439">
        <f t="shared" si="89"/>
        <v>6.07</v>
      </c>
      <c r="H610" s="435">
        <f t="shared" si="83"/>
        <v>0.13631891130448021</v>
      </c>
      <c r="I610" s="577">
        <f t="shared" si="89"/>
        <v>6.07</v>
      </c>
      <c r="J610" s="573">
        <f t="shared" si="84"/>
        <v>0.54597199495317172</v>
      </c>
    </row>
    <row r="611" spans="1:10" x14ac:dyDescent="0.25">
      <c r="A611">
        <f t="shared" si="85"/>
        <v>7.327188274640227E-2</v>
      </c>
      <c r="B611" s="2">
        <f t="shared" si="86"/>
        <v>6.0799999999999148</v>
      </c>
      <c r="C611" s="428">
        <f t="shared" si="87"/>
        <v>6.08</v>
      </c>
      <c r="D611" s="425">
        <f t="shared" si="81"/>
        <v>7.3271882746402894E-2</v>
      </c>
      <c r="E611" s="433">
        <f t="shared" si="88"/>
        <v>6.08</v>
      </c>
      <c r="F611" s="430">
        <f t="shared" si="82"/>
        <v>0.13638339156911997</v>
      </c>
      <c r="G611" s="439">
        <f t="shared" si="89"/>
        <v>6.08</v>
      </c>
      <c r="H611" s="435">
        <f t="shared" si="83"/>
        <v>0.13638339156911997</v>
      </c>
      <c r="I611" s="577">
        <f t="shared" si="89"/>
        <v>6.08</v>
      </c>
      <c r="J611" s="573">
        <f t="shared" si="84"/>
        <v>0.54604844720496915</v>
      </c>
    </row>
    <row r="612" spans="1:10" x14ac:dyDescent="0.25">
      <c r="A612">
        <f t="shared" si="85"/>
        <v>7.3349906238228527E-2</v>
      </c>
      <c r="B612" s="2">
        <f t="shared" si="86"/>
        <v>6.0899999999999146</v>
      </c>
      <c r="C612" s="428">
        <f t="shared" si="87"/>
        <v>6.09</v>
      </c>
      <c r="D612" s="425">
        <f t="shared" si="81"/>
        <v>7.3349906238229151E-2</v>
      </c>
      <c r="E612" s="433">
        <f t="shared" si="88"/>
        <v>6.09</v>
      </c>
      <c r="F612" s="430">
        <f t="shared" si="82"/>
        <v>0.13644788642162409</v>
      </c>
      <c r="G612" s="439">
        <f t="shared" si="89"/>
        <v>6.09</v>
      </c>
      <c r="H612" s="435">
        <f t="shared" si="83"/>
        <v>0.13644788642162409</v>
      </c>
      <c r="I612" s="577">
        <f t="shared" si="89"/>
        <v>6.09</v>
      </c>
      <c r="J612" s="573">
        <f t="shared" si="84"/>
        <v>0.54612490174195771</v>
      </c>
    </row>
    <row r="613" spans="1:10" x14ac:dyDescent="0.25">
      <c r="A613">
        <f t="shared" si="85"/>
        <v>7.3427963404516697E-2</v>
      </c>
      <c r="B613" s="2">
        <f t="shared" si="86"/>
        <v>6.0999999999999144</v>
      </c>
      <c r="C613" s="428">
        <f t="shared" si="87"/>
        <v>6.1</v>
      </c>
      <c r="D613" s="425">
        <f t="shared" si="81"/>
        <v>7.3427963404517335E-2</v>
      </c>
      <c r="E613" s="433">
        <f t="shared" si="88"/>
        <v>6.1</v>
      </c>
      <c r="F613" s="430">
        <f t="shared" si="82"/>
        <v>0.13651239585832051</v>
      </c>
      <c r="G613" s="439">
        <f t="shared" si="89"/>
        <v>6.1</v>
      </c>
      <c r="H613" s="435">
        <f t="shared" si="83"/>
        <v>0.13651239585832051</v>
      </c>
      <c r="I613" s="577">
        <f t="shared" si="89"/>
        <v>6.1</v>
      </c>
      <c r="J613" s="573">
        <f t="shared" si="84"/>
        <v>0.54620135856380403</v>
      </c>
    </row>
    <row r="614" spans="1:10" x14ac:dyDescent="0.25">
      <c r="A614">
        <f t="shared" si="85"/>
        <v>7.3506054208614141E-2</v>
      </c>
      <c r="B614" s="2">
        <f t="shared" si="86"/>
        <v>6.1099999999999142</v>
      </c>
      <c r="C614" s="428">
        <f t="shared" si="87"/>
        <v>6.11</v>
      </c>
      <c r="D614" s="425">
        <f t="shared" si="81"/>
        <v>7.3506054208614752E-2</v>
      </c>
      <c r="E614" s="433">
        <f t="shared" si="88"/>
        <v>6.11</v>
      </c>
      <c r="F614" s="430">
        <f t="shared" si="82"/>
        <v>0.13657691987553602</v>
      </c>
      <c r="G614" s="439">
        <f t="shared" si="89"/>
        <v>6.11</v>
      </c>
      <c r="H614" s="435">
        <f t="shared" si="83"/>
        <v>0.13657691987553602</v>
      </c>
      <c r="I614" s="577">
        <f t="shared" si="89"/>
        <v>6.11</v>
      </c>
      <c r="J614" s="573">
        <f t="shared" si="84"/>
        <v>0.54627781767017658</v>
      </c>
    </row>
    <row r="615" spans="1:10" x14ac:dyDescent="0.25">
      <c r="A615">
        <f t="shared" si="85"/>
        <v>7.3584178613866166E-2</v>
      </c>
      <c r="B615" s="2">
        <f t="shared" si="86"/>
        <v>6.119999999999914</v>
      </c>
      <c r="C615" s="428">
        <f t="shared" si="87"/>
        <v>6.12</v>
      </c>
      <c r="D615" s="425">
        <f t="shared" si="81"/>
        <v>7.3584178613866819E-2</v>
      </c>
      <c r="E615" s="433">
        <f t="shared" si="88"/>
        <v>6.12</v>
      </c>
      <c r="F615" s="430">
        <f t="shared" si="82"/>
        <v>0.13664145846959608</v>
      </c>
      <c r="G615" s="439">
        <f t="shared" si="89"/>
        <v>6.12</v>
      </c>
      <c r="H615" s="435">
        <f t="shared" si="83"/>
        <v>0.13664145846959608</v>
      </c>
      <c r="I615" s="577">
        <f t="shared" si="89"/>
        <v>6.12</v>
      </c>
      <c r="J615" s="573">
        <f t="shared" si="84"/>
        <v>0.54635427906074152</v>
      </c>
    </row>
    <row r="616" spans="1:10" x14ac:dyDescent="0.25">
      <c r="A616">
        <f t="shared" si="85"/>
        <v>7.3662336583616594E-2</v>
      </c>
      <c r="B616" s="2">
        <f t="shared" si="86"/>
        <v>6.1299999999999137</v>
      </c>
      <c r="C616" s="428">
        <f t="shared" si="87"/>
        <v>6.13</v>
      </c>
      <c r="D616" s="425">
        <f t="shared" si="81"/>
        <v>7.3662336583617316E-2</v>
      </c>
      <c r="E616" s="433">
        <f t="shared" si="88"/>
        <v>6.13</v>
      </c>
      <c r="F616" s="430">
        <f t="shared" si="82"/>
        <v>0.13670601163682497</v>
      </c>
      <c r="G616" s="439">
        <f t="shared" si="89"/>
        <v>6.13</v>
      </c>
      <c r="H616" s="435">
        <f t="shared" si="83"/>
        <v>0.13670601163682497</v>
      </c>
      <c r="I616" s="577">
        <f t="shared" si="89"/>
        <v>6.13</v>
      </c>
      <c r="J616" s="573">
        <f t="shared" si="84"/>
        <v>0.54643074273516767</v>
      </c>
    </row>
    <row r="617" spans="1:10" x14ac:dyDescent="0.25">
      <c r="A617">
        <f t="shared" si="85"/>
        <v>7.3740528081207637E-2</v>
      </c>
      <c r="B617" s="2">
        <f t="shared" si="86"/>
        <v>6.1399999999999135</v>
      </c>
      <c r="C617" s="428">
        <f t="shared" si="87"/>
        <v>6.14</v>
      </c>
      <c r="D617" s="425">
        <f t="shared" si="81"/>
        <v>7.3740528081208359E-2</v>
      </c>
      <c r="E617" s="433">
        <f t="shared" si="88"/>
        <v>6.14</v>
      </c>
      <c r="F617" s="430">
        <f t="shared" si="82"/>
        <v>0.13677057937354548</v>
      </c>
      <c r="G617" s="439">
        <f t="shared" si="89"/>
        <v>6.14</v>
      </c>
      <c r="H617" s="435">
        <f t="shared" si="83"/>
        <v>0.13677057937354548</v>
      </c>
      <c r="I617" s="577">
        <f t="shared" si="89"/>
        <v>6.14</v>
      </c>
      <c r="J617" s="573">
        <f t="shared" si="84"/>
        <v>0.54650720869312164</v>
      </c>
    </row>
    <row r="618" spans="1:10" x14ac:dyDescent="0.25">
      <c r="A618">
        <f t="shared" si="85"/>
        <v>7.3818753069980023E-2</v>
      </c>
      <c r="B618" s="2">
        <f t="shared" si="86"/>
        <v>6.1499999999999133</v>
      </c>
      <c r="C618" s="428">
        <f t="shared" si="87"/>
        <v>6.15</v>
      </c>
      <c r="D618" s="425">
        <f t="shared" si="81"/>
        <v>7.3818753069980717E-2</v>
      </c>
      <c r="E618" s="433">
        <f t="shared" si="88"/>
        <v>6.15</v>
      </c>
      <c r="F618" s="430">
        <f t="shared" si="82"/>
        <v>0.13683516167607929</v>
      </c>
      <c r="G618" s="439">
        <f t="shared" si="89"/>
        <v>6.15</v>
      </c>
      <c r="H618" s="435">
        <f t="shared" si="83"/>
        <v>0.13683516167607929</v>
      </c>
      <c r="I618" s="577">
        <f t="shared" si="89"/>
        <v>6.15</v>
      </c>
      <c r="J618" s="573">
        <f t="shared" si="84"/>
        <v>0.54658367693427035</v>
      </c>
    </row>
    <row r="619" spans="1:10" x14ac:dyDescent="0.25">
      <c r="A619">
        <f t="shared" si="85"/>
        <v>7.38970115132732E-2</v>
      </c>
      <c r="B619" s="2">
        <f t="shared" si="86"/>
        <v>6.1599999999999131</v>
      </c>
      <c r="C619" s="428">
        <f t="shared" si="87"/>
        <v>6.16</v>
      </c>
      <c r="D619" s="425">
        <f t="shared" si="81"/>
        <v>7.3897011513273894E-2</v>
      </c>
      <c r="E619" s="433">
        <f t="shared" si="88"/>
        <v>6.16</v>
      </c>
      <c r="F619" s="430">
        <f t="shared" si="82"/>
        <v>0.13689975854074715</v>
      </c>
      <c r="G619" s="439">
        <f t="shared" si="89"/>
        <v>6.16</v>
      </c>
      <c r="H619" s="435">
        <f t="shared" si="83"/>
        <v>0.13689975854074715</v>
      </c>
      <c r="I619" s="577">
        <f t="shared" si="89"/>
        <v>6.16</v>
      </c>
      <c r="J619" s="573">
        <f t="shared" si="84"/>
        <v>0.54666014745828406</v>
      </c>
    </row>
    <row r="620" spans="1:10" x14ac:dyDescent="0.25">
      <c r="A620">
        <f t="shared" si="85"/>
        <v>7.3975303374425469E-2</v>
      </c>
      <c r="B620" s="2">
        <f t="shared" si="86"/>
        <v>6.1699999999999129</v>
      </c>
      <c r="C620" s="428">
        <f t="shared" si="87"/>
        <v>6.17</v>
      </c>
      <c r="D620" s="425">
        <f t="shared" si="81"/>
        <v>7.3975303374426135E-2</v>
      </c>
      <c r="E620" s="433">
        <f t="shared" si="88"/>
        <v>6.17</v>
      </c>
      <c r="F620" s="430">
        <f t="shared" si="82"/>
        <v>0.13696436996386815</v>
      </c>
      <c r="G620" s="439">
        <f t="shared" si="89"/>
        <v>6.17</v>
      </c>
      <c r="H620" s="435">
        <f t="shared" si="83"/>
        <v>0.13696436996386815</v>
      </c>
      <c r="I620" s="577">
        <f t="shared" si="89"/>
        <v>6.17</v>
      </c>
      <c r="J620" s="573">
        <f t="shared" si="84"/>
        <v>0.54673662026482883</v>
      </c>
    </row>
    <row r="621" spans="1:10" x14ac:dyDescent="0.25">
      <c r="A621">
        <f t="shared" si="85"/>
        <v>7.4053628616773975E-2</v>
      </c>
      <c r="B621" s="2">
        <f t="shared" si="86"/>
        <v>6.1799999999999127</v>
      </c>
      <c r="C621" s="428">
        <f t="shared" si="87"/>
        <v>6.18</v>
      </c>
      <c r="D621" s="425">
        <f t="shared" si="81"/>
        <v>7.4053628616774642E-2</v>
      </c>
      <c r="E621" s="433">
        <f t="shared" si="88"/>
        <v>6.18</v>
      </c>
      <c r="F621" s="430">
        <f t="shared" si="82"/>
        <v>0.13702899594176032</v>
      </c>
      <c r="G621" s="439">
        <f t="shared" si="89"/>
        <v>6.18</v>
      </c>
      <c r="H621" s="435">
        <f t="shared" si="83"/>
        <v>0.13702899594176032</v>
      </c>
      <c r="I621" s="577">
        <f t="shared" si="89"/>
        <v>6.18</v>
      </c>
      <c r="J621" s="573">
        <f t="shared" si="84"/>
        <v>0.54681309535357348</v>
      </c>
    </row>
    <row r="622" spans="1:10" x14ac:dyDescent="0.25">
      <c r="A622">
        <f t="shared" si="85"/>
        <v>7.4131987203655006E-2</v>
      </c>
      <c r="B622" s="2">
        <f t="shared" si="86"/>
        <v>6.1899999999999125</v>
      </c>
      <c r="C622" s="428">
        <f t="shared" si="87"/>
        <v>6.19</v>
      </c>
      <c r="D622" s="425">
        <f t="shared" si="81"/>
        <v>7.4131987203655728E-2</v>
      </c>
      <c r="E622" s="433">
        <f t="shared" si="88"/>
        <v>6.19</v>
      </c>
      <c r="F622" s="430">
        <f t="shared" si="82"/>
        <v>0.13709363647074041</v>
      </c>
      <c r="G622" s="439">
        <f t="shared" si="89"/>
        <v>6.19</v>
      </c>
      <c r="H622" s="435">
        <f t="shared" si="83"/>
        <v>0.13709363647074041</v>
      </c>
      <c r="I622" s="577">
        <f t="shared" si="89"/>
        <v>6.19</v>
      </c>
      <c r="J622" s="573">
        <f t="shared" si="84"/>
        <v>0.54688957272418603</v>
      </c>
    </row>
    <row r="623" spans="1:10" x14ac:dyDescent="0.25">
      <c r="A623">
        <f t="shared" si="85"/>
        <v>7.4210379098404139E-2</v>
      </c>
      <c r="B623" s="2">
        <f t="shared" si="86"/>
        <v>6.1999999999999122</v>
      </c>
      <c r="C623" s="428">
        <f t="shared" si="87"/>
        <v>6.2</v>
      </c>
      <c r="D623" s="425">
        <f t="shared" si="81"/>
        <v>7.4210379098404833E-2</v>
      </c>
      <c r="E623" s="433">
        <f t="shared" si="88"/>
        <v>6.2</v>
      </c>
      <c r="F623" s="430">
        <f t="shared" si="82"/>
        <v>0.1371582915471237</v>
      </c>
      <c r="G623" s="439">
        <f t="shared" si="89"/>
        <v>6.2</v>
      </c>
      <c r="H623" s="435">
        <f t="shared" si="83"/>
        <v>0.1371582915471237</v>
      </c>
      <c r="I623" s="577">
        <f t="shared" si="89"/>
        <v>6.2</v>
      </c>
      <c r="J623" s="573">
        <f t="shared" si="84"/>
        <v>0.54696605237633344</v>
      </c>
    </row>
    <row r="624" spans="1:10" x14ac:dyDescent="0.25">
      <c r="A624">
        <f t="shared" si="85"/>
        <v>7.4288804264356093E-2</v>
      </c>
      <c r="B624" s="2">
        <f t="shared" si="86"/>
        <v>6.209999999999912</v>
      </c>
      <c r="C624" s="428">
        <f t="shared" si="87"/>
        <v>6.21</v>
      </c>
      <c r="D624" s="425">
        <f t="shared" si="81"/>
        <v>7.4288804264356773E-2</v>
      </c>
      <c r="E624" s="433">
        <f t="shared" si="88"/>
        <v>6.21</v>
      </c>
      <c r="F624" s="430">
        <f t="shared" si="82"/>
        <v>0.13722296116722438</v>
      </c>
      <c r="G624" s="439">
        <f t="shared" si="89"/>
        <v>6.21</v>
      </c>
      <c r="H624" s="435">
        <f t="shared" si="83"/>
        <v>0.13722296116722438</v>
      </c>
      <c r="I624" s="577">
        <f t="shared" si="89"/>
        <v>6.21</v>
      </c>
      <c r="J624" s="573">
        <f t="shared" si="84"/>
        <v>0.54704253430968386</v>
      </c>
    </row>
    <row r="625" spans="1:10" x14ac:dyDescent="0.25">
      <c r="A625">
        <f t="shared" si="85"/>
        <v>7.4367262664845168E-2</v>
      </c>
      <c r="B625" s="2">
        <f t="shared" si="86"/>
        <v>6.2199999999999118</v>
      </c>
      <c r="C625" s="428">
        <f t="shared" si="87"/>
        <v>6.22</v>
      </c>
      <c r="D625" s="425">
        <f t="shared" si="81"/>
        <v>7.4367262664845876E-2</v>
      </c>
      <c r="E625" s="433">
        <f t="shared" si="88"/>
        <v>6.22</v>
      </c>
      <c r="F625" s="430">
        <f t="shared" si="82"/>
        <v>0.13728764532735571</v>
      </c>
      <c r="G625" s="439">
        <f t="shared" si="89"/>
        <v>6.22</v>
      </c>
      <c r="H625" s="435">
        <f t="shared" si="83"/>
        <v>0.13728764532735571</v>
      </c>
      <c r="I625" s="577">
        <f t="shared" si="89"/>
        <v>6.22</v>
      </c>
      <c r="J625" s="573">
        <f t="shared" si="84"/>
        <v>0.54711901852390621</v>
      </c>
    </row>
    <row r="626" spans="1:10" x14ac:dyDescent="0.25">
      <c r="A626">
        <f t="shared" si="85"/>
        <v>7.4445754263205294E-2</v>
      </c>
      <c r="B626" s="2">
        <f t="shared" si="86"/>
        <v>6.2299999999999116</v>
      </c>
      <c r="C626" s="428">
        <f t="shared" si="87"/>
        <v>6.23</v>
      </c>
      <c r="D626" s="425">
        <f t="shared" si="81"/>
        <v>7.444575426320596E-2</v>
      </c>
      <c r="E626" s="433">
        <f t="shared" si="88"/>
        <v>6.23</v>
      </c>
      <c r="F626" s="430">
        <f t="shared" si="82"/>
        <v>0.13735234402382926</v>
      </c>
      <c r="G626" s="439">
        <f t="shared" si="89"/>
        <v>6.23</v>
      </c>
      <c r="H626" s="435">
        <f t="shared" si="83"/>
        <v>0.13735234402382926</v>
      </c>
      <c r="I626" s="577">
        <f t="shared" si="89"/>
        <v>6.23</v>
      </c>
      <c r="J626" s="573">
        <f t="shared" si="84"/>
        <v>0.5471955050186682</v>
      </c>
    </row>
    <row r="627" spans="1:10" x14ac:dyDescent="0.25">
      <c r="A627">
        <f t="shared" si="85"/>
        <v>7.452427902276991E-2</v>
      </c>
      <c r="B627" s="2">
        <f t="shared" si="86"/>
        <v>6.2399999999999114</v>
      </c>
      <c r="C627" s="428">
        <f t="shared" si="87"/>
        <v>6.24</v>
      </c>
      <c r="D627" s="425">
        <f t="shared" si="81"/>
        <v>7.4524279022770645E-2</v>
      </c>
      <c r="E627" s="433">
        <f t="shared" si="88"/>
        <v>6.24</v>
      </c>
      <c r="F627" s="430">
        <f t="shared" si="82"/>
        <v>0.13741705725295567</v>
      </c>
      <c r="G627" s="439">
        <f t="shared" si="89"/>
        <v>6.24</v>
      </c>
      <c r="H627" s="435">
        <f t="shared" si="83"/>
        <v>0.13741705725295567</v>
      </c>
      <c r="I627" s="577">
        <f t="shared" si="89"/>
        <v>6.24</v>
      </c>
      <c r="J627" s="573">
        <f t="shared" si="84"/>
        <v>0.54727199379363856</v>
      </c>
    </row>
    <row r="628" spans="1:10" x14ac:dyDescent="0.25">
      <c r="A628">
        <f t="shared" si="85"/>
        <v>7.4602836906872541E-2</v>
      </c>
      <c r="B628" s="2">
        <f t="shared" si="86"/>
        <v>6.2499999999999112</v>
      </c>
      <c r="C628" s="428">
        <f t="shared" si="87"/>
        <v>6.25</v>
      </c>
      <c r="D628" s="425">
        <f t="shared" si="81"/>
        <v>7.4602836906873263E-2</v>
      </c>
      <c r="E628" s="433">
        <f t="shared" si="88"/>
        <v>6.25</v>
      </c>
      <c r="F628" s="430">
        <f t="shared" si="82"/>
        <v>0.13748178501104411</v>
      </c>
      <c r="G628" s="439">
        <f t="shared" si="89"/>
        <v>6.25</v>
      </c>
      <c r="H628" s="435">
        <f t="shared" si="83"/>
        <v>0.13748178501104411</v>
      </c>
      <c r="I628" s="577">
        <f t="shared" si="89"/>
        <v>6.25</v>
      </c>
      <c r="J628" s="573">
        <f t="shared" si="84"/>
        <v>0.54734848484848486</v>
      </c>
    </row>
    <row r="629" spans="1:10" x14ac:dyDescent="0.25">
      <c r="A629">
        <f t="shared" si="85"/>
        <v>7.4681427878846532E-2</v>
      </c>
      <c r="B629" s="2">
        <f t="shared" si="86"/>
        <v>6.259999999999911</v>
      </c>
      <c r="C629" s="428">
        <f t="shared" si="87"/>
        <v>6.26</v>
      </c>
      <c r="D629" s="425">
        <f t="shared" si="81"/>
        <v>7.4681427878847254E-2</v>
      </c>
      <c r="E629" s="433">
        <f t="shared" si="88"/>
        <v>6.26</v>
      </c>
      <c r="F629" s="430">
        <f t="shared" si="82"/>
        <v>0.13754652729440281</v>
      </c>
      <c r="G629" s="439">
        <f t="shared" si="89"/>
        <v>6.26</v>
      </c>
      <c r="H629" s="435">
        <f t="shared" si="83"/>
        <v>0.13754652729440281</v>
      </c>
      <c r="I629" s="577">
        <f t="shared" si="89"/>
        <v>6.26</v>
      </c>
      <c r="J629" s="573">
        <f t="shared" si="84"/>
        <v>0.54742497818287639</v>
      </c>
    </row>
    <row r="630" spans="1:10" x14ac:dyDescent="0.25">
      <c r="A630">
        <f t="shared" si="85"/>
        <v>7.4760051902025282E-2</v>
      </c>
      <c r="B630" s="2">
        <f t="shared" si="86"/>
        <v>6.2699999999999108</v>
      </c>
      <c r="C630" s="428">
        <f t="shared" si="87"/>
        <v>6.27</v>
      </c>
      <c r="D630" s="425">
        <f t="shared" si="81"/>
        <v>7.4760051902026003E-2</v>
      </c>
      <c r="E630" s="433">
        <f t="shared" si="88"/>
        <v>6.27</v>
      </c>
      <c r="F630" s="430">
        <f t="shared" si="82"/>
        <v>0.13761128409933843</v>
      </c>
      <c r="G630" s="439">
        <f t="shared" si="89"/>
        <v>6.27</v>
      </c>
      <c r="H630" s="435">
        <f t="shared" si="83"/>
        <v>0.13761128409933843</v>
      </c>
      <c r="I630" s="577">
        <f t="shared" si="89"/>
        <v>6.27</v>
      </c>
      <c r="J630" s="573">
        <f t="shared" si="84"/>
        <v>0.54750147379648073</v>
      </c>
    </row>
    <row r="631" spans="1:10" x14ac:dyDescent="0.25">
      <c r="A631">
        <f t="shared" si="85"/>
        <v>7.4838708939742482E-2</v>
      </c>
      <c r="B631" s="2">
        <f t="shared" si="86"/>
        <v>6.2799999999999105</v>
      </c>
      <c r="C631" s="428">
        <f t="shared" si="87"/>
        <v>6.28</v>
      </c>
      <c r="D631" s="425">
        <f t="shared" si="81"/>
        <v>7.4838708939743204E-2</v>
      </c>
      <c r="E631" s="433">
        <f t="shared" si="88"/>
        <v>6.28</v>
      </c>
      <c r="F631" s="430">
        <f t="shared" si="82"/>
        <v>0.13767605542215669</v>
      </c>
      <c r="G631" s="439">
        <f t="shared" si="89"/>
        <v>6.28</v>
      </c>
      <c r="H631" s="435">
        <f t="shared" si="83"/>
        <v>0.13767605542215669</v>
      </c>
      <c r="I631" s="577">
        <f t="shared" si="89"/>
        <v>6.28</v>
      </c>
      <c r="J631" s="573">
        <f t="shared" si="84"/>
        <v>0.5475779716889666</v>
      </c>
    </row>
    <row r="632" spans="1:10" x14ac:dyDescent="0.25">
      <c r="A632">
        <f t="shared" si="85"/>
        <v>7.4917398955332143E-2</v>
      </c>
      <c r="B632" s="2">
        <f t="shared" si="86"/>
        <v>6.2899999999999103</v>
      </c>
      <c r="C632" s="428">
        <f t="shared" si="87"/>
        <v>6.29</v>
      </c>
      <c r="D632" s="425">
        <f t="shared" si="81"/>
        <v>7.4917398955332837E-2</v>
      </c>
      <c r="E632" s="433">
        <f t="shared" si="88"/>
        <v>6.29</v>
      </c>
      <c r="F632" s="430">
        <f t="shared" si="82"/>
        <v>0.13774084125916194</v>
      </c>
      <c r="G632" s="439">
        <f t="shared" si="89"/>
        <v>6.29</v>
      </c>
      <c r="H632" s="435">
        <f t="shared" si="83"/>
        <v>0.13774084125916194</v>
      </c>
      <c r="I632" s="577">
        <f t="shared" si="89"/>
        <v>6.29</v>
      </c>
      <c r="J632" s="573">
        <f t="shared" si="84"/>
        <v>0.54765447186000316</v>
      </c>
    </row>
    <row r="633" spans="1:10" x14ac:dyDescent="0.25">
      <c r="A633">
        <f t="shared" si="85"/>
        <v>7.4996121912128649E-2</v>
      </c>
      <c r="B633" s="2">
        <f t="shared" si="86"/>
        <v>6.2999999999999101</v>
      </c>
      <c r="C633" s="428">
        <f t="shared" si="87"/>
        <v>6.3</v>
      </c>
      <c r="D633" s="425">
        <f t="shared" si="81"/>
        <v>7.4996121912129385E-2</v>
      </c>
      <c r="E633" s="433">
        <f t="shared" si="88"/>
        <v>6.3</v>
      </c>
      <c r="F633" s="430">
        <f t="shared" si="82"/>
        <v>0.13780564160665743</v>
      </c>
      <c r="G633" s="439">
        <f t="shared" si="89"/>
        <v>6.3</v>
      </c>
      <c r="H633" s="435">
        <f t="shared" si="83"/>
        <v>0.13780564160665743</v>
      </c>
      <c r="I633" s="577">
        <f t="shared" si="89"/>
        <v>6.3</v>
      </c>
      <c r="J633" s="573">
        <f t="shared" si="84"/>
        <v>0.5477309743092591</v>
      </c>
    </row>
    <row r="634" spans="1:10" x14ac:dyDescent="0.25">
      <c r="A634">
        <f t="shared" si="85"/>
        <v>7.5074877773467164E-2</v>
      </c>
      <c r="B634" s="2">
        <f t="shared" si="86"/>
        <v>6.3099999999999099</v>
      </c>
      <c r="C634" s="428">
        <f t="shared" si="87"/>
        <v>6.31</v>
      </c>
      <c r="D634" s="425">
        <f t="shared" si="81"/>
        <v>7.5074877773467857E-2</v>
      </c>
      <c r="E634" s="433">
        <f t="shared" si="88"/>
        <v>6.31</v>
      </c>
      <c r="F634" s="430">
        <f t="shared" si="82"/>
        <v>0.13787045646094487</v>
      </c>
      <c r="G634" s="439">
        <f t="shared" si="89"/>
        <v>6.31</v>
      </c>
      <c r="H634" s="435">
        <f t="shared" si="83"/>
        <v>0.13787045646094487</v>
      </c>
      <c r="I634" s="577">
        <f t="shared" si="89"/>
        <v>6.31</v>
      </c>
      <c r="J634" s="573">
        <f t="shared" si="84"/>
        <v>0.54780747903640159</v>
      </c>
    </row>
    <row r="635" spans="1:10" x14ac:dyDescent="0.25">
      <c r="A635">
        <f t="shared" si="85"/>
        <v>7.5153666502683347E-2</v>
      </c>
      <c r="B635" s="2">
        <f t="shared" si="86"/>
        <v>6.3199999999999097</v>
      </c>
      <c r="C635" s="428">
        <f t="shared" si="87"/>
        <v>6.32</v>
      </c>
      <c r="D635" s="425">
        <f t="shared" si="81"/>
        <v>7.5153666502684083E-2</v>
      </c>
      <c r="E635" s="433">
        <f t="shared" si="88"/>
        <v>6.32</v>
      </c>
      <c r="F635" s="430">
        <f t="shared" si="82"/>
        <v>0.1379352858183254</v>
      </c>
      <c r="G635" s="439">
        <f t="shared" si="89"/>
        <v>6.32</v>
      </c>
      <c r="H635" s="435">
        <f t="shared" si="83"/>
        <v>0.1379352858183254</v>
      </c>
      <c r="I635" s="577">
        <f t="shared" si="89"/>
        <v>6.32</v>
      </c>
      <c r="J635" s="573">
        <f t="shared" si="84"/>
        <v>0.54788398604110211</v>
      </c>
    </row>
    <row r="636" spans="1:10" x14ac:dyDescent="0.25">
      <c r="A636">
        <f t="shared" si="85"/>
        <v>7.5232488063113848E-2</v>
      </c>
      <c r="B636" s="2">
        <f t="shared" si="86"/>
        <v>6.3299999999999095</v>
      </c>
      <c r="C636" s="428">
        <f t="shared" si="87"/>
        <v>6.33</v>
      </c>
      <c r="D636" s="425">
        <f t="shared" si="81"/>
        <v>7.5232488063114555E-2</v>
      </c>
      <c r="E636" s="433">
        <f t="shared" si="88"/>
        <v>6.33</v>
      </c>
      <c r="F636" s="430">
        <f t="shared" si="82"/>
        <v>0.13800012967509812</v>
      </c>
      <c r="G636" s="439">
        <f t="shared" si="89"/>
        <v>6.33</v>
      </c>
      <c r="H636" s="435">
        <f t="shared" si="83"/>
        <v>0.13800012967509812</v>
      </c>
      <c r="I636" s="577">
        <f t="shared" si="89"/>
        <v>6.33</v>
      </c>
      <c r="J636" s="573">
        <f t="shared" si="84"/>
        <v>0.54796049532302649</v>
      </c>
    </row>
    <row r="637" spans="1:10" x14ac:dyDescent="0.25">
      <c r="A637">
        <f t="shared" si="85"/>
        <v>7.5311342418096158E-2</v>
      </c>
      <c r="B637" s="2">
        <f t="shared" si="86"/>
        <v>6.3399999999999093</v>
      </c>
      <c r="C637" s="428">
        <f t="shared" si="87"/>
        <v>6.34</v>
      </c>
      <c r="D637" s="425">
        <f t="shared" si="81"/>
        <v>7.5311342418096908E-2</v>
      </c>
      <c r="E637" s="433">
        <f t="shared" si="88"/>
        <v>6.34</v>
      </c>
      <c r="F637" s="430">
        <f t="shared" si="82"/>
        <v>0.13806498802756173</v>
      </c>
      <c r="G637" s="439">
        <f t="shared" si="89"/>
        <v>6.34</v>
      </c>
      <c r="H637" s="435">
        <f t="shared" si="83"/>
        <v>0.13806498802756173</v>
      </c>
      <c r="I637" s="577">
        <f t="shared" si="89"/>
        <v>6.34</v>
      </c>
      <c r="J637" s="573">
        <f t="shared" si="84"/>
        <v>0.54803700688184642</v>
      </c>
    </row>
    <row r="638" spans="1:10" x14ac:dyDescent="0.25">
      <c r="A638">
        <f t="shared" si="85"/>
        <v>7.5390229530968952E-2</v>
      </c>
      <c r="B638" s="2">
        <f t="shared" si="86"/>
        <v>6.3499999999999091</v>
      </c>
      <c r="C638" s="428">
        <f t="shared" si="87"/>
        <v>6.35</v>
      </c>
      <c r="D638" s="425">
        <f t="shared" si="81"/>
        <v>7.5390229530969674E-2</v>
      </c>
      <c r="E638" s="433">
        <f t="shared" si="88"/>
        <v>6.35</v>
      </c>
      <c r="F638" s="430">
        <f t="shared" si="82"/>
        <v>0.1381298608720129</v>
      </c>
      <c r="G638" s="439">
        <f t="shared" si="89"/>
        <v>6.35</v>
      </c>
      <c r="H638" s="435">
        <f t="shared" si="83"/>
        <v>0.1381298608720129</v>
      </c>
      <c r="I638" s="577">
        <f t="shared" si="89"/>
        <v>6.35</v>
      </c>
      <c r="J638" s="573">
        <f t="shared" si="84"/>
        <v>0.54811352071722852</v>
      </c>
    </row>
    <row r="639" spans="1:10" x14ac:dyDescent="0.25">
      <c r="A639">
        <f t="shared" si="85"/>
        <v>7.5469149365072014E-2</v>
      </c>
      <c r="B639" s="2">
        <f t="shared" si="86"/>
        <v>6.3599999999999088</v>
      </c>
      <c r="C639" s="428">
        <f t="shared" si="87"/>
        <v>6.36</v>
      </c>
      <c r="D639" s="425">
        <f t="shared" si="81"/>
        <v>7.5469149365072624E-2</v>
      </c>
      <c r="E639" s="433">
        <f t="shared" si="88"/>
        <v>6.36</v>
      </c>
      <c r="F639" s="430">
        <f t="shared" si="82"/>
        <v>0.13819474820474748</v>
      </c>
      <c r="G639" s="439">
        <f t="shared" si="89"/>
        <v>6.36</v>
      </c>
      <c r="H639" s="435">
        <f t="shared" si="83"/>
        <v>0.13819474820474748</v>
      </c>
      <c r="I639" s="577">
        <f t="shared" si="89"/>
        <v>6.36</v>
      </c>
      <c r="J639" s="573">
        <f t="shared" si="84"/>
        <v>0.54819003682884182</v>
      </c>
    </row>
    <row r="640" spans="1:10" x14ac:dyDescent="0.25">
      <c r="A640">
        <f t="shared" si="85"/>
        <v>7.5548101883746527E-2</v>
      </c>
      <c r="B640" s="2">
        <f t="shared" si="86"/>
        <v>6.3699999999999086</v>
      </c>
      <c r="C640" s="428">
        <f t="shared" si="87"/>
        <v>6.37</v>
      </c>
      <c r="D640" s="425">
        <f t="shared" si="81"/>
        <v>7.5548101883747165E-2</v>
      </c>
      <c r="E640" s="433">
        <f t="shared" si="88"/>
        <v>6.37</v>
      </c>
      <c r="F640" s="430">
        <f t="shared" si="82"/>
        <v>0.13825965002206092</v>
      </c>
      <c r="G640" s="439">
        <f t="shared" si="89"/>
        <v>6.37</v>
      </c>
      <c r="H640" s="435">
        <f t="shared" si="83"/>
        <v>0.13825965002206092</v>
      </c>
      <c r="I640" s="577">
        <f t="shared" si="89"/>
        <v>6.37</v>
      </c>
      <c r="J640" s="573">
        <f t="shared" si="84"/>
        <v>0.54826655521635825</v>
      </c>
    </row>
    <row r="641" spans="1:10" x14ac:dyDescent="0.25">
      <c r="A641">
        <f t="shared" si="85"/>
        <v>7.5627087050334982E-2</v>
      </c>
      <c r="B641" s="2">
        <f t="shared" si="86"/>
        <v>6.3799999999999084</v>
      </c>
      <c r="C641" s="428">
        <f t="shared" si="87"/>
        <v>6.38</v>
      </c>
      <c r="D641" s="425">
        <f t="shared" si="81"/>
        <v>7.5627087050335703E-2</v>
      </c>
      <c r="E641" s="433">
        <f t="shared" si="88"/>
        <v>6.38</v>
      </c>
      <c r="F641" s="430">
        <f t="shared" si="82"/>
        <v>0.13832456632024606</v>
      </c>
      <c r="G641" s="439">
        <f t="shared" si="89"/>
        <v>6.38</v>
      </c>
      <c r="H641" s="435">
        <f t="shared" si="83"/>
        <v>0.13832456632024606</v>
      </c>
      <c r="I641" s="577">
        <f t="shared" si="89"/>
        <v>6.38</v>
      </c>
      <c r="J641" s="573">
        <f t="shared" si="84"/>
        <v>0.54834307587944509</v>
      </c>
    </row>
    <row r="642" spans="1:10" x14ac:dyDescent="0.25">
      <c r="A642">
        <f t="shared" si="85"/>
        <v>7.5706104828181728E-2</v>
      </c>
      <c r="B642" s="2">
        <f t="shared" si="86"/>
        <v>6.3899999999999082</v>
      </c>
      <c r="C642" s="428">
        <f t="shared" si="87"/>
        <v>6.39</v>
      </c>
      <c r="D642" s="425">
        <f t="shared" si="81"/>
        <v>7.5706104828182449E-2</v>
      </c>
      <c r="E642" s="433">
        <f t="shared" si="88"/>
        <v>6.39</v>
      </c>
      <c r="F642" s="430">
        <f t="shared" si="82"/>
        <v>0.13838949709559531</v>
      </c>
      <c r="G642" s="439">
        <f t="shared" si="89"/>
        <v>6.39</v>
      </c>
      <c r="H642" s="435">
        <f t="shared" si="83"/>
        <v>0.13838949709559531</v>
      </c>
      <c r="I642" s="577">
        <f t="shared" si="89"/>
        <v>6.39</v>
      </c>
      <c r="J642" s="573">
        <f t="shared" si="84"/>
        <v>0.54841959881777125</v>
      </c>
    </row>
    <row r="643" spans="1:10" x14ac:dyDescent="0.25">
      <c r="A643">
        <f t="shared" si="85"/>
        <v>7.5785155180632571E-2</v>
      </c>
      <c r="B643" s="2">
        <f t="shared" si="86"/>
        <v>6.399999999999908</v>
      </c>
      <c r="C643" s="428">
        <f t="shared" si="87"/>
        <v>6.4</v>
      </c>
      <c r="D643" s="425">
        <f t="shared" ref="D643:D706" si="90">(((1+C643/100)^D$2)*C643/100)/(((1+C643/100)^D$2)-1)</f>
        <v>7.5785155180633307E-2</v>
      </c>
      <c r="E643" s="433">
        <f t="shared" si="88"/>
        <v>6.4</v>
      </c>
      <c r="F643" s="430">
        <f t="shared" ref="F643:F706" si="91">(((1+E643/100)^F$2)*E643/100)/(((1+E643/100)^F$2)-1)</f>
        <v>0.13845444234439985</v>
      </c>
      <c r="G643" s="439">
        <f t="shared" si="89"/>
        <v>6.4</v>
      </c>
      <c r="H643" s="435">
        <f t="shared" ref="H643:H706" si="92">(((1+G643/100)^H$2)*G643/100)/(((1+G643/100)^H$2)-1)</f>
        <v>0.13845444234439985</v>
      </c>
      <c r="I643" s="577">
        <f t="shared" si="89"/>
        <v>6.4</v>
      </c>
      <c r="J643" s="573">
        <f t="shared" ref="J643:J706" si="93">(((1+I643/100)^J$2)*I643/100)/(((1+I643/100)^J$2)-1)</f>
        <v>0.548496124031007</v>
      </c>
    </row>
    <row r="644" spans="1:10" x14ac:dyDescent="0.25">
      <c r="A644">
        <f t="shared" si="85"/>
        <v>7.5864238071035192E-2</v>
      </c>
      <c r="B644" s="2">
        <f t="shared" si="86"/>
        <v>6.4099999999999078</v>
      </c>
      <c r="C644" s="428">
        <f t="shared" si="87"/>
        <v>6.41</v>
      </c>
      <c r="D644" s="425">
        <f t="shared" si="90"/>
        <v>7.5864238071035942E-2</v>
      </c>
      <c r="E644" s="433">
        <f t="shared" si="88"/>
        <v>6.41</v>
      </c>
      <c r="F644" s="430">
        <f t="shared" si="91"/>
        <v>0.13851940206294958</v>
      </c>
      <c r="G644" s="439">
        <f t="shared" si="89"/>
        <v>6.41</v>
      </c>
      <c r="H644" s="435">
        <f t="shared" si="92"/>
        <v>0.13851940206294958</v>
      </c>
      <c r="I644" s="577">
        <f t="shared" si="89"/>
        <v>6.41</v>
      </c>
      <c r="J644" s="573">
        <f t="shared" si="93"/>
        <v>0.54857265151882162</v>
      </c>
    </row>
    <row r="645" spans="1:10" x14ac:dyDescent="0.25">
      <c r="A645">
        <f t="shared" ref="A645:A708" si="94">(((1+B645/100)^A$2)*B645/100)/(((1+B645/100)^A$2)-1)</f>
        <v>7.5943353462739185E-2</v>
      </c>
      <c r="B645" s="2">
        <f t="shared" si="86"/>
        <v>6.4199999999999076</v>
      </c>
      <c r="C645" s="428">
        <f t="shared" si="87"/>
        <v>6.42</v>
      </c>
      <c r="D645" s="425">
        <f t="shared" si="90"/>
        <v>7.5943353462739963E-2</v>
      </c>
      <c r="E645" s="433">
        <f t="shared" si="88"/>
        <v>6.42</v>
      </c>
      <c r="F645" s="430">
        <f t="shared" si="91"/>
        <v>0.13858437624753303</v>
      </c>
      <c r="G645" s="439">
        <f t="shared" si="89"/>
        <v>6.42</v>
      </c>
      <c r="H645" s="435">
        <f t="shared" si="92"/>
        <v>0.13858437624753303</v>
      </c>
      <c r="I645" s="577">
        <f t="shared" si="89"/>
        <v>6.42</v>
      </c>
      <c r="J645" s="573">
        <f t="shared" si="93"/>
        <v>0.54864918128088358</v>
      </c>
    </row>
    <row r="646" spans="1:10" x14ac:dyDescent="0.25">
      <c r="A646">
        <f t="shared" si="94"/>
        <v>7.6022501319096214E-2</v>
      </c>
      <c r="B646" s="2">
        <f t="shared" ref="B646:B709" si="95">B645+0.01</f>
        <v>6.4299999999999073</v>
      </c>
      <c r="C646" s="428">
        <f t="shared" ref="C646:C709" si="96">ROUND(C645+0.01,2)</f>
        <v>6.43</v>
      </c>
      <c r="D646" s="425">
        <f t="shared" si="90"/>
        <v>7.6022501319096991E-2</v>
      </c>
      <c r="E646" s="433">
        <f t="shared" ref="E646:E709" si="97">ROUND(E645+0.01,2)</f>
        <v>6.43</v>
      </c>
      <c r="F646" s="430">
        <f t="shared" si="91"/>
        <v>0.13864936489443769</v>
      </c>
      <c r="G646" s="439">
        <f t="shared" ref="G646:I709" si="98">ROUND(G645+0.01,2)</f>
        <v>6.43</v>
      </c>
      <c r="H646" s="435">
        <f t="shared" si="92"/>
        <v>0.13864936489443769</v>
      </c>
      <c r="I646" s="577">
        <f t="shared" si="98"/>
        <v>6.43</v>
      </c>
      <c r="J646" s="573">
        <f t="shared" si="93"/>
        <v>0.54872571331686271</v>
      </c>
    </row>
    <row r="647" spans="1:10" x14ac:dyDescent="0.25">
      <c r="A647">
        <f t="shared" si="94"/>
        <v>7.6101681603460175E-2</v>
      </c>
      <c r="B647" s="2">
        <f t="shared" si="95"/>
        <v>6.4399999999999071</v>
      </c>
      <c r="C647" s="428">
        <f t="shared" si="96"/>
        <v>6.44</v>
      </c>
      <c r="D647" s="425">
        <f t="shared" si="90"/>
        <v>7.6101681603460952E-2</v>
      </c>
      <c r="E647" s="433">
        <f t="shared" si="97"/>
        <v>6.44</v>
      </c>
      <c r="F647" s="430">
        <f t="shared" si="91"/>
        <v>0.13871436799995007</v>
      </c>
      <c r="G647" s="439">
        <f t="shared" si="98"/>
        <v>6.44</v>
      </c>
      <c r="H647" s="435">
        <f t="shared" si="92"/>
        <v>0.13871436799995007</v>
      </c>
      <c r="I647" s="577">
        <f t="shared" si="98"/>
        <v>6.44</v>
      </c>
      <c r="J647" s="573">
        <f t="shared" si="93"/>
        <v>0.54880224762642926</v>
      </c>
    </row>
    <row r="648" spans="1:10" x14ac:dyDescent="0.25">
      <c r="A648">
        <f t="shared" si="94"/>
        <v>7.6180894279187186E-2</v>
      </c>
      <c r="B648" s="2">
        <f t="shared" si="95"/>
        <v>6.4499999999999069</v>
      </c>
      <c r="C648" s="428">
        <f t="shared" si="96"/>
        <v>6.45</v>
      </c>
      <c r="D648" s="425">
        <f t="shared" si="90"/>
        <v>7.6180894279187977E-2</v>
      </c>
      <c r="E648" s="433">
        <f t="shared" si="97"/>
        <v>6.45</v>
      </c>
      <c r="F648" s="430">
        <f t="shared" si="91"/>
        <v>0.13877938556035507</v>
      </c>
      <c r="G648" s="439">
        <f t="shared" si="98"/>
        <v>6.45</v>
      </c>
      <c r="H648" s="435">
        <f t="shared" si="92"/>
        <v>0.13877938556035507</v>
      </c>
      <c r="I648" s="577">
        <f t="shared" si="98"/>
        <v>6.45</v>
      </c>
      <c r="J648" s="573">
        <f t="shared" si="93"/>
        <v>0.54887878420925174</v>
      </c>
    </row>
    <row r="649" spans="1:10" x14ac:dyDescent="0.25">
      <c r="A649">
        <f t="shared" si="94"/>
        <v>7.6260139309635877E-2</v>
      </c>
      <c r="B649" s="2">
        <f t="shared" si="95"/>
        <v>6.4599999999999067</v>
      </c>
      <c r="C649" s="428">
        <f t="shared" si="96"/>
        <v>6.46</v>
      </c>
      <c r="D649" s="425">
        <f t="shared" si="90"/>
        <v>7.6260139309636654E-2</v>
      </c>
      <c r="E649" s="433">
        <f t="shared" si="97"/>
        <v>6.46</v>
      </c>
      <c r="F649" s="430">
        <f t="shared" si="91"/>
        <v>0.13884441757193683</v>
      </c>
      <c r="G649" s="439">
        <f t="shared" si="98"/>
        <v>6.46</v>
      </c>
      <c r="H649" s="435">
        <f t="shared" si="92"/>
        <v>0.13884441757193683</v>
      </c>
      <c r="I649" s="577">
        <f t="shared" si="98"/>
        <v>6.46</v>
      </c>
      <c r="J649" s="573">
        <f t="shared" si="93"/>
        <v>0.54895532306500083</v>
      </c>
    </row>
    <row r="650" spans="1:10" x14ac:dyDescent="0.25">
      <c r="A650">
        <f t="shared" si="94"/>
        <v>7.6339416658167306E-2</v>
      </c>
      <c r="B650" s="2">
        <f t="shared" si="95"/>
        <v>6.4699999999999065</v>
      </c>
      <c r="C650" s="428">
        <f t="shared" si="96"/>
        <v>6.47</v>
      </c>
      <c r="D650" s="425">
        <f t="shared" si="90"/>
        <v>7.6339416658168083E-2</v>
      </c>
      <c r="E650" s="433">
        <f t="shared" si="97"/>
        <v>6.47</v>
      </c>
      <c r="F650" s="430">
        <f t="shared" si="91"/>
        <v>0.13890946403097804</v>
      </c>
      <c r="G650" s="439">
        <f t="shared" si="98"/>
        <v>6.47</v>
      </c>
      <c r="H650" s="435">
        <f t="shared" si="92"/>
        <v>0.13890946403097804</v>
      </c>
      <c r="I650" s="577">
        <f t="shared" si="98"/>
        <v>6.47</v>
      </c>
      <c r="J650" s="573">
        <f t="shared" si="93"/>
        <v>0.54903186419334571</v>
      </c>
    </row>
    <row r="651" spans="1:10" x14ac:dyDescent="0.25">
      <c r="A651">
        <f t="shared" si="94"/>
        <v>7.6418726288145264E-2</v>
      </c>
      <c r="B651" s="2">
        <f t="shared" si="95"/>
        <v>6.4799999999999063</v>
      </c>
      <c r="C651" s="428">
        <f t="shared" si="96"/>
        <v>6.48</v>
      </c>
      <c r="D651" s="425">
        <f t="shared" si="90"/>
        <v>7.6418726288146013E-2</v>
      </c>
      <c r="E651" s="433">
        <f t="shared" si="97"/>
        <v>6.48</v>
      </c>
      <c r="F651" s="430">
        <f t="shared" si="91"/>
        <v>0.13897452493376011</v>
      </c>
      <c r="G651" s="439">
        <f t="shared" si="98"/>
        <v>6.48</v>
      </c>
      <c r="H651" s="435">
        <f t="shared" si="92"/>
        <v>0.13897452493376011</v>
      </c>
      <c r="I651" s="577">
        <f t="shared" si="98"/>
        <v>6.48</v>
      </c>
      <c r="J651" s="573">
        <f t="shared" si="93"/>
        <v>0.54910840759395596</v>
      </c>
    </row>
    <row r="652" spans="1:10" x14ac:dyDescent="0.25">
      <c r="A652">
        <f t="shared" si="94"/>
        <v>7.6498068162936306E-2</v>
      </c>
      <c r="B652" s="2">
        <f t="shared" si="95"/>
        <v>6.4899999999999061</v>
      </c>
      <c r="C652" s="428">
        <f t="shared" si="96"/>
        <v>6.49</v>
      </c>
      <c r="D652" s="425">
        <f t="shared" si="90"/>
        <v>7.6498068162937027E-2</v>
      </c>
      <c r="E652" s="433">
        <f t="shared" si="97"/>
        <v>6.49</v>
      </c>
      <c r="F652" s="430">
        <f t="shared" si="91"/>
        <v>0.13903960027656365</v>
      </c>
      <c r="G652" s="439">
        <f t="shared" si="98"/>
        <v>6.49</v>
      </c>
      <c r="H652" s="435">
        <f t="shared" si="92"/>
        <v>0.13903960027656365</v>
      </c>
      <c r="I652" s="577">
        <f t="shared" si="98"/>
        <v>6.49</v>
      </c>
      <c r="J652" s="573">
        <f t="shared" si="93"/>
        <v>0.54918495326650218</v>
      </c>
    </row>
    <row r="653" spans="1:10" x14ac:dyDescent="0.25">
      <c r="A653">
        <f t="shared" si="94"/>
        <v>7.657744224590983E-2</v>
      </c>
      <c r="B653" s="2">
        <f t="shared" si="95"/>
        <v>6.4999999999999059</v>
      </c>
      <c r="C653" s="428">
        <f t="shared" si="96"/>
        <v>6.5</v>
      </c>
      <c r="D653" s="425">
        <f t="shared" si="90"/>
        <v>7.6577442245910621E-2</v>
      </c>
      <c r="E653" s="433">
        <f t="shared" si="97"/>
        <v>6.5</v>
      </c>
      <c r="F653" s="430">
        <f t="shared" si="91"/>
        <v>0.13910469005566792</v>
      </c>
      <c r="G653" s="439">
        <f t="shared" si="98"/>
        <v>6.5</v>
      </c>
      <c r="H653" s="435">
        <f t="shared" si="92"/>
        <v>0.13910469005566792</v>
      </c>
      <c r="I653" s="577">
        <f t="shared" si="98"/>
        <v>6.5</v>
      </c>
      <c r="J653" s="573">
        <f t="shared" si="93"/>
        <v>0.54926150121065442</v>
      </c>
    </row>
    <row r="654" spans="1:10" x14ac:dyDescent="0.25">
      <c r="A654">
        <f t="shared" si="94"/>
        <v>7.6656848500438413E-2</v>
      </c>
      <c r="B654" s="2">
        <f t="shared" si="95"/>
        <v>6.5099999999999056</v>
      </c>
      <c r="C654" s="428">
        <f t="shared" si="96"/>
        <v>6.51</v>
      </c>
      <c r="D654" s="425">
        <f t="shared" si="90"/>
        <v>7.6656848500439176E-2</v>
      </c>
      <c r="E654" s="433">
        <f t="shared" si="97"/>
        <v>6.51</v>
      </c>
      <c r="F654" s="430">
        <f t="shared" si="91"/>
        <v>0.13916979426735074</v>
      </c>
      <c r="G654" s="439">
        <f t="shared" si="98"/>
        <v>6.51</v>
      </c>
      <c r="H654" s="435">
        <f t="shared" si="92"/>
        <v>0.13916979426735074</v>
      </c>
      <c r="I654" s="577">
        <f t="shared" si="98"/>
        <v>6.51</v>
      </c>
      <c r="J654" s="573">
        <f t="shared" si="93"/>
        <v>0.54933805142608183</v>
      </c>
    </row>
    <row r="655" spans="1:10" x14ac:dyDescent="0.25">
      <c r="A655">
        <f t="shared" si="94"/>
        <v>7.6736286889897559E-2</v>
      </c>
      <c r="B655" s="2">
        <f t="shared" si="95"/>
        <v>6.5199999999999054</v>
      </c>
      <c r="C655" s="428">
        <f t="shared" si="96"/>
        <v>6.52</v>
      </c>
      <c r="D655" s="425">
        <f t="shared" si="90"/>
        <v>7.6736286889898364E-2</v>
      </c>
      <c r="E655" s="433">
        <f t="shared" si="97"/>
        <v>6.52</v>
      </c>
      <c r="F655" s="430">
        <f t="shared" si="91"/>
        <v>0.13923491290788909</v>
      </c>
      <c r="G655" s="439">
        <f t="shared" si="98"/>
        <v>6.52</v>
      </c>
      <c r="H655" s="435">
        <f t="shared" si="92"/>
        <v>0.13923491290788909</v>
      </c>
      <c r="I655" s="577">
        <f t="shared" si="98"/>
        <v>6.52</v>
      </c>
      <c r="J655" s="573">
        <f t="shared" si="93"/>
        <v>0.54941460391245456</v>
      </c>
    </row>
    <row r="656" spans="1:10" x14ac:dyDescent="0.25">
      <c r="A656">
        <f t="shared" si="94"/>
        <v>7.6815757377666244E-2</v>
      </c>
      <c r="B656" s="2">
        <f t="shared" si="95"/>
        <v>6.5299999999999052</v>
      </c>
      <c r="C656" s="428">
        <f t="shared" si="96"/>
        <v>6.53</v>
      </c>
      <c r="D656" s="425">
        <f t="shared" si="90"/>
        <v>7.6815757377667049E-2</v>
      </c>
      <c r="E656" s="433">
        <f t="shared" si="97"/>
        <v>6.53</v>
      </c>
      <c r="F656" s="430">
        <f t="shared" si="91"/>
        <v>0.13930004597355877</v>
      </c>
      <c r="G656" s="439">
        <f t="shared" si="98"/>
        <v>6.53</v>
      </c>
      <c r="H656" s="435">
        <f t="shared" si="92"/>
        <v>0.13930004597355877</v>
      </c>
      <c r="I656" s="577">
        <f t="shared" si="98"/>
        <v>6.53</v>
      </c>
      <c r="J656" s="573">
        <f t="shared" si="93"/>
        <v>0.54949115866944354</v>
      </c>
    </row>
    <row r="657" spans="1:10" x14ac:dyDescent="0.25">
      <c r="A657">
        <f t="shared" si="94"/>
        <v>7.6895259927126647E-2</v>
      </c>
      <c r="B657" s="2">
        <f t="shared" si="95"/>
        <v>6.539999999999905</v>
      </c>
      <c r="C657" s="428">
        <f t="shared" si="96"/>
        <v>6.54</v>
      </c>
      <c r="D657" s="425">
        <f t="shared" si="90"/>
        <v>7.689525992712741E-2</v>
      </c>
      <c r="E657" s="433">
        <f t="shared" si="97"/>
        <v>6.54</v>
      </c>
      <c r="F657" s="430">
        <f t="shared" si="91"/>
        <v>0.13936519346063414</v>
      </c>
      <c r="G657" s="439">
        <f t="shared" si="98"/>
        <v>6.54</v>
      </c>
      <c r="H657" s="435">
        <f t="shared" si="92"/>
        <v>0.13936519346063414</v>
      </c>
      <c r="I657" s="577">
        <f t="shared" si="98"/>
        <v>6.54</v>
      </c>
      <c r="J657" s="573">
        <f t="shared" si="93"/>
        <v>0.54956771569671803</v>
      </c>
    </row>
    <row r="658" spans="1:10" x14ac:dyDescent="0.25">
      <c r="A658">
        <f t="shared" si="94"/>
        <v>7.6974794501664445E-2</v>
      </c>
      <c r="B658" s="2">
        <f t="shared" si="95"/>
        <v>6.5499999999999048</v>
      </c>
      <c r="C658" s="428">
        <f t="shared" si="96"/>
        <v>6.55</v>
      </c>
      <c r="D658" s="425">
        <f t="shared" si="90"/>
        <v>7.6974794501665153E-2</v>
      </c>
      <c r="E658" s="433">
        <f t="shared" si="97"/>
        <v>6.55</v>
      </c>
      <c r="F658" s="430">
        <f t="shared" si="91"/>
        <v>0.13943035536538836</v>
      </c>
      <c r="G658" s="439">
        <f t="shared" si="98"/>
        <v>6.55</v>
      </c>
      <c r="H658" s="435">
        <f t="shared" si="92"/>
        <v>0.13943035536538836</v>
      </c>
      <c r="I658" s="577">
        <f t="shared" si="98"/>
        <v>6.55</v>
      </c>
      <c r="J658" s="573">
        <f t="shared" si="93"/>
        <v>0.54964427499394752</v>
      </c>
    </row>
    <row r="659" spans="1:10" x14ac:dyDescent="0.25">
      <c r="A659">
        <f t="shared" si="94"/>
        <v>7.7054361064669064E-2</v>
      </c>
      <c r="B659" s="2">
        <f t="shared" si="95"/>
        <v>6.5599999999999046</v>
      </c>
      <c r="C659" s="428">
        <f t="shared" si="96"/>
        <v>6.56</v>
      </c>
      <c r="D659" s="425">
        <f t="shared" si="90"/>
        <v>7.7054361064669868E-2</v>
      </c>
      <c r="E659" s="433">
        <f t="shared" si="97"/>
        <v>6.56</v>
      </c>
      <c r="F659" s="430">
        <f t="shared" si="91"/>
        <v>0.13949553168409459</v>
      </c>
      <c r="G659" s="439">
        <f t="shared" si="98"/>
        <v>6.56</v>
      </c>
      <c r="H659" s="435">
        <f t="shared" si="92"/>
        <v>0.13949553168409459</v>
      </c>
      <c r="I659" s="577">
        <f t="shared" si="98"/>
        <v>6.56</v>
      </c>
      <c r="J659" s="573">
        <f t="shared" si="93"/>
        <v>0.54972083656080639</v>
      </c>
    </row>
    <row r="660" spans="1:10" x14ac:dyDescent="0.25">
      <c r="A660">
        <f t="shared" si="94"/>
        <v>7.7133959579533562E-2</v>
      </c>
      <c r="B660" s="2">
        <f t="shared" si="95"/>
        <v>6.5699999999999044</v>
      </c>
      <c r="C660" s="428">
        <f t="shared" si="96"/>
        <v>6.57</v>
      </c>
      <c r="D660" s="425">
        <f t="shared" si="90"/>
        <v>7.7133959579534242E-2</v>
      </c>
      <c r="E660" s="433">
        <f t="shared" si="97"/>
        <v>6.57</v>
      </c>
      <c r="F660" s="430">
        <f t="shared" si="91"/>
        <v>0.1395607224130225</v>
      </c>
      <c r="G660" s="439">
        <f t="shared" si="98"/>
        <v>6.57</v>
      </c>
      <c r="H660" s="435">
        <f t="shared" si="92"/>
        <v>0.1395607224130225</v>
      </c>
      <c r="I660" s="577">
        <f t="shared" si="98"/>
        <v>6.57</v>
      </c>
      <c r="J660" s="573">
        <f t="shared" si="93"/>
        <v>0.5497974003969589</v>
      </c>
    </row>
    <row r="661" spans="1:10" x14ac:dyDescent="0.25">
      <c r="A661">
        <f t="shared" si="94"/>
        <v>7.7213590009654789E-2</v>
      </c>
      <c r="B661" s="2">
        <f t="shared" si="95"/>
        <v>6.5799999999999041</v>
      </c>
      <c r="C661" s="428">
        <f t="shared" si="96"/>
        <v>6.58</v>
      </c>
      <c r="D661" s="425">
        <f t="shared" si="90"/>
        <v>7.7213590009655539E-2</v>
      </c>
      <c r="E661" s="433">
        <f t="shared" si="97"/>
        <v>6.58</v>
      </c>
      <c r="F661" s="430">
        <f t="shared" si="91"/>
        <v>0.13962592754844322</v>
      </c>
      <c r="G661" s="439">
        <f t="shared" si="98"/>
        <v>6.58</v>
      </c>
      <c r="H661" s="435">
        <f t="shared" si="92"/>
        <v>0.13962592754844322</v>
      </c>
      <c r="I661" s="577">
        <f t="shared" si="98"/>
        <v>6.58</v>
      </c>
      <c r="J661" s="573">
        <f t="shared" si="93"/>
        <v>0.54987396650208131</v>
      </c>
    </row>
    <row r="662" spans="1:10" x14ac:dyDescent="0.25">
      <c r="A662">
        <f t="shared" si="94"/>
        <v>7.7293252318433717E-2</v>
      </c>
      <c r="B662" s="2">
        <f t="shared" si="95"/>
        <v>6.5899999999999039</v>
      </c>
      <c r="C662" s="428">
        <f t="shared" si="96"/>
        <v>6.59</v>
      </c>
      <c r="D662" s="425">
        <f t="shared" si="90"/>
        <v>7.7293252318434411E-2</v>
      </c>
      <c r="E662" s="433">
        <f t="shared" si="97"/>
        <v>6.59</v>
      </c>
      <c r="F662" s="430">
        <f t="shared" si="91"/>
        <v>0.13969114708662475</v>
      </c>
      <c r="G662" s="439">
        <f t="shared" si="98"/>
        <v>6.59</v>
      </c>
      <c r="H662" s="435">
        <f t="shared" si="92"/>
        <v>0.13969114708662475</v>
      </c>
      <c r="I662" s="577">
        <f t="shared" si="98"/>
        <v>6.59</v>
      </c>
      <c r="J662" s="573">
        <f t="shared" si="93"/>
        <v>0.54995053487584045</v>
      </c>
    </row>
    <row r="663" spans="1:10" x14ac:dyDescent="0.25">
      <c r="A663">
        <f t="shared" si="94"/>
        <v>7.7372946469275228E-2</v>
      </c>
      <c r="B663" s="2">
        <f t="shared" si="95"/>
        <v>6.5999999999999037</v>
      </c>
      <c r="C663" s="428">
        <f t="shared" si="96"/>
        <v>6.6</v>
      </c>
      <c r="D663" s="425">
        <f t="shared" si="90"/>
        <v>7.7372946469275908E-2</v>
      </c>
      <c r="E663" s="433">
        <f t="shared" si="97"/>
        <v>6.6</v>
      </c>
      <c r="F663" s="430">
        <f t="shared" si="91"/>
        <v>0.13975638102383489</v>
      </c>
      <c r="G663" s="439">
        <f t="shared" si="98"/>
        <v>6.6</v>
      </c>
      <c r="H663" s="435">
        <f t="shared" si="92"/>
        <v>0.13975638102383489</v>
      </c>
      <c r="I663" s="577">
        <f t="shared" si="98"/>
        <v>6.6</v>
      </c>
      <c r="J663" s="573">
        <f t="shared" si="93"/>
        <v>0.55002710551790857</v>
      </c>
    </row>
    <row r="664" spans="1:10" x14ac:dyDescent="0.25">
      <c r="A664">
        <f t="shared" si="94"/>
        <v>7.7452672425588467E-2</v>
      </c>
      <c r="B664" s="2">
        <f t="shared" si="95"/>
        <v>6.6099999999999035</v>
      </c>
      <c r="C664" s="428">
        <f t="shared" si="96"/>
        <v>6.61</v>
      </c>
      <c r="D664" s="425">
        <f t="shared" si="90"/>
        <v>7.7452672425589203E-2</v>
      </c>
      <c r="E664" s="433">
        <f t="shared" si="97"/>
        <v>6.61</v>
      </c>
      <c r="F664" s="430">
        <f t="shared" si="91"/>
        <v>0.13982162935634027</v>
      </c>
      <c r="G664" s="439">
        <f t="shared" si="98"/>
        <v>6.61</v>
      </c>
      <c r="H664" s="435">
        <f t="shared" si="92"/>
        <v>0.13982162935634027</v>
      </c>
      <c r="I664" s="577">
        <f t="shared" si="98"/>
        <v>6.61</v>
      </c>
      <c r="J664" s="573">
        <f t="shared" si="93"/>
        <v>0.55010367842795616</v>
      </c>
    </row>
    <row r="665" spans="1:10" x14ac:dyDescent="0.25">
      <c r="A665">
        <f t="shared" si="94"/>
        <v>7.7532430150786924E-2</v>
      </c>
      <c r="B665" s="2">
        <f t="shared" si="95"/>
        <v>6.6199999999999033</v>
      </c>
      <c r="C665" s="428">
        <f t="shared" si="96"/>
        <v>6.62</v>
      </c>
      <c r="D665" s="425">
        <f t="shared" si="90"/>
        <v>7.7532430150787632E-2</v>
      </c>
      <c r="E665" s="433">
        <f t="shared" si="97"/>
        <v>6.62</v>
      </c>
      <c r="F665" s="430">
        <f t="shared" si="91"/>
        <v>0.13988689208040561</v>
      </c>
      <c r="G665" s="439">
        <f t="shared" si="98"/>
        <v>6.62</v>
      </c>
      <c r="H665" s="435">
        <f t="shared" si="92"/>
        <v>0.13988689208040561</v>
      </c>
      <c r="I665" s="577">
        <f t="shared" si="98"/>
        <v>6.62</v>
      </c>
      <c r="J665" s="573">
        <f t="shared" si="93"/>
        <v>0.55018025360565226</v>
      </c>
    </row>
    <row r="666" spans="1:10" x14ac:dyDescent="0.25">
      <c r="A666">
        <f t="shared" si="94"/>
        <v>7.7612219608288402E-2</v>
      </c>
      <c r="B666" s="2">
        <f t="shared" si="95"/>
        <v>6.6299999999999031</v>
      </c>
      <c r="C666" s="428">
        <f t="shared" si="96"/>
        <v>6.63</v>
      </c>
      <c r="D666" s="425">
        <f t="shared" si="90"/>
        <v>7.7612219608289235E-2</v>
      </c>
      <c r="E666" s="433">
        <f t="shared" si="97"/>
        <v>6.63</v>
      </c>
      <c r="F666" s="430">
        <f t="shared" si="91"/>
        <v>0.13995216919229564</v>
      </c>
      <c r="G666" s="439">
        <f t="shared" si="98"/>
        <v>6.63</v>
      </c>
      <c r="H666" s="435">
        <f t="shared" si="92"/>
        <v>0.13995216919229564</v>
      </c>
      <c r="I666" s="577">
        <f t="shared" si="98"/>
        <v>6.63</v>
      </c>
      <c r="J666" s="573">
        <f t="shared" si="93"/>
        <v>0.55025683105067025</v>
      </c>
    </row>
    <row r="667" spans="1:10" x14ac:dyDescent="0.25">
      <c r="A667">
        <f t="shared" si="94"/>
        <v>7.7692040761515521E-2</v>
      </c>
      <c r="B667" s="2">
        <f t="shared" si="95"/>
        <v>6.6399999999999029</v>
      </c>
      <c r="C667" s="428">
        <f t="shared" si="96"/>
        <v>6.64</v>
      </c>
      <c r="D667" s="425">
        <f t="shared" si="90"/>
        <v>7.769204076151634E-2</v>
      </c>
      <c r="E667" s="433">
        <f t="shared" si="97"/>
        <v>6.64</v>
      </c>
      <c r="F667" s="430">
        <f t="shared" si="91"/>
        <v>0.140017460688273</v>
      </c>
      <c r="G667" s="439">
        <f t="shared" si="98"/>
        <v>6.64</v>
      </c>
      <c r="H667" s="435">
        <f t="shared" si="92"/>
        <v>0.140017460688273</v>
      </c>
      <c r="I667" s="577">
        <f t="shared" si="98"/>
        <v>6.64</v>
      </c>
      <c r="J667" s="573">
        <f t="shared" si="93"/>
        <v>0.55033341076267928</v>
      </c>
    </row>
    <row r="668" spans="1:10" x14ac:dyDescent="0.25">
      <c r="A668">
        <f t="shared" si="94"/>
        <v>7.7771893573895232E-2</v>
      </c>
      <c r="B668" s="2">
        <f t="shared" si="95"/>
        <v>6.6499999999999027</v>
      </c>
      <c r="C668" s="428">
        <f t="shared" si="96"/>
        <v>6.65</v>
      </c>
      <c r="D668" s="425">
        <f t="shared" si="90"/>
        <v>7.7771893573896078E-2</v>
      </c>
      <c r="E668" s="433">
        <f t="shared" si="97"/>
        <v>6.65</v>
      </c>
      <c r="F668" s="430">
        <f t="shared" si="91"/>
        <v>0.1400827665645995</v>
      </c>
      <c r="G668" s="439">
        <f t="shared" si="98"/>
        <v>6.65</v>
      </c>
      <c r="H668" s="435">
        <f t="shared" si="92"/>
        <v>0.1400827665645995</v>
      </c>
      <c r="I668" s="577">
        <f t="shared" si="98"/>
        <v>6.65</v>
      </c>
      <c r="J668" s="573">
        <f t="shared" si="93"/>
        <v>0.55040999274135027</v>
      </c>
    </row>
    <row r="669" spans="1:10" x14ac:dyDescent="0.25">
      <c r="A669">
        <f t="shared" si="94"/>
        <v>7.7851778008859465E-2</v>
      </c>
      <c r="B669" s="2">
        <f t="shared" si="95"/>
        <v>6.6599999999999024</v>
      </c>
      <c r="C669" s="428">
        <f t="shared" si="96"/>
        <v>6.66</v>
      </c>
      <c r="D669" s="425">
        <f t="shared" si="90"/>
        <v>7.7851778008860298E-2</v>
      </c>
      <c r="E669" s="433">
        <f t="shared" si="97"/>
        <v>6.66</v>
      </c>
      <c r="F669" s="430">
        <f t="shared" si="91"/>
        <v>0.14014808681753602</v>
      </c>
      <c r="G669" s="439">
        <f t="shared" si="98"/>
        <v>6.66</v>
      </c>
      <c r="H669" s="435">
        <f t="shared" si="92"/>
        <v>0.14014808681753602</v>
      </c>
      <c r="I669" s="577">
        <f t="shared" si="98"/>
        <v>6.66</v>
      </c>
      <c r="J669" s="573">
        <f t="shared" si="93"/>
        <v>0.55048657698635495</v>
      </c>
    </row>
    <row r="670" spans="1:10" x14ac:dyDescent="0.25">
      <c r="A670">
        <f t="shared" si="94"/>
        <v>7.79316940298449E-2</v>
      </c>
      <c r="B670" s="2">
        <f t="shared" si="95"/>
        <v>6.6699999999999022</v>
      </c>
      <c r="C670" s="428">
        <f t="shared" si="96"/>
        <v>6.67</v>
      </c>
      <c r="D670" s="425">
        <f t="shared" si="90"/>
        <v>7.7931694029845747E-2</v>
      </c>
      <c r="E670" s="433">
        <f t="shared" si="97"/>
        <v>6.67</v>
      </c>
      <c r="F670" s="430">
        <f t="shared" si="91"/>
        <v>0.14021342144334198</v>
      </c>
      <c r="G670" s="439">
        <f t="shared" si="98"/>
        <v>6.67</v>
      </c>
      <c r="H670" s="435">
        <f t="shared" si="92"/>
        <v>0.14021342144334198</v>
      </c>
      <c r="I670" s="577">
        <f t="shared" si="98"/>
        <v>6.67</v>
      </c>
      <c r="J670" s="573">
        <f t="shared" si="93"/>
        <v>0.55056316349736334</v>
      </c>
    </row>
    <row r="671" spans="1:10" x14ac:dyDescent="0.25">
      <c r="A671">
        <f t="shared" si="94"/>
        <v>7.8011641600293377E-2</v>
      </c>
      <c r="B671" s="2">
        <f t="shared" si="95"/>
        <v>6.679999999999902</v>
      </c>
      <c r="C671" s="428">
        <f t="shared" si="96"/>
        <v>6.68</v>
      </c>
      <c r="D671" s="425">
        <f t="shared" si="90"/>
        <v>7.8011641600294182E-2</v>
      </c>
      <c r="E671" s="433">
        <f t="shared" si="97"/>
        <v>6.68</v>
      </c>
      <c r="F671" s="430">
        <f t="shared" si="91"/>
        <v>0.14027877043827575</v>
      </c>
      <c r="G671" s="439">
        <f t="shared" si="98"/>
        <v>6.68</v>
      </c>
      <c r="H671" s="435">
        <f t="shared" si="92"/>
        <v>0.14027877043827575</v>
      </c>
      <c r="I671" s="577">
        <f t="shared" si="98"/>
        <v>6.68</v>
      </c>
      <c r="J671" s="573">
        <f t="shared" si="93"/>
        <v>0.55063975227404682</v>
      </c>
    </row>
    <row r="672" spans="1:10" x14ac:dyDescent="0.25">
      <c r="A672">
        <f t="shared" si="94"/>
        <v>7.8091620683651719E-2</v>
      </c>
      <c r="B672" s="2">
        <f t="shared" si="95"/>
        <v>6.6899999999999018</v>
      </c>
      <c r="C672" s="428">
        <f t="shared" si="96"/>
        <v>6.69</v>
      </c>
      <c r="D672" s="425">
        <f t="shared" si="90"/>
        <v>7.809162068365251E-2</v>
      </c>
      <c r="E672" s="433">
        <f t="shared" si="97"/>
        <v>6.69</v>
      </c>
      <c r="F672" s="430">
        <f t="shared" si="91"/>
        <v>0.14034413379859478</v>
      </c>
      <c r="G672" s="439">
        <f t="shared" si="98"/>
        <v>6.69</v>
      </c>
      <c r="H672" s="435">
        <f t="shared" si="92"/>
        <v>0.14034413379859478</v>
      </c>
      <c r="I672" s="577">
        <f t="shared" si="98"/>
        <v>6.69</v>
      </c>
      <c r="J672" s="573">
        <f t="shared" si="93"/>
        <v>0.55071634331607722</v>
      </c>
    </row>
    <row r="673" spans="1:10" x14ac:dyDescent="0.25">
      <c r="A673">
        <f t="shared" si="94"/>
        <v>7.8171631243372008E-2</v>
      </c>
      <c r="B673" s="2">
        <f t="shared" si="95"/>
        <v>6.6999999999999016</v>
      </c>
      <c r="C673" s="428">
        <f t="shared" si="96"/>
        <v>6.7</v>
      </c>
      <c r="D673" s="425">
        <f t="shared" si="90"/>
        <v>7.8171631243372841E-2</v>
      </c>
      <c r="E673" s="433">
        <f t="shared" si="97"/>
        <v>6.7</v>
      </c>
      <c r="F673" s="430">
        <f t="shared" si="91"/>
        <v>0.14040951152055528</v>
      </c>
      <c r="G673" s="439">
        <f t="shared" si="98"/>
        <v>6.7</v>
      </c>
      <c r="H673" s="435">
        <f t="shared" si="92"/>
        <v>0.14040951152055528</v>
      </c>
      <c r="I673" s="577">
        <f t="shared" si="98"/>
        <v>6.7</v>
      </c>
      <c r="J673" s="573">
        <f t="shared" si="93"/>
        <v>0.55079293662312589</v>
      </c>
    </row>
    <row r="674" spans="1:10" x14ac:dyDescent="0.25">
      <c r="A674">
        <f t="shared" si="94"/>
        <v>7.825167324291174E-2</v>
      </c>
      <c r="B674" s="2">
        <f t="shared" si="95"/>
        <v>6.7099999999999014</v>
      </c>
      <c r="C674" s="428">
        <f t="shared" si="96"/>
        <v>6.71</v>
      </c>
      <c r="D674" s="425">
        <f t="shared" si="90"/>
        <v>7.8251673242912573E-2</v>
      </c>
      <c r="E674" s="433">
        <f t="shared" si="97"/>
        <v>6.71</v>
      </c>
      <c r="F674" s="430">
        <f t="shared" si="91"/>
        <v>0.14047490360041198</v>
      </c>
      <c r="G674" s="439">
        <f t="shared" si="98"/>
        <v>6.71</v>
      </c>
      <c r="H674" s="435">
        <f t="shared" si="92"/>
        <v>0.14047490360041198</v>
      </c>
      <c r="I674" s="577">
        <f t="shared" si="98"/>
        <v>6.71</v>
      </c>
      <c r="J674" s="573">
        <f t="shared" si="93"/>
        <v>0.55086953219486301</v>
      </c>
    </row>
    <row r="675" spans="1:10" x14ac:dyDescent="0.25">
      <c r="A675">
        <f t="shared" si="94"/>
        <v>7.8331746645733821E-2</v>
      </c>
      <c r="B675" s="2">
        <f t="shared" si="95"/>
        <v>6.7199999999999012</v>
      </c>
      <c r="C675" s="428">
        <f t="shared" si="96"/>
        <v>6.72</v>
      </c>
      <c r="D675" s="425">
        <f t="shared" si="90"/>
        <v>7.8331746645734626E-2</v>
      </c>
      <c r="E675" s="433">
        <f t="shared" si="97"/>
        <v>6.72</v>
      </c>
      <c r="F675" s="430">
        <f t="shared" si="91"/>
        <v>0.140540310034419</v>
      </c>
      <c r="G675" s="439">
        <f t="shared" si="98"/>
        <v>6.72</v>
      </c>
      <c r="H675" s="435">
        <f t="shared" si="92"/>
        <v>0.140540310034419</v>
      </c>
      <c r="I675" s="577">
        <f t="shared" si="98"/>
        <v>6.72</v>
      </c>
      <c r="J675" s="573">
        <f t="shared" si="93"/>
        <v>0.55094613003096005</v>
      </c>
    </row>
    <row r="676" spans="1:10" x14ac:dyDescent="0.25">
      <c r="A676">
        <f t="shared" si="94"/>
        <v>7.8411851415306696E-2</v>
      </c>
      <c r="B676" s="2">
        <f t="shared" si="95"/>
        <v>6.729999999999901</v>
      </c>
      <c r="C676" s="428">
        <f t="shared" si="96"/>
        <v>6.73</v>
      </c>
      <c r="D676" s="425">
        <f t="shared" si="90"/>
        <v>7.8411851415307515E-2</v>
      </c>
      <c r="E676" s="433">
        <f t="shared" si="97"/>
        <v>6.73</v>
      </c>
      <c r="F676" s="430">
        <f t="shared" si="91"/>
        <v>0.14060573081882904</v>
      </c>
      <c r="G676" s="439">
        <f t="shared" si="98"/>
        <v>6.73</v>
      </c>
      <c r="H676" s="435">
        <f t="shared" si="92"/>
        <v>0.14060573081882904</v>
      </c>
      <c r="I676" s="577">
        <f t="shared" si="98"/>
        <v>6.73</v>
      </c>
      <c r="J676" s="573">
        <f t="shared" si="93"/>
        <v>0.55102273013108938</v>
      </c>
    </row>
    <row r="677" spans="1:10" x14ac:dyDescent="0.25">
      <c r="A677">
        <f t="shared" si="94"/>
        <v>7.8491987515104555E-2</v>
      </c>
      <c r="B677" s="2">
        <f t="shared" si="95"/>
        <v>6.7399999999999007</v>
      </c>
      <c r="C677" s="428">
        <f t="shared" si="96"/>
        <v>6.74</v>
      </c>
      <c r="D677" s="425">
        <f t="shared" si="90"/>
        <v>7.849198751510536E-2</v>
      </c>
      <c r="E677" s="433">
        <f t="shared" si="97"/>
        <v>6.74</v>
      </c>
      <c r="F677" s="430">
        <f t="shared" si="91"/>
        <v>0.14067116594989365</v>
      </c>
      <c r="G677" s="439">
        <f t="shared" si="98"/>
        <v>6.74</v>
      </c>
      <c r="H677" s="435">
        <f t="shared" si="92"/>
        <v>0.14067116594989365</v>
      </c>
      <c r="I677" s="577">
        <f t="shared" si="98"/>
        <v>6.74</v>
      </c>
      <c r="J677" s="573">
        <f t="shared" si="93"/>
        <v>0.5510993324949216</v>
      </c>
    </row>
    <row r="678" spans="1:10" x14ac:dyDescent="0.25">
      <c r="A678">
        <f t="shared" si="94"/>
        <v>7.8572154908607361E-2</v>
      </c>
      <c r="B678" s="2">
        <f t="shared" si="95"/>
        <v>6.7499999999999005</v>
      </c>
      <c r="C678" s="428">
        <f t="shared" si="96"/>
        <v>6.75</v>
      </c>
      <c r="D678" s="425">
        <f t="shared" si="90"/>
        <v>7.857215490860818E-2</v>
      </c>
      <c r="E678" s="433">
        <f t="shared" si="97"/>
        <v>6.75</v>
      </c>
      <c r="F678" s="430">
        <f t="shared" si="91"/>
        <v>0.14073661542386359</v>
      </c>
      <c r="G678" s="439">
        <f t="shared" si="98"/>
        <v>6.75</v>
      </c>
      <c r="H678" s="435">
        <f t="shared" si="92"/>
        <v>0.14073661542386359</v>
      </c>
      <c r="I678" s="577">
        <f t="shared" si="98"/>
        <v>6.75</v>
      </c>
      <c r="J678" s="573">
        <f t="shared" si="93"/>
        <v>0.55117593712212887</v>
      </c>
    </row>
    <row r="679" spans="1:10" x14ac:dyDescent="0.25">
      <c r="A679">
        <f t="shared" si="94"/>
        <v>7.8652353559300975E-2</v>
      </c>
      <c r="B679" s="2">
        <f t="shared" si="95"/>
        <v>6.7599999999999003</v>
      </c>
      <c r="C679" s="428">
        <f t="shared" si="96"/>
        <v>6.76</v>
      </c>
      <c r="D679" s="425">
        <f t="shared" si="90"/>
        <v>7.865235355930171E-2</v>
      </c>
      <c r="E679" s="433">
        <f t="shared" si="97"/>
        <v>6.76</v>
      </c>
      <c r="F679" s="430">
        <f t="shared" si="91"/>
        <v>0.14080207923698768</v>
      </c>
      <c r="G679" s="439">
        <f t="shared" si="98"/>
        <v>6.76</v>
      </c>
      <c r="H679" s="435">
        <f t="shared" si="92"/>
        <v>0.14080207923698768</v>
      </c>
      <c r="I679" s="577">
        <f t="shared" si="98"/>
        <v>6.76</v>
      </c>
      <c r="J679" s="573">
        <f t="shared" si="93"/>
        <v>0.55125254401238044</v>
      </c>
    </row>
    <row r="680" spans="1:10" x14ac:dyDescent="0.25">
      <c r="A680">
        <f t="shared" si="94"/>
        <v>7.8732583430677308E-2</v>
      </c>
      <c r="B680" s="2">
        <f t="shared" si="95"/>
        <v>6.7699999999999001</v>
      </c>
      <c r="C680" s="428">
        <f t="shared" si="96"/>
        <v>6.77</v>
      </c>
      <c r="D680" s="425">
        <f t="shared" si="90"/>
        <v>7.8732583430678058E-2</v>
      </c>
      <c r="E680" s="433">
        <f t="shared" si="97"/>
        <v>6.77</v>
      </c>
      <c r="F680" s="430">
        <f t="shared" si="91"/>
        <v>0.1408675573855151</v>
      </c>
      <c r="G680" s="439">
        <f t="shared" si="98"/>
        <v>6.77</v>
      </c>
      <c r="H680" s="435">
        <f t="shared" si="92"/>
        <v>0.1408675573855151</v>
      </c>
      <c r="I680" s="577">
        <f t="shared" si="98"/>
        <v>6.77</v>
      </c>
      <c r="J680" s="573">
        <f t="shared" si="93"/>
        <v>0.55132915316535203</v>
      </c>
    </row>
    <row r="681" spans="1:10" x14ac:dyDescent="0.25">
      <c r="A681">
        <f t="shared" si="94"/>
        <v>7.8812844486234379E-2</v>
      </c>
      <c r="B681" s="2">
        <f t="shared" si="95"/>
        <v>6.7799999999998999</v>
      </c>
      <c r="C681" s="428">
        <f t="shared" si="96"/>
        <v>6.78</v>
      </c>
      <c r="D681" s="425">
        <f t="shared" si="90"/>
        <v>7.8812844486235142E-2</v>
      </c>
      <c r="E681" s="433">
        <f t="shared" si="97"/>
        <v>6.78</v>
      </c>
      <c r="F681" s="430">
        <f t="shared" si="91"/>
        <v>0.14093304986569244</v>
      </c>
      <c r="G681" s="439">
        <f t="shared" si="98"/>
        <v>6.78</v>
      </c>
      <c r="H681" s="435">
        <f t="shared" si="92"/>
        <v>0.14093304986569244</v>
      </c>
      <c r="I681" s="577">
        <f t="shared" si="98"/>
        <v>6.78</v>
      </c>
      <c r="J681" s="573">
        <f t="shared" si="93"/>
        <v>0.55140576458071311</v>
      </c>
    </row>
    <row r="682" spans="1:10" x14ac:dyDescent="0.25">
      <c r="A682">
        <f t="shared" si="94"/>
        <v>7.8893136689476465E-2</v>
      </c>
      <c r="B682" s="2">
        <f t="shared" si="95"/>
        <v>6.7899999999998997</v>
      </c>
      <c r="C682" s="428">
        <f t="shared" si="96"/>
        <v>6.79</v>
      </c>
      <c r="D682" s="425">
        <f t="shared" si="90"/>
        <v>7.8893136689477256E-2</v>
      </c>
      <c r="E682" s="433">
        <f t="shared" si="97"/>
        <v>6.79</v>
      </c>
      <c r="F682" s="430">
        <f t="shared" si="91"/>
        <v>0.14099855667376598</v>
      </c>
      <c r="G682" s="439">
        <f t="shared" si="98"/>
        <v>6.79</v>
      </c>
      <c r="H682" s="435">
        <f t="shared" si="92"/>
        <v>0.14099855667376598</v>
      </c>
      <c r="I682" s="577">
        <f t="shared" si="98"/>
        <v>6.79</v>
      </c>
      <c r="J682" s="573">
        <f t="shared" si="93"/>
        <v>0.55148237825813595</v>
      </c>
    </row>
    <row r="683" spans="1:10" x14ac:dyDescent="0.25">
      <c r="A683">
        <f t="shared" si="94"/>
        <v>7.8973460003914225E-2</v>
      </c>
      <c r="B683" s="2">
        <f t="shared" si="95"/>
        <v>6.7999999999998995</v>
      </c>
      <c r="C683" s="428">
        <f t="shared" si="96"/>
        <v>6.8</v>
      </c>
      <c r="D683" s="425">
        <f t="shared" si="90"/>
        <v>7.8973460003915016E-2</v>
      </c>
      <c r="E683" s="433">
        <f t="shared" si="97"/>
        <v>6.8</v>
      </c>
      <c r="F683" s="430">
        <f t="shared" si="91"/>
        <v>0.14106407780598046</v>
      </c>
      <c r="G683" s="439">
        <f t="shared" si="98"/>
        <v>6.8</v>
      </c>
      <c r="H683" s="435">
        <f t="shared" si="92"/>
        <v>0.14106407780598046</v>
      </c>
      <c r="I683" s="577">
        <f t="shared" si="98"/>
        <v>6.8</v>
      </c>
      <c r="J683" s="573">
        <f t="shared" si="93"/>
        <v>0.55155899419729171</v>
      </c>
    </row>
    <row r="684" spans="1:10" x14ac:dyDescent="0.25">
      <c r="A684">
        <f t="shared" si="94"/>
        <v>7.9053814393064761E-2</v>
      </c>
      <c r="B684" s="2">
        <f t="shared" si="95"/>
        <v>6.8099999999998992</v>
      </c>
      <c r="C684" s="428">
        <f t="shared" si="96"/>
        <v>6.81</v>
      </c>
      <c r="D684" s="425">
        <f t="shared" si="90"/>
        <v>7.9053814393065525E-2</v>
      </c>
      <c r="E684" s="433">
        <f t="shared" si="97"/>
        <v>6.81</v>
      </c>
      <c r="F684" s="430">
        <f t="shared" si="91"/>
        <v>0.14112961325857981</v>
      </c>
      <c r="G684" s="439">
        <f t="shared" si="98"/>
        <v>6.81</v>
      </c>
      <c r="H684" s="435">
        <f t="shared" si="92"/>
        <v>0.14112961325857981</v>
      </c>
      <c r="I684" s="577">
        <f t="shared" si="98"/>
        <v>6.81</v>
      </c>
      <c r="J684" s="573">
        <f t="shared" si="93"/>
        <v>0.55163561239785253</v>
      </c>
    </row>
    <row r="685" spans="1:10" x14ac:dyDescent="0.25">
      <c r="A685">
        <f t="shared" si="94"/>
        <v>7.9134199820451723E-2</v>
      </c>
      <c r="B685" s="2">
        <f t="shared" si="95"/>
        <v>6.819999999999899</v>
      </c>
      <c r="C685" s="428">
        <f t="shared" si="96"/>
        <v>6.82</v>
      </c>
      <c r="D685" s="425">
        <f t="shared" si="90"/>
        <v>7.9134199820452486E-2</v>
      </c>
      <c r="E685" s="433">
        <f t="shared" si="97"/>
        <v>6.82</v>
      </c>
      <c r="F685" s="430">
        <f t="shared" si="91"/>
        <v>0.14119516302780685</v>
      </c>
      <c r="G685" s="439">
        <f t="shared" si="98"/>
        <v>6.82</v>
      </c>
      <c r="H685" s="435">
        <f t="shared" si="92"/>
        <v>0.14119516302780685</v>
      </c>
      <c r="I685" s="577">
        <f t="shared" si="98"/>
        <v>6.82</v>
      </c>
      <c r="J685" s="573">
        <f t="shared" si="93"/>
        <v>0.55171223285949089</v>
      </c>
    </row>
    <row r="686" spans="1:10" x14ac:dyDescent="0.25">
      <c r="A686">
        <f t="shared" si="94"/>
        <v>7.9214616249605477E-2</v>
      </c>
      <c r="B686" s="2">
        <f t="shared" si="95"/>
        <v>6.8299999999998988</v>
      </c>
      <c r="C686" s="428">
        <f t="shared" si="96"/>
        <v>6.83</v>
      </c>
      <c r="D686" s="425">
        <f t="shared" si="90"/>
        <v>7.9214616249606282E-2</v>
      </c>
      <c r="E686" s="433">
        <f t="shared" si="97"/>
        <v>6.83</v>
      </c>
      <c r="F686" s="430">
        <f t="shared" si="91"/>
        <v>0.14126072710990326</v>
      </c>
      <c r="G686" s="439">
        <f t="shared" si="98"/>
        <v>6.83</v>
      </c>
      <c r="H686" s="435">
        <f t="shared" si="92"/>
        <v>0.14126072710990326</v>
      </c>
      <c r="I686" s="577">
        <f t="shared" si="98"/>
        <v>6.83</v>
      </c>
      <c r="J686" s="573">
        <f t="shared" si="93"/>
        <v>0.55178885558187896</v>
      </c>
    </row>
    <row r="687" spans="1:10" x14ac:dyDescent="0.25">
      <c r="A687">
        <f t="shared" si="94"/>
        <v>7.9295063644063218E-2</v>
      </c>
      <c r="B687" s="2">
        <f t="shared" si="95"/>
        <v>6.8399999999998986</v>
      </c>
      <c r="C687" s="428">
        <f t="shared" si="96"/>
        <v>6.84</v>
      </c>
      <c r="D687" s="425">
        <f t="shared" si="90"/>
        <v>7.9295063644063996E-2</v>
      </c>
      <c r="E687" s="433">
        <f t="shared" si="97"/>
        <v>6.84</v>
      </c>
      <c r="F687" s="430">
        <f t="shared" si="91"/>
        <v>0.14132630550110911</v>
      </c>
      <c r="G687" s="439">
        <f t="shared" si="98"/>
        <v>6.84</v>
      </c>
      <c r="H687" s="435">
        <f t="shared" si="92"/>
        <v>0.14132630550110911</v>
      </c>
      <c r="I687" s="577">
        <f t="shared" si="98"/>
        <v>6.84</v>
      </c>
      <c r="J687" s="573">
        <f t="shared" si="93"/>
        <v>0.55186548056468721</v>
      </c>
    </row>
    <row r="688" spans="1:10" x14ac:dyDescent="0.25">
      <c r="A688">
        <f t="shared" si="94"/>
        <v>7.9375541967369026E-2</v>
      </c>
      <c r="B688" s="2">
        <f t="shared" si="95"/>
        <v>6.8499999999998984</v>
      </c>
      <c r="C688" s="428">
        <f t="shared" si="96"/>
        <v>6.85</v>
      </c>
      <c r="D688" s="425">
        <f t="shared" si="90"/>
        <v>7.9375541967369831E-2</v>
      </c>
      <c r="E688" s="433">
        <f t="shared" si="97"/>
        <v>6.85</v>
      </c>
      <c r="F688" s="430">
        <f t="shared" si="91"/>
        <v>0.14139189819766446</v>
      </c>
      <c r="G688" s="439">
        <f t="shared" si="98"/>
        <v>6.85</v>
      </c>
      <c r="H688" s="435">
        <f t="shared" si="92"/>
        <v>0.14139189819766446</v>
      </c>
      <c r="I688" s="577">
        <f t="shared" si="98"/>
        <v>6.85</v>
      </c>
      <c r="J688" s="573">
        <f t="shared" si="93"/>
        <v>0.55194210780759012</v>
      </c>
    </row>
    <row r="689" spans="1:10" x14ac:dyDescent="0.25">
      <c r="A689">
        <f t="shared" si="94"/>
        <v>7.9456051183074E-2</v>
      </c>
      <c r="B689" s="2">
        <f t="shared" si="95"/>
        <v>6.8599999999998982</v>
      </c>
      <c r="C689" s="428">
        <f t="shared" si="96"/>
        <v>6.86</v>
      </c>
      <c r="D689" s="425">
        <f t="shared" si="90"/>
        <v>7.9456051183074819E-2</v>
      </c>
      <c r="E689" s="433">
        <f t="shared" si="97"/>
        <v>6.86</v>
      </c>
      <c r="F689" s="430">
        <f t="shared" si="91"/>
        <v>0.14145750519580724</v>
      </c>
      <c r="G689" s="439">
        <f t="shared" si="98"/>
        <v>6.86</v>
      </c>
      <c r="H689" s="435">
        <f t="shared" si="92"/>
        <v>0.14145750519580724</v>
      </c>
      <c r="I689" s="577">
        <f t="shared" si="98"/>
        <v>6.86</v>
      </c>
      <c r="J689" s="573">
        <f t="shared" si="93"/>
        <v>0.55201873731025852</v>
      </c>
    </row>
    <row r="690" spans="1:10" x14ac:dyDescent="0.25">
      <c r="A690">
        <f t="shared" si="94"/>
        <v>7.9536591254736347E-2</v>
      </c>
      <c r="B690" s="2">
        <f t="shared" si="95"/>
        <v>6.869999999999898</v>
      </c>
      <c r="C690" s="428">
        <f t="shared" si="96"/>
        <v>6.87</v>
      </c>
      <c r="D690" s="425">
        <f t="shared" si="90"/>
        <v>7.9536591254737166E-2</v>
      </c>
      <c r="E690" s="433">
        <f t="shared" si="97"/>
        <v>6.87</v>
      </c>
      <c r="F690" s="430">
        <f t="shared" si="91"/>
        <v>0.14152312649177468</v>
      </c>
      <c r="G690" s="439">
        <f t="shared" si="98"/>
        <v>6.87</v>
      </c>
      <c r="H690" s="435">
        <f t="shared" si="92"/>
        <v>0.14152312649177468</v>
      </c>
      <c r="I690" s="577">
        <f t="shared" si="98"/>
        <v>6.87</v>
      </c>
      <c r="J690" s="573">
        <f t="shared" si="93"/>
        <v>0.55209536907236456</v>
      </c>
    </row>
    <row r="691" spans="1:10" x14ac:dyDescent="0.25">
      <c r="A691">
        <f t="shared" si="94"/>
        <v>7.9617162145921502E-2</v>
      </c>
      <c r="B691" s="2">
        <f t="shared" si="95"/>
        <v>6.8799999999998978</v>
      </c>
      <c r="C691" s="428">
        <f t="shared" si="96"/>
        <v>6.88</v>
      </c>
      <c r="D691" s="425">
        <f t="shared" si="90"/>
        <v>7.9617162145922349E-2</v>
      </c>
      <c r="E691" s="433">
        <f t="shared" si="97"/>
        <v>6.88</v>
      </c>
      <c r="F691" s="430">
        <f t="shared" si="91"/>
        <v>0.14158876208180296</v>
      </c>
      <c r="G691" s="439">
        <f t="shared" si="98"/>
        <v>6.88</v>
      </c>
      <c r="H691" s="435">
        <f t="shared" si="92"/>
        <v>0.14158876208180296</v>
      </c>
      <c r="I691" s="577">
        <f t="shared" si="98"/>
        <v>6.88</v>
      </c>
      <c r="J691" s="573">
        <f t="shared" si="93"/>
        <v>0.55217200309358072</v>
      </c>
    </row>
    <row r="692" spans="1:10" x14ac:dyDescent="0.25">
      <c r="A692">
        <f t="shared" si="94"/>
        <v>7.9697763820202383E-2</v>
      </c>
      <c r="B692" s="2">
        <f t="shared" si="95"/>
        <v>6.8899999999998975</v>
      </c>
      <c r="C692" s="428">
        <f t="shared" si="96"/>
        <v>6.89</v>
      </c>
      <c r="D692" s="425">
        <f t="shared" si="90"/>
        <v>7.9697763820203285E-2</v>
      </c>
      <c r="E692" s="433">
        <f t="shared" si="97"/>
        <v>6.89</v>
      </c>
      <c r="F692" s="430">
        <f t="shared" si="91"/>
        <v>0.14165441196212747</v>
      </c>
      <c r="G692" s="439">
        <f t="shared" si="98"/>
        <v>6.89</v>
      </c>
      <c r="H692" s="435">
        <f t="shared" si="92"/>
        <v>0.14165441196212747</v>
      </c>
      <c r="I692" s="577">
        <f t="shared" si="98"/>
        <v>6.89</v>
      </c>
      <c r="J692" s="573">
        <f t="shared" si="93"/>
        <v>0.55224863937358082</v>
      </c>
    </row>
    <row r="693" spans="1:10" x14ac:dyDescent="0.25">
      <c r="A693">
        <f t="shared" si="94"/>
        <v>7.9778396241159219E-2</v>
      </c>
      <c r="B693" s="2">
        <f t="shared" si="95"/>
        <v>6.8999999999998973</v>
      </c>
      <c r="C693" s="428">
        <f t="shared" si="96"/>
        <v>6.9</v>
      </c>
      <c r="D693" s="425">
        <f t="shared" si="90"/>
        <v>7.9778396241160093E-2</v>
      </c>
      <c r="E693" s="433">
        <f t="shared" si="97"/>
        <v>6.9</v>
      </c>
      <c r="F693" s="430">
        <f t="shared" si="91"/>
        <v>0.1417200761289816</v>
      </c>
      <c r="G693" s="439">
        <f t="shared" si="98"/>
        <v>6.9</v>
      </c>
      <c r="H693" s="435">
        <f t="shared" si="92"/>
        <v>0.1417200761289816</v>
      </c>
      <c r="I693" s="577">
        <f t="shared" si="98"/>
        <v>6.9</v>
      </c>
      <c r="J693" s="573">
        <f t="shared" si="93"/>
        <v>0.55232527791203512</v>
      </c>
    </row>
    <row r="694" spans="1:10" x14ac:dyDescent="0.25">
      <c r="A694">
        <f t="shared" si="94"/>
        <v>7.9859059372379804E-2</v>
      </c>
      <c r="B694" s="2">
        <f t="shared" si="95"/>
        <v>6.9099999999998971</v>
      </c>
      <c r="C694" s="428">
        <f t="shared" si="96"/>
        <v>6.91</v>
      </c>
      <c r="D694" s="425">
        <f t="shared" si="90"/>
        <v>7.9859059372380692E-2</v>
      </c>
      <c r="E694" s="433">
        <f t="shared" si="97"/>
        <v>6.91</v>
      </c>
      <c r="F694" s="430">
        <f t="shared" si="91"/>
        <v>0.1417857545785986</v>
      </c>
      <c r="G694" s="439">
        <f t="shared" si="98"/>
        <v>6.91</v>
      </c>
      <c r="H694" s="435">
        <f t="shared" si="92"/>
        <v>0.1417857545785986</v>
      </c>
      <c r="I694" s="577">
        <f t="shared" si="98"/>
        <v>6.91</v>
      </c>
      <c r="J694" s="573">
        <f t="shared" si="93"/>
        <v>0.55240191870861766</v>
      </c>
    </row>
    <row r="695" spans="1:10" x14ac:dyDescent="0.25">
      <c r="A695">
        <f t="shared" si="94"/>
        <v>7.9939753177459688E-2</v>
      </c>
      <c r="B695" s="2">
        <f t="shared" si="95"/>
        <v>6.9199999999998969</v>
      </c>
      <c r="C695" s="428">
        <f t="shared" si="96"/>
        <v>6.92</v>
      </c>
      <c r="D695" s="425">
        <f t="shared" si="90"/>
        <v>7.9939753177460604E-2</v>
      </c>
      <c r="E695" s="433">
        <f t="shared" si="97"/>
        <v>6.92</v>
      </c>
      <c r="F695" s="430">
        <f t="shared" si="91"/>
        <v>0.14185144730721022</v>
      </c>
      <c r="G695" s="439">
        <f t="shared" si="98"/>
        <v>6.92</v>
      </c>
      <c r="H695" s="435">
        <f t="shared" si="92"/>
        <v>0.14185144730721022</v>
      </c>
      <c r="I695" s="577">
        <f t="shared" si="98"/>
        <v>6.92</v>
      </c>
      <c r="J695" s="573">
        <f t="shared" si="93"/>
        <v>0.55247856176300103</v>
      </c>
    </row>
    <row r="696" spans="1:10" x14ac:dyDescent="0.25">
      <c r="A696">
        <f t="shared" si="94"/>
        <v>8.0020477620002139E-2</v>
      </c>
      <c r="B696" s="2">
        <f t="shared" si="95"/>
        <v>6.9299999999998967</v>
      </c>
      <c r="C696" s="428">
        <f t="shared" si="96"/>
        <v>6.93</v>
      </c>
      <c r="D696" s="425">
        <f t="shared" si="90"/>
        <v>8.0020477620003028E-2</v>
      </c>
      <c r="E696" s="433">
        <f t="shared" si="97"/>
        <v>6.93</v>
      </c>
      <c r="F696" s="430">
        <f t="shared" si="91"/>
        <v>0.14191715431104707</v>
      </c>
      <c r="G696" s="439">
        <f t="shared" si="98"/>
        <v>6.93</v>
      </c>
      <c r="H696" s="435">
        <f t="shared" si="92"/>
        <v>0.14191715431104707</v>
      </c>
      <c r="I696" s="577">
        <f t="shared" si="98"/>
        <v>6.93</v>
      </c>
      <c r="J696" s="573">
        <f t="shared" si="93"/>
        <v>0.55255520707485717</v>
      </c>
    </row>
    <row r="697" spans="1:10" x14ac:dyDescent="0.25">
      <c r="A697">
        <f t="shared" si="94"/>
        <v>8.0101232663618308E-2</v>
      </c>
      <c r="B697" s="2">
        <f t="shared" si="95"/>
        <v>6.9399999999998965</v>
      </c>
      <c r="C697" s="428">
        <f t="shared" si="96"/>
        <v>6.94</v>
      </c>
      <c r="D697" s="425">
        <f t="shared" si="90"/>
        <v>8.010123266361921E-2</v>
      </c>
      <c r="E697" s="433">
        <f t="shared" si="97"/>
        <v>6.94</v>
      </c>
      <c r="F697" s="430">
        <f t="shared" si="91"/>
        <v>0.14198287558633871</v>
      </c>
      <c r="G697" s="439">
        <f t="shared" si="98"/>
        <v>6.94</v>
      </c>
      <c r="H697" s="435">
        <f t="shared" si="92"/>
        <v>0.14198287558633871</v>
      </c>
      <c r="I697" s="577">
        <f t="shared" si="98"/>
        <v>6.94</v>
      </c>
      <c r="J697" s="573">
        <f t="shared" si="93"/>
        <v>0.55263185464385889</v>
      </c>
    </row>
    <row r="698" spans="1:10" x14ac:dyDescent="0.25">
      <c r="A698">
        <f t="shared" si="94"/>
        <v>8.0182018271927405E-2</v>
      </c>
      <c r="B698" s="2">
        <f t="shared" si="95"/>
        <v>6.9499999999998963</v>
      </c>
      <c r="C698" s="428">
        <f t="shared" si="96"/>
        <v>6.95</v>
      </c>
      <c r="D698" s="425">
        <f t="shared" si="90"/>
        <v>8.0182018271928224E-2</v>
      </c>
      <c r="E698" s="433">
        <f t="shared" si="97"/>
        <v>6.95</v>
      </c>
      <c r="F698" s="430">
        <f t="shared" si="91"/>
        <v>0.14204861112931355</v>
      </c>
      <c r="G698" s="439">
        <f t="shared" si="98"/>
        <v>6.95</v>
      </c>
      <c r="H698" s="435">
        <f t="shared" si="92"/>
        <v>0.14204861112931355</v>
      </c>
      <c r="I698" s="577">
        <f t="shared" si="98"/>
        <v>6.95</v>
      </c>
      <c r="J698" s="573">
        <f t="shared" si="93"/>
        <v>0.55270850446967823</v>
      </c>
    </row>
    <row r="699" spans="1:10" x14ac:dyDescent="0.25">
      <c r="A699">
        <f t="shared" si="94"/>
        <v>8.026283440855668E-2</v>
      </c>
      <c r="B699" s="2">
        <f t="shared" si="95"/>
        <v>6.959999999999896</v>
      </c>
      <c r="C699" s="428">
        <f t="shared" si="96"/>
        <v>6.96</v>
      </c>
      <c r="D699" s="425">
        <f t="shared" si="90"/>
        <v>8.0262834408557568E-2</v>
      </c>
      <c r="E699" s="433">
        <f t="shared" si="97"/>
        <v>6.96</v>
      </c>
      <c r="F699" s="430">
        <f t="shared" si="91"/>
        <v>0.14211436093619986</v>
      </c>
      <c r="G699" s="439">
        <f t="shared" si="98"/>
        <v>6.96</v>
      </c>
      <c r="H699" s="435">
        <f t="shared" si="92"/>
        <v>0.14211436093619986</v>
      </c>
      <c r="I699" s="577">
        <f t="shared" si="98"/>
        <v>6.96</v>
      </c>
      <c r="J699" s="573">
        <f t="shared" si="93"/>
        <v>0.55278515655199156</v>
      </c>
    </row>
    <row r="700" spans="1:10" x14ac:dyDescent="0.25">
      <c r="A700">
        <f t="shared" si="94"/>
        <v>8.0343681037141554E-2</v>
      </c>
      <c r="B700" s="2">
        <f t="shared" si="95"/>
        <v>6.9699999999998958</v>
      </c>
      <c r="C700" s="428">
        <f t="shared" si="96"/>
        <v>6.97</v>
      </c>
      <c r="D700" s="425">
        <f t="shared" si="90"/>
        <v>8.0343681037142414E-2</v>
      </c>
      <c r="E700" s="433">
        <f t="shared" si="97"/>
        <v>6.97</v>
      </c>
      <c r="F700" s="430">
        <f t="shared" si="91"/>
        <v>0.14218012500322297</v>
      </c>
      <c r="G700" s="439">
        <f t="shared" si="98"/>
        <v>6.97</v>
      </c>
      <c r="H700" s="435">
        <f t="shared" si="92"/>
        <v>0.14218012500322297</v>
      </c>
      <c r="I700" s="577">
        <f t="shared" si="98"/>
        <v>6.97</v>
      </c>
      <c r="J700" s="573">
        <f t="shared" si="93"/>
        <v>0.55286181089046671</v>
      </c>
    </row>
    <row r="701" spans="1:10" x14ac:dyDescent="0.25">
      <c r="A701">
        <f t="shared" si="94"/>
        <v>8.0424558121325915E-2</v>
      </c>
      <c r="B701" s="2">
        <f t="shared" si="95"/>
        <v>6.9799999999998956</v>
      </c>
      <c r="C701" s="428">
        <f t="shared" si="96"/>
        <v>6.98</v>
      </c>
      <c r="D701" s="425">
        <f t="shared" si="90"/>
        <v>8.0424558121326775E-2</v>
      </c>
      <c r="E701" s="433">
        <f t="shared" si="97"/>
        <v>6.98</v>
      </c>
      <c r="F701" s="430">
        <f t="shared" si="91"/>
        <v>0.14224590332660891</v>
      </c>
      <c r="G701" s="439">
        <f t="shared" si="98"/>
        <v>6.98</v>
      </c>
      <c r="H701" s="435">
        <f t="shared" si="92"/>
        <v>0.14224590332660891</v>
      </c>
      <c r="I701" s="577">
        <f t="shared" si="98"/>
        <v>6.98</v>
      </c>
      <c r="J701" s="573">
        <f t="shared" si="93"/>
        <v>0.5529384674847807</v>
      </c>
    </row>
    <row r="702" spans="1:10" x14ac:dyDescent="0.25">
      <c r="A702">
        <f t="shared" si="94"/>
        <v>8.0505465624761935E-2</v>
      </c>
      <c r="B702" s="2">
        <f t="shared" si="95"/>
        <v>6.9899999999998954</v>
      </c>
      <c r="C702" s="428">
        <f t="shared" si="96"/>
        <v>6.99</v>
      </c>
      <c r="D702" s="425">
        <f t="shared" si="90"/>
        <v>8.0505465624762754E-2</v>
      </c>
      <c r="E702" s="433">
        <f t="shared" si="97"/>
        <v>6.99</v>
      </c>
      <c r="F702" s="430">
        <f t="shared" si="91"/>
        <v>0.14231169590258166</v>
      </c>
      <c r="G702" s="439">
        <f t="shared" si="98"/>
        <v>6.99</v>
      </c>
      <c r="H702" s="435">
        <f t="shared" si="92"/>
        <v>0.14231169590258166</v>
      </c>
      <c r="I702" s="577">
        <f t="shared" si="98"/>
        <v>6.99</v>
      </c>
      <c r="J702" s="573">
        <f t="shared" si="93"/>
        <v>0.5530151263346047</v>
      </c>
    </row>
    <row r="703" spans="1:10" x14ac:dyDescent="0.25">
      <c r="A703">
        <f t="shared" si="94"/>
        <v>8.0586403511110349E-2</v>
      </c>
      <c r="B703" s="2">
        <f t="shared" si="95"/>
        <v>6.9999999999998952</v>
      </c>
      <c r="C703" s="428">
        <f t="shared" si="96"/>
        <v>7</v>
      </c>
      <c r="D703" s="425">
        <f t="shared" si="90"/>
        <v>8.0586403511111196E-2</v>
      </c>
      <c r="E703" s="433">
        <f t="shared" si="97"/>
        <v>7</v>
      </c>
      <c r="F703" s="430">
        <f t="shared" si="91"/>
        <v>0.14237750272736469</v>
      </c>
      <c r="G703" s="439">
        <f t="shared" si="98"/>
        <v>7</v>
      </c>
      <c r="H703" s="435">
        <f t="shared" si="92"/>
        <v>0.14237750272736469</v>
      </c>
      <c r="I703" s="577">
        <f t="shared" si="98"/>
        <v>7</v>
      </c>
      <c r="J703" s="573">
        <f t="shared" si="93"/>
        <v>0.5530917874396134</v>
      </c>
    </row>
    <row r="704" spans="1:10" x14ac:dyDescent="0.25">
      <c r="A704">
        <f t="shared" si="94"/>
        <v>8.0667371744040525E-2</v>
      </c>
      <c r="B704" s="2">
        <f t="shared" si="95"/>
        <v>7.009999999999895</v>
      </c>
      <c r="C704" s="428">
        <f t="shared" si="96"/>
        <v>7.01</v>
      </c>
      <c r="D704" s="425">
        <f t="shared" si="90"/>
        <v>8.0667371744041344E-2</v>
      </c>
      <c r="E704" s="433">
        <f t="shared" si="97"/>
        <v>7.01</v>
      </c>
      <c r="F704" s="430">
        <f t="shared" si="91"/>
        <v>0.14244332379717972</v>
      </c>
      <c r="G704" s="439">
        <f t="shared" si="98"/>
        <v>7.01</v>
      </c>
      <c r="H704" s="435">
        <f t="shared" si="92"/>
        <v>0.14244332379717972</v>
      </c>
      <c r="I704" s="577">
        <f t="shared" si="98"/>
        <v>7.01</v>
      </c>
      <c r="J704" s="573">
        <f t="shared" si="93"/>
        <v>0.55316845079947785</v>
      </c>
    </row>
    <row r="705" spans="1:10" x14ac:dyDescent="0.25">
      <c r="A705">
        <f t="shared" si="94"/>
        <v>8.0748370287230545E-2</v>
      </c>
      <c r="B705" s="2">
        <f t="shared" si="95"/>
        <v>7.0199999999998948</v>
      </c>
      <c r="C705" s="428">
        <f t="shared" si="96"/>
        <v>7.02</v>
      </c>
      <c r="D705" s="425">
        <f t="shared" si="90"/>
        <v>8.0748370287231377E-2</v>
      </c>
      <c r="E705" s="433">
        <f t="shared" si="97"/>
        <v>7.02</v>
      </c>
      <c r="F705" s="430">
        <f t="shared" si="91"/>
        <v>0.1425091591082481</v>
      </c>
      <c r="G705" s="439">
        <f t="shared" si="98"/>
        <v>7.02</v>
      </c>
      <c r="H705" s="435">
        <f t="shared" si="92"/>
        <v>0.1425091591082481</v>
      </c>
      <c r="I705" s="577">
        <f t="shared" si="98"/>
        <v>7.02</v>
      </c>
      <c r="J705" s="573">
        <f t="shared" si="93"/>
        <v>0.55324511641387275</v>
      </c>
    </row>
    <row r="706" spans="1:10" x14ac:dyDescent="0.25">
      <c r="A706">
        <f t="shared" si="94"/>
        <v>8.08293991043674E-2</v>
      </c>
      <c r="B706" s="2">
        <f t="shared" si="95"/>
        <v>7.0299999999998946</v>
      </c>
      <c r="C706" s="428">
        <f t="shared" si="96"/>
        <v>7.03</v>
      </c>
      <c r="D706" s="425">
        <f t="shared" si="90"/>
        <v>8.082939910436826E-2</v>
      </c>
      <c r="E706" s="433">
        <f t="shared" si="97"/>
        <v>7.03</v>
      </c>
      <c r="F706" s="430">
        <f t="shared" si="91"/>
        <v>0.14257500865678982</v>
      </c>
      <c r="G706" s="439">
        <f t="shared" si="98"/>
        <v>7.03</v>
      </c>
      <c r="H706" s="435">
        <f t="shared" si="92"/>
        <v>0.14257500865678982</v>
      </c>
      <c r="I706" s="577">
        <f t="shared" si="98"/>
        <v>7.03</v>
      </c>
      <c r="J706" s="573">
        <f t="shared" si="93"/>
        <v>0.55332178428247125</v>
      </c>
    </row>
    <row r="707" spans="1:10" x14ac:dyDescent="0.25">
      <c r="A707">
        <f t="shared" si="94"/>
        <v>8.0910458159146978E-2</v>
      </c>
      <c r="B707" s="2">
        <f t="shared" si="95"/>
        <v>7.0399999999998943</v>
      </c>
      <c r="C707" s="428">
        <f t="shared" si="96"/>
        <v>7.04</v>
      </c>
      <c r="D707" s="425">
        <f t="shared" ref="D707:D770" si="99">(((1+C707/100)^D$2)*C707/100)/(((1+C707/100)^D$2)-1)</f>
        <v>8.0910458159147811E-2</v>
      </c>
      <c r="E707" s="433">
        <f t="shared" si="97"/>
        <v>7.04</v>
      </c>
      <c r="F707" s="430">
        <f t="shared" ref="F707:F770" si="100">(((1+E707/100)^F$2)*E707/100)/(((1+E707/100)^F$2)-1)</f>
        <v>0.14264087243902354</v>
      </c>
      <c r="G707" s="439">
        <f t="shared" si="98"/>
        <v>7.04</v>
      </c>
      <c r="H707" s="435">
        <f t="shared" ref="H707:H770" si="101">(((1+G707/100)^H$2)*G707/100)/(((1+G707/100)^H$2)-1)</f>
        <v>0.14264087243902354</v>
      </c>
      <c r="I707" s="577">
        <f t="shared" si="98"/>
        <v>7.04</v>
      </c>
      <c r="J707" s="573">
        <f t="shared" ref="J707:J770" si="102">(((1+I707/100)^J$2)*I707/100)/(((1+I707/100)^J$2)-1)</f>
        <v>0.55339845440494539</v>
      </c>
    </row>
    <row r="708" spans="1:10" x14ac:dyDescent="0.25">
      <c r="A708">
        <f t="shared" si="94"/>
        <v>8.0991547415274215E-2</v>
      </c>
      <c r="B708" s="2">
        <f t="shared" si="95"/>
        <v>7.0499999999998941</v>
      </c>
      <c r="C708" s="428">
        <f t="shared" si="96"/>
        <v>7.05</v>
      </c>
      <c r="D708" s="425">
        <f t="shared" si="99"/>
        <v>8.0991547415275075E-2</v>
      </c>
      <c r="E708" s="433">
        <f t="shared" si="97"/>
        <v>7.05</v>
      </c>
      <c r="F708" s="430">
        <f t="shared" si="100"/>
        <v>0.14270675045116749</v>
      </c>
      <c r="G708" s="439">
        <f t="shared" si="98"/>
        <v>7.05</v>
      </c>
      <c r="H708" s="435">
        <f t="shared" si="101"/>
        <v>0.14270675045116749</v>
      </c>
      <c r="I708" s="577">
        <f t="shared" si="98"/>
        <v>7.05</v>
      </c>
      <c r="J708" s="573">
        <f t="shared" si="102"/>
        <v>0.55347512678097088</v>
      </c>
    </row>
    <row r="709" spans="1:10" x14ac:dyDescent="0.25">
      <c r="A709">
        <f t="shared" ref="A709:A772" si="103">(((1+B709/100)^A$2)*B709/100)/(((1+B709/100)^A$2)-1)</f>
        <v>8.1072666836463247E-2</v>
      </c>
      <c r="B709" s="2">
        <f t="shared" si="95"/>
        <v>7.0599999999998939</v>
      </c>
      <c r="C709" s="428">
        <f t="shared" si="96"/>
        <v>7.06</v>
      </c>
      <c r="D709" s="425">
        <f t="shared" si="99"/>
        <v>8.1072666836464108E-2</v>
      </c>
      <c r="E709" s="433">
        <f t="shared" si="97"/>
        <v>7.06</v>
      </c>
      <c r="F709" s="430">
        <f t="shared" si="100"/>
        <v>0.14277264268943837</v>
      </c>
      <c r="G709" s="439">
        <f t="shared" si="98"/>
        <v>7.06</v>
      </c>
      <c r="H709" s="435">
        <f t="shared" si="101"/>
        <v>0.14277264268943837</v>
      </c>
      <c r="I709" s="577">
        <f t="shared" si="98"/>
        <v>7.06</v>
      </c>
      <c r="J709" s="573">
        <f t="shared" si="102"/>
        <v>0.55355180141021953</v>
      </c>
    </row>
    <row r="710" spans="1:10" x14ac:dyDescent="0.25">
      <c r="A710">
        <f t="shared" si="103"/>
        <v>8.1153816386437441E-2</v>
      </c>
      <c r="B710" s="2">
        <f t="shared" ref="B710:B772" si="104">B709+0.01</f>
        <v>7.0699999999998937</v>
      </c>
      <c r="C710" s="428">
        <f t="shared" ref="C710:C773" si="105">ROUND(C709+0.01,2)</f>
        <v>7.07</v>
      </c>
      <c r="D710" s="425">
        <f t="shared" si="99"/>
        <v>8.1153816386438274E-2</v>
      </c>
      <c r="E710" s="433">
        <f t="shared" ref="E710:E773" si="106">ROUND(E709+0.01,2)</f>
        <v>7.07</v>
      </c>
      <c r="F710" s="430">
        <f t="shared" si="100"/>
        <v>0.1428385491500519</v>
      </c>
      <c r="G710" s="439">
        <f t="shared" ref="G710:I773" si="107">ROUND(G709+0.01,2)</f>
        <v>7.07</v>
      </c>
      <c r="H710" s="435">
        <f t="shared" si="101"/>
        <v>0.1428385491500519</v>
      </c>
      <c r="I710" s="577">
        <f t="shared" si="107"/>
        <v>7.07</v>
      </c>
      <c r="J710" s="573">
        <f t="shared" si="102"/>
        <v>0.55362847829236506</v>
      </c>
    </row>
    <row r="711" spans="1:10" x14ac:dyDescent="0.25">
      <c r="A711">
        <f t="shared" si="103"/>
        <v>8.1234996028929432E-2</v>
      </c>
      <c r="B711" s="2">
        <f t="shared" si="104"/>
        <v>7.0799999999998935</v>
      </c>
      <c r="C711" s="428">
        <f t="shared" si="105"/>
        <v>7.08</v>
      </c>
      <c r="D711" s="425">
        <f t="shared" si="99"/>
        <v>8.1234996028930306E-2</v>
      </c>
      <c r="E711" s="433">
        <f t="shared" si="106"/>
        <v>7.08</v>
      </c>
      <c r="F711" s="430">
        <f t="shared" si="100"/>
        <v>0.14290446982922284</v>
      </c>
      <c r="G711" s="439">
        <f t="shared" si="107"/>
        <v>7.08</v>
      </c>
      <c r="H711" s="435">
        <f t="shared" si="101"/>
        <v>0.14290446982922284</v>
      </c>
      <c r="I711" s="577">
        <f t="shared" si="107"/>
        <v>7.08</v>
      </c>
      <c r="J711" s="573">
        <f t="shared" si="102"/>
        <v>0.55370515742708182</v>
      </c>
    </row>
    <row r="712" spans="1:10" x14ac:dyDescent="0.25">
      <c r="A712">
        <f t="shared" si="103"/>
        <v>8.1316205727681501E-2</v>
      </c>
      <c r="B712" s="2">
        <f t="shared" si="104"/>
        <v>7.0899999999998933</v>
      </c>
      <c r="C712" s="428">
        <f t="shared" si="105"/>
        <v>7.09</v>
      </c>
      <c r="D712" s="425">
        <f t="shared" si="99"/>
        <v>8.1316205727682375E-2</v>
      </c>
      <c r="E712" s="433">
        <f t="shared" si="106"/>
        <v>7.09</v>
      </c>
      <c r="F712" s="430">
        <f t="shared" si="100"/>
        <v>0.14297040472316483</v>
      </c>
      <c r="G712" s="439">
        <f t="shared" si="107"/>
        <v>7.09</v>
      </c>
      <c r="H712" s="435">
        <f t="shared" si="101"/>
        <v>0.14297040472316483</v>
      </c>
      <c r="I712" s="577">
        <f t="shared" si="107"/>
        <v>7.09</v>
      </c>
      <c r="J712" s="573">
        <f t="shared" si="102"/>
        <v>0.55378183881404264</v>
      </c>
    </row>
    <row r="713" spans="1:10" x14ac:dyDescent="0.25">
      <c r="A713">
        <f t="shared" si="103"/>
        <v>8.1397445446445435E-2</v>
      </c>
      <c r="B713" s="2">
        <f t="shared" si="104"/>
        <v>7.0999999999998931</v>
      </c>
      <c r="C713" s="428">
        <f t="shared" si="105"/>
        <v>7.1</v>
      </c>
      <c r="D713" s="425">
        <f t="shared" si="99"/>
        <v>8.1397445446446282E-2</v>
      </c>
      <c r="E713" s="433">
        <f t="shared" si="106"/>
        <v>7.1</v>
      </c>
      <c r="F713" s="430">
        <f t="shared" si="100"/>
        <v>0.14303635382809055</v>
      </c>
      <c r="G713" s="439">
        <f t="shared" si="107"/>
        <v>7.1</v>
      </c>
      <c r="H713" s="435">
        <f t="shared" si="101"/>
        <v>0.14303635382809055</v>
      </c>
      <c r="I713" s="577">
        <f t="shared" si="107"/>
        <v>7.1</v>
      </c>
      <c r="J713" s="573">
        <f t="shared" si="102"/>
        <v>0.55385852245292133</v>
      </c>
    </row>
    <row r="714" spans="1:10" x14ac:dyDescent="0.25">
      <c r="A714">
        <f t="shared" si="103"/>
        <v>8.1478715148982611E-2</v>
      </c>
      <c r="B714" s="2">
        <f t="shared" si="104"/>
        <v>7.1099999999998929</v>
      </c>
      <c r="C714" s="428">
        <f t="shared" si="105"/>
        <v>7.11</v>
      </c>
      <c r="D714" s="425">
        <f t="shared" si="99"/>
        <v>8.1478715148983472E-2</v>
      </c>
      <c r="E714" s="433">
        <f t="shared" si="106"/>
        <v>7.11</v>
      </c>
      <c r="F714" s="430">
        <f t="shared" si="100"/>
        <v>0.14310231714021163</v>
      </c>
      <c r="G714" s="439">
        <f t="shared" si="107"/>
        <v>7.11</v>
      </c>
      <c r="H714" s="435">
        <f t="shared" si="101"/>
        <v>0.14310231714021163</v>
      </c>
      <c r="I714" s="577">
        <f t="shared" si="107"/>
        <v>7.11</v>
      </c>
      <c r="J714" s="573">
        <f t="shared" si="102"/>
        <v>0.55393520834339249</v>
      </c>
    </row>
    <row r="715" spans="1:10" x14ac:dyDescent="0.25">
      <c r="A715">
        <f t="shared" si="103"/>
        <v>8.1560014799064287E-2</v>
      </c>
      <c r="B715" s="2">
        <f t="shared" si="104"/>
        <v>7.1199999999998926</v>
      </c>
      <c r="C715" s="428">
        <f t="shared" si="105"/>
        <v>7.12</v>
      </c>
      <c r="D715" s="425">
        <f t="shared" si="99"/>
        <v>8.1560014799065148E-2</v>
      </c>
      <c r="E715" s="433">
        <f t="shared" si="106"/>
        <v>7.12</v>
      </c>
      <c r="F715" s="430">
        <f t="shared" si="100"/>
        <v>0.14316829465573866</v>
      </c>
      <c r="G715" s="439">
        <f t="shared" si="107"/>
        <v>7.12</v>
      </c>
      <c r="H715" s="435">
        <f t="shared" si="101"/>
        <v>0.14316829465573866</v>
      </c>
      <c r="I715" s="577">
        <f t="shared" si="107"/>
        <v>7.12</v>
      </c>
      <c r="J715" s="573">
        <f t="shared" si="102"/>
        <v>0.55401189648512994</v>
      </c>
    </row>
    <row r="716" spans="1:10" x14ac:dyDescent="0.25">
      <c r="A716">
        <f t="shared" si="103"/>
        <v>8.1641344360471435E-2</v>
      </c>
      <c r="B716" s="2">
        <f t="shared" si="104"/>
        <v>7.1299999999998924</v>
      </c>
      <c r="C716" s="428">
        <f t="shared" si="105"/>
        <v>7.13</v>
      </c>
      <c r="D716" s="425">
        <f t="shared" si="99"/>
        <v>8.1641344360472351E-2</v>
      </c>
      <c r="E716" s="433">
        <f t="shared" si="106"/>
        <v>7.13</v>
      </c>
      <c r="F716" s="430">
        <f t="shared" si="100"/>
        <v>0.14323428637088101</v>
      </c>
      <c r="G716" s="439">
        <f t="shared" si="107"/>
        <v>7.13</v>
      </c>
      <c r="H716" s="435">
        <f t="shared" si="101"/>
        <v>0.14323428637088101</v>
      </c>
      <c r="I716" s="577">
        <f t="shared" si="107"/>
        <v>7.13</v>
      </c>
      <c r="J716" s="573">
        <f t="shared" si="102"/>
        <v>0.55408858687780671</v>
      </c>
    </row>
    <row r="717" spans="1:10" x14ac:dyDescent="0.25">
      <c r="A717">
        <f t="shared" si="103"/>
        <v>8.1722703796995283E-2</v>
      </c>
      <c r="B717" s="2">
        <f t="shared" si="104"/>
        <v>7.1399999999998922</v>
      </c>
      <c r="C717" s="428">
        <f t="shared" si="105"/>
        <v>7.14</v>
      </c>
      <c r="D717" s="425">
        <f t="shared" si="99"/>
        <v>8.1722703796996199E-2</v>
      </c>
      <c r="E717" s="433">
        <f t="shared" si="106"/>
        <v>7.14</v>
      </c>
      <c r="F717" s="430">
        <f t="shared" si="100"/>
        <v>0.14330029228184718</v>
      </c>
      <c r="G717" s="439">
        <f t="shared" si="107"/>
        <v>7.14</v>
      </c>
      <c r="H717" s="435">
        <f t="shared" si="101"/>
        <v>0.14330029228184718</v>
      </c>
      <c r="I717" s="577">
        <f t="shared" si="107"/>
        <v>7.14</v>
      </c>
      <c r="J717" s="573">
        <f t="shared" si="102"/>
        <v>0.55416527952109707</v>
      </c>
    </row>
    <row r="718" spans="1:10" x14ac:dyDescent="0.25">
      <c r="A718">
        <f t="shared" si="103"/>
        <v>8.1804093072436912E-2</v>
      </c>
      <c r="B718" s="2">
        <f t="shared" si="104"/>
        <v>7.149999999999892</v>
      </c>
      <c r="C718" s="428">
        <f t="shared" si="105"/>
        <v>7.15</v>
      </c>
      <c r="D718" s="425">
        <f t="shared" si="99"/>
        <v>8.1804093072437856E-2</v>
      </c>
      <c r="E718" s="433">
        <f t="shared" si="106"/>
        <v>7.15</v>
      </c>
      <c r="F718" s="430">
        <f t="shared" si="100"/>
        <v>0.14336631238484474</v>
      </c>
      <c r="G718" s="439">
        <f t="shared" si="107"/>
        <v>7.15</v>
      </c>
      <c r="H718" s="435">
        <f t="shared" si="101"/>
        <v>0.14336631238484474</v>
      </c>
      <c r="I718" s="577">
        <f t="shared" si="107"/>
        <v>7.15</v>
      </c>
      <c r="J718" s="573">
        <f t="shared" si="102"/>
        <v>0.55424197441467593</v>
      </c>
    </row>
    <row r="719" spans="1:10" x14ac:dyDescent="0.25">
      <c r="A719">
        <f t="shared" si="103"/>
        <v>8.1885512150607659E-2</v>
      </c>
      <c r="B719" s="2">
        <f t="shared" si="104"/>
        <v>7.1599999999998918</v>
      </c>
      <c r="C719" s="428">
        <f t="shared" si="105"/>
        <v>7.16</v>
      </c>
      <c r="D719" s="425">
        <f t="shared" si="99"/>
        <v>8.1885512150608533E-2</v>
      </c>
      <c r="E719" s="433">
        <f t="shared" si="106"/>
        <v>7.16</v>
      </c>
      <c r="F719" s="430">
        <f t="shared" si="100"/>
        <v>0.14343234667607963</v>
      </c>
      <c r="G719" s="439">
        <f t="shared" si="107"/>
        <v>7.16</v>
      </c>
      <c r="H719" s="435">
        <f t="shared" si="101"/>
        <v>0.14343234667607963</v>
      </c>
      <c r="I719" s="577">
        <f t="shared" si="107"/>
        <v>7.16</v>
      </c>
      <c r="J719" s="573">
        <f t="shared" si="102"/>
        <v>0.55431867155821479</v>
      </c>
    </row>
    <row r="720" spans="1:10" x14ac:dyDescent="0.25">
      <c r="A720">
        <f t="shared" si="103"/>
        <v>8.1966960995329144E-2</v>
      </c>
      <c r="B720" s="2">
        <f t="shared" si="104"/>
        <v>7.1699999999998916</v>
      </c>
      <c r="C720" s="428">
        <f t="shared" si="105"/>
        <v>7.17</v>
      </c>
      <c r="D720" s="425">
        <f t="shared" si="99"/>
        <v>8.1966960995330004E-2</v>
      </c>
      <c r="E720" s="433">
        <f t="shared" si="106"/>
        <v>7.17</v>
      </c>
      <c r="F720" s="430">
        <f t="shared" si="100"/>
        <v>0.14349839515175791</v>
      </c>
      <c r="G720" s="439">
        <f t="shared" si="107"/>
        <v>7.17</v>
      </c>
      <c r="H720" s="435">
        <f t="shared" si="101"/>
        <v>0.14349839515175791</v>
      </c>
      <c r="I720" s="577">
        <f t="shared" si="107"/>
        <v>7.17</v>
      </c>
      <c r="J720" s="573">
        <f t="shared" si="102"/>
        <v>0.55439537095139169</v>
      </c>
    </row>
    <row r="721" spans="1:10" x14ac:dyDescent="0.25">
      <c r="A721">
        <f t="shared" si="103"/>
        <v>8.2048439570433354E-2</v>
      </c>
      <c r="B721" s="2">
        <f t="shared" si="104"/>
        <v>7.1799999999998914</v>
      </c>
      <c r="C721" s="428">
        <f t="shared" si="105"/>
        <v>7.18</v>
      </c>
      <c r="D721" s="425">
        <f t="shared" si="99"/>
        <v>8.2048439570434201E-2</v>
      </c>
      <c r="E721" s="433">
        <f t="shared" si="106"/>
        <v>7.18</v>
      </c>
      <c r="F721" s="430">
        <f t="shared" si="100"/>
        <v>0.14356445780808361</v>
      </c>
      <c r="G721" s="439">
        <f t="shared" si="107"/>
        <v>7.18</v>
      </c>
      <c r="H721" s="435">
        <f t="shared" si="101"/>
        <v>0.14356445780808361</v>
      </c>
      <c r="I721" s="577">
        <f t="shared" si="107"/>
        <v>7.18</v>
      </c>
      <c r="J721" s="573">
        <f t="shared" si="102"/>
        <v>0.55447207259387865</v>
      </c>
    </row>
    <row r="722" spans="1:10" x14ac:dyDescent="0.25">
      <c r="A722">
        <f t="shared" si="103"/>
        <v>8.2129947839762796E-2</v>
      </c>
      <c r="B722" s="2">
        <f t="shared" si="104"/>
        <v>7.1899999999998911</v>
      </c>
      <c r="C722" s="428">
        <f t="shared" si="105"/>
        <v>7.19</v>
      </c>
      <c r="D722" s="425">
        <f t="shared" si="99"/>
        <v>8.212994783976367E-2</v>
      </c>
      <c r="E722" s="433">
        <f t="shared" si="106"/>
        <v>7.19</v>
      </c>
      <c r="F722" s="430">
        <f t="shared" si="100"/>
        <v>0.14363053464126022</v>
      </c>
      <c r="G722" s="439">
        <f t="shared" si="107"/>
        <v>7.19</v>
      </c>
      <c r="H722" s="435">
        <f t="shared" si="101"/>
        <v>0.14363053464126022</v>
      </c>
      <c r="I722" s="577">
        <f t="shared" si="107"/>
        <v>7.19</v>
      </c>
      <c r="J722" s="573">
        <f t="shared" si="102"/>
        <v>0.55454877648535106</v>
      </c>
    </row>
    <row r="723" spans="1:10" x14ac:dyDescent="0.25">
      <c r="A723">
        <f t="shared" si="103"/>
        <v>8.2211485767170522E-2</v>
      </c>
      <c r="B723" s="2">
        <f t="shared" si="104"/>
        <v>7.1999999999998909</v>
      </c>
      <c r="C723" s="428">
        <f t="shared" si="105"/>
        <v>7.2</v>
      </c>
      <c r="D723" s="425">
        <f t="shared" si="99"/>
        <v>8.2211485767171383E-2</v>
      </c>
      <c r="E723" s="433">
        <f t="shared" si="106"/>
        <v>7.2</v>
      </c>
      <c r="F723" s="430">
        <f t="shared" si="100"/>
        <v>0.14369662564748967</v>
      </c>
      <c r="G723" s="439">
        <f t="shared" si="107"/>
        <v>7.2</v>
      </c>
      <c r="H723" s="435">
        <f t="shared" si="101"/>
        <v>0.14369662564748967</v>
      </c>
      <c r="I723" s="577">
        <f t="shared" si="107"/>
        <v>7.2</v>
      </c>
      <c r="J723" s="573">
        <f t="shared" si="102"/>
        <v>0.55462548262548184</v>
      </c>
    </row>
    <row r="724" spans="1:10" x14ac:dyDescent="0.25">
      <c r="A724">
        <f t="shared" si="103"/>
        <v>8.2293053316520287E-2</v>
      </c>
      <c r="B724" s="2">
        <f t="shared" si="104"/>
        <v>7.2099999999998907</v>
      </c>
      <c r="C724" s="428">
        <f t="shared" si="105"/>
        <v>7.21</v>
      </c>
      <c r="D724" s="425">
        <f t="shared" si="99"/>
        <v>8.2293053316521161E-2</v>
      </c>
      <c r="E724" s="433">
        <f t="shared" si="106"/>
        <v>7.21</v>
      </c>
      <c r="F724" s="430">
        <f t="shared" si="100"/>
        <v>0.14376273082297364</v>
      </c>
      <c r="G724" s="439">
        <f t="shared" si="107"/>
        <v>7.21</v>
      </c>
      <c r="H724" s="435">
        <f t="shared" si="101"/>
        <v>0.14376273082297364</v>
      </c>
      <c r="I724" s="577">
        <f t="shared" si="107"/>
        <v>7.21</v>
      </c>
      <c r="J724" s="573">
        <f t="shared" si="102"/>
        <v>0.5547021910139468</v>
      </c>
    </row>
    <row r="725" spans="1:10" x14ac:dyDescent="0.25">
      <c r="A725">
        <f t="shared" si="103"/>
        <v>8.2374650451686626E-2</v>
      </c>
      <c r="B725" s="2">
        <f t="shared" si="104"/>
        <v>7.2199999999998905</v>
      </c>
      <c r="C725" s="428">
        <f t="shared" si="105"/>
        <v>7.22</v>
      </c>
      <c r="D725" s="425">
        <f t="shared" si="99"/>
        <v>8.2374650451687514E-2</v>
      </c>
      <c r="E725" s="433">
        <f t="shared" si="106"/>
        <v>7.22</v>
      </c>
      <c r="F725" s="430">
        <f t="shared" si="100"/>
        <v>0.14382885016391203</v>
      </c>
      <c r="G725" s="439">
        <f t="shared" si="107"/>
        <v>7.22</v>
      </c>
      <c r="H725" s="435">
        <f t="shared" si="101"/>
        <v>0.14382885016391203</v>
      </c>
      <c r="I725" s="577">
        <f t="shared" si="107"/>
        <v>7.22</v>
      </c>
      <c r="J725" s="573">
        <f t="shared" si="102"/>
        <v>0.55477890165041954</v>
      </c>
    </row>
    <row r="726" spans="1:10" x14ac:dyDescent="0.25">
      <c r="A726">
        <f t="shared" si="103"/>
        <v>8.245627713655497E-2</v>
      </c>
      <c r="B726" s="2">
        <f t="shared" si="104"/>
        <v>7.2299999999998903</v>
      </c>
      <c r="C726" s="428">
        <f t="shared" si="105"/>
        <v>7.23</v>
      </c>
      <c r="D726" s="425">
        <f t="shared" si="99"/>
        <v>8.2456277136555872E-2</v>
      </c>
      <c r="E726" s="433">
        <f t="shared" si="106"/>
        <v>7.23</v>
      </c>
      <c r="F726" s="430">
        <f t="shared" si="100"/>
        <v>0.14389498366650424</v>
      </c>
      <c r="G726" s="439">
        <f t="shared" si="107"/>
        <v>7.23</v>
      </c>
      <c r="H726" s="435">
        <f t="shared" si="101"/>
        <v>0.14389498366650424</v>
      </c>
      <c r="I726" s="577">
        <f t="shared" si="107"/>
        <v>7.23</v>
      </c>
      <c r="J726" s="573">
        <f t="shared" si="102"/>
        <v>0.55485561453457466</v>
      </c>
    </row>
    <row r="727" spans="1:10" x14ac:dyDescent="0.25">
      <c r="A727">
        <f t="shared" si="103"/>
        <v>8.2537933335021768E-2</v>
      </c>
      <c r="B727" s="2">
        <f t="shared" si="104"/>
        <v>7.2399999999998901</v>
      </c>
      <c r="C727" s="428">
        <f t="shared" si="105"/>
        <v>7.24</v>
      </c>
      <c r="D727" s="425">
        <f t="shared" si="99"/>
        <v>8.2537933335022629E-2</v>
      </c>
      <c r="E727" s="433">
        <f t="shared" si="106"/>
        <v>7.24</v>
      </c>
      <c r="F727" s="430">
        <f t="shared" si="100"/>
        <v>0.14396113132694849</v>
      </c>
      <c r="G727" s="439">
        <f t="shared" si="107"/>
        <v>7.24</v>
      </c>
      <c r="H727" s="435">
        <f t="shared" si="101"/>
        <v>0.14396113132694849</v>
      </c>
      <c r="I727" s="577">
        <f t="shared" si="107"/>
        <v>7.24</v>
      </c>
      <c r="J727" s="573">
        <f t="shared" si="102"/>
        <v>0.5549323296660873</v>
      </c>
    </row>
    <row r="728" spans="1:10" x14ac:dyDescent="0.25">
      <c r="A728">
        <f t="shared" si="103"/>
        <v>8.2619619010994461E-2</v>
      </c>
      <c r="B728" s="2">
        <f t="shared" si="104"/>
        <v>7.2499999999998899</v>
      </c>
      <c r="C728" s="428">
        <f t="shared" si="105"/>
        <v>7.25</v>
      </c>
      <c r="D728" s="425">
        <f t="shared" si="99"/>
        <v>8.2619619010995335E-2</v>
      </c>
      <c r="E728" s="433">
        <f t="shared" si="106"/>
        <v>7.25</v>
      </c>
      <c r="F728" s="430">
        <f t="shared" si="100"/>
        <v>0.14402729314144211</v>
      </c>
      <c r="G728" s="439">
        <f t="shared" si="107"/>
        <v>7.25</v>
      </c>
      <c r="H728" s="435">
        <f t="shared" si="101"/>
        <v>0.14402729314144211</v>
      </c>
      <c r="I728" s="577">
        <f t="shared" si="107"/>
        <v>7.25</v>
      </c>
      <c r="J728" s="573">
        <f t="shared" si="102"/>
        <v>0.55500904704463216</v>
      </c>
    </row>
    <row r="729" spans="1:10" x14ac:dyDescent="0.25">
      <c r="A729">
        <f t="shared" si="103"/>
        <v>8.2701334128391688E-2</v>
      </c>
      <c r="B729" s="2">
        <f t="shared" si="104"/>
        <v>7.2599999999998897</v>
      </c>
      <c r="C729" s="428">
        <f t="shared" si="105"/>
        <v>7.26</v>
      </c>
      <c r="D729" s="425">
        <f t="shared" si="99"/>
        <v>8.2701334128392603E-2</v>
      </c>
      <c r="E729" s="433">
        <f t="shared" si="106"/>
        <v>7.26</v>
      </c>
      <c r="F729" s="430">
        <f t="shared" si="100"/>
        <v>0.14409346910618107</v>
      </c>
      <c r="G729" s="439">
        <f t="shared" si="107"/>
        <v>7.26</v>
      </c>
      <c r="H729" s="435">
        <f t="shared" si="101"/>
        <v>0.14409346910618107</v>
      </c>
      <c r="I729" s="577">
        <f t="shared" si="107"/>
        <v>7.26</v>
      </c>
      <c r="J729" s="573">
        <f t="shared" si="102"/>
        <v>0.55508576666988352</v>
      </c>
    </row>
    <row r="730" spans="1:10" x14ac:dyDescent="0.25">
      <c r="A730">
        <f t="shared" si="103"/>
        <v>8.278307865114351E-2</v>
      </c>
      <c r="B730" s="2">
        <f t="shared" si="104"/>
        <v>7.2699999999998894</v>
      </c>
      <c r="C730" s="428">
        <f t="shared" si="105"/>
        <v>7.27</v>
      </c>
      <c r="D730" s="425">
        <f t="shared" si="99"/>
        <v>8.2783078651144412E-2</v>
      </c>
      <c r="E730" s="433">
        <f t="shared" si="106"/>
        <v>7.27</v>
      </c>
      <c r="F730" s="430">
        <f t="shared" si="100"/>
        <v>0.14415965921736065</v>
      </c>
      <c r="G730" s="439">
        <f t="shared" si="107"/>
        <v>7.27</v>
      </c>
      <c r="H730" s="435">
        <f t="shared" si="101"/>
        <v>0.14415965921736065</v>
      </c>
      <c r="I730" s="577">
        <f t="shared" si="107"/>
        <v>7.27</v>
      </c>
      <c r="J730" s="573">
        <f t="shared" si="102"/>
        <v>0.55516248854151595</v>
      </c>
    </row>
    <row r="731" spans="1:10" x14ac:dyDescent="0.25">
      <c r="A731">
        <f t="shared" si="103"/>
        <v>8.2864852543191148E-2</v>
      </c>
      <c r="B731" s="2">
        <f t="shared" si="104"/>
        <v>7.2799999999998892</v>
      </c>
      <c r="C731" s="428">
        <f t="shared" si="105"/>
        <v>7.28</v>
      </c>
      <c r="D731" s="425">
        <f t="shared" si="99"/>
        <v>8.2864852543192077E-2</v>
      </c>
      <c r="E731" s="433">
        <f t="shared" si="106"/>
        <v>7.28</v>
      </c>
      <c r="F731" s="430">
        <f t="shared" si="100"/>
        <v>0.14422586347117505</v>
      </c>
      <c r="G731" s="439">
        <f t="shared" si="107"/>
        <v>7.28</v>
      </c>
      <c r="H731" s="435">
        <f t="shared" si="101"/>
        <v>0.14422586347117505</v>
      </c>
      <c r="I731" s="577">
        <f t="shared" si="107"/>
        <v>7.28</v>
      </c>
      <c r="J731" s="573">
        <f t="shared" si="102"/>
        <v>0.55523921265920528</v>
      </c>
    </row>
    <row r="732" spans="1:10" x14ac:dyDescent="0.25">
      <c r="A732">
        <f t="shared" si="103"/>
        <v>8.2946655768487518E-2</v>
      </c>
      <c r="B732" s="2">
        <f t="shared" si="104"/>
        <v>7.289999999999889</v>
      </c>
      <c r="C732" s="428">
        <f t="shared" si="105"/>
        <v>7.29</v>
      </c>
      <c r="D732" s="425">
        <f t="shared" si="99"/>
        <v>8.2946655768488406E-2</v>
      </c>
      <c r="E732" s="433">
        <f t="shared" si="106"/>
        <v>7.29</v>
      </c>
      <c r="F732" s="430">
        <f t="shared" si="100"/>
        <v>0.14429208186381742</v>
      </c>
      <c r="G732" s="439">
        <f t="shared" si="107"/>
        <v>7.29</v>
      </c>
      <c r="H732" s="435">
        <f t="shared" si="101"/>
        <v>0.14429208186381742</v>
      </c>
      <c r="I732" s="577">
        <f t="shared" si="107"/>
        <v>7.29</v>
      </c>
      <c r="J732" s="573">
        <f t="shared" si="102"/>
        <v>0.55531593902262544</v>
      </c>
    </row>
    <row r="733" spans="1:10" x14ac:dyDescent="0.25">
      <c r="A733">
        <f t="shared" si="103"/>
        <v>8.3028488290996863E-2</v>
      </c>
      <c r="B733" s="2">
        <f t="shared" si="104"/>
        <v>7.2999999999998888</v>
      </c>
      <c r="C733" s="428">
        <f t="shared" si="105"/>
        <v>7.3</v>
      </c>
      <c r="D733" s="425">
        <f t="shared" si="99"/>
        <v>8.3028488290997807E-2</v>
      </c>
      <c r="E733" s="433">
        <f t="shared" si="106"/>
        <v>7.3</v>
      </c>
      <c r="F733" s="430">
        <f t="shared" si="100"/>
        <v>0.14435831439148</v>
      </c>
      <c r="G733" s="439">
        <f t="shared" si="107"/>
        <v>7.3</v>
      </c>
      <c r="H733" s="435">
        <f t="shared" si="101"/>
        <v>0.14435831439148</v>
      </c>
      <c r="I733" s="577">
        <f t="shared" si="107"/>
        <v>7.3</v>
      </c>
      <c r="J733" s="573">
        <f t="shared" si="102"/>
        <v>0.55539266763145256</v>
      </c>
    </row>
    <row r="734" spans="1:10" x14ac:dyDescent="0.25">
      <c r="A734">
        <f t="shared" si="103"/>
        <v>8.3110350074695388E-2</v>
      </c>
      <c r="B734" s="2">
        <f t="shared" si="104"/>
        <v>7.3099999999998886</v>
      </c>
      <c r="C734" s="428">
        <f t="shared" si="105"/>
        <v>7.31</v>
      </c>
      <c r="D734" s="425">
        <f t="shared" si="99"/>
        <v>8.3110350074696276E-2</v>
      </c>
      <c r="E734" s="433">
        <f t="shared" si="106"/>
        <v>7.31</v>
      </c>
      <c r="F734" s="430">
        <f t="shared" si="100"/>
        <v>0.14442456105035384</v>
      </c>
      <c r="G734" s="439">
        <f t="shared" si="107"/>
        <v>7.31</v>
      </c>
      <c r="H734" s="435">
        <f t="shared" si="101"/>
        <v>0.14442456105035384</v>
      </c>
      <c r="I734" s="577">
        <f t="shared" si="107"/>
        <v>7.31</v>
      </c>
      <c r="J734" s="573">
        <f t="shared" si="102"/>
        <v>0.55546939848536059</v>
      </c>
    </row>
    <row r="735" spans="1:10" x14ac:dyDescent="0.25">
      <c r="A735">
        <f t="shared" si="103"/>
        <v>8.3192241083570734E-2</v>
      </c>
      <c r="B735" s="2">
        <f t="shared" si="104"/>
        <v>7.3199999999998884</v>
      </c>
      <c r="C735" s="428">
        <f t="shared" si="105"/>
        <v>7.32</v>
      </c>
      <c r="D735" s="425">
        <f t="shared" si="99"/>
        <v>8.319224108357165E-2</v>
      </c>
      <c r="E735" s="433">
        <f t="shared" si="106"/>
        <v>7.32</v>
      </c>
      <c r="F735" s="430">
        <f t="shared" si="100"/>
        <v>0.14449082183662917</v>
      </c>
      <c r="G735" s="439">
        <f t="shared" si="107"/>
        <v>7.32</v>
      </c>
      <c r="H735" s="435">
        <f t="shared" si="101"/>
        <v>0.14449082183662917</v>
      </c>
      <c r="I735" s="577">
        <f t="shared" si="107"/>
        <v>7.32</v>
      </c>
      <c r="J735" s="573">
        <f t="shared" si="102"/>
        <v>0.55554613158402499</v>
      </c>
    </row>
    <row r="736" spans="1:10" x14ac:dyDescent="0.25">
      <c r="A736">
        <f t="shared" si="103"/>
        <v>8.3274161281622711E-2</v>
      </c>
      <c r="B736" s="2">
        <f t="shared" si="104"/>
        <v>7.3299999999998882</v>
      </c>
      <c r="C736" s="428">
        <f t="shared" si="105"/>
        <v>7.33</v>
      </c>
      <c r="D736" s="425">
        <f t="shared" si="99"/>
        <v>8.3274161281623613E-2</v>
      </c>
      <c r="E736" s="433">
        <f t="shared" si="106"/>
        <v>7.33</v>
      </c>
      <c r="F736" s="430">
        <f t="shared" si="100"/>
        <v>0.14455709674649522</v>
      </c>
      <c r="G736" s="439">
        <f t="shared" si="107"/>
        <v>7.33</v>
      </c>
      <c r="H736" s="435">
        <f t="shared" si="101"/>
        <v>0.14455709674649522</v>
      </c>
      <c r="I736" s="577">
        <f t="shared" si="107"/>
        <v>7.33</v>
      </c>
      <c r="J736" s="573">
        <f t="shared" si="102"/>
        <v>0.55562286692712137</v>
      </c>
    </row>
    <row r="737" spans="1:10" x14ac:dyDescent="0.25">
      <c r="A737">
        <f t="shared" si="103"/>
        <v>8.3356110632862926E-2</v>
      </c>
      <c r="B737" s="2">
        <f t="shared" si="104"/>
        <v>7.3399999999998879</v>
      </c>
      <c r="C737" s="428">
        <f t="shared" si="105"/>
        <v>7.34</v>
      </c>
      <c r="D737" s="425">
        <f t="shared" si="99"/>
        <v>8.3356110632863828E-2</v>
      </c>
      <c r="E737" s="433">
        <f t="shared" si="106"/>
        <v>7.34</v>
      </c>
      <c r="F737" s="430">
        <f t="shared" si="100"/>
        <v>0.1446233857761402</v>
      </c>
      <c r="G737" s="439">
        <f t="shared" si="107"/>
        <v>7.34</v>
      </c>
      <c r="H737" s="435">
        <f t="shared" si="101"/>
        <v>0.1446233857761402</v>
      </c>
      <c r="I737" s="577">
        <f t="shared" si="107"/>
        <v>7.34</v>
      </c>
      <c r="J737" s="573">
        <f t="shared" si="102"/>
        <v>0.55569960451432499</v>
      </c>
    </row>
    <row r="738" spans="1:10" x14ac:dyDescent="0.25">
      <c r="A738">
        <f t="shared" si="103"/>
        <v>8.3438089101315047E-2</v>
      </c>
      <c r="B738" s="2">
        <f t="shared" si="104"/>
        <v>7.3499999999998877</v>
      </c>
      <c r="C738" s="428">
        <f t="shared" si="105"/>
        <v>7.35</v>
      </c>
      <c r="D738" s="425">
        <f t="shared" si="99"/>
        <v>8.3438089101315949E-2</v>
      </c>
      <c r="E738" s="433">
        <f t="shared" si="106"/>
        <v>7.35</v>
      </c>
      <c r="F738" s="430">
        <f t="shared" si="100"/>
        <v>0.14468968892175121</v>
      </c>
      <c r="G738" s="439">
        <f t="shared" si="107"/>
        <v>7.35</v>
      </c>
      <c r="H738" s="435">
        <f t="shared" si="101"/>
        <v>0.14468968892175121</v>
      </c>
      <c r="I738" s="577">
        <f t="shared" si="107"/>
        <v>7.35</v>
      </c>
      <c r="J738" s="573">
        <f t="shared" si="102"/>
        <v>0.55577634434531065</v>
      </c>
    </row>
    <row r="739" spans="1:10" x14ac:dyDescent="0.25">
      <c r="A739">
        <f t="shared" si="103"/>
        <v>8.3520096651014925E-2</v>
      </c>
      <c r="B739" s="2">
        <f t="shared" si="104"/>
        <v>7.3599999999998875</v>
      </c>
      <c r="C739" s="428">
        <f t="shared" si="105"/>
        <v>7.36</v>
      </c>
      <c r="D739" s="425">
        <f t="shared" si="99"/>
        <v>8.352009665101584E-2</v>
      </c>
      <c r="E739" s="433">
        <f t="shared" si="106"/>
        <v>7.36</v>
      </c>
      <c r="F739" s="430">
        <f t="shared" si="100"/>
        <v>0.14475600617951442</v>
      </c>
      <c r="G739" s="439">
        <f t="shared" si="107"/>
        <v>7.36</v>
      </c>
      <c r="H739" s="435">
        <f t="shared" si="101"/>
        <v>0.14475600617951442</v>
      </c>
      <c r="I739" s="577">
        <f t="shared" si="107"/>
        <v>7.36</v>
      </c>
      <c r="J739" s="573">
        <f t="shared" si="102"/>
        <v>0.55585308641975373</v>
      </c>
    </row>
    <row r="740" spans="1:10" x14ac:dyDescent="0.25">
      <c r="A740">
        <f t="shared" si="103"/>
        <v>8.3602133246010693E-2</v>
      </c>
      <c r="B740" s="2">
        <f t="shared" si="104"/>
        <v>7.3699999999998873</v>
      </c>
      <c r="C740" s="428">
        <f t="shared" si="105"/>
        <v>7.37</v>
      </c>
      <c r="D740" s="425">
        <f t="shared" si="99"/>
        <v>8.360213324601154E-2</v>
      </c>
      <c r="E740" s="433">
        <f t="shared" si="106"/>
        <v>7.37</v>
      </c>
      <c r="F740" s="430">
        <f t="shared" si="100"/>
        <v>0.14482233754561491</v>
      </c>
      <c r="G740" s="439">
        <f t="shared" si="107"/>
        <v>7.37</v>
      </c>
      <c r="H740" s="435">
        <f t="shared" si="101"/>
        <v>0.14482233754561491</v>
      </c>
      <c r="I740" s="577">
        <f t="shared" si="107"/>
        <v>7.37</v>
      </c>
      <c r="J740" s="573">
        <f t="shared" si="102"/>
        <v>0.55592983073732882</v>
      </c>
    </row>
    <row r="741" spans="1:10" x14ac:dyDescent="0.25">
      <c r="A741">
        <f t="shared" si="103"/>
        <v>8.3684198850362657E-2</v>
      </c>
      <c r="B741" s="2">
        <f t="shared" si="104"/>
        <v>7.3799999999998871</v>
      </c>
      <c r="C741" s="428">
        <f t="shared" si="105"/>
        <v>7.38</v>
      </c>
      <c r="D741" s="425">
        <f t="shared" si="99"/>
        <v>8.3684198850363586E-2</v>
      </c>
      <c r="E741" s="433">
        <f t="shared" si="106"/>
        <v>7.38</v>
      </c>
      <c r="F741" s="430">
        <f t="shared" si="100"/>
        <v>0.14488868301623731</v>
      </c>
      <c r="G741" s="439">
        <f t="shared" si="107"/>
        <v>7.38</v>
      </c>
      <c r="H741" s="435">
        <f t="shared" si="101"/>
        <v>0.14488868301623731</v>
      </c>
      <c r="I741" s="577">
        <f t="shared" si="107"/>
        <v>7.38</v>
      </c>
      <c r="J741" s="573">
        <f t="shared" si="102"/>
        <v>0.55600657729771363</v>
      </c>
    </row>
    <row r="742" spans="1:10" x14ac:dyDescent="0.25">
      <c r="A742">
        <f t="shared" si="103"/>
        <v>8.3766293428143901E-2</v>
      </c>
      <c r="B742" s="2">
        <f t="shared" si="104"/>
        <v>7.3899999999998869</v>
      </c>
      <c r="C742" s="428">
        <f t="shared" si="105"/>
        <v>7.39</v>
      </c>
      <c r="D742" s="425">
        <f t="shared" si="99"/>
        <v>8.3766293428144831E-2</v>
      </c>
      <c r="E742" s="433">
        <f t="shared" si="106"/>
        <v>7.39</v>
      </c>
      <c r="F742" s="430">
        <f t="shared" si="100"/>
        <v>0.1449550425875647</v>
      </c>
      <c r="G742" s="439">
        <f t="shared" si="107"/>
        <v>7.39</v>
      </c>
      <c r="H742" s="435">
        <f t="shared" si="101"/>
        <v>0.1449550425875647</v>
      </c>
      <c r="I742" s="577">
        <f t="shared" si="107"/>
        <v>7.39</v>
      </c>
      <c r="J742" s="573">
        <f t="shared" si="102"/>
        <v>0.55608332610058298</v>
      </c>
    </row>
    <row r="743" spans="1:10" x14ac:dyDescent="0.25">
      <c r="A743">
        <f t="shared" si="103"/>
        <v>8.3848416943439724E-2</v>
      </c>
      <c r="B743" s="2">
        <f t="shared" si="104"/>
        <v>7.3999999999998867</v>
      </c>
      <c r="C743" s="428">
        <f t="shared" si="105"/>
        <v>7.4</v>
      </c>
      <c r="D743" s="425">
        <f t="shared" si="99"/>
        <v>8.3848416943440654E-2</v>
      </c>
      <c r="E743" s="433">
        <f t="shared" si="106"/>
        <v>7.4</v>
      </c>
      <c r="F743" s="430">
        <f t="shared" si="100"/>
        <v>0.14502141625577922</v>
      </c>
      <c r="G743" s="439">
        <f t="shared" si="107"/>
        <v>7.4</v>
      </c>
      <c r="H743" s="435">
        <f t="shared" si="101"/>
        <v>0.14502141625577922</v>
      </c>
      <c r="I743" s="577">
        <f t="shared" si="107"/>
        <v>7.4</v>
      </c>
      <c r="J743" s="573">
        <f t="shared" si="102"/>
        <v>0.55616007714561178</v>
      </c>
    </row>
    <row r="744" spans="1:10" x14ac:dyDescent="0.25">
      <c r="A744">
        <f t="shared" si="103"/>
        <v>8.3930569360348178E-2</v>
      </c>
      <c r="B744" s="2">
        <f t="shared" si="104"/>
        <v>7.4099999999998865</v>
      </c>
      <c r="C744" s="428">
        <f t="shared" si="105"/>
        <v>7.41</v>
      </c>
      <c r="D744" s="425">
        <f t="shared" si="99"/>
        <v>8.3930569360349094E-2</v>
      </c>
      <c r="E744" s="433">
        <f t="shared" si="106"/>
        <v>7.41</v>
      </c>
      <c r="F744" s="430">
        <f t="shared" si="100"/>
        <v>0.14508780401706237</v>
      </c>
      <c r="G744" s="439">
        <f t="shared" si="107"/>
        <v>7.41</v>
      </c>
      <c r="H744" s="435">
        <f t="shared" si="101"/>
        <v>0.14508780401706237</v>
      </c>
      <c r="I744" s="577">
        <f t="shared" si="107"/>
        <v>7.41</v>
      </c>
      <c r="J744" s="573">
        <f t="shared" si="102"/>
        <v>0.55623683043247651</v>
      </c>
    </row>
    <row r="745" spans="1:10" x14ac:dyDescent="0.25">
      <c r="A745">
        <f t="shared" si="103"/>
        <v>8.4012750642979958E-2</v>
      </c>
      <c r="B745" s="2">
        <f t="shared" si="104"/>
        <v>7.4199999999998862</v>
      </c>
      <c r="C745" s="428">
        <f t="shared" si="105"/>
        <v>7.42</v>
      </c>
      <c r="D745" s="425">
        <f t="shared" si="99"/>
        <v>8.4012750642980916E-2</v>
      </c>
      <c r="E745" s="433">
        <f t="shared" si="106"/>
        <v>7.42</v>
      </c>
      <c r="F745" s="430">
        <f t="shared" si="100"/>
        <v>0.14515420586759425</v>
      </c>
      <c r="G745" s="439">
        <f t="shared" si="107"/>
        <v>7.42</v>
      </c>
      <c r="H745" s="435">
        <f t="shared" si="101"/>
        <v>0.14515420586759425</v>
      </c>
      <c r="I745" s="577">
        <f t="shared" si="107"/>
        <v>7.42</v>
      </c>
      <c r="J745" s="573">
        <f t="shared" si="102"/>
        <v>0.55631358596085212</v>
      </c>
    </row>
    <row r="746" spans="1:10" x14ac:dyDescent="0.25">
      <c r="A746">
        <f t="shared" si="103"/>
        <v>8.409496075545872E-2</v>
      </c>
      <c r="B746" s="2">
        <f t="shared" si="104"/>
        <v>7.429999999999886</v>
      </c>
      <c r="C746" s="428">
        <f t="shared" si="105"/>
        <v>7.43</v>
      </c>
      <c r="D746" s="425">
        <f t="shared" si="99"/>
        <v>8.4094960755459663E-2</v>
      </c>
      <c r="E746" s="433">
        <f t="shared" si="106"/>
        <v>7.43</v>
      </c>
      <c r="F746" s="430">
        <f t="shared" si="100"/>
        <v>0.14522062180355413</v>
      </c>
      <c r="G746" s="439">
        <f t="shared" si="107"/>
        <v>7.43</v>
      </c>
      <c r="H746" s="435">
        <f t="shared" si="101"/>
        <v>0.14522062180355413</v>
      </c>
      <c r="I746" s="577">
        <f t="shared" si="107"/>
        <v>7.43</v>
      </c>
      <c r="J746" s="573">
        <f t="shared" si="102"/>
        <v>0.55639034373041452</v>
      </c>
    </row>
    <row r="747" spans="1:10" x14ac:dyDescent="0.25">
      <c r="A747">
        <f t="shared" si="103"/>
        <v>8.4177199661920915E-2</v>
      </c>
      <c r="B747" s="2">
        <f t="shared" si="104"/>
        <v>7.4399999999998858</v>
      </c>
      <c r="C747" s="428">
        <f t="shared" si="105"/>
        <v>7.44</v>
      </c>
      <c r="D747" s="425">
        <f t="shared" si="99"/>
        <v>8.4177199661921859E-2</v>
      </c>
      <c r="E747" s="433">
        <f t="shared" si="106"/>
        <v>7.44</v>
      </c>
      <c r="F747" s="430">
        <f t="shared" si="100"/>
        <v>0.14528705182112073</v>
      </c>
      <c r="G747" s="439">
        <f t="shared" si="107"/>
        <v>7.44</v>
      </c>
      <c r="H747" s="435">
        <f t="shared" si="101"/>
        <v>0.14528705182112073</v>
      </c>
      <c r="I747" s="577">
        <f t="shared" si="107"/>
        <v>7.44</v>
      </c>
      <c r="J747" s="573">
        <f t="shared" si="102"/>
        <v>0.5564671037408403</v>
      </c>
    </row>
    <row r="748" spans="1:10" x14ac:dyDescent="0.25">
      <c r="A748">
        <f t="shared" si="103"/>
        <v>8.4259467326516027E-2</v>
      </c>
      <c r="B748" s="2">
        <f t="shared" si="104"/>
        <v>7.4499999999998856</v>
      </c>
      <c r="C748" s="428">
        <f t="shared" si="105"/>
        <v>7.45</v>
      </c>
      <c r="D748" s="425">
        <f t="shared" si="99"/>
        <v>8.4259467326516971E-2</v>
      </c>
      <c r="E748" s="433">
        <f t="shared" si="106"/>
        <v>7.45</v>
      </c>
      <c r="F748" s="430">
        <f t="shared" si="100"/>
        <v>0.14535349591647118</v>
      </c>
      <c r="G748" s="439">
        <f t="shared" si="107"/>
        <v>7.45</v>
      </c>
      <c r="H748" s="435">
        <f t="shared" si="101"/>
        <v>0.14535349591647118</v>
      </c>
      <c r="I748" s="577">
        <f t="shared" si="107"/>
        <v>7.45</v>
      </c>
      <c r="J748" s="573">
        <f t="shared" si="102"/>
        <v>0.55654386599180528</v>
      </c>
    </row>
    <row r="749" spans="1:10" x14ac:dyDescent="0.25">
      <c r="A749">
        <f t="shared" si="103"/>
        <v>8.4341763713406626E-2</v>
      </c>
      <c r="B749" s="2">
        <f t="shared" si="104"/>
        <v>7.4599999999998854</v>
      </c>
      <c r="C749" s="428">
        <f t="shared" si="105"/>
        <v>7.46</v>
      </c>
      <c r="D749" s="425">
        <f t="shared" si="99"/>
        <v>8.4341763713407555E-2</v>
      </c>
      <c r="E749" s="433">
        <f t="shared" si="106"/>
        <v>7.46</v>
      </c>
      <c r="F749" s="430">
        <f t="shared" si="100"/>
        <v>0.14541995408578187</v>
      </c>
      <c r="G749" s="439">
        <f t="shared" si="107"/>
        <v>7.46</v>
      </c>
      <c r="H749" s="435">
        <f t="shared" si="101"/>
        <v>0.14541995408578187</v>
      </c>
      <c r="I749" s="577">
        <f t="shared" si="107"/>
        <v>7.46</v>
      </c>
      <c r="J749" s="573">
        <f t="shared" si="102"/>
        <v>0.55662063048298482</v>
      </c>
    </row>
    <row r="750" spans="1:10" x14ac:dyDescent="0.25">
      <c r="A750">
        <f t="shared" si="103"/>
        <v>8.442408878676845E-2</v>
      </c>
      <c r="B750" s="2">
        <f t="shared" si="104"/>
        <v>7.4699999999998852</v>
      </c>
      <c r="C750" s="428">
        <f t="shared" si="105"/>
        <v>7.47</v>
      </c>
      <c r="D750" s="425">
        <f t="shared" si="99"/>
        <v>8.4424088786769394E-2</v>
      </c>
      <c r="E750" s="433">
        <f t="shared" si="106"/>
        <v>7.47</v>
      </c>
      <c r="F750" s="430">
        <f t="shared" si="100"/>
        <v>0.14548642632522832</v>
      </c>
      <c r="G750" s="439">
        <f t="shared" si="107"/>
        <v>7.47</v>
      </c>
      <c r="H750" s="435">
        <f t="shared" si="101"/>
        <v>0.14548642632522832</v>
      </c>
      <c r="I750" s="577">
        <f t="shared" si="107"/>
        <v>7.47</v>
      </c>
      <c r="J750" s="573">
        <f t="shared" si="102"/>
        <v>0.55669739721405498</v>
      </c>
    </row>
    <row r="751" spans="1:10" x14ac:dyDescent="0.25">
      <c r="A751">
        <f t="shared" si="103"/>
        <v>8.4506442510790578E-2</v>
      </c>
      <c r="B751" s="2">
        <f t="shared" si="104"/>
        <v>7.479999999999885</v>
      </c>
      <c r="C751" s="428">
        <f t="shared" si="105"/>
        <v>7.48</v>
      </c>
      <c r="D751" s="425">
        <f t="shared" si="99"/>
        <v>8.4506442510791549E-2</v>
      </c>
      <c r="E751" s="433">
        <f t="shared" si="106"/>
        <v>7.48</v>
      </c>
      <c r="F751" s="430">
        <f t="shared" si="100"/>
        <v>0.14555291263098505</v>
      </c>
      <c r="G751" s="439">
        <f t="shared" si="107"/>
        <v>7.48</v>
      </c>
      <c r="H751" s="435">
        <f t="shared" si="101"/>
        <v>0.14555291263098505</v>
      </c>
      <c r="I751" s="577">
        <f t="shared" si="107"/>
        <v>7.48</v>
      </c>
      <c r="J751" s="573">
        <f t="shared" si="102"/>
        <v>0.55677416618469266</v>
      </c>
    </row>
    <row r="752" spans="1:10" x14ac:dyDescent="0.25">
      <c r="A752">
        <f t="shared" si="103"/>
        <v>8.4588824849675406E-2</v>
      </c>
      <c r="B752" s="2">
        <f t="shared" si="104"/>
        <v>7.4899999999998847</v>
      </c>
      <c r="C752" s="428">
        <f t="shared" si="105"/>
        <v>7.49</v>
      </c>
      <c r="D752" s="425">
        <f t="shared" si="99"/>
        <v>8.4588824849676378E-2</v>
      </c>
      <c r="E752" s="433">
        <f t="shared" si="106"/>
        <v>7.49</v>
      </c>
      <c r="F752" s="430">
        <f t="shared" si="100"/>
        <v>0.14561941299922551</v>
      </c>
      <c r="G752" s="439">
        <f t="shared" si="107"/>
        <v>7.49</v>
      </c>
      <c r="H752" s="435">
        <f t="shared" si="101"/>
        <v>0.14561941299922551</v>
      </c>
      <c r="I752" s="577">
        <f t="shared" si="107"/>
        <v>7.49</v>
      </c>
      <c r="J752" s="573">
        <f t="shared" si="102"/>
        <v>0.55685093739457325</v>
      </c>
    </row>
    <row r="753" spans="1:10" x14ac:dyDescent="0.25">
      <c r="A753">
        <f t="shared" si="103"/>
        <v>8.4671235767638853E-2</v>
      </c>
      <c r="B753" s="2">
        <f t="shared" si="104"/>
        <v>7.4999999999998845</v>
      </c>
      <c r="C753" s="428">
        <f t="shared" si="105"/>
        <v>7.5</v>
      </c>
      <c r="D753" s="425">
        <f t="shared" si="99"/>
        <v>8.4671235767639824E-2</v>
      </c>
      <c r="E753" s="433">
        <f t="shared" si="106"/>
        <v>7.5</v>
      </c>
      <c r="F753" s="430">
        <f t="shared" si="100"/>
        <v>0.14568592742612235</v>
      </c>
      <c r="G753" s="439">
        <f t="shared" si="107"/>
        <v>7.5</v>
      </c>
      <c r="H753" s="435">
        <f t="shared" si="101"/>
        <v>0.14568592742612235</v>
      </c>
      <c r="I753" s="577">
        <f t="shared" si="107"/>
        <v>7.5</v>
      </c>
      <c r="J753" s="573">
        <f t="shared" si="102"/>
        <v>0.55692771084337378</v>
      </c>
    </row>
    <row r="754" spans="1:10" x14ac:dyDescent="0.25">
      <c r="A754">
        <f t="shared" si="103"/>
        <v>8.4753675228910322E-2</v>
      </c>
      <c r="B754" s="2">
        <f t="shared" si="104"/>
        <v>7.5099999999998843</v>
      </c>
      <c r="C754" s="428">
        <f t="shared" si="105"/>
        <v>7.51</v>
      </c>
      <c r="D754" s="425">
        <f t="shared" si="99"/>
        <v>8.4753675228911293E-2</v>
      </c>
      <c r="E754" s="433">
        <f t="shared" si="106"/>
        <v>7.51</v>
      </c>
      <c r="F754" s="430">
        <f t="shared" si="100"/>
        <v>0.14575245590784711</v>
      </c>
      <c r="G754" s="439">
        <f t="shared" si="107"/>
        <v>7.51</v>
      </c>
      <c r="H754" s="435">
        <f t="shared" si="101"/>
        <v>0.14575245590784711</v>
      </c>
      <c r="I754" s="577">
        <f t="shared" si="107"/>
        <v>7.51</v>
      </c>
      <c r="J754" s="573">
        <f t="shared" si="102"/>
        <v>0.55700448653076984</v>
      </c>
    </row>
    <row r="755" spans="1:10" x14ac:dyDescent="0.25">
      <c r="A755">
        <f t="shared" si="103"/>
        <v>8.483614319773293E-2</v>
      </c>
      <c r="B755" s="2">
        <f t="shared" si="104"/>
        <v>7.5199999999998841</v>
      </c>
      <c r="C755" s="428">
        <f t="shared" si="105"/>
        <v>7.52</v>
      </c>
      <c r="D755" s="425">
        <f t="shared" si="99"/>
        <v>8.4836143197733874E-2</v>
      </c>
      <c r="E755" s="433">
        <f t="shared" si="106"/>
        <v>7.52</v>
      </c>
      <c r="F755" s="430">
        <f t="shared" si="100"/>
        <v>0.14581899844057056</v>
      </c>
      <c r="G755" s="439">
        <f t="shared" si="107"/>
        <v>7.52</v>
      </c>
      <c r="H755" s="435">
        <f t="shared" si="101"/>
        <v>0.14581899844057056</v>
      </c>
      <c r="I755" s="577">
        <f t="shared" si="107"/>
        <v>7.52</v>
      </c>
      <c r="J755" s="573">
        <f t="shared" si="102"/>
        <v>0.55708126445643857</v>
      </c>
    </row>
    <row r="756" spans="1:10" x14ac:dyDescent="0.25">
      <c r="A756">
        <f t="shared" si="103"/>
        <v>8.4918639638363436E-2</v>
      </c>
      <c r="B756" s="2">
        <f t="shared" si="104"/>
        <v>7.5299999999998839</v>
      </c>
      <c r="C756" s="428">
        <f t="shared" si="105"/>
        <v>7.53</v>
      </c>
      <c r="D756" s="425">
        <f t="shared" si="99"/>
        <v>8.4918639638364407E-2</v>
      </c>
      <c r="E756" s="433">
        <f t="shared" si="106"/>
        <v>7.53</v>
      </c>
      <c r="F756" s="430">
        <f t="shared" si="100"/>
        <v>0.14588555502046222</v>
      </c>
      <c r="G756" s="439">
        <f t="shared" si="107"/>
        <v>7.53</v>
      </c>
      <c r="H756" s="435">
        <f t="shared" si="101"/>
        <v>0.14588555502046222</v>
      </c>
      <c r="I756" s="577">
        <f t="shared" si="107"/>
        <v>7.53</v>
      </c>
      <c r="J756" s="573">
        <f t="shared" si="102"/>
        <v>0.55715804462005558</v>
      </c>
    </row>
    <row r="757" spans="1:10" x14ac:dyDescent="0.25">
      <c r="A757">
        <f t="shared" si="103"/>
        <v>8.500116451507253E-2</v>
      </c>
      <c r="B757" s="2">
        <f t="shared" si="104"/>
        <v>7.5399999999998837</v>
      </c>
      <c r="C757" s="428">
        <f t="shared" si="105"/>
        <v>7.54</v>
      </c>
      <c r="D757" s="425">
        <f t="shared" si="99"/>
        <v>8.5001164515073474E-2</v>
      </c>
      <c r="E757" s="433">
        <f t="shared" si="106"/>
        <v>7.54</v>
      </c>
      <c r="F757" s="430">
        <f t="shared" si="100"/>
        <v>0.14595212564369087</v>
      </c>
      <c r="G757" s="439">
        <f t="shared" si="107"/>
        <v>7.54</v>
      </c>
      <c r="H757" s="435">
        <f t="shared" si="101"/>
        <v>0.14595212564369087</v>
      </c>
      <c r="I757" s="577">
        <f t="shared" si="107"/>
        <v>7.54</v>
      </c>
      <c r="J757" s="573">
        <f t="shared" si="102"/>
        <v>0.55723482702129734</v>
      </c>
    </row>
    <row r="758" spans="1:10" x14ac:dyDescent="0.25">
      <c r="A758">
        <f t="shared" si="103"/>
        <v>8.5083717792144797E-2</v>
      </c>
      <c r="B758" s="2">
        <f t="shared" si="104"/>
        <v>7.5499999999998835</v>
      </c>
      <c r="C758" s="428">
        <f t="shared" si="105"/>
        <v>7.55</v>
      </c>
      <c r="D758" s="425">
        <f t="shared" si="99"/>
        <v>8.5083717792145769E-2</v>
      </c>
      <c r="E758" s="433">
        <f t="shared" si="106"/>
        <v>7.55</v>
      </c>
      <c r="F758" s="430">
        <f t="shared" si="100"/>
        <v>0.14601871030642449</v>
      </c>
      <c r="G758" s="439">
        <f t="shared" si="107"/>
        <v>7.55</v>
      </c>
      <c r="H758" s="435">
        <f t="shared" si="101"/>
        <v>0.14601871030642449</v>
      </c>
      <c r="I758" s="577">
        <f t="shared" si="107"/>
        <v>7.55</v>
      </c>
      <c r="J758" s="573">
        <f t="shared" si="102"/>
        <v>0.55731161165984144</v>
      </c>
    </row>
    <row r="759" spans="1:10" x14ac:dyDescent="0.25">
      <c r="A759">
        <f t="shared" si="103"/>
        <v>8.5166299433878837E-2</v>
      </c>
      <c r="B759" s="2">
        <f t="shared" si="104"/>
        <v>7.5599999999998833</v>
      </c>
      <c r="C759" s="428">
        <f t="shared" si="105"/>
        <v>7.56</v>
      </c>
      <c r="D759" s="425">
        <f t="shared" si="99"/>
        <v>8.5166299433879739E-2</v>
      </c>
      <c r="E759" s="433">
        <f t="shared" si="106"/>
        <v>7.56</v>
      </c>
      <c r="F759" s="430">
        <f t="shared" si="100"/>
        <v>0.14608530900482961</v>
      </c>
      <c r="G759" s="439">
        <f t="shared" si="107"/>
        <v>7.56</v>
      </c>
      <c r="H759" s="435">
        <f t="shared" si="101"/>
        <v>0.14608530900482961</v>
      </c>
      <c r="I759" s="577">
        <f t="shared" si="107"/>
        <v>7.56</v>
      </c>
      <c r="J759" s="573">
        <f t="shared" si="102"/>
        <v>0.55738839853536282</v>
      </c>
    </row>
    <row r="760" spans="1:10" x14ac:dyDescent="0.25">
      <c r="A760">
        <f t="shared" si="103"/>
        <v>8.524890940458725E-2</v>
      </c>
      <c r="B760" s="2">
        <f t="shared" si="104"/>
        <v>7.569999999999883</v>
      </c>
      <c r="C760" s="428">
        <f t="shared" si="105"/>
        <v>7.57</v>
      </c>
      <c r="D760" s="425">
        <f t="shared" si="99"/>
        <v>8.5248909404588194E-2</v>
      </c>
      <c r="E760" s="433">
        <f t="shared" si="106"/>
        <v>7.57</v>
      </c>
      <c r="F760" s="430">
        <f t="shared" si="100"/>
        <v>0.14615192173507252</v>
      </c>
      <c r="G760" s="439">
        <f t="shared" si="107"/>
        <v>7.57</v>
      </c>
      <c r="H760" s="435">
        <f t="shared" si="101"/>
        <v>0.14615192173507252</v>
      </c>
      <c r="I760" s="577">
        <f t="shared" si="107"/>
        <v>7.57</v>
      </c>
      <c r="J760" s="573">
        <f t="shared" si="102"/>
        <v>0.55746518764754027</v>
      </c>
    </row>
    <row r="761" spans="1:10" x14ac:dyDescent="0.25">
      <c r="A761">
        <f t="shared" si="103"/>
        <v>8.5331547668597019E-2</v>
      </c>
      <c r="B761" s="2">
        <f t="shared" si="104"/>
        <v>7.5799999999998828</v>
      </c>
      <c r="C761" s="428">
        <f t="shared" si="105"/>
        <v>7.58</v>
      </c>
      <c r="D761" s="425">
        <f t="shared" si="99"/>
        <v>8.5331547668597935E-2</v>
      </c>
      <c r="E761" s="433">
        <f t="shared" si="106"/>
        <v>7.58</v>
      </c>
      <c r="F761" s="430">
        <f t="shared" si="100"/>
        <v>0.14621854849331792</v>
      </c>
      <c r="G761" s="439">
        <f t="shared" si="107"/>
        <v>7.58</v>
      </c>
      <c r="H761" s="435">
        <f t="shared" si="101"/>
        <v>0.14621854849331792</v>
      </c>
      <c r="I761" s="577">
        <f t="shared" si="107"/>
        <v>7.58</v>
      </c>
      <c r="J761" s="573">
        <f t="shared" si="102"/>
        <v>0.55754197899604918</v>
      </c>
    </row>
    <row r="762" spans="1:10" x14ac:dyDescent="0.25">
      <c r="A762">
        <f t="shared" si="103"/>
        <v>8.5414214190249221E-2</v>
      </c>
      <c r="B762" s="2">
        <f t="shared" si="104"/>
        <v>7.5899999999998826</v>
      </c>
      <c r="C762" s="428">
        <f t="shared" si="105"/>
        <v>7.59</v>
      </c>
      <c r="D762" s="425">
        <f t="shared" si="99"/>
        <v>8.5414214190250123E-2</v>
      </c>
      <c r="E762" s="433">
        <f t="shared" si="106"/>
        <v>7.59</v>
      </c>
      <c r="F762" s="430">
        <f t="shared" si="100"/>
        <v>0.14628518927573</v>
      </c>
      <c r="G762" s="439">
        <f t="shared" si="107"/>
        <v>7.59</v>
      </c>
      <c r="H762" s="435">
        <f t="shared" si="101"/>
        <v>0.14628518927573</v>
      </c>
      <c r="I762" s="577">
        <f t="shared" si="107"/>
        <v>7.59</v>
      </c>
      <c r="J762" s="573">
        <f t="shared" si="102"/>
        <v>0.55761877258056713</v>
      </c>
    </row>
    <row r="763" spans="1:10" x14ac:dyDescent="0.25">
      <c r="A763">
        <f t="shared" si="103"/>
        <v>8.5496908933899371E-2</v>
      </c>
      <c r="B763" s="2">
        <f t="shared" si="104"/>
        <v>7.5999999999998824</v>
      </c>
      <c r="C763" s="428">
        <f t="shared" si="105"/>
        <v>7.6</v>
      </c>
      <c r="D763" s="425">
        <f t="shared" si="99"/>
        <v>8.5496908933900273E-2</v>
      </c>
      <c r="E763" s="433">
        <f t="shared" si="106"/>
        <v>7.6</v>
      </c>
      <c r="F763" s="430">
        <f t="shared" si="100"/>
        <v>0.14635184407847174</v>
      </c>
      <c r="G763" s="439">
        <f t="shared" si="107"/>
        <v>7.6</v>
      </c>
      <c r="H763" s="435">
        <f t="shared" si="101"/>
        <v>0.14635184407847174</v>
      </c>
      <c r="I763" s="577">
        <f t="shared" si="107"/>
        <v>7.6</v>
      </c>
      <c r="J763" s="573">
        <f t="shared" si="102"/>
        <v>0.55769556840077028</v>
      </c>
    </row>
    <row r="764" spans="1:10" x14ac:dyDescent="0.25">
      <c r="A764">
        <f t="shared" si="103"/>
        <v>8.5579631863917469E-2</v>
      </c>
      <c r="B764" s="2">
        <f t="shared" si="104"/>
        <v>7.6099999999998822</v>
      </c>
      <c r="C764" s="428">
        <f t="shared" si="105"/>
        <v>7.61</v>
      </c>
      <c r="D764" s="425">
        <f t="shared" si="99"/>
        <v>8.5579631863918398E-2</v>
      </c>
      <c r="E764" s="433">
        <f t="shared" si="106"/>
        <v>7.61</v>
      </c>
      <c r="F764" s="430">
        <f t="shared" si="100"/>
        <v>0.1464185128977053</v>
      </c>
      <c r="G764" s="439">
        <f t="shared" si="107"/>
        <v>7.61</v>
      </c>
      <c r="H764" s="435">
        <f t="shared" si="101"/>
        <v>0.1464185128977053</v>
      </c>
      <c r="I764" s="577">
        <f t="shared" si="107"/>
        <v>7.61</v>
      </c>
      <c r="J764" s="573">
        <f t="shared" si="102"/>
        <v>0.55777236645633632</v>
      </c>
    </row>
    <row r="765" spans="1:10" x14ac:dyDescent="0.25">
      <c r="A765">
        <f t="shared" si="103"/>
        <v>8.5662382944688031E-2</v>
      </c>
      <c r="B765" s="2">
        <f t="shared" si="104"/>
        <v>7.619999999999882</v>
      </c>
      <c r="C765" s="428">
        <f t="shared" si="105"/>
        <v>7.62</v>
      </c>
      <c r="D765" s="425">
        <f t="shared" si="99"/>
        <v>8.5662382944688947E-2</v>
      </c>
      <c r="E765" s="433">
        <f t="shared" si="106"/>
        <v>7.62</v>
      </c>
      <c r="F765" s="430">
        <f t="shared" si="100"/>
        <v>0.14648519572959187</v>
      </c>
      <c r="G765" s="439">
        <f t="shared" si="107"/>
        <v>7.62</v>
      </c>
      <c r="H765" s="435">
        <f t="shared" si="101"/>
        <v>0.14648519572959187</v>
      </c>
      <c r="I765" s="577">
        <f t="shared" si="107"/>
        <v>7.62</v>
      </c>
      <c r="J765" s="573">
        <f t="shared" si="102"/>
        <v>0.55784916674694141</v>
      </c>
    </row>
    <row r="766" spans="1:10" x14ac:dyDescent="0.25">
      <c r="A766">
        <f t="shared" si="103"/>
        <v>8.5745162140610121E-2</v>
      </c>
      <c r="B766" s="2">
        <f t="shared" si="104"/>
        <v>7.6299999999998818</v>
      </c>
      <c r="C766" s="428">
        <f t="shared" si="105"/>
        <v>7.63</v>
      </c>
      <c r="D766" s="425">
        <f t="shared" si="99"/>
        <v>8.574516214061112E-2</v>
      </c>
      <c r="E766" s="433">
        <f t="shared" si="106"/>
        <v>7.63</v>
      </c>
      <c r="F766" s="430">
        <f t="shared" si="100"/>
        <v>0.14655189257029166</v>
      </c>
      <c r="G766" s="439">
        <f t="shared" si="107"/>
        <v>7.63</v>
      </c>
      <c r="H766" s="435">
        <f t="shared" si="101"/>
        <v>0.14655189257029166</v>
      </c>
      <c r="I766" s="577">
        <f t="shared" si="107"/>
        <v>7.63</v>
      </c>
      <c r="J766" s="573">
        <f t="shared" si="102"/>
        <v>0.55792596927226268</v>
      </c>
    </row>
    <row r="767" spans="1:10" x14ac:dyDescent="0.25">
      <c r="A767">
        <f t="shared" si="103"/>
        <v>8.5827969416097785E-2</v>
      </c>
      <c r="B767" s="2">
        <f t="shared" si="104"/>
        <v>7.6399999999998816</v>
      </c>
      <c r="C767" s="428">
        <f t="shared" si="105"/>
        <v>7.64</v>
      </c>
      <c r="D767" s="425">
        <f t="shared" si="99"/>
        <v>8.5827969416098757E-2</v>
      </c>
      <c r="E767" s="433">
        <f t="shared" si="106"/>
        <v>7.64</v>
      </c>
      <c r="F767" s="430">
        <f t="shared" si="100"/>
        <v>0.14661860341596422</v>
      </c>
      <c r="G767" s="439">
        <f t="shared" si="107"/>
        <v>7.64</v>
      </c>
      <c r="H767" s="435">
        <f t="shared" si="101"/>
        <v>0.14661860341596422</v>
      </c>
      <c r="I767" s="577">
        <f t="shared" si="107"/>
        <v>7.64</v>
      </c>
      <c r="J767" s="573">
        <f t="shared" si="102"/>
        <v>0.55800277403197784</v>
      </c>
    </row>
    <row r="768" spans="1:10" x14ac:dyDescent="0.25">
      <c r="A768">
        <f t="shared" si="103"/>
        <v>8.591080473557966E-2</v>
      </c>
      <c r="B768" s="2">
        <f t="shared" si="104"/>
        <v>7.6499999999998813</v>
      </c>
      <c r="C768" s="428">
        <f t="shared" si="105"/>
        <v>7.65</v>
      </c>
      <c r="D768" s="425">
        <f t="shared" si="99"/>
        <v>8.5910804735580631E-2</v>
      </c>
      <c r="E768" s="433">
        <f t="shared" si="106"/>
        <v>7.65</v>
      </c>
      <c r="F768" s="430">
        <f t="shared" si="100"/>
        <v>0.14668532826276789</v>
      </c>
      <c r="G768" s="439">
        <f t="shared" si="107"/>
        <v>7.65</v>
      </c>
      <c r="H768" s="435">
        <f t="shared" si="101"/>
        <v>0.14668532826276789</v>
      </c>
      <c r="I768" s="577">
        <f t="shared" si="107"/>
        <v>7.65</v>
      </c>
      <c r="J768" s="573">
        <f t="shared" si="102"/>
        <v>0.55807958102576438</v>
      </c>
    </row>
    <row r="769" spans="1:10" x14ac:dyDescent="0.25">
      <c r="A769">
        <f t="shared" si="103"/>
        <v>8.5993668063499257E-2</v>
      </c>
      <c r="B769" s="2">
        <f t="shared" si="104"/>
        <v>7.6599999999998811</v>
      </c>
      <c r="C769" s="428">
        <f t="shared" si="105"/>
        <v>7.66</v>
      </c>
      <c r="D769" s="425">
        <f t="shared" si="99"/>
        <v>8.5993668063500256E-2</v>
      </c>
      <c r="E769" s="433">
        <f t="shared" si="106"/>
        <v>7.66</v>
      </c>
      <c r="F769" s="430">
        <f t="shared" si="100"/>
        <v>0.14675206710686012</v>
      </c>
      <c r="G769" s="439">
        <f t="shared" si="107"/>
        <v>7.66</v>
      </c>
      <c r="H769" s="435">
        <f t="shared" si="101"/>
        <v>0.14675206710686012</v>
      </c>
      <c r="I769" s="577">
        <f t="shared" si="107"/>
        <v>7.66</v>
      </c>
      <c r="J769" s="573">
        <f t="shared" si="102"/>
        <v>0.55815639025329866</v>
      </c>
    </row>
    <row r="770" spans="1:10" x14ac:dyDescent="0.25">
      <c r="A770">
        <f t="shared" si="103"/>
        <v>8.6076559364315172E-2</v>
      </c>
      <c r="B770" s="2">
        <f t="shared" si="104"/>
        <v>7.6699999999998809</v>
      </c>
      <c r="C770" s="428">
        <f t="shared" si="105"/>
        <v>7.67</v>
      </c>
      <c r="D770" s="425">
        <f t="shared" si="99"/>
        <v>8.6076559364316199E-2</v>
      </c>
      <c r="E770" s="433">
        <f t="shared" si="106"/>
        <v>7.67</v>
      </c>
      <c r="F770" s="430">
        <f t="shared" si="100"/>
        <v>0.14681881994439738</v>
      </c>
      <c r="G770" s="439">
        <f t="shared" si="107"/>
        <v>7.67</v>
      </c>
      <c r="H770" s="435">
        <f t="shared" si="101"/>
        <v>0.14681881994439738</v>
      </c>
      <c r="I770" s="577">
        <f t="shared" si="107"/>
        <v>7.67</v>
      </c>
      <c r="J770" s="573">
        <f t="shared" si="102"/>
        <v>0.55823320171425794</v>
      </c>
    </row>
    <row r="771" spans="1:10" x14ac:dyDescent="0.25">
      <c r="A771">
        <f t="shared" si="103"/>
        <v>8.6159478602501088E-2</v>
      </c>
      <c r="B771" s="2">
        <f t="shared" si="104"/>
        <v>7.6799999999998807</v>
      </c>
      <c r="C771" s="428">
        <f t="shared" si="105"/>
        <v>7.68</v>
      </c>
      <c r="D771" s="425">
        <f t="shared" ref="D771:D834" si="108">(((1+C771/100)^D$2)*C771/100)/(((1+C771/100)^D$2)-1)</f>
        <v>8.6159478602502101E-2</v>
      </c>
      <c r="E771" s="433">
        <f t="shared" si="106"/>
        <v>7.68</v>
      </c>
      <c r="F771" s="430">
        <f t="shared" ref="F771:F834" si="109">(((1+E771/100)^F$2)*E771/100)/(((1+E771/100)^F$2)-1)</f>
        <v>0.14688558677153554</v>
      </c>
      <c r="G771" s="439">
        <f t="shared" si="107"/>
        <v>7.68</v>
      </c>
      <c r="H771" s="435">
        <f t="shared" ref="H771:H834" si="110">(((1+G771/100)^H$2)*G771/100)/(((1+G771/100)^H$2)-1)</f>
        <v>0.14688558677153554</v>
      </c>
      <c r="I771" s="577">
        <f t="shared" si="107"/>
        <v>7.68</v>
      </c>
      <c r="J771" s="573">
        <f t="shared" ref="J771:J834" si="111">(((1+I771/100)^J$2)*I771/100)/(((1+I771/100)^J$2)-1)</f>
        <v>0.55831001540832037</v>
      </c>
    </row>
    <row r="772" spans="1:10" x14ac:dyDescent="0.25">
      <c r="A772">
        <f t="shared" si="103"/>
        <v>8.6242425742545759E-2</v>
      </c>
      <c r="B772" s="2">
        <f t="shared" si="104"/>
        <v>7.6899999999998805</v>
      </c>
      <c r="C772" s="428">
        <f t="shared" si="105"/>
        <v>7.69</v>
      </c>
      <c r="D772" s="425">
        <f t="shared" si="108"/>
        <v>8.6242425742546786E-2</v>
      </c>
      <c r="E772" s="433">
        <f t="shared" si="106"/>
        <v>7.69</v>
      </c>
      <c r="F772" s="430">
        <f t="shared" si="109"/>
        <v>0.14695236758442928</v>
      </c>
      <c r="G772" s="439">
        <f t="shared" si="107"/>
        <v>7.69</v>
      </c>
      <c r="H772" s="435">
        <f t="shared" si="110"/>
        <v>0.14695236758442928</v>
      </c>
      <c r="I772" s="577">
        <f t="shared" si="107"/>
        <v>7.69</v>
      </c>
      <c r="J772" s="573">
        <f t="shared" si="111"/>
        <v>0.55838683133516342</v>
      </c>
    </row>
    <row r="773" spans="1:10" x14ac:dyDescent="0.25">
      <c r="A773">
        <f t="shared" ref="A773:A836" si="112">(((1+B773/100)^A$2)*B773/100)/(((1+B773/100)^A$2)-1)</f>
        <v>8.6325400748953215E-2</v>
      </c>
      <c r="B773" s="2">
        <f>B772+0.01</f>
        <v>7.6999999999998803</v>
      </c>
      <c r="C773" s="428">
        <f t="shared" si="105"/>
        <v>7.7</v>
      </c>
      <c r="D773" s="425">
        <f t="shared" si="108"/>
        <v>8.6325400748954229E-2</v>
      </c>
      <c r="E773" s="433">
        <f t="shared" si="106"/>
        <v>7.7</v>
      </c>
      <c r="F773" s="430">
        <f t="shared" si="109"/>
        <v>0.1470191623792321</v>
      </c>
      <c r="G773" s="439">
        <f t="shared" si="107"/>
        <v>7.7</v>
      </c>
      <c r="H773" s="435">
        <f t="shared" si="110"/>
        <v>0.1470191623792321</v>
      </c>
      <c r="I773" s="577">
        <f t="shared" si="107"/>
        <v>7.7</v>
      </c>
      <c r="J773" s="573">
        <f t="shared" si="111"/>
        <v>0.55846364949446314</v>
      </c>
    </row>
    <row r="774" spans="1:10" x14ac:dyDescent="0.25">
      <c r="A774">
        <f t="shared" si="112"/>
        <v>8.6408403586242855E-2</v>
      </c>
      <c r="B774" s="2">
        <f t="shared" ref="B774:B837" si="113">B773+0.01</f>
        <v>7.7099999999998801</v>
      </c>
      <c r="C774" s="428">
        <f t="shared" ref="C774:C837" si="114">ROUND(C773+0.01,2)</f>
        <v>7.71</v>
      </c>
      <c r="D774" s="425">
        <f t="shared" si="108"/>
        <v>8.6408403586243895E-2</v>
      </c>
      <c r="E774" s="433">
        <f t="shared" ref="E774:E837" si="115">ROUND(E773+0.01,2)</f>
        <v>7.71</v>
      </c>
      <c r="F774" s="430">
        <f t="shared" si="109"/>
        <v>0.14708597115209737</v>
      </c>
      <c r="G774" s="439">
        <f t="shared" ref="G774:I837" si="116">ROUND(G773+0.01,2)</f>
        <v>7.71</v>
      </c>
      <c r="H774" s="435">
        <f t="shared" si="110"/>
        <v>0.14708597115209737</v>
      </c>
      <c r="I774" s="577">
        <f t="shared" si="116"/>
        <v>7.71</v>
      </c>
      <c r="J774" s="573">
        <f t="shared" si="111"/>
        <v>0.55854046988589923</v>
      </c>
    </row>
    <row r="775" spans="1:10" x14ac:dyDescent="0.25">
      <c r="A775">
        <f t="shared" si="112"/>
        <v>8.6491434218949462E-2</v>
      </c>
      <c r="B775" s="2">
        <f t="shared" si="113"/>
        <v>7.7199999999998798</v>
      </c>
      <c r="C775" s="428">
        <f t="shared" si="114"/>
        <v>7.72</v>
      </c>
      <c r="D775" s="425">
        <f t="shared" si="108"/>
        <v>8.6491434218950489E-2</v>
      </c>
      <c r="E775" s="433">
        <f t="shared" si="115"/>
        <v>7.72</v>
      </c>
      <c r="F775" s="430">
        <f t="shared" si="109"/>
        <v>0.14715279389917665</v>
      </c>
      <c r="G775" s="439">
        <f t="shared" si="116"/>
        <v>7.72</v>
      </c>
      <c r="H775" s="435">
        <f t="shared" si="110"/>
        <v>0.14715279389917665</v>
      </c>
      <c r="I775" s="577">
        <f t="shared" si="116"/>
        <v>7.72</v>
      </c>
      <c r="J775" s="573">
        <f t="shared" si="111"/>
        <v>0.55861729250914716</v>
      </c>
    </row>
    <row r="776" spans="1:10" x14ac:dyDescent="0.25">
      <c r="A776">
        <f t="shared" si="112"/>
        <v>8.657449261162331E-2</v>
      </c>
      <c r="B776" s="2">
        <f t="shared" si="113"/>
        <v>7.7299999999998796</v>
      </c>
      <c r="C776" s="428">
        <f t="shared" si="114"/>
        <v>7.73</v>
      </c>
      <c r="D776" s="425">
        <f t="shared" si="108"/>
        <v>8.6574492611624337E-2</v>
      </c>
      <c r="E776" s="433">
        <f t="shared" si="115"/>
        <v>7.73</v>
      </c>
      <c r="F776" s="430">
        <f t="shared" si="109"/>
        <v>0.14721963061662133</v>
      </c>
      <c r="G776" s="439">
        <f t="shared" si="116"/>
        <v>7.73</v>
      </c>
      <c r="H776" s="435">
        <f t="shared" si="110"/>
        <v>0.14721963061662133</v>
      </c>
      <c r="I776" s="577">
        <f t="shared" si="116"/>
        <v>7.73</v>
      </c>
      <c r="J776" s="573">
        <f t="shared" si="111"/>
        <v>0.55869411736388608</v>
      </c>
    </row>
    <row r="777" spans="1:10" x14ac:dyDescent="0.25">
      <c r="A777">
        <f t="shared" si="112"/>
        <v>8.6657578728830287E-2</v>
      </c>
      <c r="B777" s="2">
        <f t="shared" si="113"/>
        <v>7.7399999999998794</v>
      </c>
      <c r="C777" s="428">
        <f t="shared" si="114"/>
        <v>7.74</v>
      </c>
      <c r="D777" s="425">
        <f t="shared" si="108"/>
        <v>8.6657578728831314E-2</v>
      </c>
      <c r="E777" s="433">
        <f t="shared" si="115"/>
        <v>7.74</v>
      </c>
      <c r="F777" s="430">
        <f t="shared" si="109"/>
        <v>0.14728648130058142</v>
      </c>
      <c r="G777" s="439">
        <f t="shared" si="116"/>
        <v>7.74</v>
      </c>
      <c r="H777" s="435">
        <f t="shared" si="110"/>
        <v>0.14728648130058142</v>
      </c>
      <c r="I777" s="577">
        <f t="shared" si="116"/>
        <v>7.74</v>
      </c>
      <c r="J777" s="573">
        <f t="shared" si="111"/>
        <v>0.55877094444979358</v>
      </c>
    </row>
    <row r="778" spans="1:10" x14ac:dyDescent="0.25">
      <c r="A778">
        <f t="shared" si="112"/>
        <v>8.6740692535151917E-2</v>
      </c>
      <c r="B778" s="2">
        <f t="shared" si="113"/>
        <v>7.7499999999998792</v>
      </c>
      <c r="C778" s="428">
        <f t="shared" si="114"/>
        <v>7.75</v>
      </c>
      <c r="D778" s="425">
        <f t="shared" si="108"/>
        <v>8.674069253515293E-2</v>
      </c>
      <c r="E778" s="433">
        <f t="shared" si="115"/>
        <v>7.75</v>
      </c>
      <c r="F778" s="430">
        <f t="shared" si="109"/>
        <v>0.14735334594720614</v>
      </c>
      <c r="G778" s="439">
        <f t="shared" si="116"/>
        <v>7.75</v>
      </c>
      <c r="H778" s="435">
        <f t="shared" si="110"/>
        <v>0.14735334594720614</v>
      </c>
      <c r="I778" s="577">
        <f t="shared" si="116"/>
        <v>7.75</v>
      </c>
      <c r="J778" s="573">
        <f t="shared" si="111"/>
        <v>0.55884777376654693</v>
      </c>
    </row>
    <row r="779" spans="1:10" x14ac:dyDescent="0.25">
      <c r="A779">
        <f t="shared" si="112"/>
        <v>8.6823833995185479E-2</v>
      </c>
      <c r="B779" s="2">
        <f t="shared" si="113"/>
        <v>7.759999999999879</v>
      </c>
      <c r="C779" s="428">
        <f t="shared" si="114"/>
        <v>7.76</v>
      </c>
      <c r="D779" s="425">
        <f t="shared" si="108"/>
        <v>8.6823833995186533E-2</v>
      </c>
      <c r="E779" s="433">
        <f t="shared" si="115"/>
        <v>7.76</v>
      </c>
      <c r="F779" s="430">
        <f t="shared" si="109"/>
        <v>0.14742022455264389</v>
      </c>
      <c r="G779" s="439">
        <f t="shared" si="116"/>
        <v>7.76</v>
      </c>
      <c r="H779" s="435">
        <f t="shared" si="110"/>
        <v>0.14742022455264389</v>
      </c>
      <c r="I779" s="577">
        <f t="shared" si="116"/>
        <v>7.76</v>
      </c>
      <c r="J779" s="573">
        <f t="shared" si="111"/>
        <v>0.55892460531382471</v>
      </c>
    </row>
    <row r="780" spans="1:10" x14ac:dyDescent="0.25">
      <c r="A780">
        <f t="shared" si="112"/>
        <v>8.6907003073544195E-2</v>
      </c>
      <c r="B780" s="2">
        <f t="shared" si="113"/>
        <v>7.7699999999998788</v>
      </c>
      <c r="C780" s="428">
        <f t="shared" si="114"/>
        <v>7.77</v>
      </c>
      <c r="D780" s="425">
        <f t="shared" si="108"/>
        <v>8.6907003073545153E-2</v>
      </c>
      <c r="E780" s="433">
        <f t="shared" si="115"/>
        <v>7.77</v>
      </c>
      <c r="F780" s="430">
        <f t="shared" si="109"/>
        <v>0.1474871171130418</v>
      </c>
      <c r="G780" s="439">
        <f t="shared" si="116"/>
        <v>7.77</v>
      </c>
      <c r="H780" s="435">
        <f t="shared" si="110"/>
        <v>0.1474871171130418</v>
      </c>
      <c r="I780" s="577">
        <f t="shared" si="116"/>
        <v>7.77</v>
      </c>
      <c r="J780" s="573">
        <f t="shared" si="111"/>
        <v>0.55900143909130195</v>
      </c>
    </row>
    <row r="781" spans="1:10" x14ac:dyDescent="0.25">
      <c r="A781">
        <f t="shared" si="112"/>
        <v>8.6990199734857068E-2</v>
      </c>
      <c r="B781" s="2">
        <f t="shared" si="113"/>
        <v>7.7799999999998786</v>
      </c>
      <c r="C781" s="428">
        <f t="shared" si="114"/>
        <v>7.78</v>
      </c>
      <c r="D781" s="425">
        <f t="shared" si="108"/>
        <v>8.6990199734858054E-2</v>
      </c>
      <c r="E781" s="433">
        <f t="shared" si="115"/>
        <v>7.78</v>
      </c>
      <c r="F781" s="430">
        <f t="shared" si="109"/>
        <v>0.14755402362454711</v>
      </c>
      <c r="G781" s="439">
        <f t="shared" si="116"/>
        <v>7.78</v>
      </c>
      <c r="H781" s="435">
        <f t="shared" si="110"/>
        <v>0.14755402362454711</v>
      </c>
      <c r="I781" s="577">
        <f t="shared" si="116"/>
        <v>7.78</v>
      </c>
      <c r="J781" s="573">
        <f t="shared" si="111"/>
        <v>0.55907827509866159</v>
      </c>
    </row>
    <row r="782" spans="1:10" x14ac:dyDescent="0.25">
      <c r="A782">
        <f t="shared" si="112"/>
        <v>8.7073423943769157E-2</v>
      </c>
      <c r="B782" s="2">
        <f t="shared" si="113"/>
        <v>7.7899999999998784</v>
      </c>
      <c r="C782" s="428">
        <f t="shared" si="114"/>
        <v>7.79</v>
      </c>
      <c r="D782" s="425">
        <f t="shared" si="108"/>
        <v>8.7073423943770156E-2</v>
      </c>
      <c r="E782" s="433">
        <f t="shared" si="115"/>
        <v>7.79</v>
      </c>
      <c r="F782" s="430">
        <f t="shared" si="109"/>
        <v>0.14762094408330498</v>
      </c>
      <c r="G782" s="439">
        <f t="shared" si="116"/>
        <v>7.79</v>
      </c>
      <c r="H782" s="435">
        <f t="shared" si="110"/>
        <v>0.14762094408330498</v>
      </c>
      <c r="I782" s="577">
        <f t="shared" si="116"/>
        <v>7.79</v>
      </c>
      <c r="J782" s="573">
        <f t="shared" si="111"/>
        <v>0.55915511333557899</v>
      </c>
    </row>
    <row r="783" spans="1:10" x14ac:dyDescent="0.25">
      <c r="A783">
        <f t="shared" si="112"/>
        <v>8.7156675664941702E-2</v>
      </c>
      <c r="B783" s="2">
        <f t="shared" si="113"/>
        <v>7.7999999999998781</v>
      </c>
      <c r="C783" s="428">
        <f t="shared" si="114"/>
        <v>7.8</v>
      </c>
      <c r="D783" s="425">
        <f t="shared" si="108"/>
        <v>8.7156675664942659E-2</v>
      </c>
      <c r="E783" s="433">
        <f t="shared" si="115"/>
        <v>7.8</v>
      </c>
      <c r="F783" s="430">
        <f t="shared" si="109"/>
        <v>0.14768787848546019</v>
      </c>
      <c r="G783" s="439">
        <f t="shared" si="116"/>
        <v>7.8</v>
      </c>
      <c r="H783" s="435">
        <f t="shared" si="110"/>
        <v>0.14768787848546019</v>
      </c>
      <c r="I783" s="577">
        <f t="shared" si="116"/>
        <v>7.8</v>
      </c>
      <c r="J783" s="573">
        <f t="shared" si="111"/>
        <v>0.55923195380173207</v>
      </c>
    </row>
    <row r="784" spans="1:10" x14ac:dyDescent="0.25">
      <c r="A784">
        <f t="shared" si="112"/>
        <v>8.7239954863051972E-2</v>
      </c>
      <c r="B784" s="2">
        <f t="shared" si="113"/>
        <v>7.8099999999998779</v>
      </c>
      <c r="C784" s="428">
        <f t="shared" si="114"/>
        <v>7.81</v>
      </c>
      <c r="D784" s="425">
        <f t="shared" si="108"/>
        <v>8.7239954863052957E-2</v>
      </c>
      <c r="E784" s="433">
        <f t="shared" si="115"/>
        <v>7.81</v>
      </c>
      <c r="F784" s="430">
        <f t="shared" si="109"/>
        <v>0.14775482682715677</v>
      </c>
      <c r="G784" s="439">
        <f t="shared" si="116"/>
        <v>7.81</v>
      </c>
      <c r="H784" s="435">
        <f t="shared" si="110"/>
        <v>0.14775482682715677</v>
      </c>
      <c r="I784" s="577">
        <f t="shared" si="116"/>
        <v>7.81</v>
      </c>
      <c r="J784" s="573">
        <f t="shared" si="111"/>
        <v>0.55930879649679976</v>
      </c>
    </row>
    <row r="785" spans="1:10" x14ac:dyDescent="0.25">
      <c r="A785">
        <f t="shared" si="112"/>
        <v>8.7323261502793598E-2</v>
      </c>
      <c r="B785" s="2">
        <f t="shared" si="113"/>
        <v>7.8199999999998777</v>
      </c>
      <c r="C785" s="428">
        <f t="shared" si="114"/>
        <v>7.82</v>
      </c>
      <c r="D785" s="425">
        <f t="shared" si="108"/>
        <v>8.7323261502794583E-2</v>
      </c>
      <c r="E785" s="433">
        <f t="shared" si="115"/>
        <v>7.82</v>
      </c>
      <c r="F785" s="430">
        <f t="shared" si="109"/>
        <v>0.14782178910453747</v>
      </c>
      <c r="G785" s="439">
        <f t="shared" si="116"/>
        <v>7.82</v>
      </c>
      <c r="H785" s="435">
        <f t="shared" si="110"/>
        <v>0.14782178910453747</v>
      </c>
      <c r="I785" s="577">
        <f t="shared" si="116"/>
        <v>7.82</v>
      </c>
      <c r="J785" s="573">
        <f t="shared" si="111"/>
        <v>0.55938564142045977</v>
      </c>
    </row>
    <row r="786" spans="1:10" x14ac:dyDescent="0.25">
      <c r="A786">
        <f t="shared" si="112"/>
        <v>8.740659554887649E-2</v>
      </c>
      <c r="B786" s="2">
        <f t="shared" si="113"/>
        <v>7.8299999999998775</v>
      </c>
      <c r="C786" s="428">
        <f t="shared" si="114"/>
        <v>7.83</v>
      </c>
      <c r="D786" s="425">
        <f t="shared" si="108"/>
        <v>8.7406595548877489E-2</v>
      </c>
      <c r="E786" s="433">
        <f t="shared" si="115"/>
        <v>7.83</v>
      </c>
      <c r="F786" s="430">
        <f t="shared" si="109"/>
        <v>0.1478887653137444</v>
      </c>
      <c r="G786" s="439">
        <f t="shared" si="116"/>
        <v>7.83</v>
      </c>
      <c r="H786" s="435">
        <f t="shared" si="110"/>
        <v>0.1478887653137444</v>
      </c>
      <c r="I786" s="577">
        <f t="shared" si="116"/>
        <v>7.83</v>
      </c>
      <c r="J786" s="573">
        <f t="shared" si="111"/>
        <v>0.55946248857239034</v>
      </c>
    </row>
    <row r="787" spans="1:10" x14ac:dyDescent="0.25">
      <c r="A787">
        <f t="shared" si="112"/>
        <v>8.7489956966027099E-2</v>
      </c>
      <c r="B787" s="2">
        <f t="shared" si="113"/>
        <v>7.8399999999998773</v>
      </c>
      <c r="C787" s="428">
        <f t="shared" si="114"/>
        <v>7.84</v>
      </c>
      <c r="D787" s="425">
        <f t="shared" si="108"/>
        <v>8.7489956966028085E-2</v>
      </c>
      <c r="E787" s="433">
        <f t="shared" si="115"/>
        <v>7.84</v>
      </c>
      <c r="F787" s="430">
        <f t="shared" si="109"/>
        <v>0.14795575545091896</v>
      </c>
      <c r="G787" s="439">
        <f t="shared" si="116"/>
        <v>7.84</v>
      </c>
      <c r="H787" s="435">
        <f t="shared" si="110"/>
        <v>0.14795575545091896</v>
      </c>
      <c r="I787" s="577">
        <f t="shared" si="116"/>
        <v>7.84</v>
      </c>
      <c r="J787" s="573">
        <f t="shared" si="111"/>
        <v>0.55953933795227107</v>
      </c>
    </row>
    <row r="788" spans="1:10" x14ac:dyDescent="0.25">
      <c r="A788">
        <f t="shared" si="112"/>
        <v>8.7573345718988185E-2</v>
      </c>
      <c r="B788" s="2">
        <f t="shared" si="113"/>
        <v>7.8499999999998771</v>
      </c>
      <c r="C788" s="428">
        <f t="shared" si="114"/>
        <v>7.85</v>
      </c>
      <c r="D788" s="425">
        <f t="shared" si="108"/>
        <v>8.7573345718989185E-2</v>
      </c>
      <c r="E788" s="433">
        <f t="shared" si="115"/>
        <v>7.85</v>
      </c>
      <c r="F788" s="430">
        <f t="shared" si="109"/>
        <v>0.14802275951220112</v>
      </c>
      <c r="G788" s="439">
        <f t="shared" si="116"/>
        <v>7.85</v>
      </c>
      <c r="H788" s="435">
        <f t="shared" si="110"/>
        <v>0.14802275951220112</v>
      </c>
      <c r="I788" s="577">
        <f t="shared" si="116"/>
        <v>7.85</v>
      </c>
      <c r="J788" s="573">
        <f t="shared" si="111"/>
        <v>0.55961618955977843</v>
      </c>
    </row>
    <row r="789" spans="1:10" x14ac:dyDescent="0.25">
      <c r="A789">
        <f t="shared" si="112"/>
        <v>8.7656761772519284E-2</v>
      </c>
      <c r="B789" s="2">
        <f t="shared" si="113"/>
        <v>7.8599999999998769</v>
      </c>
      <c r="C789" s="428">
        <f t="shared" si="114"/>
        <v>7.86</v>
      </c>
      <c r="D789" s="425">
        <f t="shared" si="108"/>
        <v>8.7656761772520297E-2</v>
      </c>
      <c r="E789" s="433">
        <f t="shared" si="115"/>
        <v>7.86</v>
      </c>
      <c r="F789" s="430">
        <f t="shared" si="109"/>
        <v>0.14808977749373051</v>
      </c>
      <c r="G789" s="439">
        <f t="shared" si="116"/>
        <v>7.86</v>
      </c>
      <c r="H789" s="435">
        <f t="shared" si="110"/>
        <v>0.14808977749373051</v>
      </c>
      <c r="I789" s="577">
        <f t="shared" si="116"/>
        <v>7.86</v>
      </c>
      <c r="J789" s="573">
        <f t="shared" si="111"/>
        <v>0.55969304339459247</v>
      </c>
    </row>
    <row r="790" spans="1:10" x14ac:dyDescent="0.25">
      <c r="A790">
        <f t="shared" si="112"/>
        <v>8.7740205091396503E-2</v>
      </c>
      <c r="B790" s="2">
        <f t="shared" si="113"/>
        <v>7.8699999999998766</v>
      </c>
      <c r="C790" s="428">
        <f t="shared" si="114"/>
        <v>7.87</v>
      </c>
      <c r="D790" s="425">
        <f t="shared" si="108"/>
        <v>8.7740205091397502E-2</v>
      </c>
      <c r="E790" s="433">
        <f t="shared" si="115"/>
        <v>7.87</v>
      </c>
      <c r="F790" s="430">
        <f t="shared" si="109"/>
        <v>0.14815680939164561</v>
      </c>
      <c r="G790" s="439">
        <f t="shared" si="116"/>
        <v>7.87</v>
      </c>
      <c r="H790" s="435">
        <f t="shared" si="110"/>
        <v>0.14815680939164561</v>
      </c>
      <c r="I790" s="577">
        <f t="shared" si="116"/>
        <v>7.87</v>
      </c>
      <c r="J790" s="573">
        <f t="shared" si="111"/>
        <v>0.55976989945639133</v>
      </c>
    </row>
    <row r="791" spans="1:10" x14ac:dyDescent="0.25">
      <c r="A791">
        <f t="shared" si="112"/>
        <v>8.782367564041263E-2</v>
      </c>
      <c r="B791" s="2">
        <f t="shared" si="113"/>
        <v>7.8799999999998764</v>
      </c>
      <c r="C791" s="428">
        <f t="shared" si="114"/>
        <v>7.88</v>
      </c>
      <c r="D791" s="425">
        <f t="shared" si="108"/>
        <v>8.7823675640413726E-2</v>
      </c>
      <c r="E791" s="433">
        <f t="shared" si="115"/>
        <v>7.88</v>
      </c>
      <c r="F791" s="430">
        <f t="shared" si="109"/>
        <v>0.14822385520208403</v>
      </c>
      <c r="G791" s="439">
        <f t="shared" si="116"/>
        <v>7.88</v>
      </c>
      <c r="H791" s="435">
        <f t="shared" si="110"/>
        <v>0.14822385520208403</v>
      </c>
      <c r="I791" s="577">
        <f t="shared" si="116"/>
        <v>7.88</v>
      </c>
      <c r="J791" s="573">
        <f t="shared" si="111"/>
        <v>0.55984675774485315</v>
      </c>
    </row>
    <row r="792" spans="1:10" x14ac:dyDescent="0.25">
      <c r="A792">
        <f t="shared" si="112"/>
        <v>8.7907173384377535E-2</v>
      </c>
      <c r="B792" s="2">
        <f t="shared" si="113"/>
        <v>7.8899999999998762</v>
      </c>
      <c r="C792" s="428">
        <f t="shared" si="114"/>
        <v>7.89</v>
      </c>
      <c r="D792" s="425">
        <f t="shared" si="108"/>
        <v>8.790717338437859E-2</v>
      </c>
      <c r="E792" s="433">
        <f t="shared" si="115"/>
        <v>7.89</v>
      </c>
      <c r="F792" s="430">
        <f t="shared" si="109"/>
        <v>0.14829091492118243</v>
      </c>
      <c r="G792" s="439">
        <f t="shared" si="116"/>
        <v>7.89</v>
      </c>
      <c r="H792" s="435">
        <f t="shared" si="110"/>
        <v>0.14829091492118243</v>
      </c>
      <c r="I792" s="577">
        <f t="shared" si="116"/>
        <v>7.89</v>
      </c>
      <c r="J792" s="573">
        <f t="shared" si="111"/>
        <v>0.55992361825965675</v>
      </c>
    </row>
    <row r="793" spans="1:10" x14ac:dyDescent="0.25">
      <c r="A793">
        <f t="shared" si="112"/>
        <v>8.7990698288117744E-2</v>
      </c>
      <c r="B793" s="2">
        <f t="shared" si="113"/>
        <v>7.899999999999876</v>
      </c>
      <c r="C793" s="428">
        <f t="shared" si="114"/>
        <v>7.9</v>
      </c>
      <c r="D793" s="425">
        <f t="shared" si="108"/>
        <v>8.7990698288118813E-2</v>
      </c>
      <c r="E793" s="433">
        <f t="shared" si="115"/>
        <v>7.9</v>
      </c>
      <c r="F793" s="430">
        <f t="shared" si="109"/>
        <v>0.14835798854507695</v>
      </c>
      <c r="G793" s="439">
        <f t="shared" si="116"/>
        <v>7.9</v>
      </c>
      <c r="H793" s="435">
        <f t="shared" si="110"/>
        <v>0.14835798854507695</v>
      </c>
      <c r="I793" s="577">
        <f t="shared" si="116"/>
        <v>7.9</v>
      </c>
      <c r="J793" s="573">
        <f t="shared" si="111"/>
        <v>0.5600004810004815</v>
      </c>
    </row>
    <row r="794" spans="1:10" x14ac:dyDescent="0.25">
      <c r="A794">
        <f t="shared" si="112"/>
        <v>8.8074250316476865E-2</v>
      </c>
      <c r="B794" s="2">
        <f t="shared" si="113"/>
        <v>7.9099999999998758</v>
      </c>
      <c r="C794" s="428">
        <f t="shared" si="114"/>
        <v>7.91</v>
      </c>
      <c r="D794" s="425">
        <f t="shared" si="108"/>
        <v>8.8074250316477934E-2</v>
      </c>
      <c r="E794" s="433">
        <f t="shared" si="115"/>
        <v>7.91</v>
      </c>
      <c r="F794" s="430">
        <f t="shared" si="109"/>
        <v>0.14842507606990241</v>
      </c>
      <c r="G794" s="439">
        <f t="shared" si="116"/>
        <v>7.91</v>
      </c>
      <c r="H794" s="435">
        <f t="shared" si="110"/>
        <v>0.14842507606990241</v>
      </c>
      <c r="I794" s="577">
        <f t="shared" si="116"/>
        <v>7.91</v>
      </c>
      <c r="J794" s="573">
        <f t="shared" si="111"/>
        <v>0.5600773459670052</v>
      </c>
    </row>
    <row r="795" spans="1:10" x14ac:dyDescent="0.25">
      <c r="A795">
        <f t="shared" si="112"/>
        <v>8.8157829434315632E-2</v>
      </c>
      <c r="B795" s="2">
        <f t="shared" si="113"/>
        <v>7.9199999999998756</v>
      </c>
      <c r="C795" s="428">
        <f t="shared" si="114"/>
        <v>7.92</v>
      </c>
      <c r="D795" s="425">
        <f t="shared" si="108"/>
        <v>8.8157829434316701E-2</v>
      </c>
      <c r="E795" s="433">
        <f t="shared" si="115"/>
        <v>7.92</v>
      </c>
      <c r="F795" s="430">
        <f t="shared" si="109"/>
        <v>0.14849217749179308</v>
      </c>
      <c r="G795" s="439">
        <f t="shared" si="116"/>
        <v>7.92</v>
      </c>
      <c r="H795" s="435">
        <f t="shared" si="110"/>
        <v>0.14849217749179308</v>
      </c>
      <c r="I795" s="577">
        <f t="shared" si="116"/>
        <v>7.92</v>
      </c>
      <c r="J795" s="573">
        <f t="shared" si="111"/>
        <v>0.56015421315890779</v>
      </c>
    </row>
    <row r="796" spans="1:10" x14ac:dyDescent="0.25">
      <c r="A796">
        <f t="shared" si="112"/>
        <v>8.8241435606511834E-2</v>
      </c>
      <c r="B796" s="2">
        <f t="shared" si="113"/>
        <v>7.9299999999998754</v>
      </c>
      <c r="C796" s="428">
        <f t="shared" si="114"/>
        <v>7.93</v>
      </c>
      <c r="D796" s="425">
        <f t="shared" si="108"/>
        <v>8.8241435606512902E-2</v>
      </c>
      <c r="E796" s="433">
        <f t="shared" si="115"/>
        <v>7.93</v>
      </c>
      <c r="F796" s="430">
        <f t="shared" si="109"/>
        <v>0.1485592928068821</v>
      </c>
      <c r="G796" s="439">
        <f t="shared" si="116"/>
        <v>7.93</v>
      </c>
      <c r="H796" s="435">
        <f t="shared" si="110"/>
        <v>0.1485592928068821</v>
      </c>
      <c r="I796" s="577">
        <f t="shared" si="116"/>
        <v>7.93</v>
      </c>
      <c r="J796" s="573">
        <f t="shared" si="111"/>
        <v>0.56023108257586729</v>
      </c>
    </row>
    <row r="797" spans="1:10" x14ac:dyDescent="0.25">
      <c r="A797">
        <f t="shared" si="112"/>
        <v>8.8325068797960538E-2</v>
      </c>
      <c r="B797" s="2">
        <f t="shared" si="113"/>
        <v>7.9399999999998752</v>
      </c>
      <c r="C797" s="428">
        <f t="shared" si="114"/>
        <v>7.94</v>
      </c>
      <c r="D797" s="425">
        <f t="shared" si="108"/>
        <v>8.8325068797961662E-2</v>
      </c>
      <c r="E797" s="433">
        <f t="shared" si="115"/>
        <v>7.94</v>
      </c>
      <c r="F797" s="430">
        <f t="shared" si="109"/>
        <v>0.14862642201130213</v>
      </c>
      <c r="G797" s="439">
        <f t="shared" si="116"/>
        <v>7.94</v>
      </c>
      <c r="H797" s="435">
        <f t="shared" si="110"/>
        <v>0.14862642201130213</v>
      </c>
      <c r="I797" s="577">
        <f t="shared" si="116"/>
        <v>7.94</v>
      </c>
      <c r="J797" s="573">
        <f t="shared" si="111"/>
        <v>0.56030795421756352</v>
      </c>
    </row>
    <row r="798" spans="1:10" x14ac:dyDescent="0.25">
      <c r="A798">
        <f t="shared" si="112"/>
        <v>8.8408728973574185E-2</v>
      </c>
      <c r="B798" s="2">
        <f t="shared" si="113"/>
        <v>7.9499999999998749</v>
      </c>
      <c r="C798" s="428">
        <f t="shared" si="114"/>
        <v>7.95</v>
      </c>
      <c r="D798" s="425">
        <f t="shared" si="108"/>
        <v>8.8408728973575282E-2</v>
      </c>
      <c r="E798" s="433">
        <f t="shared" si="115"/>
        <v>7.95</v>
      </c>
      <c r="F798" s="430">
        <f t="shared" si="109"/>
        <v>0.14869356510118445</v>
      </c>
      <c r="G798" s="439">
        <f t="shared" si="116"/>
        <v>7.95</v>
      </c>
      <c r="H798" s="435">
        <f t="shared" si="110"/>
        <v>0.14869356510118445</v>
      </c>
      <c r="I798" s="577">
        <f t="shared" si="116"/>
        <v>7.95</v>
      </c>
      <c r="J798" s="573">
        <f t="shared" si="111"/>
        <v>0.56038482808367485</v>
      </c>
    </row>
    <row r="799" spans="1:10" x14ac:dyDescent="0.25">
      <c r="A799">
        <f t="shared" si="112"/>
        <v>8.8492416098282511E-2</v>
      </c>
      <c r="B799" s="2">
        <f t="shared" si="113"/>
        <v>7.9599999999998747</v>
      </c>
      <c r="C799" s="428">
        <f t="shared" si="114"/>
        <v>7.96</v>
      </c>
      <c r="D799" s="425">
        <f t="shared" si="108"/>
        <v>8.8492416098283538E-2</v>
      </c>
      <c r="E799" s="433">
        <f t="shared" si="115"/>
        <v>7.96</v>
      </c>
      <c r="F799" s="430">
        <f t="shared" si="109"/>
        <v>0.14876072207265953</v>
      </c>
      <c r="G799" s="439">
        <f t="shared" si="116"/>
        <v>7.96</v>
      </c>
      <c r="H799" s="435">
        <f t="shared" si="110"/>
        <v>0.14876072207265953</v>
      </c>
      <c r="I799" s="577">
        <f t="shared" si="116"/>
        <v>7.96</v>
      </c>
      <c r="J799" s="573">
        <f t="shared" si="111"/>
        <v>0.56046170417387886</v>
      </c>
    </row>
    <row r="800" spans="1:10" x14ac:dyDescent="0.25">
      <c r="A800">
        <f t="shared" si="112"/>
        <v>8.8576130137032777E-2</v>
      </c>
      <c r="B800" s="2">
        <f t="shared" si="113"/>
        <v>7.9699999999998745</v>
      </c>
      <c r="C800" s="428">
        <f t="shared" si="114"/>
        <v>7.97</v>
      </c>
      <c r="D800" s="425">
        <f t="shared" si="108"/>
        <v>8.8576130137033859E-2</v>
      </c>
      <c r="E800" s="433">
        <f t="shared" si="115"/>
        <v>7.97</v>
      </c>
      <c r="F800" s="430">
        <f t="shared" si="109"/>
        <v>0.14882789292185805</v>
      </c>
      <c r="G800" s="439">
        <f t="shared" si="116"/>
        <v>7.97</v>
      </c>
      <c r="H800" s="435">
        <f t="shared" si="110"/>
        <v>0.14882789292185805</v>
      </c>
      <c r="I800" s="577">
        <f t="shared" si="116"/>
        <v>7.97</v>
      </c>
      <c r="J800" s="573">
        <f t="shared" si="111"/>
        <v>0.56053858248785937</v>
      </c>
    </row>
    <row r="801" spans="1:10" x14ac:dyDescent="0.25">
      <c r="A801">
        <f t="shared" si="112"/>
        <v>8.865987105478973E-2</v>
      </c>
      <c r="B801" s="2">
        <f t="shared" si="113"/>
        <v>7.9799999999998743</v>
      </c>
      <c r="C801" s="428">
        <f t="shared" si="114"/>
        <v>7.98</v>
      </c>
      <c r="D801" s="425">
        <f t="shared" si="108"/>
        <v>8.8659871054790812E-2</v>
      </c>
      <c r="E801" s="433">
        <f t="shared" si="115"/>
        <v>7.98</v>
      </c>
      <c r="F801" s="430">
        <f t="shared" si="109"/>
        <v>0.14889507764490803</v>
      </c>
      <c r="G801" s="439">
        <f t="shared" si="116"/>
        <v>7.98</v>
      </c>
      <c r="H801" s="435">
        <f t="shared" si="110"/>
        <v>0.14889507764490803</v>
      </c>
      <c r="I801" s="577">
        <f t="shared" si="116"/>
        <v>7.98</v>
      </c>
      <c r="J801" s="573">
        <f t="shared" si="111"/>
        <v>0.56061546302529075</v>
      </c>
    </row>
    <row r="802" spans="1:10" x14ac:dyDescent="0.25">
      <c r="A802">
        <f t="shared" si="112"/>
        <v>8.8743638816535839E-2</v>
      </c>
      <c r="B802" s="2">
        <f t="shared" si="113"/>
        <v>7.9899999999998741</v>
      </c>
      <c r="C802" s="428">
        <f t="shared" si="114"/>
        <v>7.99</v>
      </c>
      <c r="D802" s="425">
        <f t="shared" si="108"/>
        <v>8.8743638816536879E-2</v>
      </c>
      <c r="E802" s="433">
        <f t="shared" si="115"/>
        <v>7.99</v>
      </c>
      <c r="F802" s="430">
        <f t="shared" si="109"/>
        <v>0.14896227623793801</v>
      </c>
      <c r="G802" s="439">
        <f t="shared" si="116"/>
        <v>7.99</v>
      </c>
      <c r="H802" s="435">
        <f t="shared" si="110"/>
        <v>0.14896227623793801</v>
      </c>
      <c r="I802" s="577">
        <f t="shared" si="116"/>
        <v>7.99</v>
      </c>
      <c r="J802" s="573">
        <f t="shared" si="111"/>
        <v>0.56069234578585425</v>
      </c>
    </row>
    <row r="803" spans="1:10" x14ac:dyDescent="0.25">
      <c r="A803">
        <f t="shared" si="112"/>
        <v>8.882743338727124E-2</v>
      </c>
      <c r="B803" s="2">
        <f t="shared" si="113"/>
        <v>7.9999999999998739</v>
      </c>
      <c r="C803" s="428">
        <f t="shared" si="114"/>
        <v>8</v>
      </c>
      <c r="D803" s="425">
        <f t="shared" si="108"/>
        <v>8.8827433387272267E-2</v>
      </c>
      <c r="E803" s="433">
        <f t="shared" si="115"/>
        <v>8</v>
      </c>
      <c r="F803" s="430">
        <f t="shared" si="109"/>
        <v>0.14902948869707539</v>
      </c>
      <c r="G803" s="439">
        <f t="shared" si="116"/>
        <v>8</v>
      </c>
      <c r="H803" s="435">
        <f t="shared" si="110"/>
        <v>0.14902948869707539</v>
      </c>
      <c r="I803" s="577">
        <f t="shared" si="116"/>
        <v>8</v>
      </c>
      <c r="J803" s="573">
        <f t="shared" si="111"/>
        <v>0.56076923076923046</v>
      </c>
    </row>
    <row r="804" spans="1:10" x14ac:dyDescent="0.25">
      <c r="A804">
        <f t="shared" si="112"/>
        <v>8.8911254732013778E-2</v>
      </c>
      <c r="B804" s="2">
        <f t="shared" si="113"/>
        <v>8.0099999999998737</v>
      </c>
      <c r="C804" s="428">
        <f t="shared" si="114"/>
        <v>8.01</v>
      </c>
      <c r="D804" s="425">
        <f t="shared" si="108"/>
        <v>8.8911254732014819E-2</v>
      </c>
      <c r="E804" s="433">
        <f t="shared" si="115"/>
        <v>8.01</v>
      </c>
      <c r="F804" s="430">
        <f t="shared" si="109"/>
        <v>0.14909671501844629</v>
      </c>
      <c r="G804" s="439">
        <f t="shared" si="116"/>
        <v>8.01</v>
      </c>
      <c r="H804" s="435">
        <f t="shared" si="110"/>
        <v>0.14909671501844629</v>
      </c>
      <c r="I804" s="577">
        <f t="shared" si="116"/>
        <v>8.01</v>
      </c>
      <c r="J804" s="573">
        <f t="shared" si="111"/>
        <v>0.5608461179750972</v>
      </c>
    </row>
    <row r="805" spans="1:10" x14ac:dyDescent="0.25">
      <c r="A805">
        <f t="shared" si="112"/>
        <v>8.8995102815799254E-2</v>
      </c>
      <c r="B805" s="2">
        <f t="shared" si="113"/>
        <v>8.0199999999998735</v>
      </c>
      <c r="C805" s="428">
        <f t="shared" si="114"/>
        <v>8.02</v>
      </c>
      <c r="D805" s="425">
        <f t="shared" si="108"/>
        <v>8.8995102815800309E-2</v>
      </c>
      <c r="E805" s="433">
        <f t="shared" si="115"/>
        <v>8.02</v>
      </c>
      <c r="F805" s="430">
        <f t="shared" si="109"/>
        <v>0.14916395519817627</v>
      </c>
      <c r="G805" s="439">
        <f t="shared" si="116"/>
        <v>8.02</v>
      </c>
      <c r="H805" s="435">
        <f t="shared" si="110"/>
        <v>0.14916395519817627</v>
      </c>
      <c r="I805" s="577">
        <f t="shared" si="116"/>
        <v>8.02</v>
      </c>
      <c r="J805" s="573">
        <f t="shared" si="111"/>
        <v>0.56092300740313406</v>
      </c>
    </row>
    <row r="806" spans="1:10" x14ac:dyDescent="0.25">
      <c r="A806">
        <f t="shared" si="112"/>
        <v>8.90789776036814E-2</v>
      </c>
      <c r="B806" s="2">
        <f t="shared" si="113"/>
        <v>8.0299999999998732</v>
      </c>
      <c r="C806" s="428">
        <f t="shared" si="114"/>
        <v>8.0299999999999994</v>
      </c>
      <c r="D806" s="425">
        <f t="shared" si="108"/>
        <v>8.9078977603682441E-2</v>
      </c>
      <c r="E806" s="433">
        <f t="shared" si="115"/>
        <v>8.0299999999999994</v>
      </c>
      <c r="F806" s="430">
        <f t="shared" si="109"/>
        <v>0.14923120923239017</v>
      </c>
      <c r="G806" s="439">
        <f t="shared" si="116"/>
        <v>8.0299999999999994</v>
      </c>
      <c r="H806" s="435">
        <f t="shared" si="110"/>
        <v>0.14923120923239017</v>
      </c>
      <c r="I806" s="577">
        <f t="shared" si="116"/>
        <v>8.0299999999999994</v>
      </c>
      <c r="J806" s="573">
        <f t="shared" si="111"/>
        <v>0.56099989905302128</v>
      </c>
    </row>
    <row r="807" spans="1:10" x14ac:dyDescent="0.25">
      <c r="A807">
        <f t="shared" si="112"/>
        <v>8.9162879060731864E-2</v>
      </c>
      <c r="B807" s="2">
        <f t="shared" si="113"/>
        <v>8.039999999999873</v>
      </c>
      <c r="C807" s="428">
        <f t="shared" si="114"/>
        <v>8.0399999999999991</v>
      </c>
      <c r="D807" s="425">
        <f t="shared" si="108"/>
        <v>8.9162879060732919E-2</v>
      </c>
      <c r="E807" s="433">
        <f t="shared" si="115"/>
        <v>8.0399999999999991</v>
      </c>
      <c r="F807" s="430">
        <f t="shared" si="109"/>
        <v>0.1492984771172117</v>
      </c>
      <c r="G807" s="439">
        <f t="shared" si="116"/>
        <v>8.0399999999999991</v>
      </c>
      <c r="H807" s="435">
        <f t="shared" si="110"/>
        <v>0.1492984771172117</v>
      </c>
      <c r="I807" s="577">
        <f t="shared" si="116"/>
        <v>8.0399999999999991</v>
      </c>
      <c r="J807" s="573">
        <f t="shared" si="111"/>
        <v>0.56107679292443757</v>
      </c>
    </row>
    <row r="808" spans="1:10" x14ac:dyDescent="0.25">
      <c r="A808">
        <f t="shared" si="112"/>
        <v>8.9246807152040503E-2</v>
      </c>
      <c r="B808" s="2">
        <f t="shared" si="113"/>
        <v>8.0499999999998728</v>
      </c>
      <c r="C808" s="428">
        <f t="shared" si="114"/>
        <v>8.0500000000000007</v>
      </c>
      <c r="D808" s="425">
        <f t="shared" si="108"/>
        <v>8.9246807152041557E-2</v>
      </c>
      <c r="E808" s="433">
        <f t="shared" si="115"/>
        <v>8.0500000000000007</v>
      </c>
      <c r="F808" s="430">
        <f t="shared" si="109"/>
        <v>0.14936575884876388</v>
      </c>
      <c r="G808" s="439">
        <f t="shared" si="116"/>
        <v>8.0500000000000007</v>
      </c>
      <c r="H808" s="435">
        <f t="shared" si="110"/>
        <v>0.14936575884876388</v>
      </c>
      <c r="I808" s="577">
        <f t="shared" si="116"/>
        <v>8.0500000000000007</v>
      </c>
      <c r="J808" s="573">
        <f t="shared" si="111"/>
        <v>0.56115368901706297</v>
      </c>
    </row>
    <row r="809" spans="1:10" x14ac:dyDescent="0.25">
      <c r="A809">
        <f t="shared" si="112"/>
        <v>8.9330761842715295E-2</v>
      </c>
      <c r="B809" s="2">
        <f t="shared" si="113"/>
        <v>8.0599999999998726</v>
      </c>
      <c r="C809" s="428">
        <f t="shared" si="114"/>
        <v>8.06</v>
      </c>
      <c r="D809" s="425">
        <f t="shared" si="108"/>
        <v>8.933076184271635E-2</v>
      </c>
      <c r="E809" s="433">
        <f t="shared" si="115"/>
        <v>8.06</v>
      </c>
      <c r="F809" s="430">
        <f t="shared" si="109"/>
        <v>0.14943305442316893</v>
      </c>
      <c r="G809" s="439">
        <f t="shared" si="116"/>
        <v>8.06</v>
      </c>
      <c r="H809" s="435">
        <f t="shared" si="110"/>
        <v>0.14943305442316893</v>
      </c>
      <c r="I809" s="577">
        <f t="shared" si="116"/>
        <v>8.06</v>
      </c>
      <c r="J809" s="573">
        <f t="shared" si="111"/>
        <v>0.5612305873305774</v>
      </c>
    </row>
    <row r="810" spans="1:10" x14ac:dyDescent="0.25">
      <c r="A810">
        <f t="shared" si="112"/>
        <v>8.9414743097882471E-2</v>
      </c>
      <c r="B810" s="2">
        <f t="shared" si="113"/>
        <v>8.0699999999998724</v>
      </c>
      <c r="C810" s="428">
        <f t="shared" si="114"/>
        <v>8.07</v>
      </c>
      <c r="D810" s="425">
        <f t="shared" si="108"/>
        <v>8.9414743097883512E-2</v>
      </c>
      <c r="E810" s="433">
        <f t="shared" si="115"/>
        <v>8.07</v>
      </c>
      <c r="F810" s="430">
        <f t="shared" si="109"/>
        <v>0.14950036383654824</v>
      </c>
      <c r="G810" s="439">
        <f t="shared" si="116"/>
        <v>8.07</v>
      </c>
      <c r="H810" s="435">
        <f t="shared" si="110"/>
        <v>0.14950036383654824</v>
      </c>
      <c r="I810" s="577">
        <f t="shared" si="116"/>
        <v>8.07</v>
      </c>
      <c r="J810" s="573">
        <f t="shared" si="111"/>
        <v>0.56130748786466111</v>
      </c>
    </row>
    <row r="811" spans="1:10" x14ac:dyDescent="0.25">
      <c r="A811">
        <f t="shared" si="112"/>
        <v>8.9498750882686509E-2</v>
      </c>
      <c r="B811" s="2">
        <f t="shared" si="113"/>
        <v>8.0799999999998722</v>
      </c>
      <c r="C811" s="428">
        <f t="shared" si="114"/>
        <v>8.08</v>
      </c>
      <c r="D811" s="425">
        <f t="shared" si="108"/>
        <v>8.9498750882687578E-2</v>
      </c>
      <c r="E811" s="433">
        <f t="shared" si="115"/>
        <v>8.08</v>
      </c>
      <c r="F811" s="430">
        <f t="shared" si="109"/>
        <v>0.14956768708502213</v>
      </c>
      <c r="G811" s="439">
        <f t="shared" si="116"/>
        <v>8.08</v>
      </c>
      <c r="H811" s="435">
        <f t="shared" si="110"/>
        <v>0.14956768708502213</v>
      </c>
      <c r="I811" s="577">
        <f t="shared" si="116"/>
        <v>8.08</v>
      </c>
      <c r="J811" s="573">
        <f t="shared" si="111"/>
        <v>0.56138439061899292</v>
      </c>
    </row>
    <row r="812" spans="1:10" x14ac:dyDescent="0.25">
      <c r="A812">
        <f t="shared" si="112"/>
        <v>8.9582785162290388E-2</v>
      </c>
      <c r="B812" s="2">
        <f t="shared" si="113"/>
        <v>8.089999999999872</v>
      </c>
      <c r="C812" s="428">
        <f t="shared" si="114"/>
        <v>8.09</v>
      </c>
      <c r="D812" s="425">
        <f t="shared" si="108"/>
        <v>8.9582785162291442E-2</v>
      </c>
      <c r="E812" s="433">
        <f t="shared" si="115"/>
        <v>8.09</v>
      </c>
      <c r="F812" s="430">
        <f t="shared" si="109"/>
        <v>0.1496350241647102</v>
      </c>
      <c r="G812" s="439">
        <f t="shared" si="116"/>
        <v>8.09</v>
      </c>
      <c r="H812" s="435">
        <f t="shared" si="110"/>
        <v>0.1496350241647102</v>
      </c>
      <c r="I812" s="577">
        <f t="shared" si="116"/>
        <v>8.09</v>
      </c>
      <c r="J812" s="573">
        <f t="shared" si="111"/>
        <v>0.56146129559325286</v>
      </c>
    </row>
    <row r="813" spans="1:10" x14ac:dyDescent="0.25">
      <c r="A813">
        <f t="shared" si="112"/>
        <v>8.96668459018755E-2</v>
      </c>
      <c r="B813" s="2">
        <f t="shared" si="113"/>
        <v>8.0999999999998717</v>
      </c>
      <c r="C813" s="428">
        <f t="shared" si="114"/>
        <v>8.1</v>
      </c>
      <c r="D813" s="425">
        <f t="shared" si="108"/>
        <v>8.9666845901876568E-2</v>
      </c>
      <c r="E813" s="433">
        <f t="shared" si="115"/>
        <v>8.1</v>
      </c>
      <c r="F813" s="430">
        <f t="shared" si="109"/>
        <v>0.14970237507173154</v>
      </c>
      <c r="G813" s="439">
        <f t="shared" si="116"/>
        <v>8.1</v>
      </c>
      <c r="H813" s="435">
        <f t="shared" si="110"/>
        <v>0.14970237507173154</v>
      </c>
      <c r="I813" s="577">
        <f t="shared" si="116"/>
        <v>8.1</v>
      </c>
      <c r="J813" s="573">
        <f t="shared" si="111"/>
        <v>0.56153820278712163</v>
      </c>
    </row>
    <row r="814" spans="1:10" x14ac:dyDescent="0.25">
      <c r="A814">
        <f t="shared" si="112"/>
        <v>8.9750933066641836E-2</v>
      </c>
      <c r="B814" s="2">
        <f t="shared" si="113"/>
        <v>8.1099999999998715</v>
      </c>
      <c r="C814" s="428">
        <f t="shared" si="114"/>
        <v>8.11</v>
      </c>
      <c r="D814" s="425">
        <f t="shared" si="108"/>
        <v>8.9750933066642877E-2</v>
      </c>
      <c r="E814" s="433">
        <f t="shared" si="115"/>
        <v>8.11</v>
      </c>
      <c r="F814" s="430">
        <f t="shared" si="109"/>
        <v>0.1497697398022039</v>
      </c>
      <c r="G814" s="439">
        <f t="shared" si="116"/>
        <v>8.11</v>
      </c>
      <c r="H814" s="435">
        <f t="shared" si="110"/>
        <v>0.1497697398022039</v>
      </c>
      <c r="I814" s="577">
        <f t="shared" si="116"/>
        <v>8.11</v>
      </c>
      <c r="J814" s="573">
        <f t="shared" si="111"/>
        <v>0.56161511220027927</v>
      </c>
    </row>
    <row r="815" spans="1:10" x14ac:dyDescent="0.25">
      <c r="A815">
        <f t="shared" si="112"/>
        <v>8.9835046621807843E-2</v>
      </c>
      <c r="B815" s="2">
        <f t="shared" si="113"/>
        <v>8.1199999999998713</v>
      </c>
      <c r="C815" s="428">
        <f t="shared" si="114"/>
        <v>8.1199999999999992</v>
      </c>
      <c r="D815" s="425">
        <f t="shared" si="108"/>
        <v>8.9835046621808912E-2</v>
      </c>
      <c r="E815" s="433">
        <f t="shared" si="115"/>
        <v>8.1199999999999992</v>
      </c>
      <c r="F815" s="430">
        <f t="shared" si="109"/>
        <v>0.14983711835224442</v>
      </c>
      <c r="G815" s="439">
        <f t="shared" si="116"/>
        <v>8.1199999999999992</v>
      </c>
      <c r="H815" s="435">
        <f t="shared" si="110"/>
        <v>0.14983711835224442</v>
      </c>
      <c r="I815" s="577">
        <f t="shared" si="116"/>
        <v>8.1199999999999992</v>
      </c>
      <c r="J815" s="573">
        <f t="shared" si="111"/>
        <v>0.56169202383240457</v>
      </c>
    </row>
    <row r="816" spans="1:10" x14ac:dyDescent="0.25">
      <c r="A816">
        <f t="shared" si="112"/>
        <v>8.991918653261087E-2</v>
      </c>
      <c r="B816" s="2">
        <f t="shared" si="113"/>
        <v>8.1299999999998711</v>
      </c>
      <c r="C816" s="428">
        <f t="shared" si="114"/>
        <v>8.1300000000000008</v>
      </c>
      <c r="D816" s="425">
        <f t="shared" si="108"/>
        <v>8.9919186532612008E-2</v>
      </c>
      <c r="E816" s="433">
        <f t="shared" si="115"/>
        <v>8.1300000000000008</v>
      </c>
      <c r="F816" s="430">
        <f t="shared" si="109"/>
        <v>0.14990451071796965</v>
      </c>
      <c r="G816" s="439">
        <f t="shared" si="116"/>
        <v>8.1300000000000008</v>
      </c>
      <c r="H816" s="435">
        <f t="shared" si="110"/>
        <v>0.14990451071796965</v>
      </c>
      <c r="I816" s="577">
        <f t="shared" si="116"/>
        <v>8.1300000000000008</v>
      </c>
      <c r="J816" s="573">
        <f t="shared" si="111"/>
        <v>0.56176893768317959</v>
      </c>
    </row>
    <row r="817" spans="1:10" x14ac:dyDescent="0.25">
      <c r="A817">
        <f t="shared" si="112"/>
        <v>9.0003352764306946E-2</v>
      </c>
      <c r="B817" s="2">
        <f t="shared" si="113"/>
        <v>8.1399999999998709</v>
      </c>
      <c r="C817" s="428">
        <f t="shared" si="114"/>
        <v>8.14</v>
      </c>
      <c r="D817" s="425">
        <f t="shared" si="108"/>
        <v>9.0003352764308084E-2</v>
      </c>
      <c r="E817" s="433">
        <f t="shared" si="115"/>
        <v>8.14</v>
      </c>
      <c r="F817" s="430">
        <f t="shared" si="109"/>
        <v>0.14997191689549474</v>
      </c>
      <c r="G817" s="439">
        <f t="shared" si="116"/>
        <v>8.14</v>
      </c>
      <c r="H817" s="435">
        <f t="shared" si="110"/>
        <v>0.14997191689549474</v>
      </c>
      <c r="I817" s="577">
        <f t="shared" si="116"/>
        <v>8.14</v>
      </c>
      <c r="J817" s="573">
        <f t="shared" si="111"/>
        <v>0.56184585375228258</v>
      </c>
    </row>
    <row r="818" spans="1:10" x14ac:dyDescent="0.25">
      <c r="A818">
        <f t="shared" si="112"/>
        <v>9.0087545282170944E-2</v>
      </c>
      <c r="B818" s="2">
        <f t="shared" si="113"/>
        <v>8.1499999999998707</v>
      </c>
      <c r="C818" s="428">
        <f t="shared" si="114"/>
        <v>8.15</v>
      </c>
      <c r="D818" s="425">
        <f t="shared" si="108"/>
        <v>9.0087545282172082E-2</v>
      </c>
      <c r="E818" s="433">
        <f t="shared" si="115"/>
        <v>8.15</v>
      </c>
      <c r="F818" s="430">
        <f t="shared" si="109"/>
        <v>0.15003933688093457</v>
      </c>
      <c r="G818" s="439">
        <f t="shared" si="116"/>
        <v>8.15</v>
      </c>
      <c r="H818" s="435">
        <f t="shared" si="110"/>
        <v>0.15003933688093457</v>
      </c>
      <c r="I818" s="577">
        <f t="shared" si="116"/>
        <v>8.15</v>
      </c>
      <c r="J818" s="573">
        <f t="shared" si="111"/>
        <v>0.561922772039395</v>
      </c>
    </row>
    <row r="819" spans="1:10" x14ac:dyDescent="0.25">
      <c r="A819">
        <f t="shared" si="112"/>
        <v>9.0171764051496642E-2</v>
      </c>
      <c r="B819" s="2">
        <f t="shared" si="113"/>
        <v>8.1599999999998705</v>
      </c>
      <c r="C819" s="428">
        <f t="shared" si="114"/>
        <v>8.16</v>
      </c>
      <c r="D819" s="425">
        <f t="shared" si="108"/>
        <v>9.0171764051497794E-2</v>
      </c>
      <c r="E819" s="433">
        <f t="shared" si="115"/>
        <v>8.16</v>
      </c>
      <c r="F819" s="430">
        <f t="shared" si="109"/>
        <v>0.15010677067040307</v>
      </c>
      <c r="G819" s="439">
        <f t="shared" si="116"/>
        <v>8.16</v>
      </c>
      <c r="H819" s="435">
        <f t="shared" si="110"/>
        <v>0.15010677067040307</v>
      </c>
      <c r="I819" s="577">
        <f t="shared" si="116"/>
        <v>8.16</v>
      </c>
      <c r="J819" s="573">
        <f t="shared" si="111"/>
        <v>0.56199969254419746</v>
      </c>
    </row>
    <row r="820" spans="1:10" x14ac:dyDescent="0.25">
      <c r="A820">
        <f t="shared" si="112"/>
        <v>9.0256009037596799E-2</v>
      </c>
      <c r="B820" s="2">
        <f t="shared" si="113"/>
        <v>8.1699999999998703</v>
      </c>
      <c r="C820" s="428">
        <f t="shared" si="114"/>
        <v>8.17</v>
      </c>
      <c r="D820" s="425">
        <f t="shared" si="108"/>
        <v>9.0256009037597881E-2</v>
      </c>
      <c r="E820" s="433">
        <f t="shared" si="115"/>
        <v>8.17</v>
      </c>
      <c r="F820" s="430">
        <f t="shared" si="109"/>
        <v>0.15017421826001276</v>
      </c>
      <c r="G820" s="439">
        <f t="shared" si="116"/>
        <v>8.17</v>
      </c>
      <c r="H820" s="435">
        <f t="shared" si="110"/>
        <v>0.15017421826001276</v>
      </c>
      <c r="I820" s="577">
        <f t="shared" si="116"/>
        <v>8.17</v>
      </c>
      <c r="J820" s="573">
        <f t="shared" si="111"/>
        <v>0.56207661526636821</v>
      </c>
    </row>
    <row r="821" spans="1:10" x14ac:dyDescent="0.25">
      <c r="A821">
        <f t="shared" si="112"/>
        <v>9.0340280205803258E-2</v>
      </c>
      <c r="B821" s="2">
        <f t="shared" si="113"/>
        <v>8.17999999999987</v>
      </c>
      <c r="C821" s="428">
        <f t="shared" si="114"/>
        <v>8.18</v>
      </c>
      <c r="D821" s="425">
        <f t="shared" si="108"/>
        <v>9.0340280205804341E-2</v>
      </c>
      <c r="E821" s="433">
        <f t="shared" si="115"/>
        <v>8.18</v>
      </c>
      <c r="F821" s="430">
        <f t="shared" si="109"/>
        <v>0.15024167964587651</v>
      </c>
      <c r="G821" s="439">
        <f t="shared" si="116"/>
        <v>8.18</v>
      </c>
      <c r="H821" s="435">
        <f t="shared" si="110"/>
        <v>0.15024167964587651</v>
      </c>
      <c r="I821" s="577">
        <f t="shared" si="116"/>
        <v>8.18</v>
      </c>
      <c r="J821" s="573">
        <f t="shared" si="111"/>
        <v>0.56215354020559039</v>
      </c>
    </row>
    <row r="822" spans="1:10" x14ac:dyDescent="0.25">
      <c r="A822">
        <f t="shared" si="112"/>
        <v>9.0424577521466987E-2</v>
      </c>
      <c r="B822" s="2">
        <f t="shared" si="113"/>
        <v>8.1899999999998698</v>
      </c>
      <c r="C822" s="428">
        <f t="shared" si="114"/>
        <v>8.19</v>
      </c>
      <c r="D822" s="425">
        <f t="shared" si="108"/>
        <v>9.0424577521468097E-2</v>
      </c>
      <c r="E822" s="433">
        <f t="shared" si="115"/>
        <v>8.19</v>
      </c>
      <c r="F822" s="430">
        <f t="shared" si="109"/>
        <v>0.15030915482410548</v>
      </c>
      <c r="G822" s="439">
        <f t="shared" si="116"/>
        <v>8.19</v>
      </c>
      <c r="H822" s="435">
        <f t="shared" si="110"/>
        <v>0.15030915482410548</v>
      </c>
      <c r="I822" s="577">
        <f t="shared" si="116"/>
        <v>8.19</v>
      </c>
      <c r="J822" s="573">
        <f t="shared" si="111"/>
        <v>0.56223046736154392</v>
      </c>
    </row>
    <row r="823" spans="1:10" x14ac:dyDescent="0.25">
      <c r="A823">
        <f t="shared" si="112"/>
        <v>9.0508900949958213E-2</v>
      </c>
      <c r="B823" s="2">
        <f t="shared" si="113"/>
        <v>8.1999999999998696</v>
      </c>
      <c r="C823" s="428">
        <f t="shared" si="114"/>
        <v>8.1999999999999993</v>
      </c>
      <c r="D823" s="425">
        <f t="shared" si="108"/>
        <v>9.0508900949959309E-2</v>
      </c>
      <c r="E823" s="433">
        <f t="shared" si="115"/>
        <v>8.1999999999999993</v>
      </c>
      <c r="F823" s="430">
        <f t="shared" si="109"/>
        <v>0.15037664379081025</v>
      </c>
      <c r="G823" s="439">
        <f t="shared" si="116"/>
        <v>8.1999999999999993</v>
      </c>
      <c r="H823" s="435">
        <f t="shared" si="110"/>
        <v>0.15037664379081025</v>
      </c>
      <c r="I823" s="577">
        <f t="shared" si="116"/>
        <v>8.1999999999999993</v>
      </c>
      <c r="J823" s="573">
        <f t="shared" si="111"/>
        <v>0.56230739673390939</v>
      </c>
    </row>
    <row r="824" spans="1:10" x14ac:dyDescent="0.25">
      <c r="A824">
        <f t="shared" si="112"/>
        <v>9.0593250456666344E-2</v>
      </c>
      <c r="B824" s="2">
        <f t="shared" si="113"/>
        <v>8.2099999999998694</v>
      </c>
      <c r="C824" s="428">
        <f t="shared" si="114"/>
        <v>8.2100000000000009</v>
      </c>
      <c r="D824" s="425">
        <f t="shared" si="108"/>
        <v>9.059325045666744E-2</v>
      </c>
      <c r="E824" s="433">
        <f t="shared" si="115"/>
        <v>8.2100000000000009</v>
      </c>
      <c r="F824" s="430">
        <f t="shared" si="109"/>
        <v>0.15044414654210059</v>
      </c>
      <c r="G824" s="439">
        <f t="shared" si="116"/>
        <v>8.2100000000000009</v>
      </c>
      <c r="H824" s="435">
        <f t="shared" si="110"/>
        <v>0.15044414654210059</v>
      </c>
      <c r="I824" s="577">
        <f t="shared" si="116"/>
        <v>8.2100000000000009</v>
      </c>
      <c r="J824" s="573">
        <f t="shared" si="111"/>
        <v>0.56238432832236673</v>
      </c>
    </row>
    <row r="825" spans="1:10" x14ac:dyDescent="0.25">
      <c r="A825">
        <f t="shared" si="112"/>
        <v>9.0677626007000176E-2</v>
      </c>
      <c r="B825" s="2">
        <f t="shared" si="113"/>
        <v>8.2199999999998692</v>
      </c>
      <c r="C825" s="428">
        <f t="shared" si="114"/>
        <v>8.2200000000000006</v>
      </c>
      <c r="D825" s="425">
        <f t="shared" si="108"/>
        <v>9.0677626007001286E-2</v>
      </c>
      <c r="E825" s="433">
        <f t="shared" si="115"/>
        <v>8.2200000000000006</v>
      </c>
      <c r="F825" s="430">
        <f t="shared" si="109"/>
        <v>0.15051166307408526</v>
      </c>
      <c r="G825" s="439">
        <f t="shared" si="116"/>
        <v>8.2200000000000006</v>
      </c>
      <c r="H825" s="435">
        <f t="shared" si="110"/>
        <v>0.15051166307408526</v>
      </c>
      <c r="I825" s="577">
        <f t="shared" si="116"/>
        <v>8.2200000000000006</v>
      </c>
      <c r="J825" s="573">
        <f t="shared" si="111"/>
        <v>0.56246126212659675</v>
      </c>
    </row>
    <row r="826" spans="1:10" x14ac:dyDescent="0.25">
      <c r="A826">
        <f t="shared" si="112"/>
        <v>9.0762027566388001E-2</v>
      </c>
      <c r="B826" s="2">
        <f t="shared" si="113"/>
        <v>8.229999999999869</v>
      </c>
      <c r="C826" s="428">
        <f t="shared" si="114"/>
        <v>8.23</v>
      </c>
      <c r="D826" s="425">
        <f t="shared" si="108"/>
        <v>9.0762027566389097E-2</v>
      </c>
      <c r="E826" s="433">
        <f t="shared" si="115"/>
        <v>8.23</v>
      </c>
      <c r="F826" s="430">
        <f t="shared" si="109"/>
        <v>0.15057919338287265</v>
      </c>
      <c r="G826" s="439">
        <f t="shared" si="116"/>
        <v>8.23</v>
      </c>
      <c r="H826" s="435">
        <f t="shared" si="110"/>
        <v>0.15057919338287265</v>
      </c>
      <c r="I826" s="577">
        <f t="shared" si="116"/>
        <v>8.23</v>
      </c>
      <c r="J826" s="573">
        <f t="shared" si="111"/>
        <v>0.56253819814628048</v>
      </c>
    </row>
    <row r="827" spans="1:10" x14ac:dyDescent="0.25">
      <c r="A827">
        <f t="shared" si="112"/>
        <v>9.0846455100277487E-2</v>
      </c>
      <c r="B827" s="2">
        <f t="shared" si="113"/>
        <v>8.2399999999998688</v>
      </c>
      <c r="C827" s="428">
        <f t="shared" si="114"/>
        <v>8.24</v>
      </c>
      <c r="D827" s="425">
        <f t="shared" si="108"/>
        <v>9.0846455100278584E-2</v>
      </c>
      <c r="E827" s="433">
        <f t="shared" si="115"/>
        <v>8.24</v>
      </c>
      <c r="F827" s="430">
        <f t="shared" si="109"/>
        <v>0.15064673746456997</v>
      </c>
      <c r="G827" s="439">
        <f t="shared" si="116"/>
        <v>8.24</v>
      </c>
      <c r="H827" s="435">
        <f t="shared" si="110"/>
        <v>0.15064673746456997</v>
      </c>
      <c r="I827" s="577">
        <f t="shared" si="116"/>
        <v>8.24</v>
      </c>
      <c r="J827" s="573">
        <f t="shared" si="111"/>
        <v>0.56261513638109872</v>
      </c>
    </row>
    <row r="828" spans="1:10" x14ac:dyDescent="0.25">
      <c r="A828">
        <f t="shared" si="112"/>
        <v>9.0930908574135993E-2</v>
      </c>
      <c r="B828" s="2">
        <f t="shared" si="113"/>
        <v>8.2499999999998685</v>
      </c>
      <c r="C828" s="428">
        <f t="shared" si="114"/>
        <v>8.25</v>
      </c>
      <c r="D828" s="425">
        <f t="shared" si="108"/>
        <v>9.093090857413709E-2</v>
      </c>
      <c r="E828" s="433">
        <f t="shared" si="115"/>
        <v>8.25</v>
      </c>
      <c r="F828" s="430">
        <f t="shared" si="109"/>
        <v>0.15071429531528385</v>
      </c>
      <c r="G828" s="439">
        <f t="shared" si="116"/>
        <v>8.25</v>
      </c>
      <c r="H828" s="435">
        <f t="shared" si="110"/>
        <v>0.15071429531528385</v>
      </c>
      <c r="I828" s="577">
        <f t="shared" si="116"/>
        <v>8.25</v>
      </c>
      <c r="J828" s="573">
        <f t="shared" si="111"/>
        <v>0.56269207683073252</v>
      </c>
    </row>
    <row r="829" spans="1:10" x14ac:dyDescent="0.25">
      <c r="A829">
        <f t="shared" si="112"/>
        <v>9.1015387953450391E-2</v>
      </c>
      <c r="B829" s="2">
        <f t="shared" si="113"/>
        <v>8.2599999999998683</v>
      </c>
      <c r="C829" s="428">
        <f t="shared" si="114"/>
        <v>8.26</v>
      </c>
      <c r="D829" s="425">
        <f t="shared" si="108"/>
        <v>9.1015387953451501E-2</v>
      </c>
      <c r="E829" s="433">
        <f t="shared" si="115"/>
        <v>8.26</v>
      </c>
      <c r="F829" s="430">
        <f t="shared" si="109"/>
        <v>0.15078186693111995</v>
      </c>
      <c r="G829" s="439">
        <f t="shared" si="116"/>
        <v>8.26</v>
      </c>
      <c r="H829" s="435">
        <f t="shared" si="110"/>
        <v>0.15078186693111995</v>
      </c>
      <c r="I829" s="577">
        <f t="shared" si="116"/>
        <v>8.26</v>
      </c>
      <c r="J829" s="573">
        <f t="shared" si="111"/>
        <v>0.56276901949486224</v>
      </c>
    </row>
    <row r="830" spans="1:10" x14ac:dyDescent="0.25">
      <c r="A830">
        <f t="shared" si="112"/>
        <v>9.1099893203727356E-2</v>
      </c>
      <c r="B830" s="2">
        <f t="shared" si="113"/>
        <v>8.2699999999998681</v>
      </c>
      <c r="C830" s="428">
        <f t="shared" si="114"/>
        <v>8.27</v>
      </c>
      <c r="D830" s="425">
        <f t="shared" si="108"/>
        <v>9.1099893203728452E-2</v>
      </c>
      <c r="E830" s="433">
        <f t="shared" si="115"/>
        <v>8.27</v>
      </c>
      <c r="F830" s="430">
        <f t="shared" si="109"/>
        <v>0.15084945230818317</v>
      </c>
      <c r="G830" s="439">
        <f t="shared" si="116"/>
        <v>8.27</v>
      </c>
      <c r="H830" s="435">
        <f t="shared" si="110"/>
        <v>0.15084945230818317</v>
      </c>
      <c r="I830" s="577">
        <f t="shared" si="116"/>
        <v>8.27</v>
      </c>
      <c r="J830" s="573">
        <f t="shared" si="111"/>
        <v>0.56284596437316925</v>
      </c>
    </row>
    <row r="831" spans="1:10" x14ac:dyDescent="0.25">
      <c r="A831">
        <f t="shared" si="112"/>
        <v>9.1184424290493296E-2</v>
      </c>
      <c r="B831" s="2">
        <f t="shared" si="113"/>
        <v>8.2799999999998679</v>
      </c>
      <c r="C831" s="428">
        <f t="shared" si="114"/>
        <v>8.2799999999999994</v>
      </c>
      <c r="D831" s="425">
        <f t="shared" si="108"/>
        <v>9.1184424290494406E-2</v>
      </c>
      <c r="E831" s="433">
        <f t="shared" si="115"/>
        <v>8.2799999999999994</v>
      </c>
      <c r="F831" s="430">
        <f t="shared" si="109"/>
        <v>0.15091705144257783</v>
      </c>
      <c r="G831" s="439">
        <f t="shared" si="116"/>
        <v>8.2799999999999994</v>
      </c>
      <c r="H831" s="435">
        <f t="shared" si="110"/>
        <v>0.15091705144257783</v>
      </c>
      <c r="I831" s="577">
        <f t="shared" si="116"/>
        <v>8.2799999999999994</v>
      </c>
      <c r="J831" s="573">
        <f t="shared" si="111"/>
        <v>0.56292291146533491</v>
      </c>
    </row>
    <row r="832" spans="1:10" x14ac:dyDescent="0.25">
      <c r="A832">
        <f t="shared" si="112"/>
        <v>9.1268981179294495E-2</v>
      </c>
      <c r="B832" s="2">
        <f t="shared" si="113"/>
        <v>8.2899999999998677</v>
      </c>
      <c r="C832" s="428">
        <f t="shared" si="114"/>
        <v>8.2899999999999991</v>
      </c>
      <c r="D832" s="425">
        <f t="shared" si="108"/>
        <v>9.1268981179295605E-2</v>
      </c>
      <c r="E832" s="433">
        <f t="shared" si="115"/>
        <v>8.2899999999999991</v>
      </c>
      <c r="F832" s="430">
        <f t="shared" si="109"/>
        <v>0.15098466433040719</v>
      </c>
      <c r="G832" s="439">
        <f t="shared" si="116"/>
        <v>8.2899999999999991</v>
      </c>
      <c r="H832" s="435">
        <f t="shared" si="110"/>
        <v>0.15098466433040719</v>
      </c>
      <c r="I832" s="577">
        <f t="shared" si="116"/>
        <v>8.2899999999999991</v>
      </c>
      <c r="J832" s="573">
        <f t="shared" si="111"/>
        <v>0.56299986077104058</v>
      </c>
    </row>
    <row r="833" spans="1:10" x14ac:dyDescent="0.25">
      <c r="A833">
        <f t="shared" si="112"/>
        <v>9.1353563835697135E-2</v>
      </c>
      <c r="B833" s="2">
        <f t="shared" si="113"/>
        <v>8.2999999999998675</v>
      </c>
      <c r="C833" s="428">
        <f t="shared" si="114"/>
        <v>8.3000000000000007</v>
      </c>
      <c r="D833" s="425">
        <f t="shared" si="108"/>
        <v>9.1353563835698245E-2</v>
      </c>
      <c r="E833" s="433">
        <f t="shared" si="115"/>
        <v>8.3000000000000007</v>
      </c>
      <c r="F833" s="430">
        <f t="shared" si="109"/>
        <v>0.15105229096777381</v>
      </c>
      <c r="G833" s="439">
        <f t="shared" si="116"/>
        <v>8.3000000000000007</v>
      </c>
      <c r="H833" s="435">
        <f t="shared" si="110"/>
        <v>0.15105229096777381</v>
      </c>
      <c r="I833" s="577">
        <f t="shared" si="116"/>
        <v>8.3000000000000007</v>
      </c>
      <c r="J833" s="573">
        <f t="shared" si="111"/>
        <v>0.56307681228996687</v>
      </c>
    </row>
    <row r="834" spans="1:10" x14ac:dyDescent="0.25">
      <c r="A834">
        <f t="shared" si="112"/>
        <v>9.1438172225287329E-2</v>
      </c>
      <c r="B834" s="2">
        <f t="shared" si="113"/>
        <v>8.3099999999998673</v>
      </c>
      <c r="C834" s="428">
        <f t="shared" si="114"/>
        <v>8.31</v>
      </c>
      <c r="D834" s="425">
        <f t="shared" si="108"/>
        <v>9.1438172225288467E-2</v>
      </c>
      <c r="E834" s="433">
        <f t="shared" si="115"/>
        <v>8.31</v>
      </c>
      <c r="F834" s="430">
        <f t="shared" si="109"/>
        <v>0.15111993135077936</v>
      </c>
      <c r="G834" s="439">
        <f t="shared" si="116"/>
        <v>8.31</v>
      </c>
      <c r="H834" s="435">
        <f t="shared" si="110"/>
        <v>0.15111993135077936</v>
      </c>
      <c r="I834" s="577">
        <f t="shared" si="116"/>
        <v>8.31</v>
      </c>
      <c r="J834" s="573">
        <f t="shared" si="111"/>
        <v>0.56315376602179468</v>
      </c>
    </row>
    <row r="835" spans="1:10" x14ac:dyDescent="0.25">
      <c r="A835">
        <f t="shared" si="112"/>
        <v>9.1522806313671393E-2</v>
      </c>
      <c r="B835" s="2">
        <f t="shared" si="113"/>
        <v>8.3199999999998671</v>
      </c>
      <c r="C835" s="428">
        <f t="shared" si="114"/>
        <v>8.32</v>
      </c>
      <c r="D835" s="425">
        <f t="shared" ref="D835:D898" si="117">(((1+C835/100)^D$2)*C835/100)/(((1+C835/100)^D$2)-1)</f>
        <v>9.1522806313672517E-2</v>
      </c>
      <c r="E835" s="433">
        <f t="shared" si="115"/>
        <v>8.32</v>
      </c>
      <c r="F835" s="430">
        <f t="shared" ref="F835:F898" si="118">(((1+E835/100)^F$2)*E835/100)/(((1+E835/100)^F$2)-1)</f>
        <v>0.15118758547552491</v>
      </c>
      <c r="G835" s="439">
        <f t="shared" si="116"/>
        <v>8.32</v>
      </c>
      <c r="H835" s="435">
        <f t="shared" ref="H835:H898" si="119">(((1+G835/100)^H$2)*G835/100)/(((1+G835/100)^H$2)-1)</f>
        <v>0.15118758547552491</v>
      </c>
      <c r="I835" s="577">
        <f t="shared" si="116"/>
        <v>8.32</v>
      </c>
      <c r="J835" s="573">
        <f t="shared" ref="J835:J898" si="120">(((1+I835/100)^J$2)*I835/100)/(((1+I835/100)^J$2)-1)</f>
        <v>0.56323072196620627</v>
      </c>
    </row>
    <row r="836" spans="1:10" x14ac:dyDescent="0.25">
      <c r="A836">
        <f t="shared" si="112"/>
        <v>9.1607466066475615E-2</v>
      </c>
      <c r="B836" s="2">
        <f t="shared" si="113"/>
        <v>8.3299999999998668</v>
      </c>
      <c r="C836" s="428">
        <f t="shared" si="114"/>
        <v>8.33</v>
      </c>
      <c r="D836" s="425">
        <f t="shared" si="117"/>
        <v>9.1607466066476753E-2</v>
      </c>
      <c r="E836" s="433">
        <f t="shared" si="115"/>
        <v>8.33</v>
      </c>
      <c r="F836" s="430">
        <f t="shared" si="118"/>
        <v>0.15125525333811057</v>
      </c>
      <c r="G836" s="439">
        <f t="shared" si="116"/>
        <v>8.33</v>
      </c>
      <c r="H836" s="435">
        <f t="shared" si="119"/>
        <v>0.15125525333811057</v>
      </c>
      <c r="I836" s="577">
        <f t="shared" si="116"/>
        <v>8.33</v>
      </c>
      <c r="J836" s="573">
        <f t="shared" si="120"/>
        <v>0.56330768012288224</v>
      </c>
    </row>
    <row r="837" spans="1:10" x14ac:dyDescent="0.25">
      <c r="A837">
        <f t="shared" ref="A837:A900" si="121">(((1+B837/100)^A$2)*B837/100)/(((1+B837/100)^A$2)-1)</f>
        <v>9.1692151449346573E-2</v>
      </c>
      <c r="B837" s="2">
        <f t="shared" si="113"/>
        <v>8.3399999999998666</v>
      </c>
      <c r="C837" s="428">
        <f t="shared" si="114"/>
        <v>8.34</v>
      </c>
      <c r="D837" s="425">
        <f t="shared" si="117"/>
        <v>9.1692151449347711E-2</v>
      </c>
      <c r="E837" s="433">
        <f t="shared" si="115"/>
        <v>8.34</v>
      </c>
      <c r="F837" s="430">
        <f t="shared" si="118"/>
        <v>0.15132293493463586</v>
      </c>
      <c r="G837" s="439">
        <f t="shared" si="116"/>
        <v>8.34</v>
      </c>
      <c r="H837" s="435">
        <f t="shared" si="119"/>
        <v>0.15132293493463586</v>
      </c>
      <c r="I837" s="577">
        <f t="shared" si="116"/>
        <v>8.34</v>
      </c>
      <c r="J837" s="573">
        <f t="shared" si="120"/>
        <v>0.56338464049150483</v>
      </c>
    </row>
    <row r="838" spans="1:10" x14ac:dyDescent="0.25">
      <c r="A838">
        <f t="shared" si="121"/>
        <v>9.1776862427951092E-2</v>
      </c>
      <c r="B838" s="2">
        <f t="shared" ref="B838:B901" si="122">B837+0.01</f>
        <v>8.3499999999998664</v>
      </c>
      <c r="C838" s="428">
        <f t="shared" ref="C838:C901" si="123">ROUND(C837+0.01,2)</f>
        <v>8.35</v>
      </c>
      <c r="D838" s="425">
        <f t="shared" si="117"/>
        <v>9.1776862427952202E-2</v>
      </c>
      <c r="E838" s="433">
        <f t="shared" ref="E838:E901" si="124">ROUND(E837+0.01,2)</f>
        <v>8.35</v>
      </c>
      <c r="F838" s="430">
        <f t="shared" si="118"/>
        <v>0.15139063026119925</v>
      </c>
      <c r="G838" s="439">
        <f t="shared" ref="G838:I901" si="125">ROUND(G837+0.01,2)</f>
        <v>8.35</v>
      </c>
      <c r="H838" s="435">
        <f t="shared" si="119"/>
        <v>0.15139063026119925</v>
      </c>
      <c r="I838" s="577">
        <f t="shared" si="125"/>
        <v>8.35</v>
      </c>
      <c r="J838" s="573">
        <f t="shared" si="120"/>
        <v>0.56346160307175475</v>
      </c>
    </row>
    <row r="839" spans="1:10" x14ac:dyDescent="0.25">
      <c r="A839">
        <f t="shared" si="121"/>
        <v>9.1861598967976285E-2</v>
      </c>
      <c r="B839" s="2">
        <f t="shared" si="122"/>
        <v>8.3599999999998662</v>
      </c>
      <c r="C839" s="428">
        <f t="shared" si="123"/>
        <v>8.36</v>
      </c>
      <c r="D839" s="425">
        <f t="shared" si="117"/>
        <v>9.1861598967977423E-2</v>
      </c>
      <c r="E839" s="433">
        <f t="shared" si="124"/>
        <v>8.36</v>
      </c>
      <c r="F839" s="430">
        <f t="shared" si="118"/>
        <v>0.15145833931389882</v>
      </c>
      <c r="G839" s="439">
        <f t="shared" si="125"/>
        <v>8.36</v>
      </c>
      <c r="H839" s="435">
        <f t="shared" si="119"/>
        <v>0.15145833931389882</v>
      </c>
      <c r="I839" s="577">
        <f t="shared" si="125"/>
        <v>8.36</v>
      </c>
      <c r="J839" s="573">
        <f t="shared" si="120"/>
        <v>0.56353856786331413</v>
      </c>
    </row>
    <row r="840" spans="1:10" x14ac:dyDescent="0.25">
      <c r="A840">
        <f t="shared" si="121"/>
        <v>9.1946361035129709E-2</v>
      </c>
      <c r="B840" s="2">
        <f t="shared" si="122"/>
        <v>8.369999999999866</v>
      </c>
      <c r="C840" s="428">
        <f t="shared" si="123"/>
        <v>8.3699999999999992</v>
      </c>
      <c r="D840" s="425">
        <f t="shared" si="117"/>
        <v>9.1946361035130819E-2</v>
      </c>
      <c r="E840" s="433">
        <f t="shared" si="124"/>
        <v>8.3699999999999992</v>
      </c>
      <c r="F840" s="430">
        <f t="shared" si="118"/>
        <v>0.15152606208883126</v>
      </c>
      <c r="G840" s="439">
        <f t="shared" si="125"/>
        <v>8.3699999999999992</v>
      </c>
      <c r="H840" s="435">
        <f t="shared" si="119"/>
        <v>0.15152606208883126</v>
      </c>
      <c r="I840" s="577">
        <f t="shared" si="125"/>
        <v>8.3699999999999992</v>
      </c>
      <c r="J840" s="573">
        <f t="shared" si="120"/>
        <v>0.56361553486586435</v>
      </c>
    </row>
    <row r="841" spans="1:10" x14ac:dyDescent="0.25">
      <c r="A841">
        <f t="shared" si="121"/>
        <v>9.2031148595139306E-2</v>
      </c>
      <c r="B841" s="2">
        <f t="shared" si="122"/>
        <v>8.3799999999998658</v>
      </c>
      <c r="C841" s="428">
        <f t="shared" si="123"/>
        <v>8.3800000000000008</v>
      </c>
      <c r="D841" s="425">
        <f t="shared" si="117"/>
        <v>9.2031148595140444E-2</v>
      </c>
      <c r="E841" s="433">
        <f t="shared" si="124"/>
        <v>8.3800000000000008</v>
      </c>
      <c r="F841" s="430">
        <f t="shared" si="118"/>
        <v>0.1515937985820929</v>
      </c>
      <c r="G841" s="439">
        <f t="shared" si="125"/>
        <v>8.3800000000000008</v>
      </c>
      <c r="H841" s="435">
        <f t="shared" si="119"/>
        <v>0.1515937985820929</v>
      </c>
      <c r="I841" s="577">
        <f t="shared" si="125"/>
        <v>8.3800000000000008</v>
      </c>
      <c r="J841" s="573">
        <f t="shared" si="120"/>
        <v>0.56369250407908567</v>
      </c>
    </row>
    <row r="842" spans="1:10" x14ac:dyDescent="0.25">
      <c r="A842">
        <f t="shared" si="121"/>
        <v>9.2115961613753725E-2</v>
      </c>
      <c r="B842" s="2">
        <f t="shared" si="122"/>
        <v>8.3899999999998656</v>
      </c>
      <c r="C842" s="428">
        <f t="shared" si="123"/>
        <v>8.39</v>
      </c>
      <c r="D842" s="425">
        <f t="shared" si="117"/>
        <v>9.211596161375489E-2</v>
      </c>
      <c r="E842" s="433">
        <f t="shared" si="124"/>
        <v>8.39</v>
      </c>
      <c r="F842" s="430">
        <f t="shared" si="118"/>
        <v>0.15166154878977964</v>
      </c>
      <c r="G842" s="439">
        <f t="shared" si="125"/>
        <v>8.39</v>
      </c>
      <c r="H842" s="435">
        <f t="shared" si="119"/>
        <v>0.15166154878977964</v>
      </c>
      <c r="I842" s="577">
        <f t="shared" si="125"/>
        <v>8.39</v>
      </c>
      <c r="J842" s="573">
        <f t="shared" si="120"/>
        <v>0.56376947550266276</v>
      </c>
    </row>
    <row r="843" spans="1:10" x14ac:dyDescent="0.25">
      <c r="A843">
        <f t="shared" si="121"/>
        <v>9.2200800056742124E-2</v>
      </c>
      <c r="B843" s="2">
        <f t="shared" si="122"/>
        <v>8.3999999999998654</v>
      </c>
      <c r="C843" s="428">
        <f t="shared" si="123"/>
        <v>8.4</v>
      </c>
      <c r="D843" s="425">
        <f t="shared" si="117"/>
        <v>9.2200800056743262E-2</v>
      </c>
      <c r="E843" s="433">
        <f t="shared" si="124"/>
        <v>8.4</v>
      </c>
      <c r="F843" s="430">
        <f t="shared" si="118"/>
        <v>0.15172931270798601</v>
      </c>
      <c r="G843" s="439">
        <f t="shared" si="125"/>
        <v>8.4</v>
      </c>
      <c r="H843" s="435">
        <f t="shared" si="119"/>
        <v>0.15172931270798601</v>
      </c>
      <c r="I843" s="577">
        <f t="shared" si="125"/>
        <v>8.4</v>
      </c>
      <c r="J843" s="573">
        <f t="shared" si="120"/>
        <v>0.56384644913627613</v>
      </c>
    </row>
    <row r="844" spans="1:10" x14ac:dyDescent="0.25">
      <c r="A844">
        <f t="shared" si="121"/>
        <v>9.2285663889894204E-2</v>
      </c>
      <c r="B844" s="2">
        <f t="shared" si="122"/>
        <v>8.4099999999998651</v>
      </c>
      <c r="C844" s="428">
        <f t="shared" si="123"/>
        <v>8.41</v>
      </c>
      <c r="D844" s="425">
        <f t="shared" si="117"/>
        <v>9.228566388989537E-2</v>
      </c>
      <c r="E844" s="433">
        <f t="shared" si="124"/>
        <v>8.41</v>
      </c>
      <c r="F844" s="430">
        <f t="shared" si="118"/>
        <v>0.15179709033280586</v>
      </c>
      <c r="G844" s="439">
        <f t="shared" si="125"/>
        <v>8.41</v>
      </c>
      <c r="H844" s="435">
        <f t="shared" si="119"/>
        <v>0.15179709033280586</v>
      </c>
      <c r="I844" s="577">
        <f t="shared" si="125"/>
        <v>8.41</v>
      </c>
      <c r="J844" s="573">
        <f t="shared" si="120"/>
        <v>0.56392342497960735</v>
      </c>
    </row>
    <row r="845" spans="1:10" x14ac:dyDescent="0.25">
      <c r="A845">
        <f t="shared" si="121"/>
        <v>9.237055307902059E-2</v>
      </c>
      <c r="B845" s="2">
        <f t="shared" si="122"/>
        <v>8.4199999999998649</v>
      </c>
      <c r="C845" s="428">
        <f t="shared" si="123"/>
        <v>8.42</v>
      </c>
      <c r="D845" s="425">
        <f t="shared" si="117"/>
        <v>9.2370553079021728E-2</v>
      </c>
      <c r="E845" s="433">
        <f t="shared" si="124"/>
        <v>8.42</v>
      </c>
      <c r="F845" s="430">
        <f t="shared" si="118"/>
        <v>0.15186488166033241</v>
      </c>
      <c r="G845" s="439">
        <f t="shared" si="125"/>
        <v>8.42</v>
      </c>
      <c r="H845" s="435">
        <f t="shared" si="119"/>
        <v>0.15186488166033241</v>
      </c>
      <c r="I845" s="577">
        <f t="shared" si="125"/>
        <v>8.42</v>
      </c>
      <c r="J845" s="573">
        <f t="shared" si="120"/>
        <v>0.56400040303233834</v>
      </c>
    </row>
    <row r="846" spans="1:10" x14ac:dyDescent="0.25">
      <c r="A846">
        <f t="shared" si="121"/>
        <v>9.2455467589952614E-2</v>
      </c>
      <c r="B846" s="2">
        <f t="shared" si="122"/>
        <v>8.4299999999998647</v>
      </c>
      <c r="C846" s="428">
        <f t="shared" si="123"/>
        <v>8.43</v>
      </c>
      <c r="D846" s="425">
        <f t="shared" si="117"/>
        <v>9.2455467589953752E-2</v>
      </c>
      <c r="E846" s="433">
        <f t="shared" si="124"/>
        <v>8.43</v>
      </c>
      <c r="F846" s="430">
        <f t="shared" si="118"/>
        <v>0.15193268668665819</v>
      </c>
      <c r="G846" s="439">
        <f t="shared" si="125"/>
        <v>8.43</v>
      </c>
      <c r="H846" s="435">
        <f t="shared" si="119"/>
        <v>0.15193268668665819</v>
      </c>
      <c r="I846" s="577">
        <f t="shared" si="125"/>
        <v>8.43</v>
      </c>
      <c r="J846" s="573">
        <f t="shared" si="120"/>
        <v>0.56407738329415136</v>
      </c>
    </row>
    <row r="847" spans="1:10" x14ac:dyDescent="0.25">
      <c r="A847">
        <f t="shared" si="121"/>
        <v>9.2540407388542481E-2</v>
      </c>
      <c r="B847" s="2">
        <f t="shared" si="122"/>
        <v>8.4399999999998645</v>
      </c>
      <c r="C847" s="428">
        <f t="shared" si="123"/>
        <v>8.44</v>
      </c>
      <c r="D847" s="425">
        <f t="shared" si="117"/>
        <v>9.2540407388543647E-2</v>
      </c>
      <c r="E847" s="433">
        <f t="shared" si="124"/>
        <v>8.44</v>
      </c>
      <c r="F847" s="430">
        <f t="shared" si="118"/>
        <v>0.1520005054078748</v>
      </c>
      <c r="G847" s="439">
        <f t="shared" si="125"/>
        <v>8.44</v>
      </c>
      <c r="H847" s="435">
        <f t="shared" si="119"/>
        <v>0.1520005054078748</v>
      </c>
      <c r="I847" s="577">
        <f t="shared" si="125"/>
        <v>8.44</v>
      </c>
      <c r="J847" s="573">
        <f t="shared" si="120"/>
        <v>0.56415436576472822</v>
      </c>
    </row>
    <row r="848" spans="1:10" x14ac:dyDescent="0.25">
      <c r="A848">
        <f t="shared" si="121"/>
        <v>9.2625372440663337E-2</v>
      </c>
      <c r="B848" s="2">
        <f t="shared" si="122"/>
        <v>8.4499999999998643</v>
      </c>
      <c r="C848" s="428">
        <f t="shared" si="123"/>
        <v>8.4499999999999993</v>
      </c>
      <c r="D848" s="425">
        <f t="shared" si="117"/>
        <v>9.2625372440664502E-2</v>
      </c>
      <c r="E848" s="433">
        <f t="shared" si="124"/>
        <v>8.4499999999999993</v>
      </c>
      <c r="F848" s="430">
        <f t="shared" si="118"/>
        <v>0.15206833782007312</v>
      </c>
      <c r="G848" s="439">
        <f t="shared" si="125"/>
        <v>8.4499999999999993</v>
      </c>
      <c r="H848" s="435">
        <f t="shared" si="119"/>
        <v>0.15206833782007312</v>
      </c>
      <c r="I848" s="577">
        <f t="shared" si="125"/>
        <v>8.4499999999999993</v>
      </c>
      <c r="J848" s="573">
        <f t="shared" si="120"/>
        <v>0.5642313504437515</v>
      </c>
    </row>
    <row r="849" spans="1:10" x14ac:dyDescent="0.25">
      <c r="A849">
        <f t="shared" si="121"/>
        <v>9.2710362712209365E-2</v>
      </c>
      <c r="B849" s="2">
        <f t="shared" si="122"/>
        <v>8.4599999999998641</v>
      </c>
      <c r="C849" s="428">
        <f t="shared" si="123"/>
        <v>8.4600000000000009</v>
      </c>
      <c r="D849" s="425">
        <f t="shared" si="117"/>
        <v>9.2710362712210545E-2</v>
      </c>
      <c r="E849" s="433">
        <f t="shared" si="124"/>
        <v>8.4600000000000009</v>
      </c>
      <c r="F849" s="430">
        <f t="shared" si="118"/>
        <v>0.15213618391934333</v>
      </c>
      <c r="G849" s="439">
        <f t="shared" si="125"/>
        <v>8.4600000000000009</v>
      </c>
      <c r="H849" s="435">
        <f t="shared" si="119"/>
        <v>0.15213618391934333</v>
      </c>
      <c r="I849" s="577">
        <f t="shared" si="125"/>
        <v>8.4600000000000009</v>
      </c>
      <c r="J849" s="573">
        <f t="shared" si="120"/>
        <v>0.5643083373309028</v>
      </c>
    </row>
    <row r="850" spans="1:10" x14ac:dyDescent="0.25">
      <c r="A850">
        <f t="shared" si="121"/>
        <v>9.2795378169095749E-2</v>
      </c>
      <c r="B850" s="2">
        <f t="shared" si="122"/>
        <v>8.4699999999998639</v>
      </c>
      <c r="C850" s="428">
        <f t="shared" si="123"/>
        <v>8.4700000000000006</v>
      </c>
      <c r="D850" s="425">
        <f t="shared" si="117"/>
        <v>9.2795378169096915E-2</v>
      </c>
      <c r="E850" s="433">
        <f t="shared" si="124"/>
        <v>8.4700000000000006</v>
      </c>
      <c r="F850" s="430">
        <f t="shared" si="118"/>
        <v>0.15220404370177482</v>
      </c>
      <c r="G850" s="439">
        <f t="shared" si="125"/>
        <v>8.4700000000000006</v>
      </c>
      <c r="H850" s="435">
        <f t="shared" si="119"/>
        <v>0.15220404370177482</v>
      </c>
      <c r="I850" s="577">
        <f t="shared" si="125"/>
        <v>8.4700000000000006</v>
      </c>
      <c r="J850" s="573">
        <f t="shared" si="120"/>
        <v>0.56438532642586492</v>
      </c>
    </row>
    <row r="851" spans="1:10" x14ac:dyDescent="0.25">
      <c r="A851">
        <f t="shared" si="121"/>
        <v>9.2880418777258833E-2</v>
      </c>
      <c r="B851" s="2">
        <f t="shared" si="122"/>
        <v>8.4799999999998636</v>
      </c>
      <c r="C851" s="428">
        <f t="shared" si="123"/>
        <v>8.48</v>
      </c>
      <c r="D851" s="425">
        <f t="shared" si="117"/>
        <v>9.2880418777259999E-2</v>
      </c>
      <c r="E851" s="433">
        <f t="shared" si="124"/>
        <v>8.48</v>
      </c>
      <c r="F851" s="430">
        <f t="shared" si="118"/>
        <v>0.15227191716345612</v>
      </c>
      <c r="G851" s="439">
        <f t="shared" si="125"/>
        <v>8.48</v>
      </c>
      <c r="H851" s="435">
        <f t="shared" si="119"/>
        <v>0.15227191716345612</v>
      </c>
      <c r="I851" s="577">
        <f t="shared" si="125"/>
        <v>8.48</v>
      </c>
      <c r="J851" s="573">
        <f t="shared" si="120"/>
        <v>0.56446231772831956</v>
      </c>
    </row>
    <row r="852" spans="1:10" x14ac:dyDescent="0.25">
      <c r="A852">
        <f t="shared" si="121"/>
        <v>9.296548450265614E-2</v>
      </c>
      <c r="B852" s="2">
        <f t="shared" si="122"/>
        <v>8.4899999999998634</v>
      </c>
      <c r="C852" s="428">
        <f t="shared" si="123"/>
        <v>8.49</v>
      </c>
      <c r="D852" s="425">
        <f t="shared" si="117"/>
        <v>9.2965484502657306E-2</v>
      </c>
      <c r="E852" s="433">
        <f t="shared" si="124"/>
        <v>8.49</v>
      </c>
      <c r="F852" s="430">
        <f t="shared" si="118"/>
        <v>0.15233980430047508</v>
      </c>
      <c r="G852" s="439">
        <f t="shared" si="125"/>
        <v>8.49</v>
      </c>
      <c r="H852" s="435">
        <f t="shared" si="119"/>
        <v>0.15233980430047508</v>
      </c>
      <c r="I852" s="577">
        <f t="shared" si="125"/>
        <v>8.49</v>
      </c>
      <c r="J852" s="573">
        <f t="shared" si="120"/>
        <v>0.5645393112379492</v>
      </c>
    </row>
    <row r="853" spans="1:10" x14ac:dyDescent="0.25">
      <c r="A853">
        <f t="shared" si="121"/>
        <v>9.3050575311266467E-2</v>
      </c>
      <c r="B853" s="2">
        <f t="shared" si="122"/>
        <v>8.4999999999998632</v>
      </c>
      <c r="C853" s="428">
        <f t="shared" si="123"/>
        <v>8.5</v>
      </c>
      <c r="D853" s="425">
        <f t="shared" si="117"/>
        <v>9.3050575311267647E-2</v>
      </c>
      <c r="E853" s="433">
        <f t="shared" si="124"/>
        <v>8.5</v>
      </c>
      <c r="F853" s="430">
        <f t="shared" si="118"/>
        <v>0.15240770510891896</v>
      </c>
      <c r="G853" s="439">
        <f t="shared" si="125"/>
        <v>8.5</v>
      </c>
      <c r="H853" s="435">
        <f t="shared" si="119"/>
        <v>0.15240770510891896</v>
      </c>
      <c r="I853" s="577">
        <f t="shared" si="125"/>
        <v>8.5</v>
      </c>
      <c r="J853" s="573">
        <f t="shared" si="120"/>
        <v>0.56461630695443654</v>
      </c>
    </row>
    <row r="854" spans="1:10" x14ac:dyDescent="0.25">
      <c r="A854">
        <f t="shared" si="121"/>
        <v>9.3135691169089971E-2</v>
      </c>
      <c r="B854" s="2">
        <f t="shared" si="122"/>
        <v>8.509999999999863</v>
      </c>
      <c r="C854" s="428">
        <f t="shared" si="123"/>
        <v>8.51</v>
      </c>
      <c r="D854" s="425">
        <f t="shared" si="117"/>
        <v>9.3135691169091137E-2</v>
      </c>
      <c r="E854" s="433">
        <f t="shared" si="124"/>
        <v>8.51</v>
      </c>
      <c r="F854" s="430">
        <f t="shared" si="118"/>
        <v>0.1524756195848741</v>
      </c>
      <c r="G854" s="439">
        <f t="shared" si="125"/>
        <v>8.51</v>
      </c>
      <c r="H854" s="435">
        <f t="shared" si="119"/>
        <v>0.1524756195848741</v>
      </c>
      <c r="I854" s="577">
        <f t="shared" si="125"/>
        <v>8.51</v>
      </c>
      <c r="J854" s="573">
        <f t="shared" si="120"/>
        <v>0.56469330487746439</v>
      </c>
    </row>
    <row r="855" spans="1:10" x14ac:dyDescent="0.25">
      <c r="A855">
        <f t="shared" si="121"/>
        <v>9.322083204214808E-2</v>
      </c>
      <c r="B855" s="2">
        <f t="shared" si="122"/>
        <v>8.5199999999998628</v>
      </c>
      <c r="C855" s="428">
        <f t="shared" si="123"/>
        <v>8.52</v>
      </c>
      <c r="D855" s="425">
        <f t="shared" si="117"/>
        <v>9.3220832042149274E-2</v>
      </c>
      <c r="E855" s="433">
        <f t="shared" si="124"/>
        <v>8.52</v>
      </c>
      <c r="F855" s="430">
        <f t="shared" si="118"/>
        <v>0.15254354772442605</v>
      </c>
      <c r="G855" s="439">
        <f t="shared" si="125"/>
        <v>8.52</v>
      </c>
      <c r="H855" s="435">
        <f t="shared" si="119"/>
        <v>0.15254354772442605</v>
      </c>
      <c r="I855" s="577">
        <f t="shared" si="125"/>
        <v>8.52</v>
      </c>
      <c r="J855" s="573">
        <f t="shared" si="120"/>
        <v>0.56477030500671455</v>
      </c>
    </row>
    <row r="856" spans="1:10" x14ac:dyDescent="0.25">
      <c r="A856">
        <f t="shared" si="121"/>
        <v>9.3305997896483819E-2</v>
      </c>
      <c r="B856" s="2">
        <f t="shared" si="122"/>
        <v>8.5299999999998626</v>
      </c>
      <c r="C856" s="428">
        <f t="shared" si="123"/>
        <v>8.5299999999999994</v>
      </c>
      <c r="D856" s="425">
        <f t="shared" si="117"/>
        <v>9.3305997896484985E-2</v>
      </c>
      <c r="E856" s="433">
        <f t="shared" si="124"/>
        <v>8.5299999999999994</v>
      </c>
      <c r="F856" s="430">
        <f t="shared" si="118"/>
        <v>0.15261148952365963</v>
      </c>
      <c r="G856" s="439">
        <f t="shared" si="125"/>
        <v>8.5299999999999994</v>
      </c>
      <c r="H856" s="435">
        <f t="shared" si="119"/>
        <v>0.15261148952365963</v>
      </c>
      <c r="I856" s="577">
        <f t="shared" si="125"/>
        <v>8.5299999999999994</v>
      </c>
      <c r="J856" s="573">
        <f t="shared" si="120"/>
        <v>0.56484730734186961</v>
      </c>
    </row>
    <row r="857" spans="1:10" x14ac:dyDescent="0.25">
      <c r="A857">
        <f t="shared" si="121"/>
        <v>9.3391188698161598E-2</v>
      </c>
      <c r="B857" s="2">
        <f t="shared" si="122"/>
        <v>8.5399999999998624</v>
      </c>
      <c r="C857" s="428">
        <f t="shared" si="123"/>
        <v>8.5399999999999991</v>
      </c>
      <c r="D857" s="425">
        <f t="shared" si="117"/>
        <v>9.3391188698162764E-2</v>
      </c>
      <c r="E857" s="433">
        <f t="shared" si="124"/>
        <v>8.5399999999999991</v>
      </c>
      <c r="F857" s="430">
        <f t="shared" si="118"/>
        <v>0.1526794449786591</v>
      </c>
      <c r="G857" s="439">
        <f t="shared" si="125"/>
        <v>8.5399999999999991</v>
      </c>
      <c r="H857" s="435">
        <f t="shared" si="119"/>
        <v>0.1526794449786591</v>
      </c>
      <c r="I857" s="577">
        <f t="shared" si="125"/>
        <v>8.5399999999999991</v>
      </c>
      <c r="J857" s="573">
        <f t="shared" si="120"/>
        <v>0.56492431188261305</v>
      </c>
    </row>
    <row r="858" spans="1:10" x14ac:dyDescent="0.25">
      <c r="A858">
        <f t="shared" si="121"/>
        <v>9.3476404413267475E-2</v>
      </c>
      <c r="B858" s="2">
        <f t="shared" si="122"/>
        <v>8.5499999999998622</v>
      </c>
      <c r="C858" s="428">
        <f t="shared" si="123"/>
        <v>8.5500000000000007</v>
      </c>
      <c r="D858" s="425">
        <f t="shared" si="117"/>
        <v>9.3476404413268668E-2</v>
      </c>
      <c r="E858" s="433">
        <f t="shared" si="124"/>
        <v>8.5500000000000007</v>
      </c>
      <c r="F858" s="430">
        <f t="shared" si="118"/>
        <v>0.15274741408550779</v>
      </c>
      <c r="G858" s="439">
        <f t="shared" si="125"/>
        <v>8.5500000000000007</v>
      </c>
      <c r="H858" s="435">
        <f t="shared" si="119"/>
        <v>0.15274741408550779</v>
      </c>
      <c r="I858" s="577">
        <f t="shared" si="125"/>
        <v>8.5500000000000007</v>
      </c>
      <c r="J858" s="573">
        <f t="shared" si="120"/>
        <v>0.56500131862862679</v>
      </c>
    </row>
    <row r="859" spans="1:10" x14ac:dyDescent="0.25">
      <c r="A859">
        <f t="shared" si="121"/>
        <v>9.3561645007909144E-2</v>
      </c>
      <c r="B859" s="2">
        <f t="shared" si="122"/>
        <v>8.5599999999998619</v>
      </c>
      <c r="C859" s="428">
        <f t="shared" si="123"/>
        <v>8.56</v>
      </c>
      <c r="D859" s="425">
        <f t="shared" si="117"/>
        <v>9.3561645007910338E-2</v>
      </c>
      <c r="E859" s="433">
        <f t="shared" si="124"/>
        <v>8.56</v>
      </c>
      <c r="F859" s="430">
        <f t="shared" si="118"/>
        <v>0.1528153968402883</v>
      </c>
      <c r="G859" s="439">
        <f t="shared" si="125"/>
        <v>8.56</v>
      </c>
      <c r="H859" s="435">
        <f t="shared" si="119"/>
        <v>0.1528153968402883</v>
      </c>
      <c r="I859" s="577">
        <f t="shared" si="125"/>
        <v>8.56</v>
      </c>
      <c r="J859" s="573">
        <f t="shared" si="120"/>
        <v>0.56507832757959431</v>
      </c>
    </row>
    <row r="860" spans="1:10" x14ac:dyDescent="0.25">
      <c r="A860">
        <f t="shared" si="121"/>
        <v>9.3646910448215964E-2</v>
      </c>
      <c r="B860" s="2">
        <f t="shared" si="122"/>
        <v>8.5699999999998617</v>
      </c>
      <c r="C860" s="428">
        <f t="shared" si="123"/>
        <v>8.57</v>
      </c>
      <c r="D860" s="425">
        <f t="shared" si="117"/>
        <v>9.3646910448217116E-2</v>
      </c>
      <c r="E860" s="433">
        <f t="shared" si="124"/>
        <v>8.57</v>
      </c>
      <c r="F860" s="430">
        <f t="shared" si="118"/>
        <v>0.15288339323908226</v>
      </c>
      <c r="G860" s="439">
        <f t="shared" si="125"/>
        <v>8.57</v>
      </c>
      <c r="H860" s="435">
        <f t="shared" si="119"/>
        <v>0.15288339323908226</v>
      </c>
      <c r="I860" s="577">
        <f t="shared" si="125"/>
        <v>8.57</v>
      </c>
      <c r="J860" s="573">
        <f t="shared" si="120"/>
        <v>0.56515533873519641</v>
      </c>
    </row>
    <row r="861" spans="1:10" x14ac:dyDescent="0.25">
      <c r="A861">
        <f t="shared" si="121"/>
        <v>9.3732200700339094E-2</v>
      </c>
      <c r="B861" s="2">
        <f t="shared" si="122"/>
        <v>8.5799999999998615</v>
      </c>
      <c r="C861" s="428">
        <f t="shared" si="123"/>
        <v>8.58</v>
      </c>
      <c r="D861" s="425">
        <f t="shared" si="117"/>
        <v>9.3732200700340204E-2</v>
      </c>
      <c r="E861" s="433">
        <f t="shared" si="124"/>
        <v>8.58</v>
      </c>
      <c r="F861" s="430">
        <f t="shared" si="118"/>
        <v>0.15295140327797135</v>
      </c>
      <c r="G861" s="439">
        <f t="shared" si="125"/>
        <v>8.58</v>
      </c>
      <c r="H861" s="435">
        <f t="shared" si="119"/>
        <v>0.15295140327797135</v>
      </c>
      <c r="I861" s="577">
        <f t="shared" si="125"/>
        <v>8.58</v>
      </c>
      <c r="J861" s="573">
        <f t="shared" si="120"/>
        <v>0.56523235209511868</v>
      </c>
    </row>
    <row r="862" spans="1:10" x14ac:dyDescent="0.25">
      <c r="A862">
        <f t="shared" si="121"/>
        <v>9.3817515730451509E-2</v>
      </c>
      <c r="B862" s="2">
        <f t="shared" si="122"/>
        <v>8.5899999999998613</v>
      </c>
      <c r="C862" s="428">
        <f t="shared" si="123"/>
        <v>8.59</v>
      </c>
      <c r="D862" s="425">
        <f t="shared" si="117"/>
        <v>9.3817515730452647E-2</v>
      </c>
      <c r="E862" s="433">
        <f t="shared" si="124"/>
        <v>8.59</v>
      </c>
      <c r="F862" s="430">
        <f t="shared" si="118"/>
        <v>0.15301942695303594</v>
      </c>
      <c r="G862" s="439">
        <f t="shared" si="125"/>
        <v>8.59</v>
      </c>
      <c r="H862" s="435">
        <f t="shared" si="119"/>
        <v>0.15301942695303594</v>
      </c>
      <c r="I862" s="577">
        <f t="shared" si="125"/>
        <v>8.59</v>
      </c>
      <c r="J862" s="573">
        <f t="shared" si="120"/>
        <v>0.56530936765904338</v>
      </c>
    </row>
    <row r="863" spans="1:10" x14ac:dyDescent="0.25">
      <c r="A863">
        <f t="shared" si="121"/>
        <v>9.3902855504748084E-2</v>
      </c>
      <c r="B863" s="2">
        <f t="shared" si="122"/>
        <v>8.5999999999998611</v>
      </c>
      <c r="C863" s="428">
        <f t="shared" si="123"/>
        <v>8.6</v>
      </c>
      <c r="D863" s="425">
        <f t="shared" si="117"/>
        <v>9.3902855504749222E-2</v>
      </c>
      <c r="E863" s="433">
        <f t="shared" si="124"/>
        <v>8.6</v>
      </c>
      <c r="F863" s="430">
        <f t="shared" si="118"/>
        <v>0.15308746426035552</v>
      </c>
      <c r="G863" s="439">
        <f t="shared" si="125"/>
        <v>8.6</v>
      </c>
      <c r="H863" s="435">
        <f t="shared" si="119"/>
        <v>0.15308746426035552</v>
      </c>
      <c r="I863" s="577">
        <f t="shared" si="125"/>
        <v>8.6</v>
      </c>
      <c r="J863" s="573">
        <f t="shared" si="120"/>
        <v>0.56538638542665354</v>
      </c>
    </row>
    <row r="864" spans="1:10" x14ac:dyDescent="0.25">
      <c r="A864">
        <f t="shared" si="121"/>
        <v>9.3988219989445579E-2</v>
      </c>
      <c r="B864" s="2">
        <f t="shared" si="122"/>
        <v>8.6099999999998609</v>
      </c>
      <c r="C864" s="428">
        <f t="shared" si="123"/>
        <v>8.61</v>
      </c>
      <c r="D864" s="425">
        <f t="shared" si="117"/>
        <v>9.3988219989446745E-2</v>
      </c>
      <c r="E864" s="433">
        <f t="shared" si="124"/>
        <v>8.61</v>
      </c>
      <c r="F864" s="430">
        <f t="shared" si="118"/>
        <v>0.15315551519600909</v>
      </c>
      <c r="G864" s="439">
        <f t="shared" si="125"/>
        <v>8.61</v>
      </c>
      <c r="H864" s="435">
        <f t="shared" si="119"/>
        <v>0.15315551519600909</v>
      </c>
      <c r="I864" s="577">
        <f t="shared" si="125"/>
        <v>8.61</v>
      </c>
      <c r="J864" s="573">
        <f t="shared" si="120"/>
        <v>0.56546340539763174</v>
      </c>
    </row>
    <row r="865" spans="1:10" x14ac:dyDescent="0.25">
      <c r="A865">
        <f t="shared" si="121"/>
        <v>9.4073609150782889E-2</v>
      </c>
      <c r="B865" s="2">
        <f t="shared" si="122"/>
        <v>8.6199999999998607</v>
      </c>
      <c r="C865" s="428">
        <f t="shared" si="123"/>
        <v>8.6199999999999992</v>
      </c>
      <c r="D865" s="425">
        <f t="shared" si="117"/>
        <v>9.4073609150784027E-2</v>
      </c>
      <c r="E865" s="433">
        <f t="shared" si="124"/>
        <v>8.6199999999999992</v>
      </c>
      <c r="F865" s="430">
        <f t="shared" si="118"/>
        <v>0.1532235797560749</v>
      </c>
      <c r="G865" s="439">
        <f t="shared" si="125"/>
        <v>8.6199999999999992</v>
      </c>
      <c r="H865" s="435">
        <f t="shared" si="119"/>
        <v>0.1532235797560749</v>
      </c>
      <c r="I865" s="577">
        <f t="shared" si="125"/>
        <v>8.6199999999999992</v>
      </c>
      <c r="J865" s="573">
        <f t="shared" si="120"/>
        <v>0.5655404275716609</v>
      </c>
    </row>
    <row r="866" spans="1:10" x14ac:dyDescent="0.25">
      <c r="A866">
        <f t="shared" si="121"/>
        <v>9.4159022955020807E-2</v>
      </c>
      <c r="B866" s="2">
        <f t="shared" si="122"/>
        <v>8.6299999999998604</v>
      </c>
      <c r="C866" s="428">
        <f t="shared" si="123"/>
        <v>8.6300000000000008</v>
      </c>
      <c r="D866" s="425">
        <f t="shared" si="117"/>
        <v>9.4159022955022015E-2</v>
      </c>
      <c r="E866" s="433">
        <f t="shared" si="124"/>
        <v>8.6300000000000008</v>
      </c>
      <c r="F866" s="430">
        <f t="shared" si="118"/>
        <v>0.15329165793663055</v>
      </c>
      <c r="G866" s="439">
        <f t="shared" si="125"/>
        <v>8.6300000000000008</v>
      </c>
      <c r="H866" s="435">
        <f t="shared" si="119"/>
        <v>0.15329165793663055</v>
      </c>
      <c r="I866" s="577">
        <f t="shared" si="125"/>
        <v>8.6300000000000008</v>
      </c>
      <c r="J866" s="573">
        <f t="shared" si="120"/>
        <v>0.56561745194842528</v>
      </c>
    </row>
    <row r="867" spans="1:10" x14ac:dyDescent="0.25">
      <c r="A867">
        <f t="shared" si="121"/>
        <v>9.4244461368442486E-2</v>
      </c>
      <c r="B867" s="2">
        <f t="shared" si="122"/>
        <v>8.6399999999998602</v>
      </c>
      <c r="C867" s="428">
        <f t="shared" si="123"/>
        <v>8.64</v>
      </c>
      <c r="D867" s="425">
        <f t="shared" si="117"/>
        <v>9.4244461368443694E-2</v>
      </c>
      <c r="E867" s="433">
        <f t="shared" si="124"/>
        <v>8.64</v>
      </c>
      <c r="F867" s="430">
        <f t="shared" si="118"/>
        <v>0.15335974973375269</v>
      </c>
      <c r="G867" s="439">
        <f t="shared" si="125"/>
        <v>8.64</v>
      </c>
      <c r="H867" s="435">
        <f t="shared" si="119"/>
        <v>0.15335974973375269</v>
      </c>
      <c r="I867" s="577">
        <f t="shared" si="125"/>
        <v>8.64</v>
      </c>
      <c r="J867" s="573">
        <f t="shared" si="120"/>
        <v>0.56569447852760701</v>
      </c>
    </row>
    <row r="868" spans="1:10" x14ac:dyDescent="0.25">
      <c r="A868">
        <f t="shared" si="121"/>
        <v>9.4329924357353087E-2</v>
      </c>
      <c r="B868" s="2">
        <f t="shared" si="122"/>
        <v>8.64999999999986</v>
      </c>
      <c r="C868" s="428">
        <f t="shared" si="123"/>
        <v>8.65</v>
      </c>
      <c r="D868" s="425">
        <f t="shared" si="117"/>
        <v>9.4329924357354308E-2</v>
      </c>
      <c r="E868" s="433">
        <f t="shared" si="124"/>
        <v>8.65</v>
      </c>
      <c r="F868" s="430">
        <f t="shared" si="118"/>
        <v>0.15342785514351756</v>
      </c>
      <c r="G868" s="439">
        <f t="shared" si="125"/>
        <v>8.65</v>
      </c>
      <c r="H868" s="435">
        <f t="shared" si="119"/>
        <v>0.15342785514351756</v>
      </c>
      <c r="I868" s="577">
        <f t="shared" si="125"/>
        <v>8.65</v>
      </c>
      <c r="J868" s="573">
        <f t="shared" si="120"/>
        <v>0.56577150730889036</v>
      </c>
    </row>
    <row r="869" spans="1:10" x14ac:dyDescent="0.25">
      <c r="A869">
        <f t="shared" si="121"/>
        <v>9.4415411888080072E-2</v>
      </c>
      <c r="B869" s="2">
        <f t="shared" si="122"/>
        <v>8.6599999999998598</v>
      </c>
      <c r="C869" s="428">
        <f t="shared" si="123"/>
        <v>8.66</v>
      </c>
      <c r="D869" s="425">
        <f t="shared" si="117"/>
        <v>9.4415411888081294E-2</v>
      </c>
      <c r="E869" s="433">
        <f t="shared" si="124"/>
        <v>8.66</v>
      </c>
      <c r="F869" s="430">
        <f t="shared" si="118"/>
        <v>0.15349597416200031</v>
      </c>
      <c r="G869" s="439">
        <f t="shared" si="125"/>
        <v>8.66</v>
      </c>
      <c r="H869" s="435">
        <f t="shared" si="119"/>
        <v>0.15349597416200031</v>
      </c>
      <c r="I869" s="577">
        <f t="shared" si="125"/>
        <v>8.66</v>
      </c>
      <c r="J869" s="573">
        <f t="shared" si="120"/>
        <v>0.56584853829195791</v>
      </c>
    </row>
    <row r="870" spans="1:10" x14ac:dyDescent="0.25">
      <c r="A870">
        <f t="shared" si="121"/>
        <v>9.450092392697329E-2</v>
      </c>
      <c r="B870" s="2">
        <f t="shared" si="122"/>
        <v>8.6699999999998596</v>
      </c>
      <c r="C870" s="428">
        <f t="shared" si="123"/>
        <v>8.67</v>
      </c>
      <c r="D870" s="425">
        <f t="shared" si="117"/>
        <v>9.4500923926974484E-2</v>
      </c>
      <c r="E870" s="433">
        <f t="shared" si="124"/>
        <v>8.67</v>
      </c>
      <c r="F870" s="430">
        <f t="shared" si="118"/>
        <v>0.15356410678527579</v>
      </c>
      <c r="G870" s="439">
        <f t="shared" si="125"/>
        <v>8.67</v>
      </c>
      <c r="H870" s="435">
        <f t="shared" si="119"/>
        <v>0.15356410678527579</v>
      </c>
      <c r="I870" s="577">
        <f t="shared" si="125"/>
        <v>8.67</v>
      </c>
      <c r="J870" s="573">
        <f t="shared" si="120"/>
        <v>0.56592557147649403</v>
      </c>
    </row>
    <row r="871" spans="1:10" x14ac:dyDescent="0.25">
      <c r="A871">
        <f t="shared" si="121"/>
        <v>9.4586460440404807E-2</v>
      </c>
      <c r="B871" s="2">
        <f t="shared" si="122"/>
        <v>8.6799999999998594</v>
      </c>
      <c r="C871" s="428">
        <f t="shared" si="123"/>
        <v>8.68</v>
      </c>
      <c r="D871" s="425">
        <f t="shared" si="117"/>
        <v>9.4586460440406042E-2</v>
      </c>
      <c r="E871" s="433">
        <f t="shared" si="124"/>
        <v>8.68</v>
      </c>
      <c r="F871" s="430">
        <f t="shared" si="118"/>
        <v>0.15363225300941771</v>
      </c>
      <c r="G871" s="439">
        <f t="shared" si="125"/>
        <v>8.68</v>
      </c>
      <c r="H871" s="435">
        <f t="shared" si="119"/>
        <v>0.15363225300941771</v>
      </c>
      <c r="I871" s="577">
        <f t="shared" si="125"/>
        <v>8.68</v>
      </c>
      <c r="J871" s="573">
        <f t="shared" si="120"/>
        <v>0.56600260686218129</v>
      </c>
    </row>
    <row r="872" spans="1:10" x14ac:dyDescent="0.25">
      <c r="A872">
        <f t="shared" si="121"/>
        <v>9.467202139476931E-2</v>
      </c>
      <c r="B872" s="2">
        <f t="shared" si="122"/>
        <v>8.6899999999998592</v>
      </c>
      <c r="C872" s="428">
        <f t="shared" si="123"/>
        <v>8.69</v>
      </c>
      <c r="D872" s="425">
        <f t="shared" si="117"/>
        <v>9.4672021394770517E-2</v>
      </c>
      <c r="E872" s="433">
        <f t="shared" si="124"/>
        <v>8.69</v>
      </c>
      <c r="F872" s="430">
        <f t="shared" si="118"/>
        <v>0.15370041283049946</v>
      </c>
      <c r="G872" s="439">
        <f t="shared" si="125"/>
        <v>8.69</v>
      </c>
      <c r="H872" s="435">
        <f t="shared" si="119"/>
        <v>0.15370041283049946</v>
      </c>
      <c r="I872" s="577">
        <f t="shared" si="125"/>
        <v>8.69</v>
      </c>
      <c r="J872" s="573">
        <f t="shared" si="120"/>
        <v>0.56607964444870407</v>
      </c>
    </row>
    <row r="873" spans="1:10" x14ac:dyDescent="0.25">
      <c r="A873">
        <f t="shared" si="121"/>
        <v>9.4757606756483842E-2</v>
      </c>
      <c r="B873" s="2">
        <f t="shared" si="122"/>
        <v>8.699999999999859</v>
      </c>
      <c r="C873" s="428">
        <f t="shared" si="123"/>
        <v>8.6999999999999993</v>
      </c>
      <c r="D873" s="425">
        <f t="shared" si="117"/>
        <v>9.4757606756485063E-2</v>
      </c>
      <c r="E873" s="433">
        <f t="shared" si="124"/>
        <v>8.6999999999999993</v>
      </c>
      <c r="F873" s="430">
        <f t="shared" si="118"/>
        <v>0.15376858624459333</v>
      </c>
      <c r="G873" s="439">
        <f t="shared" si="125"/>
        <v>8.6999999999999993</v>
      </c>
      <c r="H873" s="435">
        <f t="shared" si="119"/>
        <v>0.15376858624459333</v>
      </c>
      <c r="I873" s="577">
        <f t="shared" si="125"/>
        <v>8.6999999999999993</v>
      </c>
      <c r="J873" s="573">
        <f t="shared" si="120"/>
        <v>0.56615668423574539</v>
      </c>
    </row>
    <row r="874" spans="1:10" x14ac:dyDescent="0.25">
      <c r="A874">
        <f t="shared" si="121"/>
        <v>9.4843216491988028E-2</v>
      </c>
      <c r="B874" s="2">
        <f t="shared" si="122"/>
        <v>8.7099999999998587</v>
      </c>
      <c r="C874" s="428">
        <f t="shared" si="123"/>
        <v>8.7100000000000009</v>
      </c>
      <c r="D874" s="425">
        <f t="shared" si="117"/>
        <v>9.4843216491989263E-2</v>
      </c>
      <c r="E874" s="433">
        <f t="shared" si="124"/>
        <v>8.7100000000000009</v>
      </c>
      <c r="F874" s="430">
        <f t="shared" si="118"/>
        <v>0.15383677324777115</v>
      </c>
      <c r="G874" s="439">
        <f t="shared" si="125"/>
        <v>8.7100000000000009</v>
      </c>
      <c r="H874" s="435">
        <f t="shared" si="119"/>
        <v>0.15383677324777115</v>
      </c>
      <c r="I874" s="577">
        <f t="shared" si="125"/>
        <v>8.7100000000000009</v>
      </c>
      <c r="J874" s="573">
        <f t="shared" si="120"/>
        <v>0.56623372622298906</v>
      </c>
    </row>
    <row r="875" spans="1:10" x14ac:dyDescent="0.25">
      <c r="A875">
        <f t="shared" si="121"/>
        <v>9.4928850567744139E-2</v>
      </c>
      <c r="B875" s="2">
        <f t="shared" si="122"/>
        <v>8.7199999999998585</v>
      </c>
      <c r="C875" s="428">
        <f t="shared" si="123"/>
        <v>8.7200000000000006</v>
      </c>
      <c r="D875" s="425">
        <f t="shared" si="117"/>
        <v>9.4928850567745388E-2</v>
      </c>
      <c r="E875" s="433">
        <f t="shared" si="124"/>
        <v>8.7200000000000006</v>
      </c>
      <c r="F875" s="430">
        <f t="shared" si="118"/>
        <v>0.15390497383610408</v>
      </c>
      <c r="G875" s="439">
        <f t="shared" si="125"/>
        <v>8.7200000000000006</v>
      </c>
      <c r="H875" s="435">
        <f t="shared" si="119"/>
        <v>0.15390497383610408</v>
      </c>
      <c r="I875" s="577">
        <f t="shared" si="125"/>
        <v>8.7200000000000006</v>
      </c>
      <c r="J875" s="573">
        <f t="shared" si="120"/>
        <v>0.56631077041011912</v>
      </c>
    </row>
    <row r="876" spans="1:10" x14ac:dyDescent="0.25">
      <c r="A876">
        <f t="shared" si="121"/>
        <v>9.5014508950237136E-2</v>
      </c>
      <c r="B876" s="2">
        <f t="shared" si="122"/>
        <v>8.7299999999998583</v>
      </c>
      <c r="C876" s="428">
        <f t="shared" si="123"/>
        <v>8.73</v>
      </c>
      <c r="D876" s="425">
        <f t="shared" si="117"/>
        <v>9.5014508950238385E-2</v>
      </c>
      <c r="E876" s="433">
        <f t="shared" si="124"/>
        <v>8.73</v>
      </c>
      <c r="F876" s="430">
        <f t="shared" si="118"/>
        <v>0.15397318800566254</v>
      </c>
      <c r="G876" s="439">
        <f t="shared" si="125"/>
        <v>8.73</v>
      </c>
      <c r="H876" s="435">
        <f t="shared" si="119"/>
        <v>0.15397318800566254</v>
      </c>
      <c r="I876" s="577">
        <f t="shared" si="125"/>
        <v>8.73</v>
      </c>
      <c r="J876" s="573">
        <f t="shared" si="120"/>
        <v>0.5663878167968196</v>
      </c>
    </row>
    <row r="877" spans="1:10" x14ac:dyDescent="0.25">
      <c r="A877">
        <f t="shared" si="121"/>
        <v>9.5100191605974577E-2</v>
      </c>
      <c r="B877" s="2">
        <f t="shared" si="122"/>
        <v>8.7399999999998581</v>
      </c>
      <c r="C877" s="428">
        <f t="shared" si="123"/>
        <v>8.74</v>
      </c>
      <c r="D877" s="425">
        <f t="shared" si="117"/>
        <v>9.5100191605975812E-2</v>
      </c>
      <c r="E877" s="433">
        <f t="shared" si="124"/>
        <v>8.74</v>
      </c>
      <c r="F877" s="430">
        <f t="shared" si="118"/>
        <v>0.15404141575251584</v>
      </c>
      <c r="G877" s="439">
        <f t="shared" si="125"/>
        <v>8.74</v>
      </c>
      <c r="H877" s="435">
        <f t="shared" si="119"/>
        <v>0.15404141575251584</v>
      </c>
      <c r="I877" s="577">
        <f t="shared" si="125"/>
        <v>8.74</v>
      </c>
      <c r="J877" s="573">
        <f t="shared" si="120"/>
        <v>0.56646486538277296</v>
      </c>
    </row>
    <row r="878" spans="1:10" x14ac:dyDescent="0.25">
      <c r="A878">
        <f t="shared" si="121"/>
        <v>9.5185898501486968E-2</v>
      </c>
      <c r="B878" s="2">
        <f t="shared" si="122"/>
        <v>8.7499999999998579</v>
      </c>
      <c r="C878" s="428">
        <f t="shared" si="123"/>
        <v>8.75</v>
      </c>
      <c r="D878" s="425">
        <f t="shared" si="117"/>
        <v>9.5185898501488203E-2</v>
      </c>
      <c r="E878" s="433">
        <f t="shared" si="124"/>
        <v>8.75</v>
      </c>
      <c r="F878" s="430">
        <f t="shared" si="118"/>
        <v>0.15410965707273341</v>
      </c>
      <c r="G878" s="439">
        <f t="shared" si="125"/>
        <v>8.75</v>
      </c>
      <c r="H878" s="435">
        <f t="shared" si="119"/>
        <v>0.15410965707273341</v>
      </c>
      <c r="I878" s="577">
        <f t="shared" si="125"/>
        <v>8.75</v>
      </c>
      <c r="J878" s="573">
        <f t="shared" si="120"/>
        <v>0.56654191616766536</v>
      </c>
    </row>
    <row r="879" spans="1:10" x14ac:dyDescent="0.25">
      <c r="A879">
        <f t="shared" si="121"/>
        <v>9.5271629603327551E-2</v>
      </c>
      <c r="B879" s="2">
        <f t="shared" si="122"/>
        <v>8.7599999999998577</v>
      </c>
      <c r="C879" s="428">
        <f t="shared" si="123"/>
        <v>8.76</v>
      </c>
      <c r="D879" s="425">
        <f t="shared" si="117"/>
        <v>9.5271629603328745E-2</v>
      </c>
      <c r="E879" s="433">
        <f t="shared" si="124"/>
        <v>8.76</v>
      </c>
      <c r="F879" s="430">
        <f t="shared" si="118"/>
        <v>0.15417791196238309</v>
      </c>
      <c r="G879" s="439">
        <f t="shared" si="125"/>
        <v>8.76</v>
      </c>
      <c r="H879" s="435">
        <f t="shared" si="119"/>
        <v>0.15417791196238309</v>
      </c>
      <c r="I879" s="577">
        <f t="shared" si="125"/>
        <v>8.76</v>
      </c>
      <c r="J879" s="573">
        <f t="shared" si="120"/>
        <v>0.56661896915117871</v>
      </c>
    </row>
    <row r="880" spans="1:10" x14ac:dyDescent="0.25">
      <c r="A880">
        <f t="shared" si="121"/>
        <v>9.5357384878072451E-2</v>
      </c>
      <c r="B880" s="2">
        <f t="shared" si="122"/>
        <v>8.7699999999998575</v>
      </c>
      <c r="C880" s="428">
        <f t="shared" si="123"/>
        <v>8.77</v>
      </c>
      <c r="D880" s="425">
        <f t="shared" si="117"/>
        <v>9.53573848780737E-2</v>
      </c>
      <c r="E880" s="433">
        <f t="shared" si="124"/>
        <v>8.77</v>
      </c>
      <c r="F880" s="430">
        <f t="shared" si="118"/>
        <v>0.15424618041753277</v>
      </c>
      <c r="G880" s="439">
        <f t="shared" si="125"/>
        <v>8.77</v>
      </c>
      <c r="H880" s="435">
        <f t="shared" si="119"/>
        <v>0.15424618041753277</v>
      </c>
      <c r="I880" s="577">
        <f t="shared" si="125"/>
        <v>8.77</v>
      </c>
      <c r="J880" s="573">
        <f t="shared" si="120"/>
        <v>0.56669602433299882</v>
      </c>
    </row>
    <row r="881" spans="1:10" x14ac:dyDescent="0.25">
      <c r="A881">
        <f t="shared" si="121"/>
        <v>9.5443164292320859E-2</v>
      </c>
      <c r="B881" s="2">
        <f t="shared" si="122"/>
        <v>8.7799999999998573</v>
      </c>
      <c r="C881" s="428">
        <f t="shared" si="123"/>
        <v>8.7799999999999994</v>
      </c>
      <c r="D881" s="425">
        <f t="shared" si="117"/>
        <v>9.5443164292322052E-2</v>
      </c>
      <c r="E881" s="433">
        <f t="shared" si="124"/>
        <v>8.7799999999999994</v>
      </c>
      <c r="F881" s="430">
        <f t="shared" si="118"/>
        <v>0.15431446243424879</v>
      </c>
      <c r="G881" s="439">
        <f t="shared" si="125"/>
        <v>8.7799999999999994</v>
      </c>
      <c r="H881" s="435">
        <f t="shared" si="119"/>
        <v>0.15431446243424879</v>
      </c>
      <c r="I881" s="577">
        <f t="shared" si="125"/>
        <v>8.7799999999999994</v>
      </c>
      <c r="J881" s="573">
        <f t="shared" si="120"/>
        <v>0.56677308171280705</v>
      </c>
    </row>
    <row r="882" spans="1:10" x14ac:dyDescent="0.25">
      <c r="A882">
        <f t="shared" si="121"/>
        <v>9.552896781269489E-2</v>
      </c>
      <c r="B882" s="2">
        <f t="shared" si="122"/>
        <v>8.789999999999857</v>
      </c>
      <c r="C882" s="428">
        <f t="shared" si="123"/>
        <v>8.7899999999999991</v>
      </c>
      <c r="D882" s="425">
        <f t="shared" si="117"/>
        <v>9.5528967812696083E-2</v>
      </c>
      <c r="E882" s="433">
        <f t="shared" si="124"/>
        <v>8.7899999999999991</v>
      </c>
      <c r="F882" s="430">
        <f t="shared" si="118"/>
        <v>0.15438275800859794</v>
      </c>
      <c r="G882" s="439">
        <f t="shared" si="125"/>
        <v>8.7899999999999991</v>
      </c>
      <c r="H882" s="435">
        <f t="shared" si="119"/>
        <v>0.15438275800859794</v>
      </c>
      <c r="I882" s="577">
        <f t="shared" si="125"/>
        <v>8.7899999999999991</v>
      </c>
      <c r="J882" s="573">
        <f t="shared" si="120"/>
        <v>0.56685014129029099</v>
      </c>
    </row>
    <row r="883" spans="1:10" x14ac:dyDescent="0.25">
      <c r="A883">
        <f t="shared" si="121"/>
        <v>9.5614795405839767E-2</v>
      </c>
      <c r="B883" s="2">
        <f t="shared" si="122"/>
        <v>8.7999999999998568</v>
      </c>
      <c r="C883" s="428">
        <f t="shared" si="123"/>
        <v>8.8000000000000007</v>
      </c>
      <c r="D883" s="425">
        <f t="shared" si="117"/>
        <v>9.5614795405840974E-2</v>
      </c>
      <c r="E883" s="433">
        <f t="shared" si="124"/>
        <v>8.8000000000000007</v>
      </c>
      <c r="F883" s="430">
        <f t="shared" si="118"/>
        <v>0.15445106713664555</v>
      </c>
      <c r="G883" s="439">
        <f t="shared" si="125"/>
        <v>8.8000000000000007</v>
      </c>
      <c r="H883" s="435">
        <f t="shared" si="119"/>
        <v>0.15445106713664555</v>
      </c>
      <c r="I883" s="577">
        <f t="shared" si="125"/>
        <v>8.8000000000000007</v>
      </c>
      <c r="J883" s="573">
        <f t="shared" si="120"/>
        <v>0.56692720306513389</v>
      </c>
    </row>
    <row r="884" spans="1:10" x14ac:dyDescent="0.25">
      <c r="A884">
        <f t="shared" si="121"/>
        <v>9.5700647038423833E-2</v>
      </c>
      <c r="B884" s="2">
        <f t="shared" si="122"/>
        <v>8.8099999999998566</v>
      </c>
      <c r="C884" s="428">
        <f t="shared" si="123"/>
        <v>8.81</v>
      </c>
      <c r="D884" s="425">
        <f t="shared" si="117"/>
        <v>9.5700647038425041E-2</v>
      </c>
      <c r="E884" s="433">
        <f t="shared" si="124"/>
        <v>8.81</v>
      </c>
      <c r="F884" s="430">
        <f t="shared" si="118"/>
        <v>0.15451938981445618</v>
      </c>
      <c r="G884" s="439">
        <f t="shared" si="125"/>
        <v>8.81</v>
      </c>
      <c r="H884" s="435">
        <f t="shared" si="119"/>
        <v>0.15451938981445618</v>
      </c>
      <c r="I884" s="577">
        <f t="shared" si="125"/>
        <v>8.81</v>
      </c>
      <c r="J884" s="573">
        <f t="shared" si="120"/>
        <v>0.56700426703701912</v>
      </c>
    </row>
    <row r="885" spans="1:10" x14ac:dyDescent="0.25">
      <c r="A885">
        <f t="shared" si="121"/>
        <v>9.5786522677138594E-2</v>
      </c>
      <c r="B885" s="2">
        <f t="shared" si="122"/>
        <v>8.8199999999998564</v>
      </c>
      <c r="C885" s="428">
        <f t="shared" si="123"/>
        <v>8.82</v>
      </c>
      <c r="D885" s="425">
        <f t="shared" si="117"/>
        <v>9.5786522677139788E-2</v>
      </c>
      <c r="E885" s="433">
        <f t="shared" si="124"/>
        <v>8.82</v>
      </c>
      <c r="F885" s="430">
        <f t="shared" si="118"/>
        <v>0.15458772603809404</v>
      </c>
      <c r="G885" s="439">
        <f t="shared" si="125"/>
        <v>8.82</v>
      </c>
      <c r="H885" s="435">
        <f t="shared" si="119"/>
        <v>0.15458772603809404</v>
      </c>
      <c r="I885" s="577">
        <f t="shared" si="125"/>
        <v>8.82</v>
      </c>
      <c r="J885" s="573">
        <f t="shared" si="120"/>
        <v>0.56708133320563114</v>
      </c>
    </row>
    <row r="886" spans="1:10" x14ac:dyDescent="0.25">
      <c r="A886">
        <f t="shared" si="121"/>
        <v>9.5872422288698786E-2</v>
      </c>
      <c r="B886" s="2">
        <f t="shared" si="122"/>
        <v>8.8299999999998562</v>
      </c>
      <c r="C886" s="428">
        <f t="shared" si="123"/>
        <v>8.83</v>
      </c>
      <c r="D886" s="425">
        <f t="shared" si="117"/>
        <v>9.5872422288699993E-2</v>
      </c>
      <c r="E886" s="433">
        <f t="shared" si="124"/>
        <v>8.83</v>
      </c>
      <c r="F886" s="430">
        <f t="shared" si="118"/>
        <v>0.15465607580362256</v>
      </c>
      <c r="G886" s="439">
        <f t="shared" si="125"/>
        <v>8.83</v>
      </c>
      <c r="H886" s="435">
        <f t="shared" si="119"/>
        <v>0.15465607580362256</v>
      </c>
      <c r="I886" s="577">
        <f t="shared" si="125"/>
        <v>8.83</v>
      </c>
      <c r="J886" s="573">
        <f t="shared" si="120"/>
        <v>0.56715840157065522</v>
      </c>
    </row>
    <row r="887" spans="1:10" x14ac:dyDescent="0.25">
      <c r="A887">
        <f t="shared" si="121"/>
        <v>9.5958345839842515E-2</v>
      </c>
      <c r="B887" s="2">
        <f t="shared" si="122"/>
        <v>8.839999999999856</v>
      </c>
      <c r="C887" s="428">
        <f t="shared" si="123"/>
        <v>8.84</v>
      </c>
      <c r="D887" s="425">
        <f t="shared" si="117"/>
        <v>9.5958345839843751E-2</v>
      </c>
      <c r="E887" s="433">
        <f t="shared" si="124"/>
        <v>8.84</v>
      </c>
      <c r="F887" s="430">
        <f t="shared" si="118"/>
        <v>0.15472443910710451</v>
      </c>
      <c r="G887" s="439">
        <f t="shared" si="125"/>
        <v>8.84</v>
      </c>
      <c r="H887" s="435">
        <f t="shared" si="119"/>
        <v>0.15472443910710451</v>
      </c>
      <c r="I887" s="577">
        <f t="shared" si="125"/>
        <v>8.84</v>
      </c>
      <c r="J887" s="573">
        <f t="shared" si="120"/>
        <v>0.56723547213177561</v>
      </c>
    </row>
    <row r="888" spans="1:10" x14ac:dyDescent="0.25">
      <c r="A888">
        <f t="shared" si="121"/>
        <v>9.6044293297331149E-2</v>
      </c>
      <c r="B888" s="2">
        <f t="shared" si="122"/>
        <v>8.8499999999998558</v>
      </c>
      <c r="C888" s="428">
        <f t="shared" si="123"/>
        <v>8.85</v>
      </c>
      <c r="D888" s="425">
        <f t="shared" si="117"/>
        <v>9.6044293297332342E-2</v>
      </c>
      <c r="E888" s="433">
        <f t="shared" si="124"/>
        <v>8.85</v>
      </c>
      <c r="F888" s="430">
        <f t="shared" si="118"/>
        <v>0.1547928159446017</v>
      </c>
      <c r="G888" s="439">
        <f t="shared" si="125"/>
        <v>8.85</v>
      </c>
      <c r="H888" s="435">
        <f t="shared" si="119"/>
        <v>0.1547928159446017</v>
      </c>
      <c r="I888" s="577">
        <f t="shared" si="125"/>
        <v>8.85</v>
      </c>
      <c r="J888" s="573">
        <f t="shared" si="120"/>
        <v>0.56731254488867566</v>
      </c>
    </row>
    <row r="889" spans="1:10" x14ac:dyDescent="0.25">
      <c r="A889">
        <f t="shared" si="121"/>
        <v>9.6130264627949519E-2</v>
      </c>
      <c r="B889" s="2">
        <f t="shared" si="122"/>
        <v>8.8599999999998555</v>
      </c>
      <c r="C889" s="428">
        <f t="shared" si="123"/>
        <v>8.86</v>
      </c>
      <c r="D889" s="425">
        <f t="shared" si="117"/>
        <v>9.6130264627950712E-2</v>
      </c>
      <c r="E889" s="433">
        <f t="shared" si="124"/>
        <v>8.86</v>
      </c>
      <c r="F889" s="430">
        <f t="shared" si="118"/>
        <v>0.15486120631217587</v>
      </c>
      <c r="G889" s="439">
        <f t="shared" si="125"/>
        <v>8.86</v>
      </c>
      <c r="H889" s="435">
        <f t="shared" si="119"/>
        <v>0.15486120631217587</v>
      </c>
      <c r="I889" s="577">
        <f t="shared" si="125"/>
        <v>8.86</v>
      </c>
      <c r="J889" s="573">
        <f t="shared" si="120"/>
        <v>0.56738961984104186</v>
      </c>
    </row>
    <row r="890" spans="1:10" x14ac:dyDescent="0.25">
      <c r="A890">
        <f t="shared" si="121"/>
        <v>9.6216259798505871E-2</v>
      </c>
      <c r="B890" s="2">
        <f t="shared" si="122"/>
        <v>8.8699999999998553</v>
      </c>
      <c r="C890" s="428">
        <f t="shared" si="123"/>
        <v>8.8699999999999992</v>
      </c>
      <c r="D890" s="425">
        <f t="shared" si="117"/>
        <v>9.6216259798507051E-2</v>
      </c>
      <c r="E890" s="433">
        <f t="shared" si="124"/>
        <v>8.8699999999999992</v>
      </c>
      <c r="F890" s="430">
        <f t="shared" si="118"/>
        <v>0.15492961020588725</v>
      </c>
      <c r="G890" s="439">
        <f t="shared" si="125"/>
        <v>8.8699999999999992</v>
      </c>
      <c r="H890" s="435">
        <f t="shared" si="119"/>
        <v>0.15492961020588725</v>
      </c>
      <c r="I890" s="577">
        <f t="shared" si="125"/>
        <v>8.8699999999999992</v>
      </c>
      <c r="J890" s="573">
        <f t="shared" si="120"/>
        <v>0.56746669698855712</v>
      </c>
    </row>
    <row r="891" spans="1:10" x14ac:dyDescent="0.25">
      <c r="A891">
        <f t="shared" si="121"/>
        <v>9.6302278775831945E-2</v>
      </c>
      <c r="B891" s="2">
        <f t="shared" si="122"/>
        <v>8.8799999999998551</v>
      </c>
      <c r="C891" s="428">
        <f t="shared" si="123"/>
        <v>8.8800000000000008</v>
      </c>
      <c r="D891" s="425">
        <f t="shared" si="117"/>
        <v>9.6302278775833236E-2</v>
      </c>
      <c r="E891" s="433">
        <f t="shared" si="124"/>
        <v>8.8800000000000008</v>
      </c>
      <c r="F891" s="430">
        <f t="shared" si="118"/>
        <v>0.15499802762179635</v>
      </c>
      <c r="G891" s="439">
        <f t="shared" si="125"/>
        <v>8.8800000000000008</v>
      </c>
      <c r="H891" s="435">
        <f t="shared" si="119"/>
        <v>0.15499802762179635</v>
      </c>
      <c r="I891" s="577">
        <f t="shared" si="125"/>
        <v>8.8800000000000008</v>
      </c>
      <c r="J891" s="573">
        <f t="shared" si="120"/>
        <v>0.56754377633090802</v>
      </c>
    </row>
    <row r="892" spans="1:10" x14ac:dyDescent="0.25">
      <c r="A892">
        <f t="shared" si="121"/>
        <v>9.6388321526783172E-2</v>
      </c>
      <c r="B892" s="2">
        <f t="shared" si="122"/>
        <v>8.8899999999998549</v>
      </c>
      <c r="C892" s="428">
        <f t="shared" si="123"/>
        <v>8.89</v>
      </c>
      <c r="D892" s="425">
        <f t="shared" si="117"/>
        <v>9.6388321526784462E-2</v>
      </c>
      <c r="E892" s="433">
        <f t="shared" si="124"/>
        <v>8.89</v>
      </c>
      <c r="F892" s="430">
        <f t="shared" si="118"/>
        <v>0.15506645855596204</v>
      </c>
      <c r="G892" s="439">
        <f t="shared" si="125"/>
        <v>8.89</v>
      </c>
      <c r="H892" s="435">
        <f t="shared" si="119"/>
        <v>0.15506645855596204</v>
      </c>
      <c r="I892" s="577">
        <f t="shared" si="125"/>
        <v>8.89</v>
      </c>
      <c r="J892" s="573">
        <f t="shared" si="120"/>
        <v>0.56762085786777727</v>
      </c>
    </row>
    <row r="893" spans="1:10" x14ac:dyDescent="0.25">
      <c r="A893">
        <f t="shared" si="121"/>
        <v>9.6474388018238502E-2</v>
      </c>
      <c r="B893" s="2">
        <f t="shared" si="122"/>
        <v>8.8999999999998547</v>
      </c>
      <c r="C893" s="428">
        <f t="shared" si="123"/>
        <v>8.9</v>
      </c>
      <c r="D893" s="425">
        <f t="shared" si="117"/>
        <v>9.6474388018239807E-2</v>
      </c>
      <c r="E893" s="433">
        <f t="shared" si="124"/>
        <v>8.9</v>
      </c>
      <c r="F893" s="430">
        <f t="shared" si="118"/>
        <v>0.15513490300444324</v>
      </c>
      <c r="G893" s="439">
        <f t="shared" si="125"/>
        <v>8.9</v>
      </c>
      <c r="H893" s="435">
        <f t="shared" si="119"/>
        <v>0.15513490300444324</v>
      </c>
      <c r="I893" s="577">
        <f t="shared" si="125"/>
        <v>8.9</v>
      </c>
      <c r="J893" s="573">
        <f t="shared" si="120"/>
        <v>0.56769794159885112</v>
      </c>
    </row>
    <row r="894" spans="1:10" x14ac:dyDescent="0.25">
      <c r="A894">
        <f t="shared" si="121"/>
        <v>9.6560478217100607E-2</v>
      </c>
      <c r="B894" s="2">
        <f t="shared" si="122"/>
        <v>8.9099999999998545</v>
      </c>
      <c r="C894" s="428">
        <f t="shared" si="123"/>
        <v>8.91</v>
      </c>
      <c r="D894" s="425">
        <f t="shared" si="117"/>
        <v>9.6560478217101911E-2</v>
      </c>
      <c r="E894" s="433">
        <f t="shared" si="124"/>
        <v>8.91</v>
      </c>
      <c r="F894" s="430">
        <f t="shared" si="118"/>
        <v>0.15520336096329793</v>
      </c>
      <c r="G894" s="439">
        <f t="shared" si="125"/>
        <v>8.91</v>
      </c>
      <c r="H894" s="435">
        <f t="shared" si="119"/>
        <v>0.15520336096329793</v>
      </c>
      <c r="I894" s="577">
        <f t="shared" si="125"/>
        <v>8.91</v>
      </c>
      <c r="J894" s="573">
        <f t="shared" si="120"/>
        <v>0.56777502752381437</v>
      </c>
    </row>
    <row r="895" spans="1:10" x14ac:dyDescent="0.25">
      <c r="A895">
        <f t="shared" si="121"/>
        <v>9.664659209029583E-2</v>
      </c>
      <c r="B895" s="2">
        <f t="shared" si="122"/>
        <v>8.9199999999998543</v>
      </c>
      <c r="C895" s="428">
        <f t="shared" si="123"/>
        <v>8.92</v>
      </c>
      <c r="D895" s="425">
        <f t="shared" si="117"/>
        <v>9.664659209029712E-2</v>
      </c>
      <c r="E895" s="433">
        <f t="shared" si="124"/>
        <v>8.92</v>
      </c>
      <c r="F895" s="430">
        <f t="shared" si="118"/>
        <v>0.15527183242858336</v>
      </c>
      <c r="G895" s="439">
        <f t="shared" si="125"/>
        <v>8.92</v>
      </c>
      <c r="H895" s="435">
        <f t="shared" si="119"/>
        <v>0.15527183242858336</v>
      </c>
      <c r="I895" s="577">
        <f t="shared" si="125"/>
        <v>8.92</v>
      </c>
      <c r="J895" s="573">
        <f t="shared" si="120"/>
        <v>0.56785211564235161</v>
      </c>
    </row>
    <row r="896" spans="1:10" x14ac:dyDescent="0.25">
      <c r="A896">
        <f t="shared" si="121"/>
        <v>9.6732729604774331E-2</v>
      </c>
      <c r="B896" s="2">
        <f t="shared" si="122"/>
        <v>8.9299999999998541</v>
      </c>
      <c r="C896" s="428">
        <f t="shared" si="123"/>
        <v>8.93</v>
      </c>
      <c r="D896" s="425">
        <f t="shared" si="117"/>
        <v>9.6732729604775608E-2</v>
      </c>
      <c r="E896" s="433">
        <f t="shared" si="124"/>
        <v>8.93</v>
      </c>
      <c r="F896" s="430">
        <f t="shared" si="118"/>
        <v>0.15534031739635615</v>
      </c>
      <c r="G896" s="439">
        <f t="shared" si="125"/>
        <v>8.93</v>
      </c>
      <c r="H896" s="435">
        <f t="shared" si="119"/>
        <v>0.15534031739635615</v>
      </c>
      <c r="I896" s="577">
        <f t="shared" si="125"/>
        <v>8.93</v>
      </c>
      <c r="J896" s="573">
        <f t="shared" si="120"/>
        <v>0.56792920595414753</v>
      </c>
    </row>
    <row r="897" spans="1:10" x14ac:dyDescent="0.25">
      <c r="A897">
        <f t="shared" si="121"/>
        <v>9.681889072751014E-2</v>
      </c>
      <c r="B897" s="2">
        <f t="shared" si="122"/>
        <v>8.9399999999998538</v>
      </c>
      <c r="C897" s="428">
        <f t="shared" si="123"/>
        <v>8.94</v>
      </c>
      <c r="D897" s="425">
        <f t="shared" si="117"/>
        <v>9.6818890727511403E-2</v>
      </c>
      <c r="E897" s="433">
        <f t="shared" si="124"/>
        <v>8.94</v>
      </c>
      <c r="F897" s="430">
        <f t="shared" si="118"/>
        <v>0.15540881586267241</v>
      </c>
      <c r="G897" s="439">
        <f t="shared" si="125"/>
        <v>8.94</v>
      </c>
      <c r="H897" s="435">
        <f t="shared" si="119"/>
        <v>0.15540881586267241</v>
      </c>
      <c r="I897" s="577">
        <f t="shared" si="125"/>
        <v>8.94</v>
      </c>
      <c r="J897" s="573">
        <f t="shared" si="120"/>
        <v>0.56800629845888795</v>
      </c>
    </row>
    <row r="898" spans="1:10" x14ac:dyDescent="0.25">
      <c r="A898">
        <f t="shared" si="121"/>
        <v>9.6905075425501128E-2</v>
      </c>
      <c r="B898" s="2">
        <f t="shared" si="122"/>
        <v>8.9499999999998536</v>
      </c>
      <c r="C898" s="428">
        <f t="shared" si="123"/>
        <v>8.9499999999999993</v>
      </c>
      <c r="D898" s="425">
        <f t="shared" si="117"/>
        <v>9.6905075425502391E-2</v>
      </c>
      <c r="E898" s="433">
        <f t="shared" si="124"/>
        <v>8.9499999999999993</v>
      </c>
      <c r="F898" s="430">
        <f t="shared" si="118"/>
        <v>0.1554773278235875</v>
      </c>
      <c r="G898" s="439">
        <f t="shared" si="125"/>
        <v>8.9499999999999993</v>
      </c>
      <c r="H898" s="435">
        <f t="shared" si="119"/>
        <v>0.1554773278235875</v>
      </c>
      <c r="I898" s="577">
        <f t="shared" si="125"/>
        <v>8.9499999999999993</v>
      </c>
      <c r="J898" s="573">
        <f t="shared" si="120"/>
        <v>0.56808339315625811</v>
      </c>
    </row>
    <row r="899" spans="1:10" x14ac:dyDescent="0.25">
      <c r="A899">
        <f t="shared" si="121"/>
        <v>9.6991283665769076E-2</v>
      </c>
      <c r="B899" s="2">
        <f t="shared" si="122"/>
        <v>8.9599999999998534</v>
      </c>
      <c r="C899" s="428">
        <f t="shared" si="123"/>
        <v>8.9600000000000009</v>
      </c>
      <c r="D899" s="425">
        <f t="shared" ref="D899:D962" si="126">(((1+C899/100)^D$2)*C899/100)/(((1+C899/100)^D$2)-1)</f>
        <v>9.6991283665770381E-2</v>
      </c>
      <c r="E899" s="433">
        <f t="shared" si="124"/>
        <v>8.9600000000000009</v>
      </c>
      <c r="F899" s="430">
        <f t="shared" ref="F899:F962" si="127">(((1+E899/100)^F$2)*E899/100)/(((1+E899/100)^F$2)-1)</f>
        <v>0.15554585327515583</v>
      </c>
      <c r="G899" s="439">
        <f t="shared" si="125"/>
        <v>8.9600000000000009</v>
      </c>
      <c r="H899" s="435">
        <f t="shared" ref="H899:H962" si="128">(((1+G899/100)^H$2)*G899/100)/(((1+G899/100)^H$2)-1)</f>
        <v>0.15554585327515583</v>
      </c>
      <c r="I899" s="577">
        <f t="shared" si="125"/>
        <v>8.9600000000000009</v>
      </c>
      <c r="J899" s="573">
        <f t="shared" ref="J899:J962" si="129">(((1+I899/100)^J$2)*I899/100)/(((1+I899/100)^J$2)-1)</f>
        <v>0.56816049004594227</v>
      </c>
    </row>
    <row r="900" spans="1:10" x14ac:dyDescent="0.25">
      <c r="A900">
        <f t="shared" si="121"/>
        <v>9.7077515415359888E-2</v>
      </c>
      <c r="B900" s="2">
        <f t="shared" si="122"/>
        <v>8.9699999999998532</v>
      </c>
      <c r="C900" s="428">
        <f t="shared" si="123"/>
        <v>8.9700000000000006</v>
      </c>
      <c r="D900" s="425">
        <f t="shared" si="126"/>
        <v>9.7077515415361137E-2</v>
      </c>
      <c r="E900" s="433">
        <f t="shared" si="124"/>
        <v>8.9700000000000006</v>
      </c>
      <c r="F900" s="430">
        <f t="shared" si="127"/>
        <v>0.1556143922134314</v>
      </c>
      <c r="G900" s="439">
        <f t="shared" si="125"/>
        <v>8.9700000000000006</v>
      </c>
      <c r="H900" s="435">
        <f t="shared" si="128"/>
        <v>0.1556143922134314</v>
      </c>
      <c r="I900" s="577">
        <f t="shared" si="125"/>
        <v>8.9700000000000006</v>
      </c>
      <c r="J900" s="573">
        <f t="shared" si="129"/>
        <v>0.56823758912762512</v>
      </c>
    </row>
    <row r="901" spans="1:10" x14ac:dyDescent="0.25">
      <c r="A901">
        <f t="shared" ref="A901:A964" si="130">(((1+B901/100)^A$2)*B901/100)/(((1+B901/100)^A$2)-1)</f>
        <v>9.7163770641343364E-2</v>
      </c>
      <c r="B901" s="2">
        <f t="shared" si="122"/>
        <v>8.979999999999853</v>
      </c>
      <c r="C901" s="428">
        <f t="shared" si="123"/>
        <v>8.98</v>
      </c>
      <c r="D901" s="425">
        <f t="shared" si="126"/>
        <v>9.7163770641344641E-2</v>
      </c>
      <c r="E901" s="433">
        <f t="shared" si="124"/>
        <v>8.98</v>
      </c>
      <c r="F901" s="430">
        <f t="shared" si="127"/>
        <v>0.15568294463446802</v>
      </c>
      <c r="G901" s="439">
        <f t="shared" si="125"/>
        <v>8.98</v>
      </c>
      <c r="H901" s="435">
        <f t="shared" si="128"/>
        <v>0.15568294463446802</v>
      </c>
      <c r="I901" s="577">
        <f t="shared" si="125"/>
        <v>8.98</v>
      </c>
      <c r="J901" s="573">
        <f t="shared" si="129"/>
        <v>0.56831469040099469</v>
      </c>
    </row>
    <row r="902" spans="1:10" x14ac:dyDescent="0.25">
      <c r="A902">
        <f t="shared" si="130"/>
        <v>9.7250049310813574E-2</v>
      </c>
      <c r="B902" s="2">
        <f t="shared" ref="B902:B965" si="131">B901+0.01</f>
        <v>8.9899999999998528</v>
      </c>
      <c r="C902" s="428">
        <f t="shared" ref="C902:C965" si="132">ROUND(C901+0.01,2)</f>
        <v>8.99</v>
      </c>
      <c r="D902" s="425">
        <f t="shared" si="126"/>
        <v>9.725004931081481E-2</v>
      </c>
      <c r="E902" s="433">
        <f t="shared" ref="E902:E965" si="133">ROUND(E901+0.01,2)</f>
        <v>8.99</v>
      </c>
      <c r="F902" s="430">
        <f t="shared" si="127"/>
        <v>0.1557515105343181</v>
      </c>
      <c r="G902" s="439">
        <f t="shared" ref="G902:I965" si="134">ROUND(G901+0.01,2)</f>
        <v>8.99</v>
      </c>
      <c r="H902" s="435">
        <f t="shared" si="128"/>
        <v>0.1557515105343181</v>
      </c>
      <c r="I902" s="577">
        <f t="shared" si="134"/>
        <v>8.99</v>
      </c>
      <c r="J902" s="573">
        <f t="shared" si="129"/>
        <v>0.56839179386573457</v>
      </c>
    </row>
    <row r="903" spans="1:10" x14ac:dyDescent="0.25">
      <c r="A903">
        <f t="shared" si="130"/>
        <v>9.7336351390888531E-2</v>
      </c>
      <c r="B903" s="2">
        <f t="shared" si="131"/>
        <v>8.9999999999998526</v>
      </c>
      <c r="C903" s="428">
        <f t="shared" si="132"/>
        <v>9</v>
      </c>
      <c r="D903" s="425">
        <f t="shared" si="126"/>
        <v>9.7336351390889794E-2</v>
      </c>
      <c r="E903" s="433">
        <f t="shared" si="133"/>
        <v>9</v>
      </c>
      <c r="F903" s="430">
        <f t="shared" si="127"/>
        <v>0.15582008990903376</v>
      </c>
      <c r="G903" s="439">
        <f t="shared" si="134"/>
        <v>9</v>
      </c>
      <c r="H903" s="435">
        <f t="shared" si="128"/>
        <v>0.15582008990903376</v>
      </c>
      <c r="I903" s="577">
        <f t="shared" si="134"/>
        <v>9</v>
      </c>
      <c r="J903" s="573">
        <f t="shared" si="129"/>
        <v>0.56846889952153068</v>
      </c>
    </row>
    <row r="904" spans="1:10" x14ac:dyDescent="0.25">
      <c r="A904">
        <f t="shared" si="130"/>
        <v>9.7422676848710615E-2</v>
      </c>
      <c r="B904" s="2">
        <f t="shared" si="131"/>
        <v>9.0099999999998523</v>
      </c>
      <c r="C904" s="428">
        <f t="shared" si="132"/>
        <v>9.01</v>
      </c>
      <c r="D904" s="425">
        <f t="shared" si="126"/>
        <v>9.7422676848711864E-2</v>
      </c>
      <c r="E904" s="433">
        <f t="shared" si="133"/>
        <v>9.01</v>
      </c>
      <c r="F904" s="430">
        <f t="shared" si="127"/>
        <v>0.15588868275466625</v>
      </c>
      <c r="G904" s="439">
        <f t="shared" si="134"/>
        <v>9.01</v>
      </c>
      <c r="H904" s="435">
        <f t="shared" si="128"/>
        <v>0.15588868275466625</v>
      </c>
      <c r="I904" s="577">
        <f t="shared" si="134"/>
        <v>9.01</v>
      </c>
      <c r="J904" s="573">
        <f t="shared" si="129"/>
        <v>0.56854600736806804</v>
      </c>
    </row>
    <row r="905" spans="1:10" x14ac:dyDescent="0.25">
      <c r="A905">
        <f t="shared" si="130"/>
        <v>9.7509025651446382E-2</v>
      </c>
      <c r="B905" s="2">
        <f t="shared" si="131"/>
        <v>9.0199999999998521</v>
      </c>
      <c r="C905" s="428">
        <f t="shared" si="132"/>
        <v>9.02</v>
      </c>
      <c r="D905" s="425">
        <f t="shared" si="126"/>
        <v>9.7509025651447631E-2</v>
      </c>
      <c r="E905" s="433">
        <f t="shared" si="133"/>
        <v>9.02</v>
      </c>
      <c r="F905" s="430">
        <f t="shared" si="127"/>
        <v>0.15595728906726647</v>
      </c>
      <c r="G905" s="439">
        <f t="shared" si="134"/>
        <v>9.02</v>
      </c>
      <c r="H905" s="435">
        <f t="shared" si="128"/>
        <v>0.15595728906726647</v>
      </c>
      <c r="I905" s="577">
        <f t="shared" si="134"/>
        <v>9.02</v>
      </c>
      <c r="J905" s="573">
        <f t="shared" si="129"/>
        <v>0.56862311740503291</v>
      </c>
    </row>
    <row r="906" spans="1:10" x14ac:dyDescent="0.25">
      <c r="A906">
        <f t="shared" si="130"/>
        <v>9.7595397766286687E-2</v>
      </c>
      <c r="B906" s="2">
        <f t="shared" si="131"/>
        <v>9.0299999999998519</v>
      </c>
      <c r="C906" s="428">
        <f t="shared" si="132"/>
        <v>9.0299999999999994</v>
      </c>
      <c r="D906" s="425">
        <f t="shared" si="126"/>
        <v>9.7595397766287909E-2</v>
      </c>
      <c r="E906" s="433">
        <f t="shared" si="133"/>
        <v>9.0299999999999994</v>
      </c>
      <c r="F906" s="430">
        <f t="shared" si="127"/>
        <v>0.15602590884288428</v>
      </c>
      <c r="G906" s="439">
        <f t="shared" si="134"/>
        <v>9.0299999999999994</v>
      </c>
      <c r="H906" s="435">
        <f t="shared" si="128"/>
        <v>0.15602590884288428</v>
      </c>
      <c r="I906" s="577">
        <f t="shared" si="134"/>
        <v>9.0299999999999994</v>
      </c>
      <c r="J906" s="573">
        <f t="shared" si="129"/>
        <v>0.56870022963210975</v>
      </c>
    </row>
    <row r="907" spans="1:10" x14ac:dyDescent="0.25">
      <c r="A907">
        <f t="shared" si="130"/>
        <v>9.768179316044677E-2</v>
      </c>
      <c r="B907" s="2">
        <f t="shared" si="131"/>
        <v>9.0399999999998517</v>
      </c>
      <c r="C907" s="428">
        <f t="shared" si="132"/>
        <v>9.0399999999999991</v>
      </c>
      <c r="D907" s="425">
        <f t="shared" si="126"/>
        <v>9.7681793160448019E-2</v>
      </c>
      <c r="E907" s="433">
        <f t="shared" si="133"/>
        <v>9.0399999999999991</v>
      </c>
      <c r="F907" s="430">
        <f t="shared" si="127"/>
        <v>0.15609454207756948</v>
      </c>
      <c r="G907" s="439">
        <f t="shared" si="134"/>
        <v>9.0399999999999991</v>
      </c>
      <c r="H907" s="435">
        <f t="shared" si="128"/>
        <v>0.15609454207756948</v>
      </c>
      <c r="I907" s="577">
        <f t="shared" si="134"/>
        <v>9.0399999999999991</v>
      </c>
      <c r="J907" s="573">
        <f t="shared" si="129"/>
        <v>0.56877734404898561</v>
      </c>
    </row>
    <row r="908" spans="1:10" x14ac:dyDescent="0.25">
      <c r="A908">
        <f t="shared" si="130"/>
        <v>9.7768211801166252E-2</v>
      </c>
      <c r="B908" s="2">
        <f t="shared" si="131"/>
        <v>9.0499999999998515</v>
      </c>
      <c r="C908" s="428">
        <f t="shared" si="132"/>
        <v>9.0500000000000007</v>
      </c>
      <c r="D908" s="425">
        <f t="shared" si="126"/>
        <v>9.7768211801167543E-2</v>
      </c>
      <c r="E908" s="433">
        <f t="shared" si="133"/>
        <v>9.0500000000000007</v>
      </c>
      <c r="F908" s="430">
        <f t="shared" si="127"/>
        <v>0.15616318876737068</v>
      </c>
      <c r="G908" s="439">
        <f t="shared" si="134"/>
        <v>9.0500000000000007</v>
      </c>
      <c r="H908" s="435">
        <f t="shared" si="128"/>
        <v>0.15616318876737068</v>
      </c>
      <c r="I908" s="577">
        <f t="shared" si="134"/>
        <v>9.0500000000000007</v>
      </c>
      <c r="J908" s="573">
        <f t="shared" si="129"/>
        <v>0.56885446065534573</v>
      </c>
    </row>
    <row r="909" spans="1:10" x14ac:dyDescent="0.25">
      <c r="A909">
        <f t="shared" si="130"/>
        <v>9.7854653655709223E-2</v>
      </c>
      <c r="B909" s="2">
        <f t="shared" si="131"/>
        <v>9.0599999999998513</v>
      </c>
      <c r="C909" s="428">
        <f t="shared" si="132"/>
        <v>9.06</v>
      </c>
      <c r="D909" s="425">
        <f t="shared" si="126"/>
        <v>9.7854653655710527E-2</v>
      </c>
      <c r="E909" s="433">
        <f t="shared" si="133"/>
        <v>9.06</v>
      </c>
      <c r="F909" s="430">
        <f t="shared" si="127"/>
        <v>0.15623184890833602</v>
      </c>
      <c r="G909" s="439">
        <f t="shared" si="134"/>
        <v>9.06</v>
      </c>
      <c r="H909" s="435">
        <f t="shared" si="128"/>
        <v>0.15623184890833602</v>
      </c>
      <c r="I909" s="577">
        <f t="shared" si="134"/>
        <v>9.06</v>
      </c>
      <c r="J909" s="573">
        <f t="shared" si="129"/>
        <v>0.56893157945087525</v>
      </c>
    </row>
    <row r="910" spans="1:10" x14ac:dyDescent="0.25">
      <c r="A910">
        <f t="shared" si="130"/>
        <v>9.7941118691364307E-2</v>
      </c>
      <c r="B910" s="2">
        <f t="shared" si="131"/>
        <v>9.0699999999998511</v>
      </c>
      <c r="C910" s="428">
        <f t="shared" si="132"/>
        <v>9.07</v>
      </c>
      <c r="D910" s="425">
        <f t="shared" si="126"/>
        <v>9.7941118691365597E-2</v>
      </c>
      <c r="E910" s="433">
        <f t="shared" si="133"/>
        <v>9.07</v>
      </c>
      <c r="F910" s="430">
        <f t="shared" si="127"/>
        <v>0.15630052249651319</v>
      </c>
      <c r="G910" s="439">
        <f t="shared" si="134"/>
        <v>9.07</v>
      </c>
      <c r="H910" s="435">
        <f t="shared" si="128"/>
        <v>0.15630052249651319</v>
      </c>
      <c r="I910" s="577">
        <f t="shared" si="134"/>
        <v>9.07</v>
      </c>
      <c r="J910" s="573">
        <f t="shared" si="129"/>
        <v>0.56900870043526097</v>
      </c>
    </row>
    <row r="911" spans="1:10" x14ac:dyDescent="0.25">
      <c r="A911">
        <f t="shared" si="130"/>
        <v>9.8027606875444581E-2</v>
      </c>
      <c r="B911" s="2">
        <f t="shared" si="131"/>
        <v>9.0799999999998509</v>
      </c>
      <c r="C911" s="428">
        <f t="shared" si="132"/>
        <v>9.08</v>
      </c>
      <c r="D911" s="425">
        <f t="shared" si="126"/>
        <v>9.8027606875445886E-2</v>
      </c>
      <c r="E911" s="433">
        <f t="shared" si="133"/>
        <v>9.08</v>
      </c>
      <c r="F911" s="430">
        <f t="shared" si="127"/>
        <v>0.15636920952794892</v>
      </c>
      <c r="G911" s="439">
        <f t="shared" si="134"/>
        <v>9.08</v>
      </c>
      <c r="H911" s="435">
        <f t="shared" si="128"/>
        <v>0.15636920952794892</v>
      </c>
      <c r="I911" s="577">
        <f t="shared" si="134"/>
        <v>9.08</v>
      </c>
      <c r="J911" s="573">
        <f t="shared" si="129"/>
        <v>0.56908582360818827</v>
      </c>
    </row>
    <row r="912" spans="1:10" x14ac:dyDescent="0.25">
      <c r="A912">
        <f t="shared" si="130"/>
        <v>9.8114118175287868E-2</v>
      </c>
      <c r="B912" s="2">
        <f t="shared" si="131"/>
        <v>9.0899999999998506</v>
      </c>
      <c r="C912" s="428">
        <f t="shared" si="132"/>
        <v>9.09</v>
      </c>
      <c r="D912" s="425">
        <f t="shared" si="126"/>
        <v>9.8114118175289144E-2</v>
      </c>
      <c r="E912" s="433">
        <f t="shared" si="133"/>
        <v>9.09</v>
      </c>
      <c r="F912" s="430">
        <f t="shared" si="127"/>
        <v>0.15643790999868964</v>
      </c>
      <c r="G912" s="439">
        <f t="shared" si="134"/>
        <v>9.09</v>
      </c>
      <c r="H912" s="435">
        <f t="shared" si="128"/>
        <v>0.15643790999868964</v>
      </c>
      <c r="I912" s="577">
        <f t="shared" si="134"/>
        <v>9.09</v>
      </c>
      <c r="J912" s="573">
        <f t="shared" si="129"/>
        <v>0.56916294896934361</v>
      </c>
    </row>
    <row r="913" spans="1:10" x14ac:dyDescent="0.25">
      <c r="A913">
        <f t="shared" si="130"/>
        <v>9.8200652558256482E-2</v>
      </c>
      <c r="B913" s="2">
        <f t="shared" si="131"/>
        <v>9.0999999999998504</v>
      </c>
      <c r="C913" s="428">
        <f t="shared" si="132"/>
        <v>9.1</v>
      </c>
      <c r="D913" s="425">
        <f t="shared" si="126"/>
        <v>9.8200652558257773E-2</v>
      </c>
      <c r="E913" s="433">
        <f t="shared" si="133"/>
        <v>9.1</v>
      </c>
      <c r="F913" s="430">
        <f t="shared" si="127"/>
        <v>0.15650662390478073</v>
      </c>
      <c r="G913" s="439">
        <f t="shared" si="134"/>
        <v>9.1</v>
      </c>
      <c r="H913" s="435">
        <f t="shared" si="128"/>
        <v>0.15650662390478073</v>
      </c>
      <c r="I913" s="577">
        <f t="shared" si="134"/>
        <v>9.1</v>
      </c>
      <c r="J913" s="573">
        <f t="shared" si="129"/>
        <v>0.56924007651841246</v>
      </c>
    </row>
    <row r="914" spans="1:10" x14ac:dyDescent="0.25">
      <c r="A914">
        <f t="shared" si="130"/>
        <v>9.8287209991737567E-2</v>
      </c>
      <c r="B914" s="2">
        <f t="shared" si="131"/>
        <v>9.1099999999998502</v>
      </c>
      <c r="C914" s="428">
        <f t="shared" si="132"/>
        <v>9.11</v>
      </c>
      <c r="D914" s="425">
        <f t="shared" si="126"/>
        <v>9.8287209991738858E-2</v>
      </c>
      <c r="E914" s="433">
        <f t="shared" si="133"/>
        <v>9.11</v>
      </c>
      <c r="F914" s="430">
        <f t="shared" si="127"/>
        <v>0.15657535124226749</v>
      </c>
      <c r="G914" s="439">
        <f t="shared" si="134"/>
        <v>9.11</v>
      </c>
      <c r="H914" s="435">
        <f t="shared" si="128"/>
        <v>0.15657535124226749</v>
      </c>
      <c r="I914" s="577">
        <f t="shared" si="134"/>
        <v>9.11</v>
      </c>
      <c r="J914" s="573">
        <f t="shared" si="129"/>
        <v>0.56931720625508153</v>
      </c>
    </row>
    <row r="915" spans="1:10" x14ac:dyDescent="0.25">
      <c r="A915">
        <f t="shared" si="130"/>
        <v>9.8373790443142956E-2</v>
      </c>
      <c r="B915" s="2">
        <f t="shared" si="131"/>
        <v>9.11999999999985</v>
      </c>
      <c r="C915" s="428">
        <f t="shared" si="132"/>
        <v>9.1199999999999992</v>
      </c>
      <c r="D915" s="425">
        <f t="shared" si="126"/>
        <v>9.8373790443144232E-2</v>
      </c>
      <c r="E915" s="433">
        <f t="shared" si="133"/>
        <v>9.1199999999999992</v>
      </c>
      <c r="F915" s="430">
        <f t="shared" si="127"/>
        <v>0.15664409200719406</v>
      </c>
      <c r="G915" s="439">
        <f t="shared" si="134"/>
        <v>9.1199999999999992</v>
      </c>
      <c r="H915" s="435">
        <f t="shared" si="128"/>
        <v>0.15664409200719406</v>
      </c>
      <c r="I915" s="577">
        <f t="shared" si="134"/>
        <v>9.1199999999999992</v>
      </c>
      <c r="J915" s="573">
        <f t="shared" si="129"/>
        <v>0.5693943381790364</v>
      </c>
    </row>
    <row r="916" spans="1:10" x14ac:dyDescent="0.25">
      <c r="A916">
        <f t="shared" si="130"/>
        <v>9.8460393879909236E-2</v>
      </c>
      <c r="B916" s="2">
        <f t="shared" si="131"/>
        <v>9.1299999999998498</v>
      </c>
      <c r="C916" s="428">
        <f t="shared" si="132"/>
        <v>9.1300000000000008</v>
      </c>
      <c r="D916" s="425">
        <f t="shared" si="126"/>
        <v>9.8460393879910582E-2</v>
      </c>
      <c r="E916" s="433">
        <f t="shared" si="133"/>
        <v>9.1300000000000008</v>
      </c>
      <c r="F916" s="430">
        <f t="shared" si="127"/>
        <v>0.15671284619560427</v>
      </c>
      <c r="G916" s="439">
        <f t="shared" si="134"/>
        <v>9.1300000000000008</v>
      </c>
      <c r="H916" s="435">
        <f t="shared" si="128"/>
        <v>0.15671284619560427</v>
      </c>
      <c r="I916" s="577">
        <f t="shared" si="134"/>
        <v>9.1300000000000008</v>
      </c>
      <c r="J916" s="573">
        <f t="shared" si="129"/>
        <v>0.56947147228996353</v>
      </c>
    </row>
    <row r="917" spans="1:10" x14ac:dyDescent="0.25">
      <c r="A917">
        <f t="shared" si="130"/>
        <v>9.8547020269497979E-2</v>
      </c>
      <c r="B917" s="2">
        <f t="shared" si="131"/>
        <v>9.1399999999998496</v>
      </c>
      <c r="C917" s="428">
        <f t="shared" si="132"/>
        <v>9.14</v>
      </c>
      <c r="D917" s="425">
        <f t="shared" si="126"/>
        <v>9.8547020269499339E-2</v>
      </c>
      <c r="E917" s="433">
        <f t="shared" si="133"/>
        <v>9.14</v>
      </c>
      <c r="F917" s="430">
        <f t="shared" si="127"/>
        <v>0.15678161380354125</v>
      </c>
      <c r="G917" s="439">
        <f t="shared" si="134"/>
        <v>9.14</v>
      </c>
      <c r="H917" s="435">
        <f t="shared" si="128"/>
        <v>0.15678161380354125</v>
      </c>
      <c r="I917" s="577">
        <f t="shared" si="134"/>
        <v>9.14</v>
      </c>
      <c r="J917" s="573">
        <f t="shared" si="129"/>
        <v>0.56954860858754941</v>
      </c>
    </row>
    <row r="918" spans="1:10" x14ac:dyDescent="0.25">
      <c r="A918">
        <f t="shared" si="130"/>
        <v>9.8633669579395566E-2</v>
      </c>
      <c r="B918" s="2">
        <f t="shared" si="131"/>
        <v>9.1499999999998494</v>
      </c>
      <c r="C918" s="428">
        <f t="shared" si="132"/>
        <v>9.15</v>
      </c>
      <c r="D918" s="425">
        <f t="shared" si="126"/>
        <v>9.8633669579396899E-2</v>
      </c>
      <c r="E918" s="433">
        <f t="shared" si="133"/>
        <v>9.15</v>
      </c>
      <c r="F918" s="430">
        <f t="shared" si="127"/>
        <v>0.15685039482704741</v>
      </c>
      <c r="G918" s="439">
        <f t="shared" si="134"/>
        <v>9.15</v>
      </c>
      <c r="H918" s="435">
        <f t="shared" si="128"/>
        <v>0.15685039482704741</v>
      </c>
      <c r="I918" s="577">
        <f t="shared" si="134"/>
        <v>9.15</v>
      </c>
      <c r="J918" s="573">
        <f t="shared" si="129"/>
        <v>0.56962574707148006</v>
      </c>
    </row>
    <row r="919" spans="1:10" x14ac:dyDescent="0.25">
      <c r="A919">
        <f t="shared" si="130"/>
        <v>9.8720341777113238E-2</v>
      </c>
      <c r="B919" s="2">
        <f t="shared" si="131"/>
        <v>9.1599999999998492</v>
      </c>
      <c r="C919" s="428">
        <f t="shared" si="132"/>
        <v>9.16</v>
      </c>
      <c r="D919" s="425">
        <f t="shared" si="126"/>
        <v>9.8720341777114584E-2</v>
      </c>
      <c r="E919" s="433">
        <f t="shared" si="133"/>
        <v>9.16</v>
      </c>
      <c r="F919" s="430">
        <f t="shared" si="127"/>
        <v>0.15691918926216478</v>
      </c>
      <c r="G919" s="439">
        <f t="shared" si="134"/>
        <v>9.16</v>
      </c>
      <c r="H919" s="435">
        <f t="shared" si="128"/>
        <v>0.15691918926216478</v>
      </c>
      <c r="I919" s="577">
        <f t="shared" si="134"/>
        <v>9.16</v>
      </c>
      <c r="J919" s="573">
        <f t="shared" si="129"/>
        <v>0.5697028877414424</v>
      </c>
    </row>
    <row r="920" spans="1:10" x14ac:dyDescent="0.25">
      <c r="A920">
        <f t="shared" si="130"/>
        <v>9.8807036830187392E-2</v>
      </c>
      <c r="B920" s="2">
        <f t="shared" si="131"/>
        <v>9.1699999999998489</v>
      </c>
      <c r="C920" s="428">
        <f t="shared" si="132"/>
        <v>9.17</v>
      </c>
      <c r="D920" s="425">
        <f t="shared" si="126"/>
        <v>9.8807036830188752E-2</v>
      </c>
      <c r="E920" s="433">
        <f t="shared" si="133"/>
        <v>9.17</v>
      </c>
      <c r="F920" s="430">
        <f t="shared" si="127"/>
        <v>0.15698799710493455</v>
      </c>
      <c r="G920" s="439">
        <f t="shared" si="134"/>
        <v>9.17</v>
      </c>
      <c r="H920" s="435">
        <f t="shared" si="128"/>
        <v>0.15698799710493455</v>
      </c>
      <c r="I920" s="577">
        <f t="shared" si="134"/>
        <v>9.17</v>
      </c>
      <c r="J920" s="573">
        <f t="shared" si="129"/>
        <v>0.56978003059712268</v>
      </c>
    </row>
    <row r="921" spans="1:10" x14ac:dyDescent="0.25">
      <c r="A921">
        <f t="shared" si="130"/>
        <v>9.889375470617931E-2</v>
      </c>
      <c r="B921" s="2">
        <f t="shared" si="131"/>
        <v>9.1799999999998487</v>
      </c>
      <c r="C921" s="428">
        <f t="shared" si="132"/>
        <v>9.18</v>
      </c>
      <c r="D921" s="425">
        <f t="shared" si="126"/>
        <v>9.8893754706180614E-2</v>
      </c>
      <c r="E921" s="433">
        <f t="shared" si="133"/>
        <v>9.18</v>
      </c>
      <c r="F921" s="430">
        <f t="shared" si="127"/>
        <v>0.15705681835139695</v>
      </c>
      <c r="G921" s="439">
        <f t="shared" si="134"/>
        <v>9.18</v>
      </c>
      <c r="H921" s="435">
        <f t="shared" si="128"/>
        <v>0.15705681835139695</v>
      </c>
      <c r="I921" s="577">
        <f t="shared" si="134"/>
        <v>9.18</v>
      </c>
      <c r="J921" s="573">
        <f t="shared" si="129"/>
        <v>0.56985717563820559</v>
      </c>
    </row>
    <row r="922" spans="1:10" x14ac:dyDescent="0.25">
      <c r="A922">
        <f t="shared" si="130"/>
        <v>9.8980495372675462E-2</v>
      </c>
      <c r="B922" s="2">
        <f t="shared" si="131"/>
        <v>9.1899999999998485</v>
      </c>
      <c r="C922" s="428">
        <f t="shared" si="132"/>
        <v>9.19</v>
      </c>
      <c r="D922" s="425">
        <f t="shared" si="126"/>
        <v>9.8980495372676724E-2</v>
      </c>
      <c r="E922" s="433">
        <f t="shared" si="133"/>
        <v>9.19</v>
      </c>
      <c r="F922" s="430">
        <f t="shared" si="127"/>
        <v>0.15712565299759265</v>
      </c>
      <c r="G922" s="439">
        <f t="shared" si="134"/>
        <v>9.19</v>
      </c>
      <c r="H922" s="435">
        <f t="shared" si="128"/>
        <v>0.15712565299759265</v>
      </c>
      <c r="I922" s="577">
        <f t="shared" si="134"/>
        <v>9.19</v>
      </c>
      <c r="J922" s="573">
        <f t="shared" si="129"/>
        <v>0.56993432286438095</v>
      </c>
    </row>
    <row r="923" spans="1:10" x14ac:dyDescent="0.25">
      <c r="A923">
        <f t="shared" si="130"/>
        <v>9.9067258797287339E-2</v>
      </c>
      <c r="B923" s="2">
        <f t="shared" si="131"/>
        <v>9.1999999999998483</v>
      </c>
      <c r="C923" s="428">
        <f t="shared" si="132"/>
        <v>9.1999999999999993</v>
      </c>
      <c r="D923" s="425">
        <f t="shared" si="126"/>
        <v>9.9067258797288629E-2</v>
      </c>
      <c r="E923" s="433">
        <f t="shared" si="133"/>
        <v>9.1999999999999993</v>
      </c>
      <c r="F923" s="430">
        <f t="shared" si="127"/>
        <v>0.15719450103956087</v>
      </c>
      <c r="G923" s="439">
        <f t="shared" si="134"/>
        <v>9.1999999999999993</v>
      </c>
      <c r="H923" s="435">
        <f t="shared" si="128"/>
        <v>0.15719450103956087</v>
      </c>
      <c r="I923" s="577">
        <f t="shared" si="134"/>
        <v>9.1999999999999993</v>
      </c>
      <c r="J923" s="573">
        <f t="shared" si="129"/>
        <v>0.570011472275334</v>
      </c>
    </row>
    <row r="924" spans="1:10" x14ac:dyDescent="0.25">
      <c r="A924">
        <f t="shared" si="130"/>
        <v>9.9154044947651732E-2</v>
      </c>
      <c r="B924" s="2">
        <f t="shared" si="131"/>
        <v>9.2099999999998481</v>
      </c>
      <c r="C924" s="428">
        <f t="shared" si="132"/>
        <v>9.2100000000000009</v>
      </c>
      <c r="D924" s="425">
        <f t="shared" si="126"/>
        <v>9.915404494765305E-2</v>
      </c>
      <c r="E924" s="433">
        <f t="shared" si="133"/>
        <v>9.2100000000000009</v>
      </c>
      <c r="F924" s="430">
        <f t="shared" si="127"/>
        <v>0.1572633624733403</v>
      </c>
      <c r="G924" s="439">
        <f t="shared" si="134"/>
        <v>9.2100000000000009</v>
      </c>
      <c r="H924" s="435">
        <f t="shared" si="128"/>
        <v>0.1572633624733403</v>
      </c>
      <c r="I924" s="577">
        <f t="shared" si="134"/>
        <v>9.2100000000000009</v>
      </c>
      <c r="J924" s="573">
        <f t="shared" si="129"/>
        <v>0.57008862387075143</v>
      </c>
    </row>
    <row r="925" spans="1:10" x14ac:dyDescent="0.25">
      <c r="A925">
        <f t="shared" si="130"/>
        <v>9.9240853791430578E-2</v>
      </c>
      <c r="B925" s="2">
        <f t="shared" si="131"/>
        <v>9.2199999999998479</v>
      </c>
      <c r="C925" s="428">
        <f t="shared" si="132"/>
        <v>9.2200000000000006</v>
      </c>
      <c r="D925" s="425">
        <f t="shared" si="126"/>
        <v>9.924085379143191E-2</v>
      </c>
      <c r="E925" s="433">
        <f t="shared" si="133"/>
        <v>9.2200000000000006</v>
      </c>
      <c r="F925" s="430">
        <f t="shared" si="127"/>
        <v>0.15733223729496915</v>
      </c>
      <c r="G925" s="439">
        <f t="shared" si="134"/>
        <v>9.2200000000000006</v>
      </c>
      <c r="H925" s="435">
        <f t="shared" si="128"/>
        <v>0.15733223729496915</v>
      </c>
      <c r="I925" s="577">
        <f t="shared" si="134"/>
        <v>9.2200000000000006</v>
      </c>
      <c r="J925" s="573">
        <f t="shared" si="129"/>
        <v>0.57016577765032006</v>
      </c>
    </row>
    <row r="926" spans="1:10" x14ac:dyDescent="0.25">
      <c r="A926">
        <f t="shared" si="130"/>
        <v>9.93276852963111E-2</v>
      </c>
      <c r="B926" s="2">
        <f t="shared" si="131"/>
        <v>9.2299999999998477</v>
      </c>
      <c r="C926" s="428">
        <f t="shared" si="132"/>
        <v>9.23</v>
      </c>
      <c r="D926" s="425">
        <f t="shared" si="126"/>
        <v>9.9327685296312418E-2</v>
      </c>
      <c r="E926" s="433">
        <f t="shared" si="133"/>
        <v>9.23</v>
      </c>
      <c r="F926" s="430">
        <f t="shared" si="127"/>
        <v>0.15740112550048499</v>
      </c>
      <c r="G926" s="439">
        <f t="shared" si="134"/>
        <v>9.23</v>
      </c>
      <c r="H926" s="435">
        <f t="shared" si="128"/>
        <v>0.15740112550048499</v>
      </c>
      <c r="I926" s="577">
        <f t="shared" si="134"/>
        <v>9.23</v>
      </c>
      <c r="J926" s="573">
        <f t="shared" si="129"/>
        <v>0.57024293361372647</v>
      </c>
    </row>
    <row r="927" spans="1:10" x14ac:dyDescent="0.25">
      <c r="A927">
        <f t="shared" si="130"/>
        <v>9.9414539430005805E-2</v>
      </c>
      <c r="B927" s="2">
        <f t="shared" si="131"/>
        <v>9.2399999999998474</v>
      </c>
      <c r="C927" s="428">
        <f t="shared" si="132"/>
        <v>9.24</v>
      </c>
      <c r="D927" s="425">
        <f t="shared" si="126"/>
        <v>9.9414539430007096E-2</v>
      </c>
      <c r="E927" s="433">
        <f t="shared" si="133"/>
        <v>9.24</v>
      </c>
      <c r="F927" s="430">
        <f t="shared" si="127"/>
        <v>0.15747002708592472</v>
      </c>
      <c r="G927" s="439">
        <f t="shared" si="134"/>
        <v>9.24</v>
      </c>
      <c r="H927" s="435">
        <f t="shared" si="128"/>
        <v>0.15747002708592472</v>
      </c>
      <c r="I927" s="577">
        <f t="shared" si="134"/>
        <v>9.24</v>
      </c>
      <c r="J927" s="573">
        <f t="shared" si="129"/>
        <v>0.57032009176065723</v>
      </c>
    </row>
    <row r="928" spans="1:10" x14ac:dyDescent="0.25">
      <c r="A928">
        <f t="shared" si="130"/>
        <v>9.9501416160252584E-2</v>
      </c>
      <c r="B928" s="2">
        <f t="shared" si="131"/>
        <v>9.2499999999998472</v>
      </c>
      <c r="C928" s="428">
        <f t="shared" si="132"/>
        <v>9.25</v>
      </c>
      <c r="D928" s="425">
        <f t="shared" si="126"/>
        <v>9.9501416160253903E-2</v>
      </c>
      <c r="E928" s="433">
        <f t="shared" si="133"/>
        <v>9.25</v>
      </c>
      <c r="F928" s="430">
        <f t="shared" si="127"/>
        <v>0.15753894204732488</v>
      </c>
      <c r="G928" s="439">
        <f t="shared" si="134"/>
        <v>9.25</v>
      </c>
      <c r="H928" s="435">
        <f t="shared" si="128"/>
        <v>0.15753894204732488</v>
      </c>
      <c r="I928" s="577">
        <f t="shared" si="134"/>
        <v>9.25</v>
      </c>
      <c r="J928" s="573">
        <f t="shared" si="129"/>
        <v>0.57039725209080028</v>
      </c>
    </row>
    <row r="929" spans="1:10" x14ac:dyDescent="0.25">
      <c r="A929">
        <f t="shared" si="130"/>
        <v>9.9588315454814766E-2</v>
      </c>
      <c r="B929" s="2">
        <f t="shared" si="131"/>
        <v>9.259999999999847</v>
      </c>
      <c r="C929" s="428">
        <f t="shared" si="132"/>
        <v>9.26</v>
      </c>
      <c r="D929" s="425">
        <f t="shared" si="126"/>
        <v>9.9588315454816098E-2</v>
      </c>
      <c r="E929" s="433">
        <f t="shared" si="133"/>
        <v>9.26</v>
      </c>
      <c r="F929" s="430">
        <f t="shared" si="127"/>
        <v>0.15760787038072127</v>
      </c>
      <c r="G929" s="439">
        <f t="shared" si="134"/>
        <v>9.26</v>
      </c>
      <c r="H929" s="435">
        <f t="shared" si="128"/>
        <v>0.15760787038072127</v>
      </c>
      <c r="I929" s="577">
        <f t="shared" si="134"/>
        <v>9.26</v>
      </c>
      <c r="J929" s="573">
        <f t="shared" si="129"/>
        <v>0.57047441460384229</v>
      </c>
    </row>
    <row r="930" spans="1:10" x14ac:dyDescent="0.25">
      <c r="A930">
        <f t="shared" si="130"/>
        <v>9.9675237281481047E-2</v>
      </c>
      <c r="B930" s="2">
        <f t="shared" si="131"/>
        <v>9.2699999999998468</v>
      </c>
      <c r="C930" s="428">
        <f t="shared" si="132"/>
        <v>9.27</v>
      </c>
      <c r="D930" s="425">
        <f t="shared" si="126"/>
        <v>9.9675237281482379E-2</v>
      </c>
      <c r="E930" s="433">
        <f t="shared" si="133"/>
        <v>9.27</v>
      </c>
      <c r="F930" s="430">
        <f t="shared" si="127"/>
        <v>0.15767681208214868</v>
      </c>
      <c r="G930" s="439">
        <f t="shared" si="134"/>
        <v>9.27</v>
      </c>
      <c r="H930" s="435">
        <f t="shared" si="128"/>
        <v>0.15767681208214868</v>
      </c>
      <c r="I930" s="577">
        <f t="shared" si="134"/>
        <v>9.27</v>
      </c>
      <c r="J930" s="573">
        <f t="shared" si="129"/>
        <v>0.57055157929946931</v>
      </c>
    </row>
    <row r="931" spans="1:10" x14ac:dyDescent="0.25">
      <c r="A931">
        <f t="shared" si="130"/>
        <v>9.9762181608065714E-2</v>
      </c>
      <c r="B931" s="2">
        <f t="shared" si="131"/>
        <v>9.2799999999998466</v>
      </c>
      <c r="C931" s="428">
        <f t="shared" si="132"/>
        <v>9.2799999999999994</v>
      </c>
      <c r="D931" s="425">
        <f t="shared" si="126"/>
        <v>9.9762181608067046E-2</v>
      </c>
      <c r="E931" s="433">
        <f t="shared" si="133"/>
        <v>9.2799999999999994</v>
      </c>
      <c r="F931" s="430">
        <f t="shared" si="127"/>
        <v>0.15774576714764213</v>
      </c>
      <c r="G931" s="439">
        <f t="shared" si="134"/>
        <v>9.2799999999999994</v>
      </c>
      <c r="H931" s="435">
        <f t="shared" si="128"/>
        <v>0.15774576714764213</v>
      </c>
      <c r="I931" s="577">
        <f t="shared" si="134"/>
        <v>9.2799999999999994</v>
      </c>
      <c r="J931" s="573">
        <f t="shared" si="129"/>
        <v>0.57062874617737025</v>
      </c>
    </row>
    <row r="932" spans="1:10" x14ac:dyDescent="0.25">
      <c r="A932">
        <f t="shared" si="130"/>
        <v>9.9849148402408494E-2</v>
      </c>
      <c r="B932" s="2">
        <f t="shared" si="131"/>
        <v>9.2899999999998464</v>
      </c>
      <c r="C932" s="428">
        <f t="shared" si="132"/>
        <v>9.2899999999999991</v>
      </c>
      <c r="D932" s="425">
        <f t="shared" si="126"/>
        <v>9.9849148402409799E-2</v>
      </c>
      <c r="E932" s="433">
        <f t="shared" si="133"/>
        <v>9.2899999999999991</v>
      </c>
      <c r="F932" s="430">
        <f t="shared" si="127"/>
        <v>0.15781473557323528</v>
      </c>
      <c r="G932" s="439">
        <f t="shared" si="134"/>
        <v>9.2899999999999991</v>
      </c>
      <c r="H932" s="435">
        <f t="shared" si="128"/>
        <v>0.15781473557323528</v>
      </c>
      <c r="I932" s="577">
        <f t="shared" si="134"/>
        <v>9.2899999999999991</v>
      </c>
      <c r="J932" s="573">
        <f t="shared" si="129"/>
        <v>0.57070591523723047</v>
      </c>
    </row>
    <row r="933" spans="1:10" x14ac:dyDescent="0.25">
      <c r="A933">
        <f t="shared" si="130"/>
        <v>9.9936137632374772E-2</v>
      </c>
      <c r="B933" s="2">
        <f t="shared" si="131"/>
        <v>9.2999999999998462</v>
      </c>
      <c r="C933" s="428">
        <f t="shared" si="132"/>
        <v>9.3000000000000007</v>
      </c>
      <c r="D933" s="425">
        <f t="shared" si="126"/>
        <v>9.9936137632376118E-2</v>
      </c>
      <c r="E933" s="433">
        <f t="shared" si="133"/>
        <v>9.3000000000000007</v>
      </c>
      <c r="F933" s="430">
        <f t="shared" si="127"/>
        <v>0.15788371735496187</v>
      </c>
      <c r="G933" s="439">
        <f t="shared" si="134"/>
        <v>9.3000000000000007</v>
      </c>
      <c r="H933" s="435">
        <f t="shared" si="128"/>
        <v>0.15788371735496187</v>
      </c>
      <c r="I933" s="577">
        <f t="shared" si="134"/>
        <v>9.3000000000000007</v>
      </c>
      <c r="J933" s="573">
        <f t="shared" si="129"/>
        <v>0.57078308647873899</v>
      </c>
    </row>
    <row r="934" spans="1:10" x14ac:dyDescent="0.25">
      <c r="A934">
        <f t="shared" si="130"/>
        <v>0.10002314926585552</v>
      </c>
      <c r="B934" s="2">
        <f t="shared" si="131"/>
        <v>9.309999999999846</v>
      </c>
      <c r="C934" s="428">
        <f t="shared" si="132"/>
        <v>9.31</v>
      </c>
      <c r="D934" s="425">
        <f t="shared" si="126"/>
        <v>0.10002314926585686</v>
      </c>
      <c r="E934" s="433">
        <f t="shared" si="133"/>
        <v>9.31</v>
      </c>
      <c r="F934" s="430">
        <f t="shared" si="127"/>
        <v>0.15795271248885423</v>
      </c>
      <c r="G934" s="439">
        <f t="shared" si="134"/>
        <v>9.31</v>
      </c>
      <c r="H934" s="435">
        <f t="shared" si="128"/>
        <v>0.15795271248885423</v>
      </c>
      <c r="I934" s="577">
        <f t="shared" si="134"/>
        <v>9.31</v>
      </c>
      <c r="J934" s="573">
        <f t="shared" si="129"/>
        <v>0.5708602599015814</v>
      </c>
    </row>
    <row r="935" spans="1:10" x14ac:dyDescent="0.25">
      <c r="A935">
        <f t="shared" si="130"/>
        <v>0.10011018327076734</v>
      </c>
      <c r="B935" s="2">
        <f t="shared" si="131"/>
        <v>9.3199999999998457</v>
      </c>
      <c r="C935" s="428">
        <f t="shared" si="132"/>
        <v>9.32</v>
      </c>
      <c r="D935" s="425">
        <f t="shared" si="126"/>
        <v>0.10011018327076869</v>
      </c>
      <c r="E935" s="433">
        <f t="shared" si="133"/>
        <v>9.32</v>
      </c>
      <c r="F935" s="430">
        <f t="shared" si="127"/>
        <v>0.15802172097094491</v>
      </c>
      <c r="G935" s="439">
        <f t="shared" si="134"/>
        <v>9.32</v>
      </c>
      <c r="H935" s="435">
        <f t="shared" si="128"/>
        <v>0.15802172097094491</v>
      </c>
      <c r="I935" s="577">
        <f t="shared" si="134"/>
        <v>9.32</v>
      </c>
      <c r="J935" s="573">
        <f t="shared" si="129"/>
        <v>0.57093743550544629</v>
      </c>
    </row>
    <row r="936" spans="1:10" x14ac:dyDescent="0.25">
      <c r="A936">
        <f t="shared" si="130"/>
        <v>0.10019723961505267</v>
      </c>
      <c r="B936" s="2">
        <f t="shared" si="131"/>
        <v>9.3299999999998455</v>
      </c>
      <c r="C936" s="428">
        <f t="shared" si="132"/>
        <v>9.33</v>
      </c>
      <c r="D936" s="425">
        <f t="shared" si="126"/>
        <v>0.10019723961505402</v>
      </c>
      <c r="E936" s="433">
        <f t="shared" si="133"/>
        <v>9.33</v>
      </c>
      <c r="F936" s="430">
        <f t="shared" si="127"/>
        <v>0.15809074279726543</v>
      </c>
      <c r="G936" s="439">
        <f t="shared" si="134"/>
        <v>9.33</v>
      </c>
      <c r="H936" s="435">
        <f t="shared" si="128"/>
        <v>0.15809074279726543</v>
      </c>
      <c r="I936" s="577">
        <f t="shared" si="134"/>
        <v>9.33</v>
      </c>
      <c r="J936" s="573">
        <f t="shared" si="129"/>
        <v>0.5710146132900209</v>
      </c>
    </row>
    <row r="937" spans="1:10" x14ac:dyDescent="0.25">
      <c r="A937">
        <f t="shared" si="130"/>
        <v>0.10028431826667956</v>
      </c>
      <c r="B937" s="2">
        <f t="shared" si="131"/>
        <v>9.3399999999998453</v>
      </c>
      <c r="C937" s="428">
        <f t="shared" si="132"/>
        <v>9.34</v>
      </c>
      <c r="D937" s="425">
        <f t="shared" si="126"/>
        <v>0.10028431826668092</v>
      </c>
      <c r="E937" s="433">
        <f t="shared" si="133"/>
        <v>9.34</v>
      </c>
      <c r="F937" s="430">
        <f t="shared" si="127"/>
        <v>0.15815977796384673</v>
      </c>
      <c r="G937" s="439">
        <f t="shared" si="134"/>
        <v>9.34</v>
      </c>
      <c r="H937" s="435">
        <f t="shared" si="128"/>
        <v>0.15815977796384673</v>
      </c>
      <c r="I937" s="577">
        <f t="shared" si="134"/>
        <v>9.34</v>
      </c>
      <c r="J937" s="573">
        <f t="shared" si="129"/>
        <v>0.57109179325499226</v>
      </c>
    </row>
    <row r="938" spans="1:10" x14ac:dyDescent="0.25">
      <c r="A938">
        <f t="shared" si="130"/>
        <v>0.10037141919364199</v>
      </c>
      <c r="B938" s="2">
        <f t="shared" si="131"/>
        <v>9.3499999999998451</v>
      </c>
      <c r="C938" s="428">
        <f t="shared" si="132"/>
        <v>9.35</v>
      </c>
      <c r="D938" s="425">
        <f t="shared" si="126"/>
        <v>0.10037141919364334</v>
      </c>
      <c r="E938" s="433">
        <f t="shared" si="133"/>
        <v>9.35</v>
      </c>
      <c r="F938" s="430">
        <f t="shared" si="127"/>
        <v>0.15822882646671932</v>
      </c>
      <c r="G938" s="439">
        <f t="shared" si="134"/>
        <v>9.35</v>
      </c>
      <c r="H938" s="435">
        <f t="shared" si="128"/>
        <v>0.15822882646671932</v>
      </c>
      <c r="I938" s="577">
        <f t="shared" si="134"/>
        <v>9.35</v>
      </c>
      <c r="J938" s="573">
        <f t="shared" si="129"/>
        <v>0.57116897540004796</v>
      </c>
    </row>
    <row r="939" spans="1:10" x14ac:dyDescent="0.25">
      <c r="A939">
        <f t="shared" si="130"/>
        <v>0.10045854236395971</v>
      </c>
      <c r="B939" s="2">
        <f t="shared" si="131"/>
        <v>9.3599999999998449</v>
      </c>
      <c r="C939" s="428">
        <f t="shared" si="132"/>
        <v>9.36</v>
      </c>
      <c r="D939" s="425">
        <f t="shared" si="126"/>
        <v>0.10045854236396104</v>
      </c>
      <c r="E939" s="433">
        <f t="shared" si="133"/>
        <v>9.36</v>
      </c>
      <c r="F939" s="430">
        <f t="shared" si="127"/>
        <v>0.15829788830191302</v>
      </c>
      <c r="G939" s="439">
        <f t="shared" si="134"/>
        <v>9.36</v>
      </c>
      <c r="H939" s="435">
        <f t="shared" si="128"/>
        <v>0.15829788830191302</v>
      </c>
      <c r="I939" s="577">
        <f t="shared" si="134"/>
        <v>9.36</v>
      </c>
      <c r="J939" s="573">
        <f t="shared" si="129"/>
        <v>0.57124615972487613</v>
      </c>
    </row>
    <row r="940" spans="1:10" x14ac:dyDescent="0.25">
      <c r="A940">
        <f t="shared" si="130"/>
        <v>0.10054568774567829</v>
      </c>
      <c r="B940" s="2">
        <f t="shared" si="131"/>
        <v>9.3699999999998447</v>
      </c>
      <c r="C940" s="428">
        <f t="shared" si="132"/>
        <v>9.3699999999999992</v>
      </c>
      <c r="D940" s="425">
        <f t="shared" si="126"/>
        <v>0.10054568774567964</v>
      </c>
      <c r="E940" s="433">
        <f t="shared" si="133"/>
        <v>9.3699999999999992</v>
      </c>
      <c r="F940" s="430">
        <f t="shared" si="127"/>
        <v>0.15836696346545726</v>
      </c>
      <c r="G940" s="439">
        <f t="shared" si="134"/>
        <v>9.3699999999999992</v>
      </c>
      <c r="H940" s="435">
        <f t="shared" si="128"/>
        <v>0.15836696346545726</v>
      </c>
      <c r="I940" s="577">
        <f t="shared" si="134"/>
        <v>9.3699999999999992</v>
      </c>
      <c r="J940" s="573">
        <f t="shared" si="129"/>
        <v>0.57132334622916447</v>
      </c>
    </row>
    <row r="941" spans="1:10" x14ac:dyDescent="0.25">
      <c r="A941">
        <f t="shared" si="130"/>
        <v>0.10063285530686934</v>
      </c>
      <c r="B941" s="2">
        <f t="shared" si="131"/>
        <v>9.3799999999998445</v>
      </c>
      <c r="C941" s="428">
        <f t="shared" si="132"/>
        <v>9.3800000000000008</v>
      </c>
      <c r="D941" s="425">
        <f t="shared" si="126"/>
        <v>0.10063285530687069</v>
      </c>
      <c r="E941" s="433">
        <f t="shared" si="133"/>
        <v>9.3800000000000008</v>
      </c>
      <c r="F941" s="430">
        <f t="shared" si="127"/>
        <v>0.15843605195338031</v>
      </c>
      <c r="G941" s="439">
        <f t="shared" si="134"/>
        <v>9.3800000000000008</v>
      </c>
      <c r="H941" s="435">
        <f t="shared" si="128"/>
        <v>0.15843605195338031</v>
      </c>
      <c r="I941" s="577">
        <f t="shared" si="134"/>
        <v>9.3800000000000008</v>
      </c>
      <c r="J941" s="573">
        <f t="shared" si="129"/>
        <v>0.57140053491259857</v>
      </c>
    </row>
    <row r="942" spans="1:10" x14ac:dyDescent="0.25">
      <c r="A942">
        <f t="shared" si="130"/>
        <v>0.10072004501563045</v>
      </c>
      <c r="B942" s="2">
        <f t="shared" si="131"/>
        <v>9.3899999999998442</v>
      </c>
      <c r="C942" s="428">
        <f t="shared" si="132"/>
        <v>9.39</v>
      </c>
      <c r="D942" s="425">
        <f t="shared" si="126"/>
        <v>0.10072004501563181</v>
      </c>
      <c r="E942" s="433">
        <f t="shared" si="133"/>
        <v>9.39</v>
      </c>
      <c r="F942" s="430">
        <f t="shared" si="127"/>
        <v>0.15850515376171095</v>
      </c>
      <c r="G942" s="439">
        <f t="shared" si="134"/>
        <v>9.39</v>
      </c>
      <c r="H942" s="435">
        <f t="shared" si="128"/>
        <v>0.15850515376171095</v>
      </c>
      <c r="I942" s="577">
        <f t="shared" si="134"/>
        <v>9.39</v>
      </c>
      <c r="J942" s="573">
        <f t="shared" si="129"/>
        <v>0.57147772577486966</v>
      </c>
    </row>
    <row r="943" spans="1:10" x14ac:dyDescent="0.25">
      <c r="A943">
        <f t="shared" si="130"/>
        <v>0.10080725684008511</v>
      </c>
      <c r="B943" s="2">
        <f t="shared" si="131"/>
        <v>9.399999999999844</v>
      </c>
      <c r="C943" s="428">
        <f t="shared" si="132"/>
        <v>9.4</v>
      </c>
      <c r="D943" s="425">
        <f t="shared" si="126"/>
        <v>0.10080725684008647</v>
      </c>
      <c r="E943" s="433">
        <f t="shared" si="133"/>
        <v>9.4</v>
      </c>
      <c r="F943" s="430">
        <f t="shared" si="127"/>
        <v>0.15857426888647624</v>
      </c>
      <c r="G943" s="439">
        <f t="shared" si="134"/>
        <v>9.4</v>
      </c>
      <c r="H943" s="435">
        <f t="shared" si="128"/>
        <v>0.15857426888647624</v>
      </c>
      <c r="I943" s="577">
        <f t="shared" si="134"/>
        <v>9.4</v>
      </c>
      <c r="J943" s="573">
        <f t="shared" si="129"/>
        <v>0.57155491881566323</v>
      </c>
    </row>
    <row r="944" spans="1:10" x14ac:dyDescent="0.25">
      <c r="A944">
        <f t="shared" si="130"/>
        <v>0.10089449074838297</v>
      </c>
      <c r="B944" s="2">
        <f t="shared" si="131"/>
        <v>9.4099999999998438</v>
      </c>
      <c r="C944" s="428">
        <f t="shared" si="132"/>
        <v>9.41</v>
      </c>
      <c r="D944" s="425">
        <f t="shared" si="126"/>
        <v>0.10089449074838433</v>
      </c>
      <c r="E944" s="433">
        <f t="shared" si="133"/>
        <v>9.41</v>
      </c>
      <c r="F944" s="430">
        <f t="shared" si="127"/>
        <v>0.15864339732370336</v>
      </c>
      <c r="G944" s="439">
        <f t="shared" si="134"/>
        <v>9.41</v>
      </c>
      <c r="H944" s="435">
        <f t="shared" si="128"/>
        <v>0.15864339732370336</v>
      </c>
      <c r="I944" s="577">
        <f t="shared" si="134"/>
        <v>9.41</v>
      </c>
      <c r="J944" s="573">
        <f t="shared" si="129"/>
        <v>0.57163211403466818</v>
      </c>
    </row>
    <row r="945" spans="1:10" x14ac:dyDescent="0.25">
      <c r="A945">
        <f t="shared" si="130"/>
        <v>0.10098174670869968</v>
      </c>
      <c r="B945" s="2">
        <f t="shared" si="131"/>
        <v>9.4199999999998436</v>
      </c>
      <c r="C945" s="428">
        <f t="shared" si="132"/>
        <v>9.42</v>
      </c>
      <c r="D945" s="425">
        <f t="shared" si="126"/>
        <v>0.10098174670870103</v>
      </c>
      <c r="E945" s="433">
        <f t="shared" si="133"/>
        <v>9.42</v>
      </c>
      <c r="F945" s="430">
        <f t="shared" si="127"/>
        <v>0.15871253906941868</v>
      </c>
      <c r="G945" s="439">
        <f t="shared" si="134"/>
        <v>9.42</v>
      </c>
      <c r="H945" s="435">
        <f t="shared" si="128"/>
        <v>0.15871253906941868</v>
      </c>
      <c r="I945" s="577">
        <f t="shared" si="134"/>
        <v>9.42</v>
      </c>
      <c r="J945" s="573">
        <f t="shared" si="129"/>
        <v>0.57170931143157266</v>
      </c>
    </row>
    <row r="946" spans="1:10" x14ac:dyDescent="0.25">
      <c r="A946">
        <f t="shared" si="130"/>
        <v>0.10106902468923709</v>
      </c>
      <c r="B946" s="2">
        <f t="shared" si="131"/>
        <v>9.4299999999998434</v>
      </c>
      <c r="C946" s="428">
        <f t="shared" si="132"/>
        <v>9.43</v>
      </c>
      <c r="D946" s="425">
        <f t="shared" si="126"/>
        <v>0.10106902468923847</v>
      </c>
      <c r="E946" s="433">
        <f t="shared" si="133"/>
        <v>9.43</v>
      </c>
      <c r="F946" s="430">
        <f t="shared" si="127"/>
        <v>0.15878169411964807</v>
      </c>
      <c r="G946" s="439">
        <f t="shared" si="134"/>
        <v>9.43</v>
      </c>
      <c r="H946" s="435">
        <f t="shared" si="128"/>
        <v>0.15878169411964807</v>
      </c>
      <c r="I946" s="577">
        <f t="shared" si="134"/>
        <v>9.43</v>
      </c>
      <c r="J946" s="573">
        <f t="shared" si="129"/>
        <v>0.5717865110060637</v>
      </c>
    </row>
    <row r="947" spans="1:10" x14ac:dyDescent="0.25">
      <c r="A947">
        <f t="shared" si="130"/>
        <v>0.10115632465822322</v>
      </c>
      <c r="B947" s="2">
        <f t="shared" si="131"/>
        <v>9.4399999999998432</v>
      </c>
      <c r="C947" s="428">
        <f t="shared" si="132"/>
        <v>9.44</v>
      </c>
      <c r="D947" s="425">
        <f t="shared" si="126"/>
        <v>0.10115632465822459</v>
      </c>
      <c r="E947" s="433">
        <f t="shared" si="133"/>
        <v>9.44</v>
      </c>
      <c r="F947" s="430">
        <f t="shared" si="127"/>
        <v>0.15885086247041674</v>
      </c>
      <c r="G947" s="439">
        <f t="shared" si="134"/>
        <v>9.44</v>
      </c>
      <c r="H947" s="435">
        <f t="shared" si="128"/>
        <v>0.15885086247041674</v>
      </c>
      <c r="I947" s="577">
        <f t="shared" si="134"/>
        <v>9.44</v>
      </c>
      <c r="J947" s="573">
        <f t="shared" si="129"/>
        <v>0.57186371275783032</v>
      </c>
    </row>
    <row r="948" spans="1:10" x14ac:dyDescent="0.25">
      <c r="A948">
        <f t="shared" si="130"/>
        <v>0.10124364658391226</v>
      </c>
      <c r="B948" s="2">
        <f t="shared" si="131"/>
        <v>9.449999999999843</v>
      </c>
      <c r="C948" s="428">
        <f t="shared" si="132"/>
        <v>9.4499999999999993</v>
      </c>
      <c r="D948" s="425">
        <f t="shared" si="126"/>
        <v>0.10124364658391365</v>
      </c>
      <c r="E948" s="433">
        <f t="shared" si="133"/>
        <v>9.4499999999999993</v>
      </c>
      <c r="F948" s="430">
        <f t="shared" si="127"/>
        <v>0.15892004411774938</v>
      </c>
      <c r="G948" s="439">
        <f t="shared" si="134"/>
        <v>9.4499999999999993</v>
      </c>
      <c r="H948" s="435">
        <f t="shared" si="128"/>
        <v>0.15892004411774938</v>
      </c>
      <c r="I948" s="577">
        <f t="shared" si="134"/>
        <v>9.4499999999999993</v>
      </c>
      <c r="J948" s="573">
        <f t="shared" si="129"/>
        <v>0.57194091668656</v>
      </c>
    </row>
    <row r="949" spans="1:10" x14ac:dyDescent="0.25">
      <c r="A949">
        <f t="shared" si="130"/>
        <v>0.10133099043458471</v>
      </c>
      <c r="B949" s="2">
        <f t="shared" si="131"/>
        <v>9.4599999999998428</v>
      </c>
      <c r="C949" s="428">
        <f t="shared" si="132"/>
        <v>9.4600000000000009</v>
      </c>
      <c r="D949" s="425">
        <f t="shared" si="126"/>
        <v>0.1013309904345861</v>
      </c>
      <c r="E949" s="433">
        <f t="shared" si="133"/>
        <v>9.4600000000000009</v>
      </c>
      <c r="F949" s="430">
        <f t="shared" si="127"/>
        <v>0.15898923905767021</v>
      </c>
      <c r="G949" s="439">
        <f t="shared" si="134"/>
        <v>9.4600000000000009</v>
      </c>
      <c r="H949" s="435">
        <f t="shared" si="128"/>
        <v>0.15898923905767021</v>
      </c>
      <c r="I949" s="577">
        <f t="shared" si="134"/>
        <v>9.4600000000000009</v>
      </c>
      <c r="J949" s="573">
        <f t="shared" si="129"/>
        <v>0.57201812279194109</v>
      </c>
    </row>
    <row r="950" spans="1:10" x14ac:dyDescent="0.25">
      <c r="A950">
        <f t="shared" si="130"/>
        <v>0.10141835617854734</v>
      </c>
      <c r="B950" s="2">
        <f t="shared" si="131"/>
        <v>9.4699999999998425</v>
      </c>
      <c r="C950" s="428">
        <f t="shared" si="132"/>
        <v>9.4700000000000006</v>
      </c>
      <c r="D950" s="425">
        <f t="shared" si="126"/>
        <v>0.10141835617854873</v>
      </c>
      <c r="E950" s="433">
        <f t="shared" si="133"/>
        <v>9.4700000000000006</v>
      </c>
      <c r="F950" s="430">
        <f t="shared" si="127"/>
        <v>0.15905844728620272</v>
      </c>
      <c r="G950" s="439">
        <f t="shared" si="134"/>
        <v>9.4700000000000006</v>
      </c>
      <c r="H950" s="435">
        <f t="shared" si="128"/>
        <v>0.15905844728620272</v>
      </c>
      <c r="I950" s="577">
        <f t="shared" si="134"/>
        <v>9.4700000000000006</v>
      </c>
      <c r="J950" s="573">
        <f t="shared" si="129"/>
        <v>0.57209533107366217</v>
      </c>
    </row>
    <row r="951" spans="1:10" x14ac:dyDescent="0.25">
      <c r="A951">
        <f t="shared" si="130"/>
        <v>0.10150574378413328</v>
      </c>
      <c r="B951" s="2">
        <f t="shared" si="131"/>
        <v>9.4799999999998423</v>
      </c>
      <c r="C951" s="428">
        <f t="shared" si="132"/>
        <v>9.48</v>
      </c>
      <c r="D951" s="425">
        <f t="shared" si="126"/>
        <v>0.10150574378413467</v>
      </c>
      <c r="E951" s="433">
        <f t="shared" si="133"/>
        <v>9.48</v>
      </c>
      <c r="F951" s="430">
        <f t="shared" si="127"/>
        <v>0.15912766879936999</v>
      </c>
      <c r="G951" s="439">
        <f t="shared" si="134"/>
        <v>9.48</v>
      </c>
      <c r="H951" s="435">
        <f t="shared" si="128"/>
        <v>0.15912766879936999</v>
      </c>
      <c r="I951" s="577">
        <f t="shared" si="134"/>
        <v>9.48</v>
      </c>
      <c r="J951" s="573">
        <f t="shared" si="129"/>
        <v>0.57217254153141106</v>
      </c>
    </row>
    <row r="952" spans="1:10" x14ac:dyDescent="0.25">
      <c r="A952">
        <f t="shared" si="130"/>
        <v>0.10159315321970198</v>
      </c>
      <c r="B952" s="2">
        <f t="shared" si="131"/>
        <v>9.4899999999998421</v>
      </c>
      <c r="C952" s="428">
        <f t="shared" si="132"/>
        <v>9.49</v>
      </c>
      <c r="D952" s="425">
        <f t="shared" si="126"/>
        <v>0.10159315321970337</v>
      </c>
      <c r="E952" s="433">
        <f t="shared" si="133"/>
        <v>9.49</v>
      </c>
      <c r="F952" s="430">
        <f t="shared" si="127"/>
        <v>0.15919690359319455</v>
      </c>
      <c r="G952" s="439">
        <f t="shared" si="134"/>
        <v>9.49</v>
      </c>
      <c r="H952" s="435">
        <f t="shared" si="128"/>
        <v>0.15919690359319455</v>
      </c>
      <c r="I952" s="577">
        <f t="shared" si="134"/>
        <v>9.49</v>
      </c>
      <c r="J952" s="573">
        <f t="shared" si="129"/>
        <v>0.57224975416487678</v>
      </c>
    </row>
    <row r="953" spans="1:10" x14ac:dyDescent="0.25">
      <c r="A953">
        <f t="shared" si="130"/>
        <v>0.10168058445363941</v>
      </c>
      <c r="B953" s="2">
        <f t="shared" si="131"/>
        <v>9.4999999999998419</v>
      </c>
      <c r="C953" s="428">
        <f t="shared" si="132"/>
        <v>9.5</v>
      </c>
      <c r="D953" s="425">
        <f t="shared" si="126"/>
        <v>0.10168058445364078</v>
      </c>
      <c r="E953" s="433">
        <f t="shared" si="133"/>
        <v>9.5</v>
      </c>
      <c r="F953" s="430">
        <f t="shared" si="127"/>
        <v>0.1592661516636982</v>
      </c>
      <c r="G953" s="439">
        <f t="shared" si="134"/>
        <v>9.5</v>
      </c>
      <c r="H953" s="435">
        <f t="shared" si="128"/>
        <v>0.1592661516636982</v>
      </c>
      <c r="I953" s="577">
        <f t="shared" si="134"/>
        <v>9.5</v>
      </c>
      <c r="J953" s="573">
        <f t="shared" si="129"/>
        <v>0.57232696897374702</v>
      </c>
    </row>
    <row r="954" spans="1:10" x14ac:dyDescent="0.25">
      <c r="A954">
        <f t="shared" si="130"/>
        <v>0.10176803745435786</v>
      </c>
      <c r="B954" s="2">
        <f t="shared" si="131"/>
        <v>9.5099999999998417</v>
      </c>
      <c r="C954" s="428">
        <f t="shared" si="132"/>
        <v>9.51</v>
      </c>
      <c r="D954" s="425">
        <f t="shared" si="126"/>
        <v>0.10176803745435924</v>
      </c>
      <c r="E954" s="433">
        <f t="shared" si="133"/>
        <v>9.51</v>
      </c>
      <c r="F954" s="430">
        <f t="shared" si="127"/>
        <v>0.1593354130069024</v>
      </c>
      <c r="G954" s="439">
        <f t="shared" si="134"/>
        <v>9.51</v>
      </c>
      <c r="H954" s="435">
        <f t="shared" si="128"/>
        <v>0.1593354130069024</v>
      </c>
      <c r="I954" s="577">
        <f t="shared" si="134"/>
        <v>9.51</v>
      </c>
      <c r="J954" s="573">
        <f t="shared" si="129"/>
        <v>0.57240418595771103</v>
      </c>
    </row>
    <row r="955" spans="1:10" x14ac:dyDescent="0.25">
      <c r="A955">
        <f t="shared" si="130"/>
        <v>0.10185551219029622</v>
      </c>
      <c r="B955" s="2">
        <f t="shared" si="131"/>
        <v>9.5199999999998415</v>
      </c>
      <c r="C955" s="428">
        <f t="shared" si="132"/>
        <v>9.52</v>
      </c>
      <c r="D955" s="425">
        <f t="shared" si="126"/>
        <v>0.10185551219029761</v>
      </c>
      <c r="E955" s="433">
        <f t="shared" si="133"/>
        <v>9.52</v>
      </c>
      <c r="F955" s="430">
        <f t="shared" si="127"/>
        <v>0.15940468761882784</v>
      </c>
      <c r="G955" s="439">
        <f t="shared" si="134"/>
        <v>9.52</v>
      </c>
      <c r="H955" s="435">
        <f t="shared" si="128"/>
        <v>0.15940468761882784</v>
      </c>
      <c r="I955" s="577">
        <f t="shared" si="134"/>
        <v>9.52</v>
      </c>
      <c r="J955" s="573">
        <f t="shared" si="129"/>
        <v>0.57248140511645684</v>
      </c>
    </row>
    <row r="956" spans="1:10" x14ac:dyDescent="0.25">
      <c r="A956">
        <f t="shared" si="130"/>
        <v>0.1019430086299199</v>
      </c>
      <c r="B956" s="2">
        <f t="shared" si="131"/>
        <v>9.5299999999998413</v>
      </c>
      <c r="C956" s="428">
        <f t="shared" si="132"/>
        <v>9.5299999999999994</v>
      </c>
      <c r="D956" s="425">
        <f t="shared" si="126"/>
        <v>0.1019430086299213</v>
      </c>
      <c r="E956" s="433">
        <f t="shared" si="133"/>
        <v>9.5299999999999994</v>
      </c>
      <c r="F956" s="430">
        <f t="shared" si="127"/>
        <v>0.15947397549549491</v>
      </c>
      <c r="G956" s="439">
        <f t="shared" si="134"/>
        <v>9.5299999999999994</v>
      </c>
      <c r="H956" s="435">
        <f t="shared" si="128"/>
        <v>0.15947397549549491</v>
      </c>
      <c r="I956" s="577">
        <f t="shared" si="134"/>
        <v>9.5299999999999994</v>
      </c>
      <c r="J956" s="573">
        <f t="shared" si="129"/>
        <v>0.57255862644967348</v>
      </c>
    </row>
    <row r="957" spans="1:10" x14ac:dyDescent="0.25">
      <c r="A957">
        <f t="shared" si="130"/>
        <v>0.10203052674172081</v>
      </c>
      <c r="B957" s="2">
        <f t="shared" si="131"/>
        <v>9.5399999999998411</v>
      </c>
      <c r="C957" s="428">
        <f t="shared" si="132"/>
        <v>9.5399999999999991</v>
      </c>
      <c r="D957" s="425">
        <f t="shared" si="126"/>
        <v>0.10203052674172218</v>
      </c>
      <c r="E957" s="433">
        <f t="shared" si="133"/>
        <v>9.5399999999999991</v>
      </c>
      <c r="F957" s="430">
        <f t="shared" si="127"/>
        <v>0.1595432766329232</v>
      </c>
      <c r="G957" s="439">
        <f t="shared" si="134"/>
        <v>9.5399999999999991</v>
      </c>
      <c r="H957" s="435">
        <f t="shared" si="128"/>
        <v>0.1595432766329232</v>
      </c>
      <c r="I957" s="577">
        <f t="shared" si="134"/>
        <v>9.5399999999999991</v>
      </c>
      <c r="J957" s="573">
        <f t="shared" si="129"/>
        <v>0.57263584995704919</v>
      </c>
    </row>
    <row r="958" spans="1:10" x14ac:dyDescent="0.25">
      <c r="A958">
        <f t="shared" si="130"/>
        <v>0.10211806649421754</v>
      </c>
      <c r="B958" s="2">
        <f t="shared" si="131"/>
        <v>9.5499999999998408</v>
      </c>
      <c r="C958" s="428">
        <f t="shared" si="132"/>
        <v>9.5500000000000007</v>
      </c>
      <c r="D958" s="425">
        <f t="shared" si="126"/>
        <v>0.10211806649421894</v>
      </c>
      <c r="E958" s="433">
        <f t="shared" si="133"/>
        <v>9.5500000000000007</v>
      </c>
      <c r="F958" s="430">
        <f t="shared" si="127"/>
        <v>0.15961259102713193</v>
      </c>
      <c r="G958" s="439">
        <f t="shared" si="134"/>
        <v>9.5500000000000007</v>
      </c>
      <c r="H958" s="435">
        <f t="shared" si="128"/>
        <v>0.15961259102713193</v>
      </c>
      <c r="I958" s="577">
        <f t="shared" si="134"/>
        <v>9.5500000000000007</v>
      </c>
      <c r="J958" s="573">
        <f t="shared" si="129"/>
        <v>0.57271307563827278</v>
      </c>
    </row>
    <row r="959" spans="1:10" x14ac:dyDescent="0.25">
      <c r="A959">
        <f t="shared" si="130"/>
        <v>0.10220562785595533</v>
      </c>
      <c r="B959" s="2">
        <f t="shared" si="131"/>
        <v>9.5599999999998406</v>
      </c>
      <c r="C959" s="428">
        <f t="shared" si="132"/>
        <v>9.56</v>
      </c>
      <c r="D959" s="425">
        <f t="shared" si="126"/>
        <v>0.10220562785595672</v>
      </c>
      <c r="E959" s="433">
        <f t="shared" si="133"/>
        <v>9.56</v>
      </c>
      <c r="F959" s="430">
        <f t="shared" si="127"/>
        <v>0.15968191867413975</v>
      </c>
      <c r="G959" s="439">
        <f t="shared" si="134"/>
        <v>9.56</v>
      </c>
      <c r="H959" s="435">
        <f t="shared" si="128"/>
        <v>0.15968191867413975</v>
      </c>
      <c r="I959" s="577">
        <f t="shared" si="134"/>
        <v>9.56</v>
      </c>
      <c r="J959" s="573">
        <f t="shared" si="129"/>
        <v>0.57279030349303339</v>
      </c>
    </row>
    <row r="960" spans="1:10" x14ac:dyDescent="0.25">
      <c r="A960">
        <f t="shared" si="130"/>
        <v>0.10229321079550603</v>
      </c>
      <c r="B960" s="2">
        <f t="shared" si="131"/>
        <v>9.5699999999998404</v>
      </c>
      <c r="C960" s="428">
        <f t="shared" si="132"/>
        <v>9.57</v>
      </c>
      <c r="D960" s="425">
        <f t="shared" si="126"/>
        <v>0.10229321079550745</v>
      </c>
      <c r="E960" s="433">
        <f t="shared" si="133"/>
        <v>9.57</v>
      </c>
      <c r="F960" s="430">
        <f t="shared" si="127"/>
        <v>0.15975125956996478</v>
      </c>
      <c r="G960" s="439">
        <f t="shared" si="134"/>
        <v>9.57</v>
      </c>
      <c r="H960" s="435">
        <f t="shared" si="128"/>
        <v>0.15975125956996478</v>
      </c>
      <c r="I960" s="577">
        <f t="shared" si="134"/>
        <v>9.57</v>
      </c>
      <c r="J960" s="573">
        <f t="shared" si="129"/>
        <v>0.57286753352101993</v>
      </c>
    </row>
    <row r="961" spans="1:10" x14ac:dyDescent="0.25">
      <c r="A961">
        <f t="shared" si="130"/>
        <v>0.10238081528146833</v>
      </c>
      <c r="B961" s="2">
        <f t="shared" si="131"/>
        <v>9.5799999999998402</v>
      </c>
      <c r="C961" s="428">
        <f t="shared" si="132"/>
        <v>9.58</v>
      </c>
      <c r="D961" s="425">
        <f t="shared" si="126"/>
        <v>0.10238081528146969</v>
      </c>
      <c r="E961" s="433">
        <f t="shared" si="133"/>
        <v>9.58</v>
      </c>
      <c r="F961" s="430">
        <f t="shared" si="127"/>
        <v>0.15982061371062409</v>
      </c>
      <c r="G961" s="439">
        <f t="shared" si="134"/>
        <v>9.58</v>
      </c>
      <c r="H961" s="435">
        <f t="shared" si="128"/>
        <v>0.15982061371062409</v>
      </c>
      <c r="I961" s="577">
        <f t="shared" si="134"/>
        <v>9.58</v>
      </c>
      <c r="J961" s="573">
        <f t="shared" si="129"/>
        <v>0.57294476572191932</v>
      </c>
    </row>
    <row r="962" spans="1:10" x14ac:dyDescent="0.25">
      <c r="A962">
        <f t="shared" si="130"/>
        <v>0.10246844128246761</v>
      </c>
      <c r="B962" s="2">
        <f t="shared" si="131"/>
        <v>9.58999999999984</v>
      </c>
      <c r="C962" s="428">
        <f t="shared" si="132"/>
        <v>9.59</v>
      </c>
      <c r="D962" s="425">
        <f t="shared" si="126"/>
        <v>0.10246844128246899</v>
      </c>
      <c r="E962" s="433">
        <f t="shared" si="133"/>
        <v>9.59</v>
      </c>
      <c r="F962" s="430">
        <f t="shared" si="127"/>
        <v>0.15988998109213548</v>
      </c>
      <c r="G962" s="439">
        <f t="shared" si="134"/>
        <v>9.59</v>
      </c>
      <c r="H962" s="435">
        <f t="shared" si="128"/>
        <v>0.15988998109213548</v>
      </c>
      <c r="I962" s="577">
        <f t="shared" si="134"/>
        <v>9.59</v>
      </c>
      <c r="J962" s="573">
        <f t="shared" si="129"/>
        <v>0.57302200009542403</v>
      </c>
    </row>
    <row r="963" spans="1:10" x14ac:dyDescent="0.25">
      <c r="A963">
        <f t="shared" si="130"/>
        <v>0.10255608876715602</v>
      </c>
      <c r="B963" s="2">
        <f t="shared" si="131"/>
        <v>9.5999999999998398</v>
      </c>
      <c r="C963" s="428">
        <f t="shared" si="132"/>
        <v>9.6</v>
      </c>
      <c r="D963" s="425">
        <f t="shared" ref="D963:D1026" si="135">(((1+C963/100)^D$2)*C963/100)/(((1+C963/100)^D$2)-1)</f>
        <v>0.10255608876715738</v>
      </c>
      <c r="E963" s="433">
        <f t="shared" si="133"/>
        <v>9.6</v>
      </c>
      <c r="F963" s="430">
        <f t="shared" ref="F963:F1026" si="136">(((1+E963/100)^F$2)*E963/100)/(((1+E963/100)^F$2)-1)</f>
        <v>0.15995936171051484</v>
      </c>
      <c r="G963" s="439">
        <f t="shared" si="134"/>
        <v>9.6</v>
      </c>
      <c r="H963" s="435">
        <f t="shared" ref="H963:H1026" si="137">(((1+G963/100)^H$2)*G963/100)/(((1+G963/100)^H$2)-1)</f>
        <v>0.15995936171051484</v>
      </c>
      <c r="I963" s="577">
        <f t="shared" si="134"/>
        <v>9.6</v>
      </c>
      <c r="J963" s="573">
        <f t="shared" ref="J963:J1026" si="138">(((1+I963/100)^J$2)*I963/100)/(((1+I963/100)^J$2)-1)</f>
        <v>0.57309923664122076</v>
      </c>
    </row>
    <row r="964" spans="1:10" x14ac:dyDescent="0.25">
      <c r="A964">
        <f t="shared" si="130"/>
        <v>0.10264375770421262</v>
      </c>
      <c r="B964" s="2">
        <f t="shared" si="131"/>
        <v>9.6099999999998396</v>
      </c>
      <c r="C964" s="428">
        <f t="shared" si="132"/>
        <v>9.61</v>
      </c>
      <c r="D964" s="425">
        <f t="shared" si="135"/>
        <v>0.10264375770421398</v>
      </c>
      <c r="E964" s="433">
        <f t="shared" si="133"/>
        <v>9.61</v>
      </c>
      <c r="F964" s="430">
        <f t="shared" si="136"/>
        <v>0.16002875556177845</v>
      </c>
      <c r="G964" s="439">
        <f t="shared" si="134"/>
        <v>9.61</v>
      </c>
      <c r="H964" s="435">
        <f t="shared" si="137"/>
        <v>0.16002875556177845</v>
      </c>
      <c r="I964" s="577">
        <f t="shared" si="134"/>
        <v>9.61</v>
      </c>
      <c r="J964" s="573">
        <f t="shared" si="138"/>
        <v>0.57317647535899985</v>
      </c>
    </row>
    <row r="965" spans="1:10" x14ac:dyDescent="0.25">
      <c r="A965">
        <f t="shared" ref="A965:A1028" si="139">(((1+B965/100)^A$2)*B965/100)/(((1+B965/100)^A$2)-1)</f>
        <v>0.10273144806234329</v>
      </c>
      <c r="B965" s="2">
        <f t="shared" si="131"/>
        <v>9.6199999999998393</v>
      </c>
      <c r="C965" s="428">
        <f t="shared" si="132"/>
        <v>9.6199999999999992</v>
      </c>
      <c r="D965" s="425">
        <f t="shared" si="135"/>
        <v>0.10273144806234463</v>
      </c>
      <c r="E965" s="433">
        <f t="shared" si="133"/>
        <v>9.6199999999999992</v>
      </c>
      <c r="F965" s="430">
        <f t="shared" si="136"/>
        <v>0.16009816264194141</v>
      </c>
      <c r="G965" s="439">
        <f t="shared" si="134"/>
        <v>9.6199999999999992</v>
      </c>
      <c r="H965" s="435">
        <f t="shared" si="137"/>
        <v>0.16009816264194141</v>
      </c>
      <c r="I965" s="577">
        <f t="shared" si="134"/>
        <v>9.6199999999999992</v>
      </c>
      <c r="J965" s="573">
        <f t="shared" si="138"/>
        <v>0.57325371624844901</v>
      </c>
    </row>
    <row r="966" spans="1:10" x14ac:dyDescent="0.25">
      <c r="A966">
        <f t="shared" si="139"/>
        <v>0.10281915981028077</v>
      </c>
      <c r="B966" s="2">
        <f t="shared" ref="B966:B1029" si="140">B965+0.01</f>
        <v>9.6299999999998391</v>
      </c>
      <c r="C966" s="428">
        <f t="shared" ref="C966:C1029" si="141">ROUND(C965+0.01,2)</f>
        <v>9.6300000000000008</v>
      </c>
      <c r="D966" s="425">
        <f t="shared" si="135"/>
        <v>0.10281915981028217</v>
      </c>
      <c r="E966" s="433">
        <f t="shared" ref="E966:E1029" si="142">ROUND(E965+0.01,2)</f>
        <v>9.6300000000000008</v>
      </c>
      <c r="F966" s="430">
        <f t="shared" si="136"/>
        <v>0.16016758294701877</v>
      </c>
      <c r="G966" s="439">
        <f t="shared" ref="G966:I1029" si="143">ROUND(G965+0.01,2)</f>
        <v>9.6300000000000008</v>
      </c>
      <c r="H966" s="435">
        <f t="shared" si="137"/>
        <v>0.16016758294701877</v>
      </c>
      <c r="I966" s="577">
        <f t="shared" si="143"/>
        <v>9.6300000000000008</v>
      </c>
      <c r="J966" s="573">
        <f t="shared" si="138"/>
        <v>0.5733309593092587</v>
      </c>
    </row>
    <row r="967" spans="1:10" x14ac:dyDescent="0.25">
      <c r="A967">
        <f t="shared" si="139"/>
        <v>0.10290689291678491</v>
      </c>
      <c r="B967" s="2">
        <f t="shared" si="140"/>
        <v>9.6399999999998389</v>
      </c>
      <c r="C967" s="428">
        <f t="shared" si="141"/>
        <v>9.64</v>
      </c>
      <c r="D967" s="425">
        <f t="shared" si="135"/>
        <v>0.10290689291678634</v>
      </c>
      <c r="E967" s="433">
        <f t="shared" si="142"/>
        <v>9.64</v>
      </c>
      <c r="F967" s="430">
        <f t="shared" si="136"/>
        <v>0.16023701647302482</v>
      </c>
      <c r="G967" s="439">
        <f t="shared" si="143"/>
        <v>9.64</v>
      </c>
      <c r="H967" s="435">
        <f t="shared" si="137"/>
        <v>0.16023701647302482</v>
      </c>
      <c r="I967" s="577">
        <f t="shared" si="143"/>
        <v>9.64</v>
      </c>
      <c r="J967" s="573">
        <f t="shared" si="138"/>
        <v>0.57340820454111785</v>
      </c>
    </row>
    <row r="968" spans="1:10" x14ac:dyDescent="0.25">
      <c r="A968">
        <f t="shared" si="139"/>
        <v>0.1029946473506424</v>
      </c>
      <c r="B968" s="2">
        <f t="shared" si="140"/>
        <v>9.6499999999998387</v>
      </c>
      <c r="C968" s="428">
        <f t="shared" si="141"/>
        <v>9.65</v>
      </c>
      <c r="D968" s="425">
        <f t="shared" si="135"/>
        <v>0.10299464735064386</v>
      </c>
      <c r="E968" s="433">
        <f t="shared" si="142"/>
        <v>9.65</v>
      </c>
      <c r="F968" s="430">
        <f t="shared" si="136"/>
        <v>0.16030646321597342</v>
      </c>
      <c r="G968" s="439">
        <f t="shared" si="143"/>
        <v>9.65</v>
      </c>
      <c r="H968" s="435">
        <f t="shared" si="137"/>
        <v>0.16030646321597342</v>
      </c>
      <c r="I968" s="577">
        <f t="shared" si="143"/>
        <v>9.65</v>
      </c>
      <c r="J968" s="573">
        <f t="shared" si="138"/>
        <v>0.57348545194371547</v>
      </c>
    </row>
    <row r="969" spans="1:10" x14ac:dyDescent="0.25">
      <c r="A969">
        <f t="shared" si="139"/>
        <v>0.10308242308066701</v>
      </c>
      <c r="B969" s="2">
        <f t="shared" si="140"/>
        <v>9.6599999999998385</v>
      </c>
      <c r="C969" s="428">
        <f t="shared" si="141"/>
        <v>9.66</v>
      </c>
      <c r="D969" s="425">
        <f t="shared" si="135"/>
        <v>0.10308242308066844</v>
      </c>
      <c r="E969" s="433">
        <f t="shared" si="142"/>
        <v>9.66</v>
      </c>
      <c r="F969" s="430">
        <f t="shared" si="136"/>
        <v>0.16037592317187777</v>
      </c>
      <c r="G969" s="439">
        <f t="shared" si="143"/>
        <v>9.66</v>
      </c>
      <c r="H969" s="435">
        <f t="shared" si="137"/>
        <v>0.16037592317187777</v>
      </c>
      <c r="I969" s="577">
        <f t="shared" si="143"/>
        <v>9.66</v>
      </c>
      <c r="J969" s="573">
        <f t="shared" si="138"/>
        <v>0.5735627015167416</v>
      </c>
    </row>
    <row r="970" spans="1:10" x14ac:dyDescent="0.25">
      <c r="A970">
        <f t="shared" si="139"/>
        <v>0.10317022007569948</v>
      </c>
      <c r="B970" s="2">
        <f t="shared" si="140"/>
        <v>9.6699999999998383</v>
      </c>
      <c r="C970" s="428">
        <f t="shared" si="141"/>
        <v>9.67</v>
      </c>
      <c r="D970" s="425">
        <f t="shared" si="135"/>
        <v>0.1031702200757009</v>
      </c>
      <c r="E970" s="433">
        <f t="shared" si="142"/>
        <v>9.67</v>
      </c>
      <c r="F970" s="430">
        <f t="shared" si="136"/>
        <v>0.16044539633675059</v>
      </c>
      <c r="G970" s="439">
        <f t="shared" si="143"/>
        <v>9.67</v>
      </c>
      <c r="H970" s="435">
        <f t="shared" si="137"/>
        <v>0.16044539633675059</v>
      </c>
      <c r="I970" s="577">
        <f t="shared" si="143"/>
        <v>9.67</v>
      </c>
      <c r="J970" s="573">
        <f t="shared" si="138"/>
        <v>0.57363995325988426</v>
      </c>
    </row>
    <row r="971" spans="1:10" x14ac:dyDescent="0.25">
      <c r="A971">
        <f t="shared" si="139"/>
        <v>0.10325803830460774</v>
      </c>
      <c r="B971" s="2">
        <f t="shared" si="140"/>
        <v>9.6799999999998381</v>
      </c>
      <c r="C971" s="428">
        <f t="shared" si="141"/>
        <v>9.68</v>
      </c>
      <c r="D971" s="425">
        <f t="shared" si="135"/>
        <v>0.10325803830460917</v>
      </c>
      <c r="E971" s="433">
        <f t="shared" si="142"/>
        <v>9.68</v>
      </c>
      <c r="F971" s="430">
        <f t="shared" si="136"/>
        <v>0.16051488270660433</v>
      </c>
      <c r="G971" s="439">
        <f t="shared" si="143"/>
        <v>9.68</v>
      </c>
      <c r="H971" s="435">
        <f t="shared" si="137"/>
        <v>0.16051488270660433</v>
      </c>
      <c r="I971" s="577">
        <f t="shared" si="143"/>
        <v>9.68</v>
      </c>
      <c r="J971" s="573">
        <f t="shared" si="138"/>
        <v>0.57371720717283481</v>
      </c>
    </row>
    <row r="972" spans="1:10" x14ac:dyDescent="0.25">
      <c r="A972">
        <f t="shared" si="139"/>
        <v>0.10334587773628677</v>
      </c>
      <c r="B972" s="2">
        <f t="shared" si="140"/>
        <v>9.6899999999998379</v>
      </c>
      <c r="C972" s="428">
        <f t="shared" si="141"/>
        <v>9.69</v>
      </c>
      <c r="D972" s="425">
        <f t="shared" si="135"/>
        <v>0.1033458777362882</v>
      </c>
      <c r="E972" s="433">
        <f t="shared" si="142"/>
        <v>9.69</v>
      </c>
      <c r="F972" s="430">
        <f t="shared" si="136"/>
        <v>0.16058438227745056</v>
      </c>
      <c r="G972" s="439">
        <f t="shared" si="143"/>
        <v>9.69</v>
      </c>
      <c r="H972" s="435">
        <f t="shared" si="137"/>
        <v>0.16058438227745056</v>
      </c>
      <c r="I972" s="577">
        <f t="shared" si="143"/>
        <v>9.69</v>
      </c>
      <c r="J972" s="573">
        <f t="shared" si="138"/>
        <v>0.57379446325528183</v>
      </c>
    </row>
    <row r="973" spans="1:10" x14ac:dyDescent="0.25">
      <c r="A973">
        <f t="shared" si="139"/>
        <v>0.10343373833965874</v>
      </c>
      <c r="B973" s="2">
        <f t="shared" si="140"/>
        <v>9.6999999999998376</v>
      </c>
      <c r="C973" s="428">
        <f t="shared" si="141"/>
        <v>9.6999999999999993</v>
      </c>
      <c r="D973" s="425">
        <f t="shared" si="135"/>
        <v>0.1034337383396602</v>
      </c>
      <c r="E973" s="433">
        <f t="shared" si="142"/>
        <v>9.6999999999999993</v>
      </c>
      <c r="F973" s="430">
        <f t="shared" si="136"/>
        <v>0.16065389504530053</v>
      </c>
      <c r="G973" s="439">
        <f t="shared" si="143"/>
        <v>9.6999999999999993</v>
      </c>
      <c r="H973" s="435">
        <f t="shared" si="137"/>
        <v>0.16065389504530053</v>
      </c>
      <c r="I973" s="577">
        <f t="shared" si="143"/>
        <v>9.6999999999999993</v>
      </c>
      <c r="J973" s="573">
        <f t="shared" si="138"/>
        <v>0.57387172150691468</v>
      </c>
    </row>
    <row r="974" spans="1:10" x14ac:dyDescent="0.25">
      <c r="A974">
        <f t="shared" si="139"/>
        <v>0.10352162008367305</v>
      </c>
      <c r="B974" s="2">
        <f t="shared" si="140"/>
        <v>9.7099999999998374</v>
      </c>
      <c r="C974" s="428">
        <f t="shared" si="141"/>
        <v>9.7100000000000009</v>
      </c>
      <c r="D974" s="425">
        <f t="shared" si="135"/>
        <v>0.10352162008367451</v>
      </c>
      <c r="E974" s="433">
        <f t="shared" si="142"/>
        <v>9.7100000000000009</v>
      </c>
      <c r="F974" s="430">
        <f t="shared" si="136"/>
        <v>0.16072342100616496</v>
      </c>
      <c r="G974" s="439">
        <f t="shared" si="143"/>
        <v>9.7100000000000009</v>
      </c>
      <c r="H974" s="435">
        <f t="shared" si="137"/>
        <v>0.16072342100616496</v>
      </c>
      <c r="I974" s="577">
        <f t="shared" si="143"/>
        <v>9.7100000000000009</v>
      </c>
      <c r="J974" s="573">
        <f t="shared" si="138"/>
        <v>0.57394898192742394</v>
      </c>
    </row>
    <row r="975" spans="1:10" x14ac:dyDescent="0.25">
      <c r="A975">
        <f t="shared" si="139"/>
        <v>0.10360952293730621</v>
      </c>
      <c r="B975" s="2">
        <f t="shared" si="140"/>
        <v>9.7199999999998372</v>
      </c>
      <c r="C975" s="428">
        <f t="shared" si="141"/>
        <v>9.7200000000000006</v>
      </c>
      <c r="D975" s="425">
        <f t="shared" si="135"/>
        <v>0.10360952293730769</v>
      </c>
      <c r="E975" s="433">
        <f t="shared" si="142"/>
        <v>9.7200000000000006</v>
      </c>
      <c r="F975" s="430">
        <f t="shared" si="136"/>
        <v>0.16079296015605396</v>
      </c>
      <c r="G975" s="439">
        <f t="shared" si="143"/>
        <v>9.7200000000000006</v>
      </c>
      <c r="H975" s="435">
        <f t="shared" si="137"/>
        <v>0.16079296015605396</v>
      </c>
      <c r="I975" s="577">
        <f t="shared" si="143"/>
        <v>9.7200000000000006</v>
      </c>
      <c r="J975" s="573">
        <f t="shared" si="138"/>
        <v>0.57402624451649842</v>
      </c>
    </row>
    <row r="976" spans="1:10" x14ac:dyDescent="0.25">
      <c r="A976">
        <f t="shared" si="139"/>
        <v>0.10369744686956217</v>
      </c>
      <c r="B976" s="2">
        <f t="shared" si="140"/>
        <v>9.729999999999837</v>
      </c>
      <c r="C976" s="428">
        <f t="shared" si="141"/>
        <v>9.73</v>
      </c>
      <c r="D976" s="425">
        <f t="shared" si="135"/>
        <v>0.10369744686956361</v>
      </c>
      <c r="E976" s="433">
        <f t="shared" si="142"/>
        <v>9.73</v>
      </c>
      <c r="F976" s="430">
        <f t="shared" si="136"/>
        <v>0.1608625124909773</v>
      </c>
      <c r="G976" s="439">
        <f t="shared" si="143"/>
        <v>9.73</v>
      </c>
      <c r="H976" s="435">
        <f t="shared" si="137"/>
        <v>0.1608625124909773</v>
      </c>
      <c r="I976" s="577">
        <f t="shared" si="143"/>
        <v>9.73</v>
      </c>
      <c r="J976" s="573">
        <f t="shared" si="138"/>
        <v>0.5741035092738288</v>
      </c>
    </row>
    <row r="977" spans="1:10" x14ac:dyDescent="0.25">
      <c r="A977">
        <f t="shared" si="139"/>
        <v>0.10378539184947196</v>
      </c>
      <c r="B977" s="2">
        <f t="shared" si="140"/>
        <v>9.7399999999998368</v>
      </c>
      <c r="C977" s="428">
        <f t="shared" si="141"/>
        <v>9.74</v>
      </c>
      <c r="D977" s="425">
        <f t="shared" si="135"/>
        <v>0.10378539184947341</v>
      </c>
      <c r="E977" s="433">
        <f t="shared" si="142"/>
        <v>9.74</v>
      </c>
      <c r="F977" s="430">
        <f t="shared" si="136"/>
        <v>0.16093207800694406</v>
      </c>
      <c r="G977" s="439">
        <f t="shared" si="143"/>
        <v>9.74</v>
      </c>
      <c r="H977" s="435">
        <f t="shared" si="137"/>
        <v>0.16093207800694406</v>
      </c>
      <c r="I977" s="577">
        <f t="shared" si="143"/>
        <v>9.74</v>
      </c>
      <c r="J977" s="573">
        <f t="shared" si="138"/>
        <v>0.57418077619910413</v>
      </c>
    </row>
    <row r="978" spans="1:10" x14ac:dyDescent="0.25">
      <c r="A978">
        <f t="shared" si="139"/>
        <v>0.10387335784609411</v>
      </c>
      <c r="B978" s="2">
        <f t="shared" si="140"/>
        <v>9.7499999999998366</v>
      </c>
      <c r="C978" s="428">
        <f t="shared" si="141"/>
        <v>9.75</v>
      </c>
      <c r="D978" s="425">
        <f t="shared" si="135"/>
        <v>0.10387335784609555</v>
      </c>
      <c r="E978" s="433">
        <f t="shared" si="142"/>
        <v>9.75</v>
      </c>
      <c r="F978" s="430">
        <f t="shared" si="136"/>
        <v>0.16100165669996286</v>
      </c>
      <c r="G978" s="439">
        <f t="shared" si="143"/>
        <v>9.75</v>
      </c>
      <c r="H978" s="435">
        <f t="shared" si="137"/>
        <v>0.16100165669996286</v>
      </c>
      <c r="I978" s="577">
        <f t="shared" si="143"/>
        <v>9.75</v>
      </c>
      <c r="J978" s="573">
        <f t="shared" si="138"/>
        <v>0.57425804529201452</v>
      </c>
    </row>
    <row r="979" spans="1:10" x14ac:dyDescent="0.25">
      <c r="A979">
        <f t="shared" si="139"/>
        <v>0.10396134482851443</v>
      </c>
      <c r="B979" s="2">
        <f t="shared" si="140"/>
        <v>9.7599999999998364</v>
      </c>
      <c r="C979" s="428">
        <f t="shared" si="141"/>
        <v>9.76</v>
      </c>
      <c r="D979" s="425">
        <f t="shared" si="135"/>
        <v>0.10396134482851589</v>
      </c>
      <c r="E979" s="433">
        <f t="shared" si="142"/>
        <v>9.76</v>
      </c>
      <c r="F979" s="430">
        <f t="shared" si="136"/>
        <v>0.16107124856604196</v>
      </c>
      <c r="G979" s="439">
        <f t="shared" si="143"/>
        <v>9.76</v>
      </c>
      <c r="H979" s="435">
        <f t="shared" si="137"/>
        <v>0.16107124856604196</v>
      </c>
      <c r="I979" s="577">
        <f t="shared" si="143"/>
        <v>9.76</v>
      </c>
      <c r="J979" s="573">
        <f t="shared" si="138"/>
        <v>0.57433531655225045</v>
      </c>
    </row>
    <row r="980" spans="1:10" x14ac:dyDescent="0.25">
      <c r="A980">
        <f t="shared" si="139"/>
        <v>0.10404935276584616</v>
      </c>
      <c r="B980" s="2">
        <f t="shared" si="140"/>
        <v>9.7699999999998361</v>
      </c>
      <c r="C980" s="428">
        <f t="shared" si="141"/>
        <v>9.77</v>
      </c>
      <c r="D980" s="425">
        <f t="shared" si="135"/>
        <v>0.10404935276584762</v>
      </c>
      <c r="E980" s="433">
        <f t="shared" si="142"/>
        <v>9.77</v>
      </c>
      <c r="F980" s="430">
        <f t="shared" si="136"/>
        <v>0.16114085360118902</v>
      </c>
      <c r="G980" s="439">
        <f t="shared" si="143"/>
        <v>9.77</v>
      </c>
      <c r="H980" s="435">
        <f t="shared" si="137"/>
        <v>0.16114085360118902</v>
      </c>
      <c r="I980" s="577">
        <f t="shared" si="143"/>
        <v>9.77</v>
      </c>
      <c r="J980" s="573">
        <f t="shared" si="138"/>
        <v>0.57441258997950195</v>
      </c>
    </row>
    <row r="981" spans="1:10" x14ac:dyDescent="0.25">
      <c r="A981">
        <f t="shared" si="139"/>
        <v>0.10413738162722998</v>
      </c>
      <c r="B981" s="2">
        <f t="shared" si="140"/>
        <v>9.7799999999998359</v>
      </c>
      <c r="C981" s="428">
        <f t="shared" si="141"/>
        <v>9.7799999999999994</v>
      </c>
      <c r="D981" s="425">
        <f t="shared" si="135"/>
        <v>0.10413738162723145</v>
      </c>
      <c r="E981" s="433">
        <f t="shared" si="142"/>
        <v>9.7799999999999994</v>
      </c>
      <c r="F981" s="430">
        <f t="shared" si="136"/>
        <v>0.16121047180141107</v>
      </c>
      <c r="G981" s="439">
        <f t="shared" si="143"/>
        <v>9.7799999999999994</v>
      </c>
      <c r="H981" s="435">
        <f t="shared" si="137"/>
        <v>0.16121047180141107</v>
      </c>
      <c r="I981" s="577">
        <f t="shared" si="143"/>
        <v>9.7799999999999994</v>
      </c>
      <c r="J981" s="573">
        <f t="shared" si="138"/>
        <v>0.57448986557345849</v>
      </c>
    </row>
    <row r="982" spans="1:10" x14ac:dyDescent="0.25">
      <c r="A982">
        <f t="shared" si="139"/>
        <v>0.10422543138183397</v>
      </c>
      <c r="B982" s="2">
        <f t="shared" si="140"/>
        <v>9.7899999999998357</v>
      </c>
      <c r="C982" s="428">
        <f t="shared" si="141"/>
        <v>9.7899999999999991</v>
      </c>
      <c r="D982" s="425">
        <f t="shared" si="135"/>
        <v>0.10422543138183539</v>
      </c>
      <c r="E982" s="433">
        <f t="shared" si="142"/>
        <v>9.7899999999999991</v>
      </c>
      <c r="F982" s="430">
        <f t="shared" si="136"/>
        <v>0.1612801031627146</v>
      </c>
      <c r="G982" s="439">
        <f t="shared" si="143"/>
        <v>9.7899999999999991</v>
      </c>
      <c r="H982" s="435">
        <f t="shared" si="137"/>
        <v>0.1612801031627146</v>
      </c>
      <c r="I982" s="577">
        <f t="shared" si="143"/>
        <v>9.7899999999999991</v>
      </c>
      <c r="J982" s="573">
        <f t="shared" si="138"/>
        <v>0.57456714333380954</v>
      </c>
    </row>
    <row r="983" spans="1:10" x14ac:dyDescent="0.25">
      <c r="A983">
        <f t="shared" si="139"/>
        <v>0.10431350199885377</v>
      </c>
      <c r="B983" s="2">
        <f t="shared" si="140"/>
        <v>9.7999999999998355</v>
      </c>
      <c r="C983" s="428">
        <f t="shared" si="141"/>
        <v>9.8000000000000007</v>
      </c>
      <c r="D983" s="425">
        <f t="shared" si="135"/>
        <v>0.10431350199885522</v>
      </c>
      <c r="E983" s="433">
        <f t="shared" si="142"/>
        <v>9.8000000000000007</v>
      </c>
      <c r="F983" s="430">
        <f t="shared" si="136"/>
        <v>0.16134974768110616</v>
      </c>
      <c r="G983" s="439">
        <f t="shared" si="143"/>
        <v>9.8000000000000007</v>
      </c>
      <c r="H983" s="435">
        <f t="shared" si="137"/>
        <v>0.16134974768110616</v>
      </c>
      <c r="I983" s="577">
        <f t="shared" si="143"/>
        <v>9.8000000000000007</v>
      </c>
      <c r="J983" s="573">
        <f t="shared" si="138"/>
        <v>0.57464442326024756</v>
      </c>
    </row>
    <row r="984" spans="1:10" x14ac:dyDescent="0.25">
      <c r="A984">
        <f t="shared" si="139"/>
        <v>0.10440159344751254</v>
      </c>
      <c r="B984" s="2">
        <f t="shared" si="140"/>
        <v>9.8099999999998353</v>
      </c>
      <c r="C984" s="428">
        <f t="shared" si="141"/>
        <v>9.81</v>
      </c>
      <c r="D984" s="425">
        <f t="shared" si="135"/>
        <v>0.10440159344751396</v>
      </c>
      <c r="E984" s="433">
        <f t="shared" si="142"/>
        <v>9.81</v>
      </c>
      <c r="F984" s="430">
        <f t="shared" si="136"/>
        <v>0.16141940535259114</v>
      </c>
      <c r="G984" s="439">
        <f t="shared" si="143"/>
        <v>9.81</v>
      </c>
      <c r="H984" s="435">
        <f t="shared" si="137"/>
        <v>0.16141940535259114</v>
      </c>
      <c r="I984" s="577">
        <f t="shared" si="143"/>
        <v>9.81</v>
      </c>
      <c r="J984" s="573">
        <f t="shared" si="138"/>
        <v>0.57472170535246148</v>
      </c>
    </row>
    <row r="985" spans="1:10" x14ac:dyDescent="0.25">
      <c r="A985">
        <f t="shared" si="139"/>
        <v>0.1044897056970609</v>
      </c>
      <c r="B985" s="2">
        <f t="shared" si="140"/>
        <v>9.8199999999998351</v>
      </c>
      <c r="C985" s="428">
        <f t="shared" si="141"/>
        <v>9.82</v>
      </c>
      <c r="D985" s="425">
        <f t="shared" si="135"/>
        <v>0.10448970569706234</v>
      </c>
      <c r="E985" s="433">
        <f t="shared" si="142"/>
        <v>9.82</v>
      </c>
      <c r="F985" s="430">
        <f t="shared" si="136"/>
        <v>0.16148907617317479</v>
      </c>
      <c r="G985" s="439">
        <f t="shared" si="143"/>
        <v>9.82</v>
      </c>
      <c r="H985" s="435">
        <f t="shared" si="137"/>
        <v>0.16148907617317479</v>
      </c>
      <c r="I985" s="577">
        <f t="shared" si="143"/>
        <v>9.82</v>
      </c>
      <c r="J985" s="573">
        <f t="shared" si="138"/>
        <v>0.57479898961014186</v>
      </c>
    </row>
    <row r="986" spans="1:10" x14ac:dyDescent="0.25">
      <c r="A986">
        <f t="shared" si="139"/>
        <v>0.10457783871677723</v>
      </c>
      <c r="B986" s="2">
        <f t="shared" si="140"/>
        <v>9.8299999999998349</v>
      </c>
      <c r="C986" s="428">
        <f t="shared" si="141"/>
        <v>9.83</v>
      </c>
      <c r="D986" s="425">
        <f t="shared" si="135"/>
        <v>0.10457783871677867</v>
      </c>
      <c r="E986" s="433">
        <f t="shared" si="142"/>
        <v>9.83</v>
      </c>
      <c r="F986" s="430">
        <f t="shared" si="136"/>
        <v>0.16155876013886172</v>
      </c>
      <c r="G986" s="439">
        <f t="shared" si="143"/>
        <v>9.83</v>
      </c>
      <c r="H986" s="435">
        <f t="shared" si="137"/>
        <v>0.16155876013886172</v>
      </c>
      <c r="I986" s="577">
        <f t="shared" si="143"/>
        <v>9.83</v>
      </c>
      <c r="J986" s="573">
        <f t="shared" si="138"/>
        <v>0.57487627603297886</v>
      </c>
    </row>
    <row r="987" spans="1:10" x14ac:dyDescent="0.25">
      <c r="A987">
        <f t="shared" si="139"/>
        <v>0.10466599247596743</v>
      </c>
      <c r="B987" s="2">
        <f t="shared" si="140"/>
        <v>9.8399999999998347</v>
      </c>
      <c r="C987" s="428">
        <f t="shared" si="141"/>
        <v>9.84</v>
      </c>
      <c r="D987" s="425">
        <f t="shared" si="135"/>
        <v>0.10466599247596885</v>
      </c>
      <c r="E987" s="433">
        <f t="shared" si="142"/>
        <v>9.84</v>
      </c>
      <c r="F987" s="430">
        <f t="shared" si="136"/>
        <v>0.16162845724565605</v>
      </c>
      <c r="G987" s="439">
        <f t="shared" si="143"/>
        <v>9.84</v>
      </c>
      <c r="H987" s="435">
        <f t="shared" si="137"/>
        <v>0.16162845724565605</v>
      </c>
      <c r="I987" s="577">
        <f t="shared" si="143"/>
        <v>9.84</v>
      </c>
      <c r="J987" s="573">
        <f t="shared" si="138"/>
        <v>0.57495356462066294</v>
      </c>
    </row>
    <row r="988" spans="1:10" x14ac:dyDescent="0.25">
      <c r="A988">
        <f t="shared" si="139"/>
        <v>0.10475416694396503</v>
      </c>
      <c r="B988" s="2">
        <f t="shared" si="140"/>
        <v>9.8499999999998344</v>
      </c>
      <c r="C988" s="428">
        <f t="shared" si="141"/>
        <v>9.85</v>
      </c>
      <c r="D988" s="425">
        <f t="shared" si="135"/>
        <v>0.10475416694396647</v>
      </c>
      <c r="E988" s="433">
        <f t="shared" si="142"/>
        <v>9.85</v>
      </c>
      <c r="F988" s="430">
        <f t="shared" si="136"/>
        <v>0.16169816748956167</v>
      </c>
      <c r="G988" s="439">
        <f t="shared" si="143"/>
        <v>9.85</v>
      </c>
      <c r="H988" s="435">
        <f t="shared" si="137"/>
        <v>0.16169816748956167</v>
      </c>
      <c r="I988" s="577">
        <f t="shared" si="143"/>
        <v>9.85</v>
      </c>
      <c r="J988" s="573">
        <f t="shared" si="138"/>
        <v>0.57503085537288545</v>
      </c>
    </row>
    <row r="989" spans="1:10" x14ac:dyDescent="0.25">
      <c r="A989">
        <f t="shared" si="139"/>
        <v>0.10484236209013134</v>
      </c>
      <c r="B989" s="2">
        <f t="shared" si="140"/>
        <v>9.8599999999998342</v>
      </c>
      <c r="C989" s="428">
        <f t="shared" si="141"/>
        <v>9.86</v>
      </c>
      <c r="D989" s="425">
        <f t="shared" si="135"/>
        <v>0.10484236209013277</v>
      </c>
      <c r="E989" s="433">
        <f t="shared" si="142"/>
        <v>9.86</v>
      </c>
      <c r="F989" s="430">
        <f t="shared" si="136"/>
        <v>0.1617678908665815</v>
      </c>
      <c r="G989" s="439">
        <f t="shared" si="143"/>
        <v>9.86</v>
      </c>
      <c r="H989" s="435">
        <f t="shared" si="137"/>
        <v>0.1617678908665815</v>
      </c>
      <c r="I989" s="577">
        <f t="shared" si="143"/>
        <v>9.86</v>
      </c>
      <c r="J989" s="573">
        <f t="shared" si="138"/>
        <v>0.57510814828933554</v>
      </c>
    </row>
    <row r="990" spans="1:10" x14ac:dyDescent="0.25">
      <c r="A990">
        <f t="shared" si="139"/>
        <v>0.10493057788385529</v>
      </c>
      <c r="B990" s="2">
        <f t="shared" si="140"/>
        <v>9.869999999999834</v>
      </c>
      <c r="C990" s="428">
        <f t="shared" si="141"/>
        <v>9.8699999999999992</v>
      </c>
      <c r="D990" s="425">
        <f t="shared" si="135"/>
        <v>0.10493057788385671</v>
      </c>
      <c r="E990" s="433">
        <f t="shared" si="142"/>
        <v>9.8699999999999992</v>
      </c>
      <c r="F990" s="430">
        <f t="shared" si="136"/>
        <v>0.16183762737271837</v>
      </c>
      <c r="G990" s="439">
        <f t="shared" si="143"/>
        <v>9.8699999999999992</v>
      </c>
      <c r="H990" s="435">
        <f t="shared" si="137"/>
        <v>0.16183762737271837</v>
      </c>
      <c r="I990" s="577">
        <f t="shared" si="143"/>
        <v>9.8699999999999992</v>
      </c>
      <c r="J990" s="573">
        <f t="shared" si="138"/>
        <v>0.5751854433697049</v>
      </c>
    </row>
    <row r="991" spans="1:10" x14ac:dyDescent="0.25">
      <c r="A991">
        <f t="shared" si="139"/>
        <v>0.10501881429455359</v>
      </c>
      <c r="B991" s="2">
        <f t="shared" si="140"/>
        <v>9.8799999999998338</v>
      </c>
      <c r="C991" s="428">
        <f t="shared" si="141"/>
        <v>9.8800000000000008</v>
      </c>
      <c r="D991" s="425">
        <f t="shared" si="135"/>
        <v>0.10501881429455508</v>
      </c>
      <c r="E991" s="433">
        <f t="shared" si="142"/>
        <v>9.8800000000000008</v>
      </c>
      <c r="F991" s="430">
        <f t="shared" si="136"/>
        <v>0.16190737700397465</v>
      </c>
      <c r="G991" s="439">
        <f t="shared" si="143"/>
        <v>9.8800000000000008</v>
      </c>
      <c r="H991" s="435">
        <f t="shared" si="137"/>
        <v>0.16190737700397465</v>
      </c>
      <c r="I991" s="577">
        <f t="shared" si="143"/>
        <v>9.8800000000000008</v>
      </c>
      <c r="J991" s="573">
        <f t="shared" si="138"/>
        <v>0.57526274061368432</v>
      </c>
    </row>
    <row r="992" spans="1:10" x14ac:dyDescent="0.25">
      <c r="A992">
        <f t="shared" si="139"/>
        <v>0.10510707129167082</v>
      </c>
      <c r="B992" s="2">
        <f t="shared" si="140"/>
        <v>9.8899999999998336</v>
      </c>
      <c r="C992" s="428">
        <f t="shared" si="141"/>
        <v>9.89</v>
      </c>
      <c r="D992" s="425">
        <f t="shared" si="135"/>
        <v>0.10510707129167228</v>
      </c>
      <c r="E992" s="433">
        <f t="shared" si="142"/>
        <v>9.89</v>
      </c>
      <c r="F992" s="430">
        <f t="shared" si="136"/>
        <v>0.16197713975635172</v>
      </c>
      <c r="G992" s="439">
        <f t="shared" si="143"/>
        <v>9.89</v>
      </c>
      <c r="H992" s="435">
        <f t="shared" si="137"/>
        <v>0.16197713975635172</v>
      </c>
      <c r="I992" s="577">
        <f t="shared" si="143"/>
        <v>9.89</v>
      </c>
      <c r="J992" s="573">
        <f t="shared" si="138"/>
        <v>0.57534004002096328</v>
      </c>
    </row>
    <row r="993" spans="1:10" x14ac:dyDescent="0.25">
      <c r="A993">
        <f t="shared" si="139"/>
        <v>0.10519534884467922</v>
      </c>
      <c r="B993" s="2">
        <f t="shared" si="140"/>
        <v>9.8999999999998334</v>
      </c>
      <c r="C993" s="428">
        <f t="shared" si="141"/>
        <v>9.9</v>
      </c>
      <c r="D993" s="425">
        <f t="shared" si="135"/>
        <v>0.10519534884468072</v>
      </c>
      <c r="E993" s="433">
        <f t="shared" si="142"/>
        <v>9.9</v>
      </c>
      <c r="F993" s="430">
        <f t="shared" si="136"/>
        <v>0.16204691562585133</v>
      </c>
      <c r="G993" s="439">
        <f t="shared" si="143"/>
        <v>9.9</v>
      </c>
      <c r="H993" s="435">
        <f t="shared" si="137"/>
        <v>0.16204691562585133</v>
      </c>
      <c r="I993" s="577">
        <f t="shared" si="143"/>
        <v>9.9</v>
      </c>
      <c r="J993" s="573">
        <f t="shared" si="138"/>
        <v>0.57541734159123414</v>
      </c>
    </row>
    <row r="994" spans="1:10" x14ac:dyDescent="0.25">
      <c r="A994">
        <f t="shared" si="139"/>
        <v>0.10528364692307901</v>
      </c>
      <c r="B994" s="2">
        <f t="shared" si="140"/>
        <v>9.9099999999998332</v>
      </c>
      <c r="C994" s="428">
        <f t="shared" si="141"/>
        <v>9.91</v>
      </c>
      <c r="D994" s="425">
        <f t="shared" si="135"/>
        <v>0.10528364692308052</v>
      </c>
      <c r="E994" s="433">
        <f t="shared" si="142"/>
        <v>9.91</v>
      </c>
      <c r="F994" s="430">
        <f t="shared" si="136"/>
        <v>0.16211670460847388</v>
      </c>
      <c r="G994" s="439">
        <f t="shared" si="143"/>
        <v>9.91</v>
      </c>
      <c r="H994" s="435">
        <f t="shared" si="137"/>
        <v>0.16211670460847388</v>
      </c>
      <c r="I994" s="577">
        <f t="shared" si="143"/>
        <v>9.91</v>
      </c>
      <c r="J994" s="573">
        <f t="shared" si="138"/>
        <v>0.57549464532418693</v>
      </c>
    </row>
    <row r="995" spans="1:10" x14ac:dyDescent="0.25">
      <c r="A995">
        <f t="shared" si="139"/>
        <v>0.10537196549639816</v>
      </c>
      <c r="B995" s="2">
        <f t="shared" si="140"/>
        <v>9.919999999999833</v>
      </c>
      <c r="C995" s="428">
        <f t="shared" si="141"/>
        <v>9.92</v>
      </c>
      <c r="D995" s="425">
        <f t="shared" si="135"/>
        <v>0.10537196549639966</v>
      </c>
      <c r="E995" s="433">
        <f t="shared" si="142"/>
        <v>9.92</v>
      </c>
      <c r="F995" s="430">
        <f t="shared" si="136"/>
        <v>0.16218650670021983</v>
      </c>
      <c r="G995" s="439">
        <f t="shared" si="143"/>
        <v>9.92</v>
      </c>
      <c r="H995" s="435">
        <f t="shared" si="137"/>
        <v>0.16218650670021983</v>
      </c>
      <c r="I995" s="577">
        <f t="shared" si="143"/>
        <v>9.92</v>
      </c>
      <c r="J995" s="573">
        <f t="shared" si="138"/>
        <v>0.57557195121951243</v>
      </c>
    </row>
    <row r="996" spans="1:10" x14ac:dyDescent="0.25">
      <c r="A996">
        <f t="shared" si="139"/>
        <v>0.10546030453419263</v>
      </c>
      <c r="B996" s="2">
        <f t="shared" si="140"/>
        <v>9.9299999999998327</v>
      </c>
      <c r="C996" s="428">
        <f t="shared" si="141"/>
        <v>9.93</v>
      </c>
      <c r="D996" s="425">
        <f t="shared" si="135"/>
        <v>0.10546030453419411</v>
      </c>
      <c r="E996" s="433">
        <f t="shared" si="142"/>
        <v>9.93</v>
      </c>
      <c r="F996" s="430">
        <f t="shared" si="136"/>
        <v>0.16225632189708902</v>
      </c>
      <c r="G996" s="439">
        <f t="shared" si="143"/>
        <v>9.93</v>
      </c>
      <c r="H996" s="435">
        <f t="shared" si="137"/>
        <v>0.16225632189708902</v>
      </c>
      <c r="I996" s="577">
        <f t="shared" si="143"/>
        <v>9.93</v>
      </c>
      <c r="J996" s="573">
        <f t="shared" si="138"/>
        <v>0.57564925927690236</v>
      </c>
    </row>
    <row r="997" spans="1:10" x14ac:dyDescent="0.25">
      <c r="A997">
        <f t="shared" si="139"/>
        <v>0.10554866400604622</v>
      </c>
      <c r="B997" s="2">
        <f t="shared" si="140"/>
        <v>9.9399999999998325</v>
      </c>
      <c r="C997" s="428">
        <f t="shared" si="141"/>
        <v>9.94</v>
      </c>
      <c r="D997" s="425">
        <f t="shared" si="135"/>
        <v>0.10554866400604773</v>
      </c>
      <c r="E997" s="433">
        <f t="shared" si="142"/>
        <v>9.94</v>
      </c>
      <c r="F997" s="430">
        <f t="shared" si="136"/>
        <v>0.16232615019508079</v>
      </c>
      <c r="G997" s="439">
        <f t="shared" si="143"/>
        <v>9.94</v>
      </c>
      <c r="H997" s="435">
        <f t="shared" si="137"/>
        <v>0.16232615019508079</v>
      </c>
      <c r="I997" s="577">
        <f t="shared" si="143"/>
        <v>9.94</v>
      </c>
      <c r="J997" s="573">
        <f t="shared" si="138"/>
        <v>0.57572656949604695</v>
      </c>
    </row>
    <row r="998" spans="1:10" x14ac:dyDescent="0.25">
      <c r="A998">
        <f t="shared" si="139"/>
        <v>0.10563704388157079</v>
      </c>
      <c r="B998" s="2">
        <f t="shared" si="140"/>
        <v>9.9499999999998323</v>
      </c>
      <c r="C998" s="428">
        <f t="shared" si="141"/>
        <v>9.9499999999999993</v>
      </c>
      <c r="D998" s="425">
        <f t="shared" si="135"/>
        <v>0.10563704388157229</v>
      </c>
      <c r="E998" s="433">
        <f t="shared" si="142"/>
        <v>9.9499999999999993</v>
      </c>
      <c r="F998" s="430">
        <f t="shared" si="136"/>
        <v>0.16239599159019402</v>
      </c>
      <c r="G998" s="439">
        <f t="shared" si="143"/>
        <v>9.9499999999999993</v>
      </c>
      <c r="H998" s="435">
        <f t="shared" si="137"/>
        <v>0.16239599159019402</v>
      </c>
      <c r="I998" s="577">
        <f t="shared" si="143"/>
        <v>9.9499999999999993</v>
      </c>
      <c r="J998" s="573">
        <f t="shared" si="138"/>
        <v>0.57580388187663745</v>
      </c>
    </row>
    <row r="999" spans="1:10" x14ac:dyDescent="0.25">
      <c r="A999">
        <f t="shared" si="139"/>
        <v>0.10572544413040615</v>
      </c>
      <c r="B999" s="2">
        <f t="shared" si="140"/>
        <v>9.9599999999998321</v>
      </c>
      <c r="C999" s="428">
        <f t="shared" si="141"/>
        <v>9.9600000000000009</v>
      </c>
      <c r="D999" s="425">
        <f t="shared" si="135"/>
        <v>0.10572544413040764</v>
      </c>
      <c r="E999" s="433">
        <f t="shared" si="142"/>
        <v>9.9600000000000009</v>
      </c>
      <c r="F999" s="430">
        <f t="shared" si="136"/>
        <v>0.16246584607842721</v>
      </c>
      <c r="G999" s="439">
        <f t="shared" si="143"/>
        <v>9.9600000000000009</v>
      </c>
      <c r="H999" s="435">
        <f t="shared" si="137"/>
        <v>0.16246584607842721</v>
      </c>
      <c r="I999" s="577">
        <f t="shared" si="143"/>
        <v>9.9600000000000009</v>
      </c>
      <c r="J999" s="573">
        <f t="shared" si="138"/>
        <v>0.57588119641836566</v>
      </c>
    </row>
    <row r="1000" spans="1:10" x14ac:dyDescent="0.25">
      <c r="A1000">
        <f t="shared" si="139"/>
        <v>0.10581386472222007</v>
      </c>
      <c r="B1000" s="2">
        <f t="shared" si="140"/>
        <v>9.9699999999998319</v>
      </c>
      <c r="C1000" s="428">
        <f t="shared" si="141"/>
        <v>9.9700000000000006</v>
      </c>
      <c r="D1000" s="425">
        <f t="shared" si="135"/>
        <v>0.1058138647222216</v>
      </c>
      <c r="E1000" s="433">
        <f t="shared" si="142"/>
        <v>9.9700000000000006</v>
      </c>
      <c r="F1000" s="430">
        <f t="shared" si="136"/>
        <v>0.16253571365577837</v>
      </c>
      <c r="G1000" s="439">
        <f t="shared" si="143"/>
        <v>9.9700000000000006</v>
      </c>
      <c r="H1000" s="435">
        <f t="shared" si="137"/>
        <v>0.16253571365577837</v>
      </c>
      <c r="I1000" s="577">
        <f t="shared" si="143"/>
        <v>9.9700000000000006</v>
      </c>
      <c r="J1000" s="573">
        <f t="shared" si="138"/>
        <v>0.57595851312092261</v>
      </c>
    </row>
    <row r="1001" spans="1:10" x14ac:dyDescent="0.25">
      <c r="A1001">
        <f t="shared" si="139"/>
        <v>0.10590230562670842</v>
      </c>
      <c r="B1001" s="2">
        <f t="shared" si="140"/>
        <v>9.9799999999998317</v>
      </c>
      <c r="C1001" s="428">
        <f t="shared" si="141"/>
        <v>9.98</v>
      </c>
      <c r="D1001" s="425">
        <f t="shared" si="135"/>
        <v>0.10590230562670994</v>
      </c>
      <c r="E1001" s="433">
        <f t="shared" si="142"/>
        <v>9.98</v>
      </c>
      <c r="F1001" s="430">
        <f t="shared" si="136"/>
        <v>0.1626055943182447</v>
      </c>
      <c r="G1001" s="439">
        <f t="shared" si="143"/>
        <v>9.98</v>
      </c>
      <c r="H1001" s="435">
        <f t="shared" si="137"/>
        <v>0.1626055943182447</v>
      </c>
      <c r="I1001" s="577">
        <f t="shared" si="143"/>
        <v>9.98</v>
      </c>
      <c r="J1001" s="573">
        <f t="shared" si="138"/>
        <v>0.5760358319839981</v>
      </c>
    </row>
    <row r="1002" spans="1:10" x14ac:dyDescent="0.25">
      <c r="A1002">
        <f t="shared" si="139"/>
        <v>0.10599076681359522</v>
      </c>
      <c r="B1002" s="2">
        <f t="shared" si="140"/>
        <v>9.9899999999998315</v>
      </c>
      <c r="C1002" s="428">
        <f t="shared" si="141"/>
        <v>9.99</v>
      </c>
      <c r="D1002" s="425">
        <f t="shared" si="135"/>
        <v>0.10599076681359669</v>
      </c>
      <c r="E1002" s="433">
        <f t="shared" si="142"/>
        <v>9.99</v>
      </c>
      <c r="F1002" s="430">
        <f t="shared" si="136"/>
        <v>0.16267548806182361</v>
      </c>
      <c r="G1002" s="439">
        <f t="shared" si="143"/>
        <v>9.99</v>
      </c>
      <c r="H1002" s="435">
        <f t="shared" si="137"/>
        <v>0.16267548806182361</v>
      </c>
      <c r="I1002" s="577">
        <f t="shared" si="143"/>
        <v>9.99</v>
      </c>
      <c r="J1002" s="573">
        <f t="shared" si="138"/>
        <v>0.57611315300728549</v>
      </c>
    </row>
    <row r="1003" spans="1:10" x14ac:dyDescent="0.25">
      <c r="A1003">
        <f t="shared" si="139"/>
        <v>0.10607924825263243</v>
      </c>
      <c r="B1003" s="2">
        <f t="shared" si="140"/>
        <v>9.9999999999998312</v>
      </c>
      <c r="C1003" s="428">
        <f t="shared" si="141"/>
        <v>10</v>
      </c>
      <c r="D1003" s="425">
        <f t="shared" si="135"/>
        <v>0.1060792482526339</v>
      </c>
      <c r="E1003" s="433">
        <f t="shared" si="142"/>
        <v>10</v>
      </c>
      <c r="F1003" s="430">
        <f t="shared" si="136"/>
        <v>0.16274539488251155</v>
      </c>
      <c r="G1003" s="439">
        <f t="shared" si="143"/>
        <v>10</v>
      </c>
      <c r="H1003" s="435">
        <f t="shared" si="137"/>
        <v>0.16274539488251155</v>
      </c>
      <c r="I1003" s="577">
        <f t="shared" si="143"/>
        <v>10</v>
      </c>
      <c r="J1003" s="573">
        <f t="shared" si="138"/>
        <v>0.5761904761904757</v>
      </c>
    </row>
    <row r="1004" spans="1:10" x14ac:dyDescent="0.25">
      <c r="A1004">
        <f t="shared" si="139"/>
        <v>0.10616774991360024</v>
      </c>
      <c r="B1004" s="2">
        <f t="shared" si="140"/>
        <v>10.009999999999831</v>
      </c>
      <c r="C1004" s="428">
        <f t="shared" si="141"/>
        <v>10.01</v>
      </c>
      <c r="D1004" s="425">
        <f t="shared" si="135"/>
        <v>0.10616774991360171</v>
      </c>
      <c r="E1004" s="433">
        <f t="shared" si="142"/>
        <v>10.01</v>
      </c>
      <c r="F1004" s="430">
        <f t="shared" si="136"/>
        <v>0.16281531477630459</v>
      </c>
      <c r="G1004" s="439">
        <f t="shared" si="143"/>
        <v>10.01</v>
      </c>
      <c r="H1004" s="435">
        <f t="shared" si="137"/>
        <v>0.16281531477630459</v>
      </c>
      <c r="I1004" s="577">
        <f t="shared" si="143"/>
        <v>10.01</v>
      </c>
      <c r="J1004" s="573">
        <f t="shared" si="138"/>
        <v>0.57626780153325974</v>
      </c>
    </row>
    <row r="1005" spans="1:10" x14ac:dyDescent="0.25">
      <c r="A1005">
        <f t="shared" si="139"/>
        <v>0.106256271766307</v>
      </c>
      <c r="B1005" s="2">
        <f t="shared" si="140"/>
        <v>10.019999999999831</v>
      </c>
      <c r="C1005" s="428">
        <f t="shared" si="141"/>
        <v>10.02</v>
      </c>
      <c r="D1005" s="425">
        <f t="shared" si="135"/>
        <v>0.10625627176630847</v>
      </c>
      <c r="E1005" s="433">
        <f t="shared" si="142"/>
        <v>10.02</v>
      </c>
      <c r="F1005" s="430">
        <f t="shared" si="136"/>
        <v>0.16288524773919841</v>
      </c>
      <c r="G1005" s="439">
        <f t="shared" si="143"/>
        <v>10.02</v>
      </c>
      <c r="H1005" s="435">
        <f t="shared" si="137"/>
        <v>0.16288524773919841</v>
      </c>
      <c r="I1005" s="577">
        <f t="shared" si="143"/>
        <v>10.02</v>
      </c>
      <c r="J1005" s="573">
        <f t="shared" si="138"/>
        <v>0.57634512903532964</v>
      </c>
    </row>
    <row r="1006" spans="1:10" x14ac:dyDescent="0.25">
      <c r="A1006">
        <f t="shared" si="139"/>
        <v>0.10634481378058923</v>
      </c>
      <c r="B1006" s="2">
        <f t="shared" si="140"/>
        <v>10.029999999999831</v>
      </c>
      <c r="C1006" s="428">
        <f t="shared" si="141"/>
        <v>10.029999999999999</v>
      </c>
      <c r="D1006" s="425">
        <f t="shared" si="135"/>
        <v>0.10634481378059069</v>
      </c>
      <c r="E1006" s="433">
        <f t="shared" si="142"/>
        <v>10.029999999999999</v>
      </c>
      <c r="F1006" s="430">
        <f t="shared" si="136"/>
        <v>0.16295519376718826</v>
      </c>
      <c r="G1006" s="439">
        <f t="shared" si="143"/>
        <v>10.029999999999999</v>
      </c>
      <c r="H1006" s="435">
        <f t="shared" si="137"/>
        <v>0.16295519376718826</v>
      </c>
      <c r="I1006" s="577">
        <f t="shared" si="143"/>
        <v>10.029999999999999</v>
      </c>
      <c r="J1006" s="573">
        <f t="shared" si="138"/>
        <v>0.57642245869637621</v>
      </c>
    </row>
    <row r="1007" spans="1:10" x14ac:dyDescent="0.25">
      <c r="A1007">
        <f t="shared" si="139"/>
        <v>0.10643337592631166</v>
      </c>
      <c r="B1007" s="2">
        <f t="shared" si="140"/>
        <v>10.03999999999983</v>
      </c>
      <c r="C1007" s="428">
        <f t="shared" si="141"/>
        <v>10.039999999999999</v>
      </c>
      <c r="D1007" s="425">
        <f t="shared" si="135"/>
        <v>0.10643337592631311</v>
      </c>
      <c r="E1007" s="433">
        <f t="shared" si="142"/>
        <v>10.039999999999999</v>
      </c>
      <c r="F1007" s="430">
        <f t="shared" si="136"/>
        <v>0.16302515285626887</v>
      </c>
      <c r="G1007" s="439">
        <f t="shared" si="143"/>
        <v>10.039999999999999</v>
      </c>
      <c r="H1007" s="435">
        <f t="shared" si="137"/>
        <v>0.16302515285626887</v>
      </c>
      <c r="I1007" s="577">
        <f t="shared" si="143"/>
        <v>10.039999999999999</v>
      </c>
      <c r="J1007" s="573">
        <f t="shared" si="138"/>
        <v>0.5764997905160919</v>
      </c>
    </row>
    <row r="1008" spans="1:10" x14ac:dyDescent="0.25">
      <c r="A1008">
        <f t="shared" si="139"/>
        <v>0.10652195817336725</v>
      </c>
      <c r="B1008" s="2">
        <f t="shared" si="140"/>
        <v>10.04999999999983</v>
      </c>
      <c r="C1008" s="428">
        <f t="shared" si="141"/>
        <v>10.050000000000001</v>
      </c>
      <c r="D1008" s="425">
        <f t="shared" si="135"/>
        <v>0.10652195817336875</v>
      </c>
      <c r="E1008" s="433">
        <f t="shared" si="142"/>
        <v>10.050000000000001</v>
      </c>
      <c r="F1008" s="430">
        <f t="shared" si="136"/>
        <v>0.16309512500243459</v>
      </c>
      <c r="G1008" s="439">
        <f t="shared" si="143"/>
        <v>10.050000000000001</v>
      </c>
      <c r="H1008" s="435">
        <f t="shared" si="137"/>
        <v>0.16309512500243459</v>
      </c>
      <c r="I1008" s="577">
        <f t="shared" si="143"/>
        <v>10.050000000000001</v>
      </c>
      <c r="J1008" s="573">
        <f t="shared" si="138"/>
        <v>0.57657712449416787</v>
      </c>
    </row>
    <row r="1009" spans="1:10" x14ac:dyDescent="0.25">
      <c r="A1009">
        <f t="shared" si="139"/>
        <v>0.10661056049167728</v>
      </c>
      <c r="B1009" s="2">
        <f t="shared" si="140"/>
        <v>10.05999999999983</v>
      </c>
      <c r="C1009" s="428">
        <f t="shared" si="141"/>
        <v>10.06</v>
      </c>
      <c r="D1009" s="425">
        <f t="shared" si="135"/>
        <v>0.10661056049167879</v>
      </c>
      <c r="E1009" s="433">
        <f t="shared" si="142"/>
        <v>10.06</v>
      </c>
      <c r="F1009" s="430">
        <f t="shared" si="136"/>
        <v>0.16316511020167918</v>
      </c>
      <c r="G1009" s="439">
        <f t="shared" si="143"/>
        <v>10.06</v>
      </c>
      <c r="H1009" s="435">
        <f t="shared" si="137"/>
        <v>0.16316511020167918</v>
      </c>
      <c r="I1009" s="577">
        <f t="shared" si="143"/>
        <v>10.06</v>
      </c>
      <c r="J1009" s="573">
        <f t="shared" si="138"/>
        <v>0.57665446063029613</v>
      </c>
    </row>
    <row r="1010" spans="1:10" x14ac:dyDescent="0.25">
      <c r="A1010">
        <f t="shared" si="139"/>
        <v>0.10669918285119129</v>
      </c>
      <c r="B1010" s="2">
        <f t="shared" si="140"/>
        <v>10.06999999999983</v>
      </c>
      <c r="C1010" s="428">
        <f t="shared" si="141"/>
        <v>10.07</v>
      </c>
      <c r="D1010" s="425">
        <f t="shared" si="135"/>
        <v>0.10669918285119281</v>
      </c>
      <c r="E1010" s="433">
        <f t="shared" si="142"/>
        <v>10.07</v>
      </c>
      <c r="F1010" s="430">
        <f t="shared" si="136"/>
        <v>0.163235108449996</v>
      </c>
      <c r="G1010" s="439">
        <f t="shared" si="143"/>
        <v>10.07</v>
      </c>
      <c r="H1010" s="435">
        <f t="shared" si="137"/>
        <v>0.163235108449996</v>
      </c>
      <c r="I1010" s="577">
        <f t="shared" si="143"/>
        <v>10.07</v>
      </c>
      <c r="J1010" s="573">
        <f t="shared" si="138"/>
        <v>0.57673179892416826</v>
      </c>
    </row>
    <row r="1011" spans="1:10" x14ac:dyDescent="0.25">
      <c r="A1011">
        <f t="shared" si="139"/>
        <v>0.10678782522188715</v>
      </c>
      <c r="B1011" s="2">
        <f t="shared" si="140"/>
        <v>10.07999999999983</v>
      </c>
      <c r="C1011" s="428">
        <f t="shared" si="141"/>
        <v>10.08</v>
      </c>
      <c r="D1011" s="425">
        <f t="shared" si="135"/>
        <v>0.10678782522188865</v>
      </c>
      <c r="E1011" s="433">
        <f t="shared" si="142"/>
        <v>10.08</v>
      </c>
      <c r="F1011" s="430">
        <f t="shared" si="136"/>
        <v>0.16330511974337811</v>
      </c>
      <c r="G1011" s="439">
        <f t="shared" si="143"/>
        <v>10.08</v>
      </c>
      <c r="H1011" s="435">
        <f t="shared" si="137"/>
        <v>0.16330511974337811</v>
      </c>
      <c r="I1011" s="577">
        <f t="shared" si="143"/>
        <v>10.08</v>
      </c>
      <c r="J1011" s="573">
        <f t="shared" si="138"/>
        <v>0.57680913937547584</v>
      </c>
    </row>
    <row r="1012" spans="1:10" x14ac:dyDescent="0.25">
      <c r="A1012">
        <f t="shared" si="139"/>
        <v>0.10687648757377106</v>
      </c>
      <c r="B1012" s="2">
        <f t="shared" si="140"/>
        <v>10.089999999999829</v>
      </c>
      <c r="C1012" s="428">
        <f t="shared" si="141"/>
        <v>10.09</v>
      </c>
      <c r="D1012" s="425">
        <f t="shared" si="135"/>
        <v>0.10687648757377256</v>
      </c>
      <c r="E1012" s="433">
        <f t="shared" si="142"/>
        <v>10.09</v>
      </c>
      <c r="F1012" s="430">
        <f t="shared" si="136"/>
        <v>0.16337514407781806</v>
      </c>
      <c r="G1012" s="439">
        <f t="shared" si="143"/>
        <v>10.09</v>
      </c>
      <c r="H1012" s="435">
        <f t="shared" si="137"/>
        <v>0.16337514407781806</v>
      </c>
      <c r="I1012" s="577">
        <f t="shared" si="143"/>
        <v>10.09</v>
      </c>
      <c r="J1012" s="573">
        <f t="shared" si="138"/>
        <v>0.57688648198391157</v>
      </c>
    </row>
    <row r="1013" spans="1:10" x14ac:dyDescent="0.25">
      <c r="A1013">
        <f t="shared" si="139"/>
        <v>0.10696516987687762</v>
      </c>
      <c r="B1013" s="2">
        <f t="shared" si="140"/>
        <v>10.099999999999829</v>
      </c>
      <c r="C1013" s="428">
        <f t="shared" si="141"/>
        <v>10.1</v>
      </c>
      <c r="D1013" s="425">
        <f t="shared" si="135"/>
        <v>0.10696516987687914</v>
      </c>
      <c r="E1013" s="433">
        <f t="shared" si="142"/>
        <v>10.1</v>
      </c>
      <c r="F1013" s="430">
        <f t="shared" si="136"/>
        <v>0.16344518144930786</v>
      </c>
      <c r="G1013" s="439">
        <f t="shared" si="143"/>
        <v>10.1</v>
      </c>
      <c r="H1013" s="435">
        <f t="shared" si="137"/>
        <v>0.16344518144930786</v>
      </c>
      <c r="I1013" s="577">
        <f t="shared" si="143"/>
        <v>10.1</v>
      </c>
      <c r="J1013" s="573">
        <f t="shared" si="138"/>
        <v>0.57696382674916735</v>
      </c>
    </row>
    <row r="1014" spans="1:10" x14ac:dyDescent="0.25">
      <c r="A1014">
        <f t="shared" si="139"/>
        <v>0.10705387210126983</v>
      </c>
      <c r="B1014" s="2">
        <f t="shared" si="140"/>
        <v>10.109999999999829</v>
      </c>
      <c r="C1014" s="428">
        <f t="shared" si="141"/>
        <v>10.11</v>
      </c>
      <c r="D1014" s="425">
        <f t="shared" si="135"/>
        <v>0.10705387210127135</v>
      </c>
      <c r="E1014" s="433">
        <f t="shared" si="142"/>
        <v>10.11</v>
      </c>
      <c r="F1014" s="430">
        <f t="shared" si="136"/>
        <v>0.16351523185383909</v>
      </c>
      <c r="G1014" s="439">
        <f t="shared" si="143"/>
        <v>10.11</v>
      </c>
      <c r="H1014" s="435">
        <f t="shared" si="137"/>
        <v>0.16351523185383909</v>
      </c>
      <c r="I1014" s="577">
        <f t="shared" si="143"/>
        <v>10.11</v>
      </c>
      <c r="J1014" s="573">
        <f t="shared" si="138"/>
        <v>0.5770411736709341</v>
      </c>
    </row>
    <row r="1015" spans="1:10" x14ac:dyDescent="0.25">
      <c r="A1015">
        <f t="shared" si="139"/>
        <v>0.10714259421703912</v>
      </c>
      <c r="B1015" s="2">
        <f t="shared" si="140"/>
        <v>10.119999999999829</v>
      </c>
      <c r="C1015" s="428">
        <f t="shared" si="141"/>
        <v>10.119999999999999</v>
      </c>
      <c r="D1015" s="425">
        <f t="shared" si="135"/>
        <v>0.10714259421704062</v>
      </c>
      <c r="E1015" s="433">
        <f t="shared" si="142"/>
        <v>10.119999999999999</v>
      </c>
      <c r="F1015" s="430">
        <f t="shared" si="136"/>
        <v>0.16358529528740312</v>
      </c>
      <c r="G1015" s="439">
        <f t="shared" si="143"/>
        <v>10.119999999999999</v>
      </c>
      <c r="H1015" s="435">
        <f t="shared" si="137"/>
        <v>0.16358529528740312</v>
      </c>
      <c r="I1015" s="577">
        <f t="shared" si="143"/>
        <v>10.119999999999999</v>
      </c>
      <c r="J1015" s="573">
        <f t="shared" si="138"/>
        <v>0.57711852274890574</v>
      </c>
    </row>
    <row r="1016" spans="1:10" x14ac:dyDescent="0.25">
      <c r="A1016">
        <f t="shared" si="139"/>
        <v>0.1072313361943053</v>
      </c>
      <c r="B1016" s="2">
        <f t="shared" si="140"/>
        <v>10.129999999999828</v>
      </c>
      <c r="C1016" s="428">
        <f t="shared" si="141"/>
        <v>10.130000000000001</v>
      </c>
      <c r="D1016" s="425">
        <f t="shared" si="135"/>
        <v>0.10723133619430686</v>
      </c>
      <c r="E1016" s="433">
        <f t="shared" si="142"/>
        <v>10.130000000000001</v>
      </c>
      <c r="F1016" s="430">
        <f t="shared" si="136"/>
        <v>0.16365537174599057</v>
      </c>
      <c r="G1016" s="439">
        <f t="shared" si="143"/>
        <v>10.130000000000001</v>
      </c>
      <c r="H1016" s="435">
        <f t="shared" si="137"/>
        <v>0.16365537174599057</v>
      </c>
      <c r="I1016" s="577">
        <f t="shared" si="143"/>
        <v>10.130000000000001</v>
      </c>
      <c r="J1016" s="573">
        <f t="shared" si="138"/>
        <v>0.57719587398277317</v>
      </c>
    </row>
    <row r="1017" spans="1:10" x14ac:dyDescent="0.25">
      <c r="A1017">
        <f t="shared" si="139"/>
        <v>0.10732009800321683</v>
      </c>
      <c r="B1017" s="2">
        <f t="shared" si="140"/>
        <v>10.139999999999828</v>
      </c>
      <c r="C1017" s="428">
        <f t="shared" si="141"/>
        <v>10.14</v>
      </c>
      <c r="D1017" s="425">
        <f t="shared" si="135"/>
        <v>0.10732009800321839</v>
      </c>
      <c r="E1017" s="433">
        <f t="shared" si="142"/>
        <v>10.14</v>
      </c>
      <c r="F1017" s="430">
        <f t="shared" si="136"/>
        <v>0.16372546122559178</v>
      </c>
      <c r="G1017" s="439">
        <f t="shared" si="143"/>
        <v>10.14</v>
      </c>
      <c r="H1017" s="435">
        <f t="shared" si="137"/>
        <v>0.16372546122559178</v>
      </c>
      <c r="I1017" s="577">
        <f t="shared" si="143"/>
        <v>10.14</v>
      </c>
      <c r="J1017" s="573">
        <f t="shared" si="138"/>
        <v>0.57727322737222853</v>
      </c>
    </row>
    <row r="1018" spans="1:10" x14ac:dyDescent="0.25">
      <c r="A1018">
        <f t="shared" si="139"/>
        <v>0.10740887961395053</v>
      </c>
      <c r="B1018" s="2">
        <f t="shared" si="140"/>
        <v>10.149999999999828</v>
      </c>
      <c r="C1018" s="428">
        <f t="shared" si="141"/>
        <v>10.15</v>
      </c>
      <c r="D1018" s="425">
        <f t="shared" si="135"/>
        <v>0.10740887961395208</v>
      </c>
      <c r="E1018" s="433">
        <f t="shared" si="142"/>
        <v>10.15</v>
      </c>
      <c r="F1018" s="430">
        <f t="shared" si="136"/>
        <v>0.16379556372219653</v>
      </c>
      <c r="G1018" s="439">
        <f t="shared" si="143"/>
        <v>10.15</v>
      </c>
      <c r="H1018" s="435">
        <f t="shared" si="137"/>
        <v>0.16379556372219653</v>
      </c>
      <c r="I1018" s="577">
        <f t="shared" si="143"/>
        <v>10.15</v>
      </c>
      <c r="J1018" s="573">
        <f t="shared" si="138"/>
        <v>0.57735058291696428</v>
      </c>
    </row>
    <row r="1019" spans="1:10" x14ac:dyDescent="0.25">
      <c r="A1019">
        <f t="shared" si="139"/>
        <v>0.10749768099671177</v>
      </c>
      <c r="B1019" s="2">
        <f t="shared" si="140"/>
        <v>10.159999999999828</v>
      </c>
      <c r="C1019" s="428">
        <f t="shared" si="141"/>
        <v>10.16</v>
      </c>
      <c r="D1019" s="425">
        <f t="shared" si="135"/>
        <v>0.10749768099671331</v>
      </c>
      <c r="E1019" s="433">
        <f t="shared" si="142"/>
        <v>10.16</v>
      </c>
      <c r="F1019" s="430">
        <f t="shared" si="136"/>
        <v>0.16386567923179457</v>
      </c>
      <c r="G1019" s="439">
        <f t="shared" si="143"/>
        <v>10.16</v>
      </c>
      <c r="H1019" s="435">
        <f t="shared" si="137"/>
        <v>0.16386567923179457</v>
      </c>
      <c r="I1019" s="577">
        <f t="shared" si="143"/>
        <v>10.16</v>
      </c>
      <c r="J1019" s="573">
        <f t="shared" si="138"/>
        <v>0.57742794061667313</v>
      </c>
    </row>
    <row r="1020" spans="1:10" x14ac:dyDescent="0.25">
      <c r="A1020">
        <f t="shared" si="139"/>
        <v>0.10758650212173447</v>
      </c>
      <c r="B1020" s="2">
        <f t="shared" si="140"/>
        <v>10.169999999999828</v>
      </c>
      <c r="C1020" s="428">
        <f t="shared" si="141"/>
        <v>10.17</v>
      </c>
      <c r="D1020" s="425">
        <f t="shared" si="135"/>
        <v>0.10758650212173602</v>
      </c>
      <c r="E1020" s="433">
        <f t="shared" si="142"/>
        <v>10.17</v>
      </c>
      <c r="F1020" s="430">
        <f t="shared" si="136"/>
        <v>0.16393580775037475</v>
      </c>
      <c r="G1020" s="439">
        <f t="shared" si="143"/>
        <v>10.17</v>
      </c>
      <c r="H1020" s="435">
        <f t="shared" si="137"/>
        <v>0.16393580775037475</v>
      </c>
      <c r="I1020" s="577">
        <f t="shared" si="143"/>
        <v>10.17</v>
      </c>
      <c r="J1020" s="573">
        <f t="shared" si="138"/>
        <v>0.57750530047104764</v>
      </c>
    </row>
    <row r="1021" spans="1:10" x14ac:dyDescent="0.25">
      <c r="A1021">
        <f t="shared" si="139"/>
        <v>0.10767534295928122</v>
      </c>
      <c r="B1021" s="2">
        <f t="shared" si="140"/>
        <v>10.179999999999827</v>
      </c>
      <c r="C1021" s="428">
        <f t="shared" si="141"/>
        <v>10.18</v>
      </c>
      <c r="D1021" s="425">
        <f t="shared" si="135"/>
        <v>0.10767534295928277</v>
      </c>
      <c r="E1021" s="433">
        <f t="shared" si="142"/>
        <v>10.18</v>
      </c>
      <c r="F1021" s="430">
        <f t="shared" si="136"/>
        <v>0.16400594927392564</v>
      </c>
      <c r="G1021" s="439">
        <f t="shared" si="143"/>
        <v>10.18</v>
      </c>
      <c r="H1021" s="435">
        <f t="shared" si="137"/>
        <v>0.16400594927392564</v>
      </c>
      <c r="I1021" s="577">
        <f t="shared" si="143"/>
        <v>10.18</v>
      </c>
      <c r="J1021" s="573">
        <f t="shared" si="138"/>
        <v>0.57758266247977974</v>
      </c>
    </row>
    <row r="1022" spans="1:10" x14ac:dyDescent="0.25">
      <c r="A1022">
        <f t="shared" si="139"/>
        <v>0.10776420347964308</v>
      </c>
      <c r="B1022" s="2">
        <f t="shared" si="140"/>
        <v>10.189999999999827</v>
      </c>
      <c r="C1022" s="428">
        <f t="shared" si="141"/>
        <v>10.19</v>
      </c>
      <c r="D1022" s="425">
        <f t="shared" si="135"/>
        <v>0.1077642034796446</v>
      </c>
      <c r="E1022" s="433">
        <f t="shared" si="142"/>
        <v>10.19</v>
      </c>
      <c r="F1022" s="430">
        <f t="shared" si="136"/>
        <v>0.16407610379843524</v>
      </c>
      <c r="G1022" s="439">
        <f t="shared" si="143"/>
        <v>10.19</v>
      </c>
      <c r="H1022" s="435">
        <f t="shared" si="137"/>
        <v>0.16407610379843524</v>
      </c>
      <c r="I1022" s="577">
        <f t="shared" si="143"/>
        <v>10.19</v>
      </c>
      <c r="J1022" s="573">
        <f t="shared" si="138"/>
        <v>0.57766002664256078</v>
      </c>
    </row>
    <row r="1023" spans="1:10" x14ac:dyDescent="0.25">
      <c r="A1023">
        <f t="shared" si="139"/>
        <v>0.10785308365313985</v>
      </c>
      <c r="B1023" s="2">
        <f t="shared" si="140"/>
        <v>10.199999999999827</v>
      </c>
      <c r="C1023" s="428">
        <f t="shared" si="141"/>
        <v>10.199999999999999</v>
      </c>
      <c r="D1023" s="425">
        <f t="shared" si="135"/>
        <v>0.10785308365314138</v>
      </c>
      <c r="E1023" s="433">
        <f t="shared" si="142"/>
        <v>10.199999999999999</v>
      </c>
      <c r="F1023" s="430">
        <f t="shared" si="136"/>
        <v>0.16414627131989185</v>
      </c>
      <c r="G1023" s="439">
        <f t="shared" si="143"/>
        <v>10.199999999999999</v>
      </c>
      <c r="H1023" s="435">
        <f t="shared" si="137"/>
        <v>0.16414627131989185</v>
      </c>
      <c r="I1023" s="577">
        <f t="shared" si="143"/>
        <v>10.199999999999999</v>
      </c>
      <c r="J1023" s="573">
        <f t="shared" si="138"/>
        <v>0.57773739295908599</v>
      </c>
    </row>
    <row r="1024" spans="1:10" x14ac:dyDescent="0.25">
      <c r="A1024">
        <f t="shared" si="139"/>
        <v>0.10794198345011992</v>
      </c>
      <c r="B1024" s="2">
        <f t="shared" si="140"/>
        <v>10.209999999999827</v>
      </c>
      <c r="C1024" s="428">
        <f t="shared" si="141"/>
        <v>10.210000000000001</v>
      </c>
      <c r="D1024" s="425">
        <f t="shared" si="135"/>
        <v>0.10794198345012145</v>
      </c>
      <c r="E1024" s="433">
        <f t="shared" si="142"/>
        <v>10.210000000000001</v>
      </c>
      <c r="F1024" s="430">
        <f t="shared" si="136"/>
        <v>0.16421645183428246</v>
      </c>
      <c r="G1024" s="439">
        <f t="shared" si="143"/>
        <v>10.210000000000001</v>
      </c>
      <c r="H1024" s="435">
        <f t="shared" si="137"/>
        <v>0.16421645183428246</v>
      </c>
      <c r="I1024" s="577">
        <f t="shared" si="143"/>
        <v>10.210000000000001</v>
      </c>
      <c r="J1024" s="573">
        <f t="shared" si="138"/>
        <v>0.57781476142904697</v>
      </c>
    </row>
    <row r="1025" spans="1:10" x14ac:dyDescent="0.25">
      <c r="A1025">
        <f t="shared" si="139"/>
        <v>0.10803090284096034</v>
      </c>
      <c r="B1025" s="2">
        <f t="shared" si="140"/>
        <v>10.219999999999827</v>
      </c>
      <c r="C1025" s="428">
        <f t="shared" si="141"/>
        <v>10.220000000000001</v>
      </c>
      <c r="D1025" s="425">
        <f t="shared" si="135"/>
        <v>0.10803090284096188</v>
      </c>
      <c r="E1025" s="433">
        <f t="shared" si="142"/>
        <v>10.220000000000001</v>
      </c>
      <c r="F1025" s="430">
        <f t="shared" si="136"/>
        <v>0.16428664533759399</v>
      </c>
      <c r="G1025" s="439">
        <f t="shared" si="143"/>
        <v>10.220000000000001</v>
      </c>
      <c r="H1025" s="435">
        <f t="shared" si="137"/>
        <v>0.16428664533759399</v>
      </c>
      <c r="I1025" s="577">
        <f t="shared" si="143"/>
        <v>10.220000000000001</v>
      </c>
      <c r="J1025" s="573">
        <f t="shared" si="138"/>
        <v>0.5778921320521353</v>
      </c>
    </row>
    <row r="1026" spans="1:10" x14ac:dyDescent="0.25">
      <c r="A1026">
        <f t="shared" si="139"/>
        <v>0.10811984179606692</v>
      </c>
      <c r="B1026" s="2">
        <f t="shared" si="140"/>
        <v>10.229999999999826</v>
      </c>
      <c r="C1026" s="428">
        <f t="shared" si="141"/>
        <v>10.23</v>
      </c>
      <c r="D1026" s="425">
        <f t="shared" si="135"/>
        <v>0.10811984179606848</v>
      </c>
      <c r="E1026" s="433">
        <f t="shared" si="142"/>
        <v>10.23</v>
      </c>
      <c r="F1026" s="430">
        <f t="shared" si="136"/>
        <v>0.164356851825813</v>
      </c>
      <c r="G1026" s="439">
        <f t="shared" si="143"/>
        <v>10.23</v>
      </c>
      <c r="H1026" s="435">
        <f t="shared" si="137"/>
        <v>0.164356851825813</v>
      </c>
      <c r="I1026" s="577">
        <f t="shared" si="143"/>
        <v>10.23</v>
      </c>
      <c r="J1026" s="573">
        <f t="shared" si="138"/>
        <v>0.57796950482804532</v>
      </c>
    </row>
    <row r="1027" spans="1:10" x14ac:dyDescent="0.25">
      <c r="A1027">
        <f t="shared" si="139"/>
        <v>0.10820880028587415</v>
      </c>
      <c r="B1027" s="2">
        <f t="shared" si="140"/>
        <v>10.239999999999826</v>
      </c>
      <c r="C1027" s="428">
        <f t="shared" si="141"/>
        <v>10.24</v>
      </c>
      <c r="D1027" s="425">
        <f t="shared" ref="D1027:D1090" si="144">(((1+C1027/100)^D$2)*C1027/100)/(((1+C1027/100)^D$2)-1)</f>
        <v>0.10820880028587572</v>
      </c>
      <c r="E1027" s="433">
        <f t="shared" si="142"/>
        <v>10.24</v>
      </c>
      <c r="F1027" s="430">
        <f t="shared" ref="F1027:F1090" si="145">(((1+E1027/100)^F$2)*E1027/100)/(((1+E1027/100)^F$2)-1)</f>
        <v>0.16442707129492554</v>
      </c>
      <c r="G1027" s="439">
        <f t="shared" si="143"/>
        <v>10.24</v>
      </c>
      <c r="H1027" s="435">
        <f t="shared" ref="H1027:H1090" si="146">(((1+G1027/100)^H$2)*G1027/100)/(((1+G1027/100)^H$2)-1)</f>
        <v>0.16442707129492554</v>
      </c>
      <c r="I1027" s="577">
        <f t="shared" si="143"/>
        <v>10.24</v>
      </c>
      <c r="J1027" s="573">
        <f t="shared" ref="J1027:J1090" si="147">(((1+I1027/100)^J$2)*I1027/100)/(((1+I1027/100)^J$2)-1)</f>
        <v>0.57804687975646885</v>
      </c>
    </row>
    <row r="1028" spans="1:10" x14ac:dyDescent="0.25">
      <c r="A1028">
        <f t="shared" si="139"/>
        <v>0.1082977782808453</v>
      </c>
      <c r="B1028" s="2">
        <f t="shared" si="140"/>
        <v>10.249999999999826</v>
      </c>
      <c r="C1028" s="428">
        <f t="shared" si="141"/>
        <v>10.25</v>
      </c>
      <c r="D1028" s="425">
        <f t="shared" si="144"/>
        <v>0.10829777828084686</v>
      </c>
      <c r="E1028" s="433">
        <f t="shared" si="142"/>
        <v>10.25</v>
      </c>
      <c r="F1028" s="430">
        <f t="shared" si="145"/>
        <v>0.16449730374091717</v>
      </c>
      <c r="G1028" s="439">
        <f t="shared" si="143"/>
        <v>10.25</v>
      </c>
      <c r="H1028" s="435">
        <f t="shared" si="146"/>
        <v>0.16449730374091717</v>
      </c>
      <c r="I1028" s="577">
        <f t="shared" si="143"/>
        <v>10.25</v>
      </c>
      <c r="J1028" s="573">
        <f t="shared" si="147"/>
        <v>0.57812425683709867</v>
      </c>
    </row>
    <row r="1029" spans="1:10" x14ac:dyDescent="0.25">
      <c r="A1029">
        <f t="shared" ref="A1029:A1092" si="148">(((1+B1029/100)^A$2)*B1029/100)/(((1+B1029/100)^A$2)-1)</f>
        <v>0.10838677575147236</v>
      </c>
      <c r="B1029" s="2">
        <f t="shared" si="140"/>
        <v>10.259999999999826</v>
      </c>
      <c r="C1029" s="428">
        <f t="shared" si="141"/>
        <v>10.26</v>
      </c>
      <c r="D1029" s="425">
        <f t="shared" si="144"/>
        <v>0.1083867757514739</v>
      </c>
      <c r="E1029" s="433">
        <f t="shared" si="142"/>
        <v>10.26</v>
      </c>
      <c r="F1029" s="430">
        <f t="shared" si="145"/>
        <v>0.16456754915977331</v>
      </c>
      <c r="G1029" s="439">
        <f t="shared" si="143"/>
        <v>10.26</v>
      </c>
      <c r="H1029" s="435">
        <f t="shared" si="146"/>
        <v>0.16456754915977331</v>
      </c>
      <c r="I1029" s="577">
        <f t="shared" si="143"/>
        <v>10.26</v>
      </c>
      <c r="J1029" s="573">
        <f t="shared" si="147"/>
        <v>0.57820163606962771</v>
      </c>
    </row>
    <row r="1030" spans="1:10" x14ac:dyDescent="0.25">
      <c r="A1030">
        <f t="shared" si="148"/>
        <v>0.10847579266827613</v>
      </c>
      <c r="B1030" s="2">
        <f t="shared" ref="B1030:B1093" si="149">B1029+0.01</f>
        <v>10.269999999999825</v>
      </c>
      <c r="C1030" s="428">
        <f t="shared" ref="C1030:C1093" si="150">ROUND(C1029+0.01,2)</f>
        <v>10.27</v>
      </c>
      <c r="D1030" s="425">
        <f t="shared" si="144"/>
        <v>0.10847579266827768</v>
      </c>
      <c r="E1030" s="433">
        <f t="shared" ref="E1030:E1093" si="151">ROUND(E1029+0.01,2)</f>
        <v>10.27</v>
      </c>
      <c r="F1030" s="430">
        <f t="shared" si="145"/>
        <v>0.16463780754747867</v>
      </c>
      <c r="G1030" s="439">
        <f t="shared" ref="G1030:I1093" si="152">ROUND(G1029+0.01,2)</f>
        <v>10.27</v>
      </c>
      <c r="H1030" s="435">
        <f t="shared" si="146"/>
        <v>0.16463780754747867</v>
      </c>
      <c r="I1030" s="577">
        <f t="shared" si="152"/>
        <v>10.27</v>
      </c>
      <c r="J1030" s="573">
        <f t="shared" si="147"/>
        <v>0.57827901745374966</v>
      </c>
    </row>
    <row r="1031" spans="1:10" x14ac:dyDescent="0.25">
      <c r="A1031">
        <f t="shared" si="148"/>
        <v>0.10856482900180627</v>
      </c>
      <c r="B1031" s="2">
        <f t="shared" si="149"/>
        <v>10.279999999999825</v>
      </c>
      <c r="C1031" s="428">
        <f t="shared" si="150"/>
        <v>10.28</v>
      </c>
      <c r="D1031" s="425">
        <f t="shared" si="144"/>
        <v>0.10856482900180782</v>
      </c>
      <c r="E1031" s="433">
        <f t="shared" si="151"/>
        <v>10.28</v>
      </c>
      <c r="F1031" s="430">
        <f t="shared" si="145"/>
        <v>0.16470807890001793</v>
      </c>
      <c r="G1031" s="439">
        <f t="shared" si="152"/>
        <v>10.28</v>
      </c>
      <c r="H1031" s="435">
        <f t="shared" si="146"/>
        <v>0.16470807890001793</v>
      </c>
      <c r="I1031" s="577">
        <f t="shared" si="152"/>
        <v>10.28</v>
      </c>
      <c r="J1031" s="573">
        <f t="shared" si="147"/>
        <v>0.5783564009891573</v>
      </c>
    </row>
    <row r="1032" spans="1:10" x14ac:dyDescent="0.25">
      <c r="A1032">
        <f t="shared" si="148"/>
        <v>0.1086538847226412</v>
      </c>
      <c r="B1032" s="2">
        <f t="shared" si="149"/>
        <v>10.289999999999825</v>
      </c>
      <c r="C1032" s="428">
        <f t="shared" si="150"/>
        <v>10.29</v>
      </c>
      <c r="D1032" s="425">
        <f t="shared" si="144"/>
        <v>0.10865388472264274</v>
      </c>
      <c r="E1032" s="433">
        <f t="shared" si="151"/>
        <v>10.29</v>
      </c>
      <c r="F1032" s="430">
        <f t="shared" si="145"/>
        <v>0.16477836321337477</v>
      </c>
      <c r="G1032" s="439">
        <f t="shared" si="152"/>
        <v>10.29</v>
      </c>
      <c r="H1032" s="435">
        <f t="shared" si="146"/>
        <v>0.16477836321337477</v>
      </c>
      <c r="I1032" s="577">
        <f t="shared" si="152"/>
        <v>10.29</v>
      </c>
      <c r="J1032" s="573">
        <f t="shared" si="147"/>
        <v>0.57843378667554335</v>
      </c>
    </row>
    <row r="1033" spans="1:10" x14ac:dyDescent="0.25">
      <c r="A1033">
        <f t="shared" si="148"/>
        <v>0.10874295980138823</v>
      </c>
      <c r="B1033" s="2">
        <f t="shared" si="149"/>
        <v>10.299999999999825</v>
      </c>
      <c r="C1033" s="428">
        <f t="shared" si="150"/>
        <v>10.3</v>
      </c>
      <c r="D1033" s="425">
        <f t="shared" si="144"/>
        <v>0.10874295980138979</v>
      </c>
      <c r="E1033" s="433">
        <f t="shared" si="151"/>
        <v>10.3</v>
      </c>
      <c r="F1033" s="430">
        <f t="shared" si="145"/>
        <v>0.16484866048353305</v>
      </c>
      <c r="G1033" s="439">
        <f t="shared" si="152"/>
        <v>10.3</v>
      </c>
      <c r="H1033" s="435">
        <f t="shared" si="146"/>
        <v>0.16484866048353305</v>
      </c>
      <c r="I1033" s="577">
        <f t="shared" si="152"/>
        <v>10.3</v>
      </c>
      <c r="J1033" s="573">
        <f t="shared" si="147"/>
        <v>0.57851117451260092</v>
      </c>
    </row>
    <row r="1034" spans="1:10" x14ac:dyDescent="0.25">
      <c r="A1034">
        <f t="shared" si="148"/>
        <v>0.10883205420868364</v>
      </c>
      <c r="B1034" s="2">
        <f t="shared" si="149"/>
        <v>10.309999999999825</v>
      </c>
      <c r="C1034" s="428">
        <f t="shared" si="150"/>
        <v>10.31</v>
      </c>
      <c r="D1034" s="425">
        <f t="shared" si="144"/>
        <v>0.10883205420868518</v>
      </c>
      <c r="E1034" s="433">
        <f t="shared" si="151"/>
        <v>10.31</v>
      </c>
      <c r="F1034" s="430">
        <f t="shared" si="145"/>
        <v>0.16491897070647588</v>
      </c>
      <c r="G1034" s="439">
        <f t="shared" si="152"/>
        <v>10.31</v>
      </c>
      <c r="H1034" s="435">
        <f t="shared" si="146"/>
        <v>0.16491897070647588</v>
      </c>
      <c r="I1034" s="577">
        <f t="shared" si="152"/>
        <v>10.31</v>
      </c>
      <c r="J1034" s="573">
        <f t="shared" si="147"/>
        <v>0.57858856450002383</v>
      </c>
    </row>
    <row r="1035" spans="1:10" x14ac:dyDescent="0.25">
      <c r="A1035">
        <f t="shared" si="148"/>
        <v>0.10892116791519244</v>
      </c>
      <c r="B1035" s="2">
        <f t="shared" si="149"/>
        <v>10.319999999999824</v>
      </c>
      <c r="C1035" s="428">
        <f t="shared" si="150"/>
        <v>10.32</v>
      </c>
      <c r="D1035" s="425">
        <f t="shared" si="144"/>
        <v>0.10892116791519399</v>
      </c>
      <c r="E1035" s="433">
        <f t="shared" si="151"/>
        <v>10.32</v>
      </c>
      <c r="F1035" s="430">
        <f t="shared" si="145"/>
        <v>0.1649892938781862</v>
      </c>
      <c r="G1035" s="439">
        <f t="shared" si="152"/>
        <v>10.32</v>
      </c>
      <c r="H1035" s="435">
        <f t="shared" si="146"/>
        <v>0.1649892938781862</v>
      </c>
      <c r="I1035" s="577">
        <f t="shared" si="152"/>
        <v>10.32</v>
      </c>
      <c r="J1035" s="573">
        <f t="shared" si="147"/>
        <v>0.57866595663750509</v>
      </c>
    </row>
    <row r="1036" spans="1:10" x14ac:dyDescent="0.25">
      <c r="A1036">
        <f t="shared" si="148"/>
        <v>0.10901030089160868</v>
      </c>
      <c r="B1036" s="2">
        <f t="shared" si="149"/>
        <v>10.329999999999824</v>
      </c>
      <c r="C1036" s="428">
        <f t="shared" si="150"/>
        <v>10.33</v>
      </c>
      <c r="D1036" s="425">
        <f t="shared" si="144"/>
        <v>0.10901030089161023</v>
      </c>
      <c r="E1036" s="433">
        <f t="shared" si="151"/>
        <v>10.33</v>
      </c>
      <c r="F1036" s="430">
        <f t="shared" si="145"/>
        <v>0.16505962999464621</v>
      </c>
      <c r="G1036" s="439">
        <f t="shared" si="152"/>
        <v>10.33</v>
      </c>
      <c r="H1036" s="435">
        <f t="shared" si="146"/>
        <v>0.16505962999464621</v>
      </c>
      <c r="I1036" s="577">
        <f t="shared" si="152"/>
        <v>10.33</v>
      </c>
      <c r="J1036" s="573">
        <f t="shared" si="147"/>
        <v>0.57874335092473728</v>
      </c>
    </row>
    <row r="1037" spans="1:10" x14ac:dyDescent="0.25">
      <c r="A1037">
        <f t="shared" si="148"/>
        <v>0.10909945310865536</v>
      </c>
      <c r="B1037" s="2">
        <f t="shared" si="149"/>
        <v>10.339999999999824</v>
      </c>
      <c r="C1037" s="428">
        <f t="shared" si="150"/>
        <v>10.34</v>
      </c>
      <c r="D1037" s="425">
        <f t="shared" si="144"/>
        <v>0.10909945310865694</v>
      </c>
      <c r="E1037" s="433">
        <f t="shared" si="151"/>
        <v>10.34</v>
      </c>
      <c r="F1037" s="430">
        <f t="shared" si="145"/>
        <v>0.16512997905183821</v>
      </c>
      <c r="G1037" s="439">
        <f t="shared" si="152"/>
        <v>10.34</v>
      </c>
      <c r="H1037" s="435">
        <f t="shared" si="146"/>
        <v>0.16512997905183821</v>
      </c>
      <c r="I1037" s="577">
        <f t="shared" si="152"/>
        <v>10.34</v>
      </c>
      <c r="J1037" s="573">
        <f t="shared" si="147"/>
        <v>0.5788207473614152</v>
      </c>
    </row>
    <row r="1038" spans="1:10" x14ac:dyDescent="0.25">
      <c r="A1038">
        <f t="shared" si="148"/>
        <v>0.10918862453708442</v>
      </c>
      <c r="B1038" s="2">
        <f t="shared" si="149"/>
        <v>10.349999999999824</v>
      </c>
      <c r="C1038" s="428">
        <f t="shared" si="150"/>
        <v>10.35</v>
      </c>
      <c r="D1038" s="425">
        <f t="shared" si="144"/>
        <v>0.10918862453708597</v>
      </c>
      <c r="E1038" s="433">
        <f t="shared" si="151"/>
        <v>10.35</v>
      </c>
      <c r="F1038" s="430">
        <f t="shared" si="145"/>
        <v>0.16520034104574355</v>
      </c>
      <c r="G1038" s="439">
        <f t="shared" si="152"/>
        <v>10.35</v>
      </c>
      <c r="H1038" s="435">
        <f t="shared" si="146"/>
        <v>0.16520034104574355</v>
      </c>
      <c r="I1038" s="577">
        <f t="shared" si="152"/>
        <v>10.35</v>
      </c>
      <c r="J1038" s="573">
        <f t="shared" si="147"/>
        <v>0.57889814594723088</v>
      </c>
    </row>
    <row r="1039" spans="1:10" x14ac:dyDescent="0.25">
      <c r="A1039">
        <f t="shared" si="148"/>
        <v>0.10927781514767677</v>
      </c>
      <c r="B1039" s="2">
        <f t="shared" si="149"/>
        <v>10.359999999999824</v>
      </c>
      <c r="C1039" s="428">
        <f t="shared" si="150"/>
        <v>10.36</v>
      </c>
      <c r="D1039" s="425">
        <f t="shared" si="144"/>
        <v>0.10927781514767834</v>
      </c>
      <c r="E1039" s="433">
        <f t="shared" si="151"/>
        <v>10.36</v>
      </c>
      <c r="F1039" s="430">
        <f t="shared" si="145"/>
        <v>0.16527071597234369</v>
      </c>
      <c r="G1039" s="439">
        <f t="shared" si="152"/>
        <v>10.36</v>
      </c>
      <c r="H1039" s="435">
        <f t="shared" si="146"/>
        <v>0.16527071597234369</v>
      </c>
      <c r="I1039" s="577">
        <f t="shared" si="152"/>
        <v>10.36</v>
      </c>
      <c r="J1039" s="573">
        <f t="shared" si="147"/>
        <v>0.57897554668187934</v>
      </c>
    </row>
    <row r="1040" spans="1:10" x14ac:dyDescent="0.25">
      <c r="A1040">
        <f t="shared" si="148"/>
        <v>0.10936702491124232</v>
      </c>
      <c r="B1040" s="2">
        <f t="shared" si="149"/>
        <v>10.369999999999823</v>
      </c>
      <c r="C1040" s="428">
        <f t="shared" si="150"/>
        <v>10.37</v>
      </c>
      <c r="D1040" s="425">
        <f t="shared" si="144"/>
        <v>0.10936702491124389</v>
      </c>
      <c r="E1040" s="433">
        <f t="shared" si="151"/>
        <v>10.37</v>
      </c>
      <c r="F1040" s="430">
        <f t="shared" si="145"/>
        <v>0.16534110382761924</v>
      </c>
      <c r="G1040" s="439">
        <f t="shared" si="152"/>
        <v>10.37</v>
      </c>
      <c r="H1040" s="435">
        <f t="shared" si="146"/>
        <v>0.16534110382761924</v>
      </c>
      <c r="I1040" s="577">
        <f t="shared" si="152"/>
        <v>10.37</v>
      </c>
      <c r="J1040" s="573">
        <f t="shared" si="147"/>
        <v>0.57905294956505238</v>
      </c>
    </row>
    <row r="1041" spans="1:10" x14ac:dyDescent="0.25">
      <c r="A1041">
        <f t="shared" si="148"/>
        <v>0.1094562537986201</v>
      </c>
      <c r="B1041" s="2">
        <f t="shared" si="149"/>
        <v>10.379999999999823</v>
      </c>
      <c r="C1041" s="428">
        <f t="shared" si="150"/>
        <v>10.38</v>
      </c>
      <c r="D1041" s="425">
        <f t="shared" si="144"/>
        <v>0.10945625379862164</v>
      </c>
      <c r="E1041" s="433">
        <f t="shared" si="151"/>
        <v>10.38</v>
      </c>
      <c r="F1041" s="430">
        <f t="shared" si="145"/>
        <v>0.16541150460755072</v>
      </c>
      <c r="G1041" s="439">
        <f t="shared" si="152"/>
        <v>10.38</v>
      </c>
      <c r="H1041" s="435">
        <f t="shared" si="146"/>
        <v>0.16541150460755072</v>
      </c>
      <c r="I1041" s="577">
        <f t="shared" si="152"/>
        <v>10.38</v>
      </c>
      <c r="J1041" s="573">
        <f t="shared" si="147"/>
        <v>0.57913035459644402</v>
      </c>
    </row>
    <row r="1042" spans="1:10" x14ac:dyDescent="0.25">
      <c r="A1042">
        <f t="shared" si="148"/>
        <v>0.10954550178067808</v>
      </c>
      <c r="B1042" s="2">
        <f t="shared" si="149"/>
        <v>10.389999999999823</v>
      </c>
      <c r="C1042" s="428">
        <f t="shared" si="150"/>
        <v>10.39</v>
      </c>
      <c r="D1042" s="425">
        <f t="shared" si="144"/>
        <v>0.10954550178067968</v>
      </c>
      <c r="E1042" s="433">
        <f t="shared" si="151"/>
        <v>10.39</v>
      </c>
      <c r="F1042" s="430">
        <f t="shared" si="145"/>
        <v>0.16548191830811837</v>
      </c>
      <c r="G1042" s="439">
        <f t="shared" si="152"/>
        <v>10.39</v>
      </c>
      <c r="H1042" s="435">
        <f t="shared" si="146"/>
        <v>0.16548191830811837</v>
      </c>
      <c r="I1042" s="577">
        <f t="shared" si="152"/>
        <v>10.39</v>
      </c>
      <c r="J1042" s="573">
        <f t="shared" si="147"/>
        <v>0.57920776177574951</v>
      </c>
    </row>
    <row r="1043" spans="1:10" x14ac:dyDescent="0.25">
      <c r="A1043">
        <f t="shared" si="148"/>
        <v>0.10963476882831337</v>
      </c>
      <c r="B1043" s="2">
        <f t="shared" si="149"/>
        <v>10.399999999999823</v>
      </c>
      <c r="C1043" s="428">
        <f t="shared" si="150"/>
        <v>10.4</v>
      </c>
      <c r="D1043" s="425">
        <f t="shared" si="144"/>
        <v>0.10963476882831498</v>
      </c>
      <c r="E1043" s="433">
        <f t="shared" si="151"/>
        <v>10.4</v>
      </c>
      <c r="F1043" s="430">
        <f t="shared" si="145"/>
        <v>0.16555234492530169</v>
      </c>
      <c r="G1043" s="439">
        <f t="shared" si="152"/>
        <v>10.4</v>
      </c>
      <c r="H1043" s="435">
        <f t="shared" si="146"/>
        <v>0.16555234492530169</v>
      </c>
      <c r="I1043" s="577">
        <f t="shared" si="152"/>
        <v>10.4</v>
      </c>
      <c r="J1043" s="573">
        <f t="shared" si="147"/>
        <v>0.57928517110266142</v>
      </c>
    </row>
    <row r="1044" spans="1:10" x14ac:dyDescent="0.25">
      <c r="A1044">
        <f t="shared" si="148"/>
        <v>0.10972405491245218</v>
      </c>
      <c r="B1044" s="2">
        <f t="shared" si="149"/>
        <v>10.409999999999823</v>
      </c>
      <c r="C1044" s="428">
        <f t="shared" si="150"/>
        <v>10.41</v>
      </c>
      <c r="D1044" s="425">
        <f t="shared" si="144"/>
        <v>0.10972405491245377</v>
      </c>
      <c r="E1044" s="433">
        <f t="shared" si="151"/>
        <v>10.41</v>
      </c>
      <c r="F1044" s="430">
        <f t="shared" si="145"/>
        <v>0.16562278445507997</v>
      </c>
      <c r="G1044" s="439">
        <f t="shared" si="152"/>
        <v>10.41</v>
      </c>
      <c r="H1044" s="435">
        <f t="shared" si="146"/>
        <v>0.16562278445507997</v>
      </c>
      <c r="I1044" s="577">
        <f t="shared" si="152"/>
        <v>10.41</v>
      </c>
      <c r="J1044" s="573">
        <f t="shared" si="147"/>
        <v>0.57936258257687334</v>
      </c>
    </row>
    <row r="1045" spans="1:10" x14ac:dyDescent="0.25">
      <c r="A1045">
        <f t="shared" si="148"/>
        <v>0.10981336000404976</v>
      </c>
      <c r="B1045" s="2">
        <f t="shared" si="149"/>
        <v>10.419999999999822</v>
      </c>
      <c r="C1045" s="428">
        <f t="shared" si="150"/>
        <v>10.42</v>
      </c>
      <c r="D1045" s="425">
        <f t="shared" si="144"/>
        <v>0.10981336000405136</v>
      </c>
      <c r="E1045" s="433">
        <f t="shared" si="151"/>
        <v>10.42</v>
      </c>
      <c r="F1045" s="430">
        <f t="shared" si="145"/>
        <v>0.16569323689343224</v>
      </c>
      <c r="G1045" s="439">
        <f t="shared" si="152"/>
        <v>10.42</v>
      </c>
      <c r="H1045" s="435">
        <f t="shared" si="146"/>
        <v>0.16569323689343224</v>
      </c>
      <c r="I1045" s="577">
        <f t="shared" si="152"/>
        <v>10.42</v>
      </c>
      <c r="J1045" s="573">
        <f t="shared" si="147"/>
        <v>0.57943999619807973</v>
      </c>
    </row>
    <row r="1046" spans="1:10" x14ac:dyDescent="0.25">
      <c r="A1046">
        <f t="shared" si="148"/>
        <v>0.10990268407409055</v>
      </c>
      <c r="B1046" s="2">
        <f t="shared" si="149"/>
        <v>10.429999999999822</v>
      </c>
      <c r="C1046" s="428">
        <f t="shared" si="150"/>
        <v>10.43</v>
      </c>
      <c r="D1046" s="425">
        <f t="shared" si="144"/>
        <v>0.10990268407409215</v>
      </c>
      <c r="E1046" s="433">
        <f t="shared" si="151"/>
        <v>10.43</v>
      </c>
      <c r="F1046" s="430">
        <f t="shared" si="145"/>
        <v>0.16576370223633682</v>
      </c>
      <c r="G1046" s="439">
        <f t="shared" si="152"/>
        <v>10.43</v>
      </c>
      <c r="H1046" s="435">
        <f t="shared" si="146"/>
        <v>0.16576370223633682</v>
      </c>
      <c r="I1046" s="577">
        <f t="shared" si="152"/>
        <v>10.43</v>
      </c>
      <c r="J1046" s="573">
        <f t="shared" si="147"/>
        <v>0.57951741196597395</v>
      </c>
    </row>
    <row r="1047" spans="1:10" x14ac:dyDescent="0.25">
      <c r="A1047">
        <f t="shared" si="148"/>
        <v>0.10999202709358812</v>
      </c>
      <c r="B1047" s="2">
        <f t="shared" si="149"/>
        <v>10.439999999999822</v>
      </c>
      <c r="C1047" s="428">
        <f t="shared" si="150"/>
        <v>10.44</v>
      </c>
      <c r="D1047" s="425">
        <f t="shared" si="144"/>
        <v>0.10999202709358967</v>
      </c>
      <c r="E1047" s="433">
        <f t="shared" si="151"/>
        <v>10.44</v>
      </c>
      <c r="F1047" s="430">
        <f t="shared" si="145"/>
        <v>0.16583418047977203</v>
      </c>
      <c r="G1047" s="439">
        <f t="shared" si="152"/>
        <v>10.44</v>
      </c>
      <c r="H1047" s="435">
        <f t="shared" si="146"/>
        <v>0.16583418047977203</v>
      </c>
      <c r="I1047" s="577">
        <f t="shared" si="152"/>
        <v>10.44</v>
      </c>
      <c r="J1047" s="573">
        <f t="shared" si="147"/>
        <v>0.57959482988025068</v>
      </c>
    </row>
    <row r="1048" spans="1:10" x14ac:dyDescent="0.25">
      <c r="A1048">
        <f t="shared" si="148"/>
        <v>0.11008138903358518</v>
      </c>
      <c r="B1048" s="2">
        <f t="shared" si="149"/>
        <v>10.449999999999822</v>
      </c>
      <c r="C1048" s="428">
        <f t="shared" si="150"/>
        <v>10.45</v>
      </c>
      <c r="D1048" s="425">
        <f t="shared" si="144"/>
        <v>0.11008138903358676</v>
      </c>
      <c r="E1048" s="433">
        <f t="shared" si="151"/>
        <v>10.45</v>
      </c>
      <c r="F1048" s="430">
        <f t="shared" si="145"/>
        <v>0.16590467161971559</v>
      </c>
      <c r="G1048" s="439">
        <f t="shared" si="152"/>
        <v>10.45</v>
      </c>
      <c r="H1048" s="435">
        <f t="shared" si="146"/>
        <v>0.16590467161971559</v>
      </c>
      <c r="I1048" s="577">
        <f t="shared" si="152"/>
        <v>10.45</v>
      </c>
      <c r="J1048" s="573">
        <f t="shared" si="147"/>
        <v>0.57967224994060307</v>
      </c>
    </row>
    <row r="1049" spans="1:10" x14ac:dyDescent="0.25">
      <c r="A1049">
        <f t="shared" si="148"/>
        <v>0.11017076986515371</v>
      </c>
      <c r="B1049" s="2">
        <f t="shared" si="149"/>
        <v>10.459999999999821</v>
      </c>
      <c r="C1049" s="428">
        <f t="shared" si="150"/>
        <v>10.46</v>
      </c>
      <c r="D1049" s="425">
        <f t="shared" si="144"/>
        <v>0.11017076986515531</v>
      </c>
      <c r="E1049" s="433">
        <f t="shared" si="151"/>
        <v>10.46</v>
      </c>
      <c r="F1049" s="430">
        <f t="shared" si="145"/>
        <v>0.16597517565214481</v>
      </c>
      <c r="G1049" s="439">
        <f t="shared" si="152"/>
        <v>10.46</v>
      </c>
      <c r="H1049" s="435">
        <f t="shared" si="146"/>
        <v>0.16597517565214481</v>
      </c>
      <c r="I1049" s="577">
        <f t="shared" si="152"/>
        <v>10.46</v>
      </c>
      <c r="J1049" s="573">
        <f t="shared" si="147"/>
        <v>0.57974967214672624</v>
      </c>
    </row>
    <row r="1050" spans="1:10" x14ac:dyDescent="0.25">
      <c r="A1050">
        <f t="shared" si="148"/>
        <v>0.11026016955939481</v>
      </c>
      <c r="B1050" s="2">
        <f t="shared" si="149"/>
        <v>10.469999999999821</v>
      </c>
      <c r="C1050" s="428">
        <f t="shared" si="150"/>
        <v>10.47</v>
      </c>
      <c r="D1050" s="425">
        <f t="shared" si="144"/>
        <v>0.11026016955939642</v>
      </c>
      <c r="E1050" s="433">
        <f t="shared" si="151"/>
        <v>10.47</v>
      </c>
      <c r="F1050" s="430">
        <f t="shared" si="145"/>
        <v>0.16604569257303672</v>
      </c>
      <c r="G1050" s="439">
        <f t="shared" si="152"/>
        <v>10.47</v>
      </c>
      <c r="H1050" s="435">
        <f t="shared" si="146"/>
        <v>0.16604569257303672</v>
      </c>
      <c r="I1050" s="577">
        <f t="shared" si="152"/>
        <v>10.47</v>
      </c>
      <c r="J1050" s="573">
        <f t="shared" si="147"/>
        <v>0.57982709649831321</v>
      </c>
    </row>
    <row r="1051" spans="1:10" x14ac:dyDescent="0.25">
      <c r="A1051">
        <f t="shared" si="148"/>
        <v>0.11034958808743889</v>
      </c>
      <c r="B1051" s="2">
        <f t="shared" si="149"/>
        <v>10.479999999999821</v>
      </c>
      <c r="C1051" s="428">
        <f t="shared" si="150"/>
        <v>10.48</v>
      </c>
      <c r="D1051" s="425">
        <f t="shared" si="144"/>
        <v>0.1103495880874405</v>
      </c>
      <c r="E1051" s="433">
        <f t="shared" si="151"/>
        <v>10.48</v>
      </c>
      <c r="F1051" s="430">
        <f t="shared" si="145"/>
        <v>0.16611622237836809</v>
      </c>
      <c r="G1051" s="439">
        <f t="shared" si="152"/>
        <v>10.48</v>
      </c>
      <c r="H1051" s="435">
        <f t="shared" si="146"/>
        <v>0.16611622237836809</v>
      </c>
      <c r="I1051" s="577">
        <f t="shared" si="152"/>
        <v>10.48</v>
      </c>
      <c r="J1051" s="573">
        <f t="shared" si="147"/>
        <v>0.57990452299505912</v>
      </c>
    </row>
    <row r="1052" spans="1:10" x14ac:dyDescent="0.25">
      <c r="A1052">
        <f t="shared" si="148"/>
        <v>0.11043902542044549</v>
      </c>
      <c r="B1052" s="2">
        <f t="shared" si="149"/>
        <v>10.489999999999821</v>
      </c>
      <c r="C1052" s="428">
        <f t="shared" si="150"/>
        <v>10.49</v>
      </c>
      <c r="D1052" s="425">
        <f t="shared" si="144"/>
        <v>0.1104390254204471</v>
      </c>
      <c r="E1052" s="433">
        <f t="shared" si="151"/>
        <v>10.49</v>
      </c>
      <c r="F1052" s="430">
        <f t="shared" si="145"/>
        <v>0.16618676506411503</v>
      </c>
      <c r="G1052" s="439">
        <f t="shared" si="152"/>
        <v>10.49</v>
      </c>
      <c r="H1052" s="435">
        <f t="shared" si="146"/>
        <v>0.16618676506411503</v>
      </c>
      <c r="I1052" s="577">
        <f t="shared" si="152"/>
        <v>10.49</v>
      </c>
      <c r="J1052" s="573">
        <f t="shared" si="147"/>
        <v>0.57998195163665744</v>
      </c>
    </row>
    <row r="1053" spans="1:10" x14ac:dyDescent="0.25">
      <c r="A1053">
        <f t="shared" si="148"/>
        <v>0.11052848152960354</v>
      </c>
      <c r="B1053" s="2">
        <f t="shared" si="149"/>
        <v>10.499999999999821</v>
      </c>
      <c r="C1053" s="428">
        <f t="shared" si="150"/>
        <v>10.5</v>
      </c>
      <c r="D1053" s="425">
        <f t="shared" si="144"/>
        <v>0.11052848152960514</v>
      </c>
      <c r="E1053" s="433">
        <f t="shared" si="151"/>
        <v>10.5</v>
      </c>
      <c r="F1053" s="430">
        <f t="shared" si="145"/>
        <v>0.16625732062625345</v>
      </c>
      <c r="G1053" s="439">
        <f t="shared" si="152"/>
        <v>10.5</v>
      </c>
      <c r="H1053" s="435">
        <f t="shared" si="146"/>
        <v>0.16625732062625345</v>
      </c>
      <c r="I1053" s="577">
        <f t="shared" si="152"/>
        <v>10.5</v>
      </c>
      <c r="J1053" s="573">
        <f t="shared" si="147"/>
        <v>0.58005938242280286</v>
      </c>
    </row>
    <row r="1054" spans="1:10" x14ac:dyDescent="0.25">
      <c r="A1054">
        <f t="shared" si="148"/>
        <v>0.11061795638613119</v>
      </c>
      <c r="B1054" s="2">
        <f t="shared" si="149"/>
        <v>10.50999999999982</v>
      </c>
      <c r="C1054" s="428">
        <f t="shared" si="150"/>
        <v>10.51</v>
      </c>
      <c r="D1054" s="425">
        <f t="shared" si="144"/>
        <v>0.11061795638613278</v>
      </c>
      <c r="E1054" s="433">
        <f t="shared" si="151"/>
        <v>10.51</v>
      </c>
      <c r="F1054" s="430">
        <f t="shared" si="145"/>
        <v>0.16632788906075899</v>
      </c>
      <c r="G1054" s="439">
        <f t="shared" si="152"/>
        <v>10.51</v>
      </c>
      <c r="H1054" s="435">
        <f t="shared" si="146"/>
        <v>0.16632788906075899</v>
      </c>
      <c r="I1054" s="577">
        <f t="shared" si="152"/>
        <v>10.51</v>
      </c>
      <c r="J1054" s="573">
        <f t="shared" si="147"/>
        <v>0.58013681535318984</v>
      </c>
    </row>
    <row r="1055" spans="1:10" x14ac:dyDescent="0.25">
      <c r="A1055">
        <f t="shared" si="148"/>
        <v>0.11070744996127584</v>
      </c>
      <c r="B1055" s="2">
        <f t="shared" si="149"/>
        <v>10.51999999999982</v>
      </c>
      <c r="C1055" s="428">
        <f t="shared" si="150"/>
        <v>10.52</v>
      </c>
      <c r="D1055" s="425">
        <f t="shared" si="144"/>
        <v>0.11070744996127745</v>
      </c>
      <c r="E1055" s="433">
        <f t="shared" si="151"/>
        <v>10.52</v>
      </c>
      <c r="F1055" s="430">
        <f t="shared" si="145"/>
        <v>0.16639847036360683</v>
      </c>
      <c r="G1055" s="439">
        <f t="shared" si="152"/>
        <v>10.52</v>
      </c>
      <c r="H1055" s="435">
        <f t="shared" si="146"/>
        <v>0.16639847036360683</v>
      </c>
      <c r="I1055" s="577">
        <f t="shared" si="152"/>
        <v>10.52</v>
      </c>
      <c r="J1055" s="573">
        <f t="shared" si="147"/>
        <v>0.58021425042751318</v>
      </c>
    </row>
    <row r="1056" spans="1:10" x14ac:dyDescent="0.25">
      <c r="A1056">
        <f t="shared" si="148"/>
        <v>0.11079696222631431</v>
      </c>
      <c r="B1056" s="2">
        <f t="shared" si="149"/>
        <v>10.52999999999982</v>
      </c>
      <c r="C1056" s="428">
        <f t="shared" si="150"/>
        <v>10.53</v>
      </c>
      <c r="D1056" s="425">
        <f t="shared" si="144"/>
        <v>0.11079696222631592</v>
      </c>
      <c r="E1056" s="433">
        <f t="shared" si="151"/>
        <v>10.53</v>
      </c>
      <c r="F1056" s="430">
        <f t="shared" si="145"/>
        <v>0.1664690645307717</v>
      </c>
      <c r="G1056" s="439">
        <f t="shared" si="152"/>
        <v>10.53</v>
      </c>
      <c r="H1056" s="435">
        <f t="shared" si="146"/>
        <v>0.1664690645307717</v>
      </c>
      <c r="I1056" s="577">
        <f t="shared" si="152"/>
        <v>10.53</v>
      </c>
      <c r="J1056" s="573">
        <f t="shared" si="147"/>
        <v>0.58029168764546668</v>
      </c>
    </row>
    <row r="1057" spans="1:10" x14ac:dyDescent="0.25">
      <c r="A1057">
        <f t="shared" si="148"/>
        <v>0.1108864931525527</v>
      </c>
      <c r="B1057" s="2">
        <f t="shared" si="149"/>
        <v>10.53999999999982</v>
      </c>
      <c r="C1057" s="428">
        <f t="shared" si="150"/>
        <v>10.54</v>
      </c>
      <c r="D1057" s="425">
        <f t="shared" si="144"/>
        <v>0.11088649315255431</v>
      </c>
      <c r="E1057" s="433">
        <f t="shared" si="151"/>
        <v>10.54</v>
      </c>
      <c r="F1057" s="430">
        <f t="shared" si="145"/>
        <v>0.16653967155822796</v>
      </c>
      <c r="G1057" s="439">
        <f t="shared" si="152"/>
        <v>10.54</v>
      </c>
      <c r="H1057" s="435">
        <f t="shared" si="146"/>
        <v>0.16653967155822796</v>
      </c>
      <c r="I1057" s="577">
        <f t="shared" si="152"/>
        <v>10.54</v>
      </c>
      <c r="J1057" s="573">
        <f t="shared" si="147"/>
        <v>0.58036912700674481</v>
      </c>
    </row>
    <row r="1058" spans="1:10" x14ac:dyDescent="0.25">
      <c r="A1058">
        <f t="shared" si="148"/>
        <v>0.11097604271132643</v>
      </c>
      <c r="B1058" s="2">
        <f t="shared" si="149"/>
        <v>10.54999999999982</v>
      </c>
      <c r="C1058" s="428">
        <f t="shared" si="150"/>
        <v>10.55</v>
      </c>
      <c r="D1058" s="425">
        <f t="shared" si="144"/>
        <v>0.11097604271132806</v>
      </c>
      <c r="E1058" s="433">
        <f t="shared" si="151"/>
        <v>10.55</v>
      </c>
      <c r="F1058" s="430">
        <f t="shared" si="145"/>
        <v>0.16661029144194986</v>
      </c>
      <c r="G1058" s="439">
        <f t="shared" si="152"/>
        <v>10.55</v>
      </c>
      <c r="H1058" s="435">
        <f t="shared" si="146"/>
        <v>0.16661029144194986</v>
      </c>
      <c r="I1058" s="577">
        <f t="shared" si="152"/>
        <v>10.55</v>
      </c>
      <c r="J1058" s="573">
        <f t="shared" si="147"/>
        <v>0.58044656851104315</v>
      </c>
    </row>
    <row r="1059" spans="1:10" x14ac:dyDescent="0.25">
      <c r="A1059">
        <f t="shared" si="148"/>
        <v>0.1110656108740004</v>
      </c>
      <c r="B1059" s="2">
        <f t="shared" si="149"/>
        <v>10.559999999999819</v>
      </c>
      <c r="C1059" s="428">
        <f t="shared" si="150"/>
        <v>10.56</v>
      </c>
      <c r="D1059" s="425">
        <f t="shared" si="144"/>
        <v>0.111065610874002</v>
      </c>
      <c r="E1059" s="433">
        <f t="shared" si="151"/>
        <v>10.56</v>
      </c>
      <c r="F1059" s="430">
        <f t="shared" si="145"/>
        <v>0.16668092417791106</v>
      </c>
      <c r="G1059" s="439">
        <f t="shared" si="152"/>
        <v>10.56</v>
      </c>
      <c r="H1059" s="435">
        <f t="shared" si="146"/>
        <v>0.16668092417791106</v>
      </c>
      <c r="I1059" s="577">
        <f t="shared" si="152"/>
        <v>10.56</v>
      </c>
      <c r="J1059" s="573">
        <f t="shared" si="147"/>
        <v>0.58052401215805516</v>
      </c>
    </row>
    <row r="1060" spans="1:10" x14ac:dyDescent="0.25">
      <c r="A1060">
        <f t="shared" si="148"/>
        <v>0.11115519761196872</v>
      </c>
      <c r="B1060" s="2">
        <f t="shared" si="149"/>
        <v>10.569999999999819</v>
      </c>
      <c r="C1060" s="428">
        <f t="shared" si="150"/>
        <v>10.57</v>
      </c>
      <c r="D1060" s="425">
        <f t="shared" si="144"/>
        <v>0.11115519761197033</v>
      </c>
      <c r="E1060" s="433">
        <f t="shared" si="151"/>
        <v>10.57</v>
      </c>
      <c r="F1060" s="430">
        <f t="shared" si="145"/>
        <v>0.1667515697620848</v>
      </c>
      <c r="G1060" s="439">
        <f t="shared" si="152"/>
        <v>10.57</v>
      </c>
      <c r="H1060" s="435">
        <f t="shared" si="146"/>
        <v>0.1667515697620848</v>
      </c>
      <c r="I1060" s="577">
        <f t="shared" si="152"/>
        <v>10.57</v>
      </c>
      <c r="J1060" s="573">
        <f t="shared" si="147"/>
        <v>0.5806014579474762</v>
      </c>
    </row>
    <row r="1061" spans="1:10" x14ac:dyDescent="0.25">
      <c r="A1061">
        <f t="shared" si="148"/>
        <v>0.1112448028966551</v>
      </c>
      <c r="B1061" s="2">
        <f t="shared" si="149"/>
        <v>10.579999999999819</v>
      </c>
      <c r="C1061" s="428">
        <f t="shared" si="150"/>
        <v>10.58</v>
      </c>
      <c r="D1061" s="425">
        <f t="shared" si="144"/>
        <v>0.11124480289665675</v>
      </c>
      <c r="E1061" s="433">
        <f t="shared" si="151"/>
        <v>10.58</v>
      </c>
      <c r="F1061" s="430">
        <f t="shared" si="145"/>
        <v>0.16682222819044443</v>
      </c>
      <c r="G1061" s="439">
        <f t="shared" si="152"/>
        <v>10.58</v>
      </c>
      <c r="H1061" s="435">
        <f t="shared" si="146"/>
        <v>0.16682222819044443</v>
      </c>
      <c r="I1061" s="577">
        <f t="shared" si="152"/>
        <v>10.58</v>
      </c>
      <c r="J1061" s="573">
        <f t="shared" si="147"/>
        <v>0.58067890587900151</v>
      </c>
    </row>
    <row r="1062" spans="1:10" x14ac:dyDescent="0.25">
      <c r="A1062">
        <f t="shared" si="148"/>
        <v>0.11133442669951256</v>
      </c>
      <c r="B1062" s="2">
        <f t="shared" si="149"/>
        <v>10.589999999999819</v>
      </c>
      <c r="C1062" s="428">
        <f t="shared" si="150"/>
        <v>10.59</v>
      </c>
      <c r="D1062" s="425">
        <f t="shared" si="144"/>
        <v>0.11133442669951414</v>
      </c>
      <c r="E1062" s="433">
        <f t="shared" si="151"/>
        <v>10.59</v>
      </c>
      <c r="F1062" s="430">
        <f t="shared" si="145"/>
        <v>0.16689289945896205</v>
      </c>
      <c r="G1062" s="439">
        <f t="shared" si="152"/>
        <v>10.59</v>
      </c>
      <c r="H1062" s="435">
        <f t="shared" si="146"/>
        <v>0.16689289945896205</v>
      </c>
      <c r="I1062" s="577">
        <f t="shared" si="152"/>
        <v>10.59</v>
      </c>
      <c r="J1062" s="573">
        <f t="shared" si="147"/>
        <v>0.58075635595232389</v>
      </c>
    </row>
    <row r="1063" spans="1:10" x14ac:dyDescent="0.25">
      <c r="A1063">
        <f t="shared" si="148"/>
        <v>0.11142406899202352</v>
      </c>
      <c r="B1063" s="2">
        <f t="shared" si="149"/>
        <v>10.599999999999818</v>
      </c>
      <c r="C1063" s="428">
        <f t="shared" si="150"/>
        <v>10.6</v>
      </c>
      <c r="D1063" s="425">
        <f t="shared" si="144"/>
        <v>0.11142406899202512</v>
      </c>
      <c r="E1063" s="433">
        <f t="shared" si="151"/>
        <v>10.6</v>
      </c>
      <c r="F1063" s="430">
        <f t="shared" si="145"/>
        <v>0.16696358356361063</v>
      </c>
      <c r="G1063" s="439">
        <f t="shared" si="152"/>
        <v>10.6</v>
      </c>
      <c r="H1063" s="435">
        <f t="shared" si="146"/>
        <v>0.16696358356361063</v>
      </c>
      <c r="I1063" s="577">
        <f t="shared" si="152"/>
        <v>10.6</v>
      </c>
      <c r="J1063" s="573">
        <f t="shared" si="147"/>
        <v>0.58083380816714103</v>
      </c>
    </row>
    <row r="1064" spans="1:10" x14ac:dyDescent="0.25">
      <c r="A1064">
        <f t="shared" si="148"/>
        <v>0.11151372974569994</v>
      </c>
      <c r="B1064" s="2">
        <f t="shared" si="149"/>
        <v>10.609999999999818</v>
      </c>
      <c r="C1064" s="428">
        <f t="shared" si="150"/>
        <v>10.61</v>
      </c>
      <c r="D1064" s="425">
        <f t="shared" si="144"/>
        <v>0.11151372974570153</v>
      </c>
      <c r="E1064" s="433">
        <f t="shared" si="151"/>
        <v>10.61</v>
      </c>
      <c r="F1064" s="430">
        <f t="shared" si="145"/>
        <v>0.1670342805003617</v>
      </c>
      <c r="G1064" s="439">
        <f t="shared" si="152"/>
        <v>10.61</v>
      </c>
      <c r="H1064" s="435">
        <f t="shared" si="146"/>
        <v>0.1670342805003617</v>
      </c>
      <c r="I1064" s="577">
        <f t="shared" si="152"/>
        <v>10.61</v>
      </c>
      <c r="J1064" s="573">
        <f t="shared" si="147"/>
        <v>0.5809112625231464</v>
      </c>
    </row>
    <row r="1065" spans="1:10" x14ac:dyDescent="0.25">
      <c r="A1065">
        <f t="shared" si="148"/>
        <v>0.11160340893208322</v>
      </c>
      <c r="B1065" s="2">
        <f t="shared" si="149"/>
        <v>10.619999999999818</v>
      </c>
      <c r="C1065" s="428">
        <f t="shared" si="150"/>
        <v>10.62</v>
      </c>
      <c r="D1065" s="425">
        <f t="shared" si="144"/>
        <v>0.11160340893208483</v>
      </c>
      <c r="E1065" s="433">
        <f t="shared" si="151"/>
        <v>10.62</v>
      </c>
      <c r="F1065" s="430">
        <f t="shared" si="145"/>
        <v>0.16710499026518713</v>
      </c>
      <c r="G1065" s="439">
        <f t="shared" si="152"/>
        <v>10.62</v>
      </c>
      <c r="H1065" s="435">
        <f t="shared" si="146"/>
        <v>0.16710499026518713</v>
      </c>
      <c r="I1065" s="577">
        <f t="shared" si="152"/>
        <v>10.62</v>
      </c>
      <c r="J1065" s="573">
        <f t="shared" si="147"/>
        <v>0.58098871902003546</v>
      </c>
    </row>
    <row r="1066" spans="1:10" x14ac:dyDescent="0.25">
      <c r="A1066">
        <f t="shared" si="148"/>
        <v>0.11169310652274424</v>
      </c>
      <c r="B1066" s="2">
        <f t="shared" si="149"/>
        <v>10.629999999999818</v>
      </c>
      <c r="C1066" s="428">
        <f t="shared" si="150"/>
        <v>10.63</v>
      </c>
      <c r="D1066" s="425">
        <f t="shared" si="144"/>
        <v>0.11169310652274586</v>
      </c>
      <c r="E1066" s="433">
        <f t="shared" si="151"/>
        <v>10.63</v>
      </c>
      <c r="F1066" s="430">
        <f t="shared" si="145"/>
        <v>0.16717571285405813</v>
      </c>
      <c r="G1066" s="439">
        <f t="shared" si="152"/>
        <v>10.63</v>
      </c>
      <c r="H1066" s="435">
        <f t="shared" si="146"/>
        <v>0.16717571285405813</v>
      </c>
      <c r="I1066" s="577">
        <f t="shared" si="152"/>
        <v>10.63</v>
      </c>
      <c r="J1066" s="573">
        <f t="shared" si="147"/>
        <v>0.58106617765750357</v>
      </c>
    </row>
    <row r="1067" spans="1:10" x14ac:dyDescent="0.25">
      <c r="A1067">
        <f t="shared" si="148"/>
        <v>0.11178282248928337</v>
      </c>
      <c r="B1067" s="2">
        <f t="shared" si="149"/>
        <v>10.639999999999818</v>
      </c>
      <c r="C1067" s="428">
        <f t="shared" si="150"/>
        <v>10.64</v>
      </c>
      <c r="D1067" s="425">
        <f t="shared" si="144"/>
        <v>0.11178282248928503</v>
      </c>
      <c r="E1067" s="433">
        <f t="shared" si="151"/>
        <v>10.64</v>
      </c>
      <c r="F1067" s="430">
        <f t="shared" si="145"/>
        <v>0.16724644826294549</v>
      </c>
      <c r="G1067" s="439">
        <f t="shared" si="152"/>
        <v>10.64</v>
      </c>
      <c r="H1067" s="435">
        <f t="shared" si="146"/>
        <v>0.16724644826294549</v>
      </c>
      <c r="I1067" s="577">
        <f t="shared" si="152"/>
        <v>10.64</v>
      </c>
      <c r="J1067" s="573">
        <f t="shared" si="147"/>
        <v>0.58114363843524497</v>
      </c>
    </row>
    <row r="1068" spans="1:10" x14ac:dyDescent="0.25">
      <c r="A1068">
        <f t="shared" si="148"/>
        <v>0.11187255680333054</v>
      </c>
      <c r="B1068" s="2">
        <f t="shared" si="149"/>
        <v>10.649999999999817</v>
      </c>
      <c r="C1068" s="428">
        <f t="shared" si="150"/>
        <v>10.65</v>
      </c>
      <c r="D1068" s="425">
        <f t="shared" si="144"/>
        <v>0.11187255680333219</v>
      </c>
      <c r="E1068" s="433">
        <f t="shared" si="151"/>
        <v>10.65</v>
      </c>
      <c r="F1068" s="430">
        <f t="shared" si="145"/>
        <v>0.16731719648781987</v>
      </c>
      <c r="G1068" s="439">
        <f t="shared" si="152"/>
        <v>10.65</v>
      </c>
      <c r="H1068" s="435">
        <f t="shared" si="146"/>
        <v>0.16731719648781987</v>
      </c>
      <c r="I1068" s="577">
        <f t="shared" si="152"/>
        <v>10.65</v>
      </c>
      <c r="J1068" s="573">
        <f t="shared" si="147"/>
        <v>0.58122110135295502</v>
      </c>
    </row>
    <row r="1069" spans="1:10" x14ac:dyDescent="0.25">
      <c r="A1069">
        <f t="shared" si="148"/>
        <v>0.11196230943654513</v>
      </c>
      <c r="B1069" s="2">
        <f t="shared" si="149"/>
        <v>10.659999999999817</v>
      </c>
      <c r="C1069" s="428">
        <f t="shared" si="150"/>
        <v>10.66</v>
      </c>
      <c r="D1069" s="425">
        <f t="shared" si="144"/>
        <v>0.11196230943654679</v>
      </c>
      <c r="E1069" s="433">
        <f t="shared" si="151"/>
        <v>10.66</v>
      </c>
      <c r="F1069" s="430">
        <f t="shared" si="145"/>
        <v>0.16738795752465149</v>
      </c>
      <c r="G1069" s="439">
        <f t="shared" si="152"/>
        <v>10.66</v>
      </c>
      <c r="H1069" s="435">
        <f t="shared" si="146"/>
        <v>0.16738795752465149</v>
      </c>
      <c r="I1069" s="577">
        <f t="shared" si="152"/>
        <v>10.66</v>
      </c>
      <c r="J1069" s="573">
        <f t="shared" si="147"/>
        <v>0.58129856641032951</v>
      </c>
    </row>
    <row r="1070" spans="1:10" x14ac:dyDescent="0.25">
      <c r="A1070">
        <f t="shared" si="148"/>
        <v>0.1120520803606162</v>
      </c>
      <c r="B1070" s="2">
        <f t="shared" si="149"/>
        <v>10.669999999999817</v>
      </c>
      <c r="C1070" s="428">
        <f t="shared" si="150"/>
        <v>10.67</v>
      </c>
      <c r="D1070" s="425">
        <f t="shared" si="144"/>
        <v>0.11205208036061784</v>
      </c>
      <c r="E1070" s="433">
        <f t="shared" si="151"/>
        <v>10.67</v>
      </c>
      <c r="F1070" s="430">
        <f t="shared" si="145"/>
        <v>0.16745873136941031</v>
      </c>
      <c r="G1070" s="439">
        <f t="shared" si="152"/>
        <v>10.67</v>
      </c>
      <c r="H1070" s="435">
        <f t="shared" si="146"/>
        <v>0.16745873136941031</v>
      </c>
      <c r="I1070" s="577">
        <f t="shared" si="152"/>
        <v>10.67</v>
      </c>
      <c r="J1070" s="573">
        <f t="shared" si="147"/>
        <v>0.58137603360706303</v>
      </c>
    </row>
    <row r="1071" spans="1:10" x14ac:dyDescent="0.25">
      <c r="A1071">
        <f t="shared" si="148"/>
        <v>0.11214186954726217</v>
      </c>
      <c r="B1071" s="2">
        <f t="shared" si="149"/>
        <v>10.679999999999817</v>
      </c>
      <c r="C1071" s="428">
        <f t="shared" si="150"/>
        <v>10.68</v>
      </c>
      <c r="D1071" s="425">
        <f t="shared" si="144"/>
        <v>0.11214186954726386</v>
      </c>
      <c r="E1071" s="433">
        <f t="shared" si="151"/>
        <v>10.68</v>
      </c>
      <c r="F1071" s="430">
        <f t="shared" si="145"/>
        <v>0.16752951801806593</v>
      </c>
      <c r="G1071" s="439">
        <f t="shared" si="152"/>
        <v>10.68</v>
      </c>
      <c r="H1071" s="435">
        <f t="shared" si="146"/>
        <v>0.16752951801806593</v>
      </c>
      <c r="I1071" s="577">
        <f t="shared" si="152"/>
        <v>10.68</v>
      </c>
      <c r="J1071" s="573">
        <f t="shared" si="147"/>
        <v>0.58145350294285181</v>
      </c>
    </row>
    <row r="1072" spans="1:10" x14ac:dyDescent="0.25">
      <c r="A1072">
        <f t="shared" si="148"/>
        <v>0.11223167696823129</v>
      </c>
      <c r="B1072" s="2">
        <f t="shared" si="149"/>
        <v>10.689999999999817</v>
      </c>
      <c r="C1072" s="428">
        <f t="shared" si="150"/>
        <v>10.69</v>
      </c>
      <c r="D1072" s="425">
        <f t="shared" si="144"/>
        <v>0.11223167696823293</v>
      </c>
      <c r="E1072" s="433">
        <f t="shared" si="151"/>
        <v>10.69</v>
      </c>
      <c r="F1072" s="430">
        <f t="shared" si="145"/>
        <v>0.16760031746658743</v>
      </c>
      <c r="G1072" s="439">
        <f t="shared" si="152"/>
        <v>10.69</v>
      </c>
      <c r="H1072" s="435">
        <f t="shared" si="146"/>
        <v>0.16760031746658743</v>
      </c>
      <c r="I1072" s="577">
        <f t="shared" si="152"/>
        <v>10.69</v>
      </c>
      <c r="J1072" s="573">
        <f t="shared" si="147"/>
        <v>0.58153097441739054</v>
      </c>
    </row>
    <row r="1073" spans="1:10" x14ac:dyDescent="0.25">
      <c r="A1073">
        <f t="shared" si="148"/>
        <v>0.11232150259530116</v>
      </c>
      <c r="B1073" s="2">
        <f t="shared" si="149"/>
        <v>10.699999999999816</v>
      </c>
      <c r="C1073" s="428">
        <f t="shared" si="150"/>
        <v>10.7</v>
      </c>
      <c r="D1073" s="425">
        <f t="shared" si="144"/>
        <v>0.11232150259530281</v>
      </c>
      <c r="E1073" s="433">
        <f t="shared" si="151"/>
        <v>10.7</v>
      </c>
      <c r="F1073" s="430">
        <f t="shared" si="145"/>
        <v>0.16767112971094383</v>
      </c>
      <c r="G1073" s="439">
        <f t="shared" si="152"/>
        <v>10.7</v>
      </c>
      <c r="H1073" s="435">
        <f t="shared" si="146"/>
        <v>0.16767112971094383</v>
      </c>
      <c r="I1073" s="577">
        <f t="shared" si="152"/>
        <v>10.7</v>
      </c>
      <c r="J1073" s="573">
        <f t="shared" si="147"/>
        <v>0.58160844803037492</v>
      </c>
    </row>
    <row r="1074" spans="1:10" x14ac:dyDescent="0.25">
      <c r="A1074">
        <f t="shared" si="148"/>
        <v>0.11241134640027914</v>
      </c>
      <c r="B1074" s="2">
        <f t="shared" si="149"/>
        <v>10.709999999999816</v>
      </c>
      <c r="C1074" s="428">
        <f t="shared" si="150"/>
        <v>10.71</v>
      </c>
      <c r="D1074" s="425">
        <f t="shared" si="144"/>
        <v>0.11241134640028079</v>
      </c>
      <c r="E1074" s="433">
        <f t="shared" si="151"/>
        <v>10.71</v>
      </c>
      <c r="F1074" s="430">
        <f t="shared" si="145"/>
        <v>0.16774195474710374</v>
      </c>
      <c r="G1074" s="439">
        <f t="shared" si="152"/>
        <v>10.71</v>
      </c>
      <c r="H1074" s="435">
        <f t="shared" si="146"/>
        <v>0.16774195474710374</v>
      </c>
      <c r="I1074" s="577">
        <f t="shared" si="152"/>
        <v>10.71</v>
      </c>
      <c r="J1074" s="573">
        <f t="shared" si="147"/>
        <v>0.58168592378150064</v>
      </c>
    </row>
    <row r="1075" spans="1:10" x14ac:dyDescent="0.25">
      <c r="A1075">
        <f t="shared" si="148"/>
        <v>0.11250120835500217</v>
      </c>
      <c r="B1075" s="2">
        <f t="shared" si="149"/>
        <v>10.719999999999816</v>
      </c>
      <c r="C1075" s="428">
        <f t="shared" si="150"/>
        <v>10.72</v>
      </c>
      <c r="D1075" s="425">
        <f t="shared" si="144"/>
        <v>0.11250120835500384</v>
      </c>
      <c r="E1075" s="433">
        <f t="shared" si="151"/>
        <v>10.72</v>
      </c>
      <c r="F1075" s="430">
        <f t="shared" si="145"/>
        <v>0.1678127925710354</v>
      </c>
      <c r="G1075" s="439">
        <f t="shared" si="152"/>
        <v>10.72</v>
      </c>
      <c r="H1075" s="435">
        <f t="shared" si="146"/>
        <v>0.1678127925710354</v>
      </c>
      <c r="I1075" s="577">
        <f t="shared" si="152"/>
        <v>10.72</v>
      </c>
      <c r="J1075" s="573">
        <f t="shared" si="147"/>
        <v>0.58176340167046359</v>
      </c>
    </row>
    <row r="1076" spans="1:10" x14ac:dyDescent="0.25">
      <c r="A1076">
        <f t="shared" si="148"/>
        <v>0.11259108843133681</v>
      </c>
      <c r="B1076" s="2">
        <f t="shared" si="149"/>
        <v>10.729999999999816</v>
      </c>
      <c r="C1076" s="428">
        <f t="shared" si="150"/>
        <v>10.73</v>
      </c>
      <c r="D1076" s="425">
        <f t="shared" si="144"/>
        <v>0.11259108843133848</v>
      </c>
      <c r="E1076" s="433">
        <f t="shared" si="151"/>
        <v>10.73</v>
      </c>
      <c r="F1076" s="430">
        <f t="shared" si="145"/>
        <v>0.16788364317870663</v>
      </c>
      <c r="G1076" s="439">
        <f t="shared" si="152"/>
        <v>10.73</v>
      </c>
      <c r="H1076" s="435">
        <f t="shared" si="146"/>
        <v>0.16788364317870663</v>
      </c>
      <c r="I1076" s="577">
        <f t="shared" si="152"/>
        <v>10.73</v>
      </c>
      <c r="J1076" s="573">
        <f t="shared" si="147"/>
        <v>0.58184088169695869</v>
      </c>
    </row>
    <row r="1077" spans="1:10" x14ac:dyDescent="0.25">
      <c r="A1077">
        <f t="shared" si="148"/>
        <v>0.11268098660117926</v>
      </c>
      <c r="B1077" s="2">
        <f t="shared" si="149"/>
        <v>10.739999999999815</v>
      </c>
      <c r="C1077" s="428">
        <f t="shared" si="150"/>
        <v>10.74</v>
      </c>
      <c r="D1077" s="425">
        <f t="shared" si="144"/>
        <v>0.11268098660118094</v>
      </c>
      <c r="E1077" s="433">
        <f t="shared" si="151"/>
        <v>10.74</v>
      </c>
      <c r="F1077" s="430">
        <f t="shared" si="145"/>
        <v>0.16795450656608499</v>
      </c>
      <c r="G1077" s="439">
        <f t="shared" si="152"/>
        <v>10.74</v>
      </c>
      <c r="H1077" s="435">
        <f t="shared" si="146"/>
        <v>0.16795450656608499</v>
      </c>
      <c r="I1077" s="577">
        <f t="shared" si="152"/>
        <v>10.74</v>
      </c>
      <c r="J1077" s="573">
        <f t="shared" si="147"/>
        <v>0.58191836386068174</v>
      </c>
    </row>
    <row r="1078" spans="1:10" x14ac:dyDescent="0.25">
      <c r="A1078">
        <f t="shared" si="148"/>
        <v>0.11277090283645544</v>
      </c>
      <c r="B1078" s="2">
        <f t="shared" si="149"/>
        <v>10.749999999999815</v>
      </c>
      <c r="C1078" s="428">
        <f t="shared" si="150"/>
        <v>10.75</v>
      </c>
      <c r="D1078" s="425">
        <f t="shared" si="144"/>
        <v>0.11277090283645713</v>
      </c>
      <c r="E1078" s="433">
        <f t="shared" si="151"/>
        <v>10.75</v>
      </c>
      <c r="F1078" s="430">
        <f t="shared" si="145"/>
        <v>0.16802538272913789</v>
      </c>
      <c r="G1078" s="439">
        <f t="shared" si="152"/>
        <v>10.75</v>
      </c>
      <c r="H1078" s="435">
        <f t="shared" si="146"/>
        <v>0.16802538272913789</v>
      </c>
      <c r="I1078" s="577">
        <f t="shared" si="152"/>
        <v>10.75</v>
      </c>
      <c r="J1078" s="573">
        <f t="shared" si="147"/>
        <v>0.5819958481613291</v>
      </c>
    </row>
    <row r="1079" spans="1:10" x14ac:dyDescent="0.25">
      <c r="A1079">
        <f t="shared" si="148"/>
        <v>0.1128608371091209</v>
      </c>
      <c r="B1079" s="2">
        <f t="shared" si="149"/>
        <v>10.759999999999815</v>
      </c>
      <c r="C1079" s="428">
        <f t="shared" si="150"/>
        <v>10.76</v>
      </c>
      <c r="D1079" s="425">
        <f t="shared" si="144"/>
        <v>0.11286083710912258</v>
      </c>
      <c r="E1079" s="433">
        <f t="shared" si="151"/>
        <v>10.76</v>
      </c>
      <c r="F1079" s="430">
        <f t="shared" si="145"/>
        <v>0.1680962716638322</v>
      </c>
      <c r="G1079" s="439">
        <f t="shared" si="152"/>
        <v>10.76</v>
      </c>
      <c r="H1079" s="435">
        <f t="shared" si="146"/>
        <v>0.1680962716638322</v>
      </c>
      <c r="I1079" s="577">
        <f t="shared" si="152"/>
        <v>10.76</v>
      </c>
      <c r="J1079" s="573">
        <f t="shared" si="147"/>
        <v>0.582073334598596</v>
      </c>
    </row>
    <row r="1080" spans="1:10" x14ac:dyDescent="0.25">
      <c r="A1080">
        <f t="shared" si="148"/>
        <v>0.11295078939116085</v>
      </c>
      <c r="B1080" s="2">
        <f t="shared" si="149"/>
        <v>10.769999999999815</v>
      </c>
      <c r="C1080" s="428">
        <f t="shared" si="150"/>
        <v>10.77</v>
      </c>
      <c r="D1080" s="425">
        <f t="shared" si="144"/>
        <v>0.11295078939116253</v>
      </c>
      <c r="E1080" s="433">
        <f t="shared" si="151"/>
        <v>10.77</v>
      </c>
      <c r="F1080" s="430">
        <f t="shared" si="145"/>
        <v>0.16816717336613454</v>
      </c>
      <c r="G1080" s="439">
        <f t="shared" si="152"/>
        <v>10.77</v>
      </c>
      <c r="H1080" s="435">
        <f t="shared" si="146"/>
        <v>0.16816717336613454</v>
      </c>
      <c r="I1080" s="577">
        <f t="shared" si="152"/>
        <v>10.77</v>
      </c>
      <c r="J1080" s="573">
        <f t="shared" si="147"/>
        <v>0.5821508231721787</v>
      </c>
    </row>
    <row r="1081" spans="1:10" x14ac:dyDescent="0.25">
      <c r="A1081">
        <f t="shared" si="148"/>
        <v>0.1130407596545903</v>
      </c>
      <c r="B1081" s="2">
        <f t="shared" si="149"/>
        <v>10.779999999999815</v>
      </c>
      <c r="C1081" s="428">
        <f t="shared" si="150"/>
        <v>10.78</v>
      </c>
      <c r="D1081" s="425">
        <f t="shared" si="144"/>
        <v>0.11304075965459197</v>
      </c>
      <c r="E1081" s="433">
        <f t="shared" si="151"/>
        <v>10.78</v>
      </c>
      <c r="F1081" s="430">
        <f t="shared" si="145"/>
        <v>0.16823808783201119</v>
      </c>
      <c r="G1081" s="439">
        <f t="shared" si="152"/>
        <v>10.78</v>
      </c>
      <c r="H1081" s="435">
        <f t="shared" si="146"/>
        <v>0.16823808783201119</v>
      </c>
      <c r="I1081" s="577">
        <f t="shared" si="152"/>
        <v>10.78</v>
      </c>
      <c r="J1081" s="573">
        <f t="shared" si="147"/>
        <v>0.58222831388177287</v>
      </c>
    </row>
    <row r="1082" spans="1:10" x14ac:dyDescent="0.25">
      <c r="A1082">
        <f t="shared" si="148"/>
        <v>0.11313074787145386</v>
      </c>
      <c r="B1082" s="2">
        <f t="shared" si="149"/>
        <v>10.789999999999814</v>
      </c>
      <c r="C1082" s="428">
        <f t="shared" si="150"/>
        <v>10.79</v>
      </c>
      <c r="D1082" s="425">
        <f t="shared" si="144"/>
        <v>0.11313074787145554</v>
      </c>
      <c r="E1082" s="433">
        <f t="shared" si="151"/>
        <v>10.79</v>
      </c>
      <c r="F1082" s="430">
        <f t="shared" si="145"/>
        <v>0.16830901505742826</v>
      </c>
      <c r="G1082" s="439">
        <f t="shared" si="152"/>
        <v>10.79</v>
      </c>
      <c r="H1082" s="435">
        <f t="shared" si="146"/>
        <v>0.16830901505742826</v>
      </c>
      <c r="I1082" s="577">
        <f t="shared" si="152"/>
        <v>10.79</v>
      </c>
      <c r="J1082" s="573">
        <f t="shared" si="147"/>
        <v>0.58230580672707499</v>
      </c>
    </row>
    <row r="1083" spans="1:10" x14ac:dyDescent="0.25">
      <c r="A1083">
        <f t="shared" si="148"/>
        <v>0.11322075401382595</v>
      </c>
      <c r="B1083" s="2">
        <f t="shared" si="149"/>
        <v>10.799999999999814</v>
      </c>
      <c r="C1083" s="428">
        <f t="shared" si="150"/>
        <v>10.8</v>
      </c>
      <c r="D1083" s="425">
        <f t="shared" si="144"/>
        <v>0.1132207540138276</v>
      </c>
      <c r="E1083" s="433">
        <f t="shared" si="151"/>
        <v>10.8</v>
      </c>
      <c r="F1083" s="430">
        <f t="shared" si="145"/>
        <v>0.16837995503835099</v>
      </c>
      <c r="G1083" s="439">
        <f t="shared" si="152"/>
        <v>10.8</v>
      </c>
      <c r="H1083" s="435">
        <f t="shared" si="146"/>
        <v>0.16837995503835099</v>
      </c>
      <c r="I1083" s="577">
        <f t="shared" si="152"/>
        <v>10.8</v>
      </c>
      <c r="J1083" s="573">
        <f t="shared" si="147"/>
        <v>0.58238330170777919</v>
      </c>
    </row>
    <row r="1084" spans="1:10" x14ac:dyDescent="0.25">
      <c r="A1084">
        <f t="shared" si="148"/>
        <v>0.11331077805381071</v>
      </c>
      <c r="B1084" s="2">
        <f t="shared" si="149"/>
        <v>10.809999999999814</v>
      </c>
      <c r="C1084" s="428">
        <f t="shared" si="150"/>
        <v>10.81</v>
      </c>
      <c r="D1084" s="425">
        <f t="shared" si="144"/>
        <v>0.11331077805381236</v>
      </c>
      <c r="E1084" s="433">
        <f t="shared" si="151"/>
        <v>10.81</v>
      </c>
      <c r="F1084" s="430">
        <f t="shared" si="145"/>
        <v>0.1684509077707454</v>
      </c>
      <c r="G1084" s="439">
        <f t="shared" si="152"/>
        <v>10.81</v>
      </c>
      <c r="H1084" s="435">
        <f t="shared" si="146"/>
        <v>0.1684509077707454</v>
      </c>
      <c r="I1084" s="577">
        <f t="shared" si="152"/>
        <v>10.81</v>
      </c>
      <c r="J1084" s="573">
        <f t="shared" si="147"/>
        <v>0.58246079882358481</v>
      </c>
    </row>
    <row r="1085" spans="1:10" x14ac:dyDescent="0.25">
      <c r="A1085">
        <f t="shared" si="148"/>
        <v>0.11340081996354201</v>
      </c>
      <c r="B1085" s="2">
        <f t="shared" si="149"/>
        <v>10.819999999999814</v>
      </c>
      <c r="C1085" s="428">
        <f t="shared" si="150"/>
        <v>10.82</v>
      </c>
      <c r="D1085" s="425">
        <f t="shared" si="144"/>
        <v>0.11340081996354368</v>
      </c>
      <c r="E1085" s="433">
        <f t="shared" si="151"/>
        <v>10.82</v>
      </c>
      <c r="F1085" s="430">
        <f t="shared" si="145"/>
        <v>0.16852187325057622</v>
      </c>
      <c r="G1085" s="439">
        <f t="shared" si="152"/>
        <v>10.82</v>
      </c>
      <c r="H1085" s="435">
        <f t="shared" si="146"/>
        <v>0.16852187325057622</v>
      </c>
      <c r="I1085" s="577">
        <f t="shared" si="152"/>
        <v>10.82</v>
      </c>
      <c r="J1085" s="573">
        <f t="shared" si="147"/>
        <v>0.58253829807418622</v>
      </c>
    </row>
    <row r="1086" spans="1:10" x14ac:dyDescent="0.25">
      <c r="A1086">
        <f t="shared" si="148"/>
        <v>0.11349087971518353</v>
      </c>
      <c r="B1086" s="2">
        <f t="shared" si="149"/>
        <v>10.829999999999814</v>
      </c>
      <c r="C1086" s="428">
        <f t="shared" si="150"/>
        <v>10.83</v>
      </c>
      <c r="D1086" s="425">
        <f t="shared" si="144"/>
        <v>0.11349087971518519</v>
      </c>
      <c r="E1086" s="433">
        <f t="shared" si="151"/>
        <v>10.83</v>
      </c>
      <c r="F1086" s="430">
        <f t="shared" si="145"/>
        <v>0.16859285147380806</v>
      </c>
      <c r="G1086" s="439">
        <f t="shared" si="152"/>
        <v>10.83</v>
      </c>
      <c r="H1086" s="435">
        <f t="shared" si="146"/>
        <v>0.16859285147380806</v>
      </c>
      <c r="I1086" s="577">
        <f t="shared" si="152"/>
        <v>10.83</v>
      </c>
      <c r="J1086" s="573">
        <f t="shared" si="147"/>
        <v>0.58261579945927944</v>
      </c>
    </row>
    <row r="1087" spans="1:10" x14ac:dyDescent="0.25">
      <c r="A1087">
        <f t="shared" si="148"/>
        <v>0.11358095728092869</v>
      </c>
      <c r="B1087" s="2">
        <f t="shared" si="149"/>
        <v>10.839999999999813</v>
      </c>
      <c r="C1087" s="428">
        <f t="shared" si="150"/>
        <v>10.84</v>
      </c>
      <c r="D1087" s="425">
        <f t="shared" si="144"/>
        <v>0.11358095728093034</v>
      </c>
      <c r="E1087" s="433">
        <f t="shared" si="151"/>
        <v>10.84</v>
      </c>
      <c r="F1087" s="430">
        <f t="shared" si="145"/>
        <v>0.16866384243640553</v>
      </c>
      <c r="G1087" s="439">
        <f t="shared" si="152"/>
        <v>10.84</v>
      </c>
      <c r="H1087" s="435">
        <f t="shared" si="146"/>
        <v>0.16866384243640553</v>
      </c>
      <c r="I1087" s="577">
        <f t="shared" si="152"/>
        <v>10.84</v>
      </c>
      <c r="J1087" s="573">
        <f t="shared" si="147"/>
        <v>0.58269330297856159</v>
      </c>
    </row>
    <row r="1088" spans="1:10" x14ac:dyDescent="0.25">
      <c r="A1088">
        <f t="shared" si="148"/>
        <v>0.11367105263300073</v>
      </c>
      <c r="B1088" s="2">
        <f t="shared" si="149"/>
        <v>10.849999999999813</v>
      </c>
      <c r="C1088" s="428">
        <f t="shared" si="150"/>
        <v>10.85</v>
      </c>
      <c r="D1088" s="425">
        <f t="shared" si="144"/>
        <v>0.11367105263300238</v>
      </c>
      <c r="E1088" s="433">
        <f t="shared" si="151"/>
        <v>10.85</v>
      </c>
      <c r="F1088" s="430">
        <f t="shared" si="145"/>
        <v>0.16873484613433279</v>
      </c>
      <c r="G1088" s="439">
        <f t="shared" si="152"/>
        <v>10.85</v>
      </c>
      <c r="H1088" s="435">
        <f t="shared" si="146"/>
        <v>0.16873484613433279</v>
      </c>
      <c r="I1088" s="577">
        <f t="shared" si="152"/>
        <v>10.85</v>
      </c>
      <c r="J1088" s="573">
        <f t="shared" si="147"/>
        <v>0.5827708086317287</v>
      </c>
    </row>
    <row r="1089" spans="1:10" x14ac:dyDescent="0.25">
      <c r="A1089">
        <f t="shared" si="148"/>
        <v>0.11376116574365265</v>
      </c>
      <c r="B1089" s="2">
        <f t="shared" si="149"/>
        <v>10.859999999999813</v>
      </c>
      <c r="C1089" s="428">
        <f t="shared" si="150"/>
        <v>10.86</v>
      </c>
      <c r="D1089" s="425">
        <f t="shared" si="144"/>
        <v>0.1137611657436543</v>
      </c>
      <c r="E1089" s="433">
        <f t="shared" si="151"/>
        <v>10.86</v>
      </c>
      <c r="F1089" s="430">
        <f t="shared" si="145"/>
        <v>0.1688058625635534</v>
      </c>
      <c r="G1089" s="439">
        <f t="shared" si="152"/>
        <v>10.86</v>
      </c>
      <c r="H1089" s="435">
        <f t="shared" si="146"/>
        <v>0.1688058625635534</v>
      </c>
      <c r="I1089" s="577">
        <f t="shared" si="152"/>
        <v>10.86</v>
      </c>
      <c r="J1089" s="573">
        <f t="shared" si="147"/>
        <v>0.58284831641847634</v>
      </c>
    </row>
    <row r="1090" spans="1:10" x14ac:dyDescent="0.25">
      <c r="A1090">
        <f t="shared" si="148"/>
        <v>0.11385129658516734</v>
      </c>
      <c r="B1090" s="2">
        <f t="shared" si="149"/>
        <v>10.869999999999813</v>
      </c>
      <c r="C1090" s="428">
        <f t="shared" si="150"/>
        <v>10.87</v>
      </c>
      <c r="D1090" s="425">
        <f t="shared" si="144"/>
        <v>0.11385129658516902</v>
      </c>
      <c r="E1090" s="433">
        <f t="shared" si="151"/>
        <v>10.87</v>
      </c>
      <c r="F1090" s="430">
        <f t="shared" si="145"/>
        <v>0.1688768917200312</v>
      </c>
      <c r="G1090" s="439">
        <f t="shared" si="152"/>
        <v>10.87</v>
      </c>
      <c r="H1090" s="435">
        <f t="shared" si="146"/>
        <v>0.1688768917200312</v>
      </c>
      <c r="I1090" s="577">
        <f t="shared" si="152"/>
        <v>10.87</v>
      </c>
      <c r="J1090" s="573">
        <f t="shared" si="147"/>
        <v>0.58292582633850243</v>
      </c>
    </row>
    <row r="1091" spans="1:10" x14ac:dyDescent="0.25">
      <c r="A1091">
        <f t="shared" si="148"/>
        <v>0.11394144512985739</v>
      </c>
      <c r="B1091" s="2">
        <f t="shared" si="149"/>
        <v>10.879999999999812</v>
      </c>
      <c r="C1091" s="428">
        <f t="shared" si="150"/>
        <v>10.88</v>
      </c>
      <c r="D1091" s="425">
        <f t="shared" ref="D1091:D1154" si="153">(((1+C1091/100)^D$2)*C1091/100)/(((1+C1091/100)^D$2)-1)</f>
        <v>0.11394144512985911</v>
      </c>
      <c r="E1091" s="433">
        <f t="shared" si="151"/>
        <v>10.88</v>
      </c>
      <c r="F1091" s="430">
        <f t="shared" ref="F1091:F1154" si="154">(((1+E1091/100)^F$2)*E1091/100)/(((1+E1091/100)^F$2)-1)</f>
        <v>0.16894793359972909</v>
      </c>
      <c r="G1091" s="439">
        <f t="shared" si="152"/>
        <v>10.88</v>
      </c>
      <c r="H1091" s="435">
        <f t="shared" ref="H1091:H1154" si="155">(((1+G1091/100)^H$2)*G1091/100)/(((1+G1091/100)^H$2)-1)</f>
        <v>0.16894793359972909</v>
      </c>
      <c r="I1091" s="577">
        <f t="shared" si="152"/>
        <v>10.88</v>
      </c>
      <c r="J1091" s="573">
        <f t="shared" ref="J1091:J1154" si="156">(((1+I1091/100)^J$2)*I1091/100)/(((1+I1091/100)^J$2)-1)</f>
        <v>0.58300333839150209</v>
      </c>
    </row>
    <row r="1092" spans="1:10" x14ac:dyDescent="0.25">
      <c r="A1092">
        <f t="shared" si="148"/>
        <v>0.11403161135006541</v>
      </c>
      <c r="B1092" s="2">
        <f t="shared" si="149"/>
        <v>10.889999999999812</v>
      </c>
      <c r="C1092" s="428">
        <f t="shared" si="150"/>
        <v>10.89</v>
      </c>
      <c r="D1092" s="425">
        <f t="shared" si="153"/>
        <v>0.11403161135006712</v>
      </c>
      <c r="E1092" s="433">
        <f t="shared" si="151"/>
        <v>10.89</v>
      </c>
      <c r="F1092" s="430">
        <f t="shared" si="154"/>
        <v>0.16901898819861028</v>
      </c>
      <c r="G1092" s="439">
        <f t="shared" si="152"/>
        <v>10.89</v>
      </c>
      <c r="H1092" s="435">
        <f t="shared" si="155"/>
        <v>0.16901898819861028</v>
      </c>
      <c r="I1092" s="577">
        <f t="shared" si="152"/>
        <v>10.89</v>
      </c>
      <c r="J1092" s="573">
        <f t="shared" si="156"/>
        <v>0.58308085257717324</v>
      </c>
    </row>
    <row r="1093" spans="1:10" x14ac:dyDescent="0.25">
      <c r="A1093">
        <f t="shared" ref="A1093:A1156" si="157">(((1+B1093/100)^A$2)*B1093/100)/(((1+B1093/100)^A$2)-1)</f>
        <v>0.11412179521816369</v>
      </c>
      <c r="B1093" s="2">
        <f t="shared" si="149"/>
        <v>10.899999999999812</v>
      </c>
      <c r="C1093" s="428">
        <f t="shared" si="150"/>
        <v>10.9</v>
      </c>
      <c r="D1093" s="425">
        <f t="shared" si="153"/>
        <v>0.1141217952181654</v>
      </c>
      <c r="E1093" s="433">
        <f t="shared" si="151"/>
        <v>10.9</v>
      </c>
      <c r="F1093" s="430">
        <f t="shared" si="154"/>
        <v>0.16909005551263714</v>
      </c>
      <c r="G1093" s="439">
        <f t="shared" si="152"/>
        <v>10.9</v>
      </c>
      <c r="H1093" s="435">
        <f t="shared" si="155"/>
        <v>0.16909005551263714</v>
      </c>
      <c r="I1093" s="577">
        <f t="shared" si="152"/>
        <v>10.9</v>
      </c>
      <c r="J1093" s="573">
        <f t="shared" si="156"/>
        <v>0.583158368895211</v>
      </c>
    </row>
    <row r="1094" spans="1:10" x14ac:dyDescent="0.25">
      <c r="A1094">
        <f t="shared" si="157"/>
        <v>0.11421199670655448</v>
      </c>
      <c r="B1094" s="2">
        <f t="shared" ref="B1094:B1157" si="158">B1093+0.01</f>
        <v>10.909999999999812</v>
      </c>
      <c r="C1094" s="428">
        <f t="shared" ref="C1094:C1157" si="159">ROUND(C1093+0.01,2)</f>
        <v>10.91</v>
      </c>
      <c r="D1094" s="425">
        <f t="shared" si="153"/>
        <v>0.11421199670655617</v>
      </c>
      <c r="E1094" s="433">
        <f t="shared" ref="E1094:E1157" si="160">ROUND(E1093+0.01,2)</f>
        <v>10.91</v>
      </c>
      <c r="F1094" s="430">
        <f t="shared" si="154"/>
        <v>0.16916113553777212</v>
      </c>
      <c r="G1094" s="439">
        <f t="shared" ref="G1094:I1157" si="161">ROUND(G1093+0.01,2)</f>
        <v>10.91</v>
      </c>
      <c r="H1094" s="435">
        <f t="shared" si="155"/>
        <v>0.16916113553777212</v>
      </c>
      <c r="I1094" s="577">
        <f t="shared" si="161"/>
        <v>10.91</v>
      </c>
      <c r="J1094" s="573">
        <f t="shared" si="156"/>
        <v>0.58323588734531329</v>
      </c>
    </row>
    <row r="1095" spans="1:10" x14ac:dyDescent="0.25">
      <c r="A1095">
        <f t="shared" si="157"/>
        <v>0.1143022157876698</v>
      </c>
      <c r="B1095" s="2">
        <f t="shared" si="158"/>
        <v>10.919999999999812</v>
      </c>
      <c r="C1095" s="428">
        <f t="shared" si="159"/>
        <v>10.92</v>
      </c>
      <c r="D1095" s="425">
        <f t="shared" si="153"/>
        <v>0.11430221578767152</v>
      </c>
      <c r="E1095" s="433">
        <f t="shared" si="160"/>
        <v>10.92</v>
      </c>
      <c r="F1095" s="430">
        <f t="shared" si="154"/>
        <v>0.16923222826997725</v>
      </c>
      <c r="G1095" s="439">
        <f t="shared" si="161"/>
        <v>10.92</v>
      </c>
      <c r="H1095" s="435">
        <f t="shared" si="155"/>
        <v>0.16923222826997725</v>
      </c>
      <c r="I1095" s="577">
        <f t="shared" si="161"/>
        <v>10.92</v>
      </c>
      <c r="J1095" s="573">
        <f t="shared" si="156"/>
        <v>0.58331340792717656</v>
      </c>
    </row>
    <row r="1096" spans="1:10" x14ac:dyDescent="0.25">
      <c r="A1096">
        <f t="shared" si="157"/>
        <v>0.11439245243397168</v>
      </c>
      <c r="B1096" s="2">
        <f t="shared" si="158"/>
        <v>10.929999999999811</v>
      </c>
      <c r="C1096" s="428">
        <f t="shared" si="159"/>
        <v>10.93</v>
      </c>
      <c r="D1096" s="425">
        <f t="shared" si="153"/>
        <v>0.11439245243397339</v>
      </c>
      <c r="E1096" s="433">
        <f t="shared" si="160"/>
        <v>10.93</v>
      </c>
      <c r="F1096" s="430">
        <f t="shared" si="154"/>
        <v>0.16930333370521425</v>
      </c>
      <c r="G1096" s="439">
        <f t="shared" si="161"/>
        <v>10.93</v>
      </c>
      <c r="H1096" s="435">
        <f t="shared" si="155"/>
        <v>0.16930333370521425</v>
      </c>
      <c r="I1096" s="577">
        <f t="shared" si="161"/>
        <v>10.93</v>
      </c>
      <c r="J1096" s="573">
        <f t="shared" si="156"/>
        <v>0.58339093064049719</v>
      </c>
    </row>
    <row r="1097" spans="1:10" x14ac:dyDescent="0.25">
      <c r="A1097">
        <f t="shared" si="157"/>
        <v>0.11448270661795196</v>
      </c>
      <c r="B1097" s="2">
        <f t="shared" si="158"/>
        <v>10.939999999999811</v>
      </c>
      <c r="C1097" s="428">
        <f t="shared" si="159"/>
        <v>10.94</v>
      </c>
      <c r="D1097" s="425">
        <f t="shared" si="153"/>
        <v>0.11448270661795368</v>
      </c>
      <c r="E1097" s="433">
        <f t="shared" si="160"/>
        <v>10.94</v>
      </c>
      <c r="F1097" s="430">
        <f t="shared" si="154"/>
        <v>0.1693744518394445</v>
      </c>
      <c r="G1097" s="439">
        <f t="shared" si="161"/>
        <v>10.94</v>
      </c>
      <c r="H1097" s="435">
        <f t="shared" si="155"/>
        <v>0.1693744518394445</v>
      </c>
      <c r="I1097" s="577">
        <f t="shared" si="161"/>
        <v>10.94</v>
      </c>
      <c r="J1097" s="573">
        <f t="shared" si="156"/>
        <v>0.58346845548497228</v>
      </c>
    </row>
    <row r="1098" spans="1:10" x14ac:dyDescent="0.25">
      <c r="A1098">
        <f t="shared" si="157"/>
        <v>0.11457297831213238</v>
      </c>
      <c r="B1098" s="2">
        <f t="shared" si="158"/>
        <v>10.949999999999811</v>
      </c>
      <c r="C1098" s="428">
        <f t="shared" si="159"/>
        <v>10.95</v>
      </c>
      <c r="D1098" s="425">
        <f t="shared" si="153"/>
        <v>0.1145729783121341</v>
      </c>
      <c r="E1098" s="433">
        <f t="shared" si="160"/>
        <v>10.95</v>
      </c>
      <c r="F1098" s="430">
        <f t="shared" si="154"/>
        <v>0.16944558266862922</v>
      </c>
      <c r="G1098" s="439">
        <f t="shared" si="161"/>
        <v>10.95</v>
      </c>
      <c r="H1098" s="435">
        <f t="shared" si="155"/>
        <v>0.16944558266862922</v>
      </c>
      <c r="I1098" s="577">
        <f t="shared" si="161"/>
        <v>10.95</v>
      </c>
      <c r="J1098" s="573">
        <f t="shared" si="156"/>
        <v>0.58354598246029887</v>
      </c>
    </row>
    <row r="1099" spans="1:10" x14ac:dyDescent="0.25">
      <c r="A1099">
        <f t="shared" si="157"/>
        <v>0.11466326748906461</v>
      </c>
      <c r="B1099" s="2">
        <f t="shared" si="158"/>
        <v>10.959999999999811</v>
      </c>
      <c r="C1099" s="428">
        <f t="shared" si="159"/>
        <v>10.96</v>
      </c>
      <c r="D1099" s="425">
        <f t="shared" si="153"/>
        <v>0.11466326748906634</v>
      </c>
      <c r="E1099" s="433">
        <f t="shared" si="160"/>
        <v>10.96</v>
      </c>
      <c r="F1099" s="430">
        <f t="shared" si="154"/>
        <v>0.16951672618872932</v>
      </c>
      <c r="G1099" s="439">
        <f t="shared" si="161"/>
        <v>10.96</v>
      </c>
      <c r="H1099" s="435">
        <f t="shared" si="155"/>
        <v>0.16951672618872932</v>
      </c>
      <c r="I1099" s="577">
        <f t="shared" si="161"/>
        <v>10.96</v>
      </c>
      <c r="J1099" s="573">
        <f t="shared" si="156"/>
        <v>0.58362351156617387</v>
      </c>
    </row>
    <row r="1100" spans="1:10" x14ac:dyDescent="0.25">
      <c r="A1100">
        <f t="shared" si="157"/>
        <v>0.11475357412133026</v>
      </c>
      <c r="B1100" s="2">
        <f t="shared" si="158"/>
        <v>10.969999999999811</v>
      </c>
      <c r="C1100" s="428">
        <f t="shared" si="159"/>
        <v>10.97</v>
      </c>
      <c r="D1100" s="425">
        <f t="shared" si="153"/>
        <v>0.114753574121332</v>
      </c>
      <c r="E1100" s="433">
        <f t="shared" si="160"/>
        <v>10.97</v>
      </c>
      <c r="F1100" s="430">
        <f t="shared" si="154"/>
        <v>0.16958788239570535</v>
      </c>
      <c r="G1100" s="439">
        <f t="shared" si="161"/>
        <v>10.97</v>
      </c>
      <c r="H1100" s="435">
        <f t="shared" si="155"/>
        <v>0.16958788239570535</v>
      </c>
      <c r="I1100" s="577">
        <f t="shared" si="161"/>
        <v>10.97</v>
      </c>
      <c r="J1100" s="573">
        <f t="shared" si="156"/>
        <v>0.58370104280229462</v>
      </c>
    </row>
    <row r="1101" spans="1:10" x14ac:dyDescent="0.25">
      <c r="A1101">
        <f t="shared" si="157"/>
        <v>0.11484389818154087</v>
      </c>
      <c r="B1101" s="2">
        <f t="shared" si="158"/>
        <v>10.97999999999981</v>
      </c>
      <c r="C1101" s="428">
        <f t="shared" si="159"/>
        <v>10.98</v>
      </c>
      <c r="D1101" s="425">
        <f t="shared" si="153"/>
        <v>0.1148438981815426</v>
      </c>
      <c r="E1101" s="433">
        <f t="shared" si="160"/>
        <v>10.98</v>
      </c>
      <c r="F1101" s="430">
        <f t="shared" si="154"/>
        <v>0.1696590512855175</v>
      </c>
      <c r="G1101" s="439">
        <f t="shared" si="161"/>
        <v>10.98</v>
      </c>
      <c r="H1101" s="435">
        <f t="shared" si="155"/>
        <v>0.1696590512855175</v>
      </c>
      <c r="I1101" s="577">
        <f t="shared" si="161"/>
        <v>10.98</v>
      </c>
      <c r="J1101" s="573">
        <f t="shared" si="156"/>
        <v>0.58377857616835749</v>
      </c>
    </row>
    <row r="1102" spans="1:10" x14ac:dyDescent="0.25">
      <c r="A1102">
        <f t="shared" si="157"/>
        <v>0.11493423964233787</v>
      </c>
      <c r="B1102" s="2">
        <f t="shared" si="158"/>
        <v>10.98999999999981</v>
      </c>
      <c r="C1102" s="428">
        <f t="shared" si="159"/>
        <v>10.99</v>
      </c>
      <c r="D1102" s="425">
        <f t="shared" si="153"/>
        <v>0.11493423964233956</v>
      </c>
      <c r="E1102" s="433">
        <f t="shared" si="160"/>
        <v>10.99</v>
      </c>
      <c r="F1102" s="430">
        <f t="shared" si="154"/>
        <v>0.16973023285412583</v>
      </c>
      <c r="G1102" s="439">
        <f t="shared" si="161"/>
        <v>10.99</v>
      </c>
      <c r="H1102" s="435">
        <f t="shared" si="155"/>
        <v>0.16973023285412583</v>
      </c>
      <c r="I1102" s="577">
        <f t="shared" si="161"/>
        <v>10.99</v>
      </c>
      <c r="J1102" s="573">
        <f t="shared" si="156"/>
        <v>0.5838561116640596</v>
      </c>
    </row>
    <row r="1103" spans="1:10" x14ac:dyDescent="0.25">
      <c r="A1103">
        <f t="shared" si="157"/>
        <v>0.11502459847639267</v>
      </c>
      <c r="B1103" s="2">
        <f t="shared" si="158"/>
        <v>10.99999999999981</v>
      </c>
      <c r="C1103" s="428">
        <f t="shared" si="159"/>
        <v>11</v>
      </c>
      <c r="D1103" s="425">
        <f t="shared" si="153"/>
        <v>0.11502459847639437</v>
      </c>
      <c r="E1103" s="433">
        <f t="shared" si="160"/>
        <v>11</v>
      </c>
      <c r="F1103" s="430">
        <f t="shared" si="154"/>
        <v>0.16980142709749024</v>
      </c>
      <c r="G1103" s="439">
        <f t="shared" si="161"/>
        <v>11</v>
      </c>
      <c r="H1103" s="435">
        <f t="shared" si="155"/>
        <v>0.16980142709749024</v>
      </c>
      <c r="I1103" s="577">
        <f t="shared" si="161"/>
        <v>11</v>
      </c>
      <c r="J1103" s="573">
        <f t="shared" si="156"/>
        <v>0.58393364928909908</v>
      </c>
    </row>
    <row r="1104" spans="1:10" x14ac:dyDescent="0.25">
      <c r="A1104">
        <f t="shared" si="157"/>
        <v>0.11511497465640666</v>
      </c>
      <c r="B1104" s="2">
        <f t="shared" si="158"/>
        <v>11.00999999999981</v>
      </c>
      <c r="C1104" s="428">
        <f t="shared" si="159"/>
        <v>11.01</v>
      </c>
      <c r="D1104" s="425">
        <f t="shared" si="153"/>
        <v>0.11511497465640835</v>
      </c>
      <c r="E1104" s="433">
        <f t="shared" si="160"/>
        <v>11.01</v>
      </c>
      <c r="F1104" s="430">
        <f t="shared" si="154"/>
        <v>0.16987263401157007</v>
      </c>
      <c r="G1104" s="439">
        <f t="shared" si="161"/>
        <v>11.01</v>
      </c>
      <c r="H1104" s="435">
        <f t="shared" si="155"/>
        <v>0.16987263401157007</v>
      </c>
      <c r="I1104" s="577">
        <f t="shared" si="161"/>
        <v>11.01</v>
      </c>
      <c r="J1104" s="573">
        <f t="shared" si="156"/>
        <v>0.58401118904317273</v>
      </c>
    </row>
    <row r="1105" spans="1:10" x14ac:dyDescent="0.25">
      <c r="A1105">
        <f t="shared" si="157"/>
        <v>0.11520536815511119</v>
      </c>
      <c r="B1105" s="2">
        <f t="shared" si="158"/>
        <v>11.01999999999981</v>
      </c>
      <c r="C1105" s="428">
        <f t="shared" si="159"/>
        <v>11.02</v>
      </c>
      <c r="D1105" s="425">
        <f t="shared" si="153"/>
        <v>0.11520536815511291</v>
      </c>
      <c r="E1105" s="433">
        <f t="shared" si="160"/>
        <v>11.02</v>
      </c>
      <c r="F1105" s="430">
        <f t="shared" si="154"/>
        <v>0.16994385359232464</v>
      </c>
      <c r="G1105" s="439">
        <f t="shared" si="161"/>
        <v>11.02</v>
      </c>
      <c r="H1105" s="435">
        <f t="shared" si="155"/>
        <v>0.16994385359232464</v>
      </c>
      <c r="I1105" s="577">
        <f t="shared" si="161"/>
        <v>11.02</v>
      </c>
      <c r="J1105" s="573">
        <f t="shared" si="156"/>
        <v>0.58408873092597835</v>
      </c>
    </row>
    <row r="1106" spans="1:10" x14ac:dyDescent="0.25">
      <c r="A1106">
        <f t="shared" si="157"/>
        <v>0.11529577894526759</v>
      </c>
      <c r="B1106" s="2">
        <f t="shared" si="158"/>
        <v>11.029999999999809</v>
      </c>
      <c r="C1106" s="428">
        <f t="shared" si="159"/>
        <v>11.03</v>
      </c>
      <c r="D1106" s="425">
        <f t="shared" si="153"/>
        <v>0.11529577894526929</v>
      </c>
      <c r="E1106" s="433">
        <f t="shared" si="160"/>
        <v>11.03</v>
      </c>
      <c r="F1106" s="430">
        <f t="shared" si="154"/>
        <v>0.17001508583571262</v>
      </c>
      <c r="G1106" s="439">
        <f t="shared" si="161"/>
        <v>11.03</v>
      </c>
      <c r="H1106" s="435">
        <f t="shared" si="155"/>
        <v>0.17001508583571262</v>
      </c>
      <c r="I1106" s="577">
        <f t="shared" si="161"/>
        <v>11.03</v>
      </c>
      <c r="J1106" s="573">
        <f t="shared" si="156"/>
        <v>0.5841662749372124</v>
      </c>
    </row>
    <row r="1107" spans="1:10" x14ac:dyDescent="0.25">
      <c r="A1107">
        <f t="shared" si="157"/>
        <v>0.11538620699966715</v>
      </c>
      <c r="B1107" s="2">
        <f t="shared" si="158"/>
        <v>11.039999999999809</v>
      </c>
      <c r="C1107" s="428">
        <f t="shared" si="159"/>
        <v>11.04</v>
      </c>
      <c r="D1107" s="425">
        <f t="shared" si="153"/>
        <v>0.11538620699966885</v>
      </c>
      <c r="E1107" s="433">
        <f t="shared" si="160"/>
        <v>11.04</v>
      </c>
      <c r="F1107" s="430">
        <f t="shared" si="154"/>
        <v>0.1700863307376928</v>
      </c>
      <c r="G1107" s="439">
        <f t="shared" si="161"/>
        <v>11.04</v>
      </c>
      <c r="H1107" s="435">
        <f t="shared" si="155"/>
        <v>0.1700863307376928</v>
      </c>
      <c r="I1107" s="577">
        <f t="shared" si="161"/>
        <v>11.04</v>
      </c>
      <c r="J1107" s="573">
        <f t="shared" si="156"/>
        <v>0.58424382107657291</v>
      </c>
    </row>
    <row r="1108" spans="1:10" x14ac:dyDescent="0.25">
      <c r="A1108">
        <f t="shared" si="157"/>
        <v>0.11547665229113117</v>
      </c>
      <c r="B1108" s="2">
        <f t="shared" si="158"/>
        <v>11.049999999999809</v>
      </c>
      <c r="C1108" s="428">
        <f t="shared" si="159"/>
        <v>11.05</v>
      </c>
      <c r="D1108" s="425">
        <f t="shared" si="153"/>
        <v>0.11547665229113291</v>
      </c>
      <c r="E1108" s="433">
        <f t="shared" si="160"/>
        <v>11.05</v>
      </c>
      <c r="F1108" s="430">
        <f t="shared" si="154"/>
        <v>0.17015758829422353</v>
      </c>
      <c r="G1108" s="439">
        <f t="shared" si="161"/>
        <v>11.05</v>
      </c>
      <c r="H1108" s="435">
        <f t="shared" si="155"/>
        <v>0.17015758829422353</v>
      </c>
      <c r="I1108" s="577">
        <f t="shared" si="161"/>
        <v>11.05</v>
      </c>
      <c r="J1108" s="573">
        <f t="shared" si="156"/>
        <v>0.58432136934375711</v>
      </c>
    </row>
    <row r="1109" spans="1:10" x14ac:dyDescent="0.25">
      <c r="A1109">
        <f t="shared" si="157"/>
        <v>0.11556711479251101</v>
      </c>
      <c r="B1109" s="2">
        <f t="shared" si="158"/>
        <v>11.059999999999809</v>
      </c>
      <c r="C1109" s="428">
        <f t="shared" si="159"/>
        <v>11.06</v>
      </c>
      <c r="D1109" s="425">
        <f t="shared" si="153"/>
        <v>0.11556711479251272</v>
      </c>
      <c r="E1109" s="433">
        <f t="shared" si="160"/>
        <v>11.06</v>
      </c>
      <c r="F1109" s="430">
        <f t="shared" si="154"/>
        <v>0.17022885850126288</v>
      </c>
      <c r="G1109" s="439">
        <f t="shared" si="161"/>
        <v>11.06</v>
      </c>
      <c r="H1109" s="435">
        <f t="shared" si="155"/>
        <v>0.17022885850126288</v>
      </c>
      <c r="I1109" s="577">
        <f t="shared" si="161"/>
        <v>11.06</v>
      </c>
      <c r="J1109" s="573">
        <f t="shared" si="156"/>
        <v>0.58439891973846281</v>
      </c>
    </row>
    <row r="1110" spans="1:10" x14ac:dyDescent="0.25">
      <c r="A1110">
        <f t="shared" si="157"/>
        <v>0.11565759447668796</v>
      </c>
      <c r="B1110" s="2">
        <f t="shared" si="158"/>
        <v>11.069999999999808</v>
      </c>
      <c r="C1110" s="428">
        <f t="shared" si="159"/>
        <v>11.07</v>
      </c>
      <c r="D1110" s="425">
        <f t="shared" si="153"/>
        <v>0.11565759447668966</v>
      </c>
      <c r="E1110" s="433">
        <f t="shared" si="160"/>
        <v>11.07</v>
      </c>
      <c r="F1110" s="430">
        <f t="shared" si="154"/>
        <v>0.17030014135476876</v>
      </c>
      <c r="G1110" s="439">
        <f t="shared" si="161"/>
        <v>11.07</v>
      </c>
      <c r="H1110" s="435">
        <f t="shared" si="155"/>
        <v>0.17030014135476876</v>
      </c>
      <c r="I1110" s="577">
        <f t="shared" si="161"/>
        <v>11.07</v>
      </c>
      <c r="J1110" s="573">
        <f t="shared" si="156"/>
        <v>0.58447647226038768</v>
      </c>
    </row>
    <row r="1111" spans="1:10" x14ac:dyDescent="0.25">
      <c r="A1111">
        <f t="shared" si="157"/>
        <v>0.11574809131657332</v>
      </c>
      <c r="B1111" s="2">
        <f t="shared" si="158"/>
        <v>11.079999999999808</v>
      </c>
      <c r="C1111" s="428">
        <f t="shared" si="159"/>
        <v>11.08</v>
      </c>
      <c r="D1111" s="425">
        <f t="shared" si="153"/>
        <v>0.11574809131657504</v>
      </c>
      <c r="E1111" s="433">
        <f t="shared" si="160"/>
        <v>11.08</v>
      </c>
      <c r="F1111" s="430">
        <f t="shared" si="154"/>
        <v>0.17037143685069858</v>
      </c>
      <c r="G1111" s="439">
        <f t="shared" si="161"/>
        <v>11.08</v>
      </c>
      <c r="H1111" s="435">
        <f t="shared" si="155"/>
        <v>0.17037143685069858</v>
      </c>
      <c r="I1111" s="577">
        <f t="shared" si="161"/>
        <v>11.08</v>
      </c>
      <c r="J1111" s="573">
        <f t="shared" si="156"/>
        <v>0.58455402690922864</v>
      </c>
    </row>
    <row r="1112" spans="1:10" x14ac:dyDescent="0.25">
      <c r="A1112">
        <f t="shared" si="157"/>
        <v>0.1158386052851085</v>
      </c>
      <c r="B1112" s="2">
        <f t="shared" si="158"/>
        <v>11.089999999999808</v>
      </c>
      <c r="C1112" s="428">
        <f t="shared" si="159"/>
        <v>11.09</v>
      </c>
      <c r="D1112" s="425">
        <f t="shared" si="153"/>
        <v>0.11583860528511024</v>
      </c>
      <c r="E1112" s="433">
        <f t="shared" si="160"/>
        <v>11.09</v>
      </c>
      <c r="F1112" s="430">
        <f t="shared" si="154"/>
        <v>0.17044274498500969</v>
      </c>
      <c r="G1112" s="439">
        <f t="shared" si="161"/>
        <v>11.09</v>
      </c>
      <c r="H1112" s="435">
        <f t="shared" si="155"/>
        <v>0.17044274498500969</v>
      </c>
      <c r="I1112" s="577">
        <f t="shared" si="161"/>
        <v>11.09</v>
      </c>
      <c r="J1112" s="573">
        <f t="shared" si="156"/>
        <v>0.58463158368468393</v>
      </c>
    </row>
    <row r="1113" spans="1:10" x14ac:dyDescent="0.25">
      <c r="A1113">
        <f t="shared" si="157"/>
        <v>0.11592913635526496</v>
      </c>
      <c r="B1113" s="2">
        <f t="shared" si="158"/>
        <v>11.099999999999808</v>
      </c>
      <c r="C1113" s="428">
        <f t="shared" si="159"/>
        <v>11.1</v>
      </c>
      <c r="D1113" s="425">
        <f t="shared" si="153"/>
        <v>0.11592913635526668</v>
      </c>
      <c r="E1113" s="433">
        <f t="shared" si="160"/>
        <v>11.1</v>
      </c>
      <c r="F1113" s="430">
        <f t="shared" si="154"/>
        <v>0.17051406575365921</v>
      </c>
      <c r="G1113" s="439">
        <f t="shared" si="161"/>
        <v>11.1</v>
      </c>
      <c r="H1113" s="435">
        <f t="shared" si="155"/>
        <v>0.17051406575365921</v>
      </c>
      <c r="I1113" s="577">
        <f t="shared" si="161"/>
        <v>11.1</v>
      </c>
      <c r="J1113" s="573">
        <f t="shared" si="156"/>
        <v>0.5847091425864519</v>
      </c>
    </row>
    <row r="1114" spans="1:10" x14ac:dyDescent="0.25">
      <c r="A1114">
        <f t="shared" si="157"/>
        <v>0.11601968450004407</v>
      </c>
      <c r="B1114" s="2">
        <f t="shared" si="158"/>
        <v>11.109999999999808</v>
      </c>
      <c r="C1114" s="428">
        <f t="shared" si="159"/>
        <v>11.11</v>
      </c>
      <c r="D1114" s="425">
        <f t="shared" si="153"/>
        <v>0.11601968450004579</v>
      </c>
      <c r="E1114" s="433">
        <f t="shared" si="160"/>
        <v>11.11</v>
      </c>
      <c r="F1114" s="430">
        <f t="shared" si="154"/>
        <v>0.17058539915260387</v>
      </c>
      <c r="G1114" s="439">
        <f t="shared" si="161"/>
        <v>11.11</v>
      </c>
      <c r="H1114" s="435">
        <f t="shared" si="155"/>
        <v>0.17058539915260387</v>
      </c>
      <c r="I1114" s="577">
        <f t="shared" si="161"/>
        <v>11.11</v>
      </c>
      <c r="J1114" s="573">
        <f t="shared" si="156"/>
        <v>0.58478670361422957</v>
      </c>
    </row>
    <row r="1115" spans="1:10" x14ac:dyDescent="0.25">
      <c r="A1115">
        <f t="shared" si="157"/>
        <v>0.11611024969247738</v>
      </c>
      <c r="B1115" s="2">
        <f t="shared" si="158"/>
        <v>11.119999999999807</v>
      </c>
      <c r="C1115" s="428">
        <f t="shared" si="159"/>
        <v>11.12</v>
      </c>
      <c r="D1115" s="425">
        <f t="shared" si="153"/>
        <v>0.11611024969247911</v>
      </c>
      <c r="E1115" s="433">
        <f t="shared" si="160"/>
        <v>11.12</v>
      </c>
      <c r="F1115" s="430">
        <f t="shared" si="154"/>
        <v>0.17065674517780022</v>
      </c>
      <c r="G1115" s="439">
        <f t="shared" si="161"/>
        <v>11.12</v>
      </c>
      <c r="H1115" s="435">
        <f t="shared" si="155"/>
        <v>0.17065674517780022</v>
      </c>
      <c r="I1115" s="577">
        <f t="shared" si="161"/>
        <v>11.12</v>
      </c>
      <c r="J1115" s="573">
        <f t="shared" si="156"/>
        <v>0.5848642667677153</v>
      </c>
    </row>
    <row r="1116" spans="1:10" x14ac:dyDescent="0.25">
      <c r="A1116">
        <f t="shared" si="157"/>
        <v>0.1162008319056264</v>
      </c>
      <c r="B1116" s="2">
        <f t="shared" si="158"/>
        <v>11.129999999999807</v>
      </c>
      <c r="C1116" s="428">
        <f t="shared" si="159"/>
        <v>11.13</v>
      </c>
      <c r="D1116" s="425">
        <f t="shared" si="153"/>
        <v>0.11620083190562819</v>
      </c>
      <c r="E1116" s="433">
        <f t="shared" si="160"/>
        <v>11.13</v>
      </c>
      <c r="F1116" s="430">
        <f t="shared" si="154"/>
        <v>0.17072810382520445</v>
      </c>
      <c r="G1116" s="439">
        <f t="shared" si="161"/>
        <v>11.13</v>
      </c>
      <c r="H1116" s="435">
        <f t="shared" si="155"/>
        <v>0.17072810382520445</v>
      </c>
      <c r="I1116" s="577">
        <f t="shared" si="161"/>
        <v>11.13</v>
      </c>
      <c r="J1116" s="573">
        <f t="shared" si="156"/>
        <v>0.58494183204660677</v>
      </c>
    </row>
    <row r="1117" spans="1:10" x14ac:dyDescent="0.25">
      <c r="A1117">
        <f t="shared" si="157"/>
        <v>0.11629143111258286</v>
      </c>
      <c r="B1117" s="2">
        <f t="shared" si="158"/>
        <v>11.139999999999807</v>
      </c>
      <c r="C1117" s="428">
        <f t="shared" si="159"/>
        <v>11.14</v>
      </c>
      <c r="D1117" s="425">
        <f t="shared" si="153"/>
        <v>0.11629143111258465</v>
      </c>
      <c r="E1117" s="433">
        <f t="shared" si="160"/>
        <v>11.14</v>
      </c>
      <c r="F1117" s="430">
        <f t="shared" si="154"/>
        <v>0.17079947509077251</v>
      </c>
      <c r="G1117" s="439">
        <f t="shared" si="161"/>
        <v>11.14</v>
      </c>
      <c r="H1117" s="435">
        <f t="shared" si="155"/>
        <v>0.17079947509077251</v>
      </c>
      <c r="I1117" s="577">
        <f t="shared" si="161"/>
        <v>11.14</v>
      </c>
      <c r="J1117" s="573">
        <f t="shared" si="156"/>
        <v>0.58501939945060166</v>
      </c>
    </row>
    <row r="1118" spans="1:10" x14ac:dyDescent="0.25">
      <c r="A1118">
        <f t="shared" si="157"/>
        <v>0.11638204728646841</v>
      </c>
      <c r="B1118" s="2">
        <f t="shared" si="158"/>
        <v>11.149999999999807</v>
      </c>
      <c r="C1118" s="428">
        <f t="shared" si="159"/>
        <v>11.15</v>
      </c>
      <c r="D1118" s="425">
        <f t="shared" si="153"/>
        <v>0.1163820472864702</v>
      </c>
      <c r="E1118" s="433">
        <f t="shared" si="160"/>
        <v>11.15</v>
      </c>
      <c r="F1118" s="430">
        <f t="shared" si="154"/>
        <v>0.17087085897046028</v>
      </c>
      <c r="G1118" s="439">
        <f t="shared" si="161"/>
        <v>11.15</v>
      </c>
      <c r="H1118" s="435">
        <f t="shared" si="155"/>
        <v>0.17087085897046028</v>
      </c>
      <c r="I1118" s="577">
        <f t="shared" si="161"/>
        <v>11.15</v>
      </c>
      <c r="J1118" s="573">
        <f t="shared" si="156"/>
        <v>0.58509696897939878</v>
      </c>
    </row>
    <row r="1119" spans="1:10" x14ac:dyDescent="0.25">
      <c r="A1119">
        <f t="shared" si="157"/>
        <v>0.11647268040043483</v>
      </c>
      <c r="B1119" s="2">
        <f t="shared" si="158"/>
        <v>11.159999999999807</v>
      </c>
      <c r="C1119" s="428">
        <f t="shared" si="159"/>
        <v>11.16</v>
      </c>
      <c r="D1119" s="425">
        <f t="shared" si="153"/>
        <v>0.11647268040043662</v>
      </c>
      <c r="E1119" s="433">
        <f t="shared" si="160"/>
        <v>11.16</v>
      </c>
      <c r="F1119" s="430">
        <f t="shared" si="154"/>
        <v>0.17094225546022329</v>
      </c>
      <c r="G1119" s="439">
        <f t="shared" si="161"/>
        <v>11.16</v>
      </c>
      <c r="H1119" s="435">
        <f t="shared" si="155"/>
        <v>0.17094225546022329</v>
      </c>
      <c r="I1119" s="577">
        <f t="shared" si="161"/>
        <v>11.16</v>
      </c>
      <c r="J1119" s="573">
        <f t="shared" si="156"/>
        <v>0.58517454063269614</v>
      </c>
    </row>
    <row r="1120" spans="1:10" x14ac:dyDescent="0.25">
      <c r="A1120">
        <f t="shared" si="157"/>
        <v>0.11656333042766398</v>
      </c>
      <c r="B1120" s="2">
        <f t="shared" si="158"/>
        <v>11.169999999999806</v>
      </c>
      <c r="C1120" s="428">
        <f t="shared" si="159"/>
        <v>11.17</v>
      </c>
      <c r="D1120" s="425">
        <f t="shared" si="153"/>
        <v>0.11656333042766576</v>
      </c>
      <c r="E1120" s="433">
        <f t="shared" si="160"/>
        <v>11.17</v>
      </c>
      <c r="F1120" s="430">
        <f t="shared" si="154"/>
        <v>0.17101366455601649</v>
      </c>
      <c r="G1120" s="439">
        <f t="shared" si="161"/>
        <v>11.17</v>
      </c>
      <c r="H1120" s="435">
        <f t="shared" si="155"/>
        <v>0.17101366455601649</v>
      </c>
      <c r="I1120" s="577">
        <f t="shared" si="161"/>
        <v>11.17</v>
      </c>
      <c r="J1120" s="573">
        <f t="shared" si="156"/>
        <v>0.58525211441019098</v>
      </c>
    </row>
    <row r="1121" spans="1:10" x14ac:dyDescent="0.25">
      <c r="A1121">
        <f t="shared" si="157"/>
        <v>0.11665399734136786</v>
      </c>
      <c r="B1121" s="2">
        <f t="shared" si="158"/>
        <v>11.179999999999806</v>
      </c>
      <c r="C1121" s="428">
        <f t="shared" si="159"/>
        <v>11.18</v>
      </c>
      <c r="D1121" s="425">
        <f t="shared" si="153"/>
        <v>0.11665399734136966</v>
      </c>
      <c r="E1121" s="433">
        <f t="shared" si="160"/>
        <v>11.18</v>
      </c>
      <c r="F1121" s="430">
        <f t="shared" si="154"/>
        <v>0.17108508625379532</v>
      </c>
      <c r="G1121" s="439">
        <f t="shared" si="161"/>
        <v>11.18</v>
      </c>
      <c r="H1121" s="435">
        <f t="shared" si="155"/>
        <v>0.17108508625379532</v>
      </c>
      <c r="I1121" s="577">
        <f t="shared" si="161"/>
        <v>11.18</v>
      </c>
      <c r="J1121" s="573">
        <f t="shared" si="156"/>
        <v>0.58532969031158311</v>
      </c>
    </row>
    <row r="1122" spans="1:10" x14ac:dyDescent="0.25">
      <c r="A1122">
        <f t="shared" si="157"/>
        <v>0.1167446811147885</v>
      </c>
      <c r="B1122" s="2">
        <f t="shared" si="158"/>
        <v>11.189999999999806</v>
      </c>
      <c r="C1122" s="428">
        <f t="shared" si="159"/>
        <v>11.19</v>
      </c>
      <c r="D1122" s="425">
        <f t="shared" si="153"/>
        <v>0.11674468111479029</v>
      </c>
      <c r="E1122" s="433">
        <f t="shared" si="160"/>
        <v>11.19</v>
      </c>
      <c r="F1122" s="430">
        <f t="shared" si="154"/>
        <v>0.17115652054951408</v>
      </c>
      <c r="G1122" s="439">
        <f t="shared" si="161"/>
        <v>11.19</v>
      </c>
      <c r="H1122" s="435">
        <f t="shared" si="155"/>
        <v>0.17115652054951408</v>
      </c>
      <c r="I1122" s="577">
        <f t="shared" si="161"/>
        <v>11.19</v>
      </c>
      <c r="J1122" s="573">
        <f t="shared" si="156"/>
        <v>0.5854072683365692</v>
      </c>
    </row>
    <row r="1123" spans="1:10" x14ac:dyDescent="0.25">
      <c r="A1123">
        <f t="shared" si="157"/>
        <v>0.11683538172119812</v>
      </c>
      <c r="B1123" s="2">
        <f t="shared" si="158"/>
        <v>11.199999999999806</v>
      </c>
      <c r="C1123" s="428">
        <f t="shared" si="159"/>
        <v>11.2</v>
      </c>
      <c r="D1123" s="425">
        <f t="shared" si="153"/>
        <v>0.11683538172119985</v>
      </c>
      <c r="E1123" s="433">
        <f t="shared" si="160"/>
        <v>11.2</v>
      </c>
      <c r="F1123" s="430">
        <f t="shared" si="154"/>
        <v>0.17122796743912741</v>
      </c>
      <c r="G1123" s="439">
        <f t="shared" si="161"/>
        <v>11.2</v>
      </c>
      <c r="H1123" s="435">
        <f t="shared" si="155"/>
        <v>0.17122796743912741</v>
      </c>
      <c r="I1123" s="577">
        <f t="shared" si="161"/>
        <v>11.2</v>
      </c>
      <c r="J1123" s="573">
        <f t="shared" si="156"/>
        <v>0.58548484848484783</v>
      </c>
    </row>
    <row r="1124" spans="1:10" x14ac:dyDescent="0.25">
      <c r="A1124">
        <f t="shared" si="157"/>
        <v>0.11692609913389894</v>
      </c>
      <c r="B1124" s="2">
        <f t="shared" si="158"/>
        <v>11.209999999999805</v>
      </c>
      <c r="C1124" s="428">
        <f t="shared" si="159"/>
        <v>11.21</v>
      </c>
      <c r="D1124" s="425">
        <f t="shared" si="153"/>
        <v>0.11692609913390072</v>
      </c>
      <c r="E1124" s="433">
        <f t="shared" si="160"/>
        <v>11.21</v>
      </c>
      <c r="F1124" s="430">
        <f t="shared" si="154"/>
        <v>0.17129942691858988</v>
      </c>
      <c r="G1124" s="439">
        <f t="shared" si="161"/>
        <v>11.21</v>
      </c>
      <c r="H1124" s="435">
        <f t="shared" si="155"/>
        <v>0.17129942691858988</v>
      </c>
      <c r="I1124" s="577">
        <f t="shared" si="161"/>
        <v>11.21</v>
      </c>
      <c r="J1124" s="573">
        <f t="shared" si="156"/>
        <v>0.58556243075611913</v>
      </c>
    </row>
    <row r="1125" spans="1:10" x14ac:dyDescent="0.25">
      <c r="A1125">
        <f t="shared" si="157"/>
        <v>0.11701683332622338</v>
      </c>
      <c r="B1125" s="2">
        <f t="shared" si="158"/>
        <v>11.219999999999805</v>
      </c>
      <c r="C1125" s="428">
        <f t="shared" si="159"/>
        <v>11.22</v>
      </c>
      <c r="D1125" s="425">
        <f t="shared" si="153"/>
        <v>0.11701683332622517</v>
      </c>
      <c r="E1125" s="433">
        <f t="shared" si="160"/>
        <v>11.22</v>
      </c>
      <c r="F1125" s="430">
        <f t="shared" si="154"/>
        <v>0.1713708989838553</v>
      </c>
      <c r="G1125" s="439">
        <f t="shared" si="161"/>
        <v>11.22</v>
      </c>
      <c r="H1125" s="435">
        <f t="shared" si="155"/>
        <v>0.1713708989838553</v>
      </c>
      <c r="I1125" s="577">
        <f t="shared" si="161"/>
        <v>11.22</v>
      </c>
      <c r="J1125" s="573">
        <f t="shared" si="156"/>
        <v>0.58564001515008013</v>
      </c>
    </row>
    <row r="1126" spans="1:10" x14ac:dyDescent="0.25">
      <c r="A1126">
        <f t="shared" si="157"/>
        <v>0.117107584271534</v>
      </c>
      <c r="B1126" s="2">
        <f t="shared" si="158"/>
        <v>11.229999999999805</v>
      </c>
      <c r="C1126" s="428">
        <f t="shared" si="159"/>
        <v>11.23</v>
      </c>
      <c r="D1126" s="425">
        <f t="shared" si="153"/>
        <v>0.11710758427153579</v>
      </c>
      <c r="E1126" s="433">
        <f t="shared" si="160"/>
        <v>11.23</v>
      </c>
      <c r="F1126" s="430">
        <f t="shared" si="154"/>
        <v>0.17144238363087741</v>
      </c>
      <c r="G1126" s="439">
        <f t="shared" si="161"/>
        <v>11.23</v>
      </c>
      <c r="H1126" s="435">
        <f t="shared" si="155"/>
        <v>0.17144238363087741</v>
      </c>
      <c r="I1126" s="577">
        <f t="shared" si="161"/>
        <v>11.23</v>
      </c>
      <c r="J1126" s="573">
        <f t="shared" si="156"/>
        <v>0.58571760166642983</v>
      </c>
    </row>
    <row r="1127" spans="1:10" x14ac:dyDescent="0.25">
      <c r="A1127">
        <f t="shared" si="157"/>
        <v>0.11719835194322345</v>
      </c>
      <c r="B1127" s="2">
        <f t="shared" si="158"/>
        <v>11.239999999999805</v>
      </c>
      <c r="C1127" s="428">
        <f t="shared" si="159"/>
        <v>11.24</v>
      </c>
      <c r="D1127" s="425">
        <f t="shared" si="153"/>
        <v>0.11719835194322521</v>
      </c>
      <c r="E1127" s="433">
        <f t="shared" si="160"/>
        <v>11.24</v>
      </c>
      <c r="F1127" s="430">
        <f t="shared" si="154"/>
        <v>0.1715138808556097</v>
      </c>
      <c r="G1127" s="439">
        <f t="shared" si="161"/>
        <v>11.24</v>
      </c>
      <c r="H1127" s="435">
        <f t="shared" si="155"/>
        <v>0.1715138808556097</v>
      </c>
      <c r="I1127" s="577">
        <f t="shared" si="161"/>
        <v>11.24</v>
      </c>
      <c r="J1127" s="573">
        <f t="shared" si="156"/>
        <v>0.58579519030486638</v>
      </c>
    </row>
    <row r="1128" spans="1:10" x14ac:dyDescent="0.25">
      <c r="A1128">
        <f t="shared" si="157"/>
        <v>0.11728913631471449</v>
      </c>
      <c r="B1128" s="2">
        <f t="shared" si="158"/>
        <v>11.249999999999805</v>
      </c>
      <c r="C1128" s="428">
        <f t="shared" si="159"/>
        <v>11.25</v>
      </c>
      <c r="D1128" s="425">
        <f t="shared" si="153"/>
        <v>0.11728913631471626</v>
      </c>
      <c r="E1128" s="433">
        <f t="shared" si="160"/>
        <v>11.25</v>
      </c>
      <c r="F1128" s="430">
        <f t="shared" si="154"/>
        <v>0.1715853906540056</v>
      </c>
      <c r="G1128" s="439">
        <f t="shared" si="161"/>
        <v>11.25</v>
      </c>
      <c r="H1128" s="435">
        <f t="shared" si="155"/>
        <v>0.1715853906540056</v>
      </c>
      <c r="I1128" s="577">
        <f t="shared" si="161"/>
        <v>11.25</v>
      </c>
      <c r="J1128" s="573">
        <f t="shared" si="156"/>
        <v>0.58587278106508844</v>
      </c>
    </row>
    <row r="1129" spans="1:10" x14ac:dyDescent="0.25">
      <c r="A1129">
        <f t="shared" si="157"/>
        <v>0.11737993735946008</v>
      </c>
      <c r="B1129" s="2">
        <f t="shared" si="158"/>
        <v>11.259999999999804</v>
      </c>
      <c r="C1129" s="428">
        <f t="shared" si="159"/>
        <v>11.26</v>
      </c>
      <c r="D1129" s="425">
        <f t="shared" si="153"/>
        <v>0.11737993735946184</v>
      </c>
      <c r="E1129" s="433">
        <f t="shared" si="160"/>
        <v>11.26</v>
      </c>
      <c r="F1129" s="430">
        <f t="shared" si="154"/>
        <v>0.17165691302201816</v>
      </c>
      <c r="G1129" s="439">
        <f t="shared" si="161"/>
        <v>11.26</v>
      </c>
      <c r="H1129" s="435">
        <f t="shared" si="155"/>
        <v>0.17165691302201816</v>
      </c>
      <c r="I1129" s="577">
        <f t="shared" si="161"/>
        <v>11.26</v>
      </c>
      <c r="J1129" s="573">
        <f t="shared" si="156"/>
        <v>0.58595037394679528</v>
      </c>
    </row>
    <row r="1130" spans="1:10" x14ac:dyDescent="0.25">
      <c r="A1130">
        <f t="shared" si="157"/>
        <v>0.11747075505094325</v>
      </c>
      <c r="B1130" s="2">
        <f t="shared" si="158"/>
        <v>11.269999999999804</v>
      </c>
      <c r="C1130" s="428">
        <f t="shared" si="159"/>
        <v>11.27</v>
      </c>
      <c r="D1130" s="425">
        <f t="shared" si="153"/>
        <v>0.11747075505094502</v>
      </c>
      <c r="E1130" s="433">
        <f t="shared" si="160"/>
        <v>11.27</v>
      </c>
      <c r="F1130" s="430">
        <f t="shared" si="154"/>
        <v>0.17172844795560011</v>
      </c>
      <c r="G1130" s="439">
        <f t="shared" si="161"/>
        <v>11.27</v>
      </c>
      <c r="H1130" s="435">
        <f t="shared" si="155"/>
        <v>0.17172844795560011</v>
      </c>
      <c r="I1130" s="577">
        <f t="shared" si="161"/>
        <v>11.27</v>
      </c>
      <c r="J1130" s="573">
        <f t="shared" si="156"/>
        <v>0.5860279689496849</v>
      </c>
    </row>
    <row r="1131" spans="1:10" x14ac:dyDescent="0.25">
      <c r="A1131">
        <f t="shared" si="157"/>
        <v>0.11756158936267727</v>
      </c>
      <c r="B1131" s="2">
        <f t="shared" si="158"/>
        <v>11.279999999999804</v>
      </c>
      <c r="C1131" s="428">
        <f t="shared" si="159"/>
        <v>11.28</v>
      </c>
      <c r="D1131" s="425">
        <f t="shared" si="153"/>
        <v>0.11756158936267903</v>
      </c>
      <c r="E1131" s="433">
        <f t="shared" si="160"/>
        <v>11.28</v>
      </c>
      <c r="F1131" s="430">
        <f t="shared" si="154"/>
        <v>0.17179999545070423</v>
      </c>
      <c r="G1131" s="439">
        <f t="shared" si="161"/>
        <v>11.28</v>
      </c>
      <c r="H1131" s="435">
        <f t="shared" si="155"/>
        <v>0.17179999545070423</v>
      </c>
      <c r="I1131" s="577">
        <f t="shared" si="161"/>
        <v>11.28</v>
      </c>
      <c r="J1131" s="573">
        <f t="shared" si="156"/>
        <v>0.58610556607345676</v>
      </c>
    </row>
    <row r="1132" spans="1:10" x14ac:dyDescent="0.25">
      <c r="A1132">
        <f t="shared" si="157"/>
        <v>0.11765244026820552</v>
      </c>
      <c r="B1132" s="2">
        <f t="shared" si="158"/>
        <v>11.289999999999804</v>
      </c>
      <c r="C1132" s="428">
        <f t="shared" si="159"/>
        <v>11.29</v>
      </c>
      <c r="D1132" s="425">
        <f t="shared" si="153"/>
        <v>0.11765244026820727</v>
      </c>
      <c r="E1132" s="433">
        <f t="shared" si="160"/>
        <v>11.29</v>
      </c>
      <c r="F1132" s="430">
        <f t="shared" si="154"/>
        <v>0.1718715555032827</v>
      </c>
      <c r="G1132" s="439">
        <f t="shared" si="161"/>
        <v>11.29</v>
      </c>
      <c r="H1132" s="435">
        <f t="shared" si="155"/>
        <v>0.1718715555032827</v>
      </c>
      <c r="I1132" s="577">
        <f t="shared" si="161"/>
        <v>11.29</v>
      </c>
      <c r="J1132" s="573">
        <f t="shared" si="156"/>
        <v>0.58618316531780945</v>
      </c>
    </row>
    <row r="1133" spans="1:10" x14ac:dyDescent="0.25">
      <c r="A1133">
        <f t="shared" si="157"/>
        <v>0.11774330774110153</v>
      </c>
      <c r="B1133" s="2">
        <f t="shared" si="158"/>
        <v>11.299999999999804</v>
      </c>
      <c r="C1133" s="428">
        <f t="shared" si="159"/>
        <v>11.3</v>
      </c>
      <c r="D1133" s="425">
        <f t="shared" si="153"/>
        <v>0.11774330774110332</v>
      </c>
      <c r="E1133" s="433">
        <f t="shared" si="160"/>
        <v>11.3</v>
      </c>
      <c r="F1133" s="430">
        <f t="shared" si="154"/>
        <v>0.17194312810928786</v>
      </c>
      <c r="G1133" s="439">
        <f t="shared" si="161"/>
        <v>11.3</v>
      </c>
      <c r="H1133" s="435">
        <f t="shared" si="155"/>
        <v>0.17194312810928786</v>
      </c>
      <c r="I1133" s="577">
        <f t="shared" si="161"/>
        <v>11.3</v>
      </c>
      <c r="J1133" s="573">
        <f t="shared" si="156"/>
        <v>0.58626076668244209</v>
      </c>
    </row>
    <row r="1134" spans="1:10" x14ac:dyDescent="0.25">
      <c r="A1134">
        <f t="shared" si="157"/>
        <v>0.11783419175496905</v>
      </c>
      <c r="B1134" s="2">
        <f t="shared" si="158"/>
        <v>11.309999999999803</v>
      </c>
      <c r="C1134" s="428">
        <f t="shared" si="159"/>
        <v>11.31</v>
      </c>
      <c r="D1134" s="425">
        <f t="shared" si="153"/>
        <v>0.11783419175497081</v>
      </c>
      <c r="E1134" s="433">
        <f t="shared" si="160"/>
        <v>11.31</v>
      </c>
      <c r="F1134" s="430">
        <f t="shared" si="154"/>
        <v>0.17201471326467152</v>
      </c>
      <c r="G1134" s="439">
        <f t="shared" si="161"/>
        <v>11.31</v>
      </c>
      <c r="H1134" s="435">
        <f t="shared" si="155"/>
        <v>0.17201471326467152</v>
      </c>
      <c r="I1134" s="577">
        <f t="shared" si="161"/>
        <v>11.31</v>
      </c>
      <c r="J1134" s="573">
        <f t="shared" si="156"/>
        <v>0.58633837016705315</v>
      </c>
    </row>
    <row r="1135" spans="1:10" x14ac:dyDescent="0.25">
      <c r="A1135">
        <f t="shared" si="157"/>
        <v>0.1179250922834419</v>
      </c>
      <c r="B1135" s="2">
        <f t="shared" si="158"/>
        <v>11.319999999999803</v>
      </c>
      <c r="C1135" s="428">
        <f t="shared" si="159"/>
        <v>11.32</v>
      </c>
      <c r="D1135" s="425">
        <f t="shared" si="153"/>
        <v>0.11792509228344369</v>
      </c>
      <c r="E1135" s="433">
        <f t="shared" si="160"/>
        <v>11.32</v>
      </c>
      <c r="F1135" s="430">
        <f t="shared" si="154"/>
        <v>0.17208631096538538</v>
      </c>
      <c r="G1135" s="439">
        <f t="shared" si="161"/>
        <v>11.32</v>
      </c>
      <c r="H1135" s="435">
        <f t="shared" si="155"/>
        <v>0.17208631096538538</v>
      </c>
      <c r="I1135" s="577">
        <f t="shared" si="161"/>
        <v>11.32</v>
      </c>
      <c r="J1135" s="573">
        <f t="shared" si="156"/>
        <v>0.5864159757713423</v>
      </c>
    </row>
    <row r="1136" spans="1:10" x14ac:dyDescent="0.25">
      <c r="A1136">
        <f t="shared" si="157"/>
        <v>0.11801600930018416</v>
      </c>
      <c r="B1136" s="2">
        <f t="shared" si="158"/>
        <v>11.329999999999803</v>
      </c>
      <c r="C1136" s="428">
        <f t="shared" si="159"/>
        <v>11.33</v>
      </c>
      <c r="D1136" s="425">
        <f t="shared" si="153"/>
        <v>0.11801600930018595</v>
      </c>
      <c r="E1136" s="433">
        <f t="shared" si="160"/>
        <v>11.33</v>
      </c>
      <c r="F1136" s="430">
        <f t="shared" si="154"/>
        <v>0.17215792120738091</v>
      </c>
      <c r="G1136" s="439">
        <f t="shared" si="161"/>
        <v>11.33</v>
      </c>
      <c r="H1136" s="435">
        <f t="shared" si="155"/>
        <v>0.17215792120738091</v>
      </c>
      <c r="I1136" s="577">
        <f t="shared" si="161"/>
        <v>11.33</v>
      </c>
      <c r="J1136" s="573">
        <f t="shared" si="156"/>
        <v>0.58649358349500802</v>
      </c>
    </row>
    <row r="1137" spans="1:10" x14ac:dyDescent="0.25">
      <c r="A1137">
        <f t="shared" si="157"/>
        <v>0.11810694277889004</v>
      </c>
      <c r="B1137" s="2">
        <f t="shared" si="158"/>
        <v>11.339999999999803</v>
      </c>
      <c r="C1137" s="428">
        <f t="shared" si="159"/>
        <v>11.34</v>
      </c>
      <c r="D1137" s="425">
        <f t="shared" si="153"/>
        <v>0.11810694277889185</v>
      </c>
      <c r="E1137" s="433">
        <f t="shared" si="160"/>
        <v>11.34</v>
      </c>
      <c r="F1137" s="430">
        <f t="shared" si="154"/>
        <v>0.17222954398660942</v>
      </c>
      <c r="G1137" s="439">
        <f t="shared" si="161"/>
        <v>11.34</v>
      </c>
      <c r="H1137" s="435">
        <f t="shared" si="155"/>
        <v>0.17222954398660942</v>
      </c>
      <c r="I1137" s="577">
        <f t="shared" si="161"/>
        <v>11.34</v>
      </c>
      <c r="J1137" s="573">
        <f t="shared" si="156"/>
        <v>0.58657119333774999</v>
      </c>
    </row>
    <row r="1138" spans="1:10" x14ac:dyDescent="0.25">
      <c r="A1138">
        <f t="shared" si="157"/>
        <v>0.11819789269328397</v>
      </c>
      <c r="B1138" s="2">
        <f t="shared" si="158"/>
        <v>11.349999999999802</v>
      </c>
      <c r="C1138" s="428">
        <f t="shared" si="159"/>
        <v>11.35</v>
      </c>
      <c r="D1138" s="425">
        <f t="shared" si="153"/>
        <v>0.11819789269328575</v>
      </c>
      <c r="E1138" s="433">
        <f t="shared" si="160"/>
        <v>11.35</v>
      </c>
      <c r="F1138" s="430">
        <f t="shared" si="154"/>
        <v>0.17230117929902175</v>
      </c>
      <c r="G1138" s="439">
        <f t="shared" si="161"/>
        <v>11.35</v>
      </c>
      <c r="H1138" s="435">
        <f t="shared" si="155"/>
        <v>0.17230117929902175</v>
      </c>
      <c r="I1138" s="577">
        <f t="shared" si="161"/>
        <v>11.35</v>
      </c>
      <c r="J1138" s="573">
        <f t="shared" si="156"/>
        <v>0.58664880529926666</v>
      </c>
    </row>
    <row r="1139" spans="1:10" x14ac:dyDescent="0.25">
      <c r="A1139">
        <f t="shared" si="157"/>
        <v>0.11828885901712052</v>
      </c>
      <c r="B1139" s="2">
        <f t="shared" si="158"/>
        <v>11.359999999999802</v>
      </c>
      <c r="C1139" s="428">
        <f t="shared" si="159"/>
        <v>11.36</v>
      </c>
      <c r="D1139" s="425">
        <f t="shared" si="153"/>
        <v>0.11828885901712233</v>
      </c>
      <c r="E1139" s="433">
        <f t="shared" si="160"/>
        <v>11.36</v>
      </c>
      <c r="F1139" s="430">
        <f t="shared" si="154"/>
        <v>0.17237282714056903</v>
      </c>
      <c r="G1139" s="439">
        <f t="shared" si="161"/>
        <v>11.36</v>
      </c>
      <c r="H1139" s="435">
        <f t="shared" si="155"/>
        <v>0.17237282714056903</v>
      </c>
      <c r="I1139" s="577">
        <f t="shared" si="161"/>
        <v>11.36</v>
      </c>
      <c r="J1139" s="573">
        <f t="shared" si="156"/>
        <v>0.58672641937925851</v>
      </c>
    </row>
    <row r="1140" spans="1:10" x14ac:dyDescent="0.25">
      <c r="A1140">
        <f t="shared" si="157"/>
        <v>0.11837984172418452</v>
      </c>
      <c r="B1140" s="2">
        <f t="shared" si="158"/>
        <v>11.369999999999802</v>
      </c>
      <c r="C1140" s="428">
        <f t="shared" si="159"/>
        <v>11.37</v>
      </c>
      <c r="D1140" s="425">
        <f t="shared" si="153"/>
        <v>0.11837984172418631</v>
      </c>
      <c r="E1140" s="433">
        <f t="shared" si="160"/>
        <v>11.37</v>
      </c>
      <c r="F1140" s="430">
        <f t="shared" si="154"/>
        <v>0.17244448750720165</v>
      </c>
      <c r="G1140" s="439">
        <f t="shared" si="161"/>
        <v>11.37</v>
      </c>
      <c r="H1140" s="435">
        <f t="shared" si="155"/>
        <v>0.17244448750720165</v>
      </c>
      <c r="I1140" s="577">
        <f t="shared" si="161"/>
        <v>11.37</v>
      </c>
      <c r="J1140" s="573">
        <f t="shared" si="156"/>
        <v>0.58680403557742389</v>
      </c>
    </row>
    <row r="1141" spans="1:10" x14ac:dyDescent="0.25">
      <c r="A1141">
        <f t="shared" si="157"/>
        <v>0.11847084078829086</v>
      </c>
      <c r="B1141" s="2">
        <f t="shared" si="158"/>
        <v>11.379999999999802</v>
      </c>
      <c r="C1141" s="428">
        <f t="shared" si="159"/>
        <v>11.38</v>
      </c>
      <c r="D1141" s="425">
        <f t="shared" si="153"/>
        <v>0.1184708407882927</v>
      </c>
      <c r="E1141" s="433">
        <f t="shared" si="160"/>
        <v>11.38</v>
      </c>
      <c r="F1141" s="430">
        <f t="shared" si="154"/>
        <v>0.17251616039487</v>
      </c>
      <c r="G1141" s="439">
        <f t="shared" si="161"/>
        <v>11.38</v>
      </c>
      <c r="H1141" s="435">
        <f t="shared" si="155"/>
        <v>0.17251616039487</v>
      </c>
      <c r="I1141" s="577">
        <f t="shared" si="161"/>
        <v>11.38</v>
      </c>
      <c r="J1141" s="573">
        <f t="shared" si="156"/>
        <v>0.58688165389346236</v>
      </c>
    </row>
    <row r="1142" spans="1:10" x14ac:dyDescent="0.25">
      <c r="A1142">
        <f t="shared" si="157"/>
        <v>0.11856185618328484</v>
      </c>
      <c r="B1142" s="2">
        <f t="shared" si="158"/>
        <v>11.389999999999802</v>
      </c>
      <c r="C1142" s="428">
        <f t="shared" si="159"/>
        <v>11.39</v>
      </c>
      <c r="D1142" s="425">
        <f t="shared" si="153"/>
        <v>0.11856185618328663</v>
      </c>
      <c r="E1142" s="433">
        <f t="shared" si="160"/>
        <v>11.39</v>
      </c>
      <c r="F1142" s="430">
        <f t="shared" si="154"/>
        <v>0.17258784579952419</v>
      </c>
      <c r="G1142" s="439">
        <f t="shared" si="161"/>
        <v>11.39</v>
      </c>
      <c r="H1142" s="435">
        <f t="shared" si="155"/>
        <v>0.17258784579952419</v>
      </c>
      <c r="I1142" s="577">
        <f t="shared" si="161"/>
        <v>11.39</v>
      </c>
      <c r="J1142" s="573">
        <f t="shared" si="156"/>
        <v>0.58695927432707296</v>
      </c>
    </row>
    <row r="1143" spans="1:10" x14ac:dyDescent="0.25">
      <c r="A1143">
        <f t="shared" si="157"/>
        <v>0.11865288788304169</v>
      </c>
      <c r="B1143" s="2">
        <f t="shared" si="158"/>
        <v>11.399999999999801</v>
      </c>
      <c r="C1143" s="428">
        <f t="shared" si="159"/>
        <v>11.4</v>
      </c>
      <c r="D1143" s="425">
        <f t="shared" si="153"/>
        <v>0.1186528878830435</v>
      </c>
      <c r="E1143" s="433">
        <f t="shared" si="160"/>
        <v>11.4</v>
      </c>
      <c r="F1143" s="430">
        <f t="shared" si="154"/>
        <v>0.17265954371711437</v>
      </c>
      <c r="G1143" s="439">
        <f t="shared" si="161"/>
        <v>11.4</v>
      </c>
      <c r="H1143" s="435">
        <f t="shared" si="155"/>
        <v>0.17265954371711437</v>
      </c>
      <c r="I1143" s="577">
        <f t="shared" si="161"/>
        <v>11.4</v>
      </c>
      <c r="J1143" s="573">
        <f t="shared" si="156"/>
        <v>0.58703689687795613</v>
      </c>
    </row>
    <row r="1144" spans="1:10" x14ac:dyDescent="0.25">
      <c r="A1144">
        <f t="shared" si="157"/>
        <v>0.1187439358614671</v>
      </c>
      <c r="B1144" s="2">
        <f t="shared" si="158"/>
        <v>11.409999999999801</v>
      </c>
      <c r="C1144" s="428">
        <f t="shared" si="159"/>
        <v>11.41</v>
      </c>
      <c r="D1144" s="425">
        <f t="shared" si="153"/>
        <v>0.11874393586146892</v>
      </c>
      <c r="E1144" s="433">
        <f t="shared" si="160"/>
        <v>11.41</v>
      </c>
      <c r="F1144" s="430">
        <f t="shared" si="154"/>
        <v>0.17273125414359022</v>
      </c>
      <c r="G1144" s="439">
        <f t="shared" si="161"/>
        <v>11.41</v>
      </c>
      <c r="H1144" s="435">
        <f t="shared" si="155"/>
        <v>0.17273125414359022</v>
      </c>
      <c r="I1144" s="577">
        <f t="shared" si="161"/>
        <v>11.41</v>
      </c>
      <c r="J1144" s="573">
        <f t="shared" si="156"/>
        <v>0.58711452154581123</v>
      </c>
    </row>
    <row r="1145" spans="1:10" x14ac:dyDescent="0.25">
      <c r="A1145">
        <f t="shared" si="157"/>
        <v>0.11883500009249678</v>
      </c>
      <c r="B1145" s="2">
        <f t="shared" si="158"/>
        <v>11.419999999999801</v>
      </c>
      <c r="C1145" s="428">
        <f t="shared" si="159"/>
        <v>11.42</v>
      </c>
      <c r="D1145" s="425">
        <f t="shared" si="153"/>
        <v>0.11883500009249859</v>
      </c>
      <c r="E1145" s="433">
        <f t="shared" si="160"/>
        <v>11.42</v>
      </c>
      <c r="F1145" s="430">
        <f t="shared" si="154"/>
        <v>0.17280297707490128</v>
      </c>
      <c r="G1145" s="439">
        <f t="shared" si="161"/>
        <v>11.42</v>
      </c>
      <c r="H1145" s="435">
        <f t="shared" si="155"/>
        <v>0.17280297707490128</v>
      </c>
      <c r="I1145" s="577">
        <f t="shared" si="161"/>
        <v>11.42</v>
      </c>
      <c r="J1145" s="573">
        <f t="shared" si="156"/>
        <v>0.5871921483303375</v>
      </c>
    </row>
    <row r="1146" spans="1:10" x14ac:dyDescent="0.25">
      <c r="A1146">
        <f t="shared" si="157"/>
        <v>0.11892608055009674</v>
      </c>
      <c r="B1146" s="2">
        <f t="shared" si="158"/>
        <v>11.429999999999801</v>
      </c>
      <c r="C1146" s="428">
        <f t="shared" si="159"/>
        <v>11.43</v>
      </c>
      <c r="D1146" s="425">
        <f t="shared" si="153"/>
        <v>0.11892608055009853</v>
      </c>
      <c r="E1146" s="433">
        <f t="shared" si="160"/>
        <v>11.43</v>
      </c>
      <c r="F1146" s="430">
        <f t="shared" si="154"/>
        <v>0.17287471250699679</v>
      </c>
      <c r="G1146" s="439">
        <f t="shared" si="161"/>
        <v>11.43</v>
      </c>
      <c r="H1146" s="435">
        <f t="shared" si="155"/>
        <v>0.17287471250699679</v>
      </c>
      <c r="I1146" s="577">
        <f t="shared" si="161"/>
        <v>11.43</v>
      </c>
      <c r="J1146" s="573">
        <f t="shared" si="156"/>
        <v>0.58726977723123452</v>
      </c>
    </row>
    <row r="1147" spans="1:10" x14ac:dyDescent="0.25">
      <c r="A1147">
        <f t="shared" si="157"/>
        <v>0.11901717720826316</v>
      </c>
      <c r="B1147" s="2">
        <f t="shared" si="158"/>
        <v>11.439999999999801</v>
      </c>
      <c r="C1147" s="428">
        <f t="shared" si="159"/>
        <v>11.44</v>
      </c>
      <c r="D1147" s="425">
        <f t="shared" si="153"/>
        <v>0.11901717720826496</v>
      </c>
      <c r="E1147" s="433">
        <f t="shared" si="160"/>
        <v>11.44</v>
      </c>
      <c r="F1147" s="430">
        <f t="shared" si="154"/>
        <v>0.17294646043582601</v>
      </c>
      <c r="G1147" s="439">
        <f t="shared" si="161"/>
        <v>11.44</v>
      </c>
      <c r="H1147" s="435">
        <f t="shared" si="155"/>
        <v>0.17294646043582601</v>
      </c>
      <c r="I1147" s="577">
        <f t="shared" si="161"/>
        <v>11.44</v>
      </c>
      <c r="J1147" s="573">
        <f t="shared" si="156"/>
        <v>0.58734740824820231</v>
      </c>
    </row>
    <row r="1148" spans="1:10" x14ac:dyDescent="0.25">
      <c r="A1148">
        <f t="shared" si="157"/>
        <v>0.11910829004102245</v>
      </c>
      <c r="B1148" s="2">
        <f t="shared" si="158"/>
        <v>11.4499999999998</v>
      </c>
      <c r="C1148" s="428">
        <f t="shared" si="159"/>
        <v>11.45</v>
      </c>
      <c r="D1148" s="425">
        <f t="shared" si="153"/>
        <v>0.11910829004102427</v>
      </c>
      <c r="E1148" s="433">
        <f t="shared" si="160"/>
        <v>11.45</v>
      </c>
      <c r="F1148" s="430">
        <f t="shared" si="154"/>
        <v>0.17301822085733787</v>
      </c>
      <c r="G1148" s="439">
        <f t="shared" si="161"/>
        <v>11.45</v>
      </c>
      <c r="H1148" s="435">
        <f t="shared" si="155"/>
        <v>0.17301822085733787</v>
      </c>
      <c r="I1148" s="577">
        <f t="shared" si="161"/>
        <v>11.45</v>
      </c>
      <c r="J1148" s="573">
        <f t="shared" si="156"/>
        <v>0.58742504138094098</v>
      </c>
    </row>
    <row r="1149" spans="1:10" x14ac:dyDescent="0.25">
      <c r="A1149">
        <f t="shared" si="157"/>
        <v>0.11919941902243122</v>
      </c>
      <c r="B1149" s="2">
        <f t="shared" si="158"/>
        <v>11.4599999999998</v>
      </c>
      <c r="C1149" s="428">
        <f t="shared" si="159"/>
        <v>11.46</v>
      </c>
      <c r="D1149" s="425">
        <f t="shared" si="153"/>
        <v>0.11919941902243308</v>
      </c>
      <c r="E1149" s="433">
        <f t="shared" si="160"/>
        <v>11.46</v>
      </c>
      <c r="F1149" s="430">
        <f t="shared" si="154"/>
        <v>0.17308999376748105</v>
      </c>
      <c r="G1149" s="439">
        <f t="shared" si="161"/>
        <v>11.46</v>
      </c>
      <c r="H1149" s="435">
        <f t="shared" si="155"/>
        <v>0.17308999376748105</v>
      </c>
      <c r="I1149" s="577">
        <f t="shared" si="161"/>
        <v>11.46</v>
      </c>
      <c r="J1149" s="573">
        <f t="shared" si="156"/>
        <v>0.58750267662914968</v>
      </c>
    </row>
    <row r="1150" spans="1:10" x14ac:dyDescent="0.25">
      <c r="A1150">
        <f t="shared" si="157"/>
        <v>0.11929056412657635</v>
      </c>
      <c r="B1150" s="2">
        <f t="shared" si="158"/>
        <v>11.4699999999998</v>
      </c>
      <c r="C1150" s="428">
        <f t="shared" si="159"/>
        <v>11.47</v>
      </c>
      <c r="D1150" s="425">
        <f t="shared" si="153"/>
        <v>0.11929056412657818</v>
      </c>
      <c r="E1150" s="433">
        <f t="shared" si="160"/>
        <v>11.47</v>
      </c>
      <c r="F1150" s="430">
        <f t="shared" si="154"/>
        <v>0.17316177916220402</v>
      </c>
      <c r="G1150" s="439">
        <f t="shared" si="161"/>
        <v>11.47</v>
      </c>
      <c r="H1150" s="435">
        <f t="shared" si="155"/>
        <v>0.17316177916220402</v>
      </c>
      <c r="I1150" s="577">
        <f t="shared" si="161"/>
        <v>11.47</v>
      </c>
      <c r="J1150" s="573">
        <f t="shared" si="156"/>
        <v>0.5875803139925283</v>
      </c>
    </row>
    <row r="1151" spans="1:10" x14ac:dyDescent="0.25">
      <c r="A1151">
        <f t="shared" si="157"/>
        <v>0.11938172532757488</v>
      </c>
      <c r="B1151" s="2">
        <f t="shared" si="158"/>
        <v>11.4799999999998</v>
      </c>
      <c r="C1151" s="428">
        <f t="shared" si="159"/>
        <v>11.48</v>
      </c>
      <c r="D1151" s="425">
        <f t="shared" si="153"/>
        <v>0.11938172532757672</v>
      </c>
      <c r="E1151" s="433">
        <f t="shared" si="160"/>
        <v>11.48</v>
      </c>
      <c r="F1151" s="430">
        <f t="shared" si="154"/>
        <v>0.17323357703745521</v>
      </c>
      <c r="G1151" s="439">
        <f t="shared" si="161"/>
        <v>11.48</v>
      </c>
      <c r="H1151" s="435">
        <f t="shared" si="155"/>
        <v>0.17323357703745521</v>
      </c>
      <c r="I1151" s="577">
        <f t="shared" si="161"/>
        <v>11.48</v>
      </c>
      <c r="J1151" s="573">
        <f t="shared" si="156"/>
        <v>0.58765795347077732</v>
      </c>
    </row>
    <row r="1152" spans="1:10" x14ac:dyDescent="0.25">
      <c r="A1152">
        <f t="shared" si="157"/>
        <v>0.11947290259957409</v>
      </c>
      <c r="B1152" s="2">
        <f t="shared" si="158"/>
        <v>11.489999999999799</v>
      </c>
      <c r="C1152" s="428">
        <f t="shared" si="159"/>
        <v>11.49</v>
      </c>
      <c r="D1152" s="425">
        <f t="shared" si="153"/>
        <v>0.11947290259957589</v>
      </c>
      <c r="E1152" s="433">
        <f t="shared" si="160"/>
        <v>11.49</v>
      </c>
      <c r="F1152" s="430">
        <f t="shared" si="154"/>
        <v>0.17330538738918266</v>
      </c>
      <c r="G1152" s="439">
        <f t="shared" si="161"/>
        <v>11.49</v>
      </c>
      <c r="H1152" s="435">
        <f t="shared" si="155"/>
        <v>0.17330538738918266</v>
      </c>
      <c r="I1152" s="577">
        <f t="shared" si="161"/>
        <v>11.49</v>
      </c>
      <c r="J1152" s="573">
        <f t="shared" si="156"/>
        <v>0.58773559506359629</v>
      </c>
    </row>
    <row r="1153" spans="1:10" x14ac:dyDescent="0.25">
      <c r="A1153">
        <f t="shared" si="157"/>
        <v>0.11956409591675143</v>
      </c>
      <c r="B1153" s="2">
        <f t="shared" si="158"/>
        <v>11.499999999999799</v>
      </c>
      <c r="C1153" s="428">
        <f t="shared" si="159"/>
        <v>11.5</v>
      </c>
      <c r="D1153" s="425">
        <f t="shared" si="153"/>
        <v>0.11956409591675328</v>
      </c>
      <c r="E1153" s="433">
        <f t="shared" si="160"/>
        <v>11.5</v>
      </c>
      <c r="F1153" s="430">
        <f t="shared" si="154"/>
        <v>0.17337721021333444</v>
      </c>
      <c r="G1153" s="439">
        <f t="shared" si="161"/>
        <v>11.5</v>
      </c>
      <c r="H1153" s="435">
        <f t="shared" si="155"/>
        <v>0.17337721021333444</v>
      </c>
      <c r="I1153" s="577">
        <f t="shared" si="161"/>
        <v>11.5</v>
      </c>
      <c r="J1153" s="573">
        <f t="shared" si="156"/>
        <v>0.58781323877068548</v>
      </c>
    </row>
    <row r="1154" spans="1:10" x14ac:dyDescent="0.25">
      <c r="A1154">
        <f t="shared" si="157"/>
        <v>0.11965530525331472</v>
      </c>
      <c r="B1154" s="2">
        <f t="shared" si="158"/>
        <v>11.509999999999799</v>
      </c>
      <c r="C1154" s="428">
        <f t="shared" si="159"/>
        <v>11.51</v>
      </c>
      <c r="D1154" s="425">
        <f t="shared" si="153"/>
        <v>0.11965530525331654</v>
      </c>
      <c r="E1154" s="433">
        <f t="shared" si="160"/>
        <v>11.51</v>
      </c>
      <c r="F1154" s="430">
        <f t="shared" si="154"/>
        <v>0.17344904550585821</v>
      </c>
      <c r="G1154" s="439">
        <f t="shared" si="161"/>
        <v>11.51</v>
      </c>
      <c r="H1154" s="435">
        <f t="shared" si="155"/>
        <v>0.17344904550585821</v>
      </c>
      <c r="I1154" s="577">
        <f t="shared" si="161"/>
        <v>11.51</v>
      </c>
      <c r="J1154" s="573">
        <f t="shared" si="156"/>
        <v>0.58789088459174499</v>
      </c>
    </row>
    <row r="1155" spans="1:10" x14ac:dyDescent="0.25">
      <c r="A1155">
        <f t="shared" si="157"/>
        <v>0.11974653058350183</v>
      </c>
      <c r="B1155" s="2">
        <f t="shared" si="158"/>
        <v>11.519999999999799</v>
      </c>
      <c r="C1155" s="428">
        <f t="shared" si="159"/>
        <v>11.52</v>
      </c>
      <c r="D1155" s="425">
        <f t="shared" ref="D1155:D1218" si="162">(((1+C1155/100)^D$2)*C1155/100)/(((1+C1155/100)^D$2)-1)</f>
        <v>0.11974653058350368</v>
      </c>
      <c r="E1155" s="433">
        <f t="shared" si="160"/>
        <v>11.52</v>
      </c>
      <c r="F1155" s="430">
        <f t="shared" ref="F1155:F1218" si="163">(((1+E1155/100)^F$2)*E1155/100)/(((1+E1155/100)^F$2)-1)</f>
        <v>0.17352089326270159</v>
      </c>
      <c r="G1155" s="439">
        <f t="shared" si="161"/>
        <v>11.52</v>
      </c>
      <c r="H1155" s="435">
        <f t="shared" ref="H1155:H1218" si="164">(((1+G1155/100)^H$2)*G1155/100)/(((1+G1155/100)^H$2)-1)</f>
        <v>0.17352089326270159</v>
      </c>
      <c r="I1155" s="577">
        <f t="shared" si="161"/>
        <v>11.52</v>
      </c>
      <c r="J1155" s="573">
        <f t="shared" ref="J1155:J1218" si="165">(((1+I1155/100)^J$2)*I1155/100)/(((1+I1155/100)^J$2)-1)</f>
        <v>0.58796853252647518</v>
      </c>
    </row>
    <row r="1156" spans="1:10" x14ac:dyDescent="0.25">
      <c r="A1156">
        <f t="shared" si="157"/>
        <v>0.11983777188158098</v>
      </c>
      <c r="B1156" s="2">
        <f t="shared" si="158"/>
        <v>11.529999999999799</v>
      </c>
      <c r="C1156" s="428">
        <f t="shared" si="159"/>
        <v>11.53</v>
      </c>
      <c r="D1156" s="425">
        <f t="shared" si="162"/>
        <v>0.11983777188158283</v>
      </c>
      <c r="E1156" s="433">
        <f t="shared" si="160"/>
        <v>11.53</v>
      </c>
      <c r="F1156" s="430">
        <f t="shared" si="163"/>
        <v>0.17359275347981187</v>
      </c>
      <c r="G1156" s="439">
        <f t="shared" si="161"/>
        <v>11.53</v>
      </c>
      <c r="H1156" s="435">
        <f t="shared" si="164"/>
        <v>0.17359275347981187</v>
      </c>
      <c r="I1156" s="577">
        <f t="shared" si="161"/>
        <v>11.53</v>
      </c>
      <c r="J1156" s="573">
        <f t="shared" si="165"/>
        <v>0.58804618257457575</v>
      </c>
    </row>
    <row r="1157" spans="1:10" x14ac:dyDescent="0.25">
      <c r="A1157">
        <f t="shared" ref="A1157:A1220" si="166">(((1+B1157/100)^A$2)*B1157/100)/(((1+B1157/100)^A$2)-1)</f>
        <v>0.11992902912185059</v>
      </c>
      <c r="B1157" s="2">
        <f t="shared" si="158"/>
        <v>11.539999999999798</v>
      </c>
      <c r="C1157" s="428">
        <f t="shared" si="159"/>
        <v>11.54</v>
      </c>
      <c r="D1157" s="425">
        <f t="shared" si="162"/>
        <v>0.11992902912185242</v>
      </c>
      <c r="E1157" s="433">
        <f t="shared" si="160"/>
        <v>11.54</v>
      </c>
      <c r="F1157" s="430">
        <f t="shared" si="163"/>
        <v>0.17366462615313633</v>
      </c>
      <c r="G1157" s="439">
        <f t="shared" si="161"/>
        <v>11.54</v>
      </c>
      <c r="H1157" s="435">
        <f t="shared" si="164"/>
        <v>0.17366462615313633</v>
      </c>
      <c r="I1157" s="577">
        <f t="shared" si="161"/>
        <v>11.54</v>
      </c>
      <c r="J1157" s="573">
        <f t="shared" si="165"/>
        <v>0.5881238347357477</v>
      </c>
    </row>
    <row r="1158" spans="1:10" x14ac:dyDescent="0.25">
      <c r="A1158">
        <f t="shared" si="166"/>
        <v>0.12002030227863926</v>
      </c>
      <c r="B1158" s="2">
        <f t="shared" ref="B1158:B1221" si="167">B1157+0.01</f>
        <v>11.549999999999798</v>
      </c>
      <c r="C1158" s="428">
        <f t="shared" ref="C1158:C1221" si="168">ROUND(C1157+0.01,2)</f>
        <v>11.55</v>
      </c>
      <c r="D1158" s="425">
        <f t="shared" si="162"/>
        <v>0.12002030227864111</v>
      </c>
      <c r="E1158" s="433">
        <f t="shared" ref="E1158:E1221" si="169">ROUND(E1157+0.01,2)</f>
        <v>11.55</v>
      </c>
      <c r="F1158" s="430">
        <f t="shared" si="163"/>
        <v>0.17373651127862189</v>
      </c>
      <c r="G1158" s="439">
        <f t="shared" ref="G1158:I1221" si="170">ROUND(G1157+0.01,2)</f>
        <v>11.55</v>
      </c>
      <c r="H1158" s="435">
        <f t="shared" si="164"/>
        <v>0.17373651127862189</v>
      </c>
      <c r="I1158" s="577">
        <f t="shared" si="170"/>
        <v>11.55</v>
      </c>
      <c r="J1158" s="573">
        <f t="shared" si="165"/>
        <v>0.58820148900969083</v>
      </c>
    </row>
    <row r="1159" spans="1:10" x14ac:dyDescent="0.25">
      <c r="A1159">
        <f t="shared" si="166"/>
        <v>0.12011159132630589</v>
      </c>
      <c r="B1159" s="2">
        <f t="shared" si="167"/>
        <v>11.559999999999798</v>
      </c>
      <c r="C1159" s="428">
        <f t="shared" si="168"/>
        <v>11.56</v>
      </c>
      <c r="D1159" s="425">
        <f t="shared" si="162"/>
        <v>0.12011159132630772</v>
      </c>
      <c r="E1159" s="433">
        <f t="shared" si="169"/>
        <v>11.56</v>
      </c>
      <c r="F1159" s="430">
        <f t="shared" si="163"/>
        <v>0.17380840885221532</v>
      </c>
      <c r="G1159" s="439">
        <f t="shared" si="170"/>
        <v>11.56</v>
      </c>
      <c r="H1159" s="435">
        <f t="shared" si="164"/>
        <v>0.17380840885221532</v>
      </c>
      <c r="I1159" s="577">
        <f t="shared" si="170"/>
        <v>11.56</v>
      </c>
      <c r="J1159" s="573">
        <f t="shared" si="165"/>
        <v>0.58827914539610526</v>
      </c>
    </row>
    <row r="1160" spans="1:10" x14ac:dyDescent="0.25">
      <c r="A1160">
        <f t="shared" si="166"/>
        <v>0.12020289623923951</v>
      </c>
      <c r="B1160" s="2">
        <f t="shared" si="167"/>
        <v>11.569999999999798</v>
      </c>
      <c r="C1160" s="428">
        <f t="shared" si="168"/>
        <v>11.57</v>
      </c>
      <c r="D1160" s="425">
        <f t="shared" si="162"/>
        <v>0.12020289623924138</v>
      </c>
      <c r="E1160" s="433">
        <f t="shared" si="169"/>
        <v>11.57</v>
      </c>
      <c r="F1160" s="430">
        <f t="shared" si="163"/>
        <v>0.17388031886986335</v>
      </c>
      <c r="G1160" s="439">
        <f t="shared" si="170"/>
        <v>11.57</v>
      </c>
      <c r="H1160" s="435">
        <f t="shared" si="164"/>
        <v>0.17388031886986335</v>
      </c>
      <c r="I1160" s="577">
        <f t="shared" si="170"/>
        <v>11.57</v>
      </c>
      <c r="J1160" s="573">
        <f t="shared" si="165"/>
        <v>0.58835680389469236</v>
      </c>
    </row>
    <row r="1161" spans="1:10" x14ac:dyDescent="0.25">
      <c r="A1161">
        <f t="shared" si="166"/>
        <v>0.12029421699185956</v>
      </c>
      <c r="B1161" s="2">
        <f t="shared" si="167"/>
        <v>11.579999999999798</v>
      </c>
      <c r="C1161" s="428">
        <f t="shared" si="168"/>
        <v>11.58</v>
      </c>
      <c r="D1161" s="425">
        <f t="shared" si="162"/>
        <v>0.12029421699186142</v>
      </c>
      <c r="E1161" s="433">
        <f t="shared" si="169"/>
        <v>11.58</v>
      </c>
      <c r="F1161" s="430">
        <f t="shared" si="163"/>
        <v>0.1739522413275125</v>
      </c>
      <c r="G1161" s="439">
        <f t="shared" si="170"/>
        <v>11.58</v>
      </c>
      <c r="H1161" s="435">
        <f t="shared" si="164"/>
        <v>0.1739522413275125</v>
      </c>
      <c r="I1161" s="577">
        <f t="shared" si="170"/>
        <v>11.58</v>
      </c>
      <c r="J1161" s="573">
        <f t="shared" si="165"/>
        <v>0.58843446450515235</v>
      </c>
    </row>
    <row r="1162" spans="1:10" x14ac:dyDescent="0.25">
      <c r="A1162">
        <f t="shared" si="166"/>
        <v>0.12038555355861552</v>
      </c>
      <c r="B1162" s="2">
        <f t="shared" si="167"/>
        <v>11.589999999999797</v>
      </c>
      <c r="C1162" s="428">
        <f t="shared" si="168"/>
        <v>11.59</v>
      </c>
      <c r="D1162" s="425">
        <f t="shared" si="162"/>
        <v>0.12038555355861737</v>
      </c>
      <c r="E1162" s="433">
        <f t="shared" si="169"/>
        <v>11.59</v>
      </c>
      <c r="F1162" s="430">
        <f t="shared" si="163"/>
        <v>0.17402417622110877</v>
      </c>
      <c r="G1162" s="439">
        <f t="shared" si="170"/>
        <v>11.59</v>
      </c>
      <c r="H1162" s="435">
        <f t="shared" si="164"/>
        <v>0.17402417622110877</v>
      </c>
      <c r="I1162" s="577">
        <f t="shared" si="170"/>
        <v>11.59</v>
      </c>
      <c r="J1162" s="573">
        <f t="shared" si="165"/>
        <v>0.58851212722718493</v>
      </c>
    </row>
    <row r="1163" spans="1:10" x14ac:dyDescent="0.25">
      <c r="A1163">
        <f t="shared" si="166"/>
        <v>0.12047690591398719</v>
      </c>
      <c r="B1163" s="2">
        <f t="shared" si="167"/>
        <v>11.599999999999797</v>
      </c>
      <c r="C1163" s="428">
        <f t="shared" si="168"/>
        <v>11.6</v>
      </c>
      <c r="D1163" s="425">
        <f t="shared" si="162"/>
        <v>0.120476905913989</v>
      </c>
      <c r="E1163" s="433">
        <f t="shared" si="169"/>
        <v>11.6</v>
      </c>
      <c r="F1163" s="430">
        <f t="shared" si="163"/>
        <v>0.17409612354659834</v>
      </c>
      <c r="G1163" s="439">
        <f t="shared" si="170"/>
        <v>11.6</v>
      </c>
      <c r="H1163" s="435">
        <f t="shared" si="164"/>
        <v>0.17409612354659834</v>
      </c>
      <c r="I1163" s="577">
        <f t="shared" si="170"/>
        <v>11.6</v>
      </c>
      <c r="J1163" s="573">
        <f t="shared" si="165"/>
        <v>0.58858979206049078</v>
      </c>
    </row>
    <row r="1164" spans="1:10" x14ac:dyDescent="0.25">
      <c r="A1164">
        <f t="shared" si="166"/>
        <v>0.12056827403248462</v>
      </c>
      <c r="B1164" s="2">
        <f t="shared" si="167"/>
        <v>11.609999999999797</v>
      </c>
      <c r="C1164" s="428">
        <f t="shared" si="168"/>
        <v>11.61</v>
      </c>
      <c r="D1164" s="425">
        <f t="shared" si="162"/>
        <v>0.12056827403248643</v>
      </c>
      <c r="E1164" s="433">
        <f t="shared" si="169"/>
        <v>11.61</v>
      </c>
      <c r="F1164" s="430">
        <f t="shared" si="163"/>
        <v>0.17416808329992736</v>
      </c>
      <c r="G1164" s="439">
        <f t="shared" si="170"/>
        <v>11.61</v>
      </c>
      <c r="H1164" s="435">
        <f t="shared" si="164"/>
        <v>0.17416808329992736</v>
      </c>
      <c r="I1164" s="577">
        <f t="shared" si="170"/>
        <v>11.61</v>
      </c>
      <c r="J1164" s="573">
        <f t="shared" si="165"/>
        <v>0.58866745900477235</v>
      </c>
    </row>
    <row r="1165" spans="1:10" x14ac:dyDescent="0.25">
      <c r="A1165">
        <f t="shared" si="166"/>
        <v>0.12065965788864805</v>
      </c>
      <c r="B1165" s="2">
        <f t="shared" si="167"/>
        <v>11.619999999999797</v>
      </c>
      <c r="C1165" s="428">
        <f t="shared" si="168"/>
        <v>11.62</v>
      </c>
      <c r="D1165" s="425">
        <f t="shared" si="162"/>
        <v>0.12065965788864987</v>
      </c>
      <c r="E1165" s="433">
        <f t="shared" si="169"/>
        <v>11.62</v>
      </c>
      <c r="F1165" s="430">
        <f t="shared" si="163"/>
        <v>0.17424005547704144</v>
      </c>
      <c r="G1165" s="439">
        <f t="shared" si="170"/>
        <v>11.62</v>
      </c>
      <c r="H1165" s="435">
        <f t="shared" si="164"/>
        <v>0.17424005547704144</v>
      </c>
      <c r="I1165" s="577">
        <f t="shared" si="170"/>
        <v>11.62</v>
      </c>
      <c r="J1165" s="573">
        <f t="shared" si="165"/>
        <v>0.58874512805972912</v>
      </c>
    </row>
    <row r="1166" spans="1:10" x14ac:dyDescent="0.25">
      <c r="A1166">
        <f t="shared" si="166"/>
        <v>0.12075105745704794</v>
      </c>
      <c r="B1166" s="2">
        <f t="shared" si="167"/>
        <v>11.629999999999797</v>
      </c>
      <c r="C1166" s="428">
        <f t="shared" si="168"/>
        <v>11.63</v>
      </c>
      <c r="D1166" s="425">
        <f t="shared" si="162"/>
        <v>0.12075105745704981</v>
      </c>
      <c r="E1166" s="433">
        <f t="shared" si="169"/>
        <v>11.63</v>
      </c>
      <c r="F1166" s="430">
        <f t="shared" si="163"/>
        <v>0.1743120400738862</v>
      </c>
      <c r="G1166" s="439">
        <f t="shared" si="170"/>
        <v>11.63</v>
      </c>
      <c r="H1166" s="435">
        <f t="shared" si="164"/>
        <v>0.1743120400738862</v>
      </c>
      <c r="I1166" s="577">
        <f t="shared" si="170"/>
        <v>11.63</v>
      </c>
      <c r="J1166" s="573">
        <f t="shared" si="165"/>
        <v>0.58882279922506242</v>
      </c>
    </row>
    <row r="1167" spans="1:10" x14ac:dyDescent="0.25">
      <c r="A1167">
        <f t="shared" si="166"/>
        <v>0.12084247271228508</v>
      </c>
      <c r="B1167" s="2">
        <f t="shared" si="167"/>
        <v>11.639999999999796</v>
      </c>
      <c r="C1167" s="428">
        <f t="shared" si="168"/>
        <v>11.64</v>
      </c>
      <c r="D1167" s="425">
        <f t="shared" si="162"/>
        <v>0.12084247271228693</v>
      </c>
      <c r="E1167" s="433">
        <f t="shared" si="169"/>
        <v>11.64</v>
      </c>
      <c r="F1167" s="430">
        <f t="shared" si="163"/>
        <v>0.1743840370864069</v>
      </c>
      <c r="G1167" s="439">
        <f t="shared" si="170"/>
        <v>11.64</v>
      </c>
      <c r="H1167" s="435">
        <f t="shared" si="164"/>
        <v>0.1743840370864069</v>
      </c>
      <c r="I1167" s="577">
        <f t="shared" si="170"/>
        <v>11.64</v>
      </c>
      <c r="J1167" s="573">
        <f t="shared" si="165"/>
        <v>0.58890047250047217</v>
      </c>
    </row>
    <row r="1168" spans="1:10" x14ac:dyDescent="0.25">
      <c r="A1168">
        <f t="shared" si="166"/>
        <v>0.12093390362899038</v>
      </c>
      <c r="B1168" s="2">
        <f t="shared" si="167"/>
        <v>11.649999999999796</v>
      </c>
      <c r="C1168" s="428">
        <f t="shared" si="168"/>
        <v>11.65</v>
      </c>
      <c r="D1168" s="425">
        <f t="shared" si="162"/>
        <v>0.12093390362899226</v>
      </c>
      <c r="E1168" s="433">
        <f t="shared" si="169"/>
        <v>11.65</v>
      </c>
      <c r="F1168" s="430">
        <f t="shared" si="163"/>
        <v>0.17445604651054888</v>
      </c>
      <c r="G1168" s="439">
        <f t="shared" si="170"/>
        <v>11.65</v>
      </c>
      <c r="H1168" s="435">
        <f t="shared" si="164"/>
        <v>0.17445604651054888</v>
      </c>
      <c r="I1168" s="577">
        <f t="shared" si="170"/>
        <v>11.65</v>
      </c>
      <c r="J1168" s="573">
        <f t="shared" si="165"/>
        <v>0.58897814788566027</v>
      </c>
    </row>
    <row r="1169" spans="1:10" x14ac:dyDescent="0.25">
      <c r="A1169">
        <f t="shared" si="166"/>
        <v>0.12102535018182504</v>
      </c>
      <c r="B1169" s="2">
        <f t="shared" si="167"/>
        <v>11.659999999999796</v>
      </c>
      <c r="C1169" s="428">
        <f t="shared" si="168"/>
        <v>11.66</v>
      </c>
      <c r="D1169" s="425">
        <f t="shared" si="162"/>
        <v>0.12102535018182693</v>
      </c>
      <c r="E1169" s="433">
        <f t="shared" si="169"/>
        <v>11.66</v>
      </c>
      <c r="F1169" s="430">
        <f t="shared" si="163"/>
        <v>0.17452806834225718</v>
      </c>
      <c r="G1169" s="439">
        <f t="shared" si="170"/>
        <v>11.66</v>
      </c>
      <c r="H1169" s="435">
        <f t="shared" si="164"/>
        <v>0.17452806834225718</v>
      </c>
      <c r="I1169" s="577">
        <f t="shared" si="170"/>
        <v>11.66</v>
      </c>
      <c r="J1169" s="573">
        <f t="shared" si="165"/>
        <v>0.58905582538032697</v>
      </c>
    </row>
    <row r="1170" spans="1:10" x14ac:dyDescent="0.25">
      <c r="A1170">
        <f t="shared" si="166"/>
        <v>0.12111681234548047</v>
      </c>
      <c r="B1170" s="2">
        <f t="shared" si="167"/>
        <v>11.669999999999796</v>
      </c>
      <c r="C1170" s="428">
        <f t="shared" si="168"/>
        <v>11.67</v>
      </c>
      <c r="D1170" s="425">
        <f t="shared" si="162"/>
        <v>0.12111681234548237</v>
      </c>
      <c r="E1170" s="433">
        <f t="shared" si="169"/>
        <v>11.67</v>
      </c>
      <c r="F1170" s="430">
        <f t="shared" si="163"/>
        <v>0.17460010257747666</v>
      </c>
      <c r="G1170" s="439">
        <f t="shared" si="170"/>
        <v>11.67</v>
      </c>
      <c r="H1170" s="435">
        <f t="shared" si="164"/>
        <v>0.17460010257747666</v>
      </c>
      <c r="I1170" s="577">
        <f t="shared" si="170"/>
        <v>11.67</v>
      </c>
      <c r="J1170" s="573">
        <f t="shared" si="165"/>
        <v>0.58913350498417327</v>
      </c>
    </row>
    <row r="1171" spans="1:10" x14ac:dyDescent="0.25">
      <c r="A1171">
        <f t="shared" si="166"/>
        <v>0.12120829009467833</v>
      </c>
      <c r="B1171" s="2">
        <f t="shared" si="167"/>
        <v>11.679999999999795</v>
      </c>
      <c r="C1171" s="428">
        <f t="shared" si="168"/>
        <v>11.68</v>
      </c>
      <c r="D1171" s="425">
        <f t="shared" si="162"/>
        <v>0.12120829009468022</v>
      </c>
      <c r="E1171" s="433">
        <f t="shared" si="169"/>
        <v>11.68</v>
      </c>
      <c r="F1171" s="430">
        <f t="shared" si="163"/>
        <v>0.1746721492121521</v>
      </c>
      <c r="G1171" s="439">
        <f t="shared" si="170"/>
        <v>11.68</v>
      </c>
      <c r="H1171" s="435">
        <f t="shared" si="164"/>
        <v>0.1746721492121521</v>
      </c>
      <c r="I1171" s="577">
        <f t="shared" si="170"/>
        <v>11.68</v>
      </c>
      <c r="J1171" s="573">
        <f t="shared" si="165"/>
        <v>0.58921118669690087</v>
      </c>
    </row>
    <row r="1172" spans="1:10" x14ac:dyDescent="0.25">
      <c r="A1172">
        <f t="shared" si="166"/>
        <v>0.12129978340417046</v>
      </c>
      <c r="B1172" s="2">
        <f t="shared" si="167"/>
        <v>11.689999999999795</v>
      </c>
      <c r="C1172" s="428">
        <f t="shared" si="168"/>
        <v>11.69</v>
      </c>
      <c r="D1172" s="425">
        <f t="shared" si="162"/>
        <v>0.12129978340417231</v>
      </c>
      <c r="E1172" s="433">
        <f t="shared" si="169"/>
        <v>11.69</v>
      </c>
      <c r="F1172" s="430">
        <f t="shared" si="163"/>
        <v>0.17474420824222811</v>
      </c>
      <c r="G1172" s="439">
        <f t="shared" si="170"/>
        <v>11.69</v>
      </c>
      <c r="H1172" s="435">
        <f t="shared" si="164"/>
        <v>0.17474420824222811</v>
      </c>
      <c r="I1172" s="577">
        <f t="shared" si="170"/>
        <v>11.69</v>
      </c>
      <c r="J1172" s="573">
        <f t="shared" si="165"/>
        <v>0.58928887051821044</v>
      </c>
    </row>
    <row r="1173" spans="1:10" x14ac:dyDescent="0.25">
      <c r="A1173">
        <f t="shared" si="166"/>
        <v>0.12139129224873897</v>
      </c>
      <c r="B1173" s="2">
        <f t="shared" si="167"/>
        <v>11.699999999999795</v>
      </c>
      <c r="C1173" s="428">
        <f t="shared" si="168"/>
        <v>11.7</v>
      </c>
      <c r="D1173" s="425">
        <f t="shared" si="162"/>
        <v>0.12139129224874083</v>
      </c>
      <c r="E1173" s="433">
        <f t="shared" si="169"/>
        <v>11.7</v>
      </c>
      <c r="F1173" s="430">
        <f t="shared" si="163"/>
        <v>0.17481627966364899</v>
      </c>
      <c r="G1173" s="439">
        <f t="shared" si="170"/>
        <v>11.7</v>
      </c>
      <c r="H1173" s="435">
        <f t="shared" si="164"/>
        <v>0.17481627966364899</v>
      </c>
      <c r="I1173" s="577">
        <f t="shared" si="170"/>
        <v>11.7</v>
      </c>
      <c r="J1173" s="573">
        <f t="shared" si="165"/>
        <v>0.58936655644780345</v>
      </c>
    </row>
    <row r="1174" spans="1:10" x14ac:dyDescent="0.25">
      <c r="A1174">
        <f t="shared" si="166"/>
        <v>0.12148281660319624</v>
      </c>
      <c r="B1174" s="2">
        <f t="shared" si="167"/>
        <v>11.709999999999795</v>
      </c>
      <c r="C1174" s="428">
        <f t="shared" si="168"/>
        <v>11.71</v>
      </c>
      <c r="D1174" s="425">
        <f t="shared" si="162"/>
        <v>0.12148281660319811</v>
      </c>
      <c r="E1174" s="433">
        <f t="shared" si="169"/>
        <v>11.71</v>
      </c>
      <c r="F1174" s="430">
        <f t="shared" si="163"/>
        <v>0.1748883634723592</v>
      </c>
      <c r="G1174" s="439">
        <f t="shared" si="170"/>
        <v>11.71</v>
      </c>
      <c r="H1174" s="435">
        <f t="shared" si="164"/>
        <v>0.1748883634723592</v>
      </c>
      <c r="I1174" s="577">
        <f t="shared" si="170"/>
        <v>11.71</v>
      </c>
      <c r="J1174" s="573">
        <f t="shared" si="165"/>
        <v>0.58944424448538124</v>
      </c>
    </row>
    <row r="1175" spans="1:10" x14ac:dyDescent="0.25">
      <c r="A1175">
        <f t="shared" si="166"/>
        <v>0.12157435644238471</v>
      </c>
      <c r="B1175" s="2">
        <f t="shared" si="167"/>
        <v>11.719999999999795</v>
      </c>
      <c r="C1175" s="428">
        <f t="shared" si="168"/>
        <v>11.72</v>
      </c>
      <c r="D1175" s="425">
        <f t="shared" si="162"/>
        <v>0.12157435644238659</v>
      </c>
      <c r="E1175" s="433">
        <f t="shared" si="169"/>
        <v>11.72</v>
      </c>
      <c r="F1175" s="430">
        <f t="shared" si="163"/>
        <v>0.17496045966430251</v>
      </c>
      <c r="G1175" s="439">
        <f t="shared" si="170"/>
        <v>11.72</v>
      </c>
      <c r="H1175" s="435">
        <f t="shared" si="164"/>
        <v>0.17496045966430251</v>
      </c>
      <c r="I1175" s="577">
        <f t="shared" si="170"/>
        <v>11.72</v>
      </c>
      <c r="J1175" s="573">
        <f t="shared" si="165"/>
        <v>0.58952193463064428</v>
      </c>
    </row>
    <row r="1176" spans="1:10" x14ac:dyDescent="0.25">
      <c r="A1176">
        <f t="shared" si="166"/>
        <v>0.12166591174117727</v>
      </c>
      <c r="B1176" s="2">
        <f t="shared" si="167"/>
        <v>11.729999999999794</v>
      </c>
      <c r="C1176" s="428">
        <f t="shared" si="168"/>
        <v>11.73</v>
      </c>
      <c r="D1176" s="425">
        <f t="shared" si="162"/>
        <v>0.12166591174117916</v>
      </c>
      <c r="E1176" s="433">
        <f t="shared" si="169"/>
        <v>11.73</v>
      </c>
      <c r="F1176" s="430">
        <f t="shared" si="163"/>
        <v>0.17503256823542312</v>
      </c>
      <c r="G1176" s="439">
        <f t="shared" si="170"/>
        <v>11.73</v>
      </c>
      <c r="H1176" s="435">
        <f t="shared" si="164"/>
        <v>0.17503256823542312</v>
      </c>
      <c r="I1176" s="577">
        <f t="shared" si="170"/>
        <v>11.73</v>
      </c>
      <c r="J1176" s="573">
        <f t="shared" si="165"/>
        <v>0.58959962688329481</v>
      </c>
    </row>
    <row r="1177" spans="1:10" x14ac:dyDescent="0.25">
      <c r="A1177">
        <f t="shared" si="166"/>
        <v>0.12175748247447685</v>
      </c>
      <c r="B1177" s="2">
        <f t="shared" si="167"/>
        <v>11.739999999999794</v>
      </c>
      <c r="C1177" s="428">
        <f t="shared" si="168"/>
        <v>11.74</v>
      </c>
      <c r="D1177" s="425">
        <f t="shared" si="162"/>
        <v>0.12175748247447876</v>
      </c>
      <c r="E1177" s="433">
        <f t="shared" si="169"/>
        <v>11.74</v>
      </c>
      <c r="F1177" s="430">
        <f t="shared" si="163"/>
        <v>0.17510468918166477</v>
      </c>
      <c r="G1177" s="439">
        <f t="shared" si="170"/>
        <v>11.74</v>
      </c>
      <c r="H1177" s="435">
        <f t="shared" si="164"/>
        <v>0.17510468918166477</v>
      </c>
      <c r="I1177" s="577">
        <f t="shared" si="170"/>
        <v>11.74</v>
      </c>
      <c r="J1177" s="573">
        <f t="shared" si="165"/>
        <v>0.58967732124303418</v>
      </c>
    </row>
    <row r="1178" spans="1:10" x14ac:dyDescent="0.25">
      <c r="A1178">
        <f t="shared" si="166"/>
        <v>0.12184906861721669</v>
      </c>
      <c r="B1178" s="2">
        <f t="shared" si="167"/>
        <v>11.749999999999794</v>
      </c>
      <c r="C1178" s="428">
        <f t="shared" si="168"/>
        <v>11.75</v>
      </c>
      <c r="D1178" s="425">
        <f t="shared" si="162"/>
        <v>0.12184906861721861</v>
      </c>
      <c r="E1178" s="433">
        <f t="shared" si="169"/>
        <v>11.75</v>
      </c>
      <c r="F1178" s="430">
        <f t="shared" si="163"/>
        <v>0.17517682249897104</v>
      </c>
      <c r="G1178" s="439">
        <f t="shared" si="170"/>
        <v>11.75</v>
      </c>
      <c r="H1178" s="435">
        <f t="shared" si="164"/>
        <v>0.17517682249897104</v>
      </c>
      <c r="I1178" s="577">
        <f t="shared" si="170"/>
        <v>11.75</v>
      </c>
      <c r="J1178" s="573">
        <f t="shared" si="165"/>
        <v>0.58975501770956329</v>
      </c>
    </row>
    <row r="1179" spans="1:10" x14ac:dyDescent="0.25">
      <c r="A1179">
        <f t="shared" si="166"/>
        <v>0.12194067014436027</v>
      </c>
      <c r="B1179" s="2">
        <f t="shared" si="167"/>
        <v>11.759999999999794</v>
      </c>
      <c r="C1179" s="428">
        <f t="shared" si="168"/>
        <v>11.76</v>
      </c>
      <c r="D1179" s="425">
        <f t="shared" si="162"/>
        <v>0.12194067014436216</v>
      </c>
      <c r="E1179" s="433">
        <f t="shared" si="169"/>
        <v>11.76</v>
      </c>
      <c r="F1179" s="430">
        <f t="shared" si="163"/>
        <v>0.1752489681832855</v>
      </c>
      <c r="G1179" s="439">
        <f t="shared" si="170"/>
        <v>11.76</v>
      </c>
      <c r="H1179" s="435">
        <f t="shared" si="164"/>
        <v>0.1752489681832855</v>
      </c>
      <c r="I1179" s="577">
        <f t="shared" si="170"/>
        <v>11.76</v>
      </c>
      <c r="J1179" s="573">
        <f t="shared" si="165"/>
        <v>0.58983271628258449</v>
      </c>
    </row>
    <row r="1180" spans="1:10" x14ac:dyDescent="0.25">
      <c r="A1180">
        <f t="shared" si="166"/>
        <v>0.12203228703090116</v>
      </c>
      <c r="B1180" s="2">
        <f t="shared" si="167"/>
        <v>11.769999999999794</v>
      </c>
      <c r="C1180" s="428">
        <f t="shared" si="168"/>
        <v>11.77</v>
      </c>
      <c r="D1180" s="425">
        <f t="shared" si="162"/>
        <v>0.12203228703090307</v>
      </c>
      <c r="E1180" s="433">
        <f t="shared" si="169"/>
        <v>11.77</v>
      </c>
      <c r="F1180" s="430">
        <f t="shared" si="163"/>
        <v>0.17532112623055135</v>
      </c>
      <c r="G1180" s="439">
        <f t="shared" si="170"/>
        <v>11.77</v>
      </c>
      <c r="H1180" s="435">
        <f t="shared" si="164"/>
        <v>0.17532112623055135</v>
      </c>
      <c r="I1180" s="577">
        <f t="shared" si="170"/>
        <v>11.77</v>
      </c>
      <c r="J1180" s="573">
        <f t="shared" si="165"/>
        <v>0.58991041696179858</v>
      </c>
    </row>
    <row r="1181" spans="1:10" x14ac:dyDescent="0.25">
      <c r="A1181">
        <f t="shared" si="166"/>
        <v>0.12212391925186326</v>
      </c>
      <c r="B1181" s="2">
        <f t="shared" si="167"/>
        <v>11.779999999999793</v>
      </c>
      <c r="C1181" s="428">
        <f t="shared" si="168"/>
        <v>11.78</v>
      </c>
      <c r="D1181" s="425">
        <f t="shared" si="162"/>
        <v>0.12212391925186518</v>
      </c>
      <c r="E1181" s="433">
        <f t="shared" si="169"/>
        <v>11.78</v>
      </c>
      <c r="F1181" s="430">
        <f t="shared" si="163"/>
        <v>0.17539329663671185</v>
      </c>
      <c r="G1181" s="439">
        <f t="shared" si="170"/>
        <v>11.78</v>
      </c>
      <c r="H1181" s="435">
        <f t="shared" si="164"/>
        <v>0.17539329663671185</v>
      </c>
      <c r="I1181" s="577">
        <f t="shared" si="170"/>
        <v>11.78</v>
      </c>
      <c r="J1181" s="573">
        <f t="shared" si="165"/>
        <v>0.58998811974690746</v>
      </c>
    </row>
    <row r="1182" spans="1:10" x14ac:dyDescent="0.25">
      <c r="A1182">
        <f t="shared" si="166"/>
        <v>0.12221556678230072</v>
      </c>
      <c r="B1182" s="2">
        <f t="shared" si="167"/>
        <v>11.789999999999793</v>
      </c>
      <c r="C1182" s="428">
        <f t="shared" si="168"/>
        <v>11.79</v>
      </c>
      <c r="D1182" s="425">
        <f t="shared" si="162"/>
        <v>0.1222155667823026</v>
      </c>
      <c r="E1182" s="433">
        <f t="shared" si="169"/>
        <v>11.79</v>
      </c>
      <c r="F1182" s="430">
        <f t="shared" si="163"/>
        <v>0.17546547939771007</v>
      </c>
      <c r="G1182" s="439">
        <f t="shared" si="170"/>
        <v>11.79</v>
      </c>
      <c r="H1182" s="435">
        <f t="shared" si="164"/>
        <v>0.17546547939771007</v>
      </c>
      <c r="I1182" s="577">
        <f t="shared" si="170"/>
        <v>11.79</v>
      </c>
      <c r="J1182" s="573">
        <f t="shared" si="165"/>
        <v>0.59006582463761315</v>
      </c>
    </row>
    <row r="1183" spans="1:10" x14ac:dyDescent="0.25">
      <c r="A1183">
        <f t="shared" si="166"/>
        <v>0.12230722959729773</v>
      </c>
      <c r="B1183" s="2">
        <f t="shared" si="167"/>
        <v>11.799999999999793</v>
      </c>
      <c r="C1183" s="428">
        <f t="shared" si="168"/>
        <v>11.8</v>
      </c>
      <c r="D1183" s="425">
        <f t="shared" si="162"/>
        <v>0.1223072295972996</v>
      </c>
      <c r="E1183" s="433">
        <f t="shared" si="169"/>
        <v>11.8</v>
      </c>
      <c r="F1183" s="430">
        <f t="shared" si="163"/>
        <v>0.17553767450948871</v>
      </c>
      <c r="G1183" s="439">
        <f t="shared" si="170"/>
        <v>11.8</v>
      </c>
      <c r="H1183" s="435">
        <f t="shared" si="164"/>
        <v>0.17553767450948871</v>
      </c>
      <c r="I1183" s="577">
        <f t="shared" si="170"/>
        <v>11.8</v>
      </c>
      <c r="J1183" s="573">
        <f t="shared" si="165"/>
        <v>0.59014353163361621</v>
      </c>
    </row>
    <row r="1184" spans="1:10" x14ac:dyDescent="0.25">
      <c r="A1184">
        <f t="shared" si="166"/>
        <v>0.12239890767196883</v>
      </c>
      <c r="B1184" s="2">
        <f t="shared" si="167"/>
        <v>11.809999999999793</v>
      </c>
      <c r="C1184" s="428">
        <f t="shared" si="168"/>
        <v>11.81</v>
      </c>
      <c r="D1184" s="425">
        <f t="shared" si="162"/>
        <v>0.12239890767197072</v>
      </c>
      <c r="E1184" s="433">
        <f t="shared" si="169"/>
        <v>11.81</v>
      </c>
      <c r="F1184" s="430">
        <f t="shared" si="163"/>
        <v>0.17560988196799091</v>
      </c>
      <c r="G1184" s="439">
        <f t="shared" si="170"/>
        <v>11.81</v>
      </c>
      <c r="H1184" s="435">
        <f t="shared" si="164"/>
        <v>0.17560988196799091</v>
      </c>
      <c r="I1184" s="577">
        <f t="shared" si="170"/>
        <v>11.81</v>
      </c>
      <c r="J1184" s="573">
        <f t="shared" si="165"/>
        <v>0.59022124073462034</v>
      </c>
    </row>
    <row r="1185" spans="1:10" x14ac:dyDescent="0.25">
      <c r="A1185">
        <f t="shared" si="166"/>
        <v>0.12249060098145874</v>
      </c>
      <c r="B1185" s="2">
        <f t="shared" si="167"/>
        <v>11.819999999999792</v>
      </c>
      <c r="C1185" s="428">
        <f t="shared" si="168"/>
        <v>11.82</v>
      </c>
      <c r="D1185" s="425">
        <f t="shared" si="162"/>
        <v>0.12249060098146063</v>
      </c>
      <c r="E1185" s="433">
        <f t="shared" si="169"/>
        <v>11.82</v>
      </c>
      <c r="F1185" s="430">
        <f t="shared" si="163"/>
        <v>0.17568210176915899</v>
      </c>
      <c r="G1185" s="439">
        <f t="shared" si="170"/>
        <v>11.82</v>
      </c>
      <c r="H1185" s="435">
        <f t="shared" si="164"/>
        <v>0.17568210176915899</v>
      </c>
      <c r="I1185" s="577">
        <f t="shared" si="170"/>
        <v>11.82</v>
      </c>
      <c r="J1185" s="573">
        <f t="shared" si="165"/>
        <v>0.59029895194032633</v>
      </c>
    </row>
    <row r="1186" spans="1:10" x14ac:dyDescent="0.25">
      <c r="A1186">
        <f t="shared" si="166"/>
        <v>0.12258230950094232</v>
      </c>
      <c r="B1186" s="2">
        <f t="shared" si="167"/>
        <v>11.829999999999792</v>
      </c>
      <c r="C1186" s="428">
        <f t="shared" si="168"/>
        <v>11.83</v>
      </c>
      <c r="D1186" s="425">
        <f t="shared" si="162"/>
        <v>0.1225823095009442</v>
      </c>
      <c r="E1186" s="433">
        <f t="shared" si="169"/>
        <v>11.83</v>
      </c>
      <c r="F1186" s="430">
        <f t="shared" si="163"/>
        <v>0.17575433390893555</v>
      </c>
      <c r="G1186" s="439">
        <f t="shared" si="170"/>
        <v>11.83</v>
      </c>
      <c r="H1186" s="435">
        <f t="shared" si="164"/>
        <v>0.17575433390893555</v>
      </c>
      <c r="I1186" s="577">
        <f t="shared" si="170"/>
        <v>11.83</v>
      </c>
      <c r="J1186" s="573">
        <f t="shared" si="165"/>
        <v>0.59037666525043642</v>
      </c>
    </row>
    <row r="1187" spans="1:10" x14ac:dyDescent="0.25">
      <c r="A1187">
        <f t="shared" si="166"/>
        <v>0.1226740332056247</v>
      </c>
      <c r="B1187" s="2">
        <f t="shared" si="167"/>
        <v>11.839999999999792</v>
      </c>
      <c r="C1187" s="428">
        <f t="shared" si="168"/>
        <v>11.84</v>
      </c>
      <c r="D1187" s="425">
        <f t="shared" si="162"/>
        <v>0.12267403320562659</v>
      </c>
      <c r="E1187" s="433">
        <f t="shared" si="169"/>
        <v>11.84</v>
      </c>
      <c r="F1187" s="430">
        <f t="shared" si="163"/>
        <v>0.17582657838326282</v>
      </c>
      <c r="G1187" s="439">
        <f t="shared" si="170"/>
        <v>11.84</v>
      </c>
      <c r="H1187" s="435">
        <f t="shared" si="164"/>
        <v>0.17582657838326282</v>
      </c>
      <c r="I1187" s="577">
        <f t="shared" si="170"/>
        <v>11.84</v>
      </c>
      <c r="J1187" s="573">
        <f t="shared" si="165"/>
        <v>0.59045438066465228</v>
      </c>
    </row>
    <row r="1188" spans="1:10" x14ac:dyDescent="0.25">
      <c r="A1188">
        <f t="shared" si="166"/>
        <v>0.12276577207074119</v>
      </c>
      <c r="B1188" s="2">
        <f t="shared" si="167"/>
        <v>11.849999999999792</v>
      </c>
      <c r="C1188" s="428">
        <f t="shared" si="168"/>
        <v>11.85</v>
      </c>
      <c r="D1188" s="425">
        <f t="shared" si="162"/>
        <v>0.12276577207074307</v>
      </c>
      <c r="E1188" s="433">
        <f t="shared" si="169"/>
        <v>11.85</v>
      </c>
      <c r="F1188" s="430">
        <f t="shared" si="163"/>
        <v>0.17589883518808319</v>
      </c>
      <c r="G1188" s="439">
        <f t="shared" si="170"/>
        <v>11.85</v>
      </c>
      <c r="H1188" s="435">
        <f t="shared" si="164"/>
        <v>0.17589883518808319</v>
      </c>
      <c r="I1188" s="577">
        <f t="shared" si="170"/>
        <v>11.85</v>
      </c>
      <c r="J1188" s="573">
        <f t="shared" si="165"/>
        <v>0.59053209818267638</v>
      </c>
    </row>
    <row r="1189" spans="1:10" x14ac:dyDescent="0.25">
      <c r="A1189">
        <f t="shared" si="166"/>
        <v>0.12285752607155723</v>
      </c>
      <c r="B1189" s="2">
        <f t="shared" si="167"/>
        <v>11.859999999999792</v>
      </c>
      <c r="C1189" s="428">
        <f t="shared" si="168"/>
        <v>11.86</v>
      </c>
      <c r="D1189" s="425">
        <f t="shared" si="162"/>
        <v>0.12285752607155913</v>
      </c>
      <c r="E1189" s="433">
        <f t="shared" si="169"/>
        <v>11.86</v>
      </c>
      <c r="F1189" s="430">
        <f t="shared" si="163"/>
        <v>0.17597110431933846</v>
      </c>
      <c r="G1189" s="439">
        <f t="shared" si="170"/>
        <v>11.86</v>
      </c>
      <c r="H1189" s="435">
        <f t="shared" si="164"/>
        <v>0.17597110431933846</v>
      </c>
      <c r="I1189" s="577">
        <f t="shared" si="170"/>
        <v>11.86</v>
      </c>
      <c r="J1189" s="573">
        <f t="shared" si="165"/>
        <v>0.59060981780421018</v>
      </c>
    </row>
    <row r="1190" spans="1:10" x14ac:dyDescent="0.25">
      <c r="A1190">
        <f t="shared" si="166"/>
        <v>0.12294929518336856</v>
      </c>
      <c r="B1190" s="2">
        <f t="shared" si="167"/>
        <v>11.869999999999791</v>
      </c>
      <c r="C1190" s="428">
        <f t="shared" si="168"/>
        <v>11.87</v>
      </c>
      <c r="D1190" s="425">
        <f t="shared" si="162"/>
        <v>0.12294929518337044</v>
      </c>
      <c r="E1190" s="433">
        <f t="shared" si="169"/>
        <v>11.87</v>
      </c>
      <c r="F1190" s="430">
        <f t="shared" si="163"/>
        <v>0.17604338577297071</v>
      </c>
      <c r="G1190" s="439">
        <f t="shared" si="170"/>
        <v>11.87</v>
      </c>
      <c r="H1190" s="435">
        <f t="shared" si="164"/>
        <v>0.17604338577297071</v>
      </c>
      <c r="I1190" s="577">
        <f t="shared" si="170"/>
        <v>11.87</v>
      </c>
      <c r="J1190" s="573">
        <f t="shared" si="165"/>
        <v>0.59068753952895625</v>
      </c>
    </row>
    <row r="1191" spans="1:10" x14ac:dyDescent="0.25">
      <c r="A1191">
        <f t="shared" si="166"/>
        <v>0.12304107938150098</v>
      </c>
      <c r="B1191" s="2">
        <f t="shared" si="167"/>
        <v>11.879999999999791</v>
      </c>
      <c r="C1191" s="428">
        <f t="shared" si="168"/>
        <v>11.88</v>
      </c>
      <c r="D1191" s="425">
        <f t="shared" si="162"/>
        <v>0.12304107938150292</v>
      </c>
      <c r="E1191" s="433">
        <f t="shared" si="169"/>
        <v>11.88</v>
      </c>
      <c r="F1191" s="430">
        <f t="shared" si="163"/>
        <v>0.17611567954492183</v>
      </c>
      <c r="G1191" s="439">
        <f t="shared" si="170"/>
        <v>11.88</v>
      </c>
      <c r="H1191" s="435">
        <f t="shared" si="164"/>
        <v>0.17611567954492183</v>
      </c>
      <c r="I1191" s="577">
        <f t="shared" si="170"/>
        <v>11.88</v>
      </c>
      <c r="J1191" s="573">
        <f t="shared" si="165"/>
        <v>0.59076526335661694</v>
      </c>
    </row>
    <row r="1192" spans="1:10" x14ac:dyDescent="0.25">
      <c r="A1192">
        <f t="shared" si="166"/>
        <v>0.12313287864131063</v>
      </c>
      <c r="B1192" s="2">
        <f t="shared" si="167"/>
        <v>11.889999999999791</v>
      </c>
      <c r="C1192" s="428">
        <f t="shared" si="168"/>
        <v>11.89</v>
      </c>
      <c r="D1192" s="425">
        <f t="shared" si="162"/>
        <v>0.12313287864131257</v>
      </c>
      <c r="E1192" s="433">
        <f t="shared" si="169"/>
        <v>11.89</v>
      </c>
      <c r="F1192" s="430">
        <f t="shared" si="163"/>
        <v>0.17618798563113341</v>
      </c>
      <c r="G1192" s="439">
        <f t="shared" si="170"/>
        <v>11.89</v>
      </c>
      <c r="H1192" s="435">
        <f t="shared" si="164"/>
        <v>0.17618798563113341</v>
      </c>
      <c r="I1192" s="577">
        <f t="shared" si="170"/>
        <v>11.89</v>
      </c>
      <c r="J1192" s="573">
        <f t="shared" si="165"/>
        <v>0.59084298928689438</v>
      </c>
    </row>
    <row r="1193" spans="1:10" x14ac:dyDescent="0.25">
      <c r="A1193">
        <f t="shared" si="166"/>
        <v>0.12322469293818368</v>
      </c>
      <c r="B1193" s="2">
        <f t="shared" si="167"/>
        <v>11.899999999999791</v>
      </c>
      <c r="C1193" s="428">
        <f t="shared" si="168"/>
        <v>11.9</v>
      </c>
      <c r="D1193" s="425">
        <f t="shared" si="162"/>
        <v>0.1232246929381856</v>
      </c>
      <c r="E1193" s="433">
        <f t="shared" si="169"/>
        <v>11.9</v>
      </c>
      <c r="F1193" s="430">
        <f t="shared" si="163"/>
        <v>0.17626030402754686</v>
      </c>
      <c r="G1193" s="439">
        <f t="shared" si="170"/>
        <v>11.9</v>
      </c>
      <c r="H1193" s="435">
        <f t="shared" si="164"/>
        <v>0.17626030402754686</v>
      </c>
      <c r="I1193" s="577">
        <f t="shared" si="170"/>
        <v>11.9</v>
      </c>
      <c r="J1193" s="573">
        <f t="shared" si="165"/>
        <v>0.59092071731949025</v>
      </c>
    </row>
    <row r="1194" spans="1:10" x14ac:dyDescent="0.25">
      <c r="A1194">
        <f t="shared" si="166"/>
        <v>0.12331652224753653</v>
      </c>
      <c r="B1194" s="2">
        <f t="shared" si="167"/>
        <v>11.909999999999791</v>
      </c>
      <c r="C1194" s="428">
        <f t="shared" si="168"/>
        <v>11.91</v>
      </c>
      <c r="D1194" s="425">
        <f t="shared" si="162"/>
        <v>0.12331652224753849</v>
      </c>
      <c r="E1194" s="433">
        <f t="shared" si="169"/>
        <v>11.91</v>
      </c>
      <c r="F1194" s="430">
        <f t="shared" si="163"/>
        <v>0.17633263473010383</v>
      </c>
      <c r="G1194" s="439">
        <f t="shared" si="170"/>
        <v>11.91</v>
      </c>
      <c r="H1194" s="435">
        <f t="shared" si="164"/>
        <v>0.17633263473010383</v>
      </c>
      <c r="I1194" s="577">
        <f t="shared" si="170"/>
        <v>11.91</v>
      </c>
      <c r="J1194" s="573">
        <f t="shared" si="165"/>
        <v>0.59099844745410812</v>
      </c>
    </row>
    <row r="1195" spans="1:10" x14ac:dyDescent="0.25">
      <c r="A1195">
        <f t="shared" si="166"/>
        <v>0.12340836654481577</v>
      </c>
      <c r="B1195" s="2">
        <f t="shared" si="167"/>
        <v>11.91999999999979</v>
      </c>
      <c r="C1195" s="428">
        <f t="shared" si="168"/>
        <v>11.92</v>
      </c>
      <c r="D1195" s="425">
        <f t="shared" si="162"/>
        <v>0.12340836654481771</v>
      </c>
      <c r="E1195" s="433">
        <f t="shared" si="169"/>
        <v>11.92</v>
      </c>
      <c r="F1195" s="430">
        <f t="shared" si="163"/>
        <v>0.17640497773474553</v>
      </c>
      <c r="G1195" s="439">
        <f t="shared" si="170"/>
        <v>11.92</v>
      </c>
      <c r="H1195" s="435">
        <f t="shared" si="164"/>
        <v>0.17640497773474553</v>
      </c>
      <c r="I1195" s="577">
        <f t="shared" si="170"/>
        <v>11.92</v>
      </c>
      <c r="J1195" s="573">
        <f t="shared" si="165"/>
        <v>0.59107617969044957</v>
      </c>
    </row>
    <row r="1196" spans="1:10" x14ac:dyDescent="0.25">
      <c r="A1196">
        <f t="shared" si="166"/>
        <v>0.12350022580549813</v>
      </c>
      <c r="B1196" s="2">
        <f t="shared" si="167"/>
        <v>11.92999999999979</v>
      </c>
      <c r="C1196" s="428">
        <f t="shared" si="168"/>
        <v>11.93</v>
      </c>
      <c r="D1196" s="425">
        <f t="shared" si="162"/>
        <v>0.12350022580550007</v>
      </c>
      <c r="E1196" s="433">
        <f t="shared" si="169"/>
        <v>11.93</v>
      </c>
      <c r="F1196" s="430">
        <f t="shared" si="163"/>
        <v>0.17647733303741306</v>
      </c>
      <c r="G1196" s="439">
        <f t="shared" si="170"/>
        <v>11.93</v>
      </c>
      <c r="H1196" s="435">
        <f t="shared" si="164"/>
        <v>0.17647733303741306</v>
      </c>
      <c r="I1196" s="577">
        <f t="shared" si="170"/>
        <v>11.93</v>
      </c>
      <c r="J1196" s="573">
        <f t="shared" si="165"/>
        <v>0.59115391402821704</v>
      </c>
    </row>
    <row r="1197" spans="1:10" x14ac:dyDescent="0.25">
      <c r="A1197">
        <f t="shared" si="166"/>
        <v>0.12359210000509051</v>
      </c>
      <c r="B1197" s="2">
        <f t="shared" si="167"/>
        <v>11.93999999999979</v>
      </c>
      <c r="C1197" s="428">
        <f t="shared" si="168"/>
        <v>11.94</v>
      </c>
      <c r="D1197" s="425">
        <f t="shared" si="162"/>
        <v>0.12359210000509244</v>
      </c>
      <c r="E1197" s="433">
        <f t="shared" si="169"/>
        <v>11.94</v>
      </c>
      <c r="F1197" s="430">
        <f t="shared" si="163"/>
        <v>0.17654970063404746</v>
      </c>
      <c r="G1197" s="439">
        <f t="shared" si="170"/>
        <v>11.94</v>
      </c>
      <c r="H1197" s="435">
        <f t="shared" si="164"/>
        <v>0.17654970063404746</v>
      </c>
      <c r="I1197" s="577">
        <f t="shared" si="170"/>
        <v>11.94</v>
      </c>
      <c r="J1197" s="573">
        <f t="shared" si="165"/>
        <v>0.59123165046711346</v>
      </c>
    </row>
    <row r="1198" spans="1:10" x14ac:dyDescent="0.25">
      <c r="A1198">
        <f t="shared" si="166"/>
        <v>0.12368398911912998</v>
      </c>
      <c r="B1198" s="2">
        <f t="shared" si="167"/>
        <v>11.94999999999979</v>
      </c>
      <c r="C1198" s="428">
        <f t="shared" si="168"/>
        <v>11.95</v>
      </c>
      <c r="D1198" s="425">
        <f t="shared" si="162"/>
        <v>0.12368398911913192</v>
      </c>
      <c r="E1198" s="433">
        <f t="shared" si="169"/>
        <v>11.95</v>
      </c>
      <c r="F1198" s="430">
        <f t="shared" si="163"/>
        <v>0.17662208052058989</v>
      </c>
      <c r="G1198" s="439">
        <f t="shared" si="170"/>
        <v>11.95</v>
      </c>
      <c r="H1198" s="435">
        <f t="shared" si="164"/>
        <v>0.17662208052058989</v>
      </c>
      <c r="I1198" s="577">
        <f t="shared" si="170"/>
        <v>11.95</v>
      </c>
      <c r="J1198" s="573">
        <f t="shared" si="165"/>
        <v>0.5913093890068416</v>
      </c>
    </row>
    <row r="1199" spans="1:10" x14ac:dyDescent="0.25">
      <c r="A1199">
        <f t="shared" si="166"/>
        <v>0.12377589312318373</v>
      </c>
      <c r="B1199" s="2">
        <f t="shared" si="167"/>
        <v>11.959999999999789</v>
      </c>
      <c r="C1199" s="428">
        <f t="shared" si="168"/>
        <v>11.96</v>
      </c>
      <c r="D1199" s="425">
        <f t="shared" si="162"/>
        <v>0.1237758931231857</v>
      </c>
      <c r="E1199" s="433">
        <f t="shared" si="169"/>
        <v>11.96</v>
      </c>
      <c r="F1199" s="430">
        <f t="shared" si="163"/>
        <v>0.17669447269298091</v>
      </c>
      <c r="G1199" s="439">
        <f t="shared" si="170"/>
        <v>11.96</v>
      </c>
      <c r="H1199" s="435">
        <f t="shared" si="164"/>
        <v>0.17669447269298091</v>
      </c>
      <c r="I1199" s="577">
        <f t="shared" si="170"/>
        <v>11.96</v>
      </c>
      <c r="J1199" s="573">
        <f t="shared" si="165"/>
        <v>0.59138712964710349</v>
      </c>
    </row>
    <row r="1200" spans="1:10" x14ac:dyDescent="0.25">
      <c r="A1200">
        <f t="shared" si="166"/>
        <v>0.12386781199284917</v>
      </c>
      <c r="B1200" s="2">
        <f t="shared" si="167"/>
        <v>11.969999999999789</v>
      </c>
      <c r="C1200" s="428">
        <f t="shared" si="168"/>
        <v>11.97</v>
      </c>
      <c r="D1200" s="425">
        <f t="shared" si="162"/>
        <v>0.12386781199285113</v>
      </c>
      <c r="E1200" s="433">
        <f t="shared" si="169"/>
        <v>11.97</v>
      </c>
      <c r="F1200" s="430">
        <f t="shared" si="163"/>
        <v>0.1767668771471613</v>
      </c>
      <c r="G1200" s="439">
        <f t="shared" si="170"/>
        <v>11.97</v>
      </c>
      <c r="H1200" s="435">
        <f t="shared" si="164"/>
        <v>0.1767668771471613</v>
      </c>
      <c r="I1200" s="577">
        <f t="shared" si="170"/>
        <v>11.97</v>
      </c>
      <c r="J1200" s="573">
        <f t="shared" si="165"/>
        <v>0.59146487238760226</v>
      </c>
    </row>
    <row r="1201" spans="1:10" x14ac:dyDescent="0.25">
      <c r="A1201">
        <f t="shared" si="166"/>
        <v>0.12395974570375379</v>
      </c>
      <c r="B1201" s="2">
        <f t="shared" si="167"/>
        <v>11.979999999999789</v>
      </c>
      <c r="C1201" s="428">
        <f t="shared" si="168"/>
        <v>11.98</v>
      </c>
      <c r="D1201" s="425">
        <f t="shared" si="162"/>
        <v>0.12395974570375573</v>
      </c>
      <c r="E1201" s="433">
        <f t="shared" si="169"/>
        <v>11.98</v>
      </c>
      <c r="F1201" s="430">
        <f t="shared" si="163"/>
        <v>0.17683929387907171</v>
      </c>
      <c r="G1201" s="439">
        <f t="shared" si="170"/>
        <v>11.98</v>
      </c>
      <c r="H1201" s="435">
        <f t="shared" si="164"/>
        <v>0.17683929387907171</v>
      </c>
      <c r="I1201" s="577">
        <f t="shared" si="170"/>
        <v>11.98</v>
      </c>
      <c r="J1201" s="573">
        <f t="shared" si="165"/>
        <v>0.59154261722804091</v>
      </c>
    </row>
    <row r="1202" spans="1:10" x14ac:dyDescent="0.25">
      <c r="A1202">
        <f t="shared" si="166"/>
        <v>0.12405169423155522</v>
      </c>
      <c r="B1202" s="2">
        <f t="shared" si="167"/>
        <v>11.989999999999789</v>
      </c>
      <c r="C1202" s="428">
        <f t="shared" si="168"/>
        <v>11.99</v>
      </c>
      <c r="D1202" s="425">
        <f t="shared" si="162"/>
        <v>0.12405169423155717</v>
      </c>
      <c r="E1202" s="433">
        <f t="shared" si="169"/>
        <v>11.99</v>
      </c>
      <c r="F1202" s="430">
        <f t="shared" si="163"/>
        <v>0.17691172288465257</v>
      </c>
      <c r="G1202" s="439">
        <f t="shared" si="170"/>
        <v>11.99</v>
      </c>
      <c r="H1202" s="435">
        <f t="shared" si="164"/>
        <v>0.17691172288465257</v>
      </c>
      <c r="I1202" s="577">
        <f t="shared" si="170"/>
        <v>11.99</v>
      </c>
      <c r="J1202" s="573">
        <f t="shared" si="165"/>
        <v>0.59162036416812169</v>
      </c>
    </row>
    <row r="1203" spans="1:10" x14ac:dyDescent="0.25">
      <c r="A1203">
        <f t="shared" si="166"/>
        <v>0.12414365755194125</v>
      </c>
      <c r="B1203" s="2">
        <f t="shared" si="167"/>
        <v>11.999999999999789</v>
      </c>
      <c r="C1203" s="428">
        <f t="shared" si="168"/>
        <v>12</v>
      </c>
      <c r="D1203" s="425">
        <f t="shared" si="162"/>
        <v>0.12414365755194319</v>
      </c>
      <c r="E1203" s="433">
        <f t="shared" si="169"/>
        <v>12</v>
      </c>
      <c r="F1203" s="430">
        <f t="shared" si="163"/>
        <v>0.17698416415984405</v>
      </c>
      <c r="G1203" s="439">
        <f t="shared" si="170"/>
        <v>12</v>
      </c>
      <c r="H1203" s="435">
        <f t="shared" si="164"/>
        <v>0.17698416415984405</v>
      </c>
      <c r="I1203" s="577">
        <f t="shared" si="170"/>
        <v>12</v>
      </c>
      <c r="J1203" s="573">
        <f t="shared" si="165"/>
        <v>0.59169811320754684</v>
      </c>
    </row>
    <row r="1204" spans="1:10" x14ac:dyDescent="0.25">
      <c r="A1204">
        <f t="shared" si="166"/>
        <v>0.12423563564062981</v>
      </c>
      <c r="B1204" s="2">
        <f t="shared" si="167"/>
        <v>12.009999999999788</v>
      </c>
      <c r="C1204" s="428">
        <f t="shared" si="168"/>
        <v>12.01</v>
      </c>
      <c r="D1204" s="425">
        <f t="shared" si="162"/>
        <v>0.12423563564063174</v>
      </c>
      <c r="E1204" s="433">
        <f t="shared" si="169"/>
        <v>12.01</v>
      </c>
      <c r="F1204" s="430">
        <f t="shared" si="163"/>
        <v>0.17705661770058673</v>
      </c>
      <c r="G1204" s="439">
        <f t="shared" si="170"/>
        <v>12.01</v>
      </c>
      <c r="H1204" s="435">
        <f t="shared" si="164"/>
        <v>0.17705661770058673</v>
      </c>
      <c r="I1204" s="577">
        <f t="shared" si="170"/>
        <v>12.01</v>
      </c>
      <c r="J1204" s="573">
        <f t="shared" si="165"/>
        <v>0.59177586434602114</v>
      </c>
    </row>
    <row r="1205" spans="1:10" x14ac:dyDescent="0.25">
      <c r="A1205">
        <f t="shared" si="166"/>
        <v>0.12432762847336894</v>
      </c>
      <c r="B1205" s="2">
        <f t="shared" si="167"/>
        <v>12.019999999999788</v>
      </c>
      <c r="C1205" s="428">
        <f t="shared" si="168"/>
        <v>12.02</v>
      </c>
      <c r="D1205" s="425">
        <f t="shared" si="162"/>
        <v>0.12432762847337087</v>
      </c>
      <c r="E1205" s="433">
        <f t="shared" si="169"/>
        <v>12.02</v>
      </c>
      <c r="F1205" s="430">
        <f t="shared" si="163"/>
        <v>0.17712908350282058</v>
      </c>
      <c r="G1205" s="439">
        <f t="shared" si="170"/>
        <v>12.02</v>
      </c>
      <c r="H1205" s="435">
        <f t="shared" si="164"/>
        <v>0.17712908350282058</v>
      </c>
      <c r="I1205" s="577">
        <f t="shared" si="170"/>
        <v>12.02</v>
      </c>
      <c r="J1205" s="573">
        <f t="shared" si="165"/>
        <v>0.59185361758324651</v>
      </c>
    </row>
    <row r="1206" spans="1:10" x14ac:dyDescent="0.25">
      <c r="A1206">
        <f t="shared" si="166"/>
        <v>0.12441963602593678</v>
      </c>
      <c r="B1206" s="2">
        <f t="shared" si="167"/>
        <v>12.029999999999788</v>
      </c>
      <c r="C1206" s="428">
        <f t="shared" si="168"/>
        <v>12.03</v>
      </c>
      <c r="D1206" s="425">
        <f t="shared" si="162"/>
        <v>0.12441963602593872</v>
      </c>
      <c r="E1206" s="433">
        <f t="shared" si="169"/>
        <v>12.03</v>
      </c>
      <c r="F1206" s="430">
        <f t="shared" si="163"/>
        <v>0.17720156156248573</v>
      </c>
      <c r="G1206" s="439">
        <f t="shared" si="170"/>
        <v>12.03</v>
      </c>
      <c r="H1206" s="435">
        <f t="shared" si="164"/>
        <v>0.17720156156248573</v>
      </c>
      <c r="I1206" s="577">
        <f t="shared" si="170"/>
        <v>12.03</v>
      </c>
      <c r="J1206" s="573">
        <f t="shared" si="165"/>
        <v>0.59193137291892639</v>
      </c>
    </row>
    <row r="1207" spans="1:10" x14ac:dyDescent="0.25">
      <c r="A1207">
        <f t="shared" si="166"/>
        <v>0.12451165827414162</v>
      </c>
      <c r="B1207" s="2">
        <f t="shared" si="167"/>
        <v>12.039999999999788</v>
      </c>
      <c r="C1207" s="428">
        <f t="shared" si="168"/>
        <v>12.04</v>
      </c>
      <c r="D1207" s="425">
        <f t="shared" si="162"/>
        <v>0.12451165827414357</v>
      </c>
      <c r="E1207" s="433">
        <f t="shared" si="169"/>
        <v>12.04</v>
      </c>
      <c r="F1207" s="430">
        <f t="shared" si="163"/>
        <v>0.17727405187552198</v>
      </c>
      <c r="G1207" s="439">
        <f t="shared" si="170"/>
        <v>12.04</v>
      </c>
      <c r="H1207" s="435">
        <f t="shared" si="164"/>
        <v>0.17727405187552198</v>
      </c>
      <c r="I1207" s="577">
        <f t="shared" si="170"/>
        <v>12.04</v>
      </c>
      <c r="J1207" s="573">
        <f t="shared" si="165"/>
        <v>0.59200913035276337</v>
      </c>
    </row>
    <row r="1208" spans="1:10" x14ac:dyDescent="0.25">
      <c r="A1208">
        <f t="shared" si="166"/>
        <v>0.12460369519382182</v>
      </c>
      <c r="B1208" s="2">
        <f t="shared" si="167"/>
        <v>12.049999999999788</v>
      </c>
      <c r="C1208" s="428">
        <f t="shared" si="168"/>
        <v>12.05</v>
      </c>
      <c r="D1208" s="425">
        <f t="shared" si="162"/>
        <v>0.12460369519382379</v>
      </c>
      <c r="E1208" s="433">
        <f t="shared" si="169"/>
        <v>12.05</v>
      </c>
      <c r="F1208" s="430">
        <f t="shared" si="163"/>
        <v>0.17734655443786917</v>
      </c>
      <c r="G1208" s="439">
        <f t="shared" si="170"/>
        <v>12.05</v>
      </c>
      <c r="H1208" s="435">
        <f t="shared" si="164"/>
        <v>0.17734655443786917</v>
      </c>
      <c r="I1208" s="577">
        <f t="shared" si="170"/>
        <v>12.05</v>
      </c>
      <c r="J1208" s="573">
        <f t="shared" si="165"/>
        <v>0.59208688988446079</v>
      </c>
    </row>
    <row r="1209" spans="1:10" x14ac:dyDescent="0.25">
      <c r="A1209">
        <f t="shared" si="166"/>
        <v>0.12469574676084591</v>
      </c>
      <c r="B1209" s="2">
        <f t="shared" si="167"/>
        <v>12.059999999999787</v>
      </c>
      <c r="C1209" s="428">
        <f t="shared" si="168"/>
        <v>12.06</v>
      </c>
      <c r="D1209" s="425">
        <f t="shared" si="162"/>
        <v>0.12469574676084785</v>
      </c>
      <c r="E1209" s="433">
        <f t="shared" si="169"/>
        <v>12.06</v>
      </c>
      <c r="F1209" s="430">
        <f t="shared" si="163"/>
        <v>0.17741906924546719</v>
      </c>
      <c r="G1209" s="439">
        <f t="shared" si="170"/>
        <v>12.06</v>
      </c>
      <c r="H1209" s="435">
        <f t="shared" si="164"/>
        <v>0.17741906924546719</v>
      </c>
      <c r="I1209" s="577">
        <f t="shared" si="170"/>
        <v>12.06</v>
      </c>
      <c r="J1209" s="573">
        <f t="shared" si="165"/>
        <v>0.59216465151372266</v>
      </c>
    </row>
    <row r="1210" spans="1:10" x14ac:dyDescent="0.25">
      <c r="A1210">
        <f t="shared" si="166"/>
        <v>0.12478781295111242</v>
      </c>
      <c r="B1210" s="2">
        <f t="shared" si="167"/>
        <v>12.069999999999787</v>
      </c>
      <c r="C1210" s="428">
        <f t="shared" si="168"/>
        <v>12.07</v>
      </c>
      <c r="D1210" s="425">
        <f t="shared" si="162"/>
        <v>0.12478781295111437</v>
      </c>
      <c r="E1210" s="433">
        <f t="shared" si="169"/>
        <v>12.07</v>
      </c>
      <c r="F1210" s="430">
        <f t="shared" si="163"/>
        <v>0.17749159629425545</v>
      </c>
      <c r="G1210" s="439">
        <f t="shared" si="170"/>
        <v>12.07</v>
      </c>
      <c r="H1210" s="435">
        <f t="shared" si="164"/>
        <v>0.17749159629425545</v>
      </c>
      <c r="I1210" s="577">
        <f t="shared" si="170"/>
        <v>12.07</v>
      </c>
      <c r="J1210" s="573">
        <f t="shared" si="165"/>
        <v>0.59224241524025067</v>
      </c>
    </row>
    <row r="1211" spans="1:10" x14ac:dyDescent="0.25">
      <c r="A1211">
        <f t="shared" si="166"/>
        <v>0.12487989374055006</v>
      </c>
      <c r="B1211" s="2">
        <f t="shared" si="167"/>
        <v>12.079999999999787</v>
      </c>
      <c r="C1211" s="428">
        <f t="shared" si="168"/>
        <v>12.08</v>
      </c>
      <c r="D1211" s="425">
        <f t="shared" si="162"/>
        <v>0.124879893740552</v>
      </c>
      <c r="E1211" s="433">
        <f t="shared" si="169"/>
        <v>12.08</v>
      </c>
      <c r="F1211" s="430">
        <f t="shared" si="163"/>
        <v>0.17756413558017362</v>
      </c>
      <c r="G1211" s="439">
        <f t="shared" si="170"/>
        <v>12.08</v>
      </c>
      <c r="H1211" s="435">
        <f t="shared" si="164"/>
        <v>0.17756413558017362</v>
      </c>
      <c r="I1211" s="577">
        <f t="shared" si="170"/>
        <v>12.08</v>
      </c>
      <c r="J1211" s="573">
        <f t="shared" si="165"/>
        <v>0.5923201810637494</v>
      </c>
    </row>
    <row r="1212" spans="1:10" x14ac:dyDescent="0.25">
      <c r="A1212">
        <f t="shared" si="166"/>
        <v>0.12497198910511755</v>
      </c>
      <c r="B1212" s="2">
        <f t="shared" si="167"/>
        <v>12.089999999999787</v>
      </c>
      <c r="C1212" s="428">
        <f t="shared" si="168"/>
        <v>12.09</v>
      </c>
      <c r="D1212" s="425">
        <f t="shared" si="162"/>
        <v>0.1249719891051195</v>
      </c>
      <c r="E1212" s="433">
        <f t="shared" si="169"/>
        <v>12.09</v>
      </c>
      <c r="F1212" s="430">
        <f t="shared" si="163"/>
        <v>0.17763668709916114</v>
      </c>
      <c r="G1212" s="439">
        <f t="shared" si="170"/>
        <v>12.09</v>
      </c>
      <c r="H1212" s="435">
        <f t="shared" si="164"/>
        <v>0.17763668709916114</v>
      </c>
      <c r="I1212" s="577">
        <f t="shared" si="170"/>
        <v>12.09</v>
      </c>
      <c r="J1212" s="573">
        <f t="shared" si="165"/>
        <v>0.59239794898392206</v>
      </c>
    </row>
    <row r="1213" spans="1:10" x14ac:dyDescent="0.25">
      <c r="A1213">
        <f t="shared" si="166"/>
        <v>0.12506409902080376</v>
      </c>
      <c r="B1213" s="2">
        <f t="shared" si="167"/>
        <v>12.099999999999786</v>
      </c>
      <c r="C1213" s="428">
        <f t="shared" si="168"/>
        <v>12.1</v>
      </c>
      <c r="D1213" s="425">
        <f t="shared" si="162"/>
        <v>0.12506409902080573</v>
      </c>
      <c r="E1213" s="433">
        <f t="shared" si="169"/>
        <v>12.1</v>
      </c>
      <c r="F1213" s="430">
        <f t="shared" si="163"/>
        <v>0.17770925084715719</v>
      </c>
      <c r="G1213" s="439">
        <f t="shared" si="170"/>
        <v>12.1</v>
      </c>
      <c r="H1213" s="435">
        <f t="shared" si="164"/>
        <v>0.17770925084715719</v>
      </c>
      <c r="I1213" s="577">
        <f t="shared" si="170"/>
        <v>12.1</v>
      </c>
      <c r="J1213" s="573">
        <f t="shared" si="165"/>
        <v>0.59247571900047158</v>
      </c>
    </row>
    <row r="1214" spans="1:10" x14ac:dyDescent="0.25">
      <c r="A1214">
        <f t="shared" si="166"/>
        <v>0.12515622346362759</v>
      </c>
      <c r="B1214" s="2">
        <f t="shared" si="167"/>
        <v>12.109999999999786</v>
      </c>
      <c r="C1214" s="428">
        <f t="shared" si="168"/>
        <v>12.11</v>
      </c>
      <c r="D1214" s="425">
        <f t="shared" si="162"/>
        <v>0.12515622346362953</v>
      </c>
      <c r="E1214" s="433">
        <f t="shared" si="169"/>
        <v>12.11</v>
      </c>
      <c r="F1214" s="430">
        <f t="shared" si="163"/>
        <v>0.17778182682010113</v>
      </c>
      <c r="G1214" s="439">
        <f t="shared" si="170"/>
        <v>12.11</v>
      </c>
      <c r="H1214" s="435">
        <f t="shared" si="164"/>
        <v>0.17778182682010113</v>
      </c>
      <c r="I1214" s="577">
        <f t="shared" si="170"/>
        <v>12.11</v>
      </c>
      <c r="J1214" s="573">
        <f t="shared" si="165"/>
        <v>0.59255349111310174</v>
      </c>
    </row>
    <row r="1215" spans="1:10" x14ac:dyDescent="0.25">
      <c r="A1215">
        <f t="shared" si="166"/>
        <v>0.12524836240963802</v>
      </c>
      <c r="B1215" s="2">
        <f t="shared" si="167"/>
        <v>12.119999999999786</v>
      </c>
      <c r="C1215" s="428">
        <f t="shared" si="168"/>
        <v>12.12</v>
      </c>
      <c r="D1215" s="425">
        <f t="shared" si="162"/>
        <v>0.12524836240963996</v>
      </c>
      <c r="E1215" s="433">
        <f t="shared" si="169"/>
        <v>12.12</v>
      </c>
      <c r="F1215" s="430">
        <f t="shared" si="163"/>
        <v>0.17785441501393207</v>
      </c>
      <c r="G1215" s="439">
        <f t="shared" si="170"/>
        <v>12.12</v>
      </c>
      <c r="H1215" s="435">
        <f t="shared" si="164"/>
        <v>0.17785441501393207</v>
      </c>
      <c r="I1215" s="577">
        <f t="shared" si="170"/>
        <v>12.12</v>
      </c>
      <c r="J1215" s="573">
        <f t="shared" si="165"/>
        <v>0.59263126532151633</v>
      </c>
    </row>
    <row r="1216" spans="1:10" x14ac:dyDescent="0.25">
      <c r="A1216">
        <f t="shared" si="166"/>
        <v>0.12534051583491407</v>
      </c>
      <c r="B1216" s="2">
        <f t="shared" si="167"/>
        <v>12.129999999999786</v>
      </c>
      <c r="C1216" s="428">
        <f t="shared" si="168"/>
        <v>12.13</v>
      </c>
      <c r="D1216" s="425">
        <f t="shared" si="162"/>
        <v>0.12534051583491607</v>
      </c>
      <c r="E1216" s="433">
        <f t="shared" si="169"/>
        <v>12.13</v>
      </c>
      <c r="F1216" s="430">
        <f t="shared" si="163"/>
        <v>0.17792701542458916</v>
      </c>
      <c r="G1216" s="439">
        <f t="shared" si="170"/>
        <v>12.13</v>
      </c>
      <c r="H1216" s="435">
        <f t="shared" si="164"/>
        <v>0.17792701542458916</v>
      </c>
      <c r="I1216" s="577">
        <f t="shared" si="170"/>
        <v>12.13</v>
      </c>
      <c r="J1216" s="573">
        <f t="shared" si="165"/>
        <v>0.59270904162541849</v>
      </c>
    </row>
    <row r="1217" spans="1:10" x14ac:dyDescent="0.25">
      <c r="A1217">
        <f t="shared" si="166"/>
        <v>0.12543268371556485</v>
      </c>
      <c r="B1217" s="2">
        <f t="shared" si="167"/>
        <v>12.139999999999786</v>
      </c>
      <c r="C1217" s="428">
        <f t="shared" si="168"/>
        <v>12.14</v>
      </c>
      <c r="D1217" s="425">
        <f t="shared" si="162"/>
        <v>0.12543268371556685</v>
      </c>
      <c r="E1217" s="433">
        <f t="shared" si="169"/>
        <v>12.14</v>
      </c>
      <c r="F1217" s="430">
        <f t="shared" si="163"/>
        <v>0.17799962804801125</v>
      </c>
      <c r="G1217" s="439">
        <f t="shared" si="170"/>
        <v>12.14</v>
      </c>
      <c r="H1217" s="435">
        <f t="shared" si="164"/>
        <v>0.17799962804801125</v>
      </c>
      <c r="I1217" s="577">
        <f t="shared" si="170"/>
        <v>12.14</v>
      </c>
      <c r="J1217" s="573">
        <f t="shared" si="165"/>
        <v>0.59278682002451244</v>
      </c>
    </row>
    <row r="1218" spans="1:10" x14ac:dyDescent="0.25">
      <c r="A1218">
        <f t="shared" si="166"/>
        <v>0.1255248660277295</v>
      </c>
      <c r="B1218" s="2">
        <f t="shared" si="167"/>
        <v>12.149999999999785</v>
      </c>
      <c r="C1218" s="428">
        <f t="shared" si="168"/>
        <v>12.15</v>
      </c>
      <c r="D1218" s="425">
        <f t="shared" si="162"/>
        <v>0.1255248660277315</v>
      </c>
      <c r="E1218" s="433">
        <f t="shared" si="169"/>
        <v>12.15</v>
      </c>
      <c r="F1218" s="430">
        <f t="shared" si="163"/>
        <v>0.17807225288013726</v>
      </c>
      <c r="G1218" s="439">
        <f t="shared" si="170"/>
        <v>12.15</v>
      </c>
      <c r="H1218" s="435">
        <f t="shared" si="164"/>
        <v>0.17807225288013726</v>
      </c>
      <c r="I1218" s="577">
        <f t="shared" si="170"/>
        <v>12.15</v>
      </c>
      <c r="J1218" s="573">
        <f t="shared" si="165"/>
        <v>0.59286460051850132</v>
      </c>
    </row>
    <row r="1219" spans="1:10" x14ac:dyDescent="0.25">
      <c r="A1219">
        <f t="shared" si="166"/>
        <v>0.12561706274757722</v>
      </c>
      <c r="B1219" s="2">
        <f t="shared" si="167"/>
        <v>12.159999999999785</v>
      </c>
      <c r="C1219" s="428">
        <f t="shared" si="168"/>
        <v>12.16</v>
      </c>
      <c r="D1219" s="425">
        <f t="shared" ref="D1219:D1282" si="171">(((1+C1219/100)^D$2)*C1219/100)/(((1+C1219/100)^D$2)-1)</f>
        <v>0.12561706274757919</v>
      </c>
      <c r="E1219" s="433">
        <f t="shared" si="169"/>
        <v>12.16</v>
      </c>
      <c r="F1219" s="430">
        <f t="shared" ref="F1219:F1282" si="172">(((1+E1219/100)^F$2)*E1219/100)/(((1+E1219/100)^F$2)-1)</f>
        <v>0.17814488991690608</v>
      </c>
      <c r="G1219" s="439">
        <f t="shared" si="170"/>
        <v>12.16</v>
      </c>
      <c r="H1219" s="435">
        <f t="shared" ref="H1219:H1282" si="173">(((1+G1219/100)^H$2)*G1219/100)/(((1+G1219/100)^H$2)-1)</f>
        <v>0.17814488991690608</v>
      </c>
      <c r="I1219" s="577">
        <f t="shared" si="170"/>
        <v>12.16</v>
      </c>
      <c r="J1219" s="573">
        <f t="shared" ref="J1219:J1282" si="174">(((1+I1219/100)^J$2)*I1219/100)/(((1+I1219/100)^J$2)-1)</f>
        <v>0.59294238310708947</v>
      </c>
    </row>
    <row r="1220" spans="1:10" x14ac:dyDescent="0.25">
      <c r="A1220">
        <f t="shared" si="166"/>
        <v>0.12570927385130715</v>
      </c>
      <c r="B1220" s="2">
        <f t="shared" si="167"/>
        <v>12.169999999999785</v>
      </c>
      <c r="C1220" s="428">
        <f t="shared" si="168"/>
        <v>12.17</v>
      </c>
      <c r="D1220" s="425">
        <f t="shared" si="171"/>
        <v>0.12570927385130917</v>
      </c>
      <c r="E1220" s="433">
        <f t="shared" si="169"/>
        <v>12.17</v>
      </c>
      <c r="F1220" s="430">
        <f t="shared" si="172"/>
        <v>0.17821753915425628</v>
      </c>
      <c r="G1220" s="439">
        <f t="shared" si="170"/>
        <v>12.17</v>
      </c>
      <c r="H1220" s="435">
        <f t="shared" si="173"/>
        <v>0.17821753915425628</v>
      </c>
      <c r="I1220" s="577">
        <f t="shared" si="170"/>
        <v>12.17</v>
      </c>
      <c r="J1220" s="573">
        <f t="shared" si="174"/>
        <v>0.59302016778998023</v>
      </c>
    </row>
    <row r="1221" spans="1:10" x14ac:dyDescent="0.25">
      <c r="A1221">
        <f t="shared" ref="A1221:A1284" si="175">(((1+B1221/100)^A$2)*B1221/100)/(((1+B1221/100)^A$2)-1)</f>
        <v>0.12580149931514858</v>
      </c>
      <c r="B1221" s="2">
        <f t="shared" si="167"/>
        <v>12.179999999999785</v>
      </c>
      <c r="C1221" s="428">
        <f t="shared" si="168"/>
        <v>12.18</v>
      </c>
      <c r="D1221" s="425">
        <f t="shared" si="171"/>
        <v>0.12580149931515058</v>
      </c>
      <c r="E1221" s="433">
        <f t="shared" si="169"/>
        <v>12.18</v>
      </c>
      <c r="F1221" s="430">
        <f t="shared" si="172"/>
        <v>0.17829020058812653</v>
      </c>
      <c r="G1221" s="439">
        <f t="shared" si="170"/>
        <v>12.18</v>
      </c>
      <c r="H1221" s="435">
        <f t="shared" si="173"/>
        <v>0.17829020058812653</v>
      </c>
      <c r="I1221" s="577">
        <f t="shared" si="170"/>
        <v>12.18</v>
      </c>
      <c r="J1221" s="573">
        <f t="shared" si="174"/>
        <v>0.59309795456687742</v>
      </c>
    </row>
    <row r="1222" spans="1:10" x14ac:dyDescent="0.25">
      <c r="A1222">
        <f t="shared" si="175"/>
        <v>0.12589373911536075</v>
      </c>
      <c r="B1222" s="2">
        <f t="shared" ref="B1222:B1285" si="176">B1221+0.01</f>
        <v>12.189999999999785</v>
      </c>
      <c r="C1222" s="428">
        <f t="shared" ref="C1222:C1285" si="177">ROUND(C1221+0.01,2)</f>
        <v>12.19</v>
      </c>
      <c r="D1222" s="425">
        <f t="shared" si="171"/>
        <v>0.12589373911536275</v>
      </c>
      <c r="E1222" s="433">
        <f t="shared" ref="E1222:E1285" si="178">ROUND(E1221+0.01,2)</f>
        <v>12.19</v>
      </c>
      <c r="F1222" s="430">
        <f t="shared" si="172"/>
        <v>0.17836287421445543</v>
      </c>
      <c r="G1222" s="439">
        <f t="shared" ref="G1222:I1285" si="179">ROUND(G1221+0.01,2)</f>
        <v>12.19</v>
      </c>
      <c r="H1222" s="435">
        <f t="shared" si="173"/>
        <v>0.17836287421445543</v>
      </c>
      <c r="I1222" s="577">
        <f t="shared" si="179"/>
        <v>12.19</v>
      </c>
      <c r="J1222" s="573">
        <f t="shared" si="174"/>
        <v>0.59317574343748558</v>
      </c>
    </row>
    <row r="1223" spans="1:10" x14ac:dyDescent="0.25">
      <c r="A1223">
        <f t="shared" si="175"/>
        <v>0.12598599322823298</v>
      </c>
      <c r="B1223" s="2">
        <f t="shared" si="176"/>
        <v>12.199999999999784</v>
      </c>
      <c r="C1223" s="428">
        <f t="shared" si="177"/>
        <v>12.2</v>
      </c>
      <c r="D1223" s="425">
        <f t="shared" si="171"/>
        <v>0.12598599322823498</v>
      </c>
      <c r="E1223" s="433">
        <f t="shared" si="178"/>
        <v>12.2</v>
      </c>
      <c r="F1223" s="430">
        <f t="shared" si="172"/>
        <v>0.17843556002918146</v>
      </c>
      <c r="G1223" s="439">
        <f t="shared" si="179"/>
        <v>12.2</v>
      </c>
      <c r="H1223" s="435">
        <f t="shared" si="173"/>
        <v>0.17843556002918146</v>
      </c>
      <c r="I1223" s="577">
        <f t="shared" si="179"/>
        <v>12.2</v>
      </c>
      <c r="J1223" s="573">
        <f t="shared" si="174"/>
        <v>0.59325353440150852</v>
      </c>
    </row>
    <row r="1224" spans="1:10" x14ac:dyDescent="0.25">
      <c r="A1224">
        <f t="shared" si="175"/>
        <v>0.12607826163008443</v>
      </c>
      <c r="B1224" s="2">
        <f t="shared" si="176"/>
        <v>12.209999999999784</v>
      </c>
      <c r="C1224" s="428">
        <f t="shared" si="177"/>
        <v>12.21</v>
      </c>
      <c r="D1224" s="425">
        <f t="shared" si="171"/>
        <v>0.12607826163008642</v>
      </c>
      <c r="E1224" s="433">
        <f t="shared" si="178"/>
        <v>12.21</v>
      </c>
      <c r="F1224" s="430">
        <f t="shared" si="172"/>
        <v>0.17850825802824283</v>
      </c>
      <c r="G1224" s="439">
        <f t="shared" si="179"/>
        <v>12.21</v>
      </c>
      <c r="H1224" s="435">
        <f t="shared" si="173"/>
        <v>0.17850825802824283</v>
      </c>
      <c r="I1224" s="577">
        <f t="shared" si="179"/>
        <v>12.21</v>
      </c>
      <c r="J1224" s="573">
        <f t="shared" si="174"/>
        <v>0.59333132745864892</v>
      </c>
    </row>
    <row r="1225" spans="1:10" x14ac:dyDescent="0.25">
      <c r="A1225">
        <f t="shared" si="175"/>
        <v>0.12617054429726446</v>
      </c>
      <c r="B1225" s="2">
        <f t="shared" si="176"/>
        <v>12.219999999999784</v>
      </c>
      <c r="C1225" s="428">
        <f t="shared" si="177"/>
        <v>12.22</v>
      </c>
      <c r="D1225" s="425">
        <f t="shared" si="171"/>
        <v>0.12617054429726646</v>
      </c>
      <c r="E1225" s="433">
        <f t="shared" si="178"/>
        <v>12.22</v>
      </c>
      <c r="F1225" s="430">
        <f t="shared" si="172"/>
        <v>0.17858096820757816</v>
      </c>
      <c r="G1225" s="439">
        <f t="shared" si="179"/>
        <v>12.22</v>
      </c>
      <c r="H1225" s="435">
        <f t="shared" si="173"/>
        <v>0.17858096820757816</v>
      </c>
      <c r="I1225" s="577">
        <f t="shared" si="179"/>
        <v>12.22</v>
      </c>
      <c r="J1225" s="573">
        <f t="shared" si="174"/>
        <v>0.59340912260861356</v>
      </c>
    </row>
    <row r="1226" spans="1:10" x14ac:dyDescent="0.25">
      <c r="A1226">
        <f t="shared" si="175"/>
        <v>0.1262628412061523</v>
      </c>
      <c r="B1226" s="2">
        <f t="shared" si="176"/>
        <v>12.229999999999784</v>
      </c>
      <c r="C1226" s="428">
        <f t="shared" si="177"/>
        <v>12.23</v>
      </c>
      <c r="D1226" s="425">
        <f t="shared" si="171"/>
        <v>0.1262628412061543</v>
      </c>
      <c r="E1226" s="433">
        <f t="shared" si="178"/>
        <v>12.23</v>
      </c>
      <c r="F1226" s="430">
        <f t="shared" si="172"/>
        <v>0.17865369056312547</v>
      </c>
      <c r="G1226" s="439">
        <f t="shared" si="179"/>
        <v>12.23</v>
      </c>
      <c r="H1226" s="435">
        <f t="shared" si="173"/>
        <v>0.17865369056312547</v>
      </c>
      <c r="I1226" s="577">
        <f t="shared" si="179"/>
        <v>12.23</v>
      </c>
      <c r="J1226" s="573">
        <f t="shared" si="174"/>
        <v>0.59348691985110447</v>
      </c>
    </row>
    <row r="1227" spans="1:10" x14ac:dyDescent="0.25">
      <c r="A1227">
        <f t="shared" si="175"/>
        <v>0.12635515233315717</v>
      </c>
      <c r="B1227" s="2">
        <f t="shared" si="176"/>
        <v>12.239999999999783</v>
      </c>
      <c r="C1227" s="428">
        <f t="shared" si="177"/>
        <v>12.24</v>
      </c>
      <c r="D1227" s="425">
        <f t="shared" si="171"/>
        <v>0.12635515233315917</v>
      </c>
      <c r="E1227" s="433">
        <f t="shared" si="178"/>
        <v>12.24</v>
      </c>
      <c r="F1227" s="430">
        <f t="shared" si="172"/>
        <v>0.17872642509082315</v>
      </c>
      <c r="G1227" s="439">
        <f t="shared" si="179"/>
        <v>12.24</v>
      </c>
      <c r="H1227" s="435">
        <f t="shared" si="173"/>
        <v>0.17872642509082315</v>
      </c>
      <c r="I1227" s="577">
        <f t="shared" si="179"/>
        <v>12.24</v>
      </c>
      <c r="J1227" s="573">
        <f t="shared" si="174"/>
        <v>0.59356471918582721</v>
      </c>
    </row>
    <row r="1228" spans="1:10" x14ac:dyDescent="0.25">
      <c r="A1228">
        <f t="shared" si="175"/>
        <v>0.12644747765471831</v>
      </c>
      <c r="B1228" s="2">
        <f t="shared" si="176"/>
        <v>12.249999999999783</v>
      </c>
      <c r="C1228" s="428">
        <f t="shared" si="177"/>
        <v>12.25</v>
      </c>
      <c r="D1228" s="425">
        <f t="shared" si="171"/>
        <v>0.12644747765472031</v>
      </c>
      <c r="E1228" s="433">
        <f t="shared" si="178"/>
        <v>12.25</v>
      </c>
      <c r="F1228" s="430">
        <f t="shared" si="172"/>
        <v>0.17879917178660901</v>
      </c>
      <c r="G1228" s="439">
        <f t="shared" si="179"/>
        <v>12.25</v>
      </c>
      <c r="H1228" s="435">
        <f t="shared" si="173"/>
        <v>0.17879917178660901</v>
      </c>
      <c r="I1228" s="577">
        <f t="shared" si="179"/>
        <v>12.25</v>
      </c>
      <c r="J1228" s="573">
        <f t="shared" si="174"/>
        <v>0.5936425206124849</v>
      </c>
    </row>
    <row r="1229" spans="1:10" x14ac:dyDescent="0.25">
      <c r="A1229">
        <f t="shared" si="175"/>
        <v>0.12653981714730489</v>
      </c>
      <c r="B1229" s="2">
        <f t="shared" si="176"/>
        <v>12.259999999999783</v>
      </c>
      <c r="C1229" s="428">
        <f t="shared" si="177"/>
        <v>12.26</v>
      </c>
      <c r="D1229" s="425">
        <f t="shared" si="171"/>
        <v>0.12653981714730689</v>
      </c>
      <c r="E1229" s="433">
        <f t="shared" si="178"/>
        <v>12.26</v>
      </c>
      <c r="F1229" s="430">
        <f t="shared" si="172"/>
        <v>0.17887193064642135</v>
      </c>
      <c r="G1229" s="439">
        <f t="shared" si="179"/>
        <v>12.26</v>
      </c>
      <c r="H1229" s="435">
        <f t="shared" si="173"/>
        <v>0.17887193064642135</v>
      </c>
      <c r="I1229" s="577">
        <f t="shared" si="179"/>
        <v>12.26</v>
      </c>
      <c r="J1229" s="573">
        <f t="shared" si="174"/>
        <v>0.59372032413078302</v>
      </c>
    </row>
    <row r="1230" spans="1:10" x14ac:dyDescent="0.25">
      <c r="A1230">
        <f t="shared" si="175"/>
        <v>0.12663217078741604</v>
      </c>
      <c r="B1230" s="2">
        <f t="shared" si="176"/>
        <v>12.269999999999783</v>
      </c>
      <c r="C1230" s="428">
        <f t="shared" si="177"/>
        <v>12.27</v>
      </c>
      <c r="D1230" s="425">
        <f t="shared" si="171"/>
        <v>0.12663217078741804</v>
      </c>
      <c r="E1230" s="433">
        <f t="shared" si="178"/>
        <v>12.27</v>
      </c>
      <c r="F1230" s="430">
        <f t="shared" si="172"/>
        <v>0.17894470166619791</v>
      </c>
      <c r="G1230" s="439">
        <f t="shared" si="179"/>
        <v>12.27</v>
      </c>
      <c r="H1230" s="435">
        <f t="shared" si="173"/>
        <v>0.17894470166619791</v>
      </c>
      <c r="I1230" s="577">
        <f t="shared" si="179"/>
        <v>12.27</v>
      </c>
      <c r="J1230" s="573">
        <f t="shared" si="174"/>
        <v>0.59379812974042467</v>
      </c>
    </row>
    <row r="1231" spans="1:10" x14ac:dyDescent="0.25">
      <c r="A1231">
        <f t="shared" si="175"/>
        <v>0.12672453855158083</v>
      </c>
      <c r="B1231" s="2">
        <f t="shared" si="176"/>
        <v>12.279999999999783</v>
      </c>
      <c r="C1231" s="428">
        <f t="shared" si="177"/>
        <v>12.28</v>
      </c>
      <c r="D1231" s="425">
        <f t="shared" si="171"/>
        <v>0.12672453855158283</v>
      </c>
      <c r="E1231" s="433">
        <f t="shared" si="178"/>
        <v>12.28</v>
      </c>
      <c r="F1231" s="430">
        <f t="shared" si="172"/>
        <v>0.17901748484187671</v>
      </c>
      <c r="G1231" s="439">
        <f t="shared" si="179"/>
        <v>12.28</v>
      </c>
      <c r="H1231" s="435">
        <f t="shared" si="173"/>
        <v>0.17901748484187671</v>
      </c>
      <c r="I1231" s="577">
        <f t="shared" si="179"/>
        <v>12.28</v>
      </c>
      <c r="J1231" s="573">
        <f t="shared" si="174"/>
        <v>0.59387593744111522</v>
      </c>
    </row>
    <row r="1232" spans="1:10" x14ac:dyDescent="0.25">
      <c r="A1232">
        <f t="shared" si="175"/>
        <v>0.12681692041635834</v>
      </c>
      <c r="B1232" s="2">
        <f t="shared" si="176"/>
        <v>12.289999999999782</v>
      </c>
      <c r="C1232" s="428">
        <f t="shared" si="177"/>
        <v>12.29</v>
      </c>
      <c r="D1232" s="425">
        <f t="shared" si="171"/>
        <v>0.12681692041636033</v>
      </c>
      <c r="E1232" s="433">
        <f t="shared" si="178"/>
        <v>12.29</v>
      </c>
      <c r="F1232" s="430">
        <f t="shared" si="172"/>
        <v>0.1790902801693956</v>
      </c>
      <c r="G1232" s="439">
        <f t="shared" si="179"/>
        <v>12.29</v>
      </c>
      <c r="H1232" s="435">
        <f t="shared" si="173"/>
        <v>0.1790902801693956</v>
      </c>
      <c r="I1232" s="577">
        <f t="shared" si="179"/>
        <v>12.29</v>
      </c>
      <c r="J1232" s="573">
        <f t="shared" si="174"/>
        <v>0.59395374723255923</v>
      </c>
    </row>
    <row r="1233" spans="1:10" x14ac:dyDescent="0.25">
      <c r="A1233">
        <f t="shared" si="175"/>
        <v>0.12690931635833744</v>
      </c>
      <c r="B1233" s="2">
        <f t="shared" si="176"/>
        <v>12.299999999999782</v>
      </c>
      <c r="C1233" s="428">
        <f t="shared" si="177"/>
        <v>12.3</v>
      </c>
      <c r="D1233" s="425">
        <f t="shared" si="171"/>
        <v>0.12690931635833946</v>
      </c>
      <c r="E1233" s="433">
        <f t="shared" si="178"/>
        <v>12.3</v>
      </c>
      <c r="F1233" s="430">
        <f t="shared" si="172"/>
        <v>0.17916308764469233</v>
      </c>
      <c r="G1233" s="439">
        <f t="shared" si="179"/>
        <v>12.3</v>
      </c>
      <c r="H1233" s="435">
        <f t="shared" si="173"/>
        <v>0.17916308764469233</v>
      </c>
      <c r="I1233" s="577">
        <f t="shared" si="179"/>
        <v>12.3</v>
      </c>
      <c r="J1233" s="573">
        <f t="shared" si="174"/>
        <v>0.59403155911446082</v>
      </c>
    </row>
    <row r="1234" spans="1:10" x14ac:dyDescent="0.25">
      <c r="A1234">
        <f t="shared" si="175"/>
        <v>0.12700172635413709</v>
      </c>
      <c r="B1234" s="2">
        <f t="shared" si="176"/>
        <v>12.309999999999782</v>
      </c>
      <c r="C1234" s="428">
        <f t="shared" si="177"/>
        <v>12.31</v>
      </c>
      <c r="D1234" s="425">
        <f t="shared" si="171"/>
        <v>0.12700172635413912</v>
      </c>
      <c r="E1234" s="433">
        <f t="shared" si="178"/>
        <v>12.31</v>
      </c>
      <c r="F1234" s="430">
        <f t="shared" si="172"/>
        <v>0.17923590726370453</v>
      </c>
      <c r="G1234" s="439">
        <f t="shared" si="179"/>
        <v>12.31</v>
      </c>
      <c r="H1234" s="435">
        <f t="shared" si="173"/>
        <v>0.17923590726370453</v>
      </c>
      <c r="I1234" s="577">
        <f t="shared" si="179"/>
        <v>12.31</v>
      </c>
      <c r="J1234" s="573">
        <f t="shared" si="174"/>
        <v>0.59410937308652445</v>
      </c>
    </row>
    <row r="1235" spans="1:10" x14ac:dyDescent="0.25">
      <c r="A1235">
        <f t="shared" si="175"/>
        <v>0.12709415038040606</v>
      </c>
      <c r="B1235" s="2">
        <f t="shared" si="176"/>
        <v>12.319999999999782</v>
      </c>
      <c r="C1235" s="428">
        <f t="shared" si="177"/>
        <v>12.32</v>
      </c>
      <c r="D1235" s="425">
        <f t="shared" si="171"/>
        <v>0.12709415038040808</v>
      </c>
      <c r="E1235" s="433">
        <f t="shared" si="178"/>
        <v>12.32</v>
      </c>
      <c r="F1235" s="430">
        <f t="shared" si="172"/>
        <v>0.17930873902236991</v>
      </c>
      <c r="G1235" s="439">
        <f t="shared" si="179"/>
        <v>12.32</v>
      </c>
      <c r="H1235" s="435">
        <f t="shared" si="173"/>
        <v>0.17930873902236991</v>
      </c>
      <c r="I1235" s="577">
        <f t="shared" si="179"/>
        <v>12.32</v>
      </c>
      <c r="J1235" s="573">
        <f t="shared" si="174"/>
        <v>0.59418718914845525</v>
      </c>
    </row>
    <row r="1236" spans="1:10" x14ac:dyDescent="0.25">
      <c r="A1236">
        <f t="shared" si="175"/>
        <v>0.12718658841382305</v>
      </c>
      <c r="B1236" s="2">
        <f t="shared" si="176"/>
        <v>12.329999999999782</v>
      </c>
      <c r="C1236" s="428">
        <f t="shared" si="177"/>
        <v>12.33</v>
      </c>
      <c r="D1236" s="425">
        <f t="shared" si="171"/>
        <v>0.12718658841382502</v>
      </c>
      <c r="E1236" s="433">
        <f t="shared" si="178"/>
        <v>12.33</v>
      </c>
      <c r="F1236" s="430">
        <f t="shared" si="172"/>
        <v>0.17938158291662601</v>
      </c>
      <c r="G1236" s="439">
        <f t="shared" si="179"/>
        <v>12.33</v>
      </c>
      <c r="H1236" s="435">
        <f t="shared" si="173"/>
        <v>0.17938158291662601</v>
      </c>
      <c r="I1236" s="577">
        <f t="shared" si="179"/>
        <v>12.33</v>
      </c>
      <c r="J1236" s="573">
        <f t="shared" si="174"/>
        <v>0.59426500729995757</v>
      </c>
    </row>
    <row r="1237" spans="1:10" x14ac:dyDescent="0.25">
      <c r="A1237">
        <f t="shared" si="175"/>
        <v>0.12727904043109664</v>
      </c>
      <c r="B1237" s="2">
        <f t="shared" si="176"/>
        <v>12.339999999999781</v>
      </c>
      <c r="C1237" s="428">
        <f t="shared" si="177"/>
        <v>12.34</v>
      </c>
      <c r="D1237" s="425">
        <f t="shared" si="171"/>
        <v>0.12727904043109864</v>
      </c>
      <c r="E1237" s="433">
        <f t="shared" si="178"/>
        <v>12.34</v>
      </c>
      <c r="F1237" s="430">
        <f t="shared" si="172"/>
        <v>0.17945443894241045</v>
      </c>
      <c r="G1237" s="439">
        <f t="shared" si="179"/>
        <v>12.34</v>
      </c>
      <c r="H1237" s="435">
        <f t="shared" si="173"/>
        <v>0.17945443894241045</v>
      </c>
      <c r="I1237" s="577">
        <f t="shared" si="179"/>
        <v>12.34</v>
      </c>
      <c r="J1237" s="573">
        <f t="shared" si="174"/>
        <v>0.59434282754073675</v>
      </c>
    </row>
    <row r="1238" spans="1:10" x14ac:dyDescent="0.25">
      <c r="A1238">
        <f t="shared" si="175"/>
        <v>0.12737150640896533</v>
      </c>
      <c r="B1238" s="2">
        <f t="shared" si="176"/>
        <v>12.349999999999781</v>
      </c>
      <c r="C1238" s="428">
        <f t="shared" si="177"/>
        <v>12.35</v>
      </c>
      <c r="D1238" s="425">
        <f t="shared" si="171"/>
        <v>0.12737150640896736</v>
      </c>
      <c r="E1238" s="433">
        <f t="shared" si="178"/>
        <v>12.35</v>
      </c>
      <c r="F1238" s="430">
        <f t="shared" si="172"/>
        <v>0.17952730709566062</v>
      </c>
      <c r="G1238" s="439">
        <f t="shared" si="179"/>
        <v>12.35</v>
      </c>
      <c r="H1238" s="435">
        <f t="shared" si="173"/>
        <v>0.17952730709566062</v>
      </c>
      <c r="I1238" s="577">
        <f t="shared" si="179"/>
        <v>12.35</v>
      </c>
      <c r="J1238" s="573">
        <f t="shared" si="174"/>
        <v>0.59442064987049692</v>
      </c>
    </row>
    <row r="1239" spans="1:10" x14ac:dyDescent="0.25">
      <c r="A1239">
        <f t="shared" si="175"/>
        <v>0.12746398632419753</v>
      </c>
      <c r="B1239" s="2">
        <f t="shared" si="176"/>
        <v>12.359999999999781</v>
      </c>
      <c r="C1239" s="428">
        <f t="shared" si="177"/>
        <v>12.36</v>
      </c>
      <c r="D1239" s="425">
        <f t="shared" si="171"/>
        <v>0.12746398632419959</v>
      </c>
      <c r="E1239" s="433">
        <f t="shared" si="178"/>
        <v>12.36</v>
      </c>
      <c r="F1239" s="430">
        <f t="shared" si="172"/>
        <v>0.17960018737231404</v>
      </c>
      <c r="G1239" s="439">
        <f t="shared" si="179"/>
        <v>12.36</v>
      </c>
      <c r="H1239" s="435">
        <f t="shared" si="173"/>
        <v>0.17960018737231404</v>
      </c>
      <c r="I1239" s="577">
        <f t="shared" si="179"/>
        <v>12.36</v>
      </c>
      <c r="J1239" s="573">
        <f t="shared" si="174"/>
        <v>0.59449847428894342</v>
      </c>
    </row>
    <row r="1240" spans="1:10" x14ac:dyDescent="0.25">
      <c r="A1240">
        <f t="shared" si="175"/>
        <v>0.1275564801535915</v>
      </c>
      <c r="B1240" s="2">
        <f t="shared" si="176"/>
        <v>12.369999999999781</v>
      </c>
      <c r="C1240" s="428">
        <f t="shared" si="177"/>
        <v>12.37</v>
      </c>
      <c r="D1240" s="425">
        <f t="shared" si="171"/>
        <v>0.1275564801535935</v>
      </c>
      <c r="E1240" s="433">
        <f t="shared" si="178"/>
        <v>12.37</v>
      </c>
      <c r="F1240" s="430">
        <f t="shared" si="172"/>
        <v>0.17967307976830796</v>
      </c>
      <c r="G1240" s="439">
        <f t="shared" si="179"/>
        <v>12.37</v>
      </c>
      <c r="H1240" s="435">
        <f t="shared" si="173"/>
        <v>0.17967307976830796</v>
      </c>
      <c r="I1240" s="577">
        <f t="shared" si="179"/>
        <v>12.37</v>
      </c>
      <c r="J1240" s="573">
        <f t="shared" si="174"/>
        <v>0.59457630079578117</v>
      </c>
    </row>
    <row r="1241" spans="1:10" x14ac:dyDescent="0.25">
      <c r="A1241">
        <f t="shared" si="175"/>
        <v>0.12764898787397522</v>
      </c>
      <c r="B1241" s="2">
        <f t="shared" si="176"/>
        <v>12.379999999999781</v>
      </c>
      <c r="C1241" s="428">
        <f t="shared" si="177"/>
        <v>12.38</v>
      </c>
      <c r="D1241" s="425">
        <f t="shared" si="171"/>
        <v>0.1276489878739773</v>
      </c>
      <c r="E1241" s="433">
        <f t="shared" si="178"/>
        <v>12.38</v>
      </c>
      <c r="F1241" s="430">
        <f t="shared" si="172"/>
        <v>0.1797459842795798</v>
      </c>
      <c r="G1241" s="439">
        <f t="shared" si="179"/>
        <v>12.38</v>
      </c>
      <c r="H1241" s="435">
        <f t="shared" si="173"/>
        <v>0.1797459842795798</v>
      </c>
      <c r="I1241" s="577">
        <f t="shared" si="179"/>
        <v>12.38</v>
      </c>
      <c r="J1241" s="573">
        <f t="shared" si="174"/>
        <v>0.59465412939071527</v>
      </c>
    </row>
    <row r="1242" spans="1:10" x14ac:dyDescent="0.25">
      <c r="A1242">
        <f t="shared" si="175"/>
        <v>0.12774150946220678</v>
      </c>
      <c r="B1242" s="2">
        <f t="shared" si="176"/>
        <v>12.38999999999978</v>
      </c>
      <c r="C1242" s="428">
        <f t="shared" si="177"/>
        <v>12.39</v>
      </c>
      <c r="D1242" s="425">
        <f t="shared" si="171"/>
        <v>0.12774150946220883</v>
      </c>
      <c r="E1242" s="433">
        <f t="shared" si="178"/>
        <v>12.39</v>
      </c>
      <c r="F1242" s="430">
        <f t="shared" si="172"/>
        <v>0.17981890090206679</v>
      </c>
      <c r="G1242" s="439">
        <f t="shared" si="179"/>
        <v>12.39</v>
      </c>
      <c r="H1242" s="435">
        <f t="shared" si="173"/>
        <v>0.17981890090206679</v>
      </c>
      <c r="I1242" s="577">
        <f t="shared" si="179"/>
        <v>12.39</v>
      </c>
      <c r="J1242" s="573">
        <f t="shared" si="174"/>
        <v>0.59473196007345031</v>
      </c>
    </row>
    <row r="1243" spans="1:10" x14ac:dyDescent="0.25">
      <c r="A1243">
        <f t="shared" si="175"/>
        <v>0.12783404489517389</v>
      </c>
      <c r="B1243" s="2">
        <f t="shared" si="176"/>
        <v>12.39999999999978</v>
      </c>
      <c r="C1243" s="428">
        <f t="shared" si="177"/>
        <v>12.4</v>
      </c>
      <c r="D1243" s="425">
        <f t="shared" si="171"/>
        <v>0.12783404489517594</v>
      </c>
      <c r="E1243" s="433">
        <f t="shared" si="178"/>
        <v>12.4</v>
      </c>
      <c r="F1243" s="430">
        <f t="shared" si="172"/>
        <v>0.17989182963170591</v>
      </c>
      <c r="G1243" s="439">
        <f t="shared" si="179"/>
        <v>12.4</v>
      </c>
      <c r="H1243" s="435">
        <f t="shared" si="173"/>
        <v>0.17989182963170591</v>
      </c>
      <c r="I1243" s="577">
        <f t="shared" si="179"/>
        <v>12.4</v>
      </c>
      <c r="J1243" s="573">
        <f t="shared" si="174"/>
        <v>0.59480979284369062</v>
      </c>
    </row>
    <row r="1244" spans="1:10" x14ac:dyDescent="0.25">
      <c r="A1244">
        <f t="shared" si="175"/>
        <v>0.12792659414979424</v>
      </c>
      <c r="B1244" s="2">
        <f t="shared" si="176"/>
        <v>12.40999999999978</v>
      </c>
      <c r="C1244" s="428">
        <f t="shared" si="177"/>
        <v>12.41</v>
      </c>
      <c r="D1244" s="425">
        <f t="shared" si="171"/>
        <v>0.12792659414979626</v>
      </c>
      <c r="E1244" s="433">
        <f t="shared" si="178"/>
        <v>12.41</v>
      </c>
      <c r="F1244" s="430">
        <f t="shared" si="172"/>
        <v>0.17996477046443479</v>
      </c>
      <c r="G1244" s="439">
        <f t="shared" si="179"/>
        <v>12.41</v>
      </c>
      <c r="H1244" s="435">
        <f t="shared" si="173"/>
        <v>0.17996477046443479</v>
      </c>
      <c r="I1244" s="577">
        <f t="shared" si="179"/>
        <v>12.41</v>
      </c>
      <c r="J1244" s="573">
        <f t="shared" si="174"/>
        <v>0.59488762770114356</v>
      </c>
    </row>
    <row r="1245" spans="1:10" x14ac:dyDescent="0.25">
      <c r="A1245">
        <f t="shared" si="175"/>
        <v>0.12801915720301524</v>
      </c>
      <c r="B1245" s="2">
        <f t="shared" si="176"/>
        <v>12.41999999999978</v>
      </c>
      <c r="C1245" s="428">
        <f t="shared" si="177"/>
        <v>12.42</v>
      </c>
      <c r="D1245" s="425">
        <f t="shared" si="171"/>
        <v>0.12801915720301726</v>
      </c>
      <c r="E1245" s="433">
        <f t="shared" si="178"/>
        <v>12.42</v>
      </c>
      <c r="F1245" s="430">
        <f t="shared" si="172"/>
        <v>0.18003772339619034</v>
      </c>
      <c r="G1245" s="439">
        <f t="shared" si="179"/>
        <v>12.42</v>
      </c>
      <c r="H1245" s="435">
        <f t="shared" si="173"/>
        <v>0.18003772339619034</v>
      </c>
      <c r="I1245" s="577">
        <f t="shared" si="179"/>
        <v>12.42</v>
      </c>
      <c r="J1245" s="573">
        <f t="shared" si="174"/>
        <v>0.59496546464551303</v>
      </c>
    </row>
    <row r="1246" spans="1:10" x14ac:dyDescent="0.25">
      <c r="A1246">
        <f t="shared" si="175"/>
        <v>0.12811173403181422</v>
      </c>
      <c r="B1246" s="2">
        <f t="shared" si="176"/>
        <v>12.429999999999779</v>
      </c>
      <c r="C1246" s="428">
        <f t="shared" si="177"/>
        <v>12.43</v>
      </c>
      <c r="D1246" s="425">
        <f t="shared" si="171"/>
        <v>0.12811173403181622</v>
      </c>
      <c r="E1246" s="433">
        <f t="shared" si="178"/>
        <v>12.43</v>
      </c>
      <c r="F1246" s="430">
        <f t="shared" si="172"/>
        <v>0.1801106884229097</v>
      </c>
      <c r="G1246" s="439">
        <f t="shared" si="179"/>
        <v>12.43</v>
      </c>
      <c r="H1246" s="435">
        <f t="shared" si="173"/>
        <v>0.1801106884229097</v>
      </c>
      <c r="I1246" s="577">
        <f t="shared" si="179"/>
        <v>12.43</v>
      </c>
      <c r="J1246" s="573">
        <f t="shared" si="174"/>
        <v>0.59504330367650471</v>
      </c>
    </row>
    <row r="1247" spans="1:10" x14ac:dyDescent="0.25">
      <c r="A1247">
        <f t="shared" si="175"/>
        <v>0.12820432461319817</v>
      </c>
      <c r="B1247" s="2">
        <f t="shared" si="176"/>
        <v>12.439999999999779</v>
      </c>
      <c r="C1247" s="428">
        <f t="shared" si="177"/>
        <v>12.44</v>
      </c>
      <c r="D1247" s="425">
        <f t="shared" si="171"/>
        <v>0.12820432461320022</v>
      </c>
      <c r="E1247" s="433">
        <f t="shared" si="178"/>
        <v>12.44</v>
      </c>
      <c r="F1247" s="430">
        <f t="shared" si="172"/>
        <v>0.18018366554052989</v>
      </c>
      <c r="G1247" s="439">
        <f t="shared" si="179"/>
        <v>12.44</v>
      </c>
      <c r="H1247" s="435">
        <f t="shared" si="173"/>
        <v>0.18018366554052989</v>
      </c>
      <c r="I1247" s="577">
        <f t="shared" si="179"/>
        <v>12.44</v>
      </c>
      <c r="J1247" s="573">
        <f t="shared" si="174"/>
        <v>0.59512114479382394</v>
      </c>
    </row>
    <row r="1248" spans="1:10" x14ac:dyDescent="0.25">
      <c r="A1248">
        <f t="shared" si="175"/>
        <v>0.128296928924204</v>
      </c>
      <c r="B1248" s="2">
        <f t="shared" si="176"/>
        <v>12.449999999999779</v>
      </c>
      <c r="C1248" s="428">
        <f t="shared" si="177"/>
        <v>12.45</v>
      </c>
      <c r="D1248" s="425">
        <f t="shared" si="171"/>
        <v>0.12829692892420602</v>
      </c>
      <c r="E1248" s="433">
        <f t="shared" si="178"/>
        <v>12.45</v>
      </c>
      <c r="F1248" s="430">
        <f t="shared" si="172"/>
        <v>0.18025665474498784</v>
      </c>
      <c r="G1248" s="439">
        <f t="shared" si="179"/>
        <v>12.45</v>
      </c>
      <c r="H1248" s="435">
        <f t="shared" si="173"/>
        <v>0.18025665474498784</v>
      </c>
      <c r="I1248" s="577">
        <f t="shared" si="179"/>
        <v>12.45</v>
      </c>
      <c r="J1248" s="573">
        <f t="shared" si="174"/>
        <v>0.59519898799717541</v>
      </c>
    </row>
    <row r="1249" spans="1:10" x14ac:dyDescent="0.25">
      <c r="A1249">
        <f t="shared" si="175"/>
        <v>0.12838954694189836</v>
      </c>
      <c r="B1249" s="2">
        <f t="shared" si="176"/>
        <v>12.459999999999779</v>
      </c>
      <c r="C1249" s="428">
        <f t="shared" si="177"/>
        <v>12.46</v>
      </c>
      <c r="D1249" s="425">
        <f t="shared" si="171"/>
        <v>0.12838954694190041</v>
      </c>
      <c r="E1249" s="433">
        <f t="shared" si="178"/>
        <v>12.46</v>
      </c>
      <c r="F1249" s="430">
        <f t="shared" si="172"/>
        <v>0.18032965603222068</v>
      </c>
      <c r="G1249" s="439">
        <f t="shared" si="179"/>
        <v>12.46</v>
      </c>
      <c r="H1249" s="435">
        <f t="shared" si="173"/>
        <v>0.18032965603222068</v>
      </c>
      <c r="I1249" s="577">
        <f t="shared" si="179"/>
        <v>12.46</v>
      </c>
      <c r="J1249" s="573">
        <f t="shared" si="174"/>
        <v>0.59527683328626557</v>
      </c>
    </row>
    <row r="1250" spans="1:10" x14ac:dyDescent="0.25">
      <c r="A1250">
        <f t="shared" si="175"/>
        <v>0.12848217864337766</v>
      </c>
      <c r="B1250" s="2">
        <f t="shared" si="176"/>
        <v>12.469999999999779</v>
      </c>
      <c r="C1250" s="428">
        <f t="shared" si="177"/>
        <v>12.47</v>
      </c>
      <c r="D1250" s="425">
        <f t="shared" si="171"/>
        <v>0.12848217864337971</v>
      </c>
      <c r="E1250" s="433">
        <f t="shared" si="178"/>
        <v>12.47</v>
      </c>
      <c r="F1250" s="430">
        <f t="shared" si="172"/>
        <v>0.18040266939816524</v>
      </c>
      <c r="G1250" s="439">
        <f t="shared" si="179"/>
        <v>12.47</v>
      </c>
      <c r="H1250" s="435">
        <f t="shared" si="173"/>
        <v>0.18040266939816524</v>
      </c>
      <c r="I1250" s="577">
        <f t="shared" si="179"/>
        <v>12.47</v>
      </c>
      <c r="J1250" s="573">
        <f t="shared" si="174"/>
        <v>0.59535468066079889</v>
      </c>
    </row>
    <row r="1251" spans="1:10" x14ac:dyDescent="0.25">
      <c r="A1251">
        <f t="shared" si="175"/>
        <v>0.12857482400576808</v>
      </c>
      <c r="B1251" s="2">
        <f t="shared" si="176"/>
        <v>12.479999999999778</v>
      </c>
      <c r="C1251" s="428">
        <f t="shared" si="177"/>
        <v>12.48</v>
      </c>
      <c r="D1251" s="425">
        <f t="shared" si="171"/>
        <v>0.12857482400577014</v>
      </c>
      <c r="E1251" s="433">
        <f t="shared" si="178"/>
        <v>12.48</v>
      </c>
      <c r="F1251" s="430">
        <f t="shared" si="172"/>
        <v>0.18047569483875842</v>
      </c>
      <c r="G1251" s="439">
        <f t="shared" si="179"/>
        <v>12.48</v>
      </c>
      <c r="H1251" s="435">
        <f t="shared" si="173"/>
        <v>0.18047569483875842</v>
      </c>
      <c r="I1251" s="577">
        <f t="shared" si="179"/>
        <v>12.48</v>
      </c>
      <c r="J1251" s="573">
        <f t="shared" si="174"/>
        <v>0.5954325301204817</v>
      </c>
    </row>
    <row r="1252" spans="1:10" x14ac:dyDescent="0.25">
      <c r="A1252">
        <f t="shared" si="175"/>
        <v>0.12866748300622557</v>
      </c>
      <c r="B1252" s="2">
        <f t="shared" si="176"/>
        <v>12.489999999999778</v>
      </c>
      <c r="C1252" s="428">
        <f t="shared" si="177"/>
        <v>12.49</v>
      </c>
      <c r="D1252" s="425">
        <f t="shared" si="171"/>
        <v>0.12866748300622766</v>
      </c>
      <c r="E1252" s="433">
        <f t="shared" si="178"/>
        <v>12.49</v>
      </c>
      <c r="F1252" s="430">
        <f t="shared" si="172"/>
        <v>0.18054873234993712</v>
      </c>
      <c r="G1252" s="439">
        <f t="shared" si="179"/>
        <v>12.49</v>
      </c>
      <c r="H1252" s="435">
        <f t="shared" si="173"/>
        <v>0.18054873234993712</v>
      </c>
      <c r="I1252" s="577">
        <f t="shared" si="179"/>
        <v>12.49</v>
      </c>
      <c r="J1252" s="573">
        <f t="shared" si="174"/>
        <v>0.59551038166501957</v>
      </c>
    </row>
    <row r="1253" spans="1:10" x14ac:dyDescent="0.25">
      <c r="A1253">
        <f t="shared" si="175"/>
        <v>0.12876015562193582</v>
      </c>
      <c r="B1253" s="2">
        <f t="shared" si="176"/>
        <v>12.499999999999778</v>
      </c>
      <c r="C1253" s="428">
        <f t="shared" si="177"/>
        <v>12.5</v>
      </c>
      <c r="D1253" s="425">
        <f t="shared" si="171"/>
        <v>0.12876015562193791</v>
      </c>
      <c r="E1253" s="433">
        <f t="shared" si="178"/>
        <v>12.5</v>
      </c>
      <c r="F1253" s="430">
        <f t="shared" si="172"/>
        <v>0.18062178192763814</v>
      </c>
      <c r="G1253" s="439">
        <f t="shared" si="179"/>
        <v>12.5</v>
      </c>
      <c r="H1253" s="435">
        <f t="shared" si="173"/>
        <v>0.18062178192763814</v>
      </c>
      <c r="I1253" s="577">
        <f t="shared" si="179"/>
        <v>12.5</v>
      </c>
      <c r="J1253" s="573">
        <f t="shared" si="174"/>
        <v>0.59558823529411764</v>
      </c>
    </row>
    <row r="1254" spans="1:10" x14ac:dyDescent="0.25">
      <c r="A1254">
        <f t="shared" si="175"/>
        <v>0.12885284183011425</v>
      </c>
      <c r="B1254" s="2">
        <f t="shared" si="176"/>
        <v>12.509999999999778</v>
      </c>
      <c r="C1254" s="428">
        <f t="shared" si="177"/>
        <v>12.51</v>
      </c>
      <c r="D1254" s="425">
        <f t="shared" si="171"/>
        <v>0.1288528418301163</v>
      </c>
      <c r="E1254" s="433">
        <f t="shared" si="178"/>
        <v>12.51</v>
      </c>
      <c r="F1254" s="430">
        <f t="shared" si="172"/>
        <v>0.18069484356779833</v>
      </c>
      <c r="G1254" s="439">
        <f t="shared" si="179"/>
        <v>12.51</v>
      </c>
      <c r="H1254" s="435">
        <f t="shared" si="173"/>
        <v>0.18069484356779833</v>
      </c>
      <c r="I1254" s="577">
        <f t="shared" si="179"/>
        <v>12.51</v>
      </c>
      <c r="J1254" s="573">
        <f t="shared" si="174"/>
        <v>0.5956660910074818</v>
      </c>
    </row>
    <row r="1255" spans="1:10" x14ac:dyDescent="0.25">
      <c r="A1255">
        <f t="shared" si="175"/>
        <v>0.12894554160800598</v>
      </c>
      <c r="B1255" s="2">
        <f t="shared" si="176"/>
        <v>12.519999999999778</v>
      </c>
      <c r="C1255" s="428">
        <f t="shared" si="177"/>
        <v>12.52</v>
      </c>
      <c r="D1255" s="425">
        <f t="shared" si="171"/>
        <v>0.128945541608008</v>
      </c>
      <c r="E1255" s="433">
        <f t="shared" si="178"/>
        <v>12.52</v>
      </c>
      <c r="F1255" s="430">
        <f t="shared" si="172"/>
        <v>0.18076791726635444</v>
      </c>
      <c r="G1255" s="439">
        <f t="shared" si="179"/>
        <v>12.52</v>
      </c>
      <c r="H1255" s="435">
        <f t="shared" si="173"/>
        <v>0.18076791726635444</v>
      </c>
      <c r="I1255" s="577">
        <f t="shared" si="179"/>
        <v>12.52</v>
      </c>
      <c r="J1255" s="573">
        <f t="shared" si="174"/>
        <v>0.59574394880481829</v>
      </c>
    </row>
    <row r="1256" spans="1:10" x14ac:dyDescent="0.25">
      <c r="A1256">
        <f t="shared" si="175"/>
        <v>0.12903825493288582</v>
      </c>
      <c r="B1256" s="2">
        <f t="shared" si="176"/>
        <v>12.529999999999777</v>
      </c>
      <c r="C1256" s="428">
        <f t="shared" si="177"/>
        <v>12.53</v>
      </c>
      <c r="D1256" s="425">
        <f t="shared" si="171"/>
        <v>0.1290382549328879</v>
      </c>
      <c r="E1256" s="433">
        <f t="shared" si="178"/>
        <v>12.53</v>
      </c>
      <c r="F1256" s="430">
        <f t="shared" si="172"/>
        <v>0.1808410030192433</v>
      </c>
      <c r="G1256" s="439">
        <f t="shared" si="179"/>
        <v>12.53</v>
      </c>
      <c r="H1256" s="435">
        <f t="shared" si="173"/>
        <v>0.1808410030192433</v>
      </c>
      <c r="I1256" s="577">
        <f t="shared" si="179"/>
        <v>12.53</v>
      </c>
      <c r="J1256" s="573">
        <f t="shared" si="174"/>
        <v>0.59582180868583279</v>
      </c>
    </row>
    <row r="1257" spans="1:10" x14ac:dyDescent="0.25">
      <c r="A1257">
        <f t="shared" si="175"/>
        <v>0.12913098178205834</v>
      </c>
      <c r="B1257" s="2">
        <f t="shared" si="176"/>
        <v>12.539999999999777</v>
      </c>
      <c r="C1257" s="428">
        <f t="shared" si="177"/>
        <v>12.54</v>
      </c>
      <c r="D1257" s="425">
        <f t="shared" si="171"/>
        <v>0.12913098178206042</v>
      </c>
      <c r="E1257" s="433">
        <f t="shared" si="178"/>
        <v>12.54</v>
      </c>
      <c r="F1257" s="430">
        <f t="shared" si="172"/>
        <v>0.1809141008224015</v>
      </c>
      <c r="G1257" s="439">
        <f t="shared" si="179"/>
        <v>12.54</v>
      </c>
      <c r="H1257" s="435">
        <f t="shared" si="173"/>
        <v>0.1809141008224015</v>
      </c>
      <c r="I1257" s="577">
        <f t="shared" si="179"/>
        <v>12.54</v>
      </c>
      <c r="J1257" s="573">
        <f t="shared" si="174"/>
        <v>0.59589967065023086</v>
      </c>
    </row>
    <row r="1258" spans="1:10" x14ac:dyDescent="0.25">
      <c r="A1258">
        <f t="shared" si="175"/>
        <v>0.12922372213285779</v>
      </c>
      <c r="B1258" s="2">
        <f t="shared" si="176"/>
        <v>12.549999999999777</v>
      </c>
      <c r="C1258" s="428">
        <f t="shared" si="177"/>
        <v>12.55</v>
      </c>
      <c r="D1258" s="425">
        <f t="shared" si="171"/>
        <v>0.12922372213285985</v>
      </c>
      <c r="E1258" s="433">
        <f t="shared" si="178"/>
        <v>12.55</v>
      </c>
      <c r="F1258" s="430">
        <f t="shared" si="172"/>
        <v>0.18098721067176585</v>
      </c>
      <c r="G1258" s="439">
        <f t="shared" si="179"/>
        <v>12.55</v>
      </c>
      <c r="H1258" s="435">
        <f t="shared" si="173"/>
        <v>0.18098721067176585</v>
      </c>
      <c r="I1258" s="577">
        <f t="shared" si="179"/>
        <v>12.55</v>
      </c>
      <c r="J1258" s="573">
        <f t="shared" si="174"/>
        <v>0.59597753469771841</v>
      </c>
    </row>
    <row r="1259" spans="1:10" x14ac:dyDescent="0.25">
      <c r="A1259">
        <f t="shared" si="175"/>
        <v>0.12931647596264806</v>
      </c>
      <c r="B1259" s="2">
        <f t="shared" si="176"/>
        <v>12.559999999999777</v>
      </c>
      <c r="C1259" s="428">
        <f t="shared" si="177"/>
        <v>12.56</v>
      </c>
      <c r="D1259" s="425">
        <f t="shared" si="171"/>
        <v>0.12931647596265014</v>
      </c>
      <c r="E1259" s="433">
        <f t="shared" si="178"/>
        <v>12.56</v>
      </c>
      <c r="F1259" s="430">
        <f t="shared" si="172"/>
        <v>0.18106033256327295</v>
      </c>
      <c r="G1259" s="439">
        <f t="shared" si="179"/>
        <v>12.56</v>
      </c>
      <c r="H1259" s="435">
        <f t="shared" si="173"/>
        <v>0.18106033256327295</v>
      </c>
      <c r="I1259" s="577">
        <f t="shared" si="179"/>
        <v>12.56</v>
      </c>
      <c r="J1259" s="573">
        <f t="shared" si="174"/>
        <v>0.59605540082800201</v>
      </c>
    </row>
    <row r="1260" spans="1:10" x14ac:dyDescent="0.25">
      <c r="A1260">
        <f t="shared" si="175"/>
        <v>0.12940924324882269</v>
      </c>
      <c r="B1260" s="2">
        <f t="shared" si="176"/>
        <v>12.569999999999776</v>
      </c>
      <c r="C1260" s="428">
        <f t="shared" si="177"/>
        <v>12.57</v>
      </c>
      <c r="D1260" s="425">
        <f t="shared" si="171"/>
        <v>0.12940924324882477</v>
      </c>
      <c r="E1260" s="433">
        <f t="shared" si="178"/>
        <v>12.57</v>
      </c>
      <c r="F1260" s="430">
        <f t="shared" si="172"/>
        <v>0.18113346649285947</v>
      </c>
      <c r="G1260" s="439">
        <f t="shared" si="179"/>
        <v>12.57</v>
      </c>
      <c r="H1260" s="435">
        <f t="shared" si="173"/>
        <v>0.18113346649285947</v>
      </c>
      <c r="I1260" s="577">
        <f t="shared" si="179"/>
        <v>12.57</v>
      </c>
      <c r="J1260" s="573">
        <f t="shared" si="174"/>
        <v>0.5961332690407869</v>
      </c>
    </row>
    <row r="1261" spans="1:10" x14ac:dyDescent="0.25">
      <c r="A1261">
        <f t="shared" si="175"/>
        <v>0.12950202396880497</v>
      </c>
      <c r="B1261" s="2">
        <f t="shared" si="176"/>
        <v>12.579999999999776</v>
      </c>
      <c r="C1261" s="428">
        <f t="shared" si="177"/>
        <v>12.58</v>
      </c>
      <c r="D1261" s="425">
        <f t="shared" si="171"/>
        <v>0.12950202396880706</v>
      </c>
      <c r="E1261" s="433">
        <f t="shared" si="178"/>
        <v>12.58</v>
      </c>
      <c r="F1261" s="430">
        <f t="shared" si="172"/>
        <v>0.18120661245646202</v>
      </c>
      <c r="G1261" s="439">
        <f t="shared" si="179"/>
        <v>12.58</v>
      </c>
      <c r="H1261" s="435">
        <f t="shared" si="173"/>
        <v>0.18120661245646202</v>
      </c>
      <c r="I1261" s="577">
        <f t="shared" si="179"/>
        <v>12.58</v>
      </c>
      <c r="J1261" s="573">
        <f t="shared" si="174"/>
        <v>0.59621113933577963</v>
      </c>
    </row>
    <row r="1262" spans="1:10" x14ac:dyDescent="0.25">
      <c r="A1262">
        <f t="shared" si="175"/>
        <v>0.12959481810004772</v>
      </c>
      <c r="B1262" s="2">
        <f t="shared" si="176"/>
        <v>12.589999999999776</v>
      </c>
      <c r="C1262" s="428">
        <f t="shared" si="177"/>
        <v>12.59</v>
      </c>
      <c r="D1262" s="425">
        <f t="shared" si="171"/>
        <v>0.12959481810004977</v>
      </c>
      <c r="E1262" s="433">
        <f t="shared" si="178"/>
        <v>12.59</v>
      </c>
      <c r="F1262" s="430">
        <f t="shared" si="172"/>
        <v>0.18127977045001722</v>
      </c>
      <c r="G1262" s="439">
        <f t="shared" si="179"/>
        <v>12.59</v>
      </c>
      <c r="H1262" s="435">
        <f t="shared" si="173"/>
        <v>0.18127977045001722</v>
      </c>
      <c r="I1262" s="577">
        <f t="shared" si="179"/>
        <v>12.59</v>
      </c>
      <c r="J1262" s="573">
        <f t="shared" si="174"/>
        <v>0.59628901171268578</v>
      </c>
    </row>
    <row r="1263" spans="1:10" x14ac:dyDescent="0.25">
      <c r="A1263">
        <f t="shared" si="175"/>
        <v>0.1296876256200335</v>
      </c>
      <c r="B1263" s="2">
        <f t="shared" si="176"/>
        <v>12.599999999999776</v>
      </c>
      <c r="C1263" s="428">
        <f t="shared" si="177"/>
        <v>12.6</v>
      </c>
      <c r="D1263" s="425">
        <f t="shared" si="171"/>
        <v>0.12968762562003555</v>
      </c>
      <c r="E1263" s="433">
        <f t="shared" si="178"/>
        <v>12.6</v>
      </c>
      <c r="F1263" s="430">
        <f t="shared" si="172"/>
        <v>0.18135294046946199</v>
      </c>
      <c r="G1263" s="439">
        <f t="shared" si="179"/>
        <v>12.6</v>
      </c>
      <c r="H1263" s="435">
        <f t="shared" si="173"/>
        <v>0.18135294046946199</v>
      </c>
      <c r="I1263" s="577">
        <f t="shared" si="179"/>
        <v>12.6</v>
      </c>
      <c r="J1263" s="573">
        <f t="shared" si="174"/>
        <v>0.59636688617121392</v>
      </c>
    </row>
    <row r="1264" spans="1:10" x14ac:dyDescent="0.25">
      <c r="A1264">
        <f t="shared" si="175"/>
        <v>0.12978044650627432</v>
      </c>
      <c r="B1264" s="2">
        <f t="shared" si="176"/>
        <v>12.609999999999776</v>
      </c>
      <c r="C1264" s="428">
        <f t="shared" si="177"/>
        <v>12.61</v>
      </c>
      <c r="D1264" s="425">
        <f t="shared" si="171"/>
        <v>0.1297804465062764</v>
      </c>
      <c r="E1264" s="433">
        <f t="shared" si="178"/>
        <v>12.61</v>
      </c>
      <c r="F1264" s="430">
        <f t="shared" si="172"/>
        <v>0.18142612251073237</v>
      </c>
      <c r="G1264" s="439">
        <f t="shared" si="179"/>
        <v>12.61</v>
      </c>
      <c r="H1264" s="435">
        <f t="shared" si="173"/>
        <v>0.18142612251073237</v>
      </c>
      <c r="I1264" s="577">
        <f t="shared" si="179"/>
        <v>12.61</v>
      </c>
      <c r="J1264" s="573">
        <f t="shared" si="174"/>
        <v>0.59644476271106672</v>
      </c>
    </row>
    <row r="1265" spans="1:10" x14ac:dyDescent="0.25">
      <c r="A1265">
        <f t="shared" si="175"/>
        <v>0.12987328073631205</v>
      </c>
      <c r="B1265" s="2">
        <f t="shared" si="176"/>
        <v>12.619999999999775</v>
      </c>
      <c r="C1265" s="428">
        <f t="shared" si="177"/>
        <v>12.62</v>
      </c>
      <c r="D1265" s="425">
        <f t="shared" si="171"/>
        <v>0.12987328073631413</v>
      </c>
      <c r="E1265" s="433">
        <f t="shared" si="178"/>
        <v>12.62</v>
      </c>
      <c r="F1265" s="430">
        <f t="shared" si="172"/>
        <v>0.18149931656976556</v>
      </c>
      <c r="G1265" s="439">
        <f t="shared" si="179"/>
        <v>12.62</v>
      </c>
      <c r="H1265" s="435">
        <f t="shared" si="173"/>
        <v>0.18149931656976556</v>
      </c>
      <c r="I1265" s="577">
        <f t="shared" si="179"/>
        <v>12.62</v>
      </c>
      <c r="J1265" s="573">
        <f t="shared" si="174"/>
        <v>0.59652264133195443</v>
      </c>
    </row>
    <row r="1266" spans="1:10" x14ac:dyDescent="0.25">
      <c r="A1266">
        <f t="shared" si="175"/>
        <v>0.12996612828771789</v>
      </c>
      <c r="B1266" s="2">
        <f t="shared" si="176"/>
        <v>12.629999999999775</v>
      </c>
      <c r="C1266" s="428">
        <f t="shared" si="177"/>
        <v>12.63</v>
      </c>
      <c r="D1266" s="425">
        <f t="shared" si="171"/>
        <v>0.12996612828772003</v>
      </c>
      <c r="E1266" s="433">
        <f t="shared" si="178"/>
        <v>12.63</v>
      </c>
      <c r="F1266" s="430">
        <f t="shared" si="172"/>
        <v>0.18157252264249737</v>
      </c>
      <c r="G1266" s="439">
        <f t="shared" si="179"/>
        <v>12.63</v>
      </c>
      <c r="H1266" s="435">
        <f t="shared" si="173"/>
        <v>0.18157252264249737</v>
      </c>
      <c r="I1266" s="577">
        <f t="shared" si="179"/>
        <v>12.63</v>
      </c>
      <c r="J1266" s="573">
        <f t="shared" si="174"/>
        <v>0.59660052203357905</v>
      </c>
    </row>
    <row r="1267" spans="1:10" x14ac:dyDescent="0.25">
      <c r="A1267">
        <f t="shared" si="175"/>
        <v>0.13005898913809288</v>
      </c>
      <c r="B1267" s="2">
        <f t="shared" si="176"/>
        <v>12.639999999999775</v>
      </c>
      <c r="C1267" s="428">
        <f t="shared" si="177"/>
        <v>12.64</v>
      </c>
      <c r="D1267" s="425">
        <f t="shared" si="171"/>
        <v>0.13005898913809499</v>
      </c>
      <c r="E1267" s="433">
        <f t="shared" si="178"/>
        <v>12.64</v>
      </c>
      <c r="F1267" s="430">
        <f t="shared" si="172"/>
        <v>0.18164574072486506</v>
      </c>
      <c r="G1267" s="439">
        <f t="shared" si="179"/>
        <v>12.64</v>
      </c>
      <c r="H1267" s="435">
        <f t="shared" si="173"/>
        <v>0.18164574072486506</v>
      </c>
      <c r="I1267" s="577">
        <f t="shared" si="179"/>
        <v>12.64</v>
      </c>
      <c r="J1267" s="573">
        <f t="shared" si="174"/>
        <v>0.59667840481565071</v>
      </c>
    </row>
    <row r="1268" spans="1:10" x14ac:dyDescent="0.25">
      <c r="A1268">
        <f t="shared" si="175"/>
        <v>0.13015186326506739</v>
      </c>
      <c r="B1268" s="2">
        <f t="shared" si="176"/>
        <v>12.649999999999775</v>
      </c>
      <c r="C1268" s="428">
        <f t="shared" si="177"/>
        <v>12.65</v>
      </c>
      <c r="D1268" s="425">
        <f t="shared" si="171"/>
        <v>0.13015186326506947</v>
      </c>
      <c r="E1268" s="433">
        <f t="shared" si="178"/>
        <v>12.65</v>
      </c>
      <c r="F1268" s="430">
        <f t="shared" si="172"/>
        <v>0.18171897081280475</v>
      </c>
      <c r="G1268" s="439">
        <f t="shared" si="179"/>
        <v>12.65</v>
      </c>
      <c r="H1268" s="435">
        <f t="shared" si="173"/>
        <v>0.18171897081280475</v>
      </c>
      <c r="I1268" s="577">
        <f t="shared" si="179"/>
        <v>12.65</v>
      </c>
      <c r="J1268" s="573">
        <f t="shared" si="174"/>
        <v>0.59675628967787409</v>
      </c>
    </row>
    <row r="1269" spans="1:10" x14ac:dyDescent="0.25">
      <c r="A1269">
        <f t="shared" si="175"/>
        <v>0.13024475064630153</v>
      </c>
      <c r="B1269" s="2">
        <f t="shared" si="176"/>
        <v>12.659999999999775</v>
      </c>
      <c r="C1269" s="428">
        <f t="shared" si="177"/>
        <v>12.66</v>
      </c>
      <c r="D1269" s="425">
        <f t="shared" si="171"/>
        <v>0.13024475064630361</v>
      </c>
      <c r="E1269" s="433">
        <f t="shared" si="178"/>
        <v>12.66</v>
      </c>
      <c r="F1269" s="430">
        <f t="shared" si="172"/>
        <v>0.18179221290225325</v>
      </c>
      <c r="G1269" s="439">
        <f t="shared" si="179"/>
        <v>12.66</v>
      </c>
      <c r="H1269" s="435">
        <f t="shared" si="173"/>
        <v>0.18179221290225325</v>
      </c>
      <c r="I1269" s="577">
        <f t="shared" si="179"/>
        <v>12.66</v>
      </c>
      <c r="J1269" s="573">
        <f t="shared" si="174"/>
        <v>0.59683417661995675</v>
      </c>
    </row>
    <row r="1270" spans="1:10" x14ac:dyDescent="0.25">
      <c r="A1270">
        <f t="shared" si="175"/>
        <v>0.13033765125948488</v>
      </c>
      <c r="B1270" s="2">
        <f t="shared" si="176"/>
        <v>12.669999999999774</v>
      </c>
      <c r="C1270" s="428">
        <f t="shared" si="177"/>
        <v>12.67</v>
      </c>
      <c r="D1270" s="425">
        <f t="shared" si="171"/>
        <v>0.13033765125948699</v>
      </c>
      <c r="E1270" s="433">
        <f t="shared" si="178"/>
        <v>12.67</v>
      </c>
      <c r="F1270" s="430">
        <f t="shared" si="172"/>
        <v>0.18186546698914688</v>
      </c>
      <c r="G1270" s="439">
        <f t="shared" si="179"/>
        <v>12.67</v>
      </c>
      <c r="H1270" s="435">
        <f t="shared" si="173"/>
        <v>0.18186546698914688</v>
      </c>
      <c r="I1270" s="577">
        <f t="shared" si="179"/>
        <v>12.67</v>
      </c>
      <c r="J1270" s="573">
        <f t="shared" si="174"/>
        <v>0.59691206564160415</v>
      </c>
    </row>
    <row r="1271" spans="1:10" x14ac:dyDescent="0.25">
      <c r="A1271">
        <f t="shared" si="175"/>
        <v>0.13043056508233655</v>
      </c>
      <c r="B1271" s="2">
        <f t="shared" si="176"/>
        <v>12.679999999999774</v>
      </c>
      <c r="C1271" s="428">
        <f t="shared" si="177"/>
        <v>12.68</v>
      </c>
      <c r="D1271" s="425">
        <f t="shared" si="171"/>
        <v>0.13043056508233866</v>
      </c>
      <c r="E1271" s="433">
        <f t="shared" si="178"/>
        <v>12.68</v>
      </c>
      <c r="F1271" s="430">
        <f t="shared" si="172"/>
        <v>0.18193873306942232</v>
      </c>
      <c r="G1271" s="439">
        <f t="shared" si="179"/>
        <v>12.68</v>
      </c>
      <c r="H1271" s="435">
        <f t="shared" si="173"/>
        <v>0.18193873306942232</v>
      </c>
      <c r="I1271" s="577">
        <f t="shared" si="179"/>
        <v>12.68</v>
      </c>
      <c r="J1271" s="573">
        <f t="shared" si="174"/>
        <v>0.59698995674252398</v>
      </c>
    </row>
    <row r="1272" spans="1:10" x14ac:dyDescent="0.25">
      <c r="A1272">
        <f t="shared" si="175"/>
        <v>0.13052349209260522</v>
      </c>
      <c r="B1272" s="2">
        <f t="shared" si="176"/>
        <v>12.689999999999774</v>
      </c>
      <c r="C1272" s="428">
        <f t="shared" si="177"/>
        <v>12.69</v>
      </c>
      <c r="D1272" s="425">
        <f t="shared" si="171"/>
        <v>0.1305234920926073</v>
      </c>
      <c r="E1272" s="433">
        <f t="shared" si="178"/>
        <v>12.69</v>
      </c>
      <c r="F1272" s="430">
        <f t="shared" si="172"/>
        <v>0.18201201113901594</v>
      </c>
      <c r="G1272" s="439">
        <f t="shared" si="179"/>
        <v>12.69</v>
      </c>
      <c r="H1272" s="435">
        <f t="shared" si="173"/>
        <v>0.18201201113901594</v>
      </c>
      <c r="I1272" s="577">
        <f t="shared" si="179"/>
        <v>12.69</v>
      </c>
      <c r="J1272" s="573">
        <f t="shared" si="174"/>
        <v>0.59706784992242212</v>
      </c>
    </row>
    <row r="1273" spans="1:10" x14ac:dyDescent="0.25">
      <c r="A1273">
        <f t="shared" si="175"/>
        <v>0.13061643226806904</v>
      </c>
      <c r="B1273" s="2">
        <f t="shared" si="176"/>
        <v>12.699999999999774</v>
      </c>
      <c r="C1273" s="428">
        <f t="shared" si="177"/>
        <v>12.7</v>
      </c>
      <c r="D1273" s="425">
        <f t="shared" si="171"/>
        <v>0.13061643226807115</v>
      </c>
      <c r="E1273" s="433">
        <f t="shared" si="178"/>
        <v>12.7</v>
      </c>
      <c r="F1273" s="430">
        <f t="shared" si="172"/>
        <v>0.18208530119386446</v>
      </c>
      <c r="G1273" s="439">
        <f t="shared" si="179"/>
        <v>12.7</v>
      </c>
      <c r="H1273" s="435">
        <f t="shared" si="173"/>
        <v>0.18208530119386446</v>
      </c>
      <c r="I1273" s="577">
        <f t="shared" si="179"/>
        <v>12.7</v>
      </c>
      <c r="J1273" s="573">
        <f t="shared" si="174"/>
        <v>0.59714574518100594</v>
      </c>
    </row>
    <row r="1274" spans="1:10" x14ac:dyDescent="0.25">
      <c r="A1274">
        <f t="shared" si="175"/>
        <v>0.13070938558653566</v>
      </c>
      <c r="B1274" s="2">
        <f t="shared" si="176"/>
        <v>12.709999999999773</v>
      </c>
      <c r="C1274" s="428">
        <f t="shared" si="177"/>
        <v>12.71</v>
      </c>
      <c r="D1274" s="425">
        <f t="shared" si="171"/>
        <v>0.13070938558653777</v>
      </c>
      <c r="E1274" s="433">
        <f t="shared" si="178"/>
        <v>12.71</v>
      </c>
      <c r="F1274" s="430">
        <f t="shared" si="172"/>
        <v>0.18215860322990429</v>
      </c>
      <c r="G1274" s="439">
        <f t="shared" si="179"/>
        <v>12.71</v>
      </c>
      <c r="H1274" s="435">
        <f t="shared" si="173"/>
        <v>0.18215860322990429</v>
      </c>
      <c r="I1274" s="577">
        <f t="shared" si="179"/>
        <v>12.71</v>
      </c>
      <c r="J1274" s="573">
        <f t="shared" si="174"/>
        <v>0.59722364251798232</v>
      </c>
    </row>
    <row r="1275" spans="1:10" x14ac:dyDescent="0.25">
      <c r="A1275">
        <f t="shared" si="175"/>
        <v>0.13080235202584226</v>
      </c>
      <c r="B1275" s="2">
        <f t="shared" si="176"/>
        <v>12.719999999999773</v>
      </c>
      <c r="C1275" s="428">
        <f t="shared" si="177"/>
        <v>12.72</v>
      </c>
      <c r="D1275" s="425">
        <f t="shared" si="171"/>
        <v>0.13080235202584437</v>
      </c>
      <c r="E1275" s="433">
        <f t="shared" si="178"/>
        <v>12.72</v>
      </c>
      <c r="F1275" s="430">
        <f t="shared" si="172"/>
        <v>0.182231917243072</v>
      </c>
      <c r="G1275" s="439">
        <f t="shared" si="179"/>
        <v>12.72</v>
      </c>
      <c r="H1275" s="435">
        <f t="shared" si="173"/>
        <v>0.182231917243072</v>
      </c>
      <c r="I1275" s="577">
        <f t="shared" si="179"/>
        <v>12.72</v>
      </c>
      <c r="J1275" s="573">
        <f t="shared" si="174"/>
        <v>0.59730154193305773</v>
      </c>
    </row>
    <row r="1276" spans="1:10" x14ac:dyDescent="0.25">
      <c r="A1276">
        <f t="shared" si="175"/>
        <v>0.13089533156385541</v>
      </c>
      <c r="B1276" s="2">
        <f t="shared" si="176"/>
        <v>12.729999999999773</v>
      </c>
      <c r="C1276" s="428">
        <f t="shared" si="177"/>
        <v>12.73</v>
      </c>
      <c r="D1276" s="425">
        <f t="shared" si="171"/>
        <v>0.13089533156385755</v>
      </c>
      <c r="E1276" s="433">
        <f t="shared" si="178"/>
        <v>12.73</v>
      </c>
      <c r="F1276" s="430">
        <f t="shared" si="172"/>
        <v>0.18230524322930405</v>
      </c>
      <c r="G1276" s="439">
        <f t="shared" si="179"/>
        <v>12.73</v>
      </c>
      <c r="H1276" s="435">
        <f t="shared" si="173"/>
        <v>0.18230524322930405</v>
      </c>
      <c r="I1276" s="577">
        <f t="shared" si="179"/>
        <v>12.73</v>
      </c>
      <c r="J1276" s="573">
        <f t="shared" si="174"/>
        <v>0.59737944342593907</v>
      </c>
    </row>
    <row r="1277" spans="1:10" x14ac:dyDescent="0.25">
      <c r="A1277">
        <f t="shared" si="175"/>
        <v>0.13098832417847123</v>
      </c>
      <c r="B1277" s="2">
        <f t="shared" si="176"/>
        <v>12.739999999999773</v>
      </c>
      <c r="C1277" s="428">
        <f t="shared" si="177"/>
        <v>12.74</v>
      </c>
      <c r="D1277" s="425">
        <f t="shared" si="171"/>
        <v>0.13098832417847336</v>
      </c>
      <c r="E1277" s="433">
        <f t="shared" si="178"/>
        <v>12.74</v>
      </c>
      <c r="F1277" s="430">
        <f t="shared" si="172"/>
        <v>0.18237858118453712</v>
      </c>
      <c r="G1277" s="439">
        <f t="shared" si="179"/>
        <v>12.74</v>
      </c>
      <c r="H1277" s="435">
        <f t="shared" si="173"/>
        <v>0.18237858118453712</v>
      </c>
      <c r="I1277" s="577">
        <f t="shared" si="179"/>
        <v>12.74</v>
      </c>
      <c r="J1277" s="573">
        <f t="shared" si="174"/>
        <v>0.59745734699633368</v>
      </c>
    </row>
    <row r="1278" spans="1:10" x14ac:dyDescent="0.25">
      <c r="A1278">
        <f t="shared" si="175"/>
        <v>0.13108132984761528</v>
      </c>
      <c r="B1278" s="2">
        <f t="shared" si="176"/>
        <v>12.749999999999773</v>
      </c>
      <c r="C1278" s="428">
        <f t="shared" si="177"/>
        <v>12.75</v>
      </c>
      <c r="D1278" s="425">
        <f t="shared" si="171"/>
        <v>0.13108132984761739</v>
      </c>
      <c r="E1278" s="433">
        <f t="shared" si="178"/>
        <v>12.75</v>
      </c>
      <c r="F1278" s="430">
        <f t="shared" si="172"/>
        <v>0.18245193110470759</v>
      </c>
      <c r="G1278" s="439">
        <f t="shared" si="179"/>
        <v>12.75</v>
      </c>
      <c r="H1278" s="435">
        <f t="shared" si="173"/>
        <v>0.18245193110470759</v>
      </c>
      <c r="I1278" s="577">
        <f t="shared" si="179"/>
        <v>12.75</v>
      </c>
      <c r="J1278" s="573">
        <f t="shared" si="174"/>
        <v>0.59753525264394836</v>
      </c>
    </row>
    <row r="1279" spans="1:10" x14ac:dyDescent="0.25">
      <c r="A1279">
        <f t="shared" si="175"/>
        <v>0.13117434854924248</v>
      </c>
      <c r="B1279" s="2">
        <f t="shared" si="176"/>
        <v>12.759999999999772</v>
      </c>
      <c r="C1279" s="428">
        <f t="shared" si="177"/>
        <v>12.76</v>
      </c>
      <c r="D1279" s="425">
        <f t="shared" si="171"/>
        <v>0.13117434854924459</v>
      </c>
      <c r="E1279" s="433">
        <f t="shared" si="178"/>
        <v>12.76</v>
      </c>
      <c r="F1279" s="430">
        <f t="shared" si="172"/>
        <v>0.18252529298575215</v>
      </c>
      <c r="G1279" s="439">
        <f t="shared" si="179"/>
        <v>12.76</v>
      </c>
      <c r="H1279" s="435">
        <f t="shared" si="173"/>
        <v>0.18252529298575215</v>
      </c>
      <c r="I1279" s="577">
        <f t="shared" si="179"/>
        <v>12.76</v>
      </c>
      <c r="J1279" s="573">
        <f t="shared" si="174"/>
        <v>0.59761316036849055</v>
      </c>
    </row>
    <row r="1280" spans="1:10" x14ac:dyDescent="0.25">
      <c r="A1280">
        <f t="shared" si="175"/>
        <v>0.13126738026133719</v>
      </c>
      <c r="B1280" s="2">
        <f t="shared" si="176"/>
        <v>12.769999999999772</v>
      </c>
      <c r="C1280" s="428">
        <f t="shared" si="177"/>
        <v>12.77</v>
      </c>
      <c r="D1280" s="425">
        <f t="shared" si="171"/>
        <v>0.1312673802613393</v>
      </c>
      <c r="E1280" s="433">
        <f t="shared" si="178"/>
        <v>12.77</v>
      </c>
      <c r="F1280" s="430">
        <f t="shared" si="172"/>
        <v>0.18259866682360731</v>
      </c>
      <c r="G1280" s="439">
        <f t="shared" si="179"/>
        <v>12.77</v>
      </c>
      <c r="H1280" s="435">
        <f t="shared" si="173"/>
        <v>0.18259866682360731</v>
      </c>
      <c r="I1280" s="577">
        <f t="shared" si="179"/>
        <v>12.77</v>
      </c>
      <c r="J1280" s="573">
        <f t="shared" si="174"/>
        <v>0.59769107016966694</v>
      </c>
    </row>
    <row r="1281" spans="1:10" x14ac:dyDescent="0.25">
      <c r="A1281">
        <f t="shared" si="175"/>
        <v>0.13136042496191327</v>
      </c>
      <c r="B1281" s="2">
        <f t="shared" si="176"/>
        <v>12.779999999999772</v>
      </c>
      <c r="C1281" s="428">
        <f t="shared" si="177"/>
        <v>12.78</v>
      </c>
      <c r="D1281" s="425">
        <f t="shared" si="171"/>
        <v>0.13136042496191538</v>
      </c>
      <c r="E1281" s="433">
        <f t="shared" si="178"/>
        <v>12.78</v>
      </c>
      <c r="F1281" s="430">
        <f t="shared" si="172"/>
        <v>0.18267205261420968</v>
      </c>
      <c r="G1281" s="439">
        <f t="shared" si="179"/>
        <v>12.78</v>
      </c>
      <c r="H1281" s="435">
        <f t="shared" si="173"/>
        <v>0.18267205261420968</v>
      </c>
      <c r="I1281" s="577">
        <f t="shared" si="179"/>
        <v>12.78</v>
      </c>
      <c r="J1281" s="573">
        <f t="shared" si="174"/>
        <v>0.59776898204718509</v>
      </c>
    </row>
    <row r="1282" spans="1:10" x14ac:dyDescent="0.25">
      <c r="A1282">
        <f t="shared" si="175"/>
        <v>0.13145348262901385</v>
      </c>
      <c r="B1282" s="2">
        <f t="shared" si="176"/>
        <v>12.789999999999772</v>
      </c>
      <c r="C1282" s="428">
        <f t="shared" si="177"/>
        <v>12.79</v>
      </c>
      <c r="D1282" s="425">
        <f t="shared" si="171"/>
        <v>0.13145348262901599</v>
      </c>
      <c r="E1282" s="433">
        <f t="shared" si="178"/>
        <v>12.79</v>
      </c>
      <c r="F1282" s="430">
        <f t="shared" si="172"/>
        <v>0.18274545035349585</v>
      </c>
      <c r="G1282" s="439">
        <f t="shared" si="179"/>
        <v>12.79</v>
      </c>
      <c r="H1282" s="435">
        <f t="shared" si="173"/>
        <v>0.18274545035349585</v>
      </c>
      <c r="I1282" s="577">
        <f t="shared" si="179"/>
        <v>12.79</v>
      </c>
      <c r="J1282" s="573">
        <f t="shared" si="174"/>
        <v>0.59784689600075203</v>
      </c>
    </row>
    <row r="1283" spans="1:10" x14ac:dyDescent="0.25">
      <c r="A1283">
        <f t="shared" si="175"/>
        <v>0.13154655324071157</v>
      </c>
      <c r="B1283" s="2">
        <f t="shared" si="176"/>
        <v>12.799999999999772</v>
      </c>
      <c r="C1283" s="428">
        <f t="shared" si="177"/>
        <v>12.8</v>
      </c>
      <c r="D1283" s="425">
        <f t="shared" ref="D1283:D1346" si="180">(((1+C1283/100)^D$2)*C1283/100)/(((1+C1283/100)^D$2)-1)</f>
        <v>0.13154655324071368</v>
      </c>
      <c r="E1283" s="433">
        <f t="shared" si="178"/>
        <v>12.8</v>
      </c>
      <c r="F1283" s="430">
        <f t="shared" ref="F1283:F1346" si="181">(((1+E1283/100)^F$2)*E1283/100)/(((1+E1283/100)^F$2)-1)</f>
        <v>0.18281886003740228</v>
      </c>
      <c r="G1283" s="439">
        <f t="shared" si="179"/>
        <v>12.8</v>
      </c>
      <c r="H1283" s="435">
        <f t="shared" ref="H1283:H1346" si="182">(((1+G1283/100)^H$2)*G1283/100)/(((1+G1283/100)^H$2)-1)</f>
        <v>0.18281886003740228</v>
      </c>
      <c r="I1283" s="577">
        <f t="shared" si="179"/>
        <v>12.8</v>
      </c>
      <c r="J1283" s="573">
        <f t="shared" ref="J1283:J1346" si="183">(((1+I1283/100)^J$2)*I1283/100)/(((1+I1283/100)^J$2)-1)</f>
        <v>0.59792481203007497</v>
      </c>
    </row>
    <row r="1284" spans="1:10" x14ac:dyDescent="0.25">
      <c r="A1284">
        <f t="shared" si="175"/>
        <v>0.13163963677510832</v>
      </c>
      <c r="B1284" s="2">
        <f t="shared" si="176"/>
        <v>12.809999999999771</v>
      </c>
      <c r="C1284" s="428">
        <f t="shared" si="177"/>
        <v>12.81</v>
      </c>
      <c r="D1284" s="425">
        <f t="shared" si="180"/>
        <v>0.13163963677511045</v>
      </c>
      <c r="E1284" s="433">
        <f t="shared" si="178"/>
        <v>12.81</v>
      </c>
      <c r="F1284" s="430">
        <f t="shared" si="181"/>
        <v>0.18289228166186594</v>
      </c>
      <c r="G1284" s="439">
        <f t="shared" si="179"/>
        <v>12.81</v>
      </c>
      <c r="H1284" s="435">
        <f t="shared" si="182"/>
        <v>0.18289228166186594</v>
      </c>
      <c r="I1284" s="577">
        <f t="shared" si="179"/>
        <v>12.81</v>
      </c>
      <c r="J1284" s="573">
        <f t="shared" si="183"/>
        <v>0.5980027301348626</v>
      </c>
    </row>
    <row r="1285" spans="1:10" x14ac:dyDescent="0.25">
      <c r="A1285">
        <f t="shared" ref="A1285:A1348" si="184">(((1+B1285/100)^A$2)*B1285/100)/(((1+B1285/100)^A$2)-1)</f>
        <v>0.13173273321033535</v>
      </c>
      <c r="B1285" s="2">
        <f t="shared" si="176"/>
        <v>12.819999999999771</v>
      </c>
      <c r="C1285" s="428">
        <f t="shared" si="177"/>
        <v>12.82</v>
      </c>
      <c r="D1285" s="425">
        <f t="shared" si="180"/>
        <v>0.13173273321033746</v>
      </c>
      <c r="E1285" s="433">
        <f t="shared" si="178"/>
        <v>12.82</v>
      </c>
      <c r="F1285" s="430">
        <f t="shared" si="181"/>
        <v>0.18296571522282293</v>
      </c>
      <c r="G1285" s="439">
        <f t="shared" si="179"/>
        <v>12.82</v>
      </c>
      <c r="H1285" s="435">
        <f t="shared" si="182"/>
        <v>0.18296571522282293</v>
      </c>
      <c r="I1285" s="577">
        <f t="shared" si="179"/>
        <v>12.82</v>
      </c>
      <c r="J1285" s="573">
        <f t="shared" si="183"/>
        <v>0.59808065031481961</v>
      </c>
    </row>
    <row r="1286" spans="1:10" x14ac:dyDescent="0.25">
      <c r="A1286">
        <f t="shared" si="184"/>
        <v>0.13182584252455337</v>
      </c>
      <c r="B1286" s="2">
        <f t="shared" ref="B1286:B1349" si="185">B1285+0.01</f>
        <v>12.829999999999771</v>
      </c>
      <c r="C1286" s="428">
        <f t="shared" ref="C1286:C1349" si="186">ROUND(C1285+0.01,2)</f>
        <v>12.83</v>
      </c>
      <c r="D1286" s="425">
        <f t="shared" si="180"/>
        <v>0.13182584252455551</v>
      </c>
      <c r="E1286" s="433">
        <f t="shared" ref="E1286:E1349" si="187">ROUND(E1285+0.01,2)</f>
        <v>12.83</v>
      </c>
      <c r="F1286" s="430">
        <f t="shared" si="181"/>
        <v>0.18303916071621043</v>
      </c>
      <c r="G1286" s="439">
        <f t="shared" ref="G1286:I1349" si="188">ROUND(G1285+0.01,2)</f>
        <v>12.83</v>
      </c>
      <c r="H1286" s="435">
        <f t="shared" si="182"/>
        <v>0.18303916071621043</v>
      </c>
      <c r="I1286" s="577">
        <f t="shared" si="188"/>
        <v>12.83</v>
      </c>
      <c r="J1286" s="573">
        <f t="shared" si="183"/>
        <v>0.5981585725696561</v>
      </c>
    </row>
    <row r="1287" spans="1:10" x14ac:dyDescent="0.25">
      <c r="A1287">
        <f t="shared" si="184"/>
        <v>0.13191896469595232</v>
      </c>
      <c r="B1287" s="2">
        <f t="shared" si="185"/>
        <v>12.839999999999771</v>
      </c>
      <c r="C1287" s="428">
        <f t="shared" si="186"/>
        <v>12.84</v>
      </c>
      <c r="D1287" s="425">
        <f t="shared" si="180"/>
        <v>0.13191896469595446</v>
      </c>
      <c r="E1287" s="433">
        <f t="shared" si="187"/>
        <v>12.84</v>
      </c>
      <c r="F1287" s="430">
        <f t="shared" si="181"/>
        <v>0.18311261813796492</v>
      </c>
      <c r="G1287" s="439">
        <f t="shared" si="188"/>
        <v>12.84</v>
      </c>
      <c r="H1287" s="435">
        <f t="shared" si="182"/>
        <v>0.18311261813796492</v>
      </c>
      <c r="I1287" s="577">
        <f t="shared" si="188"/>
        <v>12.84</v>
      </c>
      <c r="J1287" s="573">
        <f t="shared" si="183"/>
        <v>0.59823649689907898</v>
      </c>
    </row>
    <row r="1288" spans="1:10" x14ac:dyDescent="0.25">
      <c r="A1288">
        <f t="shared" si="184"/>
        <v>0.13201209970275146</v>
      </c>
      <c r="B1288" s="2">
        <f t="shared" si="185"/>
        <v>12.84999999999977</v>
      </c>
      <c r="C1288" s="428">
        <f t="shared" si="186"/>
        <v>12.85</v>
      </c>
      <c r="D1288" s="425">
        <f t="shared" si="180"/>
        <v>0.13201209970275357</v>
      </c>
      <c r="E1288" s="433">
        <f t="shared" si="187"/>
        <v>12.85</v>
      </c>
      <c r="F1288" s="430">
        <f t="shared" si="181"/>
        <v>0.18318608748402301</v>
      </c>
      <c r="G1288" s="439">
        <f t="shared" si="188"/>
        <v>12.85</v>
      </c>
      <c r="H1288" s="435">
        <f t="shared" si="182"/>
        <v>0.18318608748402301</v>
      </c>
      <c r="I1288" s="577">
        <f t="shared" si="188"/>
        <v>12.85</v>
      </c>
      <c r="J1288" s="573">
        <f t="shared" si="183"/>
        <v>0.59831442330279505</v>
      </c>
    </row>
    <row r="1289" spans="1:10" x14ac:dyDescent="0.25">
      <c r="A1289">
        <f t="shared" si="184"/>
        <v>0.13210524752319933</v>
      </c>
      <c r="B1289" s="2">
        <f t="shared" si="185"/>
        <v>12.85999999999977</v>
      </c>
      <c r="C1289" s="428">
        <f t="shared" si="186"/>
        <v>12.86</v>
      </c>
      <c r="D1289" s="425">
        <f t="shared" si="180"/>
        <v>0.13210524752320149</v>
      </c>
      <c r="E1289" s="433">
        <f t="shared" si="187"/>
        <v>12.86</v>
      </c>
      <c r="F1289" s="430">
        <f t="shared" si="181"/>
        <v>0.18325956875032162</v>
      </c>
      <c r="G1289" s="439">
        <f t="shared" si="188"/>
        <v>12.86</v>
      </c>
      <c r="H1289" s="435">
        <f t="shared" si="182"/>
        <v>0.18325956875032162</v>
      </c>
      <c r="I1289" s="577">
        <f t="shared" si="188"/>
        <v>12.86</v>
      </c>
      <c r="J1289" s="573">
        <f t="shared" si="183"/>
        <v>0.59839235178051287</v>
      </c>
    </row>
    <row r="1290" spans="1:10" x14ac:dyDescent="0.25">
      <c r="A1290">
        <f t="shared" si="184"/>
        <v>0.1321984081355739</v>
      </c>
      <c r="B1290" s="2">
        <f t="shared" si="185"/>
        <v>12.86999999999977</v>
      </c>
      <c r="C1290" s="428">
        <f t="shared" si="186"/>
        <v>12.87</v>
      </c>
      <c r="D1290" s="425">
        <f t="shared" si="180"/>
        <v>0.13219840813557604</v>
      </c>
      <c r="E1290" s="433">
        <f t="shared" si="187"/>
        <v>12.87</v>
      </c>
      <c r="F1290" s="430">
        <f t="shared" si="181"/>
        <v>0.18333306193279733</v>
      </c>
      <c r="G1290" s="439">
        <f t="shared" si="188"/>
        <v>12.87</v>
      </c>
      <c r="H1290" s="435">
        <f t="shared" si="182"/>
        <v>0.18333306193279733</v>
      </c>
      <c r="I1290" s="577">
        <f t="shared" si="188"/>
        <v>12.87</v>
      </c>
      <c r="J1290" s="573">
        <f t="shared" si="183"/>
        <v>0.59847028233193955</v>
      </c>
    </row>
    <row r="1291" spans="1:10" x14ac:dyDescent="0.25">
      <c r="A1291">
        <f t="shared" si="184"/>
        <v>0.13229158151818218</v>
      </c>
      <c r="B1291" s="2">
        <f t="shared" si="185"/>
        <v>12.87999999999977</v>
      </c>
      <c r="C1291" s="428">
        <f t="shared" si="186"/>
        <v>12.88</v>
      </c>
      <c r="D1291" s="425">
        <f t="shared" si="180"/>
        <v>0.13229158151818435</v>
      </c>
      <c r="E1291" s="433">
        <f t="shared" si="187"/>
        <v>12.88</v>
      </c>
      <c r="F1291" s="430">
        <f t="shared" si="181"/>
        <v>0.18340656702738703</v>
      </c>
      <c r="G1291" s="439">
        <f t="shared" si="188"/>
        <v>12.88</v>
      </c>
      <c r="H1291" s="435">
        <f t="shared" si="182"/>
        <v>0.18340656702738703</v>
      </c>
      <c r="I1291" s="577">
        <f t="shared" si="188"/>
        <v>12.88</v>
      </c>
      <c r="J1291" s="573">
        <f t="shared" si="183"/>
        <v>0.59854821495678312</v>
      </c>
    </row>
    <row r="1292" spans="1:10" x14ac:dyDescent="0.25">
      <c r="A1292">
        <f t="shared" si="184"/>
        <v>0.13238476764936064</v>
      </c>
      <c r="B1292" s="2">
        <f t="shared" si="185"/>
        <v>12.88999999999977</v>
      </c>
      <c r="C1292" s="428">
        <f t="shared" si="186"/>
        <v>12.89</v>
      </c>
      <c r="D1292" s="425">
        <f t="shared" si="180"/>
        <v>0.13238476764936277</v>
      </c>
      <c r="E1292" s="433">
        <f t="shared" si="187"/>
        <v>12.89</v>
      </c>
      <c r="F1292" s="430">
        <f t="shared" si="181"/>
        <v>0.18348008403002733</v>
      </c>
      <c r="G1292" s="439">
        <f t="shared" si="188"/>
        <v>12.89</v>
      </c>
      <c r="H1292" s="435">
        <f t="shared" si="182"/>
        <v>0.18348008403002733</v>
      </c>
      <c r="I1292" s="577">
        <f t="shared" si="188"/>
        <v>12.89</v>
      </c>
      <c r="J1292" s="573">
        <f t="shared" si="183"/>
        <v>0.59862614965475114</v>
      </c>
    </row>
    <row r="1293" spans="1:10" x14ac:dyDescent="0.25">
      <c r="A1293">
        <f t="shared" si="184"/>
        <v>0.13247796650747481</v>
      </c>
      <c r="B1293" s="2">
        <f t="shared" si="185"/>
        <v>12.899999999999769</v>
      </c>
      <c r="C1293" s="428">
        <f t="shared" si="186"/>
        <v>12.9</v>
      </c>
      <c r="D1293" s="425">
        <f t="shared" si="180"/>
        <v>0.13247796650747698</v>
      </c>
      <c r="E1293" s="433">
        <f t="shared" si="187"/>
        <v>12.9</v>
      </c>
      <c r="F1293" s="430">
        <f t="shared" si="181"/>
        <v>0.18355361293665537</v>
      </c>
      <c r="G1293" s="439">
        <f t="shared" si="188"/>
        <v>12.9</v>
      </c>
      <c r="H1293" s="435">
        <f t="shared" si="182"/>
        <v>0.18355361293665537</v>
      </c>
      <c r="I1293" s="577">
        <f t="shared" si="188"/>
        <v>12.9</v>
      </c>
      <c r="J1293" s="573">
        <f t="shared" si="183"/>
        <v>0.59870408642555217</v>
      </c>
    </row>
    <row r="1294" spans="1:10" x14ac:dyDescent="0.25">
      <c r="A1294">
        <f t="shared" si="184"/>
        <v>0.13257117807091967</v>
      </c>
      <c r="B1294" s="2">
        <f t="shared" si="185"/>
        <v>12.909999999999769</v>
      </c>
      <c r="C1294" s="428">
        <f t="shared" si="186"/>
        <v>12.91</v>
      </c>
      <c r="D1294" s="425">
        <f t="shared" si="180"/>
        <v>0.13257117807092181</v>
      </c>
      <c r="E1294" s="433">
        <f t="shared" si="187"/>
        <v>12.91</v>
      </c>
      <c r="F1294" s="430">
        <f t="shared" si="181"/>
        <v>0.18362715374320776</v>
      </c>
      <c r="G1294" s="439">
        <f t="shared" si="188"/>
        <v>12.91</v>
      </c>
      <c r="H1294" s="435">
        <f t="shared" si="182"/>
        <v>0.18362715374320776</v>
      </c>
      <c r="I1294" s="577">
        <f t="shared" si="188"/>
        <v>12.91</v>
      </c>
      <c r="J1294" s="573">
        <f t="shared" si="183"/>
        <v>0.5987820252688929</v>
      </c>
    </row>
    <row r="1295" spans="1:10" x14ac:dyDescent="0.25">
      <c r="A1295">
        <f t="shared" si="184"/>
        <v>0.13266440231811924</v>
      </c>
      <c r="B1295" s="2">
        <f t="shared" si="185"/>
        <v>12.919999999999769</v>
      </c>
      <c r="C1295" s="428">
        <f t="shared" si="186"/>
        <v>12.92</v>
      </c>
      <c r="D1295" s="425">
        <f t="shared" si="180"/>
        <v>0.13266440231812138</v>
      </c>
      <c r="E1295" s="433">
        <f t="shared" si="187"/>
        <v>12.92</v>
      </c>
      <c r="F1295" s="430">
        <f t="shared" si="181"/>
        <v>0.1837007064456215</v>
      </c>
      <c r="G1295" s="439">
        <f t="shared" si="188"/>
        <v>12.92</v>
      </c>
      <c r="H1295" s="435">
        <f t="shared" si="182"/>
        <v>0.1837007064456215</v>
      </c>
      <c r="I1295" s="577">
        <f t="shared" si="188"/>
        <v>12.92</v>
      </c>
      <c r="J1295" s="573">
        <f t="shared" si="183"/>
        <v>0.59885996618448234</v>
      </c>
    </row>
    <row r="1296" spans="1:10" x14ac:dyDescent="0.25">
      <c r="A1296">
        <f t="shared" si="184"/>
        <v>0.13275763922752673</v>
      </c>
      <c r="B1296" s="2">
        <f t="shared" si="185"/>
        <v>12.929999999999769</v>
      </c>
      <c r="C1296" s="428">
        <f t="shared" si="186"/>
        <v>12.93</v>
      </c>
      <c r="D1296" s="425">
        <f t="shared" si="180"/>
        <v>0.13275763922752892</v>
      </c>
      <c r="E1296" s="433">
        <f t="shared" si="187"/>
        <v>12.93</v>
      </c>
      <c r="F1296" s="430">
        <f t="shared" si="181"/>
        <v>0.18377427103983357</v>
      </c>
      <c r="G1296" s="439">
        <f t="shared" si="188"/>
        <v>12.93</v>
      </c>
      <c r="H1296" s="435">
        <f t="shared" si="182"/>
        <v>0.18377427103983357</v>
      </c>
      <c r="I1296" s="577">
        <f t="shared" si="188"/>
        <v>12.93</v>
      </c>
      <c r="J1296" s="573">
        <f t="shared" si="183"/>
        <v>0.5989379091720286</v>
      </c>
    </row>
    <row r="1297" spans="1:10" x14ac:dyDescent="0.25">
      <c r="A1297">
        <f t="shared" si="184"/>
        <v>0.13285088877762469</v>
      </c>
      <c r="B1297" s="2">
        <f t="shared" si="185"/>
        <v>12.939999999999769</v>
      </c>
      <c r="C1297" s="428">
        <f t="shared" si="186"/>
        <v>12.94</v>
      </c>
      <c r="D1297" s="425">
        <f t="shared" si="180"/>
        <v>0.13285088877762688</v>
      </c>
      <c r="E1297" s="433">
        <f t="shared" si="187"/>
        <v>12.94</v>
      </c>
      <c r="F1297" s="430">
        <f t="shared" si="181"/>
        <v>0.18384784752178085</v>
      </c>
      <c r="G1297" s="439">
        <f t="shared" si="188"/>
        <v>12.94</v>
      </c>
      <c r="H1297" s="435">
        <f t="shared" si="182"/>
        <v>0.18384784752178085</v>
      </c>
      <c r="I1297" s="577">
        <f t="shared" si="188"/>
        <v>12.94</v>
      </c>
      <c r="J1297" s="573">
        <f t="shared" si="183"/>
        <v>0.59901585423123915</v>
      </c>
    </row>
    <row r="1298" spans="1:10" x14ac:dyDescent="0.25">
      <c r="A1298">
        <f t="shared" si="184"/>
        <v>0.13294415094692472</v>
      </c>
      <c r="B1298" s="2">
        <f t="shared" si="185"/>
        <v>12.949999999999768</v>
      </c>
      <c r="C1298" s="428">
        <f t="shared" si="186"/>
        <v>12.95</v>
      </c>
      <c r="D1298" s="425">
        <f t="shared" si="180"/>
        <v>0.13294415094692688</v>
      </c>
      <c r="E1298" s="433">
        <f t="shared" si="187"/>
        <v>12.95</v>
      </c>
      <c r="F1298" s="430">
        <f t="shared" si="181"/>
        <v>0.18392143588740034</v>
      </c>
      <c r="G1298" s="439">
        <f t="shared" si="188"/>
        <v>12.95</v>
      </c>
      <c r="H1298" s="435">
        <f t="shared" si="182"/>
        <v>0.18392143588740034</v>
      </c>
      <c r="I1298" s="577">
        <f t="shared" si="188"/>
        <v>12.95</v>
      </c>
      <c r="J1298" s="573">
        <f t="shared" si="183"/>
        <v>0.59909380136182222</v>
      </c>
    </row>
    <row r="1299" spans="1:10" x14ac:dyDescent="0.25">
      <c r="A1299">
        <f t="shared" si="184"/>
        <v>0.13303742571396757</v>
      </c>
      <c r="B1299" s="2">
        <f t="shared" si="185"/>
        <v>12.959999999999768</v>
      </c>
      <c r="C1299" s="428">
        <f t="shared" si="186"/>
        <v>12.96</v>
      </c>
      <c r="D1299" s="425">
        <f t="shared" si="180"/>
        <v>0.13303742571396976</v>
      </c>
      <c r="E1299" s="433">
        <f t="shared" si="187"/>
        <v>12.96</v>
      </c>
      <c r="F1299" s="430">
        <f t="shared" si="181"/>
        <v>0.18399503613262919</v>
      </c>
      <c r="G1299" s="439">
        <f t="shared" si="188"/>
        <v>12.96</v>
      </c>
      <c r="H1299" s="435">
        <f t="shared" si="182"/>
        <v>0.18399503613262919</v>
      </c>
      <c r="I1299" s="577">
        <f t="shared" si="188"/>
        <v>12.96</v>
      </c>
      <c r="J1299" s="573">
        <f t="shared" si="183"/>
        <v>0.59917175056348648</v>
      </c>
    </row>
    <row r="1300" spans="1:10" x14ac:dyDescent="0.25">
      <c r="A1300">
        <f t="shared" si="184"/>
        <v>0.13313071305732319</v>
      </c>
      <c r="B1300" s="2">
        <f t="shared" si="185"/>
        <v>12.969999999999768</v>
      </c>
      <c r="C1300" s="428">
        <f t="shared" si="186"/>
        <v>12.97</v>
      </c>
      <c r="D1300" s="425">
        <f t="shared" si="180"/>
        <v>0.13313071305732535</v>
      </c>
      <c r="E1300" s="433">
        <f t="shared" si="187"/>
        <v>12.97</v>
      </c>
      <c r="F1300" s="430">
        <f t="shared" si="181"/>
        <v>0.18406864825340441</v>
      </c>
      <c r="G1300" s="439">
        <f t="shared" si="188"/>
        <v>12.97</v>
      </c>
      <c r="H1300" s="435">
        <f t="shared" si="182"/>
        <v>0.18406864825340441</v>
      </c>
      <c r="I1300" s="577">
        <f t="shared" si="188"/>
        <v>12.97</v>
      </c>
      <c r="J1300" s="573">
        <f t="shared" si="183"/>
        <v>0.59924970183593962</v>
      </c>
    </row>
    <row r="1301" spans="1:10" x14ac:dyDescent="0.25">
      <c r="A1301">
        <f t="shared" si="184"/>
        <v>0.13322401295559061</v>
      </c>
      <c r="B1301" s="2">
        <f t="shared" si="185"/>
        <v>12.979999999999768</v>
      </c>
      <c r="C1301" s="428">
        <f t="shared" si="186"/>
        <v>12.98</v>
      </c>
      <c r="D1301" s="425">
        <f t="shared" si="180"/>
        <v>0.1332240129555928</v>
      </c>
      <c r="E1301" s="433">
        <f t="shared" si="187"/>
        <v>12.98</v>
      </c>
      <c r="F1301" s="430">
        <f t="shared" si="181"/>
        <v>0.1841422722456631</v>
      </c>
      <c r="G1301" s="439">
        <f t="shared" si="188"/>
        <v>12.98</v>
      </c>
      <c r="H1301" s="435">
        <f t="shared" si="182"/>
        <v>0.1841422722456631</v>
      </c>
      <c r="I1301" s="577">
        <f t="shared" si="188"/>
        <v>12.98</v>
      </c>
      <c r="J1301" s="573">
        <f t="shared" si="183"/>
        <v>0.59932765517889053</v>
      </c>
    </row>
    <row r="1302" spans="1:10" x14ac:dyDescent="0.25">
      <c r="A1302">
        <f t="shared" si="184"/>
        <v>0.13331732538739802</v>
      </c>
      <c r="B1302" s="2">
        <f t="shared" si="185"/>
        <v>12.989999999999768</v>
      </c>
      <c r="C1302" s="428">
        <f t="shared" si="186"/>
        <v>12.99</v>
      </c>
      <c r="D1302" s="425">
        <f t="shared" si="180"/>
        <v>0.13331732538740018</v>
      </c>
      <c r="E1302" s="433">
        <f t="shared" si="187"/>
        <v>12.99</v>
      </c>
      <c r="F1302" s="430">
        <f t="shared" si="181"/>
        <v>0.18421590810534236</v>
      </c>
      <c r="G1302" s="439">
        <f t="shared" si="188"/>
        <v>12.99</v>
      </c>
      <c r="H1302" s="435">
        <f t="shared" si="182"/>
        <v>0.18421590810534236</v>
      </c>
      <c r="I1302" s="577">
        <f t="shared" si="188"/>
        <v>12.99</v>
      </c>
      <c r="J1302" s="573">
        <f t="shared" si="183"/>
        <v>0.59940561059204611</v>
      </c>
    </row>
    <row r="1303" spans="1:10" x14ac:dyDescent="0.25">
      <c r="A1303">
        <f t="shared" si="184"/>
        <v>0.13341065033140265</v>
      </c>
      <c r="B1303" s="2">
        <f t="shared" si="185"/>
        <v>12.999999999999767</v>
      </c>
      <c r="C1303" s="428">
        <f t="shared" si="186"/>
        <v>13</v>
      </c>
      <c r="D1303" s="425">
        <f t="shared" si="180"/>
        <v>0.13341065033140484</v>
      </c>
      <c r="E1303" s="433">
        <f t="shared" si="187"/>
        <v>13</v>
      </c>
      <c r="F1303" s="430">
        <f t="shared" si="181"/>
        <v>0.18428955582837978</v>
      </c>
      <c r="G1303" s="439">
        <f t="shared" si="188"/>
        <v>13</v>
      </c>
      <c r="H1303" s="435">
        <f t="shared" si="182"/>
        <v>0.18428955582837978</v>
      </c>
      <c r="I1303" s="577">
        <f t="shared" si="188"/>
        <v>13</v>
      </c>
      <c r="J1303" s="573">
        <f t="shared" si="183"/>
        <v>0.59948356807511782</v>
      </c>
    </row>
    <row r="1304" spans="1:10" x14ac:dyDescent="0.25">
      <c r="A1304">
        <f t="shared" si="184"/>
        <v>0.13350398776629083</v>
      </c>
      <c r="B1304" s="2">
        <f t="shared" si="185"/>
        <v>13.009999999999767</v>
      </c>
      <c r="C1304" s="428">
        <f t="shared" si="186"/>
        <v>13.01</v>
      </c>
      <c r="D1304" s="425">
        <f t="shared" si="180"/>
        <v>0.13350398776629302</v>
      </c>
      <c r="E1304" s="433">
        <f t="shared" si="187"/>
        <v>13.01</v>
      </c>
      <c r="F1304" s="430">
        <f t="shared" si="181"/>
        <v>0.18436321541071207</v>
      </c>
      <c r="G1304" s="439">
        <f t="shared" si="188"/>
        <v>13.01</v>
      </c>
      <c r="H1304" s="435">
        <f t="shared" si="182"/>
        <v>0.18436321541071207</v>
      </c>
      <c r="I1304" s="577">
        <f t="shared" si="188"/>
        <v>13.01</v>
      </c>
      <c r="J1304" s="573">
        <f t="shared" si="183"/>
        <v>0.59956152762781068</v>
      </c>
    </row>
    <row r="1305" spans="1:10" x14ac:dyDescent="0.25">
      <c r="A1305">
        <f t="shared" si="184"/>
        <v>0.133597337670778</v>
      </c>
      <c r="B1305" s="2">
        <f t="shared" si="185"/>
        <v>13.019999999999767</v>
      </c>
      <c r="C1305" s="428">
        <f t="shared" si="186"/>
        <v>13.02</v>
      </c>
      <c r="D1305" s="425">
        <f t="shared" si="180"/>
        <v>0.13359733767078016</v>
      </c>
      <c r="E1305" s="433">
        <f t="shared" si="187"/>
        <v>13.02</v>
      </c>
      <c r="F1305" s="430">
        <f t="shared" si="181"/>
        <v>0.18443688684827714</v>
      </c>
      <c r="G1305" s="439">
        <f t="shared" si="188"/>
        <v>13.02</v>
      </c>
      <c r="H1305" s="435">
        <f t="shared" si="182"/>
        <v>0.18443688684827714</v>
      </c>
      <c r="I1305" s="577">
        <f t="shared" si="188"/>
        <v>13.02</v>
      </c>
      <c r="J1305" s="573">
        <f t="shared" si="183"/>
        <v>0.59963948924983601</v>
      </c>
    </row>
    <row r="1306" spans="1:10" x14ac:dyDescent="0.25">
      <c r="A1306">
        <f t="shared" si="184"/>
        <v>0.13369070002360858</v>
      </c>
      <c r="B1306" s="2">
        <f t="shared" si="185"/>
        <v>13.029999999999767</v>
      </c>
      <c r="C1306" s="428">
        <f t="shared" si="186"/>
        <v>13.03</v>
      </c>
      <c r="D1306" s="425">
        <f t="shared" si="180"/>
        <v>0.13369070002361072</v>
      </c>
      <c r="E1306" s="433">
        <f t="shared" si="187"/>
        <v>13.03</v>
      </c>
      <c r="F1306" s="430">
        <f t="shared" si="181"/>
        <v>0.18451057013701169</v>
      </c>
      <c r="G1306" s="439">
        <f t="shared" si="188"/>
        <v>13.03</v>
      </c>
      <c r="H1306" s="435">
        <f t="shared" si="182"/>
        <v>0.18451057013701169</v>
      </c>
      <c r="I1306" s="577">
        <f t="shared" si="188"/>
        <v>13.03</v>
      </c>
      <c r="J1306" s="573">
        <f t="shared" si="183"/>
        <v>0.59971745294089984</v>
      </c>
    </row>
    <row r="1307" spans="1:10" x14ac:dyDescent="0.25">
      <c r="A1307">
        <f t="shared" si="184"/>
        <v>0.133784074803556</v>
      </c>
      <c r="B1307" s="2">
        <f t="shared" si="185"/>
        <v>13.039999999999766</v>
      </c>
      <c r="C1307" s="428">
        <f t="shared" si="186"/>
        <v>13.04</v>
      </c>
      <c r="D1307" s="425">
        <f t="shared" si="180"/>
        <v>0.13378407480355817</v>
      </c>
      <c r="E1307" s="433">
        <f t="shared" si="187"/>
        <v>13.04</v>
      </c>
      <c r="F1307" s="430">
        <f t="shared" si="181"/>
        <v>0.18458426527285371</v>
      </c>
      <c r="G1307" s="439">
        <f t="shared" si="188"/>
        <v>13.04</v>
      </c>
      <c r="H1307" s="435">
        <f t="shared" si="182"/>
        <v>0.18458426527285371</v>
      </c>
      <c r="I1307" s="577">
        <f t="shared" si="188"/>
        <v>13.04</v>
      </c>
      <c r="J1307" s="573">
        <f t="shared" si="183"/>
        <v>0.5997954187007134</v>
      </c>
    </row>
    <row r="1308" spans="1:10" x14ac:dyDescent="0.25">
      <c r="A1308">
        <f t="shared" si="184"/>
        <v>0.13387746198942285</v>
      </c>
      <c r="B1308" s="2">
        <f t="shared" si="185"/>
        <v>13.049999999999766</v>
      </c>
      <c r="C1308" s="428">
        <f t="shared" si="186"/>
        <v>13.05</v>
      </c>
      <c r="D1308" s="425">
        <f t="shared" si="180"/>
        <v>0.13387746198942507</v>
      </c>
      <c r="E1308" s="433">
        <f t="shared" si="187"/>
        <v>13.05</v>
      </c>
      <c r="F1308" s="430">
        <f t="shared" si="181"/>
        <v>0.18465797225174044</v>
      </c>
      <c r="G1308" s="439">
        <f t="shared" si="188"/>
        <v>13.05</v>
      </c>
      <c r="H1308" s="435">
        <f t="shared" si="182"/>
        <v>0.18465797225174044</v>
      </c>
      <c r="I1308" s="577">
        <f t="shared" si="188"/>
        <v>13.05</v>
      </c>
      <c r="J1308" s="573">
        <f t="shared" si="183"/>
        <v>0.59987338652898381</v>
      </c>
    </row>
    <row r="1309" spans="1:10" x14ac:dyDescent="0.25">
      <c r="A1309">
        <f t="shared" si="184"/>
        <v>0.13397086156004062</v>
      </c>
      <c r="B1309" s="2">
        <f t="shared" si="185"/>
        <v>13.059999999999766</v>
      </c>
      <c r="C1309" s="428">
        <f t="shared" si="186"/>
        <v>13.06</v>
      </c>
      <c r="D1309" s="425">
        <f t="shared" si="180"/>
        <v>0.13397086156004281</v>
      </c>
      <c r="E1309" s="433">
        <f t="shared" si="187"/>
        <v>13.06</v>
      </c>
      <c r="F1309" s="430">
        <f t="shared" si="181"/>
        <v>0.18473169106960927</v>
      </c>
      <c r="G1309" s="439">
        <f t="shared" si="188"/>
        <v>13.06</v>
      </c>
      <c r="H1309" s="435">
        <f t="shared" si="182"/>
        <v>0.18473169106960927</v>
      </c>
      <c r="I1309" s="577">
        <f t="shared" si="188"/>
        <v>13.06</v>
      </c>
      <c r="J1309" s="573">
        <f t="shared" si="183"/>
        <v>0.59995135642541986</v>
      </c>
    </row>
    <row r="1310" spans="1:10" x14ac:dyDescent="0.25">
      <c r="A1310">
        <f t="shared" si="184"/>
        <v>0.1340642734942698</v>
      </c>
      <c r="B1310" s="2">
        <f t="shared" si="185"/>
        <v>13.069999999999766</v>
      </c>
      <c r="C1310" s="428">
        <f t="shared" si="186"/>
        <v>13.07</v>
      </c>
      <c r="D1310" s="425">
        <f t="shared" si="180"/>
        <v>0.13406427349427194</v>
      </c>
      <c r="E1310" s="433">
        <f t="shared" si="187"/>
        <v>13.07</v>
      </c>
      <c r="F1310" s="430">
        <f t="shared" si="181"/>
        <v>0.18480542172239797</v>
      </c>
      <c r="G1310" s="439">
        <f t="shared" si="188"/>
        <v>13.07</v>
      </c>
      <c r="H1310" s="435">
        <f t="shared" si="182"/>
        <v>0.18480542172239797</v>
      </c>
      <c r="I1310" s="577">
        <f t="shared" si="188"/>
        <v>13.07</v>
      </c>
      <c r="J1310" s="573">
        <f t="shared" si="183"/>
        <v>0.600029328389731</v>
      </c>
    </row>
    <row r="1311" spans="1:10" x14ac:dyDescent="0.25">
      <c r="A1311">
        <f t="shared" si="184"/>
        <v>0.13415769777099981</v>
      </c>
      <c r="B1311" s="2">
        <f t="shared" si="185"/>
        <v>13.079999999999766</v>
      </c>
      <c r="C1311" s="428">
        <f t="shared" si="186"/>
        <v>13.08</v>
      </c>
      <c r="D1311" s="425">
        <f t="shared" si="180"/>
        <v>0.134157697771002</v>
      </c>
      <c r="E1311" s="433">
        <f t="shared" si="187"/>
        <v>13.08</v>
      </c>
      <c r="F1311" s="430">
        <f t="shared" si="181"/>
        <v>0.18487916420604403</v>
      </c>
      <c r="G1311" s="439">
        <f t="shared" si="188"/>
        <v>13.08</v>
      </c>
      <c r="H1311" s="435">
        <f t="shared" si="182"/>
        <v>0.18487916420604403</v>
      </c>
      <c r="I1311" s="577">
        <f t="shared" si="188"/>
        <v>13.08</v>
      </c>
      <c r="J1311" s="573">
        <f t="shared" si="183"/>
        <v>0.60010730242162547</v>
      </c>
    </row>
    <row r="1312" spans="1:10" x14ac:dyDescent="0.25">
      <c r="A1312">
        <f t="shared" si="184"/>
        <v>0.13425113436914912</v>
      </c>
      <c r="B1312" s="2">
        <f t="shared" si="185"/>
        <v>13.089999999999765</v>
      </c>
      <c r="C1312" s="428">
        <f t="shared" si="186"/>
        <v>13.09</v>
      </c>
      <c r="D1312" s="425">
        <f t="shared" si="180"/>
        <v>0.13425113436915129</v>
      </c>
      <c r="E1312" s="433">
        <f t="shared" si="187"/>
        <v>13.09</v>
      </c>
      <c r="F1312" s="430">
        <f t="shared" si="181"/>
        <v>0.18495291851648524</v>
      </c>
      <c r="G1312" s="439">
        <f t="shared" si="188"/>
        <v>13.09</v>
      </c>
      <c r="H1312" s="435">
        <f t="shared" si="182"/>
        <v>0.18495291851648524</v>
      </c>
      <c r="I1312" s="577">
        <f t="shared" si="188"/>
        <v>13.09</v>
      </c>
      <c r="J1312" s="573">
        <f t="shared" si="183"/>
        <v>0.60018527852081283</v>
      </c>
    </row>
    <row r="1313" spans="1:10" x14ac:dyDescent="0.25">
      <c r="A1313">
        <f t="shared" si="184"/>
        <v>0.13434458326766505</v>
      </c>
      <c r="B1313" s="2">
        <f t="shared" si="185"/>
        <v>13.099999999999765</v>
      </c>
      <c r="C1313" s="428">
        <f t="shared" si="186"/>
        <v>13.1</v>
      </c>
      <c r="D1313" s="425">
        <f t="shared" si="180"/>
        <v>0.13434458326766721</v>
      </c>
      <c r="E1313" s="433">
        <f t="shared" si="187"/>
        <v>13.1</v>
      </c>
      <c r="F1313" s="430">
        <f t="shared" si="181"/>
        <v>0.18502668464965927</v>
      </c>
      <c r="G1313" s="439">
        <f t="shared" si="188"/>
        <v>13.1</v>
      </c>
      <c r="H1313" s="435">
        <f t="shared" si="182"/>
        <v>0.18502668464965927</v>
      </c>
      <c r="I1313" s="577">
        <f t="shared" si="188"/>
        <v>13.1</v>
      </c>
      <c r="J1313" s="573">
        <f t="shared" si="183"/>
        <v>0.60026325668700142</v>
      </c>
    </row>
    <row r="1314" spans="1:10" x14ac:dyDescent="0.25">
      <c r="A1314">
        <f t="shared" si="184"/>
        <v>0.13443804444552387</v>
      </c>
      <c r="B1314" s="2">
        <f t="shared" si="185"/>
        <v>13.109999999999765</v>
      </c>
      <c r="C1314" s="428">
        <f t="shared" si="186"/>
        <v>13.11</v>
      </c>
      <c r="D1314" s="425">
        <f t="shared" si="180"/>
        <v>0.13443804444552612</v>
      </c>
      <c r="E1314" s="433">
        <f t="shared" si="187"/>
        <v>13.11</v>
      </c>
      <c r="F1314" s="430">
        <f t="shared" si="181"/>
        <v>0.18510046260150395</v>
      </c>
      <c r="G1314" s="439">
        <f t="shared" si="188"/>
        <v>13.11</v>
      </c>
      <c r="H1314" s="435">
        <f t="shared" si="182"/>
        <v>0.18510046260150395</v>
      </c>
      <c r="I1314" s="577">
        <f t="shared" si="188"/>
        <v>13.11</v>
      </c>
      <c r="J1314" s="573">
        <f t="shared" si="183"/>
        <v>0.6003412369199006</v>
      </c>
    </row>
    <row r="1315" spans="1:10" x14ac:dyDescent="0.25">
      <c r="A1315">
        <f t="shared" si="184"/>
        <v>0.1345315178817309</v>
      </c>
      <c r="B1315" s="2">
        <f t="shared" si="185"/>
        <v>13.119999999999765</v>
      </c>
      <c r="C1315" s="428">
        <f t="shared" si="186"/>
        <v>13.12</v>
      </c>
      <c r="D1315" s="425">
        <f t="shared" si="180"/>
        <v>0.13453151788173309</v>
      </c>
      <c r="E1315" s="433">
        <f t="shared" si="187"/>
        <v>13.12</v>
      </c>
      <c r="F1315" s="430">
        <f t="shared" si="181"/>
        <v>0.18517425236795715</v>
      </c>
      <c r="G1315" s="439">
        <f t="shared" si="188"/>
        <v>13.12</v>
      </c>
      <c r="H1315" s="435">
        <f t="shared" si="182"/>
        <v>0.18517425236795715</v>
      </c>
      <c r="I1315" s="577">
        <f t="shared" si="188"/>
        <v>13.12</v>
      </c>
      <c r="J1315" s="573">
        <f t="shared" si="183"/>
        <v>0.60041921921921937</v>
      </c>
    </row>
    <row r="1316" spans="1:10" x14ac:dyDescent="0.25">
      <c r="A1316">
        <f t="shared" si="184"/>
        <v>0.13462500355532009</v>
      </c>
      <c r="B1316" s="2">
        <f t="shared" si="185"/>
        <v>13.129999999999765</v>
      </c>
      <c r="C1316" s="428">
        <f t="shared" si="186"/>
        <v>13.13</v>
      </c>
      <c r="D1316" s="425">
        <f t="shared" si="180"/>
        <v>0.13462500355532231</v>
      </c>
      <c r="E1316" s="433">
        <f t="shared" si="187"/>
        <v>13.13</v>
      </c>
      <c r="F1316" s="430">
        <f t="shared" si="181"/>
        <v>0.1852480539449568</v>
      </c>
      <c r="G1316" s="439">
        <f t="shared" si="188"/>
        <v>13.13</v>
      </c>
      <c r="H1316" s="435">
        <f t="shared" si="182"/>
        <v>0.1852480539449568</v>
      </c>
      <c r="I1316" s="577">
        <f t="shared" si="188"/>
        <v>13.13</v>
      </c>
      <c r="J1316" s="573">
        <f t="shared" si="183"/>
        <v>0.60049720358466674</v>
      </c>
    </row>
    <row r="1317" spans="1:10" x14ac:dyDescent="0.25">
      <c r="A1317">
        <f t="shared" si="184"/>
        <v>0.13471850144535449</v>
      </c>
      <c r="B1317" s="2">
        <f t="shared" si="185"/>
        <v>13.139999999999764</v>
      </c>
      <c r="C1317" s="428">
        <f t="shared" si="186"/>
        <v>13.14</v>
      </c>
      <c r="D1317" s="425">
        <f t="shared" si="180"/>
        <v>0.13471850144535666</v>
      </c>
      <c r="E1317" s="433">
        <f t="shared" si="187"/>
        <v>13.14</v>
      </c>
      <c r="F1317" s="430">
        <f t="shared" si="181"/>
        <v>0.18532186732844094</v>
      </c>
      <c r="G1317" s="439">
        <f t="shared" si="188"/>
        <v>13.14</v>
      </c>
      <c r="H1317" s="435">
        <f t="shared" si="182"/>
        <v>0.18532186732844094</v>
      </c>
      <c r="I1317" s="577">
        <f t="shared" si="188"/>
        <v>13.14</v>
      </c>
      <c r="J1317" s="573">
        <f t="shared" si="183"/>
        <v>0.60057519001595205</v>
      </c>
    </row>
    <row r="1318" spans="1:10" x14ac:dyDescent="0.25">
      <c r="A1318">
        <f t="shared" si="184"/>
        <v>0.13481201153092584</v>
      </c>
      <c r="B1318" s="2">
        <f t="shared" si="185"/>
        <v>13.149999999999764</v>
      </c>
      <c r="C1318" s="428">
        <f t="shared" si="186"/>
        <v>13.15</v>
      </c>
      <c r="D1318" s="425">
        <f t="shared" si="180"/>
        <v>0.13481201153092803</v>
      </c>
      <c r="E1318" s="433">
        <f t="shared" si="187"/>
        <v>13.15</v>
      </c>
      <c r="F1318" s="430">
        <f t="shared" si="181"/>
        <v>0.18539569251434762</v>
      </c>
      <c r="G1318" s="439">
        <f t="shared" si="188"/>
        <v>13.15</v>
      </c>
      <c r="H1318" s="435">
        <f t="shared" si="182"/>
        <v>0.18539569251434762</v>
      </c>
      <c r="I1318" s="577">
        <f t="shared" si="188"/>
        <v>13.15</v>
      </c>
      <c r="J1318" s="573">
        <f t="shared" si="183"/>
        <v>0.60065317851278488</v>
      </c>
    </row>
    <row r="1319" spans="1:10" x14ac:dyDescent="0.25">
      <c r="A1319">
        <f t="shared" si="184"/>
        <v>0.1349055337911548</v>
      </c>
      <c r="B1319" s="2">
        <f t="shared" si="185"/>
        <v>13.159999999999764</v>
      </c>
      <c r="C1319" s="428">
        <f t="shared" si="186"/>
        <v>13.16</v>
      </c>
      <c r="D1319" s="425">
        <f t="shared" si="180"/>
        <v>0.13490553379115702</v>
      </c>
      <c r="E1319" s="433">
        <f t="shared" si="187"/>
        <v>13.16</v>
      </c>
      <c r="F1319" s="430">
        <f t="shared" si="181"/>
        <v>0.18546952949861489</v>
      </c>
      <c r="G1319" s="439">
        <f t="shared" si="188"/>
        <v>13.16</v>
      </c>
      <c r="H1319" s="435">
        <f t="shared" si="182"/>
        <v>0.18546952949861489</v>
      </c>
      <c r="I1319" s="577">
        <f t="shared" si="188"/>
        <v>13.16</v>
      </c>
      <c r="J1319" s="573">
        <f t="shared" si="183"/>
        <v>0.60073116907487345</v>
      </c>
    </row>
    <row r="1320" spans="1:10" x14ac:dyDescent="0.25">
      <c r="A1320">
        <f t="shared" si="184"/>
        <v>0.13499906820519095</v>
      </c>
      <c r="B1320" s="2">
        <f t="shared" si="185"/>
        <v>13.169999999999764</v>
      </c>
      <c r="C1320" s="428">
        <f t="shared" si="186"/>
        <v>13.17</v>
      </c>
      <c r="D1320" s="425">
        <f t="shared" si="180"/>
        <v>0.13499906820519317</v>
      </c>
      <c r="E1320" s="433">
        <f t="shared" si="187"/>
        <v>13.17</v>
      </c>
      <c r="F1320" s="430">
        <f t="shared" si="181"/>
        <v>0.18554337827718109</v>
      </c>
      <c r="G1320" s="439">
        <f t="shared" si="188"/>
        <v>13.17</v>
      </c>
      <c r="H1320" s="435">
        <f t="shared" si="182"/>
        <v>0.18554337827718109</v>
      </c>
      <c r="I1320" s="577">
        <f t="shared" si="188"/>
        <v>13.17</v>
      </c>
      <c r="J1320" s="573">
        <f t="shared" si="183"/>
        <v>0.60080916170192833</v>
      </c>
    </row>
    <row r="1321" spans="1:10" x14ac:dyDescent="0.25">
      <c r="A1321">
        <f t="shared" si="184"/>
        <v>0.13509261475221257</v>
      </c>
      <c r="B1321" s="2">
        <f t="shared" si="185"/>
        <v>13.179999999999763</v>
      </c>
      <c r="C1321" s="428">
        <f t="shared" si="186"/>
        <v>13.18</v>
      </c>
      <c r="D1321" s="425">
        <f t="shared" si="180"/>
        <v>0.13509261475221479</v>
      </c>
      <c r="E1321" s="433">
        <f t="shared" si="187"/>
        <v>13.18</v>
      </c>
      <c r="F1321" s="430">
        <f t="shared" si="181"/>
        <v>0.18561723884598441</v>
      </c>
      <c r="G1321" s="439">
        <f t="shared" si="188"/>
        <v>13.18</v>
      </c>
      <c r="H1321" s="435">
        <f t="shared" si="182"/>
        <v>0.18561723884598441</v>
      </c>
      <c r="I1321" s="577">
        <f t="shared" si="188"/>
        <v>13.18</v>
      </c>
      <c r="J1321" s="573">
        <f t="shared" si="183"/>
        <v>0.60088715639365831</v>
      </c>
    </row>
    <row r="1322" spans="1:10" x14ac:dyDescent="0.25">
      <c r="A1322">
        <f t="shared" si="184"/>
        <v>0.13518617341142666</v>
      </c>
      <c r="B1322" s="2">
        <f t="shared" si="185"/>
        <v>13.189999999999763</v>
      </c>
      <c r="C1322" s="428">
        <f t="shared" si="186"/>
        <v>13.19</v>
      </c>
      <c r="D1322" s="425">
        <f t="shared" si="180"/>
        <v>0.13518617341142888</v>
      </c>
      <c r="E1322" s="433">
        <f t="shared" si="187"/>
        <v>13.19</v>
      </c>
      <c r="F1322" s="430">
        <f t="shared" si="181"/>
        <v>0.18569111120096321</v>
      </c>
      <c r="G1322" s="439">
        <f t="shared" si="188"/>
        <v>13.19</v>
      </c>
      <c r="H1322" s="435">
        <f t="shared" si="182"/>
        <v>0.18569111120096321</v>
      </c>
      <c r="I1322" s="577">
        <f t="shared" si="188"/>
        <v>13.19</v>
      </c>
      <c r="J1322" s="573">
        <f t="shared" si="183"/>
        <v>0.60096515314977283</v>
      </c>
    </row>
    <row r="1323" spans="1:10" x14ac:dyDescent="0.25">
      <c r="A1323">
        <f t="shared" si="184"/>
        <v>0.13527974416206917</v>
      </c>
      <c r="B1323" s="2">
        <f t="shared" si="185"/>
        <v>13.199999999999763</v>
      </c>
      <c r="C1323" s="428">
        <f t="shared" si="186"/>
        <v>13.2</v>
      </c>
      <c r="D1323" s="425">
        <f t="shared" si="180"/>
        <v>0.13527974416207136</v>
      </c>
      <c r="E1323" s="433">
        <f t="shared" si="187"/>
        <v>13.2</v>
      </c>
      <c r="F1323" s="430">
        <f t="shared" si="181"/>
        <v>0.18576499533805577</v>
      </c>
      <c r="G1323" s="439">
        <f t="shared" si="188"/>
        <v>13.2</v>
      </c>
      <c r="H1323" s="435">
        <f t="shared" si="182"/>
        <v>0.18576499533805577</v>
      </c>
      <c r="I1323" s="577">
        <f t="shared" si="188"/>
        <v>13.2</v>
      </c>
      <c r="J1323" s="573">
        <f t="shared" si="183"/>
        <v>0.60104315196998059</v>
      </c>
    </row>
    <row r="1324" spans="1:10" x14ac:dyDescent="0.25">
      <c r="A1324">
        <f t="shared" si="184"/>
        <v>0.13537332698340471</v>
      </c>
      <c r="B1324" s="2">
        <f t="shared" si="185"/>
        <v>13.209999999999763</v>
      </c>
      <c r="C1324" s="428">
        <f t="shared" si="186"/>
        <v>13.21</v>
      </c>
      <c r="D1324" s="425">
        <f t="shared" si="180"/>
        <v>0.13537332698340696</v>
      </c>
      <c r="E1324" s="433">
        <f t="shared" si="187"/>
        <v>13.21</v>
      </c>
      <c r="F1324" s="430">
        <f t="shared" si="181"/>
        <v>0.18583889125320113</v>
      </c>
      <c r="G1324" s="439">
        <f t="shared" si="188"/>
        <v>13.21</v>
      </c>
      <c r="H1324" s="435">
        <f t="shared" si="182"/>
        <v>0.18583889125320113</v>
      </c>
      <c r="I1324" s="577">
        <f t="shared" si="188"/>
        <v>13.21</v>
      </c>
      <c r="J1324" s="573">
        <f t="shared" si="183"/>
        <v>0.60112115285399426</v>
      </c>
    </row>
    <row r="1325" spans="1:10" x14ac:dyDescent="0.25">
      <c r="A1325">
        <f t="shared" si="184"/>
        <v>0.13546692185472664</v>
      </c>
      <c r="B1325" s="2">
        <f t="shared" si="185"/>
        <v>13.219999999999763</v>
      </c>
      <c r="C1325" s="428">
        <f t="shared" si="186"/>
        <v>13.22</v>
      </c>
      <c r="D1325" s="425">
        <f t="shared" si="180"/>
        <v>0.13546692185472889</v>
      </c>
      <c r="E1325" s="433">
        <f t="shared" si="187"/>
        <v>13.22</v>
      </c>
      <c r="F1325" s="430">
        <f t="shared" si="181"/>
        <v>0.18591279894233717</v>
      </c>
      <c r="G1325" s="439">
        <f t="shared" si="188"/>
        <v>13.22</v>
      </c>
      <c r="H1325" s="435">
        <f t="shared" si="182"/>
        <v>0.18591279894233717</v>
      </c>
      <c r="I1325" s="577">
        <f t="shared" si="188"/>
        <v>13.22</v>
      </c>
      <c r="J1325" s="573">
        <f t="shared" si="183"/>
        <v>0.60119915580151928</v>
      </c>
    </row>
    <row r="1326" spans="1:10" x14ac:dyDescent="0.25">
      <c r="A1326">
        <f t="shared" si="184"/>
        <v>0.1355605287553571</v>
      </c>
      <c r="B1326" s="2">
        <f t="shared" si="185"/>
        <v>13.229999999999762</v>
      </c>
      <c r="C1326" s="428">
        <f t="shared" si="186"/>
        <v>13.23</v>
      </c>
      <c r="D1326" s="425">
        <f t="shared" si="180"/>
        <v>0.13556052875535934</v>
      </c>
      <c r="E1326" s="433">
        <f t="shared" si="187"/>
        <v>13.23</v>
      </c>
      <c r="F1326" s="430">
        <f t="shared" si="181"/>
        <v>0.18598671840140296</v>
      </c>
      <c r="G1326" s="439">
        <f t="shared" si="188"/>
        <v>13.23</v>
      </c>
      <c r="H1326" s="435">
        <f t="shared" si="182"/>
        <v>0.18598671840140296</v>
      </c>
      <c r="I1326" s="577">
        <f t="shared" si="188"/>
        <v>13.23</v>
      </c>
      <c r="J1326" s="573">
        <f t="shared" si="183"/>
        <v>0.60127716081226801</v>
      </c>
    </row>
    <row r="1327" spans="1:10" x14ac:dyDescent="0.25">
      <c r="A1327">
        <f t="shared" si="184"/>
        <v>0.13565414766464684</v>
      </c>
      <c r="B1327" s="2">
        <f t="shared" si="185"/>
        <v>13.239999999999762</v>
      </c>
      <c r="C1327" s="428">
        <f t="shared" si="186"/>
        <v>13.24</v>
      </c>
      <c r="D1327" s="425">
        <f t="shared" si="180"/>
        <v>0.13565414766464903</v>
      </c>
      <c r="E1327" s="433">
        <f t="shared" si="187"/>
        <v>13.24</v>
      </c>
      <c r="F1327" s="430">
        <f t="shared" si="181"/>
        <v>0.1860606496263372</v>
      </c>
      <c r="G1327" s="439">
        <f t="shared" si="188"/>
        <v>13.24</v>
      </c>
      <c r="H1327" s="435">
        <f t="shared" si="182"/>
        <v>0.1860606496263372</v>
      </c>
      <c r="I1327" s="577">
        <f t="shared" si="188"/>
        <v>13.24</v>
      </c>
      <c r="J1327" s="573">
        <f t="shared" si="183"/>
        <v>0.60135516788594989</v>
      </c>
    </row>
    <row r="1328" spans="1:10" x14ac:dyDescent="0.25">
      <c r="A1328">
        <f t="shared" si="184"/>
        <v>0.1357477785619754</v>
      </c>
      <c r="B1328" s="2">
        <f t="shared" si="185"/>
        <v>13.249999999999762</v>
      </c>
      <c r="C1328" s="428">
        <f t="shared" si="186"/>
        <v>13.25</v>
      </c>
      <c r="D1328" s="425">
        <f t="shared" si="180"/>
        <v>0.13574777856197762</v>
      </c>
      <c r="E1328" s="433">
        <f t="shared" si="187"/>
        <v>13.25</v>
      </c>
      <c r="F1328" s="430">
        <f t="shared" si="181"/>
        <v>0.18613459261307863</v>
      </c>
      <c r="G1328" s="439">
        <f t="shared" si="188"/>
        <v>13.25</v>
      </c>
      <c r="H1328" s="435">
        <f t="shared" si="182"/>
        <v>0.18613459261307863</v>
      </c>
      <c r="I1328" s="577">
        <f t="shared" si="188"/>
        <v>13.25</v>
      </c>
      <c r="J1328" s="573">
        <f t="shared" si="183"/>
        <v>0.60143317702227417</v>
      </c>
    </row>
    <row r="1329" spans="1:10" x14ac:dyDescent="0.25">
      <c r="A1329">
        <f t="shared" si="184"/>
        <v>0.13584142142675093</v>
      </c>
      <c r="B1329" s="2">
        <f t="shared" si="185"/>
        <v>13.259999999999762</v>
      </c>
      <c r="C1329" s="428">
        <f t="shared" si="186"/>
        <v>13.26</v>
      </c>
      <c r="D1329" s="425">
        <f t="shared" si="180"/>
        <v>0.13584142142675312</v>
      </c>
      <c r="E1329" s="433">
        <f t="shared" si="187"/>
        <v>13.26</v>
      </c>
      <c r="F1329" s="430">
        <f t="shared" si="181"/>
        <v>0.18620854735756615</v>
      </c>
      <c r="G1329" s="439">
        <f t="shared" si="188"/>
        <v>13.26</v>
      </c>
      <c r="H1329" s="435">
        <f t="shared" si="182"/>
        <v>0.18620854735756615</v>
      </c>
      <c r="I1329" s="577">
        <f t="shared" si="188"/>
        <v>13.26</v>
      </c>
      <c r="J1329" s="573">
        <f t="shared" si="183"/>
        <v>0.60151118822095073</v>
      </c>
    </row>
    <row r="1330" spans="1:10" x14ac:dyDescent="0.25">
      <c r="A1330">
        <f t="shared" si="184"/>
        <v>0.13593507623841025</v>
      </c>
      <c r="B1330" s="2">
        <f t="shared" si="185"/>
        <v>13.269999999999762</v>
      </c>
      <c r="C1330" s="428">
        <f t="shared" si="186"/>
        <v>13.27</v>
      </c>
      <c r="D1330" s="425">
        <f t="shared" si="180"/>
        <v>0.13593507623841244</v>
      </c>
      <c r="E1330" s="433">
        <f t="shared" si="187"/>
        <v>13.27</v>
      </c>
      <c r="F1330" s="430">
        <f t="shared" si="181"/>
        <v>0.1862825138557388</v>
      </c>
      <c r="G1330" s="439">
        <f t="shared" si="188"/>
        <v>13.27</v>
      </c>
      <c r="H1330" s="435">
        <f t="shared" si="182"/>
        <v>0.1862825138557388</v>
      </c>
      <c r="I1330" s="577">
        <f t="shared" si="188"/>
        <v>13.27</v>
      </c>
      <c r="J1330" s="573">
        <f t="shared" si="183"/>
        <v>0.60158920148168959</v>
      </c>
    </row>
    <row r="1331" spans="1:10" x14ac:dyDescent="0.25">
      <c r="A1331">
        <f t="shared" si="184"/>
        <v>0.13602874297641884</v>
      </c>
      <c r="B1331" s="2">
        <f t="shared" si="185"/>
        <v>13.279999999999761</v>
      </c>
      <c r="C1331" s="428">
        <f t="shared" si="186"/>
        <v>13.28</v>
      </c>
      <c r="D1331" s="425">
        <f t="shared" si="180"/>
        <v>0.13602874297642106</v>
      </c>
      <c r="E1331" s="433">
        <f t="shared" si="187"/>
        <v>13.28</v>
      </c>
      <c r="F1331" s="430">
        <f t="shared" si="181"/>
        <v>0.18635649210353561</v>
      </c>
      <c r="G1331" s="439">
        <f t="shared" si="188"/>
        <v>13.28</v>
      </c>
      <c r="H1331" s="435">
        <f t="shared" si="182"/>
        <v>0.18635649210353561</v>
      </c>
      <c r="I1331" s="577">
        <f t="shared" si="188"/>
        <v>13.28</v>
      </c>
      <c r="J1331" s="573">
        <f t="shared" si="183"/>
        <v>0.60166721680420088</v>
      </c>
    </row>
    <row r="1332" spans="1:10" x14ac:dyDescent="0.25">
      <c r="A1332">
        <f t="shared" si="184"/>
        <v>0.13612242162027086</v>
      </c>
      <c r="B1332" s="2">
        <f t="shared" si="185"/>
        <v>13.289999999999761</v>
      </c>
      <c r="C1332" s="428">
        <f t="shared" si="186"/>
        <v>13.29</v>
      </c>
      <c r="D1332" s="425">
        <f t="shared" si="180"/>
        <v>0.1361224216202731</v>
      </c>
      <c r="E1332" s="433">
        <f t="shared" si="187"/>
        <v>13.29</v>
      </c>
      <c r="F1332" s="430">
        <f t="shared" si="181"/>
        <v>0.18643048209689581</v>
      </c>
      <c r="G1332" s="439">
        <f t="shared" si="188"/>
        <v>13.29</v>
      </c>
      <c r="H1332" s="435">
        <f t="shared" si="182"/>
        <v>0.18643048209689581</v>
      </c>
      <c r="I1332" s="577">
        <f t="shared" si="188"/>
        <v>13.29</v>
      </c>
      <c r="J1332" s="573">
        <f t="shared" si="183"/>
        <v>0.60174523418819448</v>
      </c>
    </row>
    <row r="1333" spans="1:10" x14ac:dyDescent="0.25">
      <c r="A1333">
        <f t="shared" si="184"/>
        <v>0.13621611214948892</v>
      </c>
      <c r="B1333" s="2">
        <f t="shared" si="185"/>
        <v>13.299999999999761</v>
      </c>
      <c r="C1333" s="428">
        <f t="shared" si="186"/>
        <v>13.3</v>
      </c>
      <c r="D1333" s="425">
        <f t="shared" si="180"/>
        <v>0.13621611214949117</v>
      </c>
      <c r="E1333" s="433">
        <f t="shared" si="187"/>
        <v>13.3</v>
      </c>
      <c r="F1333" s="430">
        <f t="shared" si="181"/>
        <v>0.18650448383175858</v>
      </c>
      <c r="G1333" s="439">
        <f t="shared" si="188"/>
        <v>13.3</v>
      </c>
      <c r="H1333" s="435">
        <f t="shared" si="182"/>
        <v>0.18650448383175858</v>
      </c>
      <c r="I1333" s="577">
        <f t="shared" si="188"/>
        <v>13.3</v>
      </c>
      <c r="J1333" s="573">
        <f t="shared" si="183"/>
        <v>0.60182325363338007</v>
      </c>
    </row>
    <row r="1334" spans="1:10" x14ac:dyDescent="0.25">
      <c r="A1334">
        <f t="shared" si="184"/>
        <v>0.13630981454362437</v>
      </c>
      <c r="B1334" s="2">
        <f t="shared" si="185"/>
        <v>13.309999999999761</v>
      </c>
      <c r="C1334" s="428">
        <f t="shared" si="186"/>
        <v>13.31</v>
      </c>
      <c r="D1334" s="425">
        <f t="shared" si="180"/>
        <v>0.13630981454362659</v>
      </c>
      <c r="E1334" s="433">
        <f t="shared" si="187"/>
        <v>13.31</v>
      </c>
      <c r="F1334" s="430">
        <f t="shared" si="181"/>
        <v>0.18657849730406331</v>
      </c>
      <c r="G1334" s="439">
        <f t="shared" si="188"/>
        <v>13.31</v>
      </c>
      <c r="H1334" s="435">
        <f t="shared" si="182"/>
        <v>0.18657849730406331</v>
      </c>
      <c r="I1334" s="577">
        <f t="shared" si="188"/>
        <v>13.31</v>
      </c>
      <c r="J1334" s="573">
        <f t="shared" si="183"/>
        <v>0.60190127513946834</v>
      </c>
    </row>
    <row r="1335" spans="1:10" x14ac:dyDescent="0.25">
      <c r="A1335">
        <f t="shared" si="184"/>
        <v>0.13640352878225706</v>
      </c>
      <c r="B1335" s="2">
        <f t="shared" si="185"/>
        <v>13.31999999999976</v>
      </c>
      <c r="C1335" s="428">
        <f t="shared" si="186"/>
        <v>13.32</v>
      </c>
      <c r="D1335" s="425">
        <f t="shared" si="180"/>
        <v>0.13640352878225928</v>
      </c>
      <c r="E1335" s="433">
        <f t="shared" si="187"/>
        <v>13.32</v>
      </c>
      <c r="F1335" s="430">
        <f t="shared" si="181"/>
        <v>0.1866525225097494</v>
      </c>
      <c r="G1335" s="439">
        <f t="shared" si="188"/>
        <v>13.32</v>
      </c>
      <c r="H1335" s="435">
        <f t="shared" si="182"/>
        <v>0.1866525225097494</v>
      </c>
      <c r="I1335" s="577">
        <f t="shared" si="188"/>
        <v>13.32</v>
      </c>
      <c r="J1335" s="573">
        <f t="shared" si="183"/>
        <v>0.60197929870616917</v>
      </c>
    </row>
    <row r="1336" spans="1:10" x14ac:dyDescent="0.25">
      <c r="A1336">
        <f t="shared" si="184"/>
        <v>0.13649725484499536</v>
      </c>
      <c r="B1336" s="2">
        <f t="shared" si="185"/>
        <v>13.32999999999976</v>
      </c>
      <c r="C1336" s="428">
        <f t="shared" si="186"/>
        <v>13.33</v>
      </c>
      <c r="D1336" s="425">
        <f t="shared" si="180"/>
        <v>0.13649725484499758</v>
      </c>
      <c r="E1336" s="433">
        <f t="shared" si="187"/>
        <v>13.33</v>
      </c>
      <c r="F1336" s="430">
        <f t="shared" si="181"/>
        <v>0.18672655944475638</v>
      </c>
      <c r="G1336" s="439">
        <f t="shared" si="188"/>
        <v>13.33</v>
      </c>
      <c r="H1336" s="435">
        <f t="shared" si="182"/>
        <v>0.18672655944475638</v>
      </c>
      <c r="I1336" s="577">
        <f t="shared" si="188"/>
        <v>13.33</v>
      </c>
      <c r="J1336" s="573">
        <f t="shared" si="183"/>
        <v>0.60205732433319292</v>
      </c>
    </row>
    <row r="1337" spans="1:10" x14ac:dyDescent="0.25">
      <c r="A1337">
        <f t="shared" si="184"/>
        <v>0.13659099271147623</v>
      </c>
      <c r="B1337" s="2">
        <f t="shared" si="185"/>
        <v>13.33999999999976</v>
      </c>
      <c r="C1337" s="428">
        <f t="shared" si="186"/>
        <v>13.34</v>
      </c>
      <c r="D1337" s="425">
        <f t="shared" si="180"/>
        <v>0.13659099271147848</v>
      </c>
      <c r="E1337" s="433">
        <f t="shared" si="187"/>
        <v>13.34</v>
      </c>
      <c r="F1337" s="430">
        <f t="shared" si="181"/>
        <v>0.18680060810502391</v>
      </c>
      <c r="G1337" s="439">
        <f t="shared" si="188"/>
        <v>13.34</v>
      </c>
      <c r="H1337" s="435">
        <f t="shared" si="182"/>
        <v>0.18680060810502391</v>
      </c>
      <c r="I1337" s="577">
        <f t="shared" si="188"/>
        <v>13.34</v>
      </c>
      <c r="J1337" s="573">
        <f t="shared" si="183"/>
        <v>0.60213535202024959</v>
      </c>
    </row>
    <row r="1338" spans="1:10" x14ac:dyDescent="0.25">
      <c r="A1338">
        <f t="shared" si="184"/>
        <v>0.13668474236136521</v>
      </c>
      <c r="B1338" s="2">
        <f t="shared" si="185"/>
        <v>13.34999999999976</v>
      </c>
      <c r="C1338" s="428">
        <f t="shared" si="186"/>
        <v>13.35</v>
      </c>
      <c r="D1338" s="425">
        <f t="shared" si="180"/>
        <v>0.13668474236136743</v>
      </c>
      <c r="E1338" s="433">
        <f t="shared" si="187"/>
        <v>13.35</v>
      </c>
      <c r="F1338" s="430">
        <f t="shared" si="181"/>
        <v>0.18687466848649162</v>
      </c>
      <c r="G1338" s="439">
        <f t="shared" si="188"/>
        <v>13.35</v>
      </c>
      <c r="H1338" s="435">
        <f t="shared" si="182"/>
        <v>0.18687466848649162</v>
      </c>
      <c r="I1338" s="577">
        <f t="shared" si="188"/>
        <v>13.35</v>
      </c>
      <c r="J1338" s="573">
        <f t="shared" si="183"/>
        <v>0.60221338176704953</v>
      </c>
    </row>
    <row r="1339" spans="1:10" x14ac:dyDescent="0.25">
      <c r="A1339">
        <f t="shared" si="184"/>
        <v>0.13677850377435616</v>
      </c>
      <c r="B1339" s="2">
        <f t="shared" si="185"/>
        <v>13.35999999999976</v>
      </c>
      <c r="C1339" s="428">
        <f t="shared" si="186"/>
        <v>13.36</v>
      </c>
      <c r="D1339" s="425">
        <f t="shared" si="180"/>
        <v>0.13677850377435843</v>
      </c>
      <c r="E1339" s="433">
        <f t="shared" si="187"/>
        <v>13.36</v>
      </c>
      <c r="F1339" s="430">
        <f t="shared" si="181"/>
        <v>0.18694874058509944</v>
      </c>
      <c r="G1339" s="439">
        <f t="shared" si="188"/>
        <v>13.36</v>
      </c>
      <c r="H1339" s="435">
        <f t="shared" si="182"/>
        <v>0.18694874058509944</v>
      </c>
      <c r="I1339" s="577">
        <f t="shared" si="188"/>
        <v>13.36</v>
      </c>
      <c r="J1339" s="573">
        <f t="shared" si="183"/>
        <v>0.60229141357330351</v>
      </c>
    </row>
    <row r="1340" spans="1:10" x14ac:dyDescent="0.25">
      <c r="A1340">
        <f t="shared" si="184"/>
        <v>0.13687227693017162</v>
      </c>
      <c r="B1340" s="2">
        <f t="shared" si="185"/>
        <v>13.369999999999759</v>
      </c>
      <c r="C1340" s="428">
        <f t="shared" si="186"/>
        <v>13.37</v>
      </c>
      <c r="D1340" s="425">
        <f t="shared" si="180"/>
        <v>0.13687227693017387</v>
      </c>
      <c r="E1340" s="433">
        <f t="shared" si="187"/>
        <v>13.37</v>
      </c>
      <c r="F1340" s="430">
        <f t="shared" si="181"/>
        <v>0.18702282439678725</v>
      </c>
      <c r="G1340" s="439">
        <f t="shared" si="188"/>
        <v>13.37</v>
      </c>
      <c r="H1340" s="435">
        <f t="shared" si="182"/>
        <v>0.18702282439678725</v>
      </c>
      <c r="I1340" s="577">
        <f t="shared" si="188"/>
        <v>13.37</v>
      </c>
      <c r="J1340" s="573">
        <f t="shared" si="183"/>
        <v>0.60236944743872178</v>
      </c>
    </row>
    <row r="1341" spans="1:10" x14ac:dyDescent="0.25">
      <c r="A1341">
        <f t="shared" si="184"/>
        <v>0.13696606180856244</v>
      </c>
      <c r="B1341" s="2">
        <f t="shared" si="185"/>
        <v>13.379999999999759</v>
      </c>
      <c r="C1341" s="428">
        <f t="shared" si="186"/>
        <v>13.38</v>
      </c>
      <c r="D1341" s="425">
        <f t="shared" si="180"/>
        <v>0.13696606180856472</v>
      </c>
      <c r="E1341" s="433">
        <f t="shared" si="187"/>
        <v>13.38</v>
      </c>
      <c r="F1341" s="430">
        <f t="shared" si="181"/>
        <v>0.18709691991749502</v>
      </c>
      <c r="G1341" s="439">
        <f t="shared" si="188"/>
        <v>13.38</v>
      </c>
      <c r="H1341" s="435">
        <f t="shared" si="182"/>
        <v>0.18709691991749502</v>
      </c>
      <c r="I1341" s="577">
        <f t="shared" si="188"/>
        <v>13.38</v>
      </c>
      <c r="J1341" s="573">
        <f t="shared" si="183"/>
        <v>0.60244748336301457</v>
      </c>
    </row>
    <row r="1342" spans="1:10" x14ac:dyDescent="0.25">
      <c r="A1342">
        <f t="shared" si="184"/>
        <v>0.13705985838930804</v>
      </c>
      <c r="B1342" s="2">
        <f t="shared" si="185"/>
        <v>13.389999999999759</v>
      </c>
      <c r="C1342" s="428">
        <f t="shared" si="186"/>
        <v>13.39</v>
      </c>
      <c r="D1342" s="425">
        <f t="shared" si="180"/>
        <v>0.13705985838931029</v>
      </c>
      <c r="E1342" s="433">
        <f t="shared" si="187"/>
        <v>13.39</v>
      </c>
      <c r="F1342" s="430">
        <f t="shared" si="181"/>
        <v>0.18717102714316278</v>
      </c>
      <c r="G1342" s="439">
        <f t="shared" si="188"/>
        <v>13.39</v>
      </c>
      <c r="H1342" s="435">
        <f t="shared" si="182"/>
        <v>0.18717102714316278</v>
      </c>
      <c r="I1342" s="577">
        <f t="shared" si="188"/>
        <v>13.39</v>
      </c>
      <c r="J1342" s="573">
        <f t="shared" si="183"/>
        <v>0.60252552134589188</v>
      </c>
    </row>
    <row r="1343" spans="1:10" x14ac:dyDescent="0.25">
      <c r="A1343">
        <f t="shared" si="184"/>
        <v>0.13715366665221609</v>
      </c>
      <c r="B1343" s="2">
        <f t="shared" si="185"/>
        <v>13.399999999999759</v>
      </c>
      <c r="C1343" s="428">
        <f t="shared" si="186"/>
        <v>13.4</v>
      </c>
      <c r="D1343" s="425">
        <f t="shared" si="180"/>
        <v>0.13715366665221837</v>
      </c>
      <c r="E1343" s="433">
        <f t="shared" si="187"/>
        <v>13.4</v>
      </c>
      <c r="F1343" s="430">
        <f t="shared" si="181"/>
        <v>0.18724514606973114</v>
      </c>
      <c r="G1343" s="439">
        <f t="shared" si="188"/>
        <v>13.4</v>
      </c>
      <c r="H1343" s="435">
        <f t="shared" si="182"/>
        <v>0.18724514606973114</v>
      </c>
      <c r="I1343" s="577">
        <f t="shared" si="188"/>
        <v>13.4</v>
      </c>
      <c r="J1343" s="573">
        <f t="shared" si="183"/>
        <v>0.60260356138706683</v>
      </c>
    </row>
    <row r="1344" spans="1:10" x14ac:dyDescent="0.25">
      <c r="A1344">
        <f t="shared" si="184"/>
        <v>0.13724748657712291</v>
      </c>
      <c r="B1344" s="2">
        <f t="shared" si="185"/>
        <v>13.409999999999759</v>
      </c>
      <c r="C1344" s="428">
        <f t="shared" si="186"/>
        <v>13.41</v>
      </c>
      <c r="D1344" s="425">
        <f t="shared" si="180"/>
        <v>0.13724748657712518</v>
      </c>
      <c r="E1344" s="433">
        <f t="shared" si="187"/>
        <v>13.41</v>
      </c>
      <c r="F1344" s="430">
        <f t="shared" si="181"/>
        <v>0.18731927669313991</v>
      </c>
      <c r="G1344" s="439">
        <f t="shared" si="188"/>
        <v>13.41</v>
      </c>
      <c r="H1344" s="435">
        <f t="shared" si="182"/>
        <v>0.18731927669313991</v>
      </c>
      <c r="I1344" s="577">
        <f t="shared" si="188"/>
        <v>13.41</v>
      </c>
      <c r="J1344" s="573">
        <f t="shared" si="183"/>
        <v>0.60268160348624666</v>
      </c>
    </row>
    <row r="1345" spans="1:10" x14ac:dyDescent="0.25">
      <c r="A1345">
        <f t="shared" si="184"/>
        <v>0.13734131814389303</v>
      </c>
      <c r="B1345" s="2">
        <f t="shared" si="185"/>
        <v>13.419999999999758</v>
      </c>
      <c r="C1345" s="428">
        <f t="shared" si="186"/>
        <v>13.42</v>
      </c>
      <c r="D1345" s="425">
        <f t="shared" si="180"/>
        <v>0.1373413181438953</v>
      </c>
      <c r="E1345" s="433">
        <f t="shared" si="187"/>
        <v>13.42</v>
      </c>
      <c r="F1345" s="430">
        <f t="shared" si="181"/>
        <v>0.18739341900933004</v>
      </c>
      <c r="G1345" s="439">
        <f t="shared" si="188"/>
        <v>13.42</v>
      </c>
      <c r="H1345" s="435">
        <f t="shared" si="182"/>
        <v>0.18739341900933004</v>
      </c>
      <c r="I1345" s="577">
        <f t="shared" si="188"/>
        <v>13.42</v>
      </c>
      <c r="J1345" s="573">
        <f t="shared" si="183"/>
        <v>0.60275964764314538</v>
      </c>
    </row>
    <row r="1346" spans="1:10" x14ac:dyDescent="0.25">
      <c r="A1346">
        <f t="shared" si="184"/>
        <v>0.1374351613324194</v>
      </c>
      <c r="B1346" s="2">
        <f t="shared" si="185"/>
        <v>13.429999999999758</v>
      </c>
      <c r="C1346" s="428">
        <f t="shared" si="186"/>
        <v>13.43</v>
      </c>
      <c r="D1346" s="425">
        <f t="shared" si="180"/>
        <v>0.13743516133242167</v>
      </c>
      <c r="E1346" s="433">
        <f t="shared" si="187"/>
        <v>13.43</v>
      </c>
      <c r="F1346" s="430">
        <f t="shared" si="181"/>
        <v>0.18746757301424161</v>
      </c>
      <c r="G1346" s="439">
        <f t="shared" si="188"/>
        <v>13.43</v>
      </c>
      <c r="H1346" s="435">
        <f t="shared" si="182"/>
        <v>0.18746757301424161</v>
      </c>
      <c r="I1346" s="577">
        <f t="shared" si="188"/>
        <v>13.43</v>
      </c>
      <c r="J1346" s="573">
        <f t="shared" si="183"/>
        <v>0.60283769385747044</v>
      </c>
    </row>
    <row r="1347" spans="1:10" x14ac:dyDescent="0.25">
      <c r="A1347">
        <f t="shared" si="184"/>
        <v>0.13752901612262333</v>
      </c>
      <c r="B1347" s="2">
        <f t="shared" si="185"/>
        <v>13.439999999999758</v>
      </c>
      <c r="C1347" s="428">
        <f t="shared" si="186"/>
        <v>13.44</v>
      </c>
      <c r="D1347" s="425">
        <f t="shared" ref="D1347:D1410" si="189">(((1+C1347/100)^D$2)*C1347/100)/(((1+C1347/100)^D$2)-1)</f>
        <v>0.13752901612262564</v>
      </c>
      <c r="E1347" s="433">
        <f t="shared" si="187"/>
        <v>13.44</v>
      </c>
      <c r="F1347" s="430">
        <f t="shared" ref="F1347:F1410" si="190">(((1+E1347/100)^F$2)*E1347/100)/(((1+E1347/100)^F$2)-1)</f>
        <v>0.1875417387038156</v>
      </c>
      <c r="G1347" s="439">
        <f t="shared" si="188"/>
        <v>13.44</v>
      </c>
      <c r="H1347" s="435">
        <f t="shared" ref="H1347:H1410" si="191">(((1+G1347/100)^H$2)*G1347/100)/(((1+G1347/100)^H$2)-1)</f>
        <v>0.1875417387038156</v>
      </c>
      <c r="I1347" s="577">
        <f t="shared" si="188"/>
        <v>13.44</v>
      </c>
      <c r="J1347" s="573">
        <f t="shared" ref="J1347:J1410" si="192">(((1+I1347/100)^J$2)*I1347/100)/(((1+I1347/100)^J$2)-1)</f>
        <v>0.60291574212893539</v>
      </c>
    </row>
    <row r="1348" spans="1:10" x14ac:dyDescent="0.25">
      <c r="A1348">
        <f t="shared" si="184"/>
        <v>0.13762288249445453</v>
      </c>
      <c r="B1348" s="2">
        <f t="shared" si="185"/>
        <v>13.449999999999758</v>
      </c>
      <c r="C1348" s="428">
        <f t="shared" si="186"/>
        <v>13.45</v>
      </c>
      <c r="D1348" s="425">
        <f t="shared" si="189"/>
        <v>0.13762288249445678</v>
      </c>
      <c r="E1348" s="433">
        <f t="shared" si="187"/>
        <v>13.45</v>
      </c>
      <c r="F1348" s="430">
        <f t="shared" si="190"/>
        <v>0.18761591607399261</v>
      </c>
      <c r="G1348" s="439">
        <f t="shared" si="188"/>
        <v>13.45</v>
      </c>
      <c r="H1348" s="435">
        <f t="shared" si="191"/>
        <v>0.18761591607399261</v>
      </c>
      <c r="I1348" s="577">
        <f t="shared" si="188"/>
        <v>13.45</v>
      </c>
      <c r="J1348" s="573">
        <f t="shared" si="192"/>
        <v>0.60299379245724971</v>
      </c>
    </row>
    <row r="1349" spans="1:10" x14ac:dyDescent="0.25">
      <c r="A1349">
        <f t="shared" ref="A1349:A1412" si="193">(((1+B1349/100)^A$2)*B1349/100)/(((1+B1349/100)^A$2)-1)</f>
        <v>0.13771676042789088</v>
      </c>
      <c r="B1349" s="2">
        <f t="shared" si="185"/>
        <v>13.459999999999757</v>
      </c>
      <c r="C1349" s="428">
        <f t="shared" si="186"/>
        <v>13.46</v>
      </c>
      <c r="D1349" s="425">
        <f t="shared" si="189"/>
        <v>0.13771676042789319</v>
      </c>
      <c r="E1349" s="433">
        <f t="shared" si="187"/>
        <v>13.46</v>
      </c>
      <c r="F1349" s="430">
        <f t="shared" si="190"/>
        <v>0.18769010512071357</v>
      </c>
      <c r="G1349" s="439">
        <f t="shared" si="188"/>
        <v>13.46</v>
      </c>
      <c r="H1349" s="435">
        <f t="shared" si="191"/>
        <v>0.18769010512071357</v>
      </c>
      <c r="I1349" s="577">
        <f t="shared" si="188"/>
        <v>13.46</v>
      </c>
      <c r="J1349" s="573">
        <f t="shared" si="192"/>
        <v>0.60307184484212484</v>
      </c>
    </row>
    <row r="1350" spans="1:10" x14ac:dyDescent="0.25">
      <c r="A1350">
        <f t="shared" si="193"/>
        <v>0.13781064990293873</v>
      </c>
      <c r="B1350" s="2">
        <f t="shared" ref="B1350:B1413" si="194">B1349+0.01</f>
        <v>13.469999999999757</v>
      </c>
      <c r="C1350" s="428">
        <f t="shared" ref="C1350:C1413" si="195">ROUND(C1349+0.01,2)</f>
        <v>13.47</v>
      </c>
      <c r="D1350" s="425">
        <f t="shared" si="189"/>
        <v>0.13781064990294101</v>
      </c>
      <c r="E1350" s="433">
        <f t="shared" ref="E1350:E1413" si="196">ROUND(E1349+0.01,2)</f>
        <v>13.47</v>
      </c>
      <c r="F1350" s="430">
        <f t="shared" si="190"/>
        <v>0.18776430583991946</v>
      </c>
      <c r="G1350" s="439">
        <f t="shared" ref="G1350:I1413" si="197">ROUND(G1349+0.01,2)</f>
        <v>13.47</v>
      </c>
      <c r="H1350" s="435">
        <f t="shared" si="191"/>
        <v>0.18776430583991946</v>
      </c>
      <c r="I1350" s="577">
        <f t="shared" si="197"/>
        <v>13.47</v>
      </c>
      <c r="J1350" s="573">
        <f t="shared" si="192"/>
        <v>0.60314989928327145</v>
      </c>
    </row>
    <row r="1351" spans="1:10" x14ac:dyDescent="0.25">
      <c r="A1351">
        <f t="shared" si="193"/>
        <v>0.13790455089963255</v>
      </c>
      <c r="B1351" s="2">
        <f t="shared" si="194"/>
        <v>13.479999999999757</v>
      </c>
      <c r="C1351" s="428">
        <f t="shared" si="195"/>
        <v>13.48</v>
      </c>
      <c r="D1351" s="425">
        <f t="shared" si="189"/>
        <v>0.13790455089963483</v>
      </c>
      <c r="E1351" s="433">
        <f t="shared" si="196"/>
        <v>13.48</v>
      </c>
      <c r="F1351" s="430">
        <f t="shared" si="190"/>
        <v>0.18783851822755149</v>
      </c>
      <c r="G1351" s="439">
        <f t="shared" si="197"/>
        <v>13.48</v>
      </c>
      <c r="H1351" s="435">
        <f t="shared" si="191"/>
        <v>0.18783851822755149</v>
      </c>
      <c r="I1351" s="577">
        <f t="shared" si="197"/>
        <v>13.48</v>
      </c>
      <c r="J1351" s="573">
        <f t="shared" si="192"/>
        <v>0.60322795578040111</v>
      </c>
    </row>
    <row r="1352" spans="1:10" x14ac:dyDescent="0.25">
      <c r="A1352">
        <f t="shared" si="193"/>
        <v>0.13799846339803518</v>
      </c>
      <c r="B1352" s="2">
        <f t="shared" si="194"/>
        <v>13.489999999999757</v>
      </c>
      <c r="C1352" s="428">
        <f t="shared" si="195"/>
        <v>13.49</v>
      </c>
      <c r="D1352" s="425">
        <f t="shared" si="189"/>
        <v>0.13799846339803748</v>
      </c>
      <c r="E1352" s="433">
        <f t="shared" si="196"/>
        <v>13.49</v>
      </c>
      <c r="F1352" s="430">
        <f t="shared" si="190"/>
        <v>0.1879127422795506</v>
      </c>
      <c r="G1352" s="439">
        <f t="shared" si="197"/>
        <v>13.49</v>
      </c>
      <c r="H1352" s="435">
        <f t="shared" si="191"/>
        <v>0.1879127422795506</v>
      </c>
      <c r="I1352" s="577">
        <f t="shared" si="197"/>
        <v>13.49</v>
      </c>
      <c r="J1352" s="573">
        <f t="shared" si="192"/>
        <v>0.60330601433322384</v>
      </c>
    </row>
    <row r="1353" spans="1:10" x14ac:dyDescent="0.25">
      <c r="A1353">
        <f t="shared" si="193"/>
        <v>0.1380923873782377</v>
      </c>
      <c r="B1353" s="2">
        <f t="shared" si="194"/>
        <v>13.499999999999757</v>
      </c>
      <c r="C1353" s="428">
        <f t="shared" si="195"/>
        <v>13.5</v>
      </c>
      <c r="D1353" s="425">
        <f t="shared" si="189"/>
        <v>0.13809238737823998</v>
      </c>
      <c r="E1353" s="433">
        <f t="shared" si="196"/>
        <v>13.5</v>
      </c>
      <c r="F1353" s="430">
        <f t="shared" si="190"/>
        <v>0.18798697799185846</v>
      </c>
      <c r="G1353" s="439">
        <f t="shared" si="197"/>
        <v>13.5</v>
      </c>
      <c r="H1353" s="435">
        <f t="shared" si="191"/>
        <v>0.18798697799185846</v>
      </c>
      <c r="I1353" s="577">
        <f t="shared" si="197"/>
        <v>13.5</v>
      </c>
      <c r="J1353" s="573">
        <f t="shared" si="192"/>
        <v>0.60338407494145208</v>
      </c>
    </row>
    <row r="1354" spans="1:10" x14ac:dyDescent="0.25">
      <c r="A1354">
        <f t="shared" si="193"/>
        <v>0.13818632282035931</v>
      </c>
      <c r="B1354" s="2">
        <f t="shared" si="194"/>
        <v>13.509999999999756</v>
      </c>
      <c r="C1354" s="428">
        <f t="shared" si="195"/>
        <v>13.51</v>
      </c>
      <c r="D1354" s="425">
        <f t="shared" si="189"/>
        <v>0.13818632282036161</v>
      </c>
      <c r="E1354" s="433">
        <f t="shared" si="196"/>
        <v>13.51</v>
      </c>
      <c r="F1354" s="430">
        <f t="shared" si="190"/>
        <v>0.18806122536041628</v>
      </c>
      <c r="G1354" s="439">
        <f t="shared" si="197"/>
        <v>13.51</v>
      </c>
      <c r="H1354" s="435">
        <f t="shared" si="191"/>
        <v>0.18806122536041628</v>
      </c>
      <c r="I1354" s="577">
        <f t="shared" si="197"/>
        <v>13.51</v>
      </c>
      <c r="J1354" s="573">
        <f t="shared" si="192"/>
        <v>0.60346213760479583</v>
      </c>
    </row>
    <row r="1355" spans="1:10" x14ac:dyDescent="0.25">
      <c r="A1355">
        <f t="shared" si="193"/>
        <v>0.13828026970454757</v>
      </c>
      <c r="B1355" s="2">
        <f t="shared" si="194"/>
        <v>13.519999999999756</v>
      </c>
      <c r="C1355" s="428">
        <f t="shared" si="195"/>
        <v>13.52</v>
      </c>
      <c r="D1355" s="425">
        <f t="shared" si="189"/>
        <v>0.13828026970454985</v>
      </c>
      <c r="E1355" s="433">
        <f t="shared" si="196"/>
        <v>13.52</v>
      </c>
      <c r="F1355" s="430">
        <f t="shared" si="190"/>
        <v>0.18813548438116587</v>
      </c>
      <c r="G1355" s="439">
        <f t="shared" si="197"/>
        <v>13.52</v>
      </c>
      <c r="H1355" s="435">
        <f t="shared" si="191"/>
        <v>0.18813548438116587</v>
      </c>
      <c r="I1355" s="577">
        <f t="shared" si="197"/>
        <v>13.52</v>
      </c>
      <c r="J1355" s="573">
        <f t="shared" si="192"/>
        <v>0.60354020232296757</v>
      </c>
    </row>
    <row r="1356" spans="1:10" x14ac:dyDescent="0.25">
      <c r="A1356">
        <f t="shared" si="193"/>
        <v>0.1383742280109781</v>
      </c>
      <c r="B1356" s="2">
        <f t="shared" si="194"/>
        <v>13.529999999999756</v>
      </c>
      <c r="C1356" s="428">
        <f t="shared" si="195"/>
        <v>13.53</v>
      </c>
      <c r="D1356" s="425">
        <f t="shared" si="189"/>
        <v>0.1383742280109804</v>
      </c>
      <c r="E1356" s="433">
        <f t="shared" si="196"/>
        <v>13.53</v>
      </c>
      <c r="F1356" s="430">
        <f t="shared" si="190"/>
        <v>0.18820975505004875</v>
      </c>
      <c r="G1356" s="439">
        <f t="shared" si="197"/>
        <v>13.53</v>
      </c>
      <c r="H1356" s="435">
        <f t="shared" si="191"/>
        <v>0.18820975505004875</v>
      </c>
      <c r="I1356" s="577">
        <f t="shared" si="197"/>
        <v>13.53</v>
      </c>
      <c r="J1356" s="573">
        <f t="shared" si="192"/>
        <v>0.60361826909567728</v>
      </c>
    </row>
    <row r="1357" spans="1:10" x14ac:dyDescent="0.25">
      <c r="A1357">
        <f t="shared" si="193"/>
        <v>0.13846819771985475</v>
      </c>
      <c r="B1357" s="2">
        <f t="shared" si="194"/>
        <v>13.539999999999756</v>
      </c>
      <c r="C1357" s="428">
        <f t="shared" si="195"/>
        <v>13.54</v>
      </c>
      <c r="D1357" s="425">
        <f t="shared" si="189"/>
        <v>0.13846819771985702</v>
      </c>
      <c r="E1357" s="433">
        <f t="shared" si="196"/>
        <v>13.54</v>
      </c>
      <c r="F1357" s="430">
        <f t="shared" si="190"/>
        <v>0.18828403736300675</v>
      </c>
      <c r="G1357" s="439">
        <f t="shared" si="197"/>
        <v>13.54</v>
      </c>
      <c r="H1357" s="435">
        <f t="shared" si="191"/>
        <v>0.18828403736300675</v>
      </c>
      <c r="I1357" s="577">
        <f t="shared" si="197"/>
        <v>13.54</v>
      </c>
      <c r="J1357" s="573">
        <f t="shared" si="192"/>
        <v>0.60369633792263744</v>
      </c>
    </row>
    <row r="1358" spans="1:10" x14ac:dyDescent="0.25">
      <c r="A1358">
        <f t="shared" si="193"/>
        <v>0.13856217881140948</v>
      </c>
      <c r="B1358" s="2">
        <f t="shared" si="194"/>
        <v>13.549999999999756</v>
      </c>
      <c r="C1358" s="428">
        <f t="shared" si="195"/>
        <v>13.55</v>
      </c>
      <c r="D1358" s="425">
        <f t="shared" si="189"/>
        <v>0.13856217881141178</v>
      </c>
      <c r="E1358" s="433">
        <f t="shared" si="196"/>
        <v>13.55</v>
      </c>
      <c r="F1358" s="430">
        <f t="shared" si="190"/>
        <v>0.18835833131598201</v>
      </c>
      <c r="G1358" s="439">
        <f t="shared" si="197"/>
        <v>13.55</v>
      </c>
      <c r="H1358" s="435">
        <f t="shared" si="191"/>
        <v>0.18835833131598201</v>
      </c>
      <c r="I1358" s="577">
        <f t="shared" si="197"/>
        <v>13.55</v>
      </c>
      <c r="J1358" s="573">
        <f t="shared" si="192"/>
        <v>0.60377440880355915</v>
      </c>
    </row>
    <row r="1359" spans="1:10" x14ac:dyDescent="0.25">
      <c r="A1359">
        <f t="shared" si="193"/>
        <v>0.13865617126590241</v>
      </c>
      <c r="B1359" s="2">
        <f t="shared" si="194"/>
        <v>13.559999999999755</v>
      </c>
      <c r="C1359" s="428">
        <f t="shared" si="195"/>
        <v>13.56</v>
      </c>
      <c r="D1359" s="425">
        <f t="shared" si="189"/>
        <v>0.13865617126590471</v>
      </c>
      <c r="E1359" s="433">
        <f t="shared" si="196"/>
        <v>13.56</v>
      </c>
      <c r="F1359" s="430">
        <f t="shared" si="190"/>
        <v>0.18843263690491641</v>
      </c>
      <c r="G1359" s="439">
        <f t="shared" si="197"/>
        <v>13.56</v>
      </c>
      <c r="H1359" s="435">
        <f t="shared" si="191"/>
        <v>0.18843263690491641</v>
      </c>
      <c r="I1359" s="577">
        <f t="shared" si="197"/>
        <v>13.56</v>
      </c>
      <c r="J1359" s="573">
        <f t="shared" si="192"/>
        <v>0.60385248173815353</v>
      </c>
    </row>
    <row r="1360" spans="1:10" x14ac:dyDescent="0.25">
      <c r="A1360">
        <f t="shared" si="193"/>
        <v>0.13875017506362178</v>
      </c>
      <c r="B1360" s="2">
        <f t="shared" si="194"/>
        <v>13.569999999999755</v>
      </c>
      <c r="C1360" s="428">
        <f t="shared" si="195"/>
        <v>13.57</v>
      </c>
      <c r="D1360" s="425">
        <f t="shared" si="189"/>
        <v>0.13875017506362408</v>
      </c>
      <c r="E1360" s="433">
        <f t="shared" si="196"/>
        <v>13.57</v>
      </c>
      <c r="F1360" s="430">
        <f t="shared" si="190"/>
        <v>0.18850695412575219</v>
      </c>
      <c r="G1360" s="439">
        <f t="shared" si="197"/>
        <v>13.57</v>
      </c>
      <c r="H1360" s="435">
        <f t="shared" si="191"/>
        <v>0.18850695412575219</v>
      </c>
      <c r="I1360" s="577">
        <f t="shared" si="197"/>
        <v>13.57</v>
      </c>
      <c r="J1360" s="573">
        <f t="shared" si="192"/>
        <v>0.60393055672613216</v>
      </c>
    </row>
    <row r="1361" spans="1:10" x14ac:dyDescent="0.25">
      <c r="A1361">
        <f t="shared" si="193"/>
        <v>0.13884419018488386</v>
      </c>
      <c r="B1361" s="2">
        <f t="shared" si="194"/>
        <v>13.579999999999755</v>
      </c>
      <c r="C1361" s="428">
        <f t="shared" si="195"/>
        <v>13.58</v>
      </c>
      <c r="D1361" s="425">
        <f t="shared" si="189"/>
        <v>0.13884419018488617</v>
      </c>
      <c r="E1361" s="433">
        <f t="shared" si="196"/>
        <v>13.58</v>
      </c>
      <c r="F1361" s="430">
        <f t="shared" si="190"/>
        <v>0.18858128297443177</v>
      </c>
      <c r="G1361" s="439">
        <f t="shared" si="197"/>
        <v>13.58</v>
      </c>
      <c r="H1361" s="435">
        <f t="shared" si="191"/>
        <v>0.18858128297443177</v>
      </c>
      <c r="I1361" s="577">
        <f t="shared" si="197"/>
        <v>13.58</v>
      </c>
      <c r="J1361" s="573">
        <f t="shared" si="192"/>
        <v>0.60400863376720682</v>
      </c>
    </row>
    <row r="1362" spans="1:10" x14ac:dyDescent="0.25">
      <c r="A1362">
        <f t="shared" si="193"/>
        <v>0.13893821661003306</v>
      </c>
      <c r="B1362" s="2">
        <f t="shared" si="194"/>
        <v>13.589999999999755</v>
      </c>
      <c r="C1362" s="428">
        <f t="shared" si="195"/>
        <v>13.59</v>
      </c>
      <c r="D1362" s="425">
        <f t="shared" si="189"/>
        <v>0.13893821661003536</v>
      </c>
      <c r="E1362" s="433">
        <f t="shared" si="196"/>
        <v>13.59</v>
      </c>
      <c r="F1362" s="430">
        <f t="shared" si="190"/>
        <v>0.18865562344689762</v>
      </c>
      <c r="G1362" s="439">
        <f t="shared" si="197"/>
        <v>13.59</v>
      </c>
      <c r="H1362" s="435">
        <f t="shared" si="191"/>
        <v>0.18865562344689762</v>
      </c>
      <c r="I1362" s="577">
        <f t="shared" si="197"/>
        <v>13.59</v>
      </c>
      <c r="J1362" s="573">
        <f t="shared" si="192"/>
        <v>0.6040867128610895</v>
      </c>
    </row>
    <row r="1363" spans="1:10" x14ac:dyDescent="0.25">
      <c r="A1363">
        <f t="shared" si="193"/>
        <v>0.1390322543194418</v>
      </c>
      <c r="B1363" s="2">
        <f t="shared" si="194"/>
        <v>13.599999999999755</v>
      </c>
      <c r="C1363" s="428">
        <f t="shared" si="195"/>
        <v>13.6</v>
      </c>
      <c r="D1363" s="425">
        <f t="shared" si="189"/>
        <v>0.13903225431944408</v>
      </c>
      <c r="E1363" s="433">
        <f t="shared" si="196"/>
        <v>13.6</v>
      </c>
      <c r="F1363" s="430">
        <f t="shared" si="190"/>
        <v>0.18872997553909215</v>
      </c>
      <c r="G1363" s="439">
        <f t="shared" si="197"/>
        <v>13.6</v>
      </c>
      <c r="H1363" s="435">
        <f t="shared" si="191"/>
        <v>0.18872997553909215</v>
      </c>
      <c r="I1363" s="577">
        <f t="shared" si="197"/>
        <v>13.6</v>
      </c>
      <c r="J1363" s="573">
        <f t="shared" si="192"/>
        <v>0.60416479400749012</v>
      </c>
    </row>
    <row r="1364" spans="1:10" x14ac:dyDescent="0.25">
      <c r="A1364">
        <f t="shared" si="193"/>
        <v>0.1391263032935105</v>
      </c>
      <c r="B1364" s="2">
        <f t="shared" si="194"/>
        <v>13.609999999999754</v>
      </c>
      <c r="C1364" s="428">
        <f t="shared" si="195"/>
        <v>13.61</v>
      </c>
      <c r="D1364" s="425">
        <f t="shared" si="189"/>
        <v>0.13912630329351283</v>
      </c>
      <c r="E1364" s="433">
        <f t="shared" si="196"/>
        <v>13.61</v>
      </c>
      <c r="F1364" s="430">
        <f t="shared" si="190"/>
        <v>0.18880433924695852</v>
      </c>
      <c r="G1364" s="439">
        <f t="shared" si="197"/>
        <v>13.61</v>
      </c>
      <c r="H1364" s="435">
        <f t="shared" si="191"/>
        <v>0.18880433924695852</v>
      </c>
      <c r="I1364" s="577">
        <f t="shared" si="197"/>
        <v>13.61</v>
      </c>
      <c r="J1364" s="573">
        <f t="shared" si="192"/>
        <v>0.6042428772061238</v>
      </c>
    </row>
    <row r="1365" spans="1:10" x14ac:dyDescent="0.25">
      <c r="A1365">
        <f t="shared" si="193"/>
        <v>0.13922036351266773</v>
      </c>
      <c r="B1365" s="2">
        <f t="shared" si="194"/>
        <v>13.619999999999754</v>
      </c>
      <c r="C1365" s="428">
        <f t="shared" si="195"/>
        <v>13.62</v>
      </c>
      <c r="D1365" s="425">
        <f t="shared" si="189"/>
        <v>0.13922036351267003</v>
      </c>
      <c r="E1365" s="433">
        <f t="shared" si="196"/>
        <v>13.62</v>
      </c>
      <c r="F1365" s="430">
        <f t="shared" si="190"/>
        <v>0.18887871456643898</v>
      </c>
      <c r="G1365" s="439">
        <f t="shared" si="197"/>
        <v>13.62</v>
      </c>
      <c r="H1365" s="435">
        <f t="shared" si="191"/>
        <v>0.18887871456643898</v>
      </c>
      <c r="I1365" s="577">
        <f t="shared" si="197"/>
        <v>13.62</v>
      </c>
      <c r="J1365" s="573">
        <f t="shared" si="192"/>
        <v>0.60432096245669842</v>
      </c>
    </row>
    <row r="1366" spans="1:10" x14ac:dyDescent="0.25">
      <c r="A1366">
        <f t="shared" si="193"/>
        <v>0.13931443495736989</v>
      </c>
      <c r="B1366" s="2">
        <f t="shared" si="194"/>
        <v>13.629999999999754</v>
      </c>
      <c r="C1366" s="428">
        <f t="shared" si="195"/>
        <v>13.63</v>
      </c>
      <c r="D1366" s="425">
        <f t="shared" si="189"/>
        <v>0.1393144349573722</v>
      </c>
      <c r="E1366" s="433">
        <f t="shared" si="196"/>
        <v>13.63</v>
      </c>
      <c r="F1366" s="430">
        <f t="shared" si="190"/>
        <v>0.1889531014934771</v>
      </c>
      <c r="G1366" s="439">
        <f t="shared" si="197"/>
        <v>13.63</v>
      </c>
      <c r="H1366" s="435">
        <f t="shared" si="191"/>
        <v>0.1889531014934771</v>
      </c>
      <c r="I1366" s="577">
        <f t="shared" si="197"/>
        <v>13.63</v>
      </c>
      <c r="J1366" s="573">
        <f t="shared" si="192"/>
        <v>0.60439904975892855</v>
      </c>
    </row>
    <row r="1367" spans="1:10" x14ac:dyDescent="0.25">
      <c r="A1367">
        <f t="shared" si="193"/>
        <v>0.13940851760810144</v>
      </c>
      <c r="B1367" s="2">
        <f t="shared" si="194"/>
        <v>13.639999999999754</v>
      </c>
      <c r="C1367" s="428">
        <f t="shared" si="195"/>
        <v>13.64</v>
      </c>
      <c r="D1367" s="425">
        <f t="shared" si="189"/>
        <v>0.13940851760810377</v>
      </c>
      <c r="E1367" s="433">
        <f t="shared" si="196"/>
        <v>13.64</v>
      </c>
      <c r="F1367" s="430">
        <f t="shared" si="190"/>
        <v>0.18902750002401583</v>
      </c>
      <c r="G1367" s="439">
        <f t="shared" si="197"/>
        <v>13.64</v>
      </c>
      <c r="H1367" s="435">
        <f t="shared" si="191"/>
        <v>0.18902750002401583</v>
      </c>
      <c r="I1367" s="577">
        <f t="shared" si="197"/>
        <v>13.64</v>
      </c>
      <c r="J1367" s="573">
        <f t="shared" si="192"/>
        <v>0.60447713911252554</v>
      </c>
    </row>
    <row r="1368" spans="1:10" x14ac:dyDescent="0.25">
      <c r="A1368">
        <f t="shared" si="193"/>
        <v>0.13950261144537476</v>
      </c>
      <c r="B1368" s="2">
        <f t="shared" si="194"/>
        <v>13.649999999999753</v>
      </c>
      <c r="C1368" s="428">
        <f t="shared" si="195"/>
        <v>13.65</v>
      </c>
      <c r="D1368" s="425">
        <f t="shared" si="189"/>
        <v>0.13950261144537709</v>
      </c>
      <c r="E1368" s="433">
        <f t="shared" si="196"/>
        <v>13.65</v>
      </c>
      <c r="F1368" s="430">
        <f t="shared" si="190"/>
        <v>0.18910191015399841</v>
      </c>
      <c r="G1368" s="439">
        <f t="shared" si="197"/>
        <v>13.65</v>
      </c>
      <c r="H1368" s="435">
        <f t="shared" si="191"/>
        <v>0.18910191015399841</v>
      </c>
      <c r="I1368" s="577">
        <f t="shared" si="197"/>
        <v>13.65</v>
      </c>
      <c r="J1368" s="573">
        <f t="shared" si="192"/>
        <v>0.60455523051720084</v>
      </c>
    </row>
    <row r="1369" spans="1:10" x14ac:dyDescent="0.25">
      <c r="A1369">
        <f t="shared" si="193"/>
        <v>0.13959671644973023</v>
      </c>
      <c r="B1369" s="2">
        <f t="shared" si="194"/>
        <v>13.659999999999753</v>
      </c>
      <c r="C1369" s="428">
        <f t="shared" si="195"/>
        <v>13.66</v>
      </c>
      <c r="D1369" s="425">
        <f t="shared" si="189"/>
        <v>0.13959671644973254</v>
      </c>
      <c r="E1369" s="433">
        <f t="shared" si="196"/>
        <v>13.66</v>
      </c>
      <c r="F1369" s="430">
        <f t="shared" si="190"/>
        <v>0.18917633187936833</v>
      </c>
      <c r="G1369" s="439">
        <f t="shared" si="197"/>
        <v>13.66</v>
      </c>
      <c r="H1369" s="435">
        <f t="shared" si="191"/>
        <v>0.18917633187936833</v>
      </c>
      <c r="I1369" s="577">
        <f t="shared" si="197"/>
        <v>13.66</v>
      </c>
      <c r="J1369" s="573">
        <f t="shared" si="192"/>
        <v>0.60463332397266678</v>
      </c>
    </row>
    <row r="1370" spans="1:10" x14ac:dyDescent="0.25">
      <c r="A1370">
        <f t="shared" si="193"/>
        <v>0.13969083260173604</v>
      </c>
      <c r="B1370" s="2">
        <f t="shared" si="194"/>
        <v>13.669999999999753</v>
      </c>
      <c r="C1370" s="428">
        <f t="shared" si="195"/>
        <v>13.67</v>
      </c>
      <c r="D1370" s="425">
        <f t="shared" si="189"/>
        <v>0.13969083260173834</v>
      </c>
      <c r="E1370" s="433">
        <f t="shared" si="196"/>
        <v>13.67</v>
      </c>
      <c r="F1370" s="430">
        <f t="shared" si="190"/>
        <v>0.18925076519606901</v>
      </c>
      <c r="G1370" s="439">
        <f t="shared" si="197"/>
        <v>13.67</v>
      </c>
      <c r="H1370" s="435">
        <f t="shared" si="191"/>
        <v>0.18925076519606901</v>
      </c>
      <c r="I1370" s="577">
        <f t="shared" si="197"/>
        <v>13.67</v>
      </c>
      <c r="J1370" s="573">
        <f t="shared" si="192"/>
        <v>0.60471141947863494</v>
      </c>
    </row>
    <row r="1371" spans="1:10" x14ac:dyDescent="0.25">
      <c r="A1371">
        <f t="shared" si="193"/>
        <v>0.1397849598819883</v>
      </c>
      <c r="B1371" s="2">
        <f t="shared" si="194"/>
        <v>13.679999999999753</v>
      </c>
      <c r="C1371" s="428">
        <f t="shared" si="195"/>
        <v>13.68</v>
      </c>
      <c r="D1371" s="425">
        <f t="shared" si="189"/>
        <v>0.13978495988199063</v>
      </c>
      <c r="E1371" s="433">
        <f t="shared" si="196"/>
        <v>13.68</v>
      </c>
      <c r="F1371" s="430">
        <f t="shared" si="190"/>
        <v>0.18932521010004436</v>
      </c>
      <c r="G1371" s="439">
        <f t="shared" si="197"/>
        <v>13.68</v>
      </c>
      <c r="H1371" s="435">
        <f t="shared" si="191"/>
        <v>0.18932521010004436</v>
      </c>
      <c r="I1371" s="577">
        <f t="shared" si="197"/>
        <v>13.68</v>
      </c>
      <c r="J1371" s="573">
        <f t="shared" si="192"/>
        <v>0.60478951703481831</v>
      </c>
    </row>
    <row r="1372" spans="1:10" x14ac:dyDescent="0.25">
      <c r="A1372">
        <f t="shared" si="193"/>
        <v>0.13987909827111109</v>
      </c>
      <c r="B1372" s="2">
        <f t="shared" si="194"/>
        <v>13.689999999999753</v>
      </c>
      <c r="C1372" s="428">
        <f t="shared" si="195"/>
        <v>13.69</v>
      </c>
      <c r="D1372" s="425">
        <f t="shared" si="189"/>
        <v>0.13987909827111342</v>
      </c>
      <c r="E1372" s="433">
        <f t="shared" si="196"/>
        <v>13.69</v>
      </c>
      <c r="F1372" s="430">
        <f t="shared" si="190"/>
        <v>0.18939966658723817</v>
      </c>
      <c r="G1372" s="439">
        <f t="shared" si="197"/>
        <v>13.69</v>
      </c>
      <c r="H1372" s="435">
        <f t="shared" si="191"/>
        <v>0.18939966658723817</v>
      </c>
      <c r="I1372" s="577">
        <f t="shared" si="197"/>
        <v>13.69</v>
      </c>
      <c r="J1372" s="573">
        <f t="shared" si="192"/>
        <v>0.60486761664092847</v>
      </c>
    </row>
    <row r="1373" spans="1:10" x14ac:dyDescent="0.25">
      <c r="A1373">
        <f t="shared" si="193"/>
        <v>0.13997324774975625</v>
      </c>
      <c r="B1373" s="2">
        <f t="shared" si="194"/>
        <v>13.699999999999752</v>
      </c>
      <c r="C1373" s="428">
        <f t="shared" si="195"/>
        <v>13.7</v>
      </c>
      <c r="D1373" s="425">
        <f t="shared" si="189"/>
        <v>0.13997324774975858</v>
      </c>
      <c r="E1373" s="433">
        <f t="shared" si="196"/>
        <v>13.7</v>
      </c>
      <c r="F1373" s="430">
        <f t="shared" si="190"/>
        <v>0.18947413465359436</v>
      </c>
      <c r="G1373" s="439">
        <f t="shared" si="197"/>
        <v>13.7</v>
      </c>
      <c r="H1373" s="435">
        <f t="shared" si="191"/>
        <v>0.18947413465359436</v>
      </c>
      <c r="I1373" s="577">
        <f t="shared" si="197"/>
        <v>13.7</v>
      </c>
      <c r="J1373" s="573">
        <f t="shared" si="192"/>
        <v>0.60494571829667743</v>
      </c>
    </row>
    <row r="1374" spans="1:10" x14ac:dyDescent="0.25">
      <c r="A1374">
        <f t="shared" si="193"/>
        <v>0.14006740829860345</v>
      </c>
      <c r="B1374" s="2">
        <f t="shared" si="194"/>
        <v>13.709999999999752</v>
      </c>
      <c r="C1374" s="428">
        <f t="shared" si="195"/>
        <v>13.71</v>
      </c>
      <c r="D1374" s="425">
        <f t="shared" si="189"/>
        <v>0.14006740829860584</v>
      </c>
      <c r="E1374" s="433">
        <f t="shared" si="196"/>
        <v>13.71</v>
      </c>
      <c r="F1374" s="430">
        <f t="shared" si="190"/>
        <v>0.18954861429505726</v>
      </c>
      <c r="G1374" s="439">
        <f t="shared" si="197"/>
        <v>13.71</v>
      </c>
      <c r="H1374" s="435">
        <f t="shared" si="191"/>
        <v>0.18954861429505726</v>
      </c>
      <c r="I1374" s="577">
        <f t="shared" si="197"/>
        <v>13.71</v>
      </c>
      <c r="J1374" s="573">
        <f t="shared" si="192"/>
        <v>0.60502382200177807</v>
      </c>
    </row>
    <row r="1375" spans="1:10" x14ac:dyDescent="0.25">
      <c r="A1375">
        <f t="shared" si="193"/>
        <v>0.14016157989836026</v>
      </c>
      <c r="B1375" s="2">
        <f t="shared" si="194"/>
        <v>13.719999999999752</v>
      </c>
      <c r="C1375" s="428">
        <f t="shared" si="195"/>
        <v>13.72</v>
      </c>
      <c r="D1375" s="425">
        <f t="shared" si="189"/>
        <v>0.14016157989836261</v>
      </c>
      <c r="E1375" s="433">
        <f t="shared" si="196"/>
        <v>13.72</v>
      </c>
      <c r="F1375" s="430">
        <f t="shared" si="190"/>
        <v>0.18962310550757097</v>
      </c>
      <c r="G1375" s="439">
        <f t="shared" si="197"/>
        <v>13.72</v>
      </c>
      <c r="H1375" s="435">
        <f t="shared" si="191"/>
        <v>0.18962310550757097</v>
      </c>
      <c r="I1375" s="577">
        <f t="shared" si="197"/>
        <v>13.72</v>
      </c>
      <c r="J1375" s="573">
        <f t="shared" si="192"/>
        <v>0.6051019277559424</v>
      </c>
    </row>
    <row r="1376" spans="1:10" x14ac:dyDescent="0.25">
      <c r="A1376">
        <f t="shared" si="193"/>
        <v>0.14025576252976191</v>
      </c>
      <c r="B1376" s="2">
        <f t="shared" si="194"/>
        <v>13.729999999999752</v>
      </c>
      <c r="C1376" s="428">
        <f t="shared" si="195"/>
        <v>13.73</v>
      </c>
      <c r="D1376" s="425">
        <f t="shared" si="189"/>
        <v>0.14025576252976427</v>
      </c>
      <c r="E1376" s="433">
        <f t="shared" si="196"/>
        <v>13.73</v>
      </c>
      <c r="F1376" s="430">
        <f t="shared" si="190"/>
        <v>0.18969760828708007</v>
      </c>
      <c r="G1376" s="439">
        <f t="shared" si="197"/>
        <v>13.73</v>
      </c>
      <c r="H1376" s="435">
        <f t="shared" si="191"/>
        <v>0.18969760828708007</v>
      </c>
      <c r="I1376" s="577">
        <f t="shared" si="197"/>
        <v>13.73</v>
      </c>
      <c r="J1376" s="573">
        <f t="shared" si="192"/>
        <v>0.60518003555888278</v>
      </c>
    </row>
    <row r="1377" spans="1:10" x14ac:dyDescent="0.25">
      <c r="A1377">
        <f t="shared" si="193"/>
        <v>0.14034995617357154</v>
      </c>
      <c r="B1377" s="2">
        <f t="shared" si="194"/>
        <v>13.739999999999752</v>
      </c>
      <c r="C1377" s="428">
        <f t="shared" si="195"/>
        <v>13.74</v>
      </c>
      <c r="D1377" s="425">
        <f t="shared" si="189"/>
        <v>0.14034995617357388</v>
      </c>
      <c r="E1377" s="433">
        <f t="shared" si="196"/>
        <v>13.74</v>
      </c>
      <c r="F1377" s="430">
        <f t="shared" si="190"/>
        <v>0.18977212262952914</v>
      </c>
      <c r="G1377" s="439">
        <f t="shared" si="197"/>
        <v>13.74</v>
      </c>
      <c r="H1377" s="435">
        <f t="shared" si="191"/>
        <v>0.18977212262952914</v>
      </c>
      <c r="I1377" s="577">
        <f t="shared" si="197"/>
        <v>13.74</v>
      </c>
      <c r="J1377" s="573">
        <f t="shared" si="192"/>
        <v>0.60525814541031175</v>
      </c>
    </row>
    <row r="1378" spans="1:10" x14ac:dyDescent="0.25">
      <c r="A1378">
        <f t="shared" si="193"/>
        <v>0.14044416081057998</v>
      </c>
      <c r="B1378" s="2">
        <f t="shared" si="194"/>
        <v>13.749999999999751</v>
      </c>
      <c r="C1378" s="428">
        <f t="shared" si="195"/>
        <v>13.75</v>
      </c>
      <c r="D1378" s="425">
        <f t="shared" si="189"/>
        <v>0.14044416081058231</v>
      </c>
      <c r="E1378" s="433">
        <f t="shared" si="196"/>
        <v>13.75</v>
      </c>
      <c r="F1378" s="430">
        <f t="shared" si="190"/>
        <v>0.18984664853086292</v>
      </c>
      <c r="G1378" s="439">
        <f t="shared" si="197"/>
        <v>13.75</v>
      </c>
      <c r="H1378" s="435">
        <f t="shared" si="191"/>
        <v>0.18984664853086292</v>
      </c>
      <c r="I1378" s="577">
        <f t="shared" si="197"/>
        <v>13.75</v>
      </c>
      <c r="J1378" s="573">
        <f t="shared" si="192"/>
        <v>0.60533625730994178</v>
      </c>
    </row>
    <row r="1379" spans="1:10" x14ac:dyDescent="0.25">
      <c r="A1379">
        <f t="shared" si="193"/>
        <v>0.14053837642160572</v>
      </c>
      <c r="B1379" s="2">
        <f t="shared" si="194"/>
        <v>13.759999999999751</v>
      </c>
      <c r="C1379" s="428">
        <f t="shared" si="195"/>
        <v>13.76</v>
      </c>
      <c r="D1379" s="425">
        <f t="shared" si="189"/>
        <v>0.14053837642160807</v>
      </c>
      <c r="E1379" s="433">
        <f t="shared" si="196"/>
        <v>13.76</v>
      </c>
      <c r="F1379" s="430">
        <f t="shared" si="190"/>
        <v>0.18992118598702637</v>
      </c>
      <c r="G1379" s="439">
        <f t="shared" si="197"/>
        <v>13.76</v>
      </c>
      <c r="H1379" s="435">
        <f t="shared" si="191"/>
        <v>0.18992118598702637</v>
      </c>
      <c r="I1379" s="577">
        <f t="shared" si="197"/>
        <v>13.76</v>
      </c>
      <c r="J1379" s="573">
        <f t="shared" si="192"/>
        <v>0.60541437125748543</v>
      </c>
    </row>
    <row r="1380" spans="1:10" x14ac:dyDescent="0.25">
      <c r="A1380">
        <f t="shared" si="193"/>
        <v>0.14063260298749511</v>
      </c>
      <c r="B1380" s="2">
        <f t="shared" si="194"/>
        <v>13.769999999999751</v>
      </c>
      <c r="C1380" s="428">
        <f t="shared" si="195"/>
        <v>13.77</v>
      </c>
      <c r="D1380" s="425">
        <f t="shared" si="189"/>
        <v>0.14063260298749747</v>
      </c>
      <c r="E1380" s="433">
        <f t="shared" si="196"/>
        <v>13.77</v>
      </c>
      <c r="F1380" s="430">
        <f t="shared" si="190"/>
        <v>0.18999573499396449</v>
      </c>
      <c r="G1380" s="439">
        <f t="shared" si="197"/>
        <v>13.77</v>
      </c>
      <c r="H1380" s="435">
        <f t="shared" si="191"/>
        <v>0.18999573499396449</v>
      </c>
      <c r="I1380" s="577">
        <f t="shared" si="197"/>
        <v>13.77</v>
      </c>
      <c r="J1380" s="573">
        <f t="shared" si="192"/>
        <v>0.60549248725265492</v>
      </c>
    </row>
    <row r="1381" spans="1:10" x14ac:dyDescent="0.25">
      <c r="A1381">
        <f t="shared" si="193"/>
        <v>0.1407268404891221</v>
      </c>
      <c r="B1381" s="2">
        <f t="shared" si="194"/>
        <v>13.779999999999751</v>
      </c>
      <c r="C1381" s="428">
        <f t="shared" si="195"/>
        <v>13.78</v>
      </c>
      <c r="D1381" s="425">
        <f t="shared" si="189"/>
        <v>0.14072684048912446</v>
      </c>
      <c r="E1381" s="433">
        <f t="shared" si="196"/>
        <v>13.78</v>
      </c>
      <c r="F1381" s="430">
        <f t="shared" si="190"/>
        <v>0.19007029554762256</v>
      </c>
      <c r="G1381" s="439">
        <f t="shared" si="197"/>
        <v>13.78</v>
      </c>
      <c r="H1381" s="435">
        <f t="shared" si="191"/>
        <v>0.19007029554762256</v>
      </c>
      <c r="I1381" s="577">
        <f t="shared" si="197"/>
        <v>13.78</v>
      </c>
      <c r="J1381" s="573">
        <f t="shared" si="192"/>
        <v>0.60557060529516349</v>
      </c>
    </row>
    <row r="1382" spans="1:10" x14ac:dyDescent="0.25">
      <c r="A1382">
        <f t="shared" si="193"/>
        <v>0.14082108890738834</v>
      </c>
      <c r="B1382" s="2">
        <f t="shared" si="194"/>
        <v>13.78999999999975</v>
      </c>
      <c r="C1382" s="428">
        <f t="shared" si="195"/>
        <v>13.79</v>
      </c>
      <c r="D1382" s="425">
        <f t="shared" si="189"/>
        <v>0.14082108890739067</v>
      </c>
      <c r="E1382" s="433">
        <f t="shared" si="196"/>
        <v>13.79</v>
      </c>
      <c r="F1382" s="430">
        <f t="shared" si="190"/>
        <v>0.19014486764394598</v>
      </c>
      <c r="G1382" s="439">
        <f t="shared" si="197"/>
        <v>13.79</v>
      </c>
      <c r="H1382" s="435">
        <f t="shared" si="191"/>
        <v>0.19014486764394598</v>
      </c>
      <c r="I1382" s="577">
        <f t="shared" si="197"/>
        <v>13.79</v>
      </c>
      <c r="J1382" s="573">
        <f t="shared" si="192"/>
        <v>0.6056487253847237</v>
      </c>
    </row>
    <row r="1383" spans="1:10" x14ac:dyDescent="0.25">
      <c r="A1383">
        <f t="shared" si="193"/>
        <v>0.14091534822322307</v>
      </c>
      <c r="B1383" s="2">
        <f t="shared" si="194"/>
        <v>13.79999999999975</v>
      </c>
      <c r="C1383" s="428">
        <f t="shared" si="195"/>
        <v>13.8</v>
      </c>
      <c r="D1383" s="425">
        <f t="shared" si="189"/>
        <v>0.14091534822322543</v>
      </c>
      <c r="E1383" s="433">
        <f t="shared" si="196"/>
        <v>13.8</v>
      </c>
      <c r="F1383" s="430">
        <f t="shared" si="190"/>
        <v>0.19021945127888024</v>
      </c>
      <c r="G1383" s="439">
        <f t="shared" si="197"/>
        <v>13.8</v>
      </c>
      <c r="H1383" s="435">
        <f t="shared" si="191"/>
        <v>0.19021945127888024</v>
      </c>
      <c r="I1383" s="577">
        <f t="shared" si="197"/>
        <v>13.8</v>
      </c>
      <c r="J1383" s="573">
        <f t="shared" si="192"/>
        <v>0.605726847521048</v>
      </c>
    </row>
    <row r="1384" spans="1:10" x14ac:dyDescent="0.25">
      <c r="A1384">
        <f t="shared" si="193"/>
        <v>0.14100961841758328</v>
      </c>
      <c r="B1384" s="2">
        <f t="shared" si="194"/>
        <v>13.80999999999975</v>
      </c>
      <c r="C1384" s="428">
        <f t="shared" si="195"/>
        <v>13.81</v>
      </c>
      <c r="D1384" s="425">
        <f t="shared" si="189"/>
        <v>0.14100961841758561</v>
      </c>
      <c r="E1384" s="433">
        <f t="shared" si="196"/>
        <v>13.81</v>
      </c>
      <c r="F1384" s="430">
        <f t="shared" si="190"/>
        <v>0.19029404644837092</v>
      </c>
      <c r="G1384" s="439">
        <f t="shared" si="197"/>
        <v>13.81</v>
      </c>
      <c r="H1384" s="435">
        <f t="shared" si="191"/>
        <v>0.19029404644837092</v>
      </c>
      <c r="I1384" s="577">
        <f t="shared" si="197"/>
        <v>13.81</v>
      </c>
      <c r="J1384" s="573">
        <f t="shared" si="192"/>
        <v>0.60580497170384873</v>
      </c>
    </row>
    <row r="1385" spans="1:10" x14ac:dyDescent="0.25">
      <c r="A1385">
        <f t="shared" si="193"/>
        <v>0.14110389947145344</v>
      </c>
      <c r="B1385" s="2">
        <f t="shared" si="194"/>
        <v>13.81999999999975</v>
      </c>
      <c r="C1385" s="428">
        <f t="shared" si="195"/>
        <v>13.82</v>
      </c>
      <c r="D1385" s="425">
        <f t="shared" si="189"/>
        <v>0.1411038994714558</v>
      </c>
      <c r="E1385" s="433">
        <f t="shared" si="196"/>
        <v>13.82</v>
      </c>
      <c r="F1385" s="430">
        <f t="shared" si="190"/>
        <v>0.1903686531483644</v>
      </c>
      <c r="G1385" s="439">
        <f t="shared" si="197"/>
        <v>13.82</v>
      </c>
      <c r="H1385" s="435">
        <f t="shared" si="191"/>
        <v>0.1903686531483644</v>
      </c>
      <c r="I1385" s="577">
        <f t="shared" si="197"/>
        <v>13.82</v>
      </c>
      <c r="J1385" s="573">
        <f t="shared" si="192"/>
        <v>0.60588309793284101</v>
      </c>
    </row>
    <row r="1386" spans="1:10" x14ac:dyDescent="0.25">
      <c r="A1386">
        <f t="shared" si="193"/>
        <v>0.14119819136584572</v>
      </c>
      <c r="B1386" s="2">
        <f t="shared" si="194"/>
        <v>13.82999999999975</v>
      </c>
      <c r="C1386" s="428">
        <f t="shared" si="195"/>
        <v>13.83</v>
      </c>
      <c r="D1386" s="425">
        <f t="shared" si="189"/>
        <v>0.14119819136584805</v>
      </c>
      <c r="E1386" s="433">
        <f t="shared" si="196"/>
        <v>13.83</v>
      </c>
      <c r="F1386" s="430">
        <f t="shared" si="190"/>
        <v>0.19044327137480604</v>
      </c>
      <c r="G1386" s="439">
        <f t="shared" si="197"/>
        <v>13.83</v>
      </c>
      <c r="H1386" s="435">
        <f t="shared" si="191"/>
        <v>0.19044327137480604</v>
      </c>
      <c r="I1386" s="577">
        <f t="shared" si="197"/>
        <v>13.83</v>
      </c>
      <c r="J1386" s="573">
        <f t="shared" si="192"/>
        <v>0.60596122620773463</v>
      </c>
    </row>
    <row r="1387" spans="1:10" x14ac:dyDescent="0.25">
      <c r="A1387">
        <f t="shared" si="193"/>
        <v>0.14129249408179972</v>
      </c>
      <c r="B1387" s="2">
        <f t="shared" si="194"/>
        <v>13.839999999999749</v>
      </c>
      <c r="C1387" s="428">
        <f t="shared" si="195"/>
        <v>13.84</v>
      </c>
      <c r="D1387" s="425">
        <f t="shared" si="189"/>
        <v>0.14129249408180206</v>
      </c>
      <c r="E1387" s="433">
        <f t="shared" si="196"/>
        <v>13.84</v>
      </c>
      <c r="F1387" s="430">
        <f t="shared" si="190"/>
        <v>0.19051790112364259</v>
      </c>
      <c r="G1387" s="439">
        <f t="shared" si="197"/>
        <v>13.84</v>
      </c>
      <c r="H1387" s="435">
        <f t="shared" si="191"/>
        <v>0.19051790112364259</v>
      </c>
      <c r="I1387" s="577">
        <f t="shared" si="197"/>
        <v>13.84</v>
      </c>
      <c r="J1387" s="573">
        <f t="shared" si="192"/>
        <v>0.60603935652824503</v>
      </c>
    </row>
    <row r="1388" spans="1:10" x14ac:dyDescent="0.25">
      <c r="A1388">
        <f t="shared" si="193"/>
        <v>0.14138680760038275</v>
      </c>
      <c r="B1388" s="2">
        <f t="shared" si="194"/>
        <v>13.849999999999749</v>
      </c>
      <c r="C1388" s="428">
        <f t="shared" si="195"/>
        <v>13.85</v>
      </c>
      <c r="D1388" s="425">
        <f t="shared" si="189"/>
        <v>0.14138680760038511</v>
      </c>
      <c r="E1388" s="433">
        <f t="shared" si="196"/>
        <v>13.85</v>
      </c>
      <c r="F1388" s="430">
        <f t="shared" si="190"/>
        <v>0.19059254239082021</v>
      </c>
      <c r="G1388" s="439">
        <f t="shared" si="197"/>
        <v>13.85</v>
      </c>
      <c r="H1388" s="435">
        <f t="shared" si="191"/>
        <v>0.19059254239082021</v>
      </c>
      <c r="I1388" s="577">
        <f t="shared" si="197"/>
        <v>13.85</v>
      </c>
      <c r="J1388" s="573">
        <f t="shared" si="192"/>
        <v>0.60611748889408434</v>
      </c>
    </row>
    <row r="1389" spans="1:10" x14ac:dyDescent="0.25">
      <c r="A1389">
        <f t="shared" si="193"/>
        <v>0.14148113190268954</v>
      </c>
      <c r="B1389" s="2">
        <f t="shared" si="194"/>
        <v>13.859999999999749</v>
      </c>
      <c r="C1389" s="428">
        <f t="shared" si="195"/>
        <v>13.86</v>
      </c>
      <c r="D1389" s="425">
        <f t="shared" si="189"/>
        <v>0.1414811319026919</v>
      </c>
      <c r="E1389" s="433">
        <f t="shared" si="196"/>
        <v>13.86</v>
      </c>
      <c r="F1389" s="430">
        <f t="shared" si="190"/>
        <v>0.19066719517228542</v>
      </c>
      <c r="G1389" s="439">
        <f t="shared" si="197"/>
        <v>13.86</v>
      </c>
      <c r="H1389" s="435">
        <f t="shared" si="191"/>
        <v>0.19066719517228542</v>
      </c>
      <c r="I1389" s="577">
        <f t="shared" si="197"/>
        <v>13.86</v>
      </c>
      <c r="J1389" s="573">
        <f t="shared" si="192"/>
        <v>0.60619562330496568</v>
      </c>
    </row>
    <row r="1390" spans="1:10" x14ac:dyDescent="0.25">
      <c r="A1390">
        <f t="shared" si="193"/>
        <v>0.14157546696984238</v>
      </c>
      <c r="B1390" s="2">
        <f t="shared" si="194"/>
        <v>13.869999999999749</v>
      </c>
      <c r="C1390" s="428">
        <f t="shared" si="195"/>
        <v>13.87</v>
      </c>
      <c r="D1390" s="425">
        <f t="shared" si="189"/>
        <v>0.14157546696984474</v>
      </c>
      <c r="E1390" s="433">
        <f t="shared" si="196"/>
        <v>13.87</v>
      </c>
      <c r="F1390" s="430">
        <f t="shared" si="190"/>
        <v>0.19074185946398498</v>
      </c>
      <c r="G1390" s="439">
        <f t="shared" si="197"/>
        <v>13.87</v>
      </c>
      <c r="H1390" s="435">
        <f t="shared" si="191"/>
        <v>0.19074185946398498</v>
      </c>
      <c r="I1390" s="577">
        <f t="shared" si="197"/>
        <v>13.87</v>
      </c>
      <c r="J1390" s="573">
        <f t="shared" si="192"/>
        <v>0.60627375976060216</v>
      </c>
    </row>
    <row r="1391" spans="1:10" x14ac:dyDescent="0.25">
      <c r="A1391">
        <f t="shared" si="193"/>
        <v>0.14166981278299096</v>
      </c>
      <c r="B1391" s="2">
        <f t="shared" si="194"/>
        <v>13.879999999999749</v>
      </c>
      <c r="C1391" s="428">
        <f t="shared" si="195"/>
        <v>13.88</v>
      </c>
      <c r="D1391" s="425">
        <f t="shared" si="189"/>
        <v>0.14166981278299334</v>
      </c>
      <c r="E1391" s="433">
        <f t="shared" si="196"/>
        <v>13.88</v>
      </c>
      <c r="F1391" s="430">
        <f t="shared" si="190"/>
        <v>0.19081653526186571</v>
      </c>
      <c r="G1391" s="439">
        <f t="shared" si="197"/>
        <v>13.88</v>
      </c>
      <c r="H1391" s="435">
        <f t="shared" si="191"/>
        <v>0.19081653526186571</v>
      </c>
      <c r="I1391" s="577">
        <f t="shared" si="197"/>
        <v>13.88</v>
      </c>
      <c r="J1391" s="573">
        <f t="shared" si="192"/>
        <v>0.60635189826070668</v>
      </c>
    </row>
    <row r="1392" spans="1:10" x14ac:dyDescent="0.25">
      <c r="A1392">
        <f t="shared" si="193"/>
        <v>0.14176416932331257</v>
      </c>
      <c r="B1392" s="2">
        <f t="shared" si="194"/>
        <v>13.889999999999748</v>
      </c>
      <c r="C1392" s="428">
        <f t="shared" si="195"/>
        <v>13.89</v>
      </c>
      <c r="D1392" s="425">
        <f t="shared" si="189"/>
        <v>0.14176416932331495</v>
      </c>
      <c r="E1392" s="433">
        <f t="shared" si="196"/>
        <v>13.89</v>
      </c>
      <c r="F1392" s="430">
        <f t="shared" si="190"/>
        <v>0.1908912225618748</v>
      </c>
      <c r="G1392" s="439">
        <f t="shared" si="197"/>
        <v>13.89</v>
      </c>
      <c r="H1392" s="435">
        <f t="shared" si="191"/>
        <v>0.1908912225618748</v>
      </c>
      <c r="I1392" s="577">
        <f t="shared" si="197"/>
        <v>13.89</v>
      </c>
      <c r="J1392" s="573">
        <f t="shared" si="192"/>
        <v>0.60643003880499302</v>
      </c>
    </row>
    <row r="1393" spans="1:10" x14ac:dyDescent="0.25">
      <c r="A1393">
        <f t="shared" si="193"/>
        <v>0.14185853657201178</v>
      </c>
      <c r="B1393" s="2">
        <f t="shared" si="194"/>
        <v>13.899999999999748</v>
      </c>
      <c r="C1393" s="428">
        <f t="shared" si="195"/>
        <v>13.9</v>
      </c>
      <c r="D1393" s="425">
        <f t="shared" si="189"/>
        <v>0.14185853657201414</v>
      </c>
      <c r="E1393" s="433">
        <f t="shared" si="196"/>
        <v>13.9</v>
      </c>
      <c r="F1393" s="430">
        <f t="shared" si="190"/>
        <v>0.19096592135995938</v>
      </c>
      <c r="G1393" s="439">
        <f t="shared" si="197"/>
        <v>13.9</v>
      </c>
      <c r="H1393" s="435">
        <f t="shared" si="191"/>
        <v>0.19096592135995938</v>
      </c>
      <c r="I1393" s="577">
        <f t="shared" si="197"/>
        <v>13.9</v>
      </c>
      <c r="J1393" s="573">
        <f t="shared" si="192"/>
        <v>0.60650818139317442</v>
      </c>
    </row>
    <row r="1394" spans="1:10" x14ac:dyDescent="0.25">
      <c r="A1394">
        <f t="shared" si="193"/>
        <v>0.14195291451032069</v>
      </c>
      <c r="B1394" s="2">
        <f t="shared" si="194"/>
        <v>13.909999999999748</v>
      </c>
      <c r="C1394" s="428">
        <f t="shared" si="195"/>
        <v>13.91</v>
      </c>
      <c r="D1394" s="425">
        <f t="shared" si="189"/>
        <v>0.14195291451032305</v>
      </c>
      <c r="E1394" s="433">
        <f t="shared" si="196"/>
        <v>13.91</v>
      </c>
      <c r="F1394" s="430">
        <f t="shared" si="190"/>
        <v>0.19104063165206669</v>
      </c>
      <c r="G1394" s="439">
        <f t="shared" si="197"/>
        <v>13.91</v>
      </c>
      <c r="H1394" s="435">
        <f t="shared" si="191"/>
        <v>0.19104063165206669</v>
      </c>
      <c r="I1394" s="577">
        <f t="shared" si="197"/>
        <v>13.91</v>
      </c>
      <c r="J1394" s="573">
        <f t="shared" si="192"/>
        <v>0.60658632602496354</v>
      </c>
    </row>
    <row r="1395" spans="1:10" x14ac:dyDescent="0.25">
      <c r="A1395">
        <f t="shared" si="193"/>
        <v>0.14204730311949879</v>
      </c>
      <c r="B1395" s="2">
        <f t="shared" si="194"/>
        <v>13.919999999999748</v>
      </c>
      <c r="C1395" s="428">
        <f t="shared" si="195"/>
        <v>13.92</v>
      </c>
      <c r="D1395" s="425">
        <f t="shared" si="189"/>
        <v>0.14204730311950117</v>
      </c>
      <c r="E1395" s="433">
        <f t="shared" si="196"/>
        <v>13.92</v>
      </c>
      <c r="F1395" s="430">
        <f t="shared" si="190"/>
        <v>0.19111535343414474</v>
      </c>
      <c r="G1395" s="439">
        <f t="shared" si="197"/>
        <v>13.92</v>
      </c>
      <c r="H1395" s="435">
        <f t="shared" si="191"/>
        <v>0.19111535343414474</v>
      </c>
      <c r="I1395" s="577">
        <f t="shared" si="197"/>
        <v>13.92</v>
      </c>
      <c r="J1395" s="573">
        <f t="shared" si="192"/>
        <v>0.60666447270007495</v>
      </c>
    </row>
    <row r="1396" spans="1:10" x14ac:dyDescent="0.25">
      <c r="A1396">
        <f t="shared" si="193"/>
        <v>0.14214170238083287</v>
      </c>
      <c r="B1396" s="2">
        <f t="shared" si="194"/>
        <v>13.929999999999747</v>
      </c>
      <c r="C1396" s="428">
        <f t="shared" si="195"/>
        <v>13.93</v>
      </c>
      <c r="D1396" s="425">
        <f t="shared" si="189"/>
        <v>0.14214170238083529</v>
      </c>
      <c r="E1396" s="433">
        <f t="shared" si="196"/>
        <v>13.93</v>
      </c>
      <c r="F1396" s="430">
        <f t="shared" si="190"/>
        <v>0.19119008670214099</v>
      </c>
      <c r="G1396" s="439">
        <f t="shared" si="197"/>
        <v>13.93</v>
      </c>
      <c r="H1396" s="435">
        <f t="shared" si="191"/>
        <v>0.19119008670214099</v>
      </c>
      <c r="I1396" s="577">
        <f t="shared" si="197"/>
        <v>13.93</v>
      </c>
      <c r="J1396" s="573">
        <f t="shared" si="192"/>
        <v>0.60674262141822122</v>
      </c>
    </row>
    <row r="1397" spans="1:10" x14ac:dyDescent="0.25">
      <c r="A1397">
        <f t="shared" si="193"/>
        <v>0.14223611227563723</v>
      </c>
      <c r="B1397" s="2">
        <f t="shared" si="194"/>
        <v>13.939999999999747</v>
      </c>
      <c r="C1397" s="428">
        <f t="shared" si="195"/>
        <v>13.94</v>
      </c>
      <c r="D1397" s="425">
        <f t="shared" si="189"/>
        <v>0.14223611227563962</v>
      </c>
      <c r="E1397" s="433">
        <f t="shared" si="196"/>
        <v>13.94</v>
      </c>
      <c r="F1397" s="430">
        <f t="shared" si="190"/>
        <v>0.1912648314520034</v>
      </c>
      <c r="G1397" s="439">
        <f t="shared" si="197"/>
        <v>13.94</v>
      </c>
      <c r="H1397" s="435">
        <f t="shared" si="191"/>
        <v>0.1912648314520034</v>
      </c>
      <c r="I1397" s="577">
        <f t="shared" si="197"/>
        <v>13.94</v>
      </c>
      <c r="J1397" s="573">
        <f t="shared" si="192"/>
        <v>0.6068207721791159</v>
      </c>
    </row>
    <row r="1398" spans="1:10" x14ac:dyDescent="0.25">
      <c r="A1398">
        <f t="shared" si="193"/>
        <v>0.14233053278525332</v>
      </c>
      <c r="B1398" s="2">
        <f t="shared" si="194"/>
        <v>13.949999999999747</v>
      </c>
      <c r="C1398" s="428">
        <f t="shared" si="195"/>
        <v>13.95</v>
      </c>
      <c r="D1398" s="425">
        <f t="shared" si="189"/>
        <v>0.14233053278525573</v>
      </c>
      <c r="E1398" s="433">
        <f t="shared" si="196"/>
        <v>13.95</v>
      </c>
      <c r="F1398" s="430">
        <f t="shared" si="190"/>
        <v>0.19133958767968015</v>
      </c>
      <c r="G1398" s="439">
        <f t="shared" si="197"/>
        <v>13.95</v>
      </c>
      <c r="H1398" s="435">
        <f t="shared" si="191"/>
        <v>0.19133958767968015</v>
      </c>
      <c r="I1398" s="577">
        <f t="shared" si="197"/>
        <v>13.95</v>
      </c>
      <c r="J1398" s="573">
        <f t="shared" si="192"/>
        <v>0.60689892498247255</v>
      </c>
    </row>
    <row r="1399" spans="1:10" x14ac:dyDescent="0.25">
      <c r="A1399">
        <f t="shared" si="193"/>
        <v>0.14242496389105008</v>
      </c>
      <c r="B1399" s="2">
        <f t="shared" si="194"/>
        <v>13.959999999999747</v>
      </c>
      <c r="C1399" s="428">
        <f t="shared" si="195"/>
        <v>13.96</v>
      </c>
      <c r="D1399" s="425">
        <f t="shared" si="189"/>
        <v>0.14242496389105244</v>
      </c>
      <c r="E1399" s="433">
        <f t="shared" si="196"/>
        <v>13.96</v>
      </c>
      <c r="F1399" s="430">
        <f t="shared" si="190"/>
        <v>0.19141435538111951</v>
      </c>
      <c r="G1399" s="439">
        <f t="shared" si="197"/>
        <v>13.96</v>
      </c>
      <c r="H1399" s="435">
        <f t="shared" si="191"/>
        <v>0.19141435538111951</v>
      </c>
      <c r="I1399" s="577">
        <f t="shared" si="197"/>
        <v>13.96</v>
      </c>
      <c r="J1399" s="573">
        <f t="shared" si="192"/>
        <v>0.60697707982800531</v>
      </c>
    </row>
    <row r="1400" spans="1:10" x14ac:dyDescent="0.25">
      <c r="A1400">
        <f t="shared" si="193"/>
        <v>0.14251940557442355</v>
      </c>
      <c r="B1400" s="2">
        <f t="shared" si="194"/>
        <v>13.969999999999747</v>
      </c>
      <c r="C1400" s="428">
        <f t="shared" si="195"/>
        <v>13.97</v>
      </c>
      <c r="D1400" s="425">
        <f t="shared" si="189"/>
        <v>0.14251940557442597</v>
      </c>
      <c r="E1400" s="433">
        <f t="shared" si="196"/>
        <v>13.97</v>
      </c>
      <c r="F1400" s="430">
        <f t="shared" si="190"/>
        <v>0.19148913455227015</v>
      </c>
      <c r="G1400" s="439">
        <f t="shared" si="197"/>
        <v>13.97</v>
      </c>
      <c r="H1400" s="435">
        <f t="shared" si="191"/>
        <v>0.19148913455227015</v>
      </c>
      <c r="I1400" s="577">
        <f t="shared" si="197"/>
        <v>13.97</v>
      </c>
      <c r="J1400" s="573">
        <f t="shared" si="192"/>
        <v>0.6070552367154276</v>
      </c>
    </row>
    <row r="1401" spans="1:10" x14ac:dyDescent="0.25">
      <c r="A1401">
        <f t="shared" si="193"/>
        <v>0.14261385781679728</v>
      </c>
      <c r="B1401" s="2">
        <f t="shared" si="194"/>
        <v>13.979999999999746</v>
      </c>
      <c r="C1401" s="428">
        <f t="shared" si="195"/>
        <v>13.98</v>
      </c>
      <c r="D1401" s="425">
        <f t="shared" si="189"/>
        <v>0.14261385781679967</v>
      </c>
      <c r="E1401" s="433">
        <f t="shared" si="196"/>
        <v>13.98</v>
      </c>
      <c r="F1401" s="430">
        <f t="shared" si="190"/>
        <v>0.1915639251890805</v>
      </c>
      <c r="G1401" s="439">
        <f t="shared" si="197"/>
        <v>13.98</v>
      </c>
      <c r="H1401" s="435">
        <f t="shared" si="191"/>
        <v>0.1915639251890805</v>
      </c>
      <c r="I1401" s="577">
        <f t="shared" si="197"/>
        <v>13.98</v>
      </c>
      <c r="J1401" s="573">
        <f t="shared" si="192"/>
        <v>0.6071333956444529</v>
      </c>
    </row>
    <row r="1402" spans="1:10" x14ac:dyDescent="0.25">
      <c r="A1402">
        <f t="shared" si="193"/>
        <v>0.1427083205996218</v>
      </c>
      <c r="B1402" s="2">
        <f t="shared" si="194"/>
        <v>13.989999999999746</v>
      </c>
      <c r="C1402" s="428">
        <f t="shared" si="195"/>
        <v>13.99</v>
      </c>
      <c r="D1402" s="425">
        <f t="shared" si="189"/>
        <v>0.14270832059962421</v>
      </c>
      <c r="E1402" s="433">
        <f t="shared" si="196"/>
        <v>13.99</v>
      </c>
      <c r="F1402" s="430">
        <f t="shared" si="190"/>
        <v>0.19163872728749953</v>
      </c>
      <c r="G1402" s="439">
        <f t="shared" si="197"/>
        <v>13.99</v>
      </c>
      <c r="H1402" s="435">
        <f t="shared" si="191"/>
        <v>0.19163872728749953</v>
      </c>
      <c r="I1402" s="577">
        <f t="shared" si="197"/>
        <v>13.99</v>
      </c>
      <c r="J1402" s="573">
        <f t="shared" si="192"/>
        <v>0.6072115566147952</v>
      </c>
    </row>
    <row r="1403" spans="1:10" x14ac:dyDescent="0.25">
      <c r="A1403">
        <f t="shared" si="193"/>
        <v>0.14280279390437509</v>
      </c>
      <c r="B1403" s="2">
        <f t="shared" si="194"/>
        <v>13.999999999999746</v>
      </c>
      <c r="C1403" s="428">
        <f t="shared" si="195"/>
        <v>14</v>
      </c>
      <c r="D1403" s="425">
        <f t="shared" si="189"/>
        <v>0.1428027939043775</v>
      </c>
      <c r="E1403" s="433">
        <f t="shared" si="196"/>
        <v>14</v>
      </c>
      <c r="F1403" s="430">
        <f t="shared" si="190"/>
        <v>0.19171354084347619</v>
      </c>
      <c r="G1403" s="439">
        <f t="shared" si="197"/>
        <v>14</v>
      </c>
      <c r="H1403" s="435">
        <f t="shared" si="191"/>
        <v>0.19171354084347619</v>
      </c>
      <c r="I1403" s="577">
        <f t="shared" si="197"/>
        <v>14</v>
      </c>
      <c r="J1403" s="573">
        <f t="shared" si="192"/>
        <v>0.60728971962616773</v>
      </c>
    </row>
    <row r="1404" spans="1:10" x14ac:dyDescent="0.25">
      <c r="A1404">
        <f t="shared" si="193"/>
        <v>0.14289727771256225</v>
      </c>
      <c r="B1404" s="2">
        <f t="shared" si="194"/>
        <v>14.009999999999746</v>
      </c>
      <c r="C1404" s="428">
        <f t="shared" si="195"/>
        <v>14.01</v>
      </c>
      <c r="D1404" s="425">
        <f t="shared" si="189"/>
        <v>0.14289727771256464</v>
      </c>
      <c r="E1404" s="433">
        <f t="shared" si="196"/>
        <v>14.01</v>
      </c>
      <c r="F1404" s="430">
        <f t="shared" si="190"/>
        <v>0.19178836585296014</v>
      </c>
      <c r="G1404" s="439">
        <f t="shared" si="197"/>
        <v>14.01</v>
      </c>
      <c r="H1404" s="435">
        <f t="shared" si="191"/>
        <v>0.19178836585296014</v>
      </c>
      <c r="I1404" s="577">
        <f t="shared" si="197"/>
        <v>14.01</v>
      </c>
      <c r="J1404" s="573">
        <f t="shared" si="192"/>
        <v>0.60736788467828662</v>
      </c>
    </row>
    <row r="1405" spans="1:10" x14ac:dyDescent="0.25">
      <c r="A1405">
        <f t="shared" si="193"/>
        <v>0.1429917720057155</v>
      </c>
      <c r="B1405" s="2">
        <f t="shared" si="194"/>
        <v>14.019999999999746</v>
      </c>
      <c r="C1405" s="428">
        <f t="shared" si="195"/>
        <v>14.02</v>
      </c>
      <c r="D1405" s="425">
        <f t="shared" si="189"/>
        <v>0.14299177200571789</v>
      </c>
      <c r="E1405" s="433">
        <f t="shared" si="196"/>
        <v>14.02</v>
      </c>
      <c r="F1405" s="430">
        <f t="shared" si="190"/>
        <v>0.19186320231190013</v>
      </c>
      <c r="G1405" s="439">
        <f t="shared" si="197"/>
        <v>14.02</v>
      </c>
      <c r="H1405" s="435">
        <f t="shared" si="191"/>
        <v>0.19186320231190013</v>
      </c>
      <c r="I1405" s="577">
        <f t="shared" si="197"/>
        <v>14.02</v>
      </c>
      <c r="J1405" s="573">
        <f t="shared" si="192"/>
        <v>0.60744605177086208</v>
      </c>
    </row>
    <row r="1406" spans="1:10" x14ac:dyDescent="0.25">
      <c r="A1406">
        <f t="shared" si="193"/>
        <v>0.14308627676539434</v>
      </c>
      <c r="B1406" s="2">
        <f t="shared" si="194"/>
        <v>14.029999999999745</v>
      </c>
      <c r="C1406" s="428">
        <f t="shared" si="195"/>
        <v>14.03</v>
      </c>
      <c r="D1406" s="425">
        <f t="shared" si="189"/>
        <v>0.14308627676539676</v>
      </c>
      <c r="E1406" s="433">
        <f t="shared" si="196"/>
        <v>14.03</v>
      </c>
      <c r="F1406" s="430">
        <f t="shared" si="190"/>
        <v>0.19193805021624655</v>
      </c>
      <c r="G1406" s="439">
        <f t="shared" si="197"/>
        <v>14.03</v>
      </c>
      <c r="H1406" s="435">
        <f t="shared" si="191"/>
        <v>0.19193805021624655</v>
      </c>
      <c r="I1406" s="577">
        <f t="shared" si="197"/>
        <v>14.03</v>
      </c>
      <c r="J1406" s="573">
        <f t="shared" si="192"/>
        <v>0.60752422090361213</v>
      </c>
    </row>
    <row r="1407" spans="1:10" x14ac:dyDescent="0.25">
      <c r="A1407">
        <f t="shared" si="193"/>
        <v>0.1431807919731854</v>
      </c>
      <c r="B1407" s="2">
        <f t="shared" si="194"/>
        <v>14.039999999999745</v>
      </c>
      <c r="C1407" s="428">
        <f t="shared" si="195"/>
        <v>14.04</v>
      </c>
      <c r="D1407" s="425">
        <f t="shared" si="189"/>
        <v>0.14318079197318775</v>
      </c>
      <c r="E1407" s="433">
        <f t="shared" si="196"/>
        <v>14.04</v>
      </c>
      <c r="F1407" s="430">
        <f t="shared" si="190"/>
        <v>0.19201290956194844</v>
      </c>
      <c r="G1407" s="439">
        <f t="shared" si="197"/>
        <v>14.04</v>
      </c>
      <c r="H1407" s="435">
        <f t="shared" si="191"/>
        <v>0.19201290956194844</v>
      </c>
      <c r="I1407" s="577">
        <f t="shared" si="197"/>
        <v>14.04</v>
      </c>
      <c r="J1407" s="573">
        <f t="shared" si="192"/>
        <v>0.60760239207624711</v>
      </c>
    </row>
    <row r="1408" spans="1:10" x14ac:dyDescent="0.25">
      <c r="A1408">
        <f t="shared" si="193"/>
        <v>0.14327531761070228</v>
      </c>
      <c r="B1408" s="2">
        <f t="shared" si="194"/>
        <v>14.049999999999745</v>
      </c>
      <c r="C1408" s="428">
        <f t="shared" si="195"/>
        <v>14.05</v>
      </c>
      <c r="D1408" s="425">
        <f t="shared" si="189"/>
        <v>0.14327531761070467</v>
      </c>
      <c r="E1408" s="433">
        <f t="shared" si="196"/>
        <v>14.05</v>
      </c>
      <c r="F1408" s="430">
        <f t="shared" si="190"/>
        <v>0.19208778034495649</v>
      </c>
      <c r="G1408" s="439">
        <f t="shared" si="197"/>
        <v>14.05</v>
      </c>
      <c r="H1408" s="435">
        <f t="shared" si="191"/>
        <v>0.19208778034495649</v>
      </c>
      <c r="I1408" s="577">
        <f t="shared" si="197"/>
        <v>14.05</v>
      </c>
      <c r="J1408" s="573">
        <f t="shared" si="192"/>
        <v>0.60768056528848369</v>
      </c>
    </row>
    <row r="1409" spans="1:10" x14ac:dyDescent="0.25">
      <c r="A1409">
        <f t="shared" si="193"/>
        <v>0.14336985365958582</v>
      </c>
      <c r="B1409" s="2">
        <f t="shared" si="194"/>
        <v>14.059999999999745</v>
      </c>
      <c r="C1409" s="428">
        <f t="shared" si="195"/>
        <v>14.06</v>
      </c>
      <c r="D1409" s="425">
        <f t="shared" si="189"/>
        <v>0.14336985365958824</v>
      </c>
      <c r="E1409" s="433">
        <f t="shared" si="196"/>
        <v>14.06</v>
      </c>
      <c r="F1409" s="430">
        <f t="shared" si="190"/>
        <v>0.19216266256122058</v>
      </c>
      <c r="G1409" s="439">
        <f t="shared" si="197"/>
        <v>14.06</v>
      </c>
      <c r="H1409" s="435">
        <f t="shared" si="191"/>
        <v>0.19216266256122058</v>
      </c>
      <c r="I1409" s="577">
        <f t="shared" si="197"/>
        <v>14.06</v>
      </c>
      <c r="J1409" s="573">
        <f t="shared" si="192"/>
        <v>0.6077587405400352</v>
      </c>
    </row>
    <row r="1410" spans="1:10" x14ac:dyDescent="0.25">
      <c r="A1410">
        <f t="shared" si="193"/>
        <v>0.14346440010150396</v>
      </c>
      <c r="B1410" s="2">
        <f t="shared" si="194"/>
        <v>14.069999999999744</v>
      </c>
      <c r="C1410" s="428">
        <f t="shared" si="195"/>
        <v>14.07</v>
      </c>
      <c r="D1410" s="425">
        <f t="shared" si="189"/>
        <v>0.14346440010150635</v>
      </c>
      <c r="E1410" s="433">
        <f t="shared" si="196"/>
        <v>14.07</v>
      </c>
      <c r="F1410" s="430">
        <f t="shared" si="190"/>
        <v>0.19223755620669114</v>
      </c>
      <c r="G1410" s="439">
        <f t="shared" si="197"/>
        <v>14.07</v>
      </c>
      <c r="H1410" s="435">
        <f t="shared" si="191"/>
        <v>0.19223755620669114</v>
      </c>
      <c r="I1410" s="577">
        <f t="shared" si="197"/>
        <v>14.07</v>
      </c>
      <c r="J1410" s="573">
        <f t="shared" si="192"/>
        <v>0.607836917830616</v>
      </c>
    </row>
    <row r="1411" spans="1:10" x14ac:dyDescent="0.25">
      <c r="A1411">
        <f t="shared" si="193"/>
        <v>0.14355895691815154</v>
      </c>
      <c r="B1411" s="2">
        <f t="shared" si="194"/>
        <v>14.079999999999744</v>
      </c>
      <c r="C1411" s="428">
        <f t="shared" si="195"/>
        <v>14.08</v>
      </c>
      <c r="D1411" s="425">
        <f t="shared" ref="D1411:D1474" si="198">(((1+C1411/100)^D$2)*C1411/100)/(((1+C1411/100)^D$2)-1)</f>
        <v>0.14355895691815398</v>
      </c>
      <c r="E1411" s="433">
        <f t="shared" si="196"/>
        <v>14.08</v>
      </c>
      <c r="F1411" s="430">
        <f t="shared" ref="F1411:F1474" si="199">(((1+E1411/100)^F$2)*E1411/100)/(((1+E1411/100)^F$2)-1)</f>
        <v>0.19231246127731891</v>
      </c>
      <c r="G1411" s="439">
        <f t="shared" si="197"/>
        <v>14.08</v>
      </c>
      <c r="H1411" s="435">
        <f t="shared" ref="H1411:H1474" si="200">(((1+G1411/100)^H$2)*G1411/100)/(((1+G1411/100)^H$2)-1)</f>
        <v>0.19231246127731891</v>
      </c>
      <c r="I1411" s="577">
        <f t="shared" si="197"/>
        <v>14.08</v>
      </c>
      <c r="J1411" s="573">
        <f t="shared" ref="J1411:J1474" si="201">(((1+I1411/100)^J$2)*I1411/100)/(((1+I1411/100)^J$2)-1)</f>
        <v>0.60791509715994019</v>
      </c>
    </row>
    <row r="1412" spans="1:10" x14ac:dyDescent="0.25">
      <c r="A1412">
        <f t="shared" si="193"/>
        <v>0.1436535240912506</v>
      </c>
      <c r="B1412" s="2">
        <f t="shared" si="194"/>
        <v>14.089999999999744</v>
      </c>
      <c r="C1412" s="428">
        <f t="shared" si="195"/>
        <v>14.09</v>
      </c>
      <c r="D1412" s="425">
        <f t="shared" si="198"/>
        <v>0.14365352409125301</v>
      </c>
      <c r="E1412" s="433">
        <f t="shared" si="196"/>
        <v>14.09</v>
      </c>
      <c r="F1412" s="430">
        <f t="shared" si="199"/>
        <v>0.19238737776905457</v>
      </c>
      <c r="G1412" s="439">
        <f t="shared" si="197"/>
        <v>14.09</v>
      </c>
      <c r="H1412" s="435">
        <f t="shared" si="200"/>
        <v>0.19238737776905457</v>
      </c>
      <c r="I1412" s="577">
        <f t="shared" si="197"/>
        <v>14.09</v>
      </c>
      <c r="J1412" s="573">
        <f t="shared" si="201"/>
        <v>0.607993278527722</v>
      </c>
    </row>
    <row r="1413" spans="1:10" x14ac:dyDescent="0.25">
      <c r="A1413">
        <f t="shared" ref="A1413:A1476" si="202">(((1+B1413/100)^A$2)*B1413/100)/(((1+B1413/100)^A$2)-1)</f>
        <v>0.14374810160255008</v>
      </c>
      <c r="B1413" s="2">
        <f t="shared" si="194"/>
        <v>14.099999999999744</v>
      </c>
      <c r="C1413" s="428">
        <f t="shared" si="195"/>
        <v>14.1</v>
      </c>
      <c r="D1413" s="425">
        <f t="shared" si="198"/>
        <v>0.1437481016025525</v>
      </c>
      <c r="E1413" s="433">
        <f t="shared" si="196"/>
        <v>14.1</v>
      </c>
      <c r="F1413" s="430">
        <f t="shared" si="199"/>
        <v>0.19246230567784914</v>
      </c>
      <c r="G1413" s="439">
        <f t="shared" si="197"/>
        <v>14.1</v>
      </c>
      <c r="H1413" s="435">
        <f t="shared" si="200"/>
        <v>0.19246230567784914</v>
      </c>
      <c r="I1413" s="577">
        <f t="shared" si="197"/>
        <v>14.1</v>
      </c>
      <c r="J1413" s="573">
        <f t="shared" si="201"/>
        <v>0.60807146193367567</v>
      </c>
    </row>
    <row r="1414" spans="1:10" x14ac:dyDescent="0.25">
      <c r="A1414">
        <f t="shared" si="202"/>
        <v>0.14384268943382589</v>
      </c>
      <c r="B1414" s="2">
        <f t="shared" ref="B1414:B1477" si="203">B1413+0.01</f>
        <v>14.109999999999744</v>
      </c>
      <c r="C1414" s="428">
        <f t="shared" ref="C1414:C1477" si="204">ROUND(C1413+0.01,2)</f>
        <v>14.11</v>
      </c>
      <c r="D1414" s="425">
        <f t="shared" si="198"/>
        <v>0.14384268943382833</v>
      </c>
      <c r="E1414" s="433">
        <f t="shared" ref="E1414:E1477" si="205">ROUND(E1413+0.01,2)</f>
        <v>14.11</v>
      </c>
      <c r="F1414" s="430">
        <f t="shared" si="199"/>
        <v>0.19253724499965388</v>
      </c>
      <c r="G1414" s="439">
        <f t="shared" ref="G1414:I1477" si="206">ROUND(G1413+0.01,2)</f>
        <v>14.11</v>
      </c>
      <c r="H1414" s="435">
        <f t="shared" si="200"/>
        <v>0.19253724499965388</v>
      </c>
      <c r="I1414" s="577">
        <f t="shared" si="206"/>
        <v>14.11</v>
      </c>
      <c r="J1414" s="573">
        <f t="shared" si="201"/>
        <v>0.60814964737751609</v>
      </c>
    </row>
    <row r="1415" spans="1:10" x14ac:dyDescent="0.25">
      <c r="A1415">
        <f t="shared" si="202"/>
        <v>0.14393728756688104</v>
      </c>
      <c r="B1415" s="2">
        <f t="shared" si="203"/>
        <v>14.119999999999743</v>
      </c>
      <c r="C1415" s="428">
        <f t="shared" si="204"/>
        <v>14.12</v>
      </c>
      <c r="D1415" s="425">
        <f t="shared" si="198"/>
        <v>0.14393728756688345</v>
      </c>
      <c r="E1415" s="433">
        <f t="shared" si="205"/>
        <v>14.12</v>
      </c>
      <c r="F1415" s="430">
        <f t="shared" si="199"/>
        <v>0.19261219573042021</v>
      </c>
      <c r="G1415" s="439">
        <f t="shared" si="206"/>
        <v>14.12</v>
      </c>
      <c r="H1415" s="435">
        <f t="shared" si="200"/>
        <v>0.19261219573042021</v>
      </c>
      <c r="I1415" s="577">
        <f t="shared" si="206"/>
        <v>14.12</v>
      </c>
      <c r="J1415" s="573">
        <f t="shared" si="201"/>
        <v>0.60822783485895748</v>
      </c>
    </row>
    <row r="1416" spans="1:10" x14ac:dyDescent="0.25">
      <c r="A1416">
        <f t="shared" si="202"/>
        <v>0.14403189598354529</v>
      </c>
      <c r="B1416" s="2">
        <f t="shared" si="203"/>
        <v>14.129999999999743</v>
      </c>
      <c r="C1416" s="428">
        <f t="shared" si="204"/>
        <v>14.13</v>
      </c>
      <c r="D1416" s="425">
        <f t="shared" si="198"/>
        <v>0.14403189598354776</v>
      </c>
      <c r="E1416" s="433">
        <f t="shared" si="205"/>
        <v>14.13</v>
      </c>
      <c r="F1416" s="430">
        <f t="shared" si="199"/>
        <v>0.1926871578660998</v>
      </c>
      <c r="G1416" s="439">
        <f t="shared" si="206"/>
        <v>14.13</v>
      </c>
      <c r="H1416" s="435">
        <f t="shared" si="200"/>
        <v>0.1926871578660998</v>
      </c>
      <c r="I1416" s="577">
        <f t="shared" si="206"/>
        <v>14.13</v>
      </c>
      <c r="J1416" s="573">
        <f t="shared" si="201"/>
        <v>0.60830602437771453</v>
      </c>
    </row>
    <row r="1417" spans="1:10" x14ac:dyDescent="0.25">
      <c r="A1417">
        <f t="shared" si="202"/>
        <v>0.14412651466567553</v>
      </c>
      <c r="B1417" s="2">
        <f t="shared" si="203"/>
        <v>14.139999999999743</v>
      </c>
      <c r="C1417" s="428">
        <f t="shared" si="204"/>
        <v>14.14</v>
      </c>
      <c r="D1417" s="425">
        <f t="shared" si="198"/>
        <v>0.14412651466567797</v>
      </c>
      <c r="E1417" s="433">
        <f t="shared" si="205"/>
        <v>14.14</v>
      </c>
      <c r="F1417" s="430">
        <f t="shared" si="199"/>
        <v>0.19276213140264439</v>
      </c>
      <c r="G1417" s="439">
        <f t="shared" si="206"/>
        <v>14.14</v>
      </c>
      <c r="H1417" s="435">
        <f t="shared" si="200"/>
        <v>0.19276213140264439</v>
      </c>
      <c r="I1417" s="577">
        <f t="shared" si="206"/>
        <v>14.14</v>
      </c>
      <c r="J1417" s="573">
        <f t="shared" si="201"/>
        <v>0.60838421593350134</v>
      </c>
    </row>
    <row r="1418" spans="1:10" x14ac:dyDescent="0.25">
      <c r="A1418">
        <f t="shared" si="202"/>
        <v>0.14422114359515537</v>
      </c>
      <c r="B1418" s="2">
        <f t="shared" si="203"/>
        <v>14.149999999999743</v>
      </c>
      <c r="C1418" s="428">
        <f t="shared" si="204"/>
        <v>14.15</v>
      </c>
      <c r="D1418" s="425">
        <f t="shared" si="198"/>
        <v>0.14422114359515781</v>
      </c>
      <c r="E1418" s="433">
        <f t="shared" si="205"/>
        <v>14.15</v>
      </c>
      <c r="F1418" s="430">
        <f t="shared" si="199"/>
        <v>0.19283711633600609</v>
      </c>
      <c r="G1418" s="439">
        <f t="shared" si="206"/>
        <v>14.15</v>
      </c>
      <c r="H1418" s="435">
        <f t="shared" si="200"/>
        <v>0.19283711633600609</v>
      </c>
      <c r="I1418" s="577">
        <f t="shared" si="206"/>
        <v>14.15</v>
      </c>
      <c r="J1418" s="573">
        <f t="shared" si="201"/>
        <v>0.60846240952603325</v>
      </c>
    </row>
    <row r="1419" spans="1:10" x14ac:dyDescent="0.25">
      <c r="A1419">
        <f t="shared" si="202"/>
        <v>0.14431578275389537</v>
      </c>
      <c r="B1419" s="2">
        <f t="shared" si="203"/>
        <v>14.159999999999743</v>
      </c>
      <c r="C1419" s="428">
        <f t="shared" si="204"/>
        <v>14.16</v>
      </c>
      <c r="D1419" s="425">
        <f t="shared" si="198"/>
        <v>0.14431578275389781</v>
      </c>
      <c r="E1419" s="433">
        <f t="shared" si="205"/>
        <v>14.16</v>
      </c>
      <c r="F1419" s="430">
        <f t="shared" si="199"/>
        <v>0.19291211266213712</v>
      </c>
      <c r="G1419" s="439">
        <f t="shared" si="206"/>
        <v>14.16</v>
      </c>
      <c r="H1419" s="435">
        <f t="shared" si="200"/>
        <v>0.19291211266213712</v>
      </c>
      <c r="I1419" s="577">
        <f t="shared" si="206"/>
        <v>14.16</v>
      </c>
      <c r="J1419" s="573">
        <f t="shared" si="201"/>
        <v>0.60854060515502428</v>
      </c>
    </row>
    <row r="1420" spans="1:10" x14ac:dyDescent="0.25">
      <c r="A1420">
        <f t="shared" si="202"/>
        <v>0.14441043212383295</v>
      </c>
      <c r="B1420" s="2">
        <f t="shared" si="203"/>
        <v>14.169999999999742</v>
      </c>
      <c r="C1420" s="428">
        <f t="shared" si="204"/>
        <v>14.17</v>
      </c>
      <c r="D1420" s="425">
        <f t="shared" si="198"/>
        <v>0.14441043212383539</v>
      </c>
      <c r="E1420" s="433">
        <f t="shared" si="205"/>
        <v>14.17</v>
      </c>
      <c r="F1420" s="430">
        <f t="shared" si="199"/>
        <v>0.19298712037699001</v>
      </c>
      <c r="G1420" s="439">
        <f t="shared" si="206"/>
        <v>14.17</v>
      </c>
      <c r="H1420" s="435">
        <f t="shared" si="200"/>
        <v>0.19298712037699001</v>
      </c>
      <c r="I1420" s="577">
        <f t="shared" si="206"/>
        <v>14.17</v>
      </c>
      <c r="J1420" s="573">
        <f t="shared" si="201"/>
        <v>0.60861880282018976</v>
      </c>
    </row>
    <row r="1421" spans="1:10" x14ac:dyDescent="0.25">
      <c r="A1421">
        <f t="shared" si="202"/>
        <v>0.14450509168693232</v>
      </c>
      <c r="B1421" s="2">
        <f t="shared" si="203"/>
        <v>14.179999999999742</v>
      </c>
      <c r="C1421" s="428">
        <f t="shared" si="204"/>
        <v>14.18</v>
      </c>
      <c r="D1421" s="425">
        <f t="shared" si="198"/>
        <v>0.14450509168693479</v>
      </c>
      <c r="E1421" s="433">
        <f t="shared" si="205"/>
        <v>14.18</v>
      </c>
      <c r="F1421" s="430">
        <f t="shared" si="199"/>
        <v>0.19306213947651737</v>
      </c>
      <c r="G1421" s="439">
        <f t="shared" si="206"/>
        <v>14.18</v>
      </c>
      <c r="H1421" s="435">
        <f t="shared" si="200"/>
        <v>0.19306213947651737</v>
      </c>
      <c r="I1421" s="577">
        <f t="shared" si="206"/>
        <v>14.18</v>
      </c>
      <c r="J1421" s="573">
        <f t="shared" si="201"/>
        <v>0.60869700252124403</v>
      </c>
    </row>
    <row r="1422" spans="1:10" x14ac:dyDescent="0.25">
      <c r="A1422">
        <f t="shared" si="202"/>
        <v>0.14459976142518458</v>
      </c>
      <c r="B1422" s="2">
        <f t="shared" si="203"/>
        <v>14.189999999999742</v>
      </c>
      <c r="C1422" s="428">
        <f t="shared" si="204"/>
        <v>14.19</v>
      </c>
      <c r="D1422" s="425">
        <f t="shared" si="198"/>
        <v>0.14459976142518702</v>
      </c>
      <c r="E1422" s="433">
        <f t="shared" si="205"/>
        <v>14.19</v>
      </c>
      <c r="F1422" s="430">
        <f t="shared" si="199"/>
        <v>0.19313716995667207</v>
      </c>
      <c r="G1422" s="439">
        <f t="shared" si="206"/>
        <v>14.19</v>
      </c>
      <c r="H1422" s="435">
        <f t="shared" si="200"/>
        <v>0.19313716995667207</v>
      </c>
      <c r="I1422" s="577">
        <f t="shared" si="206"/>
        <v>14.19</v>
      </c>
      <c r="J1422" s="573">
        <f t="shared" si="201"/>
        <v>0.60877520425790199</v>
      </c>
    </row>
    <row r="1423" spans="1:10" x14ac:dyDescent="0.25">
      <c r="A1423">
        <f t="shared" si="202"/>
        <v>0.14469444132060752</v>
      </c>
      <c r="B1423" s="2">
        <f t="shared" si="203"/>
        <v>14.199999999999742</v>
      </c>
      <c r="C1423" s="428">
        <f t="shared" si="204"/>
        <v>14.2</v>
      </c>
      <c r="D1423" s="425">
        <f t="shared" si="198"/>
        <v>0.14469444132060993</v>
      </c>
      <c r="E1423" s="433">
        <f t="shared" si="205"/>
        <v>14.2</v>
      </c>
      <c r="F1423" s="430">
        <f t="shared" si="199"/>
        <v>0.19321221181340731</v>
      </c>
      <c r="G1423" s="439">
        <f t="shared" si="206"/>
        <v>14.2</v>
      </c>
      <c r="H1423" s="435">
        <f t="shared" si="200"/>
        <v>0.19321221181340731</v>
      </c>
      <c r="I1423" s="577">
        <f t="shared" si="206"/>
        <v>14.2</v>
      </c>
      <c r="J1423" s="573">
        <f t="shared" si="201"/>
        <v>0.60885340802987875</v>
      </c>
    </row>
    <row r="1424" spans="1:10" x14ac:dyDescent="0.25">
      <c r="A1424">
        <f t="shared" si="202"/>
        <v>0.14478913135524571</v>
      </c>
      <c r="B1424" s="2">
        <f t="shared" si="203"/>
        <v>14.209999999999742</v>
      </c>
      <c r="C1424" s="428">
        <f t="shared" si="204"/>
        <v>14.21</v>
      </c>
      <c r="D1424" s="425">
        <f t="shared" si="198"/>
        <v>0.14478913135524818</v>
      </c>
      <c r="E1424" s="433">
        <f t="shared" si="205"/>
        <v>14.21</v>
      </c>
      <c r="F1424" s="430">
        <f t="shared" si="199"/>
        <v>0.19328726504267627</v>
      </c>
      <c r="G1424" s="439">
        <f t="shared" si="206"/>
        <v>14.21</v>
      </c>
      <c r="H1424" s="435">
        <f t="shared" si="200"/>
        <v>0.19328726504267627</v>
      </c>
      <c r="I1424" s="577">
        <f t="shared" si="206"/>
        <v>14.21</v>
      </c>
      <c r="J1424" s="573">
        <f t="shared" si="201"/>
        <v>0.60893161383688876</v>
      </c>
    </row>
    <row r="1425" spans="1:10" x14ac:dyDescent="0.25">
      <c r="A1425">
        <f t="shared" si="202"/>
        <v>0.14488383151117054</v>
      </c>
      <c r="B1425" s="2">
        <f t="shared" si="203"/>
        <v>14.219999999999741</v>
      </c>
      <c r="C1425" s="428">
        <f t="shared" si="204"/>
        <v>14.22</v>
      </c>
      <c r="D1425" s="425">
        <f t="shared" si="198"/>
        <v>0.14488383151117301</v>
      </c>
      <c r="E1425" s="433">
        <f t="shared" si="205"/>
        <v>14.22</v>
      </c>
      <c r="F1425" s="430">
        <f t="shared" si="199"/>
        <v>0.19336232964043279</v>
      </c>
      <c r="G1425" s="439">
        <f t="shared" si="206"/>
        <v>14.22</v>
      </c>
      <c r="H1425" s="435">
        <f t="shared" si="200"/>
        <v>0.19336232964043279</v>
      </c>
      <c r="I1425" s="577">
        <f t="shared" si="206"/>
        <v>14.22</v>
      </c>
      <c r="J1425" s="573">
        <f t="shared" si="201"/>
        <v>0.60900982167864859</v>
      </c>
    </row>
    <row r="1426" spans="1:10" x14ac:dyDescent="0.25">
      <c r="A1426">
        <f t="shared" si="202"/>
        <v>0.14497854177048</v>
      </c>
      <c r="B1426" s="2">
        <f t="shared" si="203"/>
        <v>14.229999999999741</v>
      </c>
      <c r="C1426" s="428">
        <f t="shared" si="204"/>
        <v>14.23</v>
      </c>
      <c r="D1426" s="425">
        <f t="shared" si="198"/>
        <v>0.14497854177048247</v>
      </c>
      <c r="E1426" s="433">
        <f t="shared" si="205"/>
        <v>14.23</v>
      </c>
      <c r="F1426" s="430">
        <f t="shared" si="199"/>
        <v>0.19343740560263023</v>
      </c>
      <c r="G1426" s="439">
        <f t="shared" si="206"/>
        <v>14.23</v>
      </c>
      <c r="H1426" s="435">
        <f t="shared" si="200"/>
        <v>0.19343740560263023</v>
      </c>
      <c r="I1426" s="577">
        <f t="shared" si="206"/>
        <v>14.23</v>
      </c>
      <c r="J1426" s="573">
        <f t="shared" si="201"/>
        <v>0.60908803155487068</v>
      </c>
    </row>
    <row r="1427" spans="1:10" x14ac:dyDescent="0.25">
      <c r="A1427">
        <f t="shared" si="202"/>
        <v>0.14507326211529889</v>
      </c>
      <c r="B1427" s="2">
        <f t="shared" si="203"/>
        <v>14.239999999999741</v>
      </c>
      <c r="C1427" s="428">
        <f t="shared" si="204"/>
        <v>14.24</v>
      </c>
      <c r="D1427" s="425">
        <f t="shared" si="198"/>
        <v>0.14507326211530133</v>
      </c>
      <c r="E1427" s="433">
        <f t="shared" si="205"/>
        <v>14.24</v>
      </c>
      <c r="F1427" s="430">
        <f t="shared" si="199"/>
        <v>0.19351249292522291</v>
      </c>
      <c r="G1427" s="439">
        <f t="shared" si="206"/>
        <v>14.24</v>
      </c>
      <c r="H1427" s="435">
        <f t="shared" si="200"/>
        <v>0.19351249292522291</v>
      </c>
      <c r="I1427" s="577">
        <f t="shared" si="206"/>
        <v>14.24</v>
      </c>
      <c r="J1427" s="573">
        <f t="shared" si="201"/>
        <v>0.60916624346527248</v>
      </c>
    </row>
    <row r="1428" spans="1:10" x14ac:dyDescent="0.25">
      <c r="A1428">
        <f t="shared" si="202"/>
        <v>0.14516799252777857</v>
      </c>
      <c r="B1428" s="2">
        <f t="shared" si="203"/>
        <v>14.249999999999741</v>
      </c>
      <c r="C1428" s="428">
        <f t="shared" si="204"/>
        <v>14.25</v>
      </c>
      <c r="D1428" s="425">
        <f t="shared" si="198"/>
        <v>0.14516799252778104</v>
      </c>
      <c r="E1428" s="433">
        <f t="shared" si="205"/>
        <v>14.25</v>
      </c>
      <c r="F1428" s="430">
        <f t="shared" si="199"/>
        <v>0.19358759160416483</v>
      </c>
      <c r="G1428" s="439">
        <f t="shared" si="206"/>
        <v>14.25</v>
      </c>
      <c r="H1428" s="435">
        <f t="shared" si="200"/>
        <v>0.19358759160416483</v>
      </c>
      <c r="I1428" s="577">
        <f t="shared" si="206"/>
        <v>14.25</v>
      </c>
      <c r="J1428" s="573">
        <f t="shared" si="201"/>
        <v>0.60924445740956812</v>
      </c>
    </row>
    <row r="1429" spans="1:10" x14ac:dyDescent="0.25">
      <c r="A1429">
        <f t="shared" si="202"/>
        <v>0.14526273299009715</v>
      </c>
      <c r="B1429" s="2">
        <f t="shared" si="203"/>
        <v>14.25999999999974</v>
      </c>
      <c r="C1429" s="428">
        <f t="shared" si="204"/>
        <v>14.26</v>
      </c>
      <c r="D1429" s="425">
        <f t="shared" si="198"/>
        <v>0.14526273299009959</v>
      </c>
      <c r="E1429" s="433">
        <f t="shared" si="205"/>
        <v>14.26</v>
      </c>
      <c r="F1429" s="430">
        <f t="shared" si="199"/>
        <v>0.19366270163541055</v>
      </c>
      <c r="G1429" s="439">
        <f t="shared" si="206"/>
        <v>14.26</v>
      </c>
      <c r="H1429" s="435">
        <f t="shared" si="200"/>
        <v>0.19366270163541055</v>
      </c>
      <c r="I1429" s="577">
        <f t="shared" si="206"/>
        <v>14.26</v>
      </c>
      <c r="J1429" s="573">
        <f t="shared" si="201"/>
        <v>0.60932267338747281</v>
      </c>
    </row>
    <row r="1430" spans="1:10" x14ac:dyDescent="0.25">
      <c r="A1430">
        <f t="shared" si="202"/>
        <v>0.14535748348445926</v>
      </c>
      <c r="B1430" s="2">
        <f t="shared" si="203"/>
        <v>14.26999999999974</v>
      </c>
      <c r="C1430" s="428">
        <f t="shared" si="204"/>
        <v>14.27</v>
      </c>
      <c r="D1430" s="425">
        <f t="shared" si="198"/>
        <v>0.14535748348446173</v>
      </c>
      <c r="E1430" s="433">
        <f t="shared" si="205"/>
        <v>14.27</v>
      </c>
      <c r="F1430" s="430">
        <f t="shared" si="199"/>
        <v>0.19373782301491468</v>
      </c>
      <c r="G1430" s="439">
        <f t="shared" si="206"/>
        <v>14.27</v>
      </c>
      <c r="H1430" s="435">
        <f t="shared" si="200"/>
        <v>0.19373782301491468</v>
      </c>
      <c r="I1430" s="577">
        <f t="shared" si="206"/>
        <v>14.27</v>
      </c>
      <c r="J1430" s="573">
        <f t="shared" si="201"/>
        <v>0.60940089139870257</v>
      </c>
    </row>
    <row r="1431" spans="1:10" x14ac:dyDescent="0.25">
      <c r="A1431">
        <f t="shared" si="202"/>
        <v>0.14545224399309625</v>
      </c>
      <c r="B1431" s="2">
        <f t="shared" si="203"/>
        <v>14.27999999999974</v>
      </c>
      <c r="C1431" s="428">
        <f t="shared" si="204"/>
        <v>14.28</v>
      </c>
      <c r="D1431" s="425">
        <f t="shared" si="198"/>
        <v>0.1454522439930987</v>
      </c>
      <c r="E1431" s="433">
        <f t="shared" si="205"/>
        <v>14.28</v>
      </c>
      <c r="F1431" s="430">
        <f t="shared" si="199"/>
        <v>0.19381295573863208</v>
      </c>
      <c r="G1431" s="439">
        <f t="shared" si="206"/>
        <v>14.28</v>
      </c>
      <c r="H1431" s="435">
        <f t="shared" si="200"/>
        <v>0.19381295573863208</v>
      </c>
      <c r="I1431" s="577">
        <f t="shared" si="206"/>
        <v>14.28</v>
      </c>
      <c r="J1431" s="573">
        <f t="shared" si="201"/>
        <v>0.60947911144297162</v>
      </c>
    </row>
    <row r="1432" spans="1:10" x14ac:dyDescent="0.25">
      <c r="A1432">
        <f t="shared" si="202"/>
        <v>0.14554701449826596</v>
      </c>
      <c r="B1432" s="2">
        <f t="shared" si="203"/>
        <v>14.28999999999974</v>
      </c>
      <c r="C1432" s="428">
        <f t="shared" si="204"/>
        <v>14.29</v>
      </c>
      <c r="D1432" s="425">
        <f t="shared" si="198"/>
        <v>0.14554701449826843</v>
      </c>
      <c r="E1432" s="433">
        <f t="shared" si="205"/>
        <v>14.29</v>
      </c>
      <c r="F1432" s="430">
        <f t="shared" si="199"/>
        <v>0.19388809980251792</v>
      </c>
      <c r="G1432" s="439">
        <f t="shared" si="206"/>
        <v>14.29</v>
      </c>
      <c r="H1432" s="435">
        <f t="shared" si="200"/>
        <v>0.19388809980251792</v>
      </c>
      <c r="I1432" s="577">
        <f t="shared" si="206"/>
        <v>14.29</v>
      </c>
      <c r="J1432" s="573">
        <f t="shared" si="201"/>
        <v>0.60955733351999608</v>
      </c>
    </row>
    <row r="1433" spans="1:10" x14ac:dyDescent="0.25">
      <c r="A1433">
        <f t="shared" si="202"/>
        <v>0.14564179498225283</v>
      </c>
      <c r="B1433" s="2">
        <f t="shared" si="203"/>
        <v>14.29999999999974</v>
      </c>
      <c r="C1433" s="428">
        <f t="shared" si="204"/>
        <v>14.3</v>
      </c>
      <c r="D1433" s="425">
        <f t="shared" si="198"/>
        <v>0.14564179498225532</v>
      </c>
      <c r="E1433" s="433">
        <f t="shared" si="205"/>
        <v>14.3</v>
      </c>
      <c r="F1433" s="430">
        <f t="shared" si="199"/>
        <v>0.19396325520252752</v>
      </c>
      <c r="G1433" s="439">
        <f t="shared" si="206"/>
        <v>14.3</v>
      </c>
      <c r="H1433" s="435">
        <f t="shared" si="200"/>
        <v>0.19396325520252752</v>
      </c>
      <c r="I1433" s="577">
        <f t="shared" si="206"/>
        <v>14.3</v>
      </c>
      <c r="J1433" s="573">
        <f t="shared" si="201"/>
        <v>0.60963555762949151</v>
      </c>
    </row>
    <row r="1434" spans="1:10" x14ac:dyDescent="0.25">
      <c r="A1434">
        <f t="shared" si="202"/>
        <v>0.14573658542736781</v>
      </c>
      <c r="B1434" s="2">
        <f t="shared" si="203"/>
        <v>14.309999999999739</v>
      </c>
      <c r="C1434" s="428">
        <f t="shared" si="204"/>
        <v>14.31</v>
      </c>
      <c r="D1434" s="425">
        <f t="shared" si="198"/>
        <v>0.14573658542737031</v>
      </c>
      <c r="E1434" s="433">
        <f t="shared" si="205"/>
        <v>14.31</v>
      </c>
      <c r="F1434" s="430">
        <f t="shared" si="199"/>
        <v>0.19403842193461635</v>
      </c>
      <c r="G1434" s="439">
        <f t="shared" si="206"/>
        <v>14.31</v>
      </c>
      <c r="H1434" s="435">
        <f t="shared" si="200"/>
        <v>0.19403842193461635</v>
      </c>
      <c r="I1434" s="577">
        <f t="shared" si="206"/>
        <v>14.31</v>
      </c>
      <c r="J1434" s="573">
        <f t="shared" si="201"/>
        <v>0.60971378377117258</v>
      </c>
    </row>
    <row r="1435" spans="1:10" x14ac:dyDescent="0.25">
      <c r="A1435">
        <f t="shared" si="202"/>
        <v>0.1458313858159484</v>
      </c>
      <c r="B1435" s="2">
        <f t="shared" si="203"/>
        <v>14.319999999999739</v>
      </c>
      <c r="C1435" s="428">
        <f t="shared" si="204"/>
        <v>14.32</v>
      </c>
      <c r="D1435" s="425">
        <f t="shared" si="198"/>
        <v>0.14583138581595087</v>
      </c>
      <c r="E1435" s="433">
        <f t="shared" si="205"/>
        <v>14.32</v>
      </c>
      <c r="F1435" s="430">
        <f t="shared" si="199"/>
        <v>0.19411359999474034</v>
      </c>
      <c r="G1435" s="439">
        <f t="shared" si="206"/>
        <v>14.32</v>
      </c>
      <c r="H1435" s="435">
        <f t="shared" si="200"/>
        <v>0.19411359999474034</v>
      </c>
      <c r="I1435" s="577">
        <f t="shared" si="206"/>
        <v>14.32</v>
      </c>
      <c r="J1435" s="573">
        <f t="shared" si="201"/>
        <v>0.60979201194475552</v>
      </c>
    </row>
    <row r="1436" spans="1:10" x14ac:dyDescent="0.25">
      <c r="A1436">
        <f t="shared" si="202"/>
        <v>0.14592619613035854</v>
      </c>
      <c r="B1436" s="2">
        <f t="shared" si="203"/>
        <v>14.329999999999739</v>
      </c>
      <c r="C1436" s="428">
        <f t="shared" si="204"/>
        <v>14.33</v>
      </c>
      <c r="D1436" s="425">
        <f t="shared" si="198"/>
        <v>0.14592619613036101</v>
      </c>
      <c r="E1436" s="433">
        <f t="shared" si="205"/>
        <v>14.33</v>
      </c>
      <c r="F1436" s="430">
        <f t="shared" si="199"/>
        <v>0.19418878937885548</v>
      </c>
      <c r="G1436" s="439">
        <f t="shared" si="206"/>
        <v>14.33</v>
      </c>
      <c r="H1436" s="435">
        <f t="shared" si="200"/>
        <v>0.19418878937885548</v>
      </c>
      <c r="I1436" s="577">
        <f t="shared" si="206"/>
        <v>14.33</v>
      </c>
      <c r="J1436" s="573">
        <f t="shared" si="201"/>
        <v>0.60987024214995578</v>
      </c>
    </row>
    <row r="1437" spans="1:10" x14ac:dyDescent="0.25">
      <c r="A1437">
        <f t="shared" si="202"/>
        <v>0.14602101635298864</v>
      </c>
      <c r="B1437" s="2">
        <f t="shared" si="203"/>
        <v>14.339999999999739</v>
      </c>
      <c r="C1437" s="428">
        <f t="shared" si="204"/>
        <v>14.34</v>
      </c>
      <c r="D1437" s="425">
        <f t="shared" si="198"/>
        <v>0.14602101635299111</v>
      </c>
      <c r="E1437" s="433">
        <f t="shared" si="205"/>
        <v>14.34</v>
      </c>
      <c r="F1437" s="430">
        <f t="shared" si="199"/>
        <v>0.19426399008291795</v>
      </c>
      <c r="G1437" s="439">
        <f t="shared" si="206"/>
        <v>14.34</v>
      </c>
      <c r="H1437" s="435">
        <f t="shared" si="200"/>
        <v>0.19426399008291795</v>
      </c>
      <c r="I1437" s="577">
        <f t="shared" si="206"/>
        <v>14.34</v>
      </c>
      <c r="J1437" s="573">
        <f t="shared" si="201"/>
        <v>0.6099484743864888</v>
      </c>
    </row>
    <row r="1438" spans="1:10" x14ac:dyDescent="0.25">
      <c r="A1438">
        <f t="shared" si="202"/>
        <v>0.14611584646625558</v>
      </c>
      <c r="B1438" s="2">
        <f t="shared" si="203"/>
        <v>14.349999999999739</v>
      </c>
      <c r="C1438" s="428">
        <f t="shared" si="204"/>
        <v>14.35</v>
      </c>
      <c r="D1438" s="425">
        <f t="shared" si="198"/>
        <v>0.14611584646625805</v>
      </c>
      <c r="E1438" s="433">
        <f t="shared" si="205"/>
        <v>14.35</v>
      </c>
      <c r="F1438" s="430">
        <f t="shared" si="199"/>
        <v>0.19433920210288436</v>
      </c>
      <c r="G1438" s="439">
        <f t="shared" si="206"/>
        <v>14.35</v>
      </c>
      <c r="H1438" s="435">
        <f t="shared" si="200"/>
        <v>0.19433920210288436</v>
      </c>
      <c r="I1438" s="577">
        <f t="shared" si="206"/>
        <v>14.35</v>
      </c>
      <c r="J1438" s="573">
        <f t="shared" si="201"/>
        <v>0.6100267086540706</v>
      </c>
    </row>
    <row r="1439" spans="1:10" x14ac:dyDescent="0.25">
      <c r="A1439">
        <f t="shared" si="202"/>
        <v>0.14621068645260263</v>
      </c>
      <c r="B1439" s="2">
        <f t="shared" si="203"/>
        <v>14.359999999999738</v>
      </c>
      <c r="C1439" s="428">
        <f t="shared" si="204"/>
        <v>14.36</v>
      </c>
      <c r="D1439" s="425">
        <f t="shared" si="198"/>
        <v>0.14621068645260515</v>
      </c>
      <c r="E1439" s="433">
        <f t="shared" si="205"/>
        <v>14.36</v>
      </c>
      <c r="F1439" s="430">
        <f t="shared" si="199"/>
        <v>0.19441442543471144</v>
      </c>
      <c r="G1439" s="439">
        <f t="shared" si="206"/>
        <v>14.36</v>
      </c>
      <c r="H1439" s="435">
        <f t="shared" si="200"/>
        <v>0.19441442543471144</v>
      </c>
      <c r="I1439" s="577">
        <f t="shared" si="206"/>
        <v>14.36</v>
      </c>
      <c r="J1439" s="573">
        <f t="shared" si="201"/>
        <v>0.61010494495241652</v>
      </c>
    </row>
    <row r="1440" spans="1:10" x14ac:dyDescent="0.25">
      <c r="A1440">
        <f t="shared" si="202"/>
        <v>0.14630553629449955</v>
      </c>
      <c r="B1440" s="2">
        <f t="shared" si="203"/>
        <v>14.369999999999738</v>
      </c>
      <c r="C1440" s="428">
        <f t="shared" si="204"/>
        <v>14.37</v>
      </c>
      <c r="D1440" s="425">
        <f t="shared" si="198"/>
        <v>0.14630553629450202</v>
      </c>
      <c r="E1440" s="433">
        <f t="shared" si="205"/>
        <v>14.37</v>
      </c>
      <c r="F1440" s="430">
        <f t="shared" si="199"/>
        <v>0.19448966007435617</v>
      </c>
      <c r="G1440" s="439">
        <f t="shared" si="206"/>
        <v>14.37</v>
      </c>
      <c r="H1440" s="435">
        <f t="shared" si="200"/>
        <v>0.19448966007435617</v>
      </c>
      <c r="I1440" s="577">
        <f t="shared" si="206"/>
        <v>14.37</v>
      </c>
      <c r="J1440" s="573">
        <f t="shared" si="201"/>
        <v>0.61018318328124299</v>
      </c>
    </row>
    <row r="1441" spans="1:10" x14ac:dyDescent="0.25">
      <c r="A1441">
        <f t="shared" si="202"/>
        <v>0.14640039597444227</v>
      </c>
      <c r="B1441" s="2">
        <f t="shared" si="203"/>
        <v>14.379999999999738</v>
      </c>
      <c r="C1441" s="428">
        <f t="shared" si="204"/>
        <v>14.38</v>
      </c>
      <c r="D1441" s="425">
        <f t="shared" si="198"/>
        <v>0.14640039597444476</v>
      </c>
      <c r="E1441" s="433">
        <f t="shared" si="205"/>
        <v>14.38</v>
      </c>
      <c r="F1441" s="430">
        <f t="shared" si="199"/>
        <v>0.19456490601777576</v>
      </c>
      <c r="G1441" s="439">
        <f t="shared" si="206"/>
        <v>14.38</v>
      </c>
      <c r="H1441" s="435">
        <f t="shared" si="200"/>
        <v>0.19456490601777576</v>
      </c>
      <c r="I1441" s="577">
        <f t="shared" si="206"/>
        <v>14.38</v>
      </c>
      <c r="J1441" s="573">
        <f t="shared" si="201"/>
        <v>0.61026142364026525</v>
      </c>
    </row>
    <row r="1442" spans="1:10" x14ac:dyDescent="0.25">
      <c r="A1442">
        <f t="shared" si="202"/>
        <v>0.14649526547495328</v>
      </c>
      <c r="B1442" s="2">
        <f t="shared" si="203"/>
        <v>14.389999999999738</v>
      </c>
      <c r="C1442" s="428">
        <f t="shared" si="204"/>
        <v>14.39</v>
      </c>
      <c r="D1442" s="425">
        <f t="shared" si="198"/>
        <v>0.14649526547495578</v>
      </c>
      <c r="E1442" s="433">
        <f t="shared" si="205"/>
        <v>14.39</v>
      </c>
      <c r="F1442" s="430">
        <f t="shared" si="199"/>
        <v>0.19464016326092762</v>
      </c>
      <c r="G1442" s="439">
        <f t="shared" si="206"/>
        <v>14.39</v>
      </c>
      <c r="H1442" s="435">
        <f t="shared" si="200"/>
        <v>0.19464016326092762</v>
      </c>
      <c r="I1442" s="577">
        <f t="shared" si="206"/>
        <v>14.39</v>
      </c>
      <c r="J1442" s="573">
        <f t="shared" si="201"/>
        <v>0.61033966602919931</v>
      </c>
    </row>
    <row r="1443" spans="1:10" x14ac:dyDescent="0.25">
      <c r="A1443">
        <f t="shared" si="202"/>
        <v>0.14659014477858126</v>
      </c>
      <c r="B1443" s="2">
        <f t="shared" si="203"/>
        <v>14.399999999999737</v>
      </c>
      <c r="C1443" s="428">
        <f t="shared" si="204"/>
        <v>14.4</v>
      </c>
      <c r="D1443" s="425">
        <f t="shared" si="198"/>
        <v>0.14659014477858379</v>
      </c>
      <c r="E1443" s="433">
        <f t="shared" si="205"/>
        <v>14.4</v>
      </c>
      <c r="F1443" s="430">
        <f t="shared" si="199"/>
        <v>0.19471543179976936</v>
      </c>
      <c r="G1443" s="439">
        <f t="shared" si="206"/>
        <v>14.4</v>
      </c>
      <c r="H1443" s="435">
        <f t="shared" si="200"/>
        <v>0.19471543179976936</v>
      </c>
      <c r="I1443" s="577">
        <f t="shared" si="206"/>
        <v>14.4</v>
      </c>
      <c r="J1443" s="573">
        <f t="shared" si="201"/>
        <v>0.61041791044776073</v>
      </c>
    </row>
    <row r="1444" spans="1:10" x14ac:dyDescent="0.25">
      <c r="A1444">
        <f t="shared" si="202"/>
        <v>0.14668503386790127</v>
      </c>
      <c r="B1444" s="2">
        <f t="shared" si="203"/>
        <v>14.409999999999737</v>
      </c>
      <c r="C1444" s="428">
        <f t="shared" si="204"/>
        <v>14.41</v>
      </c>
      <c r="D1444" s="425">
        <f t="shared" si="198"/>
        <v>0.14668503386790377</v>
      </c>
      <c r="E1444" s="433">
        <f t="shared" si="205"/>
        <v>14.41</v>
      </c>
      <c r="F1444" s="430">
        <f t="shared" si="199"/>
        <v>0.19479071163025935</v>
      </c>
      <c r="G1444" s="439">
        <f t="shared" si="206"/>
        <v>14.41</v>
      </c>
      <c r="H1444" s="435">
        <f t="shared" si="200"/>
        <v>0.19479071163025935</v>
      </c>
      <c r="I1444" s="577">
        <f t="shared" si="206"/>
        <v>14.41</v>
      </c>
      <c r="J1444" s="573">
        <f t="shared" si="201"/>
        <v>0.6104961568956675</v>
      </c>
    </row>
    <row r="1445" spans="1:10" x14ac:dyDescent="0.25">
      <c r="A1445">
        <f t="shared" si="202"/>
        <v>0.14677993272551459</v>
      </c>
      <c r="B1445" s="2">
        <f t="shared" si="203"/>
        <v>14.419999999999737</v>
      </c>
      <c r="C1445" s="428">
        <f t="shared" si="204"/>
        <v>14.42</v>
      </c>
      <c r="D1445" s="425">
        <f t="shared" si="198"/>
        <v>0.14677993272551706</v>
      </c>
      <c r="E1445" s="433">
        <f t="shared" si="205"/>
        <v>14.42</v>
      </c>
      <c r="F1445" s="430">
        <f t="shared" si="199"/>
        <v>0.19486600274835519</v>
      </c>
      <c r="G1445" s="439">
        <f t="shared" si="206"/>
        <v>14.42</v>
      </c>
      <c r="H1445" s="435">
        <f t="shared" si="200"/>
        <v>0.19486600274835519</v>
      </c>
      <c r="I1445" s="577">
        <f t="shared" si="206"/>
        <v>14.42</v>
      </c>
      <c r="J1445" s="573">
        <f t="shared" si="201"/>
        <v>0.61057440537263286</v>
      </c>
    </row>
    <row r="1446" spans="1:10" x14ac:dyDescent="0.25">
      <c r="A1446">
        <f t="shared" si="202"/>
        <v>0.14687484133404877</v>
      </c>
      <c r="B1446" s="2">
        <f t="shared" si="203"/>
        <v>14.429999999999737</v>
      </c>
      <c r="C1446" s="428">
        <f t="shared" si="204"/>
        <v>14.43</v>
      </c>
      <c r="D1446" s="425">
        <f t="shared" si="198"/>
        <v>0.14687484133405129</v>
      </c>
      <c r="E1446" s="433">
        <f t="shared" si="205"/>
        <v>14.43</v>
      </c>
      <c r="F1446" s="430">
        <f t="shared" si="199"/>
        <v>0.19494130515001587</v>
      </c>
      <c r="G1446" s="439">
        <f t="shared" si="206"/>
        <v>14.43</v>
      </c>
      <c r="H1446" s="435">
        <f t="shared" si="200"/>
        <v>0.19494130515001587</v>
      </c>
      <c r="I1446" s="577">
        <f t="shared" si="206"/>
        <v>14.43</v>
      </c>
      <c r="J1446" s="573">
        <f t="shared" si="201"/>
        <v>0.61065265587837558</v>
      </c>
    </row>
    <row r="1447" spans="1:10" x14ac:dyDescent="0.25">
      <c r="A1447">
        <f t="shared" si="202"/>
        <v>0.14696975967615766</v>
      </c>
      <c r="B1447" s="2">
        <f t="shared" si="203"/>
        <v>14.439999999999737</v>
      </c>
      <c r="C1447" s="428">
        <f t="shared" si="204"/>
        <v>14.44</v>
      </c>
      <c r="D1447" s="425">
        <f t="shared" si="198"/>
        <v>0.14696975967616011</v>
      </c>
      <c r="E1447" s="433">
        <f t="shared" si="205"/>
        <v>14.44</v>
      </c>
      <c r="F1447" s="430">
        <f t="shared" si="199"/>
        <v>0.19501661883119964</v>
      </c>
      <c r="G1447" s="439">
        <f t="shared" si="206"/>
        <v>14.44</v>
      </c>
      <c r="H1447" s="435">
        <f t="shared" si="200"/>
        <v>0.19501661883119964</v>
      </c>
      <c r="I1447" s="577">
        <f t="shared" si="206"/>
        <v>14.44</v>
      </c>
      <c r="J1447" s="573">
        <f t="shared" si="201"/>
        <v>0.61073090841260935</v>
      </c>
    </row>
    <row r="1448" spans="1:10" x14ac:dyDescent="0.25">
      <c r="A1448">
        <f t="shared" si="202"/>
        <v>0.14706468773452114</v>
      </c>
      <c r="B1448" s="2">
        <f t="shared" si="203"/>
        <v>14.449999999999736</v>
      </c>
      <c r="C1448" s="428">
        <f t="shared" si="204"/>
        <v>14.45</v>
      </c>
      <c r="D1448" s="425">
        <f t="shared" si="198"/>
        <v>0.14706468773452366</v>
      </c>
      <c r="E1448" s="433">
        <f t="shared" si="205"/>
        <v>14.45</v>
      </c>
      <c r="F1448" s="430">
        <f t="shared" si="199"/>
        <v>0.19509194378786562</v>
      </c>
      <c r="G1448" s="439">
        <f t="shared" si="206"/>
        <v>14.45</v>
      </c>
      <c r="H1448" s="435">
        <f t="shared" si="200"/>
        <v>0.19509194378786562</v>
      </c>
      <c r="I1448" s="577">
        <f t="shared" si="206"/>
        <v>14.45</v>
      </c>
      <c r="J1448" s="573">
        <f t="shared" si="201"/>
        <v>0.61080916297505206</v>
      </c>
    </row>
    <row r="1449" spans="1:10" x14ac:dyDescent="0.25">
      <c r="A1449">
        <f t="shared" si="202"/>
        <v>0.1471596254918455</v>
      </c>
      <c r="B1449" s="2">
        <f t="shared" si="203"/>
        <v>14.459999999999736</v>
      </c>
      <c r="C1449" s="428">
        <f t="shared" si="204"/>
        <v>14.46</v>
      </c>
      <c r="D1449" s="425">
        <f t="shared" si="198"/>
        <v>0.14715962549184805</v>
      </c>
      <c r="E1449" s="433">
        <f t="shared" si="205"/>
        <v>14.46</v>
      </c>
      <c r="F1449" s="430">
        <f t="shared" si="199"/>
        <v>0.19516728001597308</v>
      </c>
      <c r="G1449" s="439">
        <f t="shared" si="206"/>
        <v>14.46</v>
      </c>
      <c r="H1449" s="435">
        <f t="shared" si="200"/>
        <v>0.19516728001597308</v>
      </c>
      <c r="I1449" s="577">
        <f t="shared" si="206"/>
        <v>14.46</v>
      </c>
      <c r="J1449" s="573">
        <f t="shared" si="201"/>
        <v>0.61088741956542003</v>
      </c>
    </row>
    <row r="1450" spans="1:10" x14ac:dyDescent="0.25">
      <c r="A1450">
        <f t="shared" si="202"/>
        <v>0.14725457293086308</v>
      </c>
      <c r="B1450" s="2">
        <f t="shared" si="203"/>
        <v>14.469999999999736</v>
      </c>
      <c r="C1450" s="428">
        <f t="shared" si="204"/>
        <v>14.47</v>
      </c>
      <c r="D1450" s="425">
        <f t="shared" si="198"/>
        <v>0.14725457293086558</v>
      </c>
      <c r="E1450" s="433">
        <f t="shared" si="205"/>
        <v>14.47</v>
      </c>
      <c r="F1450" s="430">
        <f t="shared" si="199"/>
        <v>0.19524262751148133</v>
      </c>
      <c r="G1450" s="439">
        <f t="shared" si="206"/>
        <v>14.47</v>
      </c>
      <c r="H1450" s="435">
        <f t="shared" si="200"/>
        <v>0.19524262751148133</v>
      </c>
      <c r="I1450" s="577">
        <f t="shared" si="206"/>
        <v>14.47</v>
      </c>
      <c r="J1450" s="573">
        <f t="shared" si="201"/>
        <v>0.61096567818342873</v>
      </c>
    </row>
    <row r="1451" spans="1:10" x14ac:dyDescent="0.25">
      <c r="A1451">
        <f t="shared" si="202"/>
        <v>0.14734953003433227</v>
      </c>
      <c r="B1451" s="2">
        <f t="shared" si="203"/>
        <v>14.479999999999736</v>
      </c>
      <c r="C1451" s="428">
        <f t="shared" si="204"/>
        <v>14.48</v>
      </c>
      <c r="D1451" s="425">
        <f t="shared" si="198"/>
        <v>0.14734953003433479</v>
      </c>
      <c r="E1451" s="433">
        <f t="shared" si="205"/>
        <v>14.48</v>
      </c>
      <c r="F1451" s="430">
        <f t="shared" si="199"/>
        <v>0.1953179862703501</v>
      </c>
      <c r="G1451" s="439">
        <f t="shared" si="206"/>
        <v>14.48</v>
      </c>
      <c r="H1451" s="435">
        <f t="shared" si="200"/>
        <v>0.1953179862703501</v>
      </c>
      <c r="I1451" s="577">
        <f t="shared" si="206"/>
        <v>14.48</v>
      </c>
      <c r="J1451" s="573">
        <f t="shared" si="201"/>
        <v>0.61104393882879526</v>
      </c>
    </row>
    <row r="1452" spans="1:10" x14ac:dyDescent="0.25">
      <c r="A1452">
        <f t="shared" si="202"/>
        <v>0.14744449678503771</v>
      </c>
      <c r="B1452" s="2">
        <f t="shared" si="203"/>
        <v>14.489999999999736</v>
      </c>
      <c r="C1452" s="428">
        <f t="shared" si="204"/>
        <v>14.49</v>
      </c>
      <c r="D1452" s="425">
        <f t="shared" si="198"/>
        <v>0.14744449678504026</v>
      </c>
      <c r="E1452" s="433">
        <f t="shared" si="205"/>
        <v>14.49</v>
      </c>
      <c r="F1452" s="430">
        <f t="shared" si="199"/>
        <v>0.19539335628853927</v>
      </c>
      <c r="G1452" s="439">
        <f t="shared" si="206"/>
        <v>14.49</v>
      </c>
      <c r="H1452" s="435">
        <f t="shared" si="200"/>
        <v>0.19539335628853927</v>
      </c>
      <c r="I1452" s="577">
        <f t="shared" si="206"/>
        <v>14.49</v>
      </c>
      <c r="J1452" s="573">
        <f t="shared" si="201"/>
        <v>0.61112220150123542</v>
      </c>
    </row>
    <row r="1453" spans="1:10" x14ac:dyDescent="0.25">
      <c r="A1453">
        <f t="shared" si="202"/>
        <v>0.14753947316579014</v>
      </c>
      <c r="B1453" s="2">
        <f t="shared" si="203"/>
        <v>14.499999999999735</v>
      </c>
      <c r="C1453" s="428">
        <f t="shared" si="204"/>
        <v>14.5</v>
      </c>
      <c r="D1453" s="425">
        <f t="shared" si="198"/>
        <v>0.14753947316579263</v>
      </c>
      <c r="E1453" s="433">
        <f t="shared" si="205"/>
        <v>14.5</v>
      </c>
      <c r="F1453" s="430">
        <f t="shared" si="199"/>
        <v>0.19546873756200908</v>
      </c>
      <c r="G1453" s="439">
        <f t="shared" si="206"/>
        <v>14.5</v>
      </c>
      <c r="H1453" s="435">
        <f t="shared" si="200"/>
        <v>0.19546873756200908</v>
      </c>
      <c r="I1453" s="577">
        <f t="shared" si="206"/>
        <v>14.5</v>
      </c>
      <c r="J1453" s="573">
        <f t="shared" si="201"/>
        <v>0.61120046620046597</v>
      </c>
    </row>
    <row r="1454" spans="1:10" x14ac:dyDescent="0.25">
      <c r="A1454">
        <f t="shared" si="202"/>
        <v>0.14763445915942622</v>
      </c>
      <c r="B1454" s="2">
        <f t="shared" si="203"/>
        <v>14.509999999999735</v>
      </c>
      <c r="C1454" s="428">
        <f t="shared" si="204"/>
        <v>14.51</v>
      </c>
      <c r="D1454" s="425">
        <f t="shared" si="198"/>
        <v>0.14763445915942872</v>
      </c>
      <c r="E1454" s="433">
        <f t="shared" si="205"/>
        <v>14.51</v>
      </c>
      <c r="F1454" s="430">
        <f t="shared" si="199"/>
        <v>0.19554413008672006</v>
      </c>
      <c r="G1454" s="439">
        <f t="shared" si="206"/>
        <v>14.51</v>
      </c>
      <c r="H1454" s="435">
        <f t="shared" si="200"/>
        <v>0.19554413008672006</v>
      </c>
      <c r="I1454" s="577">
        <f t="shared" si="206"/>
        <v>14.51</v>
      </c>
      <c r="J1454" s="573">
        <f t="shared" si="201"/>
        <v>0.61127873292620372</v>
      </c>
    </row>
    <row r="1455" spans="1:10" x14ac:dyDescent="0.25">
      <c r="A1455">
        <f t="shared" si="202"/>
        <v>0.14772945474880872</v>
      </c>
      <c r="B1455" s="2">
        <f t="shared" si="203"/>
        <v>14.519999999999735</v>
      </c>
      <c r="C1455" s="428">
        <f t="shared" si="204"/>
        <v>14.52</v>
      </c>
      <c r="D1455" s="425">
        <f t="shared" si="198"/>
        <v>0.14772945474881127</v>
      </c>
      <c r="E1455" s="433">
        <f t="shared" si="205"/>
        <v>14.52</v>
      </c>
      <c r="F1455" s="430">
        <f t="shared" si="199"/>
        <v>0.19561953385863284</v>
      </c>
      <c r="G1455" s="439">
        <f t="shared" si="206"/>
        <v>14.52</v>
      </c>
      <c r="H1455" s="435">
        <f t="shared" si="200"/>
        <v>0.19561953385863284</v>
      </c>
      <c r="I1455" s="577">
        <f t="shared" si="206"/>
        <v>14.52</v>
      </c>
      <c r="J1455" s="573">
        <f t="shared" si="201"/>
        <v>0.61135700167816531</v>
      </c>
    </row>
    <row r="1456" spans="1:10" x14ac:dyDescent="0.25">
      <c r="A1456">
        <f t="shared" si="202"/>
        <v>0.14782445991682652</v>
      </c>
      <c r="B1456" s="2">
        <f t="shared" si="203"/>
        <v>14.529999999999735</v>
      </c>
      <c r="C1456" s="428">
        <f t="shared" si="204"/>
        <v>14.53</v>
      </c>
      <c r="D1456" s="425">
        <f t="shared" si="198"/>
        <v>0.14782445991682905</v>
      </c>
      <c r="E1456" s="433">
        <f t="shared" si="205"/>
        <v>14.53</v>
      </c>
      <c r="F1456" s="430">
        <f t="shared" si="199"/>
        <v>0.19569494887370836</v>
      </c>
      <c r="G1456" s="439">
        <f t="shared" si="206"/>
        <v>14.53</v>
      </c>
      <c r="H1456" s="435">
        <f t="shared" si="200"/>
        <v>0.19569494887370836</v>
      </c>
      <c r="I1456" s="577">
        <f t="shared" si="206"/>
        <v>14.53</v>
      </c>
      <c r="J1456" s="573">
        <f t="shared" si="201"/>
        <v>0.61143527245606688</v>
      </c>
    </row>
    <row r="1457" spans="1:10" x14ac:dyDescent="0.25">
      <c r="A1457">
        <f t="shared" si="202"/>
        <v>0.14791947464639441</v>
      </c>
      <c r="B1457" s="2">
        <f t="shared" si="203"/>
        <v>14.539999999999734</v>
      </c>
      <c r="C1457" s="428">
        <f t="shared" si="204"/>
        <v>14.54</v>
      </c>
      <c r="D1457" s="425">
        <f t="shared" si="198"/>
        <v>0.14791947464639693</v>
      </c>
      <c r="E1457" s="433">
        <f t="shared" si="205"/>
        <v>14.54</v>
      </c>
      <c r="F1457" s="430">
        <f t="shared" si="199"/>
        <v>0.19577037512790788</v>
      </c>
      <c r="G1457" s="439">
        <f t="shared" si="206"/>
        <v>14.54</v>
      </c>
      <c r="H1457" s="435">
        <f t="shared" si="200"/>
        <v>0.19577037512790788</v>
      </c>
      <c r="I1457" s="577">
        <f t="shared" si="206"/>
        <v>14.54</v>
      </c>
      <c r="J1457" s="573">
        <f t="shared" si="201"/>
        <v>0.61151354525962531</v>
      </c>
    </row>
    <row r="1458" spans="1:10" x14ac:dyDescent="0.25">
      <c r="A1458">
        <f t="shared" si="202"/>
        <v>0.14801449892045312</v>
      </c>
      <c r="B1458" s="2">
        <f t="shared" si="203"/>
        <v>14.549999999999734</v>
      </c>
      <c r="C1458" s="428">
        <f t="shared" si="204"/>
        <v>14.55</v>
      </c>
      <c r="D1458" s="425">
        <f t="shared" si="198"/>
        <v>0.14801449892045568</v>
      </c>
      <c r="E1458" s="433">
        <f t="shared" si="205"/>
        <v>14.55</v>
      </c>
      <c r="F1458" s="430">
        <f t="shared" si="199"/>
        <v>0.195845812617193</v>
      </c>
      <c r="G1458" s="439">
        <f t="shared" si="206"/>
        <v>14.55</v>
      </c>
      <c r="H1458" s="435">
        <f t="shared" si="200"/>
        <v>0.195845812617193</v>
      </c>
      <c r="I1458" s="577">
        <f t="shared" si="206"/>
        <v>14.55</v>
      </c>
      <c r="J1458" s="573">
        <f t="shared" si="201"/>
        <v>0.61159182008855772</v>
      </c>
    </row>
    <row r="1459" spans="1:10" x14ac:dyDescent="0.25">
      <c r="A1459">
        <f t="shared" si="202"/>
        <v>0.14810953272196939</v>
      </c>
      <c r="B1459" s="2">
        <f t="shared" si="203"/>
        <v>14.559999999999734</v>
      </c>
      <c r="C1459" s="428">
        <f t="shared" si="204"/>
        <v>14.56</v>
      </c>
      <c r="D1459" s="425">
        <f t="shared" si="198"/>
        <v>0.14810953272197191</v>
      </c>
      <c r="E1459" s="433">
        <f t="shared" si="205"/>
        <v>14.56</v>
      </c>
      <c r="F1459" s="430">
        <f t="shared" si="199"/>
        <v>0.1959212613375253</v>
      </c>
      <c r="G1459" s="439">
        <f t="shared" si="206"/>
        <v>14.56</v>
      </c>
      <c r="H1459" s="435">
        <f t="shared" si="200"/>
        <v>0.1959212613375253</v>
      </c>
      <c r="I1459" s="577">
        <f t="shared" si="206"/>
        <v>14.56</v>
      </c>
      <c r="J1459" s="573">
        <f t="shared" si="201"/>
        <v>0.61167009694258023</v>
      </c>
    </row>
    <row r="1460" spans="1:10" x14ac:dyDescent="0.25">
      <c r="A1460">
        <f t="shared" si="202"/>
        <v>0.14820457603393583</v>
      </c>
      <c r="B1460" s="2">
        <f t="shared" si="203"/>
        <v>14.569999999999734</v>
      </c>
      <c r="C1460" s="428">
        <f t="shared" si="204"/>
        <v>14.57</v>
      </c>
      <c r="D1460" s="425">
        <f t="shared" si="198"/>
        <v>0.14820457603393838</v>
      </c>
      <c r="E1460" s="433">
        <f t="shared" si="205"/>
        <v>14.57</v>
      </c>
      <c r="F1460" s="430">
        <f t="shared" si="199"/>
        <v>0.19599672128486695</v>
      </c>
      <c r="G1460" s="439">
        <f t="shared" si="206"/>
        <v>14.57</v>
      </c>
      <c r="H1460" s="435">
        <f t="shared" si="200"/>
        <v>0.19599672128486695</v>
      </c>
      <c r="I1460" s="577">
        <f t="shared" si="206"/>
        <v>14.57</v>
      </c>
      <c r="J1460" s="573">
        <f t="shared" si="201"/>
        <v>0.61174837582141051</v>
      </c>
    </row>
    <row r="1461" spans="1:10" x14ac:dyDescent="0.25">
      <c r="A1461">
        <f t="shared" si="202"/>
        <v>0.14829962883937098</v>
      </c>
      <c r="B1461" s="2">
        <f t="shared" si="203"/>
        <v>14.579999999999734</v>
      </c>
      <c r="C1461" s="428">
        <f t="shared" si="204"/>
        <v>14.58</v>
      </c>
      <c r="D1461" s="425">
        <f t="shared" si="198"/>
        <v>0.1482996288393735</v>
      </c>
      <c r="E1461" s="433">
        <f t="shared" si="205"/>
        <v>14.58</v>
      </c>
      <c r="F1461" s="430">
        <f t="shared" si="199"/>
        <v>0.19607219245518009</v>
      </c>
      <c r="G1461" s="439">
        <f t="shared" si="206"/>
        <v>14.58</v>
      </c>
      <c r="H1461" s="435">
        <f t="shared" si="200"/>
        <v>0.19607219245518009</v>
      </c>
      <c r="I1461" s="577">
        <f t="shared" si="206"/>
        <v>14.58</v>
      </c>
      <c r="J1461" s="573">
        <f t="shared" si="201"/>
        <v>0.61182665672476488</v>
      </c>
    </row>
    <row r="1462" spans="1:10" x14ac:dyDescent="0.25">
      <c r="A1462">
        <f t="shared" si="202"/>
        <v>0.14839469112131926</v>
      </c>
      <c r="B1462" s="2">
        <f t="shared" si="203"/>
        <v>14.589999999999733</v>
      </c>
      <c r="C1462" s="428">
        <f t="shared" si="204"/>
        <v>14.59</v>
      </c>
      <c r="D1462" s="425">
        <f t="shared" si="198"/>
        <v>0.14839469112132181</v>
      </c>
      <c r="E1462" s="433">
        <f t="shared" si="205"/>
        <v>14.59</v>
      </c>
      <c r="F1462" s="430">
        <f t="shared" si="199"/>
        <v>0.19614767484442747</v>
      </c>
      <c r="G1462" s="439">
        <f t="shared" si="206"/>
        <v>14.59</v>
      </c>
      <c r="H1462" s="435">
        <f t="shared" si="200"/>
        <v>0.19614767484442747</v>
      </c>
      <c r="I1462" s="577">
        <f t="shared" si="206"/>
        <v>14.59</v>
      </c>
      <c r="J1462" s="573">
        <f t="shared" si="201"/>
        <v>0.6119049396523607</v>
      </c>
    </row>
    <row r="1463" spans="1:10" x14ac:dyDescent="0.25">
      <c r="A1463">
        <f t="shared" si="202"/>
        <v>0.14848976286285093</v>
      </c>
      <c r="B1463" s="2">
        <f t="shared" si="203"/>
        <v>14.599999999999733</v>
      </c>
      <c r="C1463" s="428">
        <f t="shared" si="204"/>
        <v>14.6</v>
      </c>
      <c r="D1463" s="425">
        <f t="shared" si="198"/>
        <v>0.14848976286285348</v>
      </c>
      <c r="E1463" s="433">
        <f t="shared" si="205"/>
        <v>14.6</v>
      </c>
      <c r="F1463" s="430">
        <f t="shared" si="199"/>
        <v>0.19622316844857171</v>
      </c>
      <c r="G1463" s="439">
        <f t="shared" si="206"/>
        <v>14.6</v>
      </c>
      <c r="H1463" s="435">
        <f t="shared" si="200"/>
        <v>0.19622316844857171</v>
      </c>
      <c r="I1463" s="577">
        <f t="shared" si="206"/>
        <v>14.6</v>
      </c>
      <c r="J1463" s="573">
        <f t="shared" si="201"/>
        <v>0.61198322460391463</v>
      </c>
    </row>
    <row r="1464" spans="1:10" x14ac:dyDescent="0.25">
      <c r="A1464">
        <f t="shared" si="202"/>
        <v>0.14858484404706204</v>
      </c>
      <c r="B1464" s="2">
        <f t="shared" si="203"/>
        <v>14.609999999999733</v>
      </c>
      <c r="C1464" s="428">
        <f t="shared" si="204"/>
        <v>14.61</v>
      </c>
      <c r="D1464" s="425">
        <f t="shared" si="198"/>
        <v>0.14858484404706457</v>
      </c>
      <c r="E1464" s="433">
        <f t="shared" si="205"/>
        <v>14.61</v>
      </c>
      <c r="F1464" s="430">
        <f t="shared" si="199"/>
        <v>0.19629867326357589</v>
      </c>
      <c r="G1464" s="439">
        <f t="shared" si="206"/>
        <v>14.61</v>
      </c>
      <c r="H1464" s="435">
        <f t="shared" si="200"/>
        <v>0.19629867326357589</v>
      </c>
      <c r="I1464" s="577">
        <f t="shared" si="206"/>
        <v>14.61</v>
      </c>
      <c r="J1464" s="573">
        <f t="shared" si="201"/>
        <v>0.61206151157914324</v>
      </c>
    </row>
    <row r="1465" spans="1:10" x14ac:dyDescent="0.25">
      <c r="A1465">
        <f t="shared" si="202"/>
        <v>0.14867993465707452</v>
      </c>
      <c r="B1465" s="2">
        <f t="shared" si="203"/>
        <v>14.619999999999733</v>
      </c>
      <c r="C1465" s="428">
        <f t="shared" si="204"/>
        <v>14.62</v>
      </c>
      <c r="D1465" s="425">
        <f t="shared" si="198"/>
        <v>0.14867993465707707</v>
      </c>
      <c r="E1465" s="433">
        <f t="shared" si="205"/>
        <v>14.62</v>
      </c>
      <c r="F1465" s="430">
        <f t="shared" si="199"/>
        <v>0.19637418928540373</v>
      </c>
      <c r="G1465" s="439">
        <f t="shared" si="206"/>
        <v>14.62</v>
      </c>
      <c r="H1465" s="435">
        <f t="shared" si="200"/>
        <v>0.19637418928540373</v>
      </c>
      <c r="I1465" s="577">
        <f t="shared" si="206"/>
        <v>14.62</v>
      </c>
      <c r="J1465" s="573">
        <f t="shared" si="201"/>
        <v>0.61213980057776574</v>
      </c>
    </row>
    <row r="1466" spans="1:10" x14ac:dyDescent="0.25">
      <c r="A1466">
        <f t="shared" si="202"/>
        <v>0.14877503467603601</v>
      </c>
      <c r="B1466" s="2">
        <f t="shared" si="203"/>
        <v>14.629999999999733</v>
      </c>
      <c r="C1466" s="428">
        <f t="shared" si="204"/>
        <v>14.63</v>
      </c>
      <c r="D1466" s="425">
        <f t="shared" si="198"/>
        <v>0.14877503467603856</v>
      </c>
      <c r="E1466" s="433">
        <f t="shared" si="205"/>
        <v>14.63</v>
      </c>
      <c r="F1466" s="430">
        <f t="shared" si="199"/>
        <v>0.19644971651001841</v>
      </c>
      <c r="G1466" s="439">
        <f t="shared" si="206"/>
        <v>14.63</v>
      </c>
      <c r="H1466" s="435">
        <f t="shared" si="200"/>
        <v>0.19644971651001841</v>
      </c>
      <c r="I1466" s="577">
        <f t="shared" si="206"/>
        <v>14.63</v>
      </c>
      <c r="J1466" s="573">
        <f t="shared" si="201"/>
        <v>0.61221809159949647</v>
      </c>
    </row>
    <row r="1467" spans="1:10" x14ac:dyDescent="0.25">
      <c r="A1467">
        <f t="shared" si="202"/>
        <v>0.14887014408711993</v>
      </c>
      <c r="B1467" s="2">
        <f t="shared" si="203"/>
        <v>14.639999999999732</v>
      </c>
      <c r="C1467" s="428">
        <f t="shared" si="204"/>
        <v>14.64</v>
      </c>
      <c r="D1467" s="425">
        <f t="shared" si="198"/>
        <v>0.14887014408712246</v>
      </c>
      <c r="E1467" s="433">
        <f t="shared" si="205"/>
        <v>14.64</v>
      </c>
      <c r="F1467" s="430">
        <f t="shared" si="199"/>
        <v>0.19652525493338413</v>
      </c>
      <c r="G1467" s="439">
        <f t="shared" si="206"/>
        <v>14.64</v>
      </c>
      <c r="H1467" s="435">
        <f t="shared" si="200"/>
        <v>0.19652525493338413</v>
      </c>
      <c r="I1467" s="577">
        <f t="shared" si="206"/>
        <v>14.64</v>
      </c>
      <c r="J1467" s="573">
        <f t="shared" si="201"/>
        <v>0.61229638464405478</v>
      </c>
    </row>
    <row r="1468" spans="1:10" x14ac:dyDescent="0.25">
      <c r="A1468">
        <f t="shared" si="202"/>
        <v>0.14896526287352538</v>
      </c>
      <c r="B1468" s="2">
        <f t="shared" si="203"/>
        <v>14.649999999999732</v>
      </c>
      <c r="C1468" s="428">
        <f t="shared" si="204"/>
        <v>14.65</v>
      </c>
      <c r="D1468" s="425">
        <f t="shared" si="198"/>
        <v>0.1489652628735279</v>
      </c>
      <c r="E1468" s="433">
        <f t="shared" si="205"/>
        <v>14.65</v>
      </c>
      <c r="F1468" s="430">
        <f t="shared" si="199"/>
        <v>0.19660080455146497</v>
      </c>
      <c r="G1468" s="439">
        <f t="shared" si="206"/>
        <v>14.65</v>
      </c>
      <c r="H1468" s="435">
        <f t="shared" si="200"/>
        <v>0.19660080455146497</v>
      </c>
      <c r="I1468" s="577">
        <f t="shared" si="206"/>
        <v>14.65</v>
      </c>
      <c r="J1468" s="573">
        <f t="shared" si="201"/>
        <v>0.61237467971115722</v>
      </c>
    </row>
    <row r="1469" spans="1:10" x14ac:dyDescent="0.25">
      <c r="A1469">
        <f t="shared" si="202"/>
        <v>0.14906039101847726</v>
      </c>
      <c r="B1469" s="2">
        <f t="shared" si="203"/>
        <v>14.659999999999732</v>
      </c>
      <c r="C1469" s="428">
        <f t="shared" si="204"/>
        <v>14.66</v>
      </c>
      <c r="D1469" s="425">
        <f t="shared" si="198"/>
        <v>0.14906039101847979</v>
      </c>
      <c r="E1469" s="433">
        <f t="shared" si="205"/>
        <v>14.66</v>
      </c>
      <c r="F1469" s="430">
        <f t="shared" si="199"/>
        <v>0.19667636536022545</v>
      </c>
      <c r="G1469" s="439">
        <f t="shared" si="206"/>
        <v>14.66</v>
      </c>
      <c r="H1469" s="435">
        <f t="shared" si="200"/>
        <v>0.19667636536022545</v>
      </c>
      <c r="I1469" s="577">
        <f t="shared" si="206"/>
        <v>14.66</v>
      </c>
      <c r="J1469" s="573">
        <f t="shared" si="201"/>
        <v>0.61245297680052146</v>
      </c>
    </row>
    <row r="1470" spans="1:10" x14ac:dyDescent="0.25">
      <c r="A1470">
        <f t="shared" si="202"/>
        <v>0.14915552850522609</v>
      </c>
      <c r="B1470" s="2">
        <f t="shared" si="203"/>
        <v>14.669999999999732</v>
      </c>
      <c r="C1470" s="428">
        <f t="shared" si="204"/>
        <v>14.67</v>
      </c>
      <c r="D1470" s="425">
        <f t="shared" si="198"/>
        <v>0.14915552850522865</v>
      </c>
      <c r="E1470" s="433">
        <f t="shared" si="205"/>
        <v>14.67</v>
      </c>
      <c r="F1470" s="430">
        <f t="shared" si="199"/>
        <v>0.19675193735563029</v>
      </c>
      <c r="G1470" s="439">
        <f t="shared" si="206"/>
        <v>14.67</v>
      </c>
      <c r="H1470" s="435">
        <f t="shared" si="200"/>
        <v>0.19675193735563029</v>
      </c>
      <c r="I1470" s="577">
        <f t="shared" si="206"/>
        <v>14.67</v>
      </c>
      <c r="J1470" s="573">
        <f t="shared" si="201"/>
        <v>0.61253127591186429</v>
      </c>
    </row>
    <row r="1471" spans="1:10" x14ac:dyDescent="0.25">
      <c r="A1471">
        <f t="shared" si="202"/>
        <v>0.14925067531704803</v>
      </c>
      <c r="B1471" s="2">
        <f t="shared" si="203"/>
        <v>14.679999999999731</v>
      </c>
      <c r="C1471" s="428">
        <f t="shared" si="204"/>
        <v>14.68</v>
      </c>
      <c r="D1471" s="425">
        <f t="shared" si="198"/>
        <v>0.14925067531705058</v>
      </c>
      <c r="E1471" s="433">
        <f t="shared" si="205"/>
        <v>14.68</v>
      </c>
      <c r="F1471" s="430">
        <f t="shared" si="199"/>
        <v>0.19682752053364444</v>
      </c>
      <c r="G1471" s="439">
        <f t="shared" si="206"/>
        <v>14.68</v>
      </c>
      <c r="H1471" s="435">
        <f t="shared" si="200"/>
        <v>0.19682752053364444</v>
      </c>
      <c r="I1471" s="577">
        <f t="shared" si="206"/>
        <v>14.68</v>
      </c>
      <c r="J1471" s="573">
        <f t="shared" si="201"/>
        <v>0.61260957704490382</v>
      </c>
    </row>
    <row r="1472" spans="1:10" x14ac:dyDescent="0.25">
      <c r="A1472">
        <f t="shared" si="202"/>
        <v>0.14934583143724489</v>
      </c>
      <c r="B1472" s="2">
        <f t="shared" si="203"/>
        <v>14.689999999999731</v>
      </c>
      <c r="C1472" s="428">
        <f t="shared" si="204"/>
        <v>14.69</v>
      </c>
      <c r="D1472" s="425">
        <f t="shared" si="198"/>
        <v>0.14934583143724747</v>
      </c>
      <c r="E1472" s="433">
        <f t="shared" si="205"/>
        <v>14.69</v>
      </c>
      <c r="F1472" s="430">
        <f t="shared" si="199"/>
        <v>0.19690311489023329</v>
      </c>
      <c r="G1472" s="439">
        <f t="shared" si="206"/>
        <v>14.69</v>
      </c>
      <c r="H1472" s="435">
        <f t="shared" si="200"/>
        <v>0.19690311489023329</v>
      </c>
      <c r="I1472" s="577">
        <f t="shared" si="206"/>
        <v>14.69</v>
      </c>
      <c r="J1472" s="573">
        <f t="shared" si="201"/>
        <v>0.61268788019935694</v>
      </c>
    </row>
    <row r="1473" spans="1:10" x14ac:dyDescent="0.25">
      <c r="A1473">
        <f t="shared" si="202"/>
        <v>0.14944099684914416</v>
      </c>
      <c r="B1473" s="2">
        <f t="shared" si="203"/>
        <v>14.699999999999731</v>
      </c>
      <c r="C1473" s="428">
        <f t="shared" si="204"/>
        <v>14.7</v>
      </c>
      <c r="D1473" s="425">
        <f t="shared" si="198"/>
        <v>0.14944099684914669</v>
      </c>
      <c r="E1473" s="433">
        <f t="shared" si="205"/>
        <v>14.7</v>
      </c>
      <c r="F1473" s="430">
        <f t="shared" si="199"/>
        <v>0.19697872042136241</v>
      </c>
      <c r="G1473" s="439">
        <f t="shared" si="206"/>
        <v>14.7</v>
      </c>
      <c r="H1473" s="435">
        <f t="shared" si="200"/>
        <v>0.19697872042136241</v>
      </c>
      <c r="I1473" s="577">
        <f t="shared" si="206"/>
        <v>14.7</v>
      </c>
      <c r="J1473" s="573">
        <f t="shared" si="201"/>
        <v>0.61276618537494165</v>
      </c>
    </row>
    <row r="1474" spans="1:10" x14ac:dyDescent="0.25">
      <c r="A1474">
        <f t="shared" si="202"/>
        <v>0.14953617153609877</v>
      </c>
      <c r="B1474" s="2">
        <f t="shared" si="203"/>
        <v>14.709999999999731</v>
      </c>
      <c r="C1474" s="428">
        <f t="shared" si="204"/>
        <v>14.71</v>
      </c>
      <c r="D1474" s="425">
        <f t="shared" si="198"/>
        <v>0.14953617153610133</v>
      </c>
      <c r="E1474" s="433">
        <f t="shared" si="205"/>
        <v>14.71</v>
      </c>
      <c r="F1474" s="430">
        <f t="shared" si="199"/>
        <v>0.19705433712299755</v>
      </c>
      <c r="G1474" s="439">
        <f t="shared" si="206"/>
        <v>14.71</v>
      </c>
      <c r="H1474" s="435">
        <f t="shared" si="200"/>
        <v>0.19705433712299755</v>
      </c>
      <c r="I1474" s="577">
        <f t="shared" si="206"/>
        <v>14.71</v>
      </c>
      <c r="J1474" s="573">
        <f t="shared" si="201"/>
        <v>0.6128444925713753</v>
      </c>
    </row>
    <row r="1475" spans="1:10" x14ac:dyDescent="0.25">
      <c r="A1475">
        <f t="shared" si="202"/>
        <v>0.14963135548148729</v>
      </c>
      <c r="B1475" s="2">
        <f t="shared" si="203"/>
        <v>14.719999999999731</v>
      </c>
      <c r="C1475" s="428">
        <f t="shared" si="204"/>
        <v>14.72</v>
      </c>
      <c r="D1475" s="425">
        <f t="shared" ref="D1475:D1538" si="207">(((1+C1475/100)^D$2)*C1475/100)/(((1+C1475/100)^D$2)-1)</f>
        <v>0.14963135548148984</v>
      </c>
      <c r="E1475" s="433">
        <f t="shared" si="205"/>
        <v>14.72</v>
      </c>
      <c r="F1475" s="430">
        <f t="shared" ref="F1475:F1538" si="208">(((1+E1475/100)^F$2)*E1475/100)/(((1+E1475/100)^F$2)-1)</f>
        <v>0.19712996499110491</v>
      </c>
      <c r="G1475" s="439">
        <f t="shared" si="206"/>
        <v>14.72</v>
      </c>
      <c r="H1475" s="435">
        <f t="shared" ref="H1475:H1538" si="209">(((1+G1475/100)^H$2)*G1475/100)/(((1+G1475/100)^H$2)-1)</f>
        <v>0.19712996499110491</v>
      </c>
      <c r="I1475" s="577">
        <f t="shared" si="206"/>
        <v>14.72</v>
      </c>
      <c r="J1475" s="573">
        <f t="shared" ref="J1475:J1538" si="210">(((1+I1475/100)^J$2)*I1475/100)/(((1+I1475/100)^J$2)-1)</f>
        <v>0.61292280178837555</v>
      </c>
    </row>
    <row r="1476" spans="1:10" x14ac:dyDescent="0.25">
      <c r="A1476">
        <f t="shared" si="202"/>
        <v>0.14972654866871385</v>
      </c>
      <c r="B1476" s="2">
        <f t="shared" si="203"/>
        <v>14.72999999999973</v>
      </c>
      <c r="C1476" s="428">
        <f t="shared" si="204"/>
        <v>14.73</v>
      </c>
      <c r="D1476" s="425">
        <f t="shared" si="207"/>
        <v>0.1497265486687164</v>
      </c>
      <c r="E1476" s="433">
        <f t="shared" si="205"/>
        <v>14.73</v>
      </c>
      <c r="F1476" s="430">
        <f t="shared" si="208"/>
        <v>0.19720560402165102</v>
      </c>
      <c r="G1476" s="439">
        <f t="shared" si="206"/>
        <v>14.73</v>
      </c>
      <c r="H1476" s="435">
        <f t="shared" si="209"/>
        <v>0.19720560402165102</v>
      </c>
      <c r="I1476" s="577">
        <f t="shared" si="206"/>
        <v>14.73</v>
      </c>
      <c r="J1476" s="573">
        <f t="shared" si="210"/>
        <v>0.61300111302565996</v>
      </c>
    </row>
    <row r="1477" spans="1:10" x14ac:dyDescent="0.25">
      <c r="A1477">
        <f t="shared" ref="A1477:A1540" si="211">(((1+B1477/100)^A$2)*B1477/100)/(((1+B1477/100)^A$2)-1)</f>
        <v>0.14982175108120802</v>
      </c>
      <c r="B1477" s="2">
        <f t="shared" si="203"/>
        <v>14.73999999999973</v>
      </c>
      <c r="C1477" s="428">
        <f t="shared" si="204"/>
        <v>14.74</v>
      </c>
      <c r="D1477" s="425">
        <f t="shared" si="207"/>
        <v>0.14982175108121062</v>
      </c>
      <c r="E1477" s="433">
        <f t="shared" si="205"/>
        <v>14.74</v>
      </c>
      <c r="F1477" s="430">
        <f t="shared" si="208"/>
        <v>0.19728125421060252</v>
      </c>
      <c r="G1477" s="439">
        <f t="shared" si="206"/>
        <v>14.74</v>
      </c>
      <c r="H1477" s="435">
        <f t="shared" si="209"/>
        <v>0.19728125421060252</v>
      </c>
      <c r="I1477" s="577">
        <f t="shared" si="206"/>
        <v>14.74</v>
      </c>
      <c r="J1477" s="573">
        <f t="shared" si="210"/>
        <v>0.61307942628294698</v>
      </c>
    </row>
    <row r="1478" spans="1:10" x14ac:dyDescent="0.25">
      <c r="A1478">
        <f t="shared" si="211"/>
        <v>0.14991696270242491</v>
      </c>
      <c r="B1478" s="2">
        <f t="shared" ref="B1478:B1502" si="212">B1477+0.01</f>
        <v>14.74999999999973</v>
      </c>
      <c r="C1478" s="428">
        <f t="shared" ref="C1478:C1541" si="213">ROUND(C1477+0.01,2)</f>
        <v>14.75</v>
      </c>
      <c r="D1478" s="425">
        <f t="shared" si="207"/>
        <v>0.14991696270242752</v>
      </c>
      <c r="E1478" s="433">
        <f t="shared" ref="E1478:E1541" si="214">ROUND(E1477+0.01,2)</f>
        <v>14.75</v>
      </c>
      <c r="F1478" s="430">
        <f t="shared" si="208"/>
        <v>0.19735691555392645</v>
      </c>
      <c r="G1478" s="439">
        <f t="shared" ref="G1478:I1541" si="215">ROUND(G1477+0.01,2)</f>
        <v>14.75</v>
      </c>
      <c r="H1478" s="435">
        <f t="shared" si="209"/>
        <v>0.19735691555392645</v>
      </c>
      <c r="I1478" s="577">
        <f t="shared" si="215"/>
        <v>14.75</v>
      </c>
      <c r="J1478" s="573">
        <f t="shared" si="210"/>
        <v>0.61315774155995373</v>
      </c>
    </row>
    <row r="1479" spans="1:10" x14ac:dyDescent="0.25">
      <c r="A1479">
        <f t="shared" si="211"/>
        <v>0.15001218351584508</v>
      </c>
      <c r="B1479" s="2">
        <f t="shared" si="212"/>
        <v>14.75999999999973</v>
      </c>
      <c r="C1479" s="428">
        <f t="shared" si="213"/>
        <v>14.76</v>
      </c>
      <c r="D1479" s="425">
        <f t="shared" si="207"/>
        <v>0.15001218351584766</v>
      </c>
      <c r="E1479" s="433">
        <f t="shared" si="214"/>
        <v>14.76</v>
      </c>
      <c r="F1479" s="430">
        <f t="shared" si="208"/>
        <v>0.19743258804758995</v>
      </c>
      <c r="G1479" s="439">
        <f t="shared" si="215"/>
        <v>14.76</v>
      </c>
      <c r="H1479" s="435">
        <f t="shared" si="209"/>
        <v>0.19743258804758995</v>
      </c>
      <c r="I1479" s="577">
        <f t="shared" si="215"/>
        <v>14.76</v>
      </c>
      <c r="J1479" s="573">
        <f t="shared" si="210"/>
        <v>0.61323605885639809</v>
      </c>
    </row>
    <row r="1480" spans="1:10" x14ac:dyDescent="0.25">
      <c r="A1480">
        <f t="shared" si="211"/>
        <v>0.1501074135049745</v>
      </c>
      <c r="B1480" s="2">
        <f t="shared" si="212"/>
        <v>14.76999999999973</v>
      </c>
      <c r="C1480" s="428">
        <f t="shared" si="213"/>
        <v>14.77</v>
      </c>
      <c r="D1480" s="425">
        <f t="shared" si="207"/>
        <v>0.15010741350497711</v>
      </c>
      <c r="E1480" s="433">
        <f t="shared" si="214"/>
        <v>14.77</v>
      </c>
      <c r="F1480" s="430">
        <f t="shared" si="208"/>
        <v>0.19750827168756083</v>
      </c>
      <c r="G1480" s="439">
        <f t="shared" si="215"/>
        <v>14.77</v>
      </c>
      <c r="H1480" s="435">
        <f t="shared" si="209"/>
        <v>0.19750827168756083</v>
      </c>
      <c r="I1480" s="577">
        <f t="shared" si="215"/>
        <v>14.77</v>
      </c>
      <c r="J1480" s="573">
        <f t="shared" si="210"/>
        <v>0.6133143781719983</v>
      </c>
    </row>
    <row r="1481" spans="1:10" x14ac:dyDescent="0.25">
      <c r="A1481">
        <f t="shared" si="211"/>
        <v>0.15020265265334456</v>
      </c>
      <c r="B1481" s="2">
        <f t="shared" si="212"/>
        <v>14.779999999999729</v>
      </c>
      <c r="C1481" s="428">
        <f t="shared" si="213"/>
        <v>14.78</v>
      </c>
      <c r="D1481" s="425">
        <f t="shared" si="207"/>
        <v>0.15020265265334715</v>
      </c>
      <c r="E1481" s="433">
        <f t="shared" si="214"/>
        <v>14.78</v>
      </c>
      <c r="F1481" s="430">
        <f t="shared" si="208"/>
        <v>0.1975839664698068</v>
      </c>
      <c r="G1481" s="439">
        <f t="shared" si="215"/>
        <v>14.78</v>
      </c>
      <c r="H1481" s="435">
        <f t="shared" si="209"/>
        <v>0.1975839664698068</v>
      </c>
      <c r="I1481" s="577">
        <f t="shared" si="215"/>
        <v>14.78</v>
      </c>
      <c r="J1481" s="573">
        <f t="shared" si="210"/>
        <v>0.61339269950647191</v>
      </c>
    </row>
    <row r="1482" spans="1:10" x14ac:dyDescent="0.25">
      <c r="A1482">
        <f t="shared" si="211"/>
        <v>0.15029790094451206</v>
      </c>
      <c r="B1482" s="2">
        <f t="shared" si="212"/>
        <v>14.789999999999729</v>
      </c>
      <c r="C1482" s="428">
        <f t="shared" si="213"/>
        <v>14.79</v>
      </c>
      <c r="D1482" s="425">
        <f t="shared" si="207"/>
        <v>0.15029790094451465</v>
      </c>
      <c r="E1482" s="433">
        <f t="shared" si="214"/>
        <v>14.79</v>
      </c>
      <c r="F1482" s="430">
        <f t="shared" si="208"/>
        <v>0.19765967239029614</v>
      </c>
      <c r="G1482" s="439">
        <f t="shared" si="215"/>
        <v>14.79</v>
      </c>
      <c r="H1482" s="435">
        <f t="shared" si="209"/>
        <v>0.19765967239029614</v>
      </c>
      <c r="I1482" s="577">
        <f t="shared" si="215"/>
        <v>14.79</v>
      </c>
      <c r="J1482" s="573">
        <f t="shared" si="210"/>
        <v>0.61347102285953747</v>
      </c>
    </row>
    <row r="1483" spans="1:10" x14ac:dyDescent="0.25">
      <c r="A1483">
        <f t="shared" si="211"/>
        <v>0.15039315836205913</v>
      </c>
      <c r="B1483" s="2">
        <f t="shared" si="212"/>
        <v>14.799999999999729</v>
      </c>
      <c r="C1483" s="428">
        <f t="shared" si="213"/>
        <v>14.8</v>
      </c>
      <c r="D1483" s="425">
        <f t="shared" si="207"/>
        <v>0.15039315836206171</v>
      </c>
      <c r="E1483" s="433">
        <f t="shared" si="214"/>
        <v>14.8</v>
      </c>
      <c r="F1483" s="430">
        <f t="shared" si="208"/>
        <v>0.19773538944499705</v>
      </c>
      <c r="G1483" s="439">
        <f t="shared" si="215"/>
        <v>14.8</v>
      </c>
      <c r="H1483" s="435">
        <f t="shared" si="209"/>
        <v>0.19773538944499705</v>
      </c>
      <c r="I1483" s="577">
        <f t="shared" si="215"/>
        <v>14.8</v>
      </c>
      <c r="J1483" s="573">
        <f t="shared" si="210"/>
        <v>0.6135493482309119</v>
      </c>
    </row>
    <row r="1484" spans="1:10" x14ac:dyDescent="0.25">
      <c r="A1484">
        <f t="shared" si="211"/>
        <v>0.15048842488959324</v>
      </c>
      <c r="B1484" s="2">
        <f t="shared" si="212"/>
        <v>14.809999999999729</v>
      </c>
      <c r="C1484" s="428">
        <f t="shared" si="213"/>
        <v>14.81</v>
      </c>
      <c r="D1484" s="425">
        <f t="shared" si="207"/>
        <v>0.15048842488959585</v>
      </c>
      <c r="E1484" s="433">
        <f t="shared" si="214"/>
        <v>14.81</v>
      </c>
      <c r="F1484" s="430">
        <f t="shared" si="208"/>
        <v>0.19781111762987885</v>
      </c>
      <c r="G1484" s="439">
        <f t="shared" si="215"/>
        <v>14.81</v>
      </c>
      <c r="H1484" s="435">
        <f t="shared" si="209"/>
        <v>0.19781111762987885</v>
      </c>
      <c r="I1484" s="577">
        <f t="shared" si="215"/>
        <v>14.81</v>
      </c>
      <c r="J1484" s="573">
        <f t="shared" si="210"/>
        <v>0.61362767562031595</v>
      </c>
    </row>
    <row r="1485" spans="1:10" x14ac:dyDescent="0.25">
      <c r="A1485">
        <f t="shared" si="211"/>
        <v>0.15058370051074721</v>
      </c>
      <c r="B1485" s="2">
        <f t="shared" si="212"/>
        <v>14.819999999999729</v>
      </c>
      <c r="C1485" s="428">
        <f t="shared" si="213"/>
        <v>14.82</v>
      </c>
      <c r="D1485" s="425">
        <f t="shared" si="207"/>
        <v>0.15058370051074982</v>
      </c>
      <c r="E1485" s="433">
        <f t="shared" si="214"/>
        <v>14.82</v>
      </c>
      <c r="F1485" s="430">
        <f t="shared" si="208"/>
        <v>0.19788685694090993</v>
      </c>
      <c r="G1485" s="439">
        <f t="shared" si="215"/>
        <v>14.82</v>
      </c>
      <c r="H1485" s="435">
        <f t="shared" si="209"/>
        <v>0.19788685694090993</v>
      </c>
      <c r="I1485" s="577">
        <f t="shared" si="215"/>
        <v>14.82</v>
      </c>
      <c r="J1485" s="573">
        <f t="shared" si="210"/>
        <v>0.61370600502746453</v>
      </c>
    </row>
    <row r="1486" spans="1:10" x14ac:dyDescent="0.25">
      <c r="A1486">
        <f t="shared" si="211"/>
        <v>0.15067898520917911</v>
      </c>
      <c r="B1486" s="2">
        <f t="shared" si="212"/>
        <v>14.829999999999728</v>
      </c>
      <c r="C1486" s="428">
        <f t="shared" si="213"/>
        <v>14.83</v>
      </c>
      <c r="D1486" s="425">
        <f t="shared" si="207"/>
        <v>0.15067898520918169</v>
      </c>
      <c r="E1486" s="433">
        <f t="shared" si="214"/>
        <v>14.83</v>
      </c>
      <c r="F1486" s="430">
        <f t="shared" si="208"/>
        <v>0.19796260737406027</v>
      </c>
      <c r="G1486" s="439">
        <f t="shared" si="215"/>
        <v>14.83</v>
      </c>
      <c r="H1486" s="435">
        <f t="shared" si="209"/>
        <v>0.19796260737406027</v>
      </c>
      <c r="I1486" s="577">
        <f t="shared" si="215"/>
        <v>14.83</v>
      </c>
      <c r="J1486" s="573">
        <f t="shared" si="210"/>
        <v>0.61378433645207886</v>
      </c>
    </row>
    <row r="1487" spans="1:10" x14ac:dyDescent="0.25">
      <c r="A1487">
        <f t="shared" si="211"/>
        <v>0.15077427896857226</v>
      </c>
      <c r="B1487" s="2">
        <f t="shared" si="212"/>
        <v>14.839999999999728</v>
      </c>
      <c r="C1487" s="428">
        <f t="shared" si="213"/>
        <v>14.84</v>
      </c>
      <c r="D1487" s="425">
        <f t="shared" si="207"/>
        <v>0.15077427896857484</v>
      </c>
      <c r="E1487" s="433">
        <f t="shared" si="214"/>
        <v>14.84</v>
      </c>
      <c r="F1487" s="430">
        <f t="shared" si="208"/>
        <v>0.19803836892529889</v>
      </c>
      <c r="G1487" s="439">
        <f t="shared" si="215"/>
        <v>14.84</v>
      </c>
      <c r="H1487" s="435">
        <f t="shared" si="209"/>
        <v>0.19803836892529889</v>
      </c>
      <c r="I1487" s="577">
        <f t="shared" si="215"/>
        <v>14.84</v>
      </c>
      <c r="J1487" s="573">
        <f t="shared" si="210"/>
        <v>0.61386266989387406</v>
      </c>
    </row>
    <row r="1488" spans="1:10" x14ac:dyDescent="0.25">
      <c r="A1488">
        <f t="shared" si="211"/>
        <v>0.15086958177263529</v>
      </c>
      <c r="B1488" s="2">
        <f t="shared" si="212"/>
        <v>14.849999999999728</v>
      </c>
      <c r="C1488" s="428">
        <f t="shared" si="213"/>
        <v>14.85</v>
      </c>
      <c r="D1488" s="425">
        <f t="shared" si="207"/>
        <v>0.15086958177263787</v>
      </c>
      <c r="E1488" s="433">
        <f t="shared" si="214"/>
        <v>14.85</v>
      </c>
      <c r="F1488" s="430">
        <f t="shared" si="208"/>
        <v>0.19811414159059623</v>
      </c>
      <c r="G1488" s="439">
        <f t="shared" si="215"/>
        <v>14.85</v>
      </c>
      <c r="H1488" s="435">
        <f t="shared" si="209"/>
        <v>0.19811414159059623</v>
      </c>
      <c r="I1488" s="577">
        <f t="shared" si="215"/>
        <v>14.85</v>
      </c>
      <c r="J1488" s="573">
        <f t="shared" si="210"/>
        <v>0.61394100535257135</v>
      </c>
    </row>
    <row r="1489" spans="1:10" x14ac:dyDescent="0.25">
      <c r="A1489">
        <f t="shared" si="211"/>
        <v>0.1509648936051019</v>
      </c>
      <c r="B1489" s="2">
        <f t="shared" si="212"/>
        <v>14.859999999999728</v>
      </c>
      <c r="C1489" s="428">
        <f t="shared" si="213"/>
        <v>14.86</v>
      </c>
      <c r="D1489" s="425">
        <f t="shared" si="207"/>
        <v>0.15096489360510448</v>
      </c>
      <c r="E1489" s="433">
        <f t="shared" si="214"/>
        <v>14.86</v>
      </c>
      <c r="F1489" s="430">
        <f t="shared" si="208"/>
        <v>0.19818992536592236</v>
      </c>
      <c r="G1489" s="439">
        <f t="shared" si="215"/>
        <v>14.86</v>
      </c>
      <c r="H1489" s="435">
        <f t="shared" si="209"/>
        <v>0.19818992536592236</v>
      </c>
      <c r="I1489" s="577">
        <f t="shared" si="215"/>
        <v>14.86</v>
      </c>
      <c r="J1489" s="573">
        <f t="shared" si="210"/>
        <v>0.61401934282788773</v>
      </c>
    </row>
    <row r="1490" spans="1:10" x14ac:dyDescent="0.25">
      <c r="A1490">
        <f t="shared" si="211"/>
        <v>0.15106021444973114</v>
      </c>
      <c r="B1490" s="2">
        <f t="shared" si="212"/>
        <v>14.869999999999727</v>
      </c>
      <c r="C1490" s="428">
        <f t="shared" si="213"/>
        <v>14.87</v>
      </c>
      <c r="D1490" s="425">
        <f t="shared" si="207"/>
        <v>0.15106021444973372</v>
      </c>
      <c r="E1490" s="433">
        <f t="shared" si="214"/>
        <v>14.87</v>
      </c>
      <c r="F1490" s="430">
        <f t="shared" si="208"/>
        <v>0.1982657202472479</v>
      </c>
      <c r="G1490" s="439">
        <f t="shared" si="215"/>
        <v>14.87</v>
      </c>
      <c r="H1490" s="435">
        <f t="shared" si="209"/>
        <v>0.1982657202472479</v>
      </c>
      <c r="I1490" s="577">
        <f t="shared" si="215"/>
        <v>14.87</v>
      </c>
      <c r="J1490" s="573">
        <f t="shared" si="210"/>
        <v>0.61409768231954176</v>
      </c>
    </row>
    <row r="1491" spans="1:10" x14ac:dyDescent="0.25">
      <c r="A1491">
        <f t="shared" si="211"/>
        <v>0.15115554429030714</v>
      </c>
      <c r="B1491" s="2">
        <f t="shared" si="212"/>
        <v>14.879999999999727</v>
      </c>
      <c r="C1491" s="428">
        <f t="shared" si="213"/>
        <v>14.88</v>
      </c>
      <c r="D1491" s="425">
        <f t="shared" si="207"/>
        <v>0.15115554429030975</v>
      </c>
      <c r="E1491" s="433">
        <f t="shared" si="214"/>
        <v>14.88</v>
      </c>
      <c r="F1491" s="430">
        <f t="shared" si="208"/>
        <v>0.19834152623054369</v>
      </c>
      <c r="G1491" s="439">
        <f t="shared" si="215"/>
        <v>14.88</v>
      </c>
      <c r="H1491" s="435">
        <f t="shared" si="209"/>
        <v>0.19834152623054369</v>
      </c>
      <c r="I1491" s="577">
        <f t="shared" si="215"/>
        <v>14.88</v>
      </c>
      <c r="J1491" s="573">
        <f t="shared" si="210"/>
        <v>0.61417602382725234</v>
      </c>
    </row>
    <row r="1492" spans="1:10" x14ac:dyDescent="0.25">
      <c r="A1492">
        <f t="shared" si="211"/>
        <v>0.15125088311063917</v>
      </c>
      <c r="B1492" s="2">
        <f t="shared" si="212"/>
        <v>14.889999999999727</v>
      </c>
      <c r="C1492" s="428">
        <f t="shared" si="213"/>
        <v>14.89</v>
      </c>
      <c r="D1492" s="425">
        <f t="shared" si="207"/>
        <v>0.1512508831106418</v>
      </c>
      <c r="E1492" s="433">
        <f t="shared" si="214"/>
        <v>14.89</v>
      </c>
      <c r="F1492" s="430">
        <f t="shared" si="208"/>
        <v>0.19841734331178076</v>
      </c>
      <c r="G1492" s="439">
        <f t="shared" si="215"/>
        <v>14.89</v>
      </c>
      <c r="H1492" s="435">
        <f t="shared" si="209"/>
        <v>0.19841734331178076</v>
      </c>
      <c r="I1492" s="577">
        <f t="shared" si="215"/>
        <v>14.89</v>
      </c>
      <c r="J1492" s="573">
        <f t="shared" si="210"/>
        <v>0.61425436735073757</v>
      </c>
    </row>
    <row r="1493" spans="1:10" x14ac:dyDescent="0.25">
      <c r="A1493">
        <f t="shared" si="211"/>
        <v>0.15134623089456165</v>
      </c>
      <c r="B1493" s="2">
        <f t="shared" si="212"/>
        <v>14.899999999999727</v>
      </c>
      <c r="C1493" s="428">
        <f t="shared" si="213"/>
        <v>14.9</v>
      </c>
      <c r="D1493" s="425">
        <f t="shared" si="207"/>
        <v>0.15134623089456428</v>
      </c>
      <c r="E1493" s="433">
        <f t="shared" si="214"/>
        <v>14.9</v>
      </c>
      <c r="F1493" s="430">
        <f t="shared" si="208"/>
        <v>0.1984931714869308</v>
      </c>
      <c r="G1493" s="439">
        <f t="shared" si="215"/>
        <v>14.9</v>
      </c>
      <c r="H1493" s="435">
        <f t="shared" si="209"/>
        <v>0.1984931714869308</v>
      </c>
      <c r="I1493" s="577">
        <f t="shared" si="215"/>
        <v>14.9</v>
      </c>
      <c r="J1493" s="573">
        <f t="shared" si="210"/>
        <v>0.61433271288971625</v>
      </c>
    </row>
    <row r="1494" spans="1:10" x14ac:dyDescent="0.25">
      <c r="A1494">
        <f t="shared" si="211"/>
        <v>0.15144158762593399</v>
      </c>
      <c r="B1494" s="2">
        <f t="shared" si="212"/>
        <v>14.909999999999727</v>
      </c>
      <c r="C1494" s="428">
        <f t="shared" si="213"/>
        <v>14.91</v>
      </c>
      <c r="D1494" s="425">
        <f t="shared" si="207"/>
        <v>0.15144158762593662</v>
      </c>
      <c r="E1494" s="433">
        <f t="shared" si="214"/>
        <v>14.91</v>
      </c>
      <c r="F1494" s="430">
        <f t="shared" si="208"/>
        <v>0.19856901075196545</v>
      </c>
      <c r="G1494" s="439">
        <f t="shared" si="215"/>
        <v>14.91</v>
      </c>
      <c r="H1494" s="435">
        <f t="shared" si="209"/>
        <v>0.19856901075196545</v>
      </c>
      <c r="I1494" s="577">
        <f t="shared" si="215"/>
        <v>14.91</v>
      </c>
      <c r="J1494" s="573">
        <f t="shared" si="210"/>
        <v>0.61441106044390681</v>
      </c>
    </row>
    <row r="1495" spans="1:10" x14ac:dyDescent="0.25">
      <c r="A1495">
        <f t="shared" si="211"/>
        <v>0.15153695328864084</v>
      </c>
      <c r="B1495" s="2">
        <f t="shared" si="212"/>
        <v>14.919999999999726</v>
      </c>
      <c r="C1495" s="428">
        <f t="shared" si="213"/>
        <v>14.92</v>
      </c>
      <c r="D1495" s="425">
        <f t="shared" si="207"/>
        <v>0.15153695328864342</v>
      </c>
      <c r="E1495" s="433">
        <f t="shared" si="214"/>
        <v>14.92</v>
      </c>
      <c r="F1495" s="430">
        <f t="shared" si="208"/>
        <v>0.19864486110285684</v>
      </c>
      <c r="G1495" s="439">
        <f t="shared" si="215"/>
        <v>14.92</v>
      </c>
      <c r="H1495" s="435">
        <f t="shared" si="209"/>
        <v>0.19864486110285684</v>
      </c>
      <c r="I1495" s="577">
        <f t="shared" si="215"/>
        <v>14.92</v>
      </c>
      <c r="J1495" s="573">
        <f t="shared" si="210"/>
        <v>0.61448941001302815</v>
      </c>
    </row>
    <row r="1496" spans="1:10" x14ac:dyDescent="0.25">
      <c r="A1496">
        <f t="shared" si="211"/>
        <v>0.1516323278665917</v>
      </c>
      <c r="B1496" s="2">
        <f t="shared" si="212"/>
        <v>14.929999999999726</v>
      </c>
      <c r="C1496" s="428">
        <f t="shared" si="213"/>
        <v>14.93</v>
      </c>
      <c r="D1496" s="425">
        <f t="shared" si="207"/>
        <v>0.15163232786659428</v>
      </c>
      <c r="E1496" s="433">
        <f t="shared" si="214"/>
        <v>14.93</v>
      </c>
      <c r="F1496" s="430">
        <f t="shared" si="208"/>
        <v>0.19872072253557738</v>
      </c>
      <c r="G1496" s="439">
        <f t="shared" si="215"/>
        <v>14.93</v>
      </c>
      <c r="H1496" s="435">
        <f t="shared" si="209"/>
        <v>0.19872072253557738</v>
      </c>
      <c r="I1496" s="577">
        <f t="shared" si="215"/>
        <v>14.93</v>
      </c>
      <c r="J1496" s="573">
        <f t="shared" si="210"/>
        <v>0.61456776159679893</v>
      </c>
    </row>
    <row r="1497" spans="1:10" x14ac:dyDescent="0.25">
      <c r="A1497">
        <f t="shared" si="211"/>
        <v>0.15172771134372112</v>
      </c>
      <c r="B1497" s="2">
        <f t="shared" si="212"/>
        <v>14.939999999999726</v>
      </c>
      <c r="C1497" s="428">
        <f t="shared" si="213"/>
        <v>14.94</v>
      </c>
      <c r="D1497" s="425">
        <f t="shared" si="207"/>
        <v>0.15172771134372376</v>
      </c>
      <c r="E1497" s="433">
        <f t="shared" si="214"/>
        <v>14.94</v>
      </c>
      <c r="F1497" s="430">
        <f t="shared" si="208"/>
        <v>0.19879659504609981</v>
      </c>
      <c r="G1497" s="439">
        <f t="shared" si="215"/>
        <v>14.94</v>
      </c>
      <c r="H1497" s="435">
        <f t="shared" si="209"/>
        <v>0.19879659504609981</v>
      </c>
      <c r="I1497" s="577">
        <f t="shared" si="215"/>
        <v>14.94</v>
      </c>
      <c r="J1497" s="573">
        <f t="shared" si="210"/>
        <v>0.61464611519493828</v>
      </c>
    </row>
    <row r="1498" spans="1:10" x14ac:dyDescent="0.25">
      <c r="A1498">
        <f t="shared" si="211"/>
        <v>0.15182310370398883</v>
      </c>
      <c r="B1498" s="2">
        <f t="shared" si="212"/>
        <v>14.949999999999726</v>
      </c>
      <c r="C1498" s="428">
        <f t="shared" si="213"/>
        <v>14.95</v>
      </c>
      <c r="D1498" s="425">
        <f t="shared" si="207"/>
        <v>0.15182310370399144</v>
      </c>
      <c r="E1498" s="433">
        <f t="shared" si="214"/>
        <v>14.95</v>
      </c>
      <c r="F1498" s="430">
        <f t="shared" si="208"/>
        <v>0.19887247863039711</v>
      </c>
      <c r="G1498" s="439">
        <f t="shared" si="215"/>
        <v>14.95</v>
      </c>
      <c r="H1498" s="435">
        <f t="shared" si="209"/>
        <v>0.19887247863039711</v>
      </c>
      <c r="I1498" s="577">
        <f t="shared" si="215"/>
        <v>14.95</v>
      </c>
      <c r="J1498" s="573">
        <f t="shared" si="210"/>
        <v>0.61472447080716464</v>
      </c>
    </row>
    <row r="1499" spans="1:10" x14ac:dyDescent="0.25">
      <c r="A1499">
        <f t="shared" si="211"/>
        <v>0.15191850493137929</v>
      </c>
      <c r="B1499" s="2">
        <f t="shared" si="212"/>
        <v>14.959999999999726</v>
      </c>
      <c r="C1499" s="428">
        <f t="shared" si="213"/>
        <v>14.96</v>
      </c>
      <c r="D1499" s="425">
        <f t="shared" si="207"/>
        <v>0.1519185049313819</v>
      </c>
      <c r="E1499" s="433">
        <f t="shared" si="214"/>
        <v>14.96</v>
      </c>
      <c r="F1499" s="430">
        <f t="shared" si="208"/>
        <v>0.19894837328444265</v>
      </c>
      <c r="G1499" s="439">
        <f t="shared" si="215"/>
        <v>14.96</v>
      </c>
      <c r="H1499" s="435">
        <f t="shared" si="209"/>
        <v>0.19894837328444265</v>
      </c>
      <c r="I1499" s="577">
        <f t="shared" si="215"/>
        <v>14.96</v>
      </c>
      <c r="J1499" s="573">
        <f t="shared" si="210"/>
        <v>0.61480282843319711</v>
      </c>
    </row>
    <row r="1500" spans="1:10" x14ac:dyDescent="0.25">
      <c r="A1500">
        <f t="shared" si="211"/>
        <v>0.15201391500990194</v>
      </c>
      <c r="B1500" s="2">
        <f t="shared" si="212"/>
        <v>14.969999999999725</v>
      </c>
      <c r="C1500" s="428">
        <f t="shared" si="213"/>
        <v>14.97</v>
      </c>
      <c r="D1500" s="425">
        <f t="shared" si="207"/>
        <v>0.15201391500990458</v>
      </c>
      <c r="E1500" s="433">
        <f t="shared" si="214"/>
        <v>14.97</v>
      </c>
      <c r="F1500" s="430">
        <f t="shared" si="208"/>
        <v>0.19902427900421002</v>
      </c>
      <c r="G1500" s="439">
        <f t="shared" si="215"/>
        <v>14.97</v>
      </c>
      <c r="H1500" s="435">
        <f t="shared" si="209"/>
        <v>0.19902427900421002</v>
      </c>
      <c r="I1500" s="577">
        <f t="shared" si="215"/>
        <v>14.97</v>
      </c>
      <c r="J1500" s="573">
        <f t="shared" si="210"/>
        <v>0.61488118807275449</v>
      </c>
    </row>
    <row r="1501" spans="1:10" x14ac:dyDescent="0.25">
      <c r="A1501">
        <f t="shared" si="211"/>
        <v>0.15210933392359122</v>
      </c>
      <c r="B1501" s="2">
        <f t="shared" si="212"/>
        <v>14.979999999999725</v>
      </c>
      <c r="C1501" s="428">
        <f t="shared" si="213"/>
        <v>14.98</v>
      </c>
      <c r="D1501" s="425">
        <f t="shared" si="207"/>
        <v>0.15210933392359385</v>
      </c>
      <c r="E1501" s="433">
        <f t="shared" si="214"/>
        <v>14.98</v>
      </c>
      <c r="F1501" s="430">
        <f t="shared" si="208"/>
        <v>0.19910019578567326</v>
      </c>
      <c r="G1501" s="439">
        <f t="shared" si="215"/>
        <v>14.98</v>
      </c>
      <c r="H1501" s="435">
        <f t="shared" si="209"/>
        <v>0.19910019578567326</v>
      </c>
      <c r="I1501" s="577">
        <f t="shared" si="215"/>
        <v>14.98</v>
      </c>
      <c r="J1501" s="573">
        <f t="shared" si="210"/>
        <v>0.614959549725556</v>
      </c>
    </row>
    <row r="1502" spans="1:10" x14ac:dyDescent="0.25">
      <c r="A1502">
        <f t="shared" si="211"/>
        <v>0.15220476165650643</v>
      </c>
      <c r="B1502" s="2">
        <f t="shared" si="212"/>
        <v>14.989999999999725</v>
      </c>
      <c r="C1502" s="428">
        <f t="shared" si="213"/>
        <v>14.99</v>
      </c>
      <c r="D1502" s="425">
        <f t="shared" si="207"/>
        <v>0.15220476165650906</v>
      </c>
      <c r="E1502" s="433">
        <f t="shared" si="214"/>
        <v>14.99</v>
      </c>
      <c r="F1502" s="430">
        <f t="shared" si="208"/>
        <v>0.19917612362480669</v>
      </c>
      <c r="G1502" s="439">
        <f t="shared" si="215"/>
        <v>14.99</v>
      </c>
      <c r="H1502" s="435">
        <f t="shared" si="209"/>
        <v>0.19917612362480669</v>
      </c>
      <c r="I1502" s="577">
        <f t="shared" si="215"/>
        <v>14.99</v>
      </c>
      <c r="J1502" s="573">
        <f t="shared" si="210"/>
        <v>0.61503791339132086</v>
      </c>
    </row>
    <row r="1503" spans="1:10" x14ac:dyDescent="0.25">
      <c r="A1503">
        <f t="shared" si="211"/>
        <v>0.15230019819273166</v>
      </c>
      <c r="B1503" s="2">
        <f>B1502+0.01</f>
        <v>14.999999999999725</v>
      </c>
      <c r="C1503" s="428">
        <f t="shared" si="213"/>
        <v>15</v>
      </c>
      <c r="D1503" s="425">
        <f t="shared" si="207"/>
        <v>0.1523001981927343</v>
      </c>
      <c r="E1503" s="433">
        <f t="shared" si="214"/>
        <v>15</v>
      </c>
      <c r="F1503" s="430">
        <f t="shared" si="208"/>
        <v>0.19925206251758487</v>
      </c>
      <c r="G1503" s="439">
        <f t="shared" si="215"/>
        <v>15</v>
      </c>
      <c r="H1503" s="435">
        <f t="shared" si="209"/>
        <v>0.19925206251758487</v>
      </c>
      <c r="I1503" s="577">
        <f t="shared" si="215"/>
        <v>15</v>
      </c>
      <c r="J1503" s="573">
        <f t="shared" si="210"/>
        <v>0.61511627906976785</v>
      </c>
    </row>
    <row r="1504" spans="1:10" x14ac:dyDescent="0.25">
      <c r="A1504">
        <f t="shared" si="211"/>
        <v>0.15239564351637594</v>
      </c>
      <c r="B1504" s="2">
        <f t="shared" ref="B1504:B1567" si="216">B1503+0.01</f>
        <v>15.009999999999724</v>
      </c>
      <c r="C1504" s="428">
        <f t="shared" si="213"/>
        <v>15.01</v>
      </c>
      <c r="D1504" s="425">
        <f t="shared" si="207"/>
        <v>0.15239564351637858</v>
      </c>
      <c r="E1504" s="433">
        <f t="shared" si="214"/>
        <v>15.01</v>
      </c>
      <c r="F1504" s="430">
        <f t="shared" si="208"/>
        <v>0.19932801245998258</v>
      </c>
      <c r="G1504" s="439">
        <f t="shared" si="215"/>
        <v>15.01</v>
      </c>
      <c r="H1504" s="435">
        <f t="shared" si="209"/>
        <v>0.19932801245998258</v>
      </c>
      <c r="I1504" s="577">
        <f t="shared" si="215"/>
        <v>15.01</v>
      </c>
      <c r="J1504" s="573">
        <f t="shared" si="210"/>
        <v>0.61519464676061519</v>
      </c>
    </row>
    <row r="1505" spans="1:10" x14ac:dyDescent="0.25">
      <c r="A1505">
        <f t="shared" si="211"/>
        <v>0.15249109761157303</v>
      </c>
      <c r="B1505" s="2">
        <f t="shared" si="216"/>
        <v>15.019999999999724</v>
      </c>
      <c r="C1505" s="428">
        <f t="shared" si="213"/>
        <v>15.02</v>
      </c>
      <c r="D1505" s="425">
        <f t="shared" si="207"/>
        <v>0.15249109761157567</v>
      </c>
      <c r="E1505" s="433">
        <f t="shared" si="214"/>
        <v>15.02</v>
      </c>
      <c r="F1505" s="430">
        <f t="shared" si="208"/>
        <v>0.1994039734479755</v>
      </c>
      <c r="G1505" s="439">
        <f t="shared" si="215"/>
        <v>15.02</v>
      </c>
      <c r="H1505" s="435">
        <f t="shared" si="209"/>
        <v>0.1994039734479755</v>
      </c>
      <c r="I1505" s="577">
        <f t="shared" si="215"/>
        <v>15.02</v>
      </c>
      <c r="J1505" s="573">
        <f t="shared" si="210"/>
        <v>0.61527301646358523</v>
      </c>
    </row>
    <row r="1506" spans="1:10" x14ac:dyDescent="0.25">
      <c r="A1506">
        <f t="shared" si="211"/>
        <v>0.15258656046248151</v>
      </c>
      <c r="B1506" s="2">
        <f t="shared" si="216"/>
        <v>15.029999999999724</v>
      </c>
      <c r="C1506" s="428">
        <f t="shared" si="213"/>
        <v>15.03</v>
      </c>
      <c r="D1506" s="425">
        <f t="shared" si="207"/>
        <v>0.15258656046248412</v>
      </c>
      <c r="E1506" s="433">
        <f t="shared" si="214"/>
        <v>15.03</v>
      </c>
      <c r="F1506" s="430">
        <f t="shared" si="208"/>
        <v>0.19947994547753872</v>
      </c>
      <c r="G1506" s="439">
        <f t="shared" si="215"/>
        <v>15.03</v>
      </c>
      <c r="H1506" s="435">
        <f t="shared" si="209"/>
        <v>0.19947994547753872</v>
      </c>
      <c r="I1506" s="577">
        <f t="shared" si="215"/>
        <v>15.03</v>
      </c>
      <c r="J1506" s="573">
        <f t="shared" si="210"/>
        <v>0.61535138817839352</v>
      </c>
    </row>
    <row r="1507" spans="1:10" x14ac:dyDescent="0.25">
      <c r="A1507">
        <f t="shared" si="211"/>
        <v>0.15268203205328473</v>
      </c>
      <c r="B1507" s="2">
        <f t="shared" si="216"/>
        <v>15.039999999999724</v>
      </c>
      <c r="C1507" s="428">
        <f t="shared" si="213"/>
        <v>15.04</v>
      </c>
      <c r="D1507" s="425">
        <f t="shared" si="207"/>
        <v>0.15268203205328737</v>
      </c>
      <c r="E1507" s="433">
        <f t="shared" si="214"/>
        <v>15.04</v>
      </c>
      <c r="F1507" s="430">
        <f t="shared" si="208"/>
        <v>0.1995559285446486</v>
      </c>
      <c r="G1507" s="439">
        <f t="shared" si="215"/>
        <v>15.04</v>
      </c>
      <c r="H1507" s="435">
        <f t="shared" si="209"/>
        <v>0.1995559285446486</v>
      </c>
      <c r="I1507" s="577">
        <f t="shared" si="215"/>
        <v>15.04</v>
      </c>
      <c r="J1507" s="573">
        <f t="shared" si="210"/>
        <v>0.61542976190476228</v>
      </c>
    </row>
    <row r="1508" spans="1:10" x14ac:dyDescent="0.25">
      <c r="A1508">
        <f t="shared" si="211"/>
        <v>0.15277751236819076</v>
      </c>
      <c r="B1508" s="2">
        <f t="shared" si="216"/>
        <v>15.049999999999724</v>
      </c>
      <c r="C1508" s="428">
        <f t="shared" si="213"/>
        <v>15.05</v>
      </c>
      <c r="D1508" s="425">
        <f t="shared" si="207"/>
        <v>0.15277751236819342</v>
      </c>
      <c r="E1508" s="433">
        <f t="shared" si="214"/>
        <v>15.05</v>
      </c>
      <c r="F1508" s="430">
        <f t="shared" si="208"/>
        <v>0.1996319226452809</v>
      </c>
      <c r="G1508" s="439">
        <f t="shared" si="215"/>
        <v>15.05</v>
      </c>
      <c r="H1508" s="435">
        <f t="shared" si="209"/>
        <v>0.1996319226452809</v>
      </c>
      <c r="I1508" s="577">
        <f t="shared" si="215"/>
        <v>15.05</v>
      </c>
      <c r="J1508" s="573">
        <f t="shared" si="210"/>
        <v>0.6155081376424083</v>
      </c>
    </row>
    <row r="1509" spans="1:10" x14ac:dyDescent="0.25">
      <c r="A1509">
        <f t="shared" si="211"/>
        <v>0.15287300139143237</v>
      </c>
      <c r="B1509" s="2">
        <f t="shared" si="216"/>
        <v>15.059999999999723</v>
      </c>
      <c r="C1509" s="428">
        <f t="shared" si="213"/>
        <v>15.06</v>
      </c>
      <c r="D1509" s="425">
        <f t="shared" si="207"/>
        <v>0.152873001391435</v>
      </c>
      <c r="E1509" s="433">
        <f t="shared" si="214"/>
        <v>15.06</v>
      </c>
      <c r="F1509" s="430">
        <f t="shared" si="208"/>
        <v>0.19970792777541252</v>
      </c>
      <c r="G1509" s="439">
        <f t="shared" si="215"/>
        <v>15.06</v>
      </c>
      <c r="H1509" s="435">
        <f t="shared" si="209"/>
        <v>0.19970792777541252</v>
      </c>
      <c r="I1509" s="577">
        <f t="shared" si="215"/>
        <v>15.06</v>
      </c>
      <c r="J1509" s="573">
        <f t="shared" si="210"/>
        <v>0.61558651539105336</v>
      </c>
    </row>
    <row r="1510" spans="1:10" x14ac:dyDescent="0.25">
      <c r="A1510">
        <f t="shared" si="211"/>
        <v>0.15296849910726706</v>
      </c>
      <c r="B1510" s="2">
        <f t="shared" si="216"/>
        <v>15.069999999999723</v>
      </c>
      <c r="C1510" s="428">
        <f t="shared" si="213"/>
        <v>15.07</v>
      </c>
      <c r="D1510" s="425">
        <f t="shared" si="207"/>
        <v>0.1529684991072697</v>
      </c>
      <c r="E1510" s="433">
        <f t="shared" si="214"/>
        <v>15.07</v>
      </c>
      <c r="F1510" s="430">
        <f t="shared" si="208"/>
        <v>0.19978394393102025</v>
      </c>
      <c r="G1510" s="439">
        <f t="shared" si="215"/>
        <v>15.07</v>
      </c>
      <c r="H1510" s="435">
        <f t="shared" si="209"/>
        <v>0.19978394393102025</v>
      </c>
      <c r="I1510" s="577">
        <f t="shared" si="215"/>
        <v>15.07</v>
      </c>
      <c r="J1510" s="573">
        <f t="shared" si="210"/>
        <v>0.61566489515041611</v>
      </c>
    </row>
    <row r="1511" spans="1:10" x14ac:dyDescent="0.25">
      <c r="A1511">
        <f t="shared" si="211"/>
        <v>0.15306400549997692</v>
      </c>
      <c r="B1511" s="2">
        <f t="shared" si="216"/>
        <v>15.079999999999723</v>
      </c>
      <c r="C1511" s="428">
        <f t="shared" si="213"/>
        <v>15.08</v>
      </c>
      <c r="D1511" s="425">
        <f t="shared" si="207"/>
        <v>0.15306400549997956</v>
      </c>
      <c r="E1511" s="433">
        <f t="shared" si="214"/>
        <v>15.08</v>
      </c>
      <c r="F1511" s="430">
        <f t="shared" si="208"/>
        <v>0.19985997110808118</v>
      </c>
      <c r="G1511" s="439">
        <f t="shared" si="215"/>
        <v>15.08</v>
      </c>
      <c r="H1511" s="435">
        <f t="shared" si="209"/>
        <v>0.19985997110808118</v>
      </c>
      <c r="I1511" s="577">
        <f t="shared" si="215"/>
        <v>15.08</v>
      </c>
      <c r="J1511" s="573">
        <f t="shared" si="210"/>
        <v>0.61574327692021547</v>
      </c>
    </row>
    <row r="1512" spans="1:10" x14ac:dyDescent="0.25">
      <c r="A1512">
        <f t="shared" si="211"/>
        <v>0.15315952055386872</v>
      </c>
      <c r="B1512" s="2">
        <f t="shared" si="216"/>
        <v>15.089999999999723</v>
      </c>
      <c r="C1512" s="428">
        <f t="shared" si="213"/>
        <v>15.09</v>
      </c>
      <c r="D1512" s="425">
        <f t="shared" si="207"/>
        <v>0.15315952055387136</v>
      </c>
      <c r="E1512" s="433">
        <f t="shared" si="214"/>
        <v>15.09</v>
      </c>
      <c r="F1512" s="430">
        <f t="shared" si="208"/>
        <v>0.19993600930257305</v>
      </c>
      <c r="G1512" s="439">
        <f t="shared" si="215"/>
        <v>15.09</v>
      </c>
      <c r="H1512" s="435">
        <f t="shared" si="209"/>
        <v>0.19993600930257305</v>
      </c>
      <c r="I1512" s="577">
        <f t="shared" si="215"/>
        <v>15.09</v>
      </c>
      <c r="J1512" s="573">
        <f t="shared" si="210"/>
        <v>0.61582166070017197</v>
      </c>
    </row>
    <row r="1513" spans="1:10" x14ac:dyDescent="0.25">
      <c r="A1513">
        <f t="shared" si="211"/>
        <v>0.15325504425327383</v>
      </c>
      <c r="B1513" s="2">
        <f t="shared" si="216"/>
        <v>15.099999999999723</v>
      </c>
      <c r="C1513" s="428">
        <f t="shared" si="213"/>
        <v>15.1</v>
      </c>
      <c r="D1513" s="425">
        <f t="shared" si="207"/>
        <v>0.15325504425327646</v>
      </c>
      <c r="E1513" s="433">
        <f t="shared" si="214"/>
        <v>15.1</v>
      </c>
      <c r="F1513" s="430">
        <f t="shared" si="208"/>
        <v>0.20001205851047352</v>
      </c>
      <c r="G1513" s="439">
        <f t="shared" si="215"/>
        <v>15.1</v>
      </c>
      <c r="H1513" s="435">
        <f t="shared" si="209"/>
        <v>0.20001205851047352</v>
      </c>
      <c r="I1513" s="577">
        <f t="shared" si="215"/>
        <v>15.1</v>
      </c>
      <c r="J1513" s="573">
        <f t="shared" si="210"/>
        <v>0.6159000464900044</v>
      </c>
    </row>
    <row r="1514" spans="1:10" x14ac:dyDescent="0.25">
      <c r="A1514">
        <f t="shared" si="211"/>
        <v>0.15335057658254819</v>
      </c>
      <c r="B1514" s="2">
        <f t="shared" si="216"/>
        <v>15.109999999999722</v>
      </c>
      <c r="C1514" s="428">
        <f t="shared" si="213"/>
        <v>15.11</v>
      </c>
      <c r="D1514" s="425">
        <f t="shared" si="207"/>
        <v>0.15335057658255083</v>
      </c>
      <c r="E1514" s="433">
        <f t="shared" si="214"/>
        <v>15.11</v>
      </c>
      <c r="F1514" s="430">
        <f t="shared" si="208"/>
        <v>0.20008811872776094</v>
      </c>
      <c r="G1514" s="439">
        <f t="shared" si="215"/>
        <v>15.11</v>
      </c>
      <c r="H1514" s="435">
        <f t="shared" si="209"/>
        <v>0.20008811872776094</v>
      </c>
      <c r="I1514" s="577">
        <f t="shared" si="215"/>
        <v>15.11</v>
      </c>
      <c r="J1514" s="573">
        <f t="shared" si="210"/>
        <v>0.61597843428943311</v>
      </c>
    </row>
    <row r="1515" spans="1:10" x14ac:dyDescent="0.25">
      <c r="A1515">
        <f t="shared" si="211"/>
        <v>0.15344611752607235</v>
      </c>
      <c r="B1515" s="2">
        <f t="shared" si="216"/>
        <v>15.119999999999722</v>
      </c>
      <c r="C1515" s="428">
        <f t="shared" si="213"/>
        <v>15.12</v>
      </c>
      <c r="D1515" s="425">
        <f t="shared" si="207"/>
        <v>0.15344611752607501</v>
      </c>
      <c r="E1515" s="433">
        <f t="shared" si="214"/>
        <v>15.12</v>
      </c>
      <c r="F1515" s="430">
        <f t="shared" si="208"/>
        <v>0.20016418995041385</v>
      </c>
      <c r="G1515" s="439">
        <f t="shared" si="215"/>
        <v>15.12</v>
      </c>
      <c r="H1515" s="435">
        <f t="shared" si="209"/>
        <v>0.20016418995041385</v>
      </c>
      <c r="I1515" s="577">
        <f t="shared" si="215"/>
        <v>15.12</v>
      </c>
      <c r="J1515" s="573">
        <f t="shared" si="210"/>
        <v>0.61605682409817775</v>
      </c>
    </row>
    <row r="1516" spans="1:10" x14ac:dyDescent="0.25">
      <c r="A1516">
        <f t="shared" si="211"/>
        <v>0.15354166706825131</v>
      </c>
      <c r="B1516" s="2">
        <f t="shared" si="216"/>
        <v>15.129999999999722</v>
      </c>
      <c r="C1516" s="428">
        <f t="shared" si="213"/>
        <v>15.13</v>
      </c>
      <c r="D1516" s="425">
        <f t="shared" si="207"/>
        <v>0.15354166706825398</v>
      </c>
      <c r="E1516" s="433">
        <f t="shared" si="214"/>
        <v>15.13</v>
      </c>
      <c r="F1516" s="430">
        <f t="shared" si="208"/>
        <v>0.20024027217441112</v>
      </c>
      <c r="G1516" s="439">
        <f t="shared" si="215"/>
        <v>15.13</v>
      </c>
      <c r="H1516" s="435">
        <f t="shared" si="209"/>
        <v>0.20024027217441112</v>
      </c>
      <c r="I1516" s="577">
        <f t="shared" si="215"/>
        <v>15.13</v>
      </c>
      <c r="J1516" s="573">
        <f t="shared" si="210"/>
        <v>0.61613521591595788</v>
      </c>
    </row>
    <row r="1517" spans="1:10" x14ac:dyDescent="0.25">
      <c r="A1517">
        <f t="shared" si="211"/>
        <v>0.15363722519351466</v>
      </c>
      <c r="B1517" s="2">
        <f t="shared" si="216"/>
        <v>15.139999999999722</v>
      </c>
      <c r="C1517" s="428">
        <f t="shared" si="213"/>
        <v>15.14</v>
      </c>
      <c r="D1517" s="425">
        <f t="shared" si="207"/>
        <v>0.15363722519351733</v>
      </c>
      <c r="E1517" s="433">
        <f t="shared" si="214"/>
        <v>15.14</v>
      </c>
      <c r="F1517" s="430">
        <f t="shared" si="208"/>
        <v>0.20031636539573192</v>
      </c>
      <c r="G1517" s="439">
        <f t="shared" si="215"/>
        <v>15.14</v>
      </c>
      <c r="H1517" s="435">
        <f t="shared" si="209"/>
        <v>0.20031636539573192</v>
      </c>
      <c r="I1517" s="577">
        <f t="shared" si="215"/>
        <v>15.14</v>
      </c>
      <c r="J1517" s="573">
        <f t="shared" si="210"/>
        <v>0.61621360974249351</v>
      </c>
    </row>
    <row r="1518" spans="1:10" x14ac:dyDescent="0.25">
      <c r="A1518">
        <f t="shared" si="211"/>
        <v>0.15373279188631642</v>
      </c>
      <c r="B1518" s="2">
        <f t="shared" si="216"/>
        <v>15.149999999999721</v>
      </c>
      <c r="C1518" s="428">
        <f t="shared" si="213"/>
        <v>15.15</v>
      </c>
      <c r="D1518" s="425">
        <f t="shared" si="207"/>
        <v>0.15373279188631911</v>
      </c>
      <c r="E1518" s="433">
        <f t="shared" si="214"/>
        <v>15.15</v>
      </c>
      <c r="F1518" s="430">
        <f t="shared" si="208"/>
        <v>0.20039246961035576</v>
      </c>
      <c r="G1518" s="439">
        <f t="shared" si="215"/>
        <v>15.15</v>
      </c>
      <c r="H1518" s="435">
        <f t="shared" si="209"/>
        <v>0.20039246961035576</v>
      </c>
      <c r="I1518" s="577">
        <f t="shared" si="215"/>
        <v>15.15</v>
      </c>
      <c r="J1518" s="573">
        <f t="shared" si="210"/>
        <v>0.6162920055775043</v>
      </c>
    </row>
    <row r="1519" spans="1:10" x14ac:dyDescent="0.25">
      <c r="A1519">
        <f t="shared" si="211"/>
        <v>0.15382836713113501</v>
      </c>
      <c r="B1519" s="2">
        <f t="shared" si="216"/>
        <v>15.159999999999721</v>
      </c>
      <c r="C1519" s="428">
        <f t="shared" si="213"/>
        <v>15.16</v>
      </c>
      <c r="D1519" s="425">
        <f t="shared" si="207"/>
        <v>0.15382836713113768</v>
      </c>
      <c r="E1519" s="433">
        <f t="shared" si="214"/>
        <v>15.16</v>
      </c>
      <c r="F1519" s="430">
        <f t="shared" si="208"/>
        <v>0.20046858481426255</v>
      </c>
      <c r="G1519" s="439">
        <f t="shared" si="215"/>
        <v>15.16</v>
      </c>
      <c r="H1519" s="435">
        <f t="shared" si="209"/>
        <v>0.20046858481426255</v>
      </c>
      <c r="I1519" s="577">
        <f t="shared" si="215"/>
        <v>15.16</v>
      </c>
      <c r="J1519" s="573">
        <f t="shared" si="210"/>
        <v>0.61637040342071037</v>
      </c>
    </row>
    <row r="1520" spans="1:10" x14ac:dyDescent="0.25">
      <c r="A1520">
        <f t="shared" si="211"/>
        <v>0.15392395091247346</v>
      </c>
      <c r="B1520" s="2">
        <f t="shared" si="216"/>
        <v>15.169999999999721</v>
      </c>
      <c r="C1520" s="428">
        <f t="shared" si="213"/>
        <v>15.17</v>
      </c>
      <c r="D1520" s="425">
        <f t="shared" si="207"/>
        <v>0.1539239509124761</v>
      </c>
      <c r="E1520" s="433">
        <f t="shared" si="214"/>
        <v>15.17</v>
      </c>
      <c r="F1520" s="430">
        <f t="shared" si="208"/>
        <v>0.20054471100343257</v>
      </c>
      <c r="G1520" s="439">
        <f t="shared" si="215"/>
        <v>15.17</v>
      </c>
      <c r="H1520" s="435">
        <f t="shared" si="209"/>
        <v>0.20054471100343257</v>
      </c>
      <c r="I1520" s="577">
        <f t="shared" si="215"/>
        <v>15.17</v>
      </c>
      <c r="J1520" s="573">
        <f t="shared" si="210"/>
        <v>0.61644880327183182</v>
      </c>
    </row>
    <row r="1521" spans="1:10" x14ac:dyDescent="0.25">
      <c r="A1521">
        <f t="shared" si="211"/>
        <v>0.15401954321485897</v>
      </c>
      <c r="B1521" s="2">
        <f t="shared" si="216"/>
        <v>15.179999999999721</v>
      </c>
      <c r="C1521" s="428">
        <f t="shared" si="213"/>
        <v>15.18</v>
      </c>
      <c r="D1521" s="425">
        <f t="shared" si="207"/>
        <v>0.15401954321486164</v>
      </c>
      <c r="E1521" s="433">
        <f t="shared" si="214"/>
        <v>15.18</v>
      </c>
      <c r="F1521" s="430">
        <f t="shared" si="208"/>
        <v>0.20062084817384634</v>
      </c>
      <c r="G1521" s="439">
        <f t="shared" si="215"/>
        <v>15.18</v>
      </c>
      <c r="H1521" s="435">
        <f t="shared" si="209"/>
        <v>0.20062084817384634</v>
      </c>
      <c r="I1521" s="577">
        <f t="shared" si="215"/>
        <v>15.18</v>
      </c>
      <c r="J1521" s="573">
        <f t="shared" si="210"/>
        <v>0.61652720513058856</v>
      </c>
    </row>
    <row r="1522" spans="1:10" x14ac:dyDescent="0.25">
      <c r="A1522">
        <f t="shared" si="211"/>
        <v>0.15411514402284335</v>
      </c>
      <c r="B1522" s="2">
        <f t="shared" si="216"/>
        <v>15.189999999999721</v>
      </c>
      <c r="C1522" s="428">
        <f t="shared" si="213"/>
        <v>15.19</v>
      </c>
      <c r="D1522" s="425">
        <f t="shared" si="207"/>
        <v>0.15411514402284601</v>
      </c>
      <c r="E1522" s="433">
        <f t="shared" si="214"/>
        <v>15.19</v>
      </c>
      <c r="F1522" s="430">
        <f t="shared" si="208"/>
        <v>0.20069699632148488</v>
      </c>
      <c r="G1522" s="439">
        <f t="shared" si="215"/>
        <v>15.19</v>
      </c>
      <c r="H1522" s="435">
        <f t="shared" si="209"/>
        <v>0.20069699632148488</v>
      </c>
      <c r="I1522" s="577">
        <f t="shared" si="215"/>
        <v>15.19</v>
      </c>
      <c r="J1522" s="573">
        <f t="shared" si="210"/>
        <v>0.6166056089967008</v>
      </c>
    </row>
    <row r="1523" spans="1:10" x14ac:dyDescent="0.25">
      <c r="A1523">
        <f t="shared" si="211"/>
        <v>0.15421075332100254</v>
      </c>
      <c r="B1523" s="2">
        <f t="shared" si="216"/>
        <v>15.19999999999972</v>
      </c>
      <c r="C1523" s="428">
        <f t="shared" si="213"/>
        <v>15.2</v>
      </c>
      <c r="D1523" s="425">
        <f t="shared" si="207"/>
        <v>0.15421075332100523</v>
      </c>
      <c r="E1523" s="433">
        <f t="shared" si="214"/>
        <v>15.2</v>
      </c>
      <c r="F1523" s="430">
        <f t="shared" si="208"/>
        <v>0.20077315544232927</v>
      </c>
      <c r="G1523" s="439">
        <f t="shared" si="215"/>
        <v>15.2</v>
      </c>
      <c r="H1523" s="435">
        <f t="shared" si="209"/>
        <v>0.20077315544232927</v>
      </c>
      <c r="I1523" s="577">
        <f t="shared" si="215"/>
        <v>15.2</v>
      </c>
      <c r="J1523" s="573">
        <f t="shared" si="210"/>
        <v>0.61668401486988866</v>
      </c>
    </row>
    <row r="1524" spans="1:10" x14ac:dyDescent="0.25">
      <c r="A1524">
        <f t="shared" si="211"/>
        <v>0.15430637109393705</v>
      </c>
      <c r="B1524" s="2">
        <f t="shared" si="216"/>
        <v>15.20999999999972</v>
      </c>
      <c r="C1524" s="428">
        <f t="shared" si="213"/>
        <v>15.21</v>
      </c>
      <c r="D1524" s="425">
        <f t="shared" si="207"/>
        <v>0.15430637109393971</v>
      </c>
      <c r="E1524" s="433">
        <f t="shared" si="214"/>
        <v>15.21</v>
      </c>
      <c r="F1524" s="430">
        <f t="shared" si="208"/>
        <v>0.20084932553236134</v>
      </c>
      <c r="G1524" s="439">
        <f t="shared" si="215"/>
        <v>15.21</v>
      </c>
      <c r="H1524" s="435">
        <f t="shared" si="209"/>
        <v>0.20084932553236134</v>
      </c>
      <c r="I1524" s="577">
        <f t="shared" si="215"/>
        <v>15.21</v>
      </c>
      <c r="J1524" s="573">
        <f t="shared" si="210"/>
        <v>0.61676242274987259</v>
      </c>
    </row>
    <row r="1525" spans="1:10" x14ac:dyDescent="0.25">
      <c r="A1525">
        <f t="shared" si="211"/>
        <v>0.15440199732627138</v>
      </c>
      <c r="B1525" s="2">
        <f t="shared" si="216"/>
        <v>15.21999999999972</v>
      </c>
      <c r="C1525" s="428">
        <f t="shared" si="213"/>
        <v>15.22</v>
      </c>
      <c r="D1525" s="425">
        <f t="shared" si="207"/>
        <v>0.1544019973262741</v>
      </c>
      <c r="E1525" s="433">
        <f t="shared" si="214"/>
        <v>15.22</v>
      </c>
      <c r="F1525" s="430">
        <f t="shared" si="208"/>
        <v>0.20092550658756267</v>
      </c>
      <c r="G1525" s="439">
        <f t="shared" si="215"/>
        <v>15.22</v>
      </c>
      <c r="H1525" s="435">
        <f t="shared" si="209"/>
        <v>0.20092550658756267</v>
      </c>
      <c r="I1525" s="577">
        <f t="shared" si="215"/>
        <v>15.22</v>
      </c>
      <c r="J1525" s="573">
        <f t="shared" si="210"/>
        <v>0.61684083263637179</v>
      </c>
    </row>
    <row r="1526" spans="1:10" x14ac:dyDescent="0.25">
      <c r="A1526">
        <f t="shared" si="211"/>
        <v>0.15449763200265468</v>
      </c>
      <c r="B1526" s="2">
        <f t="shared" si="216"/>
        <v>15.22999999999972</v>
      </c>
      <c r="C1526" s="428">
        <f t="shared" si="213"/>
        <v>15.23</v>
      </c>
      <c r="D1526" s="425">
        <f t="shared" si="207"/>
        <v>0.15449763200265737</v>
      </c>
      <c r="E1526" s="433">
        <f t="shared" si="214"/>
        <v>15.23</v>
      </c>
      <c r="F1526" s="430">
        <f t="shared" si="208"/>
        <v>0.20100169860391612</v>
      </c>
      <c r="G1526" s="439">
        <f t="shared" si="215"/>
        <v>15.23</v>
      </c>
      <c r="H1526" s="435">
        <f t="shared" si="209"/>
        <v>0.20100169860391612</v>
      </c>
      <c r="I1526" s="577">
        <f t="shared" si="215"/>
        <v>15.23</v>
      </c>
      <c r="J1526" s="573">
        <f t="shared" si="210"/>
        <v>0.61691924452910885</v>
      </c>
    </row>
    <row r="1527" spans="1:10" x14ac:dyDescent="0.25">
      <c r="A1527">
        <f t="shared" si="211"/>
        <v>0.15459327510776003</v>
      </c>
      <c r="B1527" s="2">
        <f t="shared" si="216"/>
        <v>15.23999999999972</v>
      </c>
      <c r="C1527" s="428">
        <f t="shared" si="213"/>
        <v>15.24</v>
      </c>
      <c r="D1527" s="425">
        <f t="shared" si="207"/>
        <v>0.15459327510776272</v>
      </c>
      <c r="E1527" s="433">
        <f t="shared" si="214"/>
        <v>15.24</v>
      </c>
      <c r="F1527" s="430">
        <f t="shared" si="208"/>
        <v>0.20107790157740368</v>
      </c>
      <c r="G1527" s="439">
        <f t="shared" si="215"/>
        <v>15.24</v>
      </c>
      <c r="H1527" s="435">
        <f t="shared" si="209"/>
        <v>0.20107790157740368</v>
      </c>
      <c r="I1527" s="577">
        <f t="shared" si="215"/>
        <v>15.24</v>
      </c>
      <c r="J1527" s="573">
        <f t="shared" si="210"/>
        <v>0.61699765842780108</v>
      </c>
    </row>
    <row r="1528" spans="1:10" x14ac:dyDescent="0.25">
      <c r="A1528">
        <f t="shared" si="211"/>
        <v>0.15468892662628492</v>
      </c>
      <c r="B1528" s="2">
        <f t="shared" si="216"/>
        <v>15.249999999999719</v>
      </c>
      <c r="C1528" s="428">
        <f t="shared" si="213"/>
        <v>15.25</v>
      </c>
      <c r="D1528" s="425">
        <f t="shared" si="207"/>
        <v>0.15468892662628761</v>
      </c>
      <c r="E1528" s="433">
        <f t="shared" si="214"/>
        <v>15.25</v>
      </c>
      <c r="F1528" s="430">
        <f t="shared" si="208"/>
        <v>0.20115411550400886</v>
      </c>
      <c r="G1528" s="439">
        <f t="shared" si="215"/>
        <v>15.25</v>
      </c>
      <c r="H1528" s="435">
        <f t="shared" si="209"/>
        <v>0.20115411550400886</v>
      </c>
      <c r="I1528" s="577">
        <f t="shared" si="215"/>
        <v>15.25</v>
      </c>
      <c r="J1528" s="573">
        <f t="shared" si="210"/>
        <v>0.61707607433217171</v>
      </c>
    </row>
    <row r="1529" spans="1:10" x14ac:dyDescent="0.25">
      <c r="A1529">
        <f t="shared" si="211"/>
        <v>0.15478458654295096</v>
      </c>
      <c r="B1529" s="2">
        <f t="shared" si="216"/>
        <v>15.259999999999719</v>
      </c>
      <c r="C1529" s="428">
        <f t="shared" si="213"/>
        <v>15.26</v>
      </c>
      <c r="D1529" s="425">
        <f t="shared" si="207"/>
        <v>0.15478458654295366</v>
      </c>
      <c r="E1529" s="433">
        <f t="shared" si="214"/>
        <v>15.26</v>
      </c>
      <c r="F1529" s="430">
        <f t="shared" si="208"/>
        <v>0.20123034037971479</v>
      </c>
      <c r="G1529" s="439">
        <f t="shared" si="215"/>
        <v>15.26</v>
      </c>
      <c r="H1529" s="435">
        <f t="shared" si="209"/>
        <v>0.20123034037971479</v>
      </c>
      <c r="I1529" s="577">
        <f t="shared" si="215"/>
        <v>15.26</v>
      </c>
      <c r="J1529" s="573">
        <f t="shared" si="210"/>
        <v>0.61715449224193974</v>
      </c>
    </row>
    <row r="1530" spans="1:10" x14ac:dyDescent="0.25">
      <c r="A1530">
        <f t="shared" si="211"/>
        <v>0.15488025484250395</v>
      </c>
      <c r="B1530" s="2">
        <f t="shared" si="216"/>
        <v>15.269999999999719</v>
      </c>
      <c r="C1530" s="428">
        <f t="shared" si="213"/>
        <v>15.27</v>
      </c>
      <c r="D1530" s="425">
        <f t="shared" si="207"/>
        <v>0.15488025484250662</v>
      </c>
      <c r="E1530" s="433">
        <f t="shared" si="214"/>
        <v>15.27</v>
      </c>
      <c r="F1530" s="430">
        <f t="shared" si="208"/>
        <v>0.20130657620050518</v>
      </c>
      <c r="G1530" s="439">
        <f t="shared" si="215"/>
        <v>15.27</v>
      </c>
      <c r="H1530" s="435">
        <f t="shared" si="209"/>
        <v>0.20130657620050518</v>
      </c>
      <c r="I1530" s="577">
        <f t="shared" si="215"/>
        <v>15.27</v>
      </c>
      <c r="J1530" s="573">
        <f t="shared" si="210"/>
        <v>0.61723291215682607</v>
      </c>
    </row>
    <row r="1531" spans="1:10" x14ac:dyDescent="0.25">
      <c r="A1531">
        <f t="shared" si="211"/>
        <v>0.15497593150971381</v>
      </c>
      <c r="B1531" s="2">
        <f t="shared" si="216"/>
        <v>15.279999999999719</v>
      </c>
      <c r="C1531" s="428">
        <f t="shared" si="213"/>
        <v>15.28</v>
      </c>
      <c r="D1531" s="425">
        <f t="shared" si="207"/>
        <v>0.1549759315097165</v>
      </c>
      <c r="E1531" s="433">
        <f t="shared" si="214"/>
        <v>15.28</v>
      </c>
      <c r="F1531" s="430">
        <f t="shared" si="208"/>
        <v>0.20138282296236415</v>
      </c>
      <c r="G1531" s="439">
        <f t="shared" si="215"/>
        <v>15.28</v>
      </c>
      <c r="H1531" s="435">
        <f t="shared" si="209"/>
        <v>0.20138282296236415</v>
      </c>
      <c r="I1531" s="577">
        <f t="shared" si="215"/>
        <v>15.28</v>
      </c>
      <c r="J1531" s="573">
        <f t="shared" si="210"/>
        <v>0.61731133407655137</v>
      </c>
    </row>
    <row r="1532" spans="1:10" x14ac:dyDescent="0.25">
      <c r="A1532">
        <f t="shared" si="211"/>
        <v>0.15507161652937468</v>
      </c>
      <c r="B1532" s="2">
        <f t="shared" si="216"/>
        <v>15.289999999999718</v>
      </c>
      <c r="C1532" s="428">
        <f t="shared" si="213"/>
        <v>15.29</v>
      </c>
      <c r="D1532" s="425">
        <f t="shared" si="207"/>
        <v>0.15507161652937737</v>
      </c>
      <c r="E1532" s="433">
        <f t="shared" si="214"/>
        <v>15.29</v>
      </c>
      <c r="F1532" s="430">
        <f t="shared" si="208"/>
        <v>0.20145908066127605</v>
      </c>
      <c r="G1532" s="439">
        <f t="shared" si="215"/>
        <v>15.29</v>
      </c>
      <c r="H1532" s="435">
        <f t="shared" si="209"/>
        <v>0.20145908066127605</v>
      </c>
      <c r="I1532" s="577">
        <f t="shared" si="215"/>
        <v>15.29</v>
      </c>
      <c r="J1532" s="573">
        <f t="shared" si="210"/>
        <v>0.61738975800083584</v>
      </c>
    </row>
    <row r="1533" spans="1:10" x14ac:dyDescent="0.25">
      <c r="A1533">
        <f t="shared" si="211"/>
        <v>0.1551673098863047</v>
      </c>
      <c r="B1533" s="2">
        <f t="shared" si="216"/>
        <v>15.299999999999718</v>
      </c>
      <c r="C1533" s="428">
        <f t="shared" si="213"/>
        <v>15.3</v>
      </c>
      <c r="D1533" s="425">
        <f t="shared" si="207"/>
        <v>0.15516730988630739</v>
      </c>
      <c r="E1533" s="433">
        <f t="shared" si="214"/>
        <v>15.3</v>
      </c>
      <c r="F1533" s="430">
        <f t="shared" si="208"/>
        <v>0.20153534929322567</v>
      </c>
      <c r="G1533" s="439">
        <f t="shared" si="215"/>
        <v>15.3</v>
      </c>
      <c r="H1533" s="435">
        <f t="shared" si="209"/>
        <v>0.20153534929322567</v>
      </c>
      <c r="I1533" s="577">
        <f t="shared" si="215"/>
        <v>15.3</v>
      </c>
      <c r="J1533" s="573">
        <f t="shared" si="210"/>
        <v>0.61746818392940084</v>
      </c>
    </row>
    <row r="1534" spans="1:10" x14ac:dyDescent="0.25">
      <c r="A1534">
        <f t="shared" si="211"/>
        <v>0.15526301156534608</v>
      </c>
      <c r="B1534" s="2">
        <f t="shared" si="216"/>
        <v>15.309999999999718</v>
      </c>
      <c r="C1534" s="428">
        <f t="shared" si="213"/>
        <v>15.31</v>
      </c>
      <c r="D1534" s="425">
        <f t="shared" si="207"/>
        <v>0.15526301156534877</v>
      </c>
      <c r="E1534" s="433">
        <f t="shared" si="214"/>
        <v>15.31</v>
      </c>
      <c r="F1534" s="430">
        <f t="shared" si="208"/>
        <v>0.20161162885419812</v>
      </c>
      <c r="G1534" s="439">
        <f t="shared" si="215"/>
        <v>15.31</v>
      </c>
      <c r="H1534" s="435">
        <f t="shared" si="209"/>
        <v>0.20161162885419812</v>
      </c>
      <c r="I1534" s="577">
        <f t="shared" si="215"/>
        <v>15.31</v>
      </c>
      <c r="J1534" s="573">
        <f t="shared" si="210"/>
        <v>0.61754661186196635</v>
      </c>
    </row>
    <row r="1535" spans="1:10" x14ac:dyDescent="0.25">
      <c r="A1535">
        <f t="shared" si="211"/>
        <v>0.15535872155136513</v>
      </c>
      <c r="B1535" s="2">
        <f t="shared" si="216"/>
        <v>15.319999999999718</v>
      </c>
      <c r="C1535" s="428">
        <f t="shared" si="213"/>
        <v>15.32</v>
      </c>
      <c r="D1535" s="425">
        <f t="shared" si="207"/>
        <v>0.15535872155136782</v>
      </c>
      <c r="E1535" s="433">
        <f t="shared" si="214"/>
        <v>15.32</v>
      </c>
      <c r="F1535" s="430">
        <f t="shared" si="208"/>
        <v>0.20168791934017888</v>
      </c>
      <c r="G1535" s="439">
        <f t="shared" si="215"/>
        <v>15.32</v>
      </c>
      <c r="H1535" s="435">
        <f t="shared" si="209"/>
        <v>0.20168791934017888</v>
      </c>
      <c r="I1535" s="577">
        <f t="shared" si="215"/>
        <v>15.32</v>
      </c>
      <c r="J1535" s="573">
        <f t="shared" si="210"/>
        <v>0.61762504179825384</v>
      </c>
    </row>
    <row r="1536" spans="1:10" x14ac:dyDescent="0.25">
      <c r="A1536">
        <f t="shared" si="211"/>
        <v>0.15545443982925214</v>
      </c>
      <c r="B1536" s="2">
        <f t="shared" si="216"/>
        <v>15.329999999999718</v>
      </c>
      <c r="C1536" s="428">
        <f t="shared" si="213"/>
        <v>15.33</v>
      </c>
      <c r="D1536" s="425">
        <f t="shared" si="207"/>
        <v>0.15545443982925483</v>
      </c>
      <c r="E1536" s="433">
        <f t="shared" si="214"/>
        <v>15.33</v>
      </c>
      <c r="F1536" s="430">
        <f t="shared" si="208"/>
        <v>0.20176422074715378</v>
      </c>
      <c r="G1536" s="439">
        <f t="shared" si="215"/>
        <v>15.33</v>
      </c>
      <c r="H1536" s="435">
        <f t="shared" si="209"/>
        <v>0.20176422074715378</v>
      </c>
      <c r="I1536" s="577">
        <f t="shared" si="215"/>
        <v>15.33</v>
      </c>
      <c r="J1536" s="573">
        <f t="shared" si="210"/>
        <v>0.61770347373798362</v>
      </c>
    </row>
    <row r="1537" spans="1:10" x14ac:dyDescent="0.25">
      <c r="A1537">
        <f t="shared" si="211"/>
        <v>0.15555016638392138</v>
      </c>
      <c r="B1537" s="2">
        <f t="shared" si="216"/>
        <v>15.339999999999717</v>
      </c>
      <c r="C1537" s="428">
        <f t="shared" si="213"/>
        <v>15.34</v>
      </c>
      <c r="D1537" s="425">
        <f t="shared" si="207"/>
        <v>0.15555016638392408</v>
      </c>
      <c r="E1537" s="433">
        <f t="shared" si="214"/>
        <v>15.34</v>
      </c>
      <c r="F1537" s="430">
        <f t="shared" si="208"/>
        <v>0.20184053307110905</v>
      </c>
      <c r="G1537" s="439">
        <f t="shared" si="215"/>
        <v>15.34</v>
      </c>
      <c r="H1537" s="435">
        <f t="shared" si="209"/>
        <v>0.20184053307110905</v>
      </c>
      <c r="I1537" s="577">
        <f t="shared" si="215"/>
        <v>15.34</v>
      </c>
      <c r="J1537" s="573">
        <f t="shared" si="210"/>
        <v>0.61778190768087693</v>
      </c>
    </row>
    <row r="1538" spans="1:10" x14ac:dyDescent="0.25">
      <c r="A1538">
        <f t="shared" si="211"/>
        <v>0.15564590120031122</v>
      </c>
      <c r="B1538" s="2">
        <f t="shared" si="216"/>
        <v>15.349999999999717</v>
      </c>
      <c r="C1538" s="428">
        <f t="shared" si="213"/>
        <v>15.35</v>
      </c>
      <c r="D1538" s="425">
        <f t="shared" si="207"/>
        <v>0.15564590120031388</v>
      </c>
      <c r="E1538" s="433">
        <f t="shared" si="214"/>
        <v>15.35</v>
      </c>
      <c r="F1538" s="430">
        <f t="shared" si="208"/>
        <v>0.20191685630803116</v>
      </c>
      <c r="G1538" s="439">
        <f t="shared" si="215"/>
        <v>15.35</v>
      </c>
      <c r="H1538" s="435">
        <f t="shared" si="209"/>
        <v>0.20191685630803116</v>
      </c>
      <c r="I1538" s="577">
        <f t="shared" si="215"/>
        <v>15.35</v>
      </c>
      <c r="J1538" s="573">
        <f t="shared" si="210"/>
        <v>0.61786034362665454</v>
      </c>
    </row>
    <row r="1539" spans="1:10" x14ac:dyDescent="0.25">
      <c r="A1539">
        <f t="shared" si="211"/>
        <v>0.15574164426338366</v>
      </c>
      <c r="B1539" s="2">
        <f t="shared" si="216"/>
        <v>15.359999999999717</v>
      </c>
      <c r="C1539" s="428">
        <f t="shared" si="213"/>
        <v>15.36</v>
      </c>
      <c r="D1539" s="425">
        <f t="shared" ref="D1539:D1602" si="217">(((1+C1539/100)^D$2)*C1539/100)/(((1+C1539/100)^D$2)-1)</f>
        <v>0.15574164426338635</v>
      </c>
      <c r="E1539" s="433">
        <f t="shared" si="214"/>
        <v>15.36</v>
      </c>
      <c r="F1539" s="430">
        <f t="shared" ref="F1539:F1602" si="218">(((1+E1539/100)^F$2)*E1539/100)/(((1+E1539/100)^F$2)-1)</f>
        <v>0.20199319045390715</v>
      </c>
      <c r="G1539" s="439">
        <f t="shared" si="215"/>
        <v>15.36</v>
      </c>
      <c r="H1539" s="435">
        <f t="shared" ref="H1539:H1602" si="219">(((1+G1539/100)^H$2)*G1539/100)/(((1+G1539/100)^H$2)-1)</f>
        <v>0.20199319045390715</v>
      </c>
      <c r="I1539" s="577">
        <f t="shared" si="215"/>
        <v>15.36</v>
      </c>
      <c r="J1539" s="573">
        <f t="shared" ref="J1539:J1602" si="220">(((1+I1539/100)^J$2)*I1539/100)/(((1+I1539/100)^J$2)-1)</f>
        <v>0.61793878157503723</v>
      </c>
    </row>
    <row r="1540" spans="1:10" x14ac:dyDescent="0.25">
      <c r="A1540">
        <f t="shared" si="211"/>
        <v>0.15583739555812495</v>
      </c>
      <c r="B1540" s="2">
        <f t="shared" si="216"/>
        <v>15.369999999999717</v>
      </c>
      <c r="C1540" s="428">
        <f t="shared" si="213"/>
        <v>15.37</v>
      </c>
      <c r="D1540" s="425">
        <f t="shared" si="217"/>
        <v>0.15583739555812767</v>
      </c>
      <c r="E1540" s="433">
        <f t="shared" si="214"/>
        <v>15.37</v>
      </c>
      <c r="F1540" s="430">
        <f t="shared" si="218"/>
        <v>0.20206953550472428</v>
      </c>
      <c r="G1540" s="439">
        <f t="shared" si="215"/>
        <v>15.37</v>
      </c>
      <c r="H1540" s="435">
        <f t="shared" si="219"/>
        <v>0.20206953550472428</v>
      </c>
      <c r="I1540" s="577">
        <f t="shared" si="215"/>
        <v>15.37</v>
      </c>
      <c r="J1540" s="573">
        <f t="shared" si="220"/>
        <v>0.61801722152574645</v>
      </c>
    </row>
    <row r="1541" spans="1:10" x14ac:dyDescent="0.25">
      <c r="A1541">
        <f t="shared" ref="A1541:A1604" si="221">(((1+B1541/100)^A$2)*B1541/100)/(((1+B1541/100)^A$2)-1)</f>
        <v>0.15593315506954511</v>
      </c>
      <c r="B1541" s="2">
        <f t="shared" si="216"/>
        <v>15.379999999999717</v>
      </c>
      <c r="C1541" s="428">
        <f t="shared" si="213"/>
        <v>15.38</v>
      </c>
      <c r="D1541" s="425">
        <f t="shared" si="217"/>
        <v>0.1559331550695478</v>
      </c>
      <c r="E1541" s="433">
        <f t="shared" si="214"/>
        <v>15.38</v>
      </c>
      <c r="F1541" s="430">
        <f t="shared" si="218"/>
        <v>0.20214589145647019</v>
      </c>
      <c r="G1541" s="439">
        <f t="shared" si="215"/>
        <v>15.38</v>
      </c>
      <c r="H1541" s="435">
        <f t="shared" si="219"/>
        <v>0.20214589145647019</v>
      </c>
      <c r="I1541" s="577">
        <f t="shared" si="215"/>
        <v>15.38</v>
      </c>
      <c r="J1541" s="573">
        <f t="shared" si="220"/>
        <v>0.61809566347850331</v>
      </c>
    </row>
    <row r="1542" spans="1:10" x14ac:dyDescent="0.25">
      <c r="A1542">
        <f t="shared" si="221"/>
        <v>0.15602892278267794</v>
      </c>
      <c r="B1542" s="2">
        <f t="shared" si="216"/>
        <v>15.389999999999716</v>
      </c>
      <c r="C1542" s="428">
        <f t="shared" ref="C1542:C1605" si="222">ROUND(C1541+0.01,2)</f>
        <v>15.39</v>
      </c>
      <c r="D1542" s="425">
        <f t="shared" si="217"/>
        <v>0.15602892278268066</v>
      </c>
      <c r="E1542" s="433">
        <f t="shared" ref="E1542:E1605" si="223">ROUND(E1541+0.01,2)</f>
        <v>15.39</v>
      </c>
      <c r="F1542" s="430">
        <f t="shared" si="218"/>
        <v>0.20222225830513288</v>
      </c>
      <c r="G1542" s="439">
        <f t="shared" ref="G1542:I1605" si="224">ROUND(G1541+0.01,2)</f>
        <v>15.39</v>
      </c>
      <c r="H1542" s="435">
        <f t="shared" si="219"/>
        <v>0.20222225830513288</v>
      </c>
      <c r="I1542" s="577">
        <f t="shared" si="224"/>
        <v>15.39</v>
      </c>
      <c r="J1542" s="573">
        <f t="shared" si="220"/>
        <v>0.61817410743302859</v>
      </c>
    </row>
    <row r="1543" spans="1:10" x14ac:dyDescent="0.25">
      <c r="A1543">
        <f t="shared" si="221"/>
        <v>0.15612469868258114</v>
      </c>
      <c r="B1543" s="2">
        <f t="shared" si="216"/>
        <v>15.399999999999716</v>
      </c>
      <c r="C1543" s="428">
        <f t="shared" si="222"/>
        <v>15.4</v>
      </c>
      <c r="D1543" s="425">
        <f t="shared" si="217"/>
        <v>0.15612469868258388</v>
      </c>
      <c r="E1543" s="433">
        <f t="shared" si="223"/>
        <v>15.4</v>
      </c>
      <c r="F1543" s="430">
        <f t="shared" si="218"/>
        <v>0.20229863604670076</v>
      </c>
      <c r="G1543" s="439">
        <f t="shared" si="224"/>
        <v>15.4</v>
      </c>
      <c r="H1543" s="435">
        <f t="shared" si="219"/>
        <v>0.20229863604670076</v>
      </c>
      <c r="I1543" s="577">
        <f t="shared" si="224"/>
        <v>15.4</v>
      </c>
      <c r="J1543" s="573">
        <f t="shared" si="220"/>
        <v>0.61825255338904384</v>
      </c>
    </row>
    <row r="1544" spans="1:10" x14ac:dyDescent="0.25">
      <c r="A1544">
        <f t="shared" si="221"/>
        <v>0.15622048275433628</v>
      </c>
      <c r="B1544" s="2">
        <f t="shared" si="216"/>
        <v>15.409999999999716</v>
      </c>
      <c r="C1544" s="428">
        <f t="shared" si="222"/>
        <v>15.41</v>
      </c>
      <c r="D1544" s="425">
        <f t="shared" si="217"/>
        <v>0.156220482754339</v>
      </c>
      <c r="E1544" s="433">
        <f t="shared" si="223"/>
        <v>15.41</v>
      </c>
      <c r="F1544" s="430">
        <f t="shared" si="218"/>
        <v>0.20237502467716256</v>
      </c>
      <c r="G1544" s="439">
        <f t="shared" si="224"/>
        <v>15.41</v>
      </c>
      <c r="H1544" s="435">
        <f t="shared" si="219"/>
        <v>0.20237502467716256</v>
      </c>
      <c r="I1544" s="577">
        <f t="shared" si="224"/>
        <v>15.41</v>
      </c>
      <c r="J1544" s="573">
        <f t="shared" si="220"/>
        <v>0.6183310013462695</v>
      </c>
    </row>
    <row r="1545" spans="1:10" x14ac:dyDescent="0.25">
      <c r="A1545">
        <f t="shared" si="221"/>
        <v>0.15631627498304862</v>
      </c>
      <c r="B1545" s="2">
        <f t="shared" si="216"/>
        <v>15.419999999999716</v>
      </c>
      <c r="C1545" s="428">
        <f t="shared" si="222"/>
        <v>15.42</v>
      </c>
      <c r="D1545" s="425">
        <f t="shared" si="217"/>
        <v>0.15631627498305134</v>
      </c>
      <c r="E1545" s="433">
        <f t="shared" si="223"/>
        <v>15.42</v>
      </c>
      <c r="F1545" s="430">
        <f t="shared" si="218"/>
        <v>0.20245142419250761</v>
      </c>
      <c r="G1545" s="439">
        <f t="shared" si="224"/>
        <v>15.42</v>
      </c>
      <c r="H1545" s="435">
        <f t="shared" si="219"/>
        <v>0.20245142419250761</v>
      </c>
      <c r="I1545" s="577">
        <f t="shared" si="224"/>
        <v>15.42</v>
      </c>
      <c r="J1545" s="573">
        <f t="shared" si="220"/>
        <v>0.6184094513044287</v>
      </c>
    </row>
    <row r="1546" spans="1:10" x14ac:dyDescent="0.25">
      <c r="A1546">
        <f t="shared" si="221"/>
        <v>0.15641207535384721</v>
      </c>
      <c r="B1546" s="2">
        <f t="shared" si="216"/>
        <v>15.429999999999715</v>
      </c>
      <c r="C1546" s="428">
        <f t="shared" si="222"/>
        <v>15.43</v>
      </c>
      <c r="D1546" s="425">
        <f t="shared" si="217"/>
        <v>0.15641207535384991</v>
      </c>
      <c r="E1546" s="433">
        <f t="shared" si="223"/>
        <v>15.43</v>
      </c>
      <c r="F1546" s="430">
        <f t="shared" si="218"/>
        <v>0.20252783458872503</v>
      </c>
      <c r="G1546" s="439">
        <f t="shared" si="224"/>
        <v>15.43</v>
      </c>
      <c r="H1546" s="435">
        <f t="shared" si="219"/>
        <v>0.20252783458872503</v>
      </c>
      <c r="I1546" s="577">
        <f t="shared" si="224"/>
        <v>15.43</v>
      </c>
      <c r="J1546" s="573">
        <f t="shared" si="220"/>
        <v>0.61848790326324077</v>
      </c>
    </row>
    <row r="1547" spans="1:10" x14ac:dyDescent="0.25">
      <c r="A1547">
        <f t="shared" si="221"/>
        <v>0.15650788385188485</v>
      </c>
      <c r="B1547" s="2">
        <f t="shared" si="216"/>
        <v>15.439999999999715</v>
      </c>
      <c r="C1547" s="428">
        <f t="shared" si="222"/>
        <v>15.44</v>
      </c>
      <c r="D1547" s="425">
        <f t="shared" si="217"/>
        <v>0.15650788385188757</v>
      </c>
      <c r="E1547" s="433">
        <f t="shared" si="223"/>
        <v>15.44</v>
      </c>
      <c r="F1547" s="430">
        <f t="shared" si="218"/>
        <v>0.20260425586180519</v>
      </c>
      <c r="G1547" s="439">
        <f t="shared" si="224"/>
        <v>15.44</v>
      </c>
      <c r="H1547" s="435">
        <f t="shared" si="219"/>
        <v>0.20260425586180519</v>
      </c>
      <c r="I1547" s="577">
        <f t="shared" si="224"/>
        <v>15.44</v>
      </c>
      <c r="J1547" s="573">
        <f t="shared" si="220"/>
        <v>0.61856635722242892</v>
      </c>
    </row>
    <row r="1548" spans="1:10" x14ac:dyDescent="0.25">
      <c r="A1548">
        <f t="shared" si="221"/>
        <v>0.15660370046233799</v>
      </c>
      <c r="B1548" s="2">
        <f t="shared" si="216"/>
        <v>15.449999999999715</v>
      </c>
      <c r="C1548" s="428">
        <f t="shared" si="222"/>
        <v>15.45</v>
      </c>
      <c r="D1548" s="425">
        <f t="shared" si="217"/>
        <v>0.15660370046234071</v>
      </c>
      <c r="E1548" s="433">
        <f t="shared" si="223"/>
        <v>15.45</v>
      </c>
      <c r="F1548" s="430">
        <f t="shared" si="218"/>
        <v>0.20268068800773778</v>
      </c>
      <c r="G1548" s="439">
        <f t="shared" si="224"/>
        <v>15.45</v>
      </c>
      <c r="H1548" s="435">
        <f t="shared" si="219"/>
        <v>0.20268068800773778</v>
      </c>
      <c r="I1548" s="577">
        <f t="shared" si="224"/>
        <v>15.45</v>
      </c>
      <c r="J1548" s="573">
        <f t="shared" si="220"/>
        <v>0.61864481318171227</v>
      </c>
    </row>
    <row r="1549" spans="1:10" x14ac:dyDescent="0.25">
      <c r="A1549">
        <f t="shared" si="221"/>
        <v>0.15669952517040686</v>
      </c>
      <c r="B1549" s="2">
        <f t="shared" si="216"/>
        <v>15.459999999999715</v>
      </c>
      <c r="C1549" s="428">
        <f t="shared" si="222"/>
        <v>15.46</v>
      </c>
      <c r="D1549" s="425">
        <f t="shared" si="217"/>
        <v>0.15669952517040961</v>
      </c>
      <c r="E1549" s="433">
        <f t="shared" si="223"/>
        <v>15.46</v>
      </c>
      <c r="F1549" s="430">
        <f t="shared" si="218"/>
        <v>0.20275713102251389</v>
      </c>
      <c r="G1549" s="439">
        <f t="shared" si="224"/>
        <v>15.46</v>
      </c>
      <c r="H1549" s="435">
        <f t="shared" si="219"/>
        <v>0.20275713102251389</v>
      </c>
      <c r="I1549" s="577">
        <f t="shared" si="224"/>
        <v>15.46</v>
      </c>
      <c r="J1549" s="573">
        <f t="shared" si="220"/>
        <v>0.61872327114081471</v>
      </c>
    </row>
    <row r="1550" spans="1:10" x14ac:dyDescent="0.25">
      <c r="A1550">
        <f t="shared" si="221"/>
        <v>0.1567953579613153</v>
      </c>
      <c r="B1550" s="2">
        <f t="shared" si="216"/>
        <v>15.469999999999715</v>
      </c>
      <c r="C1550" s="428">
        <f t="shared" si="222"/>
        <v>15.47</v>
      </c>
      <c r="D1550" s="425">
        <f t="shared" si="217"/>
        <v>0.15679535796131805</v>
      </c>
      <c r="E1550" s="433">
        <f t="shared" si="223"/>
        <v>15.47</v>
      </c>
      <c r="F1550" s="430">
        <f t="shared" si="218"/>
        <v>0.20283358490212441</v>
      </c>
      <c r="G1550" s="439">
        <f t="shared" si="224"/>
        <v>15.47</v>
      </c>
      <c r="H1550" s="435">
        <f t="shared" si="219"/>
        <v>0.20283358490212441</v>
      </c>
      <c r="I1550" s="577">
        <f t="shared" si="224"/>
        <v>15.47</v>
      </c>
      <c r="J1550" s="573">
        <f t="shared" si="220"/>
        <v>0.6188017310994568</v>
      </c>
    </row>
    <row r="1551" spans="1:10" x14ac:dyDescent="0.25">
      <c r="A1551">
        <f t="shared" si="221"/>
        <v>0.15689119882031069</v>
      </c>
      <c r="B1551" s="2">
        <f t="shared" si="216"/>
        <v>15.479999999999714</v>
      </c>
      <c r="C1551" s="428">
        <f t="shared" si="222"/>
        <v>15.48</v>
      </c>
      <c r="D1551" s="425">
        <f t="shared" si="217"/>
        <v>0.15689119882031347</v>
      </c>
      <c r="E1551" s="433">
        <f t="shared" si="223"/>
        <v>15.48</v>
      </c>
      <c r="F1551" s="430">
        <f t="shared" si="218"/>
        <v>0.2029100496425606</v>
      </c>
      <c r="G1551" s="439">
        <f t="shared" si="224"/>
        <v>15.48</v>
      </c>
      <c r="H1551" s="435">
        <f t="shared" si="219"/>
        <v>0.2029100496425606</v>
      </c>
      <c r="I1551" s="577">
        <f t="shared" si="224"/>
        <v>15.48</v>
      </c>
      <c r="J1551" s="573">
        <f t="shared" si="220"/>
        <v>0.61888019305736031</v>
      </c>
    </row>
    <row r="1552" spans="1:10" x14ac:dyDescent="0.25">
      <c r="A1552">
        <f t="shared" si="221"/>
        <v>0.1569870477326642</v>
      </c>
      <c r="B1552" s="2">
        <f t="shared" si="216"/>
        <v>15.489999999999714</v>
      </c>
      <c r="C1552" s="428">
        <f t="shared" si="222"/>
        <v>15.49</v>
      </c>
      <c r="D1552" s="425">
        <f t="shared" si="217"/>
        <v>0.15698704773266695</v>
      </c>
      <c r="E1552" s="433">
        <f t="shared" si="223"/>
        <v>15.49</v>
      </c>
      <c r="F1552" s="430">
        <f t="shared" si="218"/>
        <v>0.20298652523981423</v>
      </c>
      <c r="G1552" s="439">
        <f t="shared" si="224"/>
        <v>15.49</v>
      </c>
      <c r="H1552" s="435">
        <f t="shared" si="219"/>
        <v>0.20298652523981423</v>
      </c>
      <c r="I1552" s="577">
        <f t="shared" si="224"/>
        <v>15.49</v>
      </c>
      <c r="J1552" s="573">
        <f t="shared" si="220"/>
        <v>0.61895865701424646</v>
      </c>
    </row>
    <row r="1553" spans="1:10" x14ac:dyDescent="0.25">
      <c r="A1553">
        <f t="shared" si="221"/>
        <v>0.15708290468367034</v>
      </c>
      <c r="B1553" s="2">
        <f t="shared" si="216"/>
        <v>15.499999999999714</v>
      </c>
      <c r="C1553" s="428">
        <f t="shared" si="222"/>
        <v>15.5</v>
      </c>
      <c r="D1553" s="425">
        <f t="shared" si="217"/>
        <v>0.15708290468367311</v>
      </c>
      <c r="E1553" s="433">
        <f t="shared" si="223"/>
        <v>15.5</v>
      </c>
      <c r="F1553" s="430">
        <f t="shared" si="218"/>
        <v>0.20306301168987753</v>
      </c>
      <c r="G1553" s="439">
        <f t="shared" si="224"/>
        <v>15.5</v>
      </c>
      <c r="H1553" s="435">
        <f t="shared" si="219"/>
        <v>0.20306301168987753</v>
      </c>
      <c r="I1553" s="577">
        <f t="shared" si="224"/>
        <v>15.5</v>
      </c>
      <c r="J1553" s="573">
        <f t="shared" si="220"/>
        <v>0.61903712296983759</v>
      </c>
    </row>
    <row r="1554" spans="1:10" x14ac:dyDescent="0.25">
      <c r="A1554">
        <f t="shared" si="221"/>
        <v>0.15717876965864744</v>
      </c>
      <c r="B1554" s="2">
        <f t="shared" si="216"/>
        <v>15.509999999999714</v>
      </c>
      <c r="C1554" s="428">
        <f t="shared" si="222"/>
        <v>15.51</v>
      </c>
      <c r="D1554" s="425">
        <f t="shared" si="217"/>
        <v>0.15717876965865016</v>
      </c>
      <c r="E1554" s="433">
        <f t="shared" si="223"/>
        <v>15.51</v>
      </c>
      <c r="F1554" s="430">
        <f t="shared" si="218"/>
        <v>0.20313950898874292</v>
      </c>
      <c r="G1554" s="439">
        <f t="shared" si="224"/>
        <v>15.51</v>
      </c>
      <c r="H1554" s="435">
        <f t="shared" si="219"/>
        <v>0.20313950898874292</v>
      </c>
      <c r="I1554" s="577">
        <f t="shared" si="224"/>
        <v>15.51</v>
      </c>
      <c r="J1554" s="573">
        <f t="shared" si="220"/>
        <v>0.61911559092385504</v>
      </c>
    </row>
    <row r="1555" spans="1:10" x14ac:dyDescent="0.25">
      <c r="A1555">
        <f t="shared" si="221"/>
        <v>0.15727464264293706</v>
      </c>
      <c r="B1555" s="2">
        <f t="shared" si="216"/>
        <v>15.519999999999714</v>
      </c>
      <c r="C1555" s="428">
        <f t="shared" si="222"/>
        <v>15.52</v>
      </c>
      <c r="D1555" s="425">
        <f t="shared" si="217"/>
        <v>0.15727464264293983</v>
      </c>
      <c r="E1555" s="433">
        <f t="shared" si="223"/>
        <v>15.52</v>
      </c>
      <c r="F1555" s="430">
        <f t="shared" si="218"/>
        <v>0.20321601713240345</v>
      </c>
      <c r="G1555" s="439">
        <f t="shared" si="224"/>
        <v>15.52</v>
      </c>
      <c r="H1555" s="435">
        <f t="shared" si="219"/>
        <v>0.20321601713240345</v>
      </c>
      <c r="I1555" s="577">
        <f t="shared" si="224"/>
        <v>15.52</v>
      </c>
      <c r="J1555" s="573">
        <f t="shared" si="220"/>
        <v>0.6191940608760208</v>
      </c>
    </row>
    <row r="1556" spans="1:10" x14ac:dyDescent="0.25">
      <c r="A1556">
        <f t="shared" si="221"/>
        <v>0.15737052362190454</v>
      </c>
      <c r="B1556" s="2">
        <f t="shared" si="216"/>
        <v>15.529999999999713</v>
      </c>
      <c r="C1556" s="428">
        <f t="shared" si="222"/>
        <v>15.53</v>
      </c>
      <c r="D1556" s="425">
        <f t="shared" si="217"/>
        <v>0.15737052362190726</v>
      </c>
      <c r="E1556" s="433">
        <f t="shared" si="223"/>
        <v>15.53</v>
      </c>
      <c r="F1556" s="430">
        <f t="shared" si="218"/>
        <v>0.20329253611685222</v>
      </c>
      <c r="G1556" s="439">
        <f t="shared" si="224"/>
        <v>15.53</v>
      </c>
      <c r="H1556" s="435">
        <f t="shared" si="219"/>
        <v>0.20329253611685222</v>
      </c>
      <c r="I1556" s="577">
        <f t="shared" si="224"/>
        <v>15.53</v>
      </c>
      <c r="J1556" s="573">
        <f t="shared" si="220"/>
        <v>0.61927253282605665</v>
      </c>
    </row>
    <row r="1557" spans="1:10" x14ac:dyDescent="0.25">
      <c r="A1557">
        <f t="shared" si="221"/>
        <v>0.15746641258093846</v>
      </c>
      <c r="B1557" s="2">
        <f t="shared" si="216"/>
        <v>15.539999999999713</v>
      </c>
      <c r="C1557" s="428">
        <f t="shared" si="222"/>
        <v>15.54</v>
      </c>
      <c r="D1557" s="425">
        <f t="shared" si="217"/>
        <v>0.15746641258094124</v>
      </c>
      <c r="E1557" s="433">
        <f t="shared" si="223"/>
        <v>15.54</v>
      </c>
      <c r="F1557" s="430">
        <f t="shared" si="218"/>
        <v>0.20336906593808307</v>
      </c>
      <c r="G1557" s="439">
        <f t="shared" si="224"/>
        <v>15.54</v>
      </c>
      <c r="H1557" s="435">
        <f t="shared" si="219"/>
        <v>0.20336906593808307</v>
      </c>
      <c r="I1557" s="577">
        <f t="shared" si="224"/>
        <v>15.54</v>
      </c>
      <c r="J1557" s="573">
        <f t="shared" si="220"/>
        <v>0.61935100677368482</v>
      </c>
    </row>
    <row r="1558" spans="1:10" x14ac:dyDescent="0.25">
      <c r="A1558">
        <f t="shared" si="221"/>
        <v>0.15756230950545103</v>
      </c>
      <c r="B1558" s="2">
        <f t="shared" si="216"/>
        <v>15.549999999999713</v>
      </c>
      <c r="C1558" s="428">
        <f t="shared" si="222"/>
        <v>15.55</v>
      </c>
      <c r="D1558" s="425">
        <f t="shared" si="217"/>
        <v>0.15756230950545375</v>
      </c>
      <c r="E1558" s="433">
        <f t="shared" si="223"/>
        <v>15.55</v>
      </c>
      <c r="F1558" s="430">
        <f t="shared" si="218"/>
        <v>0.20344560659208999</v>
      </c>
      <c r="G1558" s="439">
        <f t="shared" si="224"/>
        <v>15.55</v>
      </c>
      <c r="H1558" s="435">
        <f t="shared" si="219"/>
        <v>0.20344560659208999</v>
      </c>
      <c r="I1558" s="577">
        <f t="shared" si="224"/>
        <v>15.55</v>
      </c>
      <c r="J1558" s="573">
        <f t="shared" si="220"/>
        <v>0.61942948271862697</v>
      </c>
    </row>
    <row r="1559" spans="1:10" x14ac:dyDescent="0.25">
      <c r="A1559">
        <f t="shared" si="221"/>
        <v>0.15765821438087768</v>
      </c>
      <c r="B1559" s="2">
        <f t="shared" si="216"/>
        <v>15.559999999999713</v>
      </c>
      <c r="C1559" s="428">
        <f t="shared" si="222"/>
        <v>15.56</v>
      </c>
      <c r="D1559" s="425">
        <f t="shared" si="217"/>
        <v>0.15765821438088046</v>
      </c>
      <c r="E1559" s="433">
        <f t="shared" si="223"/>
        <v>15.56</v>
      </c>
      <c r="F1559" s="430">
        <f t="shared" si="218"/>
        <v>0.20352215807486734</v>
      </c>
      <c r="G1559" s="439">
        <f t="shared" si="224"/>
        <v>15.56</v>
      </c>
      <c r="H1559" s="435">
        <f t="shared" si="219"/>
        <v>0.20352215807486734</v>
      </c>
      <c r="I1559" s="577">
        <f t="shared" si="224"/>
        <v>15.56</v>
      </c>
      <c r="J1559" s="573">
        <f t="shared" si="220"/>
        <v>0.61950796066060509</v>
      </c>
    </row>
    <row r="1560" spans="1:10" x14ac:dyDescent="0.25">
      <c r="A1560">
        <f t="shared" si="221"/>
        <v>0.15775412719267748</v>
      </c>
      <c r="B1560" s="2">
        <f t="shared" si="216"/>
        <v>15.569999999999713</v>
      </c>
      <c r="C1560" s="428">
        <f t="shared" si="222"/>
        <v>15.57</v>
      </c>
      <c r="D1560" s="425">
        <f t="shared" si="217"/>
        <v>0.1577541271926802</v>
      </c>
      <c r="E1560" s="433">
        <f t="shared" si="223"/>
        <v>15.57</v>
      </c>
      <c r="F1560" s="430">
        <f t="shared" si="218"/>
        <v>0.20359872038241009</v>
      </c>
      <c r="G1560" s="439">
        <f t="shared" si="224"/>
        <v>15.57</v>
      </c>
      <c r="H1560" s="435">
        <f t="shared" si="219"/>
        <v>0.20359872038241009</v>
      </c>
      <c r="I1560" s="577">
        <f t="shared" si="224"/>
        <v>15.57</v>
      </c>
      <c r="J1560" s="573">
        <f t="shared" si="220"/>
        <v>0.61958644059934143</v>
      </c>
    </row>
    <row r="1561" spans="1:10" x14ac:dyDescent="0.25">
      <c r="A1561">
        <f t="shared" si="221"/>
        <v>0.15785004792633262</v>
      </c>
      <c r="B1561" s="2">
        <f t="shared" si="216"/>
        <v>15.579999999999712</v>
      </c>
      <c r="C1561" s="428">
        <f t="shared" si="222"/>
        <v>15.58</v>
      </c>
      <c r="D1561" s="425">
        <f t="shared" si="217"/>
        <v>0.15785004792633539</v>
      </c>
      <c r="E1561" s="433">
        <f t="shared" si="223"/>
        <v>15.58</v>
      </c>
      <c r="F1561" s="430">
        <f t="shared" si="218"/>
        <v>0.20367529351071337</v>
      </c>
      <c r="G1561" s="439">
        <f t="shared" si="224"/>
        <v>15.58</v>
      </c>
      <c r="H1561" s="435">
        <f t="shared" si="219"/>
        <v>0.20367529351071337</v>
      </c>
      <c r="I1561" s="577">
        <f t="shared" si="224"/>
        <v>15.58</v>
      </c>
      <c r="J1561" s="573">
        <f t="shared" si="220"/>
        <v>0.61966492253455829</v>
      </c>
    </row>
    <row r="1562" spans="1:10" x14ac:dyDescent="0.25">
      <c r="A1562">
        <f t="shared" si="221"/>
        <v>0.15794597656734879</v>
      </c>
      <c r="B1562" s="2">
        <f t="shared" si="216"/>
        <v>15.589999999999712</v>
      </c>
      <c r="C1562" s="428">
        <f t="shared" si="222"/>
        <v>15.59</v>
      </c>
      <c r="D1562" s="425">
        <f t="shared" si="217"/>
        <v>0.15794597656735157</v>
      </c>
      <c r="E1562" s="433">
        <f t="shared" si="223"/>
        <v>15.59</v>
      </c>
      <c r="F1562" s="430">
        <f t="shared" si="218"/>
        <v>0.20375187745577278</v>
      </c>
      <c r="G1562" s="439">
        <f t="shared" si="224"/>
        <v>15.59</v>
      </c>
      <c r="H1562" s="435">
        <f t="shared" si="219"/>
        <v>0.20375187745577278</v>
      </c>
      <c r="I1562" s="577">
        <f t="shared" si="224"/>
        <v>15.59</v>
      </c>
      <c r="J1562" s="573">
        <f t="shared" si="220"/>
        <v>0.61974340646597714</v>
      </c>
    </row>
    <row r="1563" spans="1:10" x14ac:dyDescent="0.25">
      <c r="A1563">
        <f t="shared" si="221"/>
        <v>0.15804191310125498</v>
      </c>
      <c r="B1563" s="2">
        <f t="shared" si="216"/>
        <v>15.599999999999712</v>
      </c>
      <c r="C1563" s="428">
        <f t="shared" si="222"/>
        <v>15.6</v>
      </c>
      <c r="D1563" s="425">
        <f t="shared" si="217"/>
        <v>0.15804191310125776</v>
      </c>
      <c r="E1563" s="433">
        <f t="shared" si="223"/>
        <v>15.6</v>
      </c>
      <c r="F1563" s="430">
        <f t="shared" si="218"/>
        <v>0.20382847221358441</v>
      </c>
      <c r="G1563" s="439">
        <f t="shared" si="224"/>
        <v>15.6</v>
      </c>
      <c r="H1563" s="435">
        <f t="shared" si="219"/>
        <v>0.20382847221358441</v>
      </c>
      <c r="I1563" s="577">
        <f t="shared" si="224"/>
        <v>15.6</v>
      </c>
      <c r="J1563" s="573">
        <f t="shared" si="220"/>
        <v>0.61982189239332119</v>
      </c>
    </row>
    <row r="1564" spans="1:10" x14ac:dyDescent="0.25">
      <c r="A1564">
        <f t="shared" si="221"/>
        <v>0.1581378575136034</v>
      </c>
      <c r="B1564" s="2">
        <f t="shared" si="216"/>
        <v>15.609999999999712</v>
      </c>
      <c r="C1564" s="428">
        <f t="shared" si="222"/>
        <v>15.61</v>
      </c>
      <c r="D1564" s="425">
        <f t="shared" si="217"/>
        <v>0.15813785751360615</v>
      </c>
      <c r="E1564" s="433">
        <f t="shared" si="223"/>
        <v>15.61</v>
      </c>
      <c r="F1564" s="430">
        <f t="shared" si="218"/>
        <v>0.20390507778014463</v>
      </c>
      <c r="G1564" s="439">
        <f t="shared" si="224"/>
        <v>15.61</v>
      </c>
      <c r="H1564" s="435">
        <f t="shared" si="219"/>
        <v>0.20390507778014463</v>
      </c>
      <c r="I1564" s="577">
        <f t="shared" si="224"/>
        <v>15.61</v>
      </c>
      <c r="J1564" s="573">
        <f t="shared" si="220"/>
        <v>0.61990038031631223</v>
      </c>
    </row>
    <row r="1565" spans="1:10" x14ac:dyDescent="0.25">
      <c r="A1565">
        <f t="shared" si="221"/>
        <v>0.15823380978996957</v>
      </c>
      <c r="B1565" s="2">
        <f t="shared" si="216"/>
        <v>15.619999999999711</v>
      </c>
      <c r="C1565" s="428">
        <f t="shared" si="222"/>
        <v>15.62</v>
      </c>
      <c r="D1565" s="425">
        <f t="shared" si="217"/>
        <v>0.15823380978997231</v>
      </c>
      <c r="E1565" s="433">
        <f t="shared" si="223"/>
        <v>15.62</v>
      </c>
      <c r="F1565" s="430">
        <f t="shared" si="218"/>
        <v>0.20398169415145007</v>
      </c>
      <c r="G1565" s="439">
        <f t="shared" si="224"/>
        <v>15.62</v>
      </c>
      <c r="H1565" s="435">
        <f t="shared" si="219"/>
        <v>0.20398169415145007</v>
      </c>
      <c r="I1565" s="577">
        <f t="shared" si="224"/>
        <v>15.62</v>
      </c>
      <c r="J1565" s="573">
        <f t="shared" si="220"/>
        <v>0.61997887023467158</v>
      </c>
    </row>
    <row r="1566" spans="1:10" x14ac:dyDescent="0.25">
      <c r="A1566">
        <f t="shared" si="221"/>
        <v>0.15832976991595221</v>
      </c>
      <c r="B1566" s="2">
        <f t="shared" si="216"/>
        <v>15.629999999999711</v>
      </c>
      <c r="C1566" s="428">
        <f t="shared" si="222"/>
        <v>15.63</v>
      </c>
      <c r="D1566" s="425">
        <f t="shared" si="217"/>
        <v>0.15832976991595502</v>
      </c>
      <c r="E1566" s="433">
        <f t="shared" si="223"/>
        <v>15.63</v>
      </c>
      <c r="F1566" s="430">
        <f t="shared" si="218"/>
        <v>0.20405832132349833</v>
      </c>
      <c r="G1566" s="439">
        <f t="shared" si="224"/>
        <v>15.63</v>
      </c>
      <c r="H1566" s="435">
        <f t="shared" si="219"/>
        <v>0.20405832132349833</v>
      </c>
      <c r="I1566" s="577">
        <f t="shared" si="224"/>
        <v>15.63</v>
      </c>
      <c r="J1566" s="573">
        <f t="shared" si="220"/>
        <v>0.62005736214812435</v>
      </c>
    </row>
    <row r="1567" spans="1:10" x14ac:dyDescent="0.25">
      <c r="A1567">
        <f t="shared" si="221"/>
        <v>0.15842573787717334</v>
      </c>
      <c r="B1567" s="2">
        <f t="shared" si="216"/>
        <v>15.639999999999711</v>
      </c>
      <c r="C1567" s="428">
        <f t="shared" si="222"/>
        <v>15.64</v>
      </c>
      <c r="D1567" s="425">
        <f t="shared" si="217"/>
        <v>0.15842573787717612</v>
      </c>
      <c r="E1567" s="433">
        <f t="shared" si="223"/>
        <v>15.64</v>
      </c>
      <c r="F1567" s="430">
        <f t="shared" si="218"/>
        <v>0.20413495929228648</v>
      </c>
      <c r="G1567" s="439">
        <f t="shared" si="224"/>
        <v>15.64</v>
      </c>
      <c r="H1567" s="435">
        <f t="shared" si="219"/>
        <v>0.20413495929228648</v>
      </c>
      <c r="I1567" s="577">
        <f t="shared" si="224"/>
        <v>15.64</v>
      </c>
      <c r="J1567" s="573">
        <f t="shared" si="220"/>
        <v>0.62013585605638988</v>
      </c>
    </row>
    <row r="1568" spans="1:10" x14ac:dyDescent="0.25">
      <c r="A1568">
        <f t="shared" si="221"/>
        <v>0.15852171365927803</v>
      </c>
      <c r="B1568" s="2">
        <f t="shared" ref="B1568:B1631" si="225">B1567+0.01</f>
        <v>15.649999999999711</v>
      </c>
      <c r="C1568" s="428">
        <f t="shared" si="222"/>
        <v>15.65</v>
      </c>
      <c r="D1568" s="425">
        <f t="shared" si="217"/>
        <v>0.15852171365928081</v>
      </c>
      <c r="E1568" s="433">
        <f t="shared" si="223"/>
        <v>15.65</v>
      </c>
      <c r="F1568" s="430">
        <f t="shared" si="218"/>
        <v>0.20421160805381286</v>
      </c>
      <c r="G1568" s="439">
        <f t="shared" si="224"/>
        <v>15.65</v>
      </c>
      <c r="H1568" s="435">
        <f t="shared" si="219"/>
        <v>0.20421160805381286</v>
      </c>
      <c r="I1568" s="577">
        <f t="shared" si="224"/>
        <v>15.65</v>
      </c>
      <c r="J1568" s="573">
        <f t="shared" si="220"/>
        <v>0.62021435195919294</v>
      </c>
    </row>
    <row r="1569" spans="1:10" x14ac:dyDescent="0.25">
      <c r="A1569">
        <f t="shared" si="221"/>
        <v>0.15861769724793456</v>
      </c>
      <c r="B1569" s="2">
        <f t="shared" si="225"/>
        <v>15.659999999999711</v>
      </c>
      <c r="C1569" s="428">
        <f t="shared" si="222"/>
        <v>15.66</v>
      </c>
      <c r="D1569" s="425">
        <f t="shared" si="217"/>
        <v>0.15861769724793734</v>
      </c>
      <c r="E1569" s="433">
        <f t="shared" si="223"/>
        <v>15.66</v>
      </c>
      <c r="F1569" s="430">
        <f t="shared" si="218"/>
        <v>0.2042882676040757</v>
      </c>
      <c r="G1569" s="439">
        <f t="shared" si="224"/>
        <v>15.66</v>
      </c>
      <c r="H1569" s="435">
        <f t="shared" si="219"/>
        <v>0.2042882676040757</v>
      </c>
      <c r="I1569" s="577">
        <f t="shared" si="224"/>
        <v>15.66</v>
      </c>
      <c r="J1569" s="573">
        <f t="shared" si="220"/>
        <v>0.62029284985625499</v>
      </c>
    </row>
    <row r="1570" spans="1:10" x14ac:dyDescent="0.25">
      <c r="A1570">
        <f t="shared" si="221"/>
        <v>0.15871368862883442</v>
      </c>
      <c r="B1570" s="2">
        <f t="shared" si="225"/>
        <v>15.66999999999971</v>
      </c>
      <c r="C1570" s="428">
        <f t="shared" si="222"/>
        <v>15.67</v>
      </c>
      <c r="D1570" s="425">
        <f t="shared" si="217"/>
        <v>0.1587136886288372</v>
      </c>
      <c r="E1570" s="433">
        <f t="shared" si="223"/>
        <v>15.67</v>
      </c>
      <c r="F1570" s="430">
        <f t="shared" si="218"/>
        <v>0.20436493793907387</v>
      </c>
      <c r="G1570" s="439">
        <f t="shared" si="224"/>
        <v>15.67</v>
      </c>
      <c r="H1570" s="435">
        <f t="shared" si="219"/>
        <v>0.20436493793907387</v>
      </c>
      <c r="I1570" s="577">
        <f t="shared" si="224"/>
        <v>15.67</v>
      </c>
      <c r="J1570" s="573">
        <f t="shared" si="220"/>
        <v>0.62037134974729879</v>
      </c>
    </row>
    <row r="1571" spans="1:10" x14ac:dyDescent="0.25">
      <c r="A1571">
        <f t="shared" si="221"/>
        <v>0.15880968778769211</v>
      </c>
      <c r="B1571" s="2">
        <f t="shared" si="225"/>
        <v>15.67999999999971</v>
      </c>
      <c r="C1571" s="428">
        <f t="shared" si="222"/>
        <v>15.68</v>
      </c>
      <c r="D1571" s="425">
        <f t="shared" si="217"/>
        <v>0.15880968778769489</v>
      </c>
      <c r="E1571" s="433">
        <f t="shared" si="223"/>
        <v>15.68</v>
      </c>
      <c r="F1571" s="430">
        <f t="shared" si="218"/>
        <v>0.20444161905480643</v>
      </c>
      <c r="G1571" s="439">
        <f t="shared" si="224"/>
        <v>15.68</v>
      </c>
      <c r="H1571" s="435">
        <f t="shared" si="219"/>
        <v>0.20444161905480643</v>
      </c>
      <c r="I1571" s="577">
        <f t="shared" si="224"/>
        <v>15.68</v>
      </c>
      <c r="J1571" s="573">
        <f t="shared" si="220"/>
        <v>0.62044985163204713</v>
      </c>
    </row>
    <row r="1572" spans="1:10" x14ac:dyDescent="0.25">
      <c r="A1572">
        <f t="shared" si="221"/>
        <v>0.15890569471024521</v>
      </c>
      <c r="B1572" s="2">
        <f t="shared" si="225"/>
        <v>15.68999999999971</v>
      </c>
      <c r="C1572" s="428">
        <f t="shared" si="222"/>
        <v>15.69</v>
      </c>
      <c r="D1572" s="425">
        <f t="shared" si="217"/>
        <v>0.15890569471024801</v>
      </c>
      <c r="E1572" s="433">
        <f t="shared" si="223"/>
        <v>15.69</v>
      </c>
      <c r="F1572" s="430">
        <f t="shared" si="218"/>
        <v>0.20451831094727307</v>
      </c>
      <c r="G1572" s="439">
        <f t="shared" si="224"/>
        <v>15.69</v>
      </c>
      <c r="H1572" s="435">
        <f t="shared" si="219"/>
        <v>0.20451831094727307</v>
      </c>
      <c r="I1572" s="577">
        <f t="shared" si="224"/>
        <v>15.69</v>
      </c>
      <c r="J1572" s="573">
        <f t="shared" si="220"/>
        <v>0.6205283555102229</v>
      </c>
    </row>
    <row r="1573" spans="1:10" x14ac:dyDescent="0.25">
      <c r="A1573">
        <f t="shared" si="221"/>
        <v>0.15900170938225439</v>
      </c>
      <c r="B1573" s="2">
        <f t="shared" si="225"/>
        <v>15.69999999999971</v>
      </c>
      <c r="C1573" s="428">
        <f t="shared" si="222"/>
        <v>15.7</v>
      </c>
      <c r="D1573" s="425">
        <f t="shared" si="217"/>
        <v>0.15900170938225722</v>
      </c>
      <c r="E1573" s="433">
        <f t="shared" si="223"/>
        <v>15.7</v>
      </c>
      <c r="F1573" s="430">
        <f t="shared" si="218"/>
        <v>0.20459501361247376</v>
      </c>
      <c r="G1573" s="439">
        <f t="shared" si="224"/>
        <v>15.7</v>
      </c>
      <c r="H1573" s="435">
        <f t="shared" si="219"/>
        <v>0.20459501361247376</v>
      </c>
      <c r="I1573" s="577">
        <f t="shared" si="224"/>
        <v>15.7</v>
      </c>
      <c r="J1573" s="573">
        <f t="shared" si="220"/>
        <v>0.62060686138154852</v>
      </c>
    </row>
    <row r="1574" spans="1:10" x14ac:dyDescent="0.25">
      <c r="A1574">
        <f t="shared" si="221"/>
        <v>0.15909773178950337</v>
      </c>
      <c r="B1574" s="2">
        <f t="shared" si="225"/>
        <v>15.70999999999971</v>
      </c>
      <c r="C1574" s="428">
        <f t="shared" si="222"/>
        <v>15.71</v>
      </c>
      <c r="D1574" s="425">
        <f t="shared" si="217"/>
        <v>0.15909773178950617</v>
      </c>
      <c r="E1574" s="433">
        <f t="shared" si="223"/>
        <v>15.71</v>
      </c>
      <c r="F1574" s="430">
        <f t="shared" si="218"/>
        <v>0.20467172704640882</v>
      </c>
      <c r="G1574" s="439">
        <f t="shared" si="224"/>
        <v>15.71</v>
      </c>
      <c r="H1574" s="435">
        <f t="shared" si="219"/>
        <v>0.20467172704640882</v>
      </c>
      <c r="I1574" s="577">
        <f t="shared" si="224"/>
        <v>15.71</v>
      </c>
      <c r="J1574" s="573">
        <f t="shared" si="220"/>
        <v>0.62068536924574658</v>
      </c>
    </row>
    <row r="1575" spans="1:10" x14ac:dyDescent="0.25">
      <c r="A1575">
        <f t="shared" si="221"/>
        <v>0.15919376191779877</v>
      </c>
      <c r="B1575" s="2">
        <f t="shared" si="225"/>
        <v>15.719999999999709</v>
      </c>
      <c r="C1575" s="428">
        <f t="shared" si="222"/>
        <v>15.72</v>
      </c>
      <c r="D1575" s="425">
        <f t="shared" si="217"/>
        <v>0.15919376191780157</v>
      </c>
      <c r="E1575" s="433">
        <f t="shared" si="223"/>
        <v>15.72</v>
      </c>
      <c r="F1575" s="430">
        <f t="shared" si="218"/>
        <v>0.20474845124507915</v>
      </c>
      <c r="G1575" s="439">
        <f t="shared" si="224"/>
        <v>15.72</v>
      </c>
      <c r="H1575" s="435">
        <f t="shared" si="219"/>
        <v>0.20474845124507915</v>
      </c>
      <c r="I1575" s="577">
        <f t="shared" si="224"/>
        <v>15.72</v>
      </c>
      <c r="J1575" s="573">
        <f t="shared" si="220"/>
        <v>0.62076387910254038</v>
      </c>
    </row>
    <row r="1576" spans="1:10" x14ac:dyDescent="0.25">
      <c r="A1576">
        <f t="shared" si="221"/>
        <v>0.15928979975297028</v>
      </c>
      <c r="B1576" s="2">
        <f t="shared" si="225"/>
        <v>15.729999999999709</v>
      </c>
      <c r="C1576" s="428">
        <f t="shared" si="222"/>
        <v>15.73</v>
      </c>
      <c r="D1576" s="425">
        <f t="shared" si="217"/>
        <v>0.15928979975297308</v>
      </c>
      <c r="E1576" s="433">
        <f t="shared" si="223"/>
        <v>15.73</v>
      </c>
      <c r="F1576" s="430">
        <f t="shared" si="218"/>
        <v>0.20482518620448578</v>
      </c>
      <c r="G1576" s="439">
        <f t="shared" si="224"/>
        <v>15.73</v>
      </c>
      <c r="H1576" s="435">
        <f t="shared" si="219"/>
        <v>0.20482518620448578</v>
      </c>
      <c r="I1576" s="577">
        <f t="shared" si="224"/>
        <v>15.73</v>
      </c>
      <c r="J1576" s="573">
        <f t="shared" si="220"/>
        <v>0.62084239095165261</v>
      </c>
    </row>
    <row r="1577" spans="1:10" x14ac:dyDescent="0.25">
      <c r="A1577">
        <f t="shared" si="221"/>
        <v>0.15938584528087049</v>
      </c>
      <c r="B1577" s="2">
        <f t="shared" si="225"/>
        <v>15.739999999999709</v>
      </c>
      <c r="C1577" s="428">
        <f t="shared" si="222"/>
        <v>15.74</v>
      </c>
      <c r="D1577" s="425">
        <f t="shared" si="217"/>
        <v>0.1593858452808733</v>
      </c>
      <c r="E1577" s="433">
        <f t="shared" si="223"/>
        <v>15.74</v>
      </c>
      <c r="F1577" s="430">
        <f t="shared" si="218"/>
        <v>0.20490193192063055</v>
      </c>
      <c r="G1577" s="439">
        <f t="shared" si="224"/>
        <v>15.74</v>
      </c>
      <c r="H1577" s="435">
        <f t="shared" si="219"/>
        <v>0.20490193192063055</v>
      </c>
      <c r="I1577" s="577">
        <f t="shared" si="224"/>
        <v>15.74</v>
      </c>
      <c r="J1577" s="573">
        <f t="shared" si="220"/>
        <v>0.62092090479280637</v>
      </c>
    </row>
    <row r="1578" spans="1:10" x14ac:dyDescent="0.25">
      <c r="A1578">
        <f t="shared" si="221"/>
        <v>0.15948189848737493</v>
      </c>
      <c r="B1578" s="2">
        <f t="shared" si="225"/>
        <v>15.749999999999709</v>
      </c>
      <c r="C1578" s="428">
        <f t="shared" si="222"/>
        <v>15.75</v>
      </c>
      <c r="D1578" s="425">
        <f t="shared" si="217"/>
        <v>0.1594818984873777</v>
      </c>
      <c r="E1578" s="433">
        <f t="shared" si="223"/>
        <v>15.75</v>
      </c>
      <c r="F1578" s="430">
        <f t="shared" si="218"/>
        <v>0.20497868838951533</v>
      </c>
      <c r="G1578" s="439">
        <f t="shared" si="224"/>
        <v>15.75</v>
      </c>
      <c r="H1578" s="435">
        <f t="shared" si="219"/>
        <v>0.20497868838951533</v>
      </c>
      <c r="I1578" s="577">
        <f t="shared" si="224"/>
        <v>15.75</v>
      </c>
      <c r="J1578" s="573">
        <f t="shared" si="220"/>
        <v>0.62099942062572444</v>
      </c>
    </row>
    <row r="1579" spans="1:10" x14ac:dyDescent="0.25">
      <c r="A1579">
        <f t="shared" si="221"/>
        <v>0.15957795935838198</v>
      </c>
      <c r="B1579" s="2">
        <f t="shared" si="225"/>
        <v>15.759999999999708</v>
      </c>
      <c r="C1579" s="428">
        <f t="shared" si="222"/>
        <v>15.76</v>
      </c>
      <c r="D1579" s="425">
        <f t="shared" si="217"/>
        <v>0.15957795935838479</v>
      </c>
      <c r="E1579" s="433">
        <f t="shared" si="223"/>
        <v>15.76</v>
      </c>
      <c r="F1579" s="430">
        <f t="shared" si="218"/>
        <v>0.20505545560714256</v>
      </c>
      <c r="G1579" s="439">
        <f t="shared" si="224"/>
        <v>15.76</v>
      </c>
      <c r="H1579" s="435">
        <f t="shared" si="219"/>
        <v>0.20505545560714256</v>
      </c>
      <c r="I1579" s="577">
        <f t="shared" si="224"/>
        <v>15.76</v>
      </c>
      <c r="J1579" s="573">
        <f t="shared" si="220"/>
        <v>0.62107793845012982</v>
      </c>
    </row>
    <row r="1580" spans="1:10" x14ac:dyDescent="0.25">
      <c r="A1580">
        <f t="shared" si="221"/>
        <v>0.15967402787981297</v>
      </c>
      <c r="B1580" s="2">
        <f t="shared" si="225"/>
        <v>15.769999999999708</v>
      </c>
      <c r="C1580" s="428">
        <f t="shared" si="222"/>
        <v>15.77</v>
      </c>
      <c r="D1580" s="425">
        <f t="shared" si="217"/>
        <v>0.15967402787981577</v>
      </c>
      <c r="E1580" s="433">
        <f t="shared" si="223"/>
        <v>15.77</v>
      </c>
      <c r="F1580" s="430">
        <f t="shared" si="218"/>
        <v>0.2051322335695151</v>
      </c>
      <c r="G1580" s="439">
        <f t="shared" si="224"/>
        <v>15.77</v>
      </c>
      <c r="H1580" s="435">
        <f t="shared" si="219"/>
        <v>0.2051322335695151</v>
      </c>
      <c r="I1580" s="577">
        <f t="shared" si="224"/>
        <v>15.77</v>
      </c>
      <c r="J1580" s="573">
        <f t="shared" si="220"/>
        <v>0.62115645826574595</v>
      </c>
    </row>
    <row r="1581" spans="1:10" x14ac:dyDescent="0.25">
      <c r="A1581">
        <f t="shared" si="221"/>
        <v>0.15977010403761197</v>
      </c>
      <c r="B1581" s="2">
        <f t="shared" si="225"/>
        <v>15.779999999999708</v>
      </c>
      <c r="C1581" s="428">
        <f t="shared" si="222"/>
        <v>15.78</v>
      </c>
      <c r="D1581" s="425">
        <f t="shared" si="217"/>
        <v>0.15977010403761474</v>
      </c>
      <c r="E1581" s="433">
        <f t="shared" si="223"/>
        <v>15.78</v>
      </c>
      <c r="F1581" s="430">
        <f t="shared" si="218"/>
        <v>0.20520902227263632</v>
      </c>
      <c r="G1581" s="439">
        <f t="shared" si="224"/>
        <v>15.78</v>
      </c>
      <c r="H1581" s="435">
        <f t="shared" si="219"/>
        <v>0.20520902227263632</v>
      </c>
      <c r="I1581" s="577">
        <f t="shared" si="224"/>
        <v>15.78</v>
      </c>
      <c r="J1581" s="573">
        <f t="shared" si="220"/>
        <v>0.62123498007229616</v>
      </c>
    </row>
    <row r="1582" spans="1:10" x14ac:dyDescent="0.25">
      <c r="A1582">
        <f t="shared" si="221"/>
        <v>0.15986618781774589</v>
      </c>
      <c r="B1582" s="2">
        <f t="shared" si="225"/>
        <v>15.789999999999708</v>
      </c>
      <c r="C1582" s="428">
        <f t="shared" si="222"/>
        <v>15.79</v>
      </c>
      <c r="D1582" s="425">
        <f t="shared" si="217"/>
        <v>0.1598661878177487</v>
      </c>
      <c r="E1582" s="433">
        <f t="shared" si="223"/>
        <v>15.79</v>
      </c>
      <c r="F1582" s="430">
        <f t="shared" si="218"/>
        <v>0.2052858217125097</v>
      </c>
      <c r="G1582" s="439">
        <f t="shared" si="224"/>
        <v>15.79</v>
      </c>
      <c r="H1582" s="435">
        <f t="shared" si="219"/>
        <v>0.2052858217125097</v>
      </c>
      <c r="I1582" s="577">
        <f t="shared" si="224"/>
        <v>15.79</v>
      </c>
      <c r="J1582" s="573">
        <f t="shared" si="220"/>
        <v>0.62131350386950313</v>
      </c>
    </row>
    <row r="1583" spans="1:10" x14ac:dyDescent="0.25">
      <c r="A1583">
        <f t="shared" si="221"/>
        <v>0.15996227920620454</v>
      </c>
      <c r="B1583" s="2">
        <f t="shared" si="225"/>
        <v>15.799999999999708</v>
      </c>
      <c r="C1583" s="428">
        <f t="shared" si="222"/>
        <v>15.8</v>
      </c>
      <c r="D1583" s="425">
        <f t="shared" si="217"/>
        <v>0.15996227920620734</v>
      </c>
      <c r="E1583" s="433">
        <f t="shared" si="223"/>
        <v>15.8</v>
      </c>
      <c r="F1583" s="430">
        <f t="shared" si="218"/>
        <v>0.20536263188513948</v>
      </c>
      <c r="G1583" s="439">
        <f t="shared" si="224"/>
        <v>15.8</v>
      </c>
      <c r="H1583" s="435">
        <f t="shared" si="219"/>
        <v>0.20536263188513948</v>
      </c>
      <c r="I1583" s="577">
        <f t="shared" si="224"/>
        <v>15.8</v>
      </c>
      <c r="J1583" s="573">
        <f t="shared" si="220"/>
        <v>0.62139202965709028</v>
      </c>
    </row>
    <row r="1584" spans="1:10" x14ac:dyDescent="0.25">
      <c r="A1584">
        <f t="shared" si="221"/>
        <v>0.16005837818900032</v>
      </c>
      <c r="B1584" s="2">
        <f t="shared" si="225"/>
        <v>15.809999999999707</v>
      </c>
      <c r="C1584" s="428">
        <f t="shared" si="222"/>
        <v>15.81</v>
      </c>
      <c r="D1584" s="425">
        <f t="shared" si="217"/>
        <v>0.16005837818900315</v>
      </c>
      <c r="E1584" s="433">
        <f t="shared" si="223"/>
        <v>15.81</v>
      </c>
      <c r="F1584" s="430">
        <f t="shared" si="218"/>
        <v>0.20543945278652997</v>
      </c>
      <c r="G1584" s="439">
        <f t="shared" si="224"/>
        <v>15.81</v>
      </c>
      <c r="H1584" s="435">
        <f t="shared" si="219"/>
        <v>0.20543945278652997</v>
      </c>
      <c r="I1584" s="577">
        <f t="shared" si="224"/>
        <v>15.81</v>
      </c>
      <c r="J1584" s="573">
        <f t="shared" si="220"/>
        <v>0.6214705574347803</v>
      </c>
    </row>
    <row r="1585" spans="1:10" x14ac:dyDescent="0.25">
      <c r="A1585">
        <f t="shared" si="221"/>
        <v>0.16015448475216851</v>
      </c>
      <c r="B1585" s="2">
        <f t="shared" si="225"/>
        <v>15.819999999999707</v>
      </c>
      <c r="C1585" s="428">
        <f t="shared" si="222"/>
        <v>15.82</v>
      </c>
      <c r="D1585" s="425">
        <f t="shared" si="217"/>
        <v>0.16015448475217134</v>
      </c>
      <c r="E1585" s="433">
        <f t="shared" si="223"/>
        <v>15.82</v>
      </c>
      <c r="F1585" s="430">
        <f t="shared" si="218"/>
        <v>0.20551628441268641</v>
      </c>
      <c r="G1585" s="439">
        <f t="shared" si="224"/>
        <v>15.82</v>
      </c>
      <c r="H1585" s="435">
        <f t="shared" si="219"/>
        <v>0.20551628441268641</v>
      </c>
      <c r="I1585" s="577">
        <f t="shared" si="224"/>
        <v>15.82</v>
      </c>
      <c r="J1585" s="573">
        <f t="shared" si="220"/>
        <v>0.62154908720229851</v>
      </c>
    </row>
    <row r="1586" spans="1:10" x14ac:dyDescent="0.25">
      <c r="A1586">
        <f t="shared" si="221"/>
        <v>0.16025059888176701</v>
      </c>
      <c r="B1586" s="2">
        <f t="shared" si="225"/>
        <v>15.829999999999707</v>
      </c>
      <c r="C1586" s="428">
        <f t="shared" si="222"/>
        <v>15.83</v>
      </c>
      <c r="D1586" s="425">
        <f t="shared" si="217"/>
        <v>0.16025059888176982</v>
      </c>
      <c r="E1586" s="433">
        <f t="shared" si="223"/>
        <v>15.83</v>
      </c>
      <c r="F1586" s="430">
        <f t="shared" si="218"/>
        <v>0.20559312675961372</v>
      </c>
      <c r="G1586" s="439">
        <f t="shared" si="224"/>
        <v>15.83</v>
      </c>
      <c r="H1586" s="435">
        <f t="shared" si="219"/>
        <v>0.20559312675961372</v>
      </c>
      <c r="I1586" s="577">
        <f t="shared" si="224"/>
        <v>15.83</v>
      </c>
      <c r="J1586" s="573">
        <f t="shared" si="220"/>
        <v>0.62162761895936602</v>
      </c>
    </row>
    <row r="1587" spans="1:10" x14ac:dyDescent="0.25">
      <c r="A1587">
        <f t="shared" si="221"/>
        <v>0.16034672056387642</v>
      </c>
      <c r="B1587" s="2">
        <f t="shared" si="225"/>
        <v>15.839999999999707</v>
      </c>
      <c r="C1587" s="428">
        <f t="shared" si="222"/>
        <v>15.84</v>
      </c>
      <c r="D1587" s="425">
        <f t="shared" si="217"/>
        <v>0.16034672056387922</v>
      </c>
      <c r="E1587" s="433">
        <f t="shared" si="223"/>
        <v>15.84</v>
      </c>
      <c r="F1587" s="430">
        <f t="shared" si="218"/>
        <v>0.20566997982331811</v>
      </c>
      <c r="G1587" s="439">
        <f t="shared" si="224"/>
        <v>15.84</v>
      </c>
      <c r="H1587" s="435">
        <f t="shared" si="219"/>
        <v>0.20566997982331811</v>
      </c>
      <c r="I1587" s="577">
        <f t="shared" si="224"/>
        <v>15.84</v>
      </c>
      <c r="J1587" s="573">
        <f t="shared" si="220"/>
        <v>0.62170615270570828</v>
      </c>
    </row>
    <row r="1588" spans="1:10" x14ac:dyDescent="0.25">
      <c r="A1588">
        <f t="shared" si="221"/>
        <v>0.16044284978459997</v>
      </c>
      <c r="B1588" s="2">
        <f t="shared" si="225"/>
        <v>15.849999999999707</v>
      </c>
      <c r="C1588" s="428">
        <f t="shared" si="222"/>
        <v>15.85</v>
      </c>
      <c r="D1588" s="425">
        <f t="shared" si="217"/>
        <v>0.16044284978460277</v>
      </c>
      <c r="E1588" s="433">
        <f t="shared" si="223"/>
        <v>15.85</v>
      </c>
      <c r="F1588" s="430">
        <f t="shared" si="218"/>
        <v>0.20574684359980525</v>
      </c>
      <c r="G1588" s="439">
        <f t="shared" si="224"/>
        <v>15.85</v>
      </c>
      <c r="H1588" s="435">
        <f t="shared" si="219"/>
        <v>0.20574684359980525</v>
      </c>
      <c r="I1588" s="577">
        <f t="shared" si="224"/>
        <v>15.85</v>
      </c>
      <c r="J1588" s="573">
        <f t="shared" si="220"/>
        <v>0.62178468844104651</v>
      </c>
    </row>
    <row r="1589" spans="1:10" x14ac:dyDescent="0.25">
      <c r="A1589">
        <f t="shared" si="221"/>
        <v>0.16053898653006357</v>
      </c>
      <c r="B1589" s="2">
        <f t="shared" si="225"/>
        <v>15.859999999999706</v>
      </c>
      <c r="C1589" s="428">
        <f t="shared" si="222"/>
        <v>15.86</v>
      </c>
      <c r="D1589" s="425">
        <f t="shared" si="217"/>
        <v>0.16053898653006637</v>
      </c>
      <c r="E1589" s="433">
        <f t="shared" si="223"/>
        <v>15.86</v>
      </c>
      <c r="F1589" s="430">
        <f t="shared" si="218"/>
        <v>0.20582371808508224</v>
      </c>
      <c r="G1589" s="439">
        <f t="shared" si="224"/>
        <v>15.86</v>
      </c>
      <c r="H1589" s="435">
        <f t="shared" si="219"/>
        <v>0.20582371808508224</v>
      </c>
      <c r="I1589" s="577">
        <f t="shared" si="224"/>
        <v>15.86</v>
      </c>
      <c r="J1589" s="573">
        <f t="shared" si="220"/>
        <v>0.62186322616510692</v>
      </c>
    </row>
    <row r="1590" spans="1:10" x14ac:dyDescent="0.25">
      <c r="A1590">
        <f t="shared" si="221"/>
        <v>0.16063513078641575</v>
      </c>
      <c r="B1590" s="2">
        <f t="shared" si="225"/>
        <v>15.869999999999706</v>
      </c>
      <c r="C1590" s="428">
        <f t="shared" si="222"/>
        <v>15.87</v>
      </c>
      <c r="D1590" s="425">
        <f t="shared" si="217"/>
        <v>0.16063513078641856</v>
      </c>
      <c r="E1590" s="433">
        <f t="shared" si="223"/>
        <v>15.87</v>
      </c>
      <c r="F1590" s="430">
        <f t="shared" si="218"/>
        <v>0.20590060327515577</v>
      </c>
      <c r="G1590" s="439">
        <f t="shared" si="224"/>
        <v>15.87</v>
      </c>
      <c r="H1590" s="435">
        <f t="shared" si="219"/>
        <v>0.20590060327515577</v>
      </c>
      <c r="I1590" s="577">
        <f t="shared" si="224"/>
        <v>15.87</v>
      </c>
      <c r="J1590" s="573">
        <f t="shared" si="220"/>
        <v>0.6219417658776113</v>
      </c>
    </row>
    <row r="1591" spans="1:10" x14ac:dyDescent="0.25">
      <c r="A1591">
        <f t="shared" si="221"/>
        <v>0.16073128253982755</v>
      </c>
      <c r="B1591" s="2">
        <f t="shared" si="225"/>
        <v>15.879999999999706</v>
      </c>
      <c r="C1591" s="428">
        <f t="shared" si="222"/>
        <v>15.88</v>
      </c>
      <c r="D1591" s="425">
        <f t="shared" si="217"/>
        <v>0.16073128253983038</v>
      </c>
      <c r="E1591" s="433">
        <f t="shared" si="223"/>
        <v>15.88</v>
      </c>
      <c r="F1591" s="430">
        <f t="shared" si="218"/>
        <v>0.20597749916603347</v>
      </c>
      <c r="G1591" s="439">
        <f t="shared" si="224"/>
        <v>15.88</v>
      </c>
      <c r="H1591" s="435">
        <f t="shared" si="219"/>
        <v>0.20597749916603347</v>
      </c>
      <c r="I1591" s="577">
        <f t="shared" si="224"/>
        <v>15.88</v>
      </c>
      <c r="J1591" s="573">
        <f t="shared" si="220"/>
        <v>0.62202030757828408</v>
      </c>
    </row>
    <row r="1592" spans="1:10" x14ac:dyDescent="0.25">
      <c r="A1592">
        <f t="shared" si="221"/>
        <v>0.16082744177649261</v>
      </c>
      <c r="B1592" s="2">
        <f t="shared" si="225"/>
        <v>15.889999999999706</v>
      </c>
      <c r="C1592" s="428">
        <f t="shared" si="222"/>
        <v>15.89</v>
      </c>
      <c r="D1592" s="425">
        <f t="shared" si="217"/>
        <v>0.16082744177649544</v>
      </c>
      <c r="E1592" s="433">
        <f t="shared" si="223"/>
        <v>15.89</v>
      </c>
      <c r="F1592" s="430">
        <f t="shared" si="218"/>
        <v>0.20605440575372311</v>
      </c>
      <c r="G1592" s="439">
        <f t="shared" si="224"/>
        <v>15.89</v>
      </c>
      <c r="H1592" s="435">
        <f t="shared" si="219"/>
        <v>0.20605440575372311</v>
      </c>
      <c r="I1592" s="577">
        <f t="shared" si="224"/>
        <v>15.89</v>
      </c>
      <c r="J1592" s="573">
        <f t="shared" si="220"/>
        <v>0.62209885126684894</v>
      </c>
    </row>
    <row r="1593" spans="1:10" x14ac:dyDescent="0.25">
      <c r="A1593">
        <f t="shared" si="221"/>
        <v>0.16092360848262702</v>
      </c>
      <c r="B1593" s="2">
        <f t="shared" si="225"/>
        <v>15.899999999999705</v>
      </c>
      <c r="C1593" s="428">
        <f t="shared" si="222"/>
        <v>15.9</v>
      </c>
      <c r="D1593" s="425">
        <f t="shared" si="217"/>
        <v>0.16092360848262988</v>
      </c>
      <c r="E1593" s="433">
        <f t="shared" si="223"/>
        <v>15.9</v>
      </c>
      <c r="F1593" s="430">
        <f t="shared" si="218"/>
        <v>0.20613132303423295</v>
      </c>
      <c r="G1593" s="439">
        <f t="shared" si="224"/>
        <v>15.9</v>
      </c>
      <c r="H1593" s="435">
        <f t="shared" si="219"/>
        <v>0.20613132303423295</v>
      </c>
      <c r="I1593" s="577">
        <f t="shared" si="224"/>
        <v>15.9</v>
      </c>
      <c r="J1593" s="573">
        <f t="shared" si="220"/>
        <v>0.62217739694302898</v>
      </c>
    </row>
    <row r="1594" spans="1:10" x14ac:dyDescent="0.25">
      <c r="A1594">
        <f t="shared" si="221"/>
        <v>0.16101978264446948</v>
      </c>
      <c r="B1594" s="2">
        <f t="shared" si="225"/>
        <v>15.909999999999705</v>
      </c>
      <c r="C1594" s="428">
        <f t="shared" si="222"/>
        <v>15.91</v>
      </c>
      <c r="D1594" s="425">
        <f t="shared" si="217"/>
        <v>0.16101978264447231</v>
      </c>
      <c r="E1594" s="433">
        <f t="shared" si="223"/>
        <v>15.91</v>
      </c>
      <c r="F1594" s="430">
        <f t="shared" si="218"/>
        <v>0.20620825100357185</v>
      </c>
      <c r="G1594" s="439">
        <f t="shared" si="224"/>
        <v>15.91</v>
      </c>
      <c r="H1594" s="435">
        <f t="shared" si="219"/>
        <v>0.20620825100357185</v>
      </c>
      <c r="I1594" s="577">
        <f t="shared" si="224"/>
        <v>15.91</v>
      </c>
      <c r="J1594" s="573">
        <f t="shared" si="220"/>
        <v>0.62225594460654898</v>
      </c>
    </row>
    <row r="1595" spans="1:10" x14ac:dyDescent="0.25">
      <c r="A1595">
        <f t="shared" si="221"/>
        <v>0.16111596424828106</v>
      </c>
      <c r="B1595" s="2">
        <f t="shared" si="225"/>
        <v>15.919999999999705</v>
      </c>
      <c r="C1595" s="428">
        <f t="shared" si="222"/>
        <v>15.92</v>
      </c>
      <c r="D1595" s="425">
        <f t="shared" si="217"/>
        <v>0.16111596424828389</v>
      </c>
      <c r="E1595" s="433">
        <f t="shared" si="223"/>
        <v>15.92</v>
      </c>
      <c r="F1595" s="430">
        <f t="shared" si="218"/>
        <v>0.20628518965774886</v>
      </c>
      <c r="G1595" s="439">
        <f t="shared" si="224"/>
        <v>15.92</v>
      </c>
      <c r="H1595" s="435">
        <f t="shared" si="219"/>
        <v>0.20628518965774886</v>
      </c>
      <c r="I1595" s="577">
        <f t="shared" si="224"/>
        <v>15.92</v>
      </c>
      <c r="J1595" s="573">
        <f t="shared" si="220"/>
        <v>0.62233449425713228</v>
      </c>
    </row>
    <row r="1596" spans="1:10" x14ac:dyDescent="0.25">
      <c r="A1596">
        <f t="shared" si="221"/>
        <v>0.16121215328034535</v>
      </c>
      <c r="B1596" s="2">
        <f t="shared" si="225"/>
        <v>15.929999999999705</v>
      </c>
      <c r="C1596" s="428">
        <f t="shared" si="222"/>
        <v>15.93</v>
      </c>
      <c r="D1596" s="425">
        <f t="shared" si="217"/>
        <v>0.16121215328034816</v>
      </c>
      <c r="E1596" s="433">
        <f t="shared" si="223"/>
        <v>15.93</v>
      </c>
      <c r="F1596" s="430">
        <f t="shared" si="218"/>
        <v>0.20636213899277356</v>
      </c>
      <c r="G1596" s="439">
        <f t="shared" si="224"/>
        <v>15.93</v>
      </c>
      <c r="H1596" s="435">
        <f t="shared" si="219"/>
        <v>0.20636213899277356</v>
      </c>
      <c r="I1596" s="577">
        <f t="shared" si="224"/>
        <v>15.93</v>
      </c>
      <c r="J1596" s="573">
        <f t="shared" si="220"/>
        <v>0.62241304589450297</v>
      </c>
    </row>
    <row r="1597" spans="1:10" x14ac:dyDescent="0.25">
      <c r="A1597">
        <f t="shared" si="221"/>
        <v>0.16130834972696825</v>
      </c>
      <c r="B1597" s="2">
        <f t="shared" si="225"/>
        <v>15.939999999999705</v>
      </c>
      <c r="C1597" s="428">
        <f t="shared" si="222"/>
        <v>15.94</v>
      </c>
      <c r="D1597" s="425">
        <f t="shared" si="217"/>
        <v>0.16130834972697111</v>
      </c>
      <c r="E1597" s="433">
        <f t="shared" si="223"/>
        <v>15.94</v>
      </c>
      <c r="F1597" s="430">
        <f t="shared" si="218"/>
        <v>0.20643909900465604</v>
      </c>
      <c r="G1597" s="439">
        <f t="shared" si="224"/>
        <v>15.94</v>
      </c>
      <c r="H1597" s="435">
        <f t="shared" si="219"/>
        <v>0.20643909900465604</v>
      </c>
      <c r="I1597" s="577">
        <f t="shared" si="224"/>
        <v>15.94</v>
      </c>
      <c r="J1597" s="573">
        <f t="shared" si="220"/>
        <v>0.62249159951838495</v>
      </c>
    </row>
    <row r="1598" spans="1:10" x14ac:dyDescent="0.25">
      <c r="A1598">
        <f t="shared" si="221"/>
        <v>0.16140455357447819</v>
      </c>
      <c r="B1598" s="2">
        <f t="shared" si="225"/>
        <v>15.949999999999704</v>
      </c>
      <c r="C1598" s="428">
        <f t="shared" si="222"/>
        <v>15.95</v>
      </c>
      <c r="D1598" s="425">
        <f t="shared" si="217"/>
        <v>0.16140455357448102</v>
      </c>
      <c r="E1598" s="433">
        <f t="shared" si="223"/>
        <v>15.95</v>
      </c>
      <c r="F1598" s="430">
        <f t="shared" si="218"/>
        <v>0.20651606968940672</v>
      </c>
      <c r="G1598" s="439">
        <f t="shared" si="224"/>
        <v>15.95</v>
      </c>
      <c r="H1598" s="435">
        <f t="shared" si="219"/>
        <v>0.20651606968940672</v>
      </c>
      <c r="I1598" s="577">
        <f t="shared" si="224"/>
        <v>15.95</v>
      </c>
      <c r="J1598" s="573">
        <f t="shared" si="220"/>
        <v>0.62257015512850211</v>
      </c>
    </row>
    <row r="1599" spans="1:10" x14ac:dyDescent="0.25">
      <c r="A1599">
        <f t="shared" si="221"/>
        <v>0.16150076480922584</v>
      </c>
      <c r="B1599" s="2">
        <f t="shared" si="225"/>
        <v>15.959999999999704</v>
      </c>
      <c r="C1599" s="428">
        <f t="shared" si="222"/>
        <v>15.96</v>
      </c>
      <c r="D1599" s="425">
        <f t="shared" si="217"/>
        <v>0.1615007648092287</v>
      </c>
      <c r="E1599" s="433">
        <f t="shared" si="223"/>
        <v>15.96</v>
      </c>
      <c r="F1599" s="430">
        <f t="shared" si="218"/>
        <v>0.20659305104303644</v>
      </c>
      <c r="G1599" s="439">
        <f t="shared" si="224"/>
        <v>15.96</v>
      </c>
      <c r="H1599" s="435">
        <f t="shared" si="219"/>
        <v>0.20659305104303644</v>
      </c>
      <c r="I1599" s="577">
        <f t="shared" si="224"/>
        <v>15.96</v>
      </c>
      <c r="J1599" s="573">
        <f t="shared" si="220"/>
        <v>0.62264871272457878</v>
      </c>
    </row>
    <row r="1600" spans="1:10" x14ac:dyDescent="0.25">
      <c r="A1600">
        <f t="shared" si="221"/>
        <v>0.1615969834175843</v>
      </c>
      <c r="B1600" s="2">
        <f t="shared" si="225"/>
        <v>15.969999999999704</v>
      </c>
      <c r="C1600" s="428">
        <f t="shared" si="222"/>
        <v>15.97</v>
      </c>
      <c r="D1600" s="425">
        <f t="shared" si="217"/>
        <v>0.16159698341758716</v>
      </c>
      <c r="E1600" s="433">
        <f t="shared" si="223"/>
        <v>15.97</v>
      </c>
      <c r="F1600" s="430">
        <f t="shared" si="218"/>
        <v>0.20667004306155648</v>
      </c>
      <c r="G1600" s="439">
        <f t="shared" si="224"/>
        <v>15.97</v>
      </c>
      <c r="H1600" s="435">
        <f t="shared" si="219"/>
        <v>0.20667004306155648</v>
      </c>
      <c r="I1600" s="577">
        <f t="shared" si="224"/>
        <v>15.97</v>
      </c>
      <c r="J1600" s="573">
        <f t="shared" si="220"/>
        <v>0.62272727230633895</v>
      </c>
    </row>
    <row r="1601" spans="1:10" x14ac:dyDescent="0.25">
      <c r="A1601">
        <f t="shared" si="221"/>
        <v>0.16169320938594892</v>
      </c>
      <c r="B1601" s="2">
        <f t="shared" si="225"/>
        <v>15.979999999999704</v>
      </c>
      <c r="C1601" s="428">
        <f t="shared" si="222"/>
        <v>15.98</v>
      </c>
      <c r="D1601" s="425">
        <f t="shared" si="217"/>
        <v>0.16169320938595177</v>
      </c>
      <c r="E1601" s="433">
        <f t="shared" si="223"/>
        <v>15.98</v>
      </c>
      <c r="F1601" s="430">
        <f t="shared" si="218"/>
        <v>0.20674704574097869</v>
      </c>
      <c r="G1601" s="439">
        <f t="shared" si="224"/>
        <v>15.98</v>
      </c>
      <c r="H1601" s="435">
        <f t="shared" si="219"/>
        <v>0.20674704574097869</v>
      </c>
      <c r="I1601" s="577">
        <f t="shared" si="224"/>
        <v>15.98</v>
      </c>
      <c r="J1601" s="573">
        <f t="shared" si="220"/>
        <v>0.62280583387350696</v>
      </c>
    </row>
    <row r="1602" spans="1:10" x14ac:dyDescent="0.25">
      <c r="A1602">
        <f t="shared" si="221"/>
        <v>0.16178944270073736</v>
      </c>
      <c r="B1602" s="2">
        <f t="shared" si="225"/>
        <v>15.989999999999704</v>
      </c>
      <c r="C1602" s="428">
        <f t="shared" si="222"/>
        <v>15.99</v>
      </c>
      <c r="D1602" s="425">
        <f t="shared" si="217"/>
        <v>0.16178944270074025</v>
      </c>
      <c r="E1602" s="433">
        <f t="shared" si="223"/>
        <v>15.99</v>
      </c>
      <c r="F1602" s="430">
        <f t="shared" si="218"/>
        <v>0.20682405907731527</v>
      </c>
      <c r="G1602" s="439">
        <f t="shared" si="224"/>
        <v>15.99</v>
      </c>
      <c r="H1602" s="435">
        <f t="shared" si="219"/>
        <v>0.20682405907731527</v>
      </c>
      <c r="I1602" s="577">
        <f t="shared" si="224"/>
        <v>15.99</v>
      </c>
      <c r="J1602" s="573">
        <f t="shared" si="220"/>
        <v>0.62288439742580692</v>
      </c>
    </row>
    <row r="1603" spans="1:10" x14ac:dyDescent="0.25">
      <c r="A1603">
        <f t="shared" si="221"/>
        <v>0.16188568334838954</v>
      </c>
      <c r="B1603" s="2">
        <f t="shared" si="225"/>
        <v>15.999999999999703</v>
      </c>
      <c r="C1603" s="428">
        <f t="shared" si="222"/>
        <v>16</v>
      </c>
      <c r="D1603" s="425">
        <f t="shared" ref="D1603:D1666" si="226">(((1+C1603/100)^D$2)*C1603/100)/(((1+C1603/100)^D$2)-1)</f>
        <v>0.1618856833483924</v>
      </c>
      <c r="E1603" s="433">
        <f t="shared" si="223"/>
        <v>16</v>
      </c>
      <c r="F1603" s="430">
        <f t="shared" ref="F1603:F1666" si="227">(((1+E1603/100)^F$2)*E1603/100)/(((1+E1603/100)^F$2)-1)</f>
        <v>0.20690108306657867</v>
      </c>
      <c r="G1603" s="439">
        <f t="shared" si="224"/>
        <v>16</v>
      </c>
      <c r="H1603" s="435">
        <f t="shared" ref="H1603:H1666" si="228">(((1+G1603/100)^H$2)*G1603/100)/(((1+G1603/100)^H$2)-1)</f>
        <v>0.20690108306657867</v>
      </c>
      <c r="I1603" s="577">
        <f t="shared" si="224"/>
        <v>16</v>
      </c>
      <c r="J1603" s="573">
        <f t="shared" ref="J1603:J1666" si="229">(((1+I1603/100)^J$2)*I1603/100)/(((1+I1603/100)^J$2)-1)</f>
        <v>0.62296296296296305</v>
      </c>
    </row>
    <row r="1604" spans="1:10" x14ac:dyDescent="0.25">
      <c r="A1604">
        <f t="shared" si="221"/>
        <v>0.16198193131536762</v>
      </c>
      <c r="B1604" s="2">
        <f t="shared" si="225"/>
        <v>16.009999999999703</v>
      </c>
      <c r="C1604" s="428">
        <f t="shared" si="222"/>
        <v>16.010000000000002</v>
      </c>
      <c r="D1604" s="425">
        <f t="shared" si="226"/>
        <v>0.16198193131537048</v>
      </c>
      <c r="E1604" s="433">
        <f t="shared" si="223"/>
        <v>16.010000000000002</v>
      </c>
      <c r="F1604" s="430">
        <f t="shared" si="227"/>
        <v>0.20697811770478217</v>
      </c>
      <c r="G1604" s="439">
        <f t="shared" si="224"/>
        <v>16.010000000000002</v>
      </c>
      <c r="H1604" s="435">
        <f t="shared" si="228"/>
        <v>0.20697811770478217</v>
      </c>
      <c r="I1604" s="577">
        <f t="shared" si="224"/>
        <v>16.010000000000002</v>
      </c>
      <c r="J1604" s="573">
        <f t="shared" si="229"/>
        <v>0.62304153048470001</v>
      </c>
    </row>
    <row r="1605" spans="1:10" x14ac:dyDescent="0.25">
      <c r="A1605">
        <f t="shared" ref="A1605:A1668" si="230">(((1+B1605/100)^A$2)*B1605/100)/(((1+B1605/100)^A$2)-1)</f>
        <v>0.16207818658815593</v>
      </c>
      <c r="B1605" s="2">
        <f t="shared" si="225"/>
        <v>16.019999999999705</v>
      </c>
      <c r="C1605" s="428">
        <f t="shared" si="222"/>
        <v>16.02</v>
      </c>
      <c r="D1605" s="425">
        <f t="shared" si="226"/>
        <v>0.16207818658815876</v>
      </c>
      <c r="E1605" s="433">
        <f t="shared" si="223"/>
        <v>16.02</v>
      </c>
      <c r="F1605" s="430">
        <f t="shared" si="227"/>
        <v>0.20705516298793897</v>
      </c>
      <c r="G1605" s="439">
        <f t="shared" si="224"/>
        <v>16.02</v>
      </c>
      <c r="H1605" s="435">
        <f t="shared" si="228"/>
        <v>0.20705516298793897</v>
      </c>
      <c r="I1605" s="577">
        <f t="shared" si="224"/>
        <v>16.02</v>
      </c>
      <c r="J1605" s="573">
        <f t="shared" si="229"/>
        <v>0.62312009999074114</v>
      </c>
    </row>
    <row r="1606" spans="1:10" x14ac:dyDescent="0.25">
      <c r="A1606">
        <f t="shared" si="230"/>
        <v>0.16217444915326099</v>
      </c>
      <c r="B1606" s="2">
        <f t="shared" si="225"/>
        <v>16.029999999999706</v>
      </c>
      <c r="C1606" s="428">
        <f t="shared" ref="C1606:C1669" si="231">ROUND(C1605+0.01,2)</f>
        <v>16.03</v>
      </c>
      <c r="D1606" s="425">
        <f t="shared" si="226"/>
        <v>0.16217444915326382</v>
      </c>
      <c r="E1606" s="433">
        <f t="shared" ref="E1606:E1669" si="232">ROUND(E1605+0.01,2)</f>
        <v>16.03</v>
      </c>
      <c r="F1606" s="430">
        <f t="shared" si="227"/>
        <v>0.20713221891206354</v>
      </c>
      <c r="G1606" s="439">
        <f t="shared" ref="G1606:I1669" si="233">ROUND(G1605+0.01,2)</f>
        <v>16.03</v>
      </c>
      <c r="H1606" s="435">
        <f t="shared" si="228"/>
        <v>0.20713221891206354</v>
      </c>
      <c r="I1606" s="577">
        <f t="shared" si="233"/>
        <v>16.03</v>
      </c>
      <c r="J1606" s="573">
        <f t="shared" si="229"/>
        <v>0.62319867148081309</v>
      </c>
    </row>
    <row r="1607" spans="1:10" x14ac:dyDescent="0.25">
      <c r="A1607">
        <f t="shared" si="230"/>
        <v>0.16227071899721149</v>
      </c>
      <c r="B1607" s="2">
        <f t="shared" si="225"/>
        <v>16.039999999999708</v>
      </c>
      <c r="C1607" s="428">
        <f t="shared" si="231"/>
        <v>16.04</v>
      </c>
      <c r="D1607" s="425">
        <f t="shared" si="226"/>
        <v>0.16227071899721429</v>
      </c>
      <c r="E1607" s="433">
        <f t="shared" si="232"/>
        <v>16.04</v>
      </c>
      <c r="F1607" s="430">
        <f t="shared" si="227"/>
        <v>0.20720928547316966</v>
      </c>
      <c r="G1607" s="439">
        <f t="shared" si="233"/>
        <v>16.04</v>
      </c>
      <c r="H1607" s="435">
        <f t="shared" si="228"/>
        <v>0.20720928547316966</v>
      </c>
      <c r="I1607" s="577">
        <f t="shared" si="233"/>
        <v>16.04</v>
      </c>
      <c r="J1607" s="573">
        <f t="shared" si="229"/>
        <v>0.62327724495463754</v>
      </c>
    </row>
    <row r="1608" spans="1:10" x14ac:dyDescent="0.25">
      <c r="A1608">
        <f t="shared" si="230"/>
        <v>0.16236699610655822</v>
      </c>
      <c r="B1608" s="2">
        <f t="shared" si="225"/>
        <v>16.049999999999709</v>
      </c>
      <c r="C1608" s="428">
        <f t="shared" si="231"/>
        <v>16.05</v>
      </c>
      <c r="D1608" s="425">
        <f t="shared" si="226"/>
        <v>0.16236699610656105</v>
      </c>
      <c r="E1608" s="433">
        <f t="shared" si="232"/>
        <v>16.05</v>
      </c>
      <c r="F1608" s="430">
        <f t="shared" si="227"/>
        <v>0.2072863626672726</v>
      </c>
      <c r="G1608" s="439">
        <f t="shared" si="233"/>
        <v>16.05</v>
      </c>
      <c r="H1608" s="435">
        <f t="shared" si="228"/>
        <v>0.2072863626672726</v>
      </c>
      <c r="I1608" s="577">
        <f t="shared" si="233"/>
        <v>16.05</v>
      </c>
      <c r="J1608" s="573">
        <f t="shared" si="229"/>
        <v>0.62335582041194149</v>
      </c>
    </row>
    <row r="1609" spans="1:10" x14ac:dyDescent="0.25">
      <c r="A1609">
        <f t="shared" si="230"/>
        <v>0.16246328046787412</v>
      </c>
      <c r="B1609" s="2">
        <f t="shared" si="225"/>
        <v>16.059999999999711</v>
      </c>
      <c r="C1609" s="428">
        <f t="shared" si="231"/>
        <v>16.059999999999999</v>
      </c>
      <c r="D1609" s="425">
        <f t="shared" si="226"/>
        <v>0.16246328046787689</v>
      </c>
      <c r="E1609" s="433">
        <f t="shared" si="232"/>
        <v>16.059999999999999</v>
      </c>
      <c r="F1609" s="430">
        <f t="shared" si="227"/>
        <v>0.20736345049038735</v>
      </c>
      <c r="G1609" s="439">
        <f t="shared" si="233"/>
        <v>16.059999999999999</v>
      </c>
      <c r="H1609" s="435">
        <f t="shared" si="228"/>
        <v>0.20736345049038735</v>
      </c>
      <c r="I1609" s="577">
        <f t="shared" si="233"/>
        <v>16.059999999999999</v>
      </c>
      <c r="J1609" s="573">
        <f t="shared" si="229"/>
        <v>0.62343439785244803</v>
      </c>
    </row>
    <row r="1610" spans="1:10" x14ac:dyDescent="0.25">
      <c r="A1610">
        <f t="shared" si="230"/>
        <v>0.16255957206775412</v>
      </c>
      <c r="B1610" s="2">
        <f t="shared" si="225"/>
        <v>16.069999999999713</v>
      </c>
      <c r="C1610" s="428">
        <f t="shared" si="231"/>
        <v>16.07</v>
      </c>
      <c r="D1610" s="425">
        <f t="shared" si="226"/>
        <v>0.1625595720677569</v>
      </c>
      <c r="E1610" s="433">
        <f t="shared" si="232"/>
        <v>16.07</v>
      </c>
      <c r="F1610" s="430">
        <f t="shared" si="227"/>
        <v>0.2074405489385299</v>
      </c>
      <c r="G1610" s="439">
        <f t="shared" si="233"/>
        <v>16.07</v>
      </c>
      <c r="H1610" s="435">
        <f t="shared" si="228"/>
        <v>0.2074405489385299</v>
      </c>
      <c r="I1610" s="577">
        <f t="shared" si="233"/>
        <v>16.07</v>
      </c>
      <c r="J1610" s="573">
        <f t="shared" si="229"/>
        <v>0.62351297727588262</v>
      </c>
    </row>
    <row r="1611" spans="1:10" x14ac:dyDescent="0.25">
      <c r="A1611">
        <f t="shared" si="230"/>
        <v>0.16265587089281527</v>
      </c>
      <c r="B1611" s="2">
        <f t="shared" si="225"/>
        <v>16.079999999999714</v>
      </c>
      <c r="C1611" s="428">
        <f t="shared" si="231"/>
        <v>16.079999999999998</v>
      </c>
      <c r="D1611" s="425">
        <f t="shared" si="226"/>
        <v>0.16265587089281799</v>
      </c>
      <c r="E1611" s="433">
        <f t="shared" si="232"/>
        <v>16.079999999999998</v>
      </c>
      <c r="F1611" s="430">
        <f t="shared" si="227"/>
        <v>0.20751765800771621</v>
      </c>
      <c r="G1611" s="439">
        <f t="shared" si="233"/>
        <v>16.079999999999998</v>
      </c>
      <c r="H1611" s="435">
        <f t="shared" si="228"/>
        <v>0.20751765800771621</v>
      </c>
      <c r="I1611" s="577">
        <f t="shared" si="233"/>
        <v>16.079999999999998</v>
      </c>
      <c r="J1611" s="573">
        <f t="shared" si="229"/>
        <v>0.62359155868196947</v>
      </c>
    </row>
    <row r="1612" spans="1:10" x14ac:dyDescent="0.25">
      <c r="A1612">
        <f t="shared" si="230"/>
        <v>0.16275217692969662</v>
      </c>
      <c r="B1612" s="2">
        <f t="shared" si="225"/>
        <v>16.089999999999716</v>
      </c>
      <c r="C1612" s="428">
        <f t="shared" si="231"/>
        <v>16.09</v>
      </c>
      <c r="D1612" s="425">
        <f t="shared" si="226"/>
        <v>0.16275217692969934</v>
      </c>
      <c r="E1612" s="433">
        <f t="shared" si="232"/>
        <v>16.09</v>
      </c>
      <c r="F1612" s="430">
        <f t="shared" si="227"/>
        <v>0.20759477769396292</v>
      </c>
      <c r="G1612" s="439">
        <f t="shared" si="233"/>
        <v>16.09</v>
      </c>
      <c r="H1612" s="435">
        <f t="shared" si="228"/>
        <v>0.20759477769396292</v>
      </c>
      <c r="I1612" s="577">
        <f t="shared" si="233"/>
        <v>16.09</v>
      </c>
      <c r="J1612" s="573">
        <f t="shared" si="229"/>
        <v>0.62367014207043336</v>
      </c>
    </row>
    <row r="1613" spans="1:10" x14ac:dyDescent="0.25">
      <c r="A1613">
        <f t="shared" si="230"/>
        <v>0.16284849016505917</v>
      </c>
      <c r="B1613" s="2">
        <f t="shared" si="225"/>
        <v>16.099999999999717</v>
      </c>
      <c r="C1613" s="428">
        <f t="shared" si="231"/>
        <v>16.100000000000001</v>
      </c>
      <c r="D1613" s="425">
        <f t="shared" si="226"/>
        <v>0.16284849016506189</v>
      </c>
      <c r="E1613" s="433">
        <f t="shared" si="232"/>
        <v>16.100000000000001</v>
      </c>
      <c r="F1613" s="430">
        <f t="shared" si="227"/>
        <v>0.20767190799328714</v>
      </c>
      <c r="G1613" s="439">
        <f t="shared" si="233"/>
        <v>16.100000000000001</v>
      </c>
      <c r="H1613" s="435">
        <f t="shared" si="228"/>
        <v>0.20767190799328714</v>
      </c>
      <c r="I1613" s="577">
        <f t="shared" si="233"/>
        <v>16.100000000000001</v>
      </c>
      <c r="J1613" s="573">
        <f t="shared" si="229"/>
        <v>0.62374872744099941</v>
      </c>
    </row>
    <row r="1614" spans="1:10" x14ac:dyDescent="0.25">
      <c r="A1614">
        <f t="shared" si="230"/>
        <v>0.16294481058558591</v>
      </c>
      <c r="B1614" s="2">
        <f t="shared" si="225"/>
        <v>16.109999999999719</v>
      </c>
      <c r="C1614" s="428">
        <f t="shared" si="231"/>
        <v>16.11</v>
      </c>
      <c r="D1614" s="425">
        <f t="shared" si="226"/>
        <v>0.1629448105855886</v>
      </c>
      <c r="E1614" s="433">
        <f t="shared" si="232"/>
        <v>16.11</v>
      </c>
      <c r="F1614" s="430">
        <f t="shared" si="227"/>
        <v>0.20774904890170637</v>
      </c>
      <c r="G1614" s="439">
        <f t="shared" si="233"/>
        <v>16.11</v>
      </c>
      <c r="H1614" s="435">
        <f t="shared" si="228"/>
        <v>0.20774904890170637</v>
      </c>
      <c r="I1614" s="577">
        <f t="shared" si="233"/>
        <v>16.11</v>
      </c>
      <c r="J1614" s="573">
        <f t="shared" si="229"/>
        <v>0.62382731479339226</v>
      </c>
    </row>
    <row r="1615" spans="1:10" x14ac:dyDescent="0.25">
      <c r="A1615">
        <f t="shared" si="230"/>
        <v>0.16304113817798177</v>
      </c>
      <c r="B1615" s="2">
        <f t="shared" si="225"/>
        <v>16.11999999999972</v>
      </c>
      <c r="C1615" s="428">
        <f t="shared" si="231"/>
        <v>16.12</v>
      </c>
      <c r="D1615" s="425">
        <f t="shared" si="226"/>
        <v>0.16304113817798449</v>
      </c>
      <c r="E1615" s="433">
        <f t="shared" si="232"/>
        <v>16.12</v>
      </c>
      <c r="F1615" s="430">
        <f t="shared" si="227"/>
        <v>0.20782620041523861</v>
      </c>
      <c r="G1615" s="439">
        <f t="shared" si="233"/>
        <v>16.12</v>
      </c>
      <c r="H1615" s="435">
        <f t="shared" si="228"/>
        <v>0.20782620041523861</v>
      </c>
      <c r="I1615" s="577">
        <f t="shared" si="233"/>
        <v>16.12</v>
      </c>
      <c r="J1615" s="573">
        <f t="shared" si="229"/>
        <v>0.62390590412733682</v>
      </c>
    </row>
    <row r="1616" spans="1:10" x14ac:dyDescent="0.25">
      <c r="A1616">
        <f t="shared" si="230"/>
        <v>0.16313747292897368</v>
      </c>
      <c r="B1616" s="2">
        <f t="shared" si="225"/>
        <v>16.129999999999722</v>
      </c>
      <c r="C1616" s="428">
        <f t="shared" si="231"/>
        <v>16.13</v>
      </c>
      <c r="D1616" s="425">
        <f t="shared" si="226"/>
        <v>0.16313747292897637</v>
      </c>
      <c r="E1616" s="433">
        <f t="shared" si="232"/>
        <v>16.13</v>
      </c>
      <c r="F1616" s="430">
        <f t="shared" si="227"/>
        <v>0.20790336252990216</v>
      </c>
      <c r="G1616" s="439">
        <f t="shared" si="233"/>
        <v>16.13</v>
      </c>
      <c r="H1616" s="435">
        <f t="shared" si="228"/>
        <v>0.20790336252990216</v>
      </c>
      <c r="I1616" s="577">
        <f t="shared" si="233"/>
        <v>16.13</v>
      </c>
      <c r="J1616" s="573">
        <f t="shared" si="229"/>
        <v>0.62398449544255763</v>
      </c>
    </row>
    <row r="1617" spans="1:10" x14ac:dyDescent="0.25">
      <c r="A1617">
        <f t="shared" si="230"/>
        <v>0.1632338148253103</v>
      </c>
      <c r="B1617" s="2">
        <f t="shared" si="225"/>
        <v>16.139999999999723</v>
      </c>
      <c r="C1617" s="428">
        <f t="shared" si="231"/>
        <v>16.14</v>
      </c>
      <c r="D1617" s="425">
        <f t="shared" si="226"/>
        <v>0.16323381482531299</v>
      </c>
      <c r="E1617" s="433">
        <f t="shared" si="232"/>
        <v>16.14</v>
      </c>
      <c r="F1617" s="430">
        <f t="shared" si="227"/>
        <v>0.207980535241716</v>
      </c>
      <c r="G1617" s="439">
        <f t="shared" si="233"/>
        <v>16.14</v>
      </c>
      <c r="H1617" s="435">
        <f t="shared" si="228"/>
        <v>0.207980535241716</v>
      </c>
      <c r="I1617" s="577">
        <f t="shared" si="233"/>
        <v>16.14</v>
      </c>
      <c r="J1617" s="573">
        <f t="shared" si="229"/>
        <v>0.62406308873878058</v>
      </c>
    </row>
    <row r="1618" spans="1:10" x14ac:dyDescent="0.25">
      <c r="A1618">
        <f t="shared" si="230"/>
        <v>0.16333016385376228</v>
      </c>
      <c r="B1618" s="2">
        <f t="shared" si="225"/>
        <v>16.149999999999725</v>
      </c>
      <c r="C1618" s="428">
        <f t="shared" si="231"/>
        <v>16.149999999999999</v>
      </c>
      <c r="D1618" s="425">
        <f t="shared" si="226"/>
        <v>0.16333016385376489</v>
      </c>
      <c r="E1618" s="433">
        <f t="shared" si="232"/>
        <v>16.149999999999999</v>
      </c>
      <c r="F1618" s="430">
        <f t="shared" si="227"/>
        <v>0.20805771854669938</v>
      </c>
      <c r="G1618" s="439">
        <f t="shared" si="233"/>
        <v>16.149999999999999</v>
      </c>
      <c r="H1618" s="435">
        <f t="shared" si="228"/>
        <v>0.20805771854669938</v>
      </c>
      <c r="I1618" s="577">
        <f t="shared" si="233"/>
        <v>16.149999999999999</v>
      </c>
      <c r="J1618" s="573">
        <f t="shared" si="229"/>
        <v>0.62414168401572989</v>
      </c>
    </row>
    <row r="1619" spans="1:10" x14ac:dyDescent="0.25">
      <c r="A1619">
        <f t="shared" si="230"/>
        <v>0.16342652000112196</v>
      </c>
      <c r="B1619" s="2">
        <f t="shared" si="225"/>
        <v>16.159999999999727</v>
      </c>
      <c r="C1619" s="428">
        <f t="shared" si="231"/>
        <v>16.16</v>
      </c>
      <c r="D1619" s="425">
        <f t="shared" si="226"/>
        <v>0.16342652000112459</v>
      </c>
      <c r="E1619" s="433">
        <f t="shared" si="232"/>
        <v>16.16</v>
      </c>
      <c r="F1619" s="430">
        <f t="shared" si="227"/>
        <v>0.20813491244087215</v>
      </c>
      <c r="G1619" s="439">
        <f t="shared" si="233"/>
        <v>16.16</v>
      </c>
      <c r="H1619" s="435">
        <f t="shared" si="228"/>
        <v>0.20813491244087215</v>
      </c>
      <c r="I1619" s="577">
        <f t="shared" si="233"/>
        <v>16.16</v>
      </c>
      <c r="J1619" s="573">
        <f t="shared" si="229"/>
        <v>0.62422028127313123</v>
      </c>
    </row>
    <row r="1620" spans="1:10" x14ac:dyDescent="0.25">
      <c r="A1620">
        <f t="shared" si="230"/>
        <v>0.16352288325420364</v>
      </c>
      <c r="B1620" s="2">
        <f t="shared" si="225"/>
        <v>16.169999999999728</v>
      </c>
      <c r="C1620" s="428">
        <f t="shared" si="231"/>
        <v>16.170000000000002</v>
      </c>
      <c r="D1620" s="425">
        <f t="shared" si="226"/>
        <v>0.16352288325420627</v>
      </c>
      <c r="E1620" s="433">
        <f t="shared" si="232"/>
        <v>16.170000000000002</v>
      </c>
      <c r="F1620" s="430">
        <f t="shared" si="227"/>
        <v>0.20821211692025451</v>
      </c>
      <c r="G1620" s="439">
        <f t="shared" si="233"/>
        <v>16.170000000000002</v>
      </c>
      <c r="H1620" s="435">
        <f t="shared" si="228"/>
        <v>0.20821211692025451</v>
      </c>
      <c r="I1620" s="577">
        <f t="shared" si="233"/>
        <v>16.170000000000002</v>
      </c>
      <c r="J1620" s="573">
        <f t="shared" si="229"/>
        <v>0.62429888051070948</v>
      </c>
    </row>
    <row r="1621" spans="1:10" x14ac:dyDescent="0.25">
      <c r="A1621">
        <f t="shared" si="230"/>
        <v>0.16361925359984333</v>
      </c>
      <c r="B1621" s="2">
        <f t="shared" si="225"/>
        <v>16.17999999999973</v>
      </c>
      <c r="C1621" s="428">
        <f t="shared" si="231"/>
        <v>16.18</v>
      </c>
      <c r="D1621" s="425">
        <f t="shared" si="226"/>
        <v>0.16361925359984594</v>
      </c>
      <c r="E1621" s="433">
        <f t="shared" si="232"/>
        <v>16.18</v>
      </c>
      <c r="F1621" s="430">
        <f t="shared" si="227"/>
        <v>0.2082893319808671</v>
      </c>
      <c r="G1621" s="439">
        <f t="shared" si="233"/>
        <v>16.18</v>
      </c>
      <c r="H1621" s="435">
        <f t="shared" si="228"/>
        <v>0.2082893319808671</v>
      </c>
      <c r="I1621" s="577">
        <f t="shared" si="233"/>
        <v>16.18</v>
      </c>
      <c r="J1621" s="573">
        <f t="shared" si="229"/>
        <v>0.62437748172818952</v>
      </c>
    </row>
    <row r="1622" spans="1:10" x14ac:dyDescent="0.25">
      <c r="A1622">
        <f t="shared" si="230"/>
        <v>0.16371563102489875</v>
      </c>
      <c r="B1622" s="2">
        <f t="shared" si="225"/>
        <v>16.189999999999731</v>
      </c>
      <c r="C1622" s="428">
        <f t="shared" si="231"/>
        <v>16.190000000000001</v>
      </c>
      <c r="D1622" s="425">
        <f t="shared" si="226"/>
        <v>0.16371563102490133</v>
      </c>
      <c r="E1622" s="433">
        <f t="shared" si="232"/>
        <v>16.190000000000001</v>
      </c>
      <c r="F1622" s="430">
        <f t="shared" si="227"/>
        <v>0.20836655761873119</v>
      </c>
      <c r="G1622" s="439">
        <f t="shared" si="233"/>
        <v>16.190000000000001</v>
      </c>
      <c r="H1622" s="435">
        <f t="shared" si="228"/>
        <v>0.20836655761873119</v>
      </c>
      <c r="I1622" s="577">
        <f t="shared" si="233"/>
        <v>16.190000000000001</v>
      </c>
      <c r="J1622" s="573">
        <f t="shared" si="229"/>
        <v>0.62445608492529736</v>
      </c>
    </row>
    <row r="1623" spans="1:10" x14ac:dyDescent="0.25">
      <c r="A1623">
        <f t="shared" si="230"/>
        <v>0.16381201551624947</v>
      </c>
      <c r="B1623" s="2">
        <f t="shared" si="225"/>
        <v>16.199999999999733</v>
      </c>
      <c r="C1623" s="428">
        <f t="shared" si="231"/>
        <v>16.2</v>
      </c>
      <c r="D1623" s="425">
        <f t="shared" si="226"/>
        <v>0.16381201551625202</v>
      </c>
      <c r="E1623" s="433">
        <f t="shared" si="232"/>
        <v>16.2</v>
      </c>
      <c r="F1623" s="430">
        <f t="shared" si="227"/>
        <v>0.20844379382986825</v>
      </c>
      <c r="G1623" s="439">
        <f t="shared" si="233"/>
        <v>16.2</v>
      </c>
      <c r="H1623" s="435">
        <f t="shared" si="228"/>
        <v>0.20844379382986825</v>
      </c>
      <c r="I1623" s="577">
        <f t="shared" si="233"/>
        <v>16.2</v>
      </c>
      <c r="J1623" s="573">
        <f t="shared" si="229"/>
        <v>0.62453469010175788</v>
      </c>
    </row>
    <row r="1624" spans="1:10" x14ac:dyDescent="0.25">
      <c r="A1624">
        <f t="shared" si="230"/>
        <v>0.16390840706079662</v>
      </c>
      <c r="B1624" s="2">
        <f t="shared" si="225"/>
        <v>16.209999999999734</v>
      </c>
      <c r="C1624" s="428">
        <f t="shared" si="231"/>
        <v>16.21</v>
      </c>
      <c r="D1624" s="425">
        <f t="shared" si="226"/>
        <v>0.16390840706079915</v>
      </c>
      <c r="E1624" s="433">
        <f t="shared" si="232"/>
        <v>16.21</v>
      </c>
      <c r="F1624" s="430">
        <f t="shared" si="227"/>
        <v>0.2085210406103003</v>
      </c>
      <c r="G1624" s="439">
        <f t="shared" si="233"/>
        <v>16.21</v>
      </c>
      <c r="H1624" s="435">
        <f t="shared" si="228"/>
        <v>0.2085210406103003</v>
      </c>
      <c r="I1624" s="577">
        <f t="shared" si="233"/>
        <v>16.21</v>
      </c>
      <c r="J1624" s="573">
        <f t="shared" si="229"/>
        <v>0.62461329725729564</v>
      </c>
    </row>
    <row r="1625" spans="1:10" x14ac:dyDescent="0.25">
      <c r="A1625">
        <f t="shared" si="230"/>
        <v>0.16400480564546308</v>
      </c>
      <c r="B1625" s="2">
        <f t="shared" si="225"/>
        <v>16.219999999999736</v>
      </c>
      <c r="C1625" s="428">
        <f t="shared" si="231"/>
        <v>16.22</v>
      </c>
      <c r="D1625" s="425">
        <f t="shared" si="226"/>
        <v>0.16400480564546563</v>
      </c>
      <c r="E1625" s="433">
        <f t="shared" si="232"/>
        <v>16.22</v>
      </c>
      <c r="F1625" s="430">
        <f t="shared" si="227"/>
        <v>0.20859829795605031</v>
      </c>
      <c r="G1625" s="439">
        <f t="shared" si="233"/>
        <v>16.22</v>
      </c>
      <c r="H1625" s="435">
        <f t="shared" si="228"/>
        <v>0.20859829795605031</v>
      </c>
      <c r="I1625" s="577">
        <f t="shared" si="233"/>
        <v>16.22</v>
      </c>
      <c r="J1625" s="573">
        <f t="shared" si="229"/>
        <v>0.62469190639163841</v>
      </c>
    </row>
    <row r="1626" spans="1:10" x14ac:dyDescent="0.25">
      <c r="A1626">
        <f t="shared" si="230"/>
        <v>0.16410121125719337</v>
      </c>
      <c r="B1626" s="2">
        <f t="shared" si="225"/>
        <v>16.229999999999738</v>
      </c>
      <c r="C1626" s="428">
        <f t="shared" si="231"/>
        <v>16.23</v>
      </c>
      <c r="D1626" s="425">
        <f t="shared" si="226"/>
        <v>0.1641012112571959</v>
      </c>
      <c r="E1626" s="433">
        <f t="shared" si="232"/>
        <v>16.23</v>
      </c>
      <c r="F1626" s="430">
        <f t="shared" si="227"/>
        <v>0.20867556586314071</v>
      </c>
      <c r="G1626" s="439">
        <f t="shared" si="233"/>
        <v>16.23</v>
      </c>
      <c r="H1626" s="435">
        <f t="shared" si="228"/>
        <v>0.20867556586314071</v>
      </c>
      <c r="I1626" s="577">
        <f t="shared" si="233"/>
        <v>16.23</v>
      </c>
      <c r="J1626" s="573">
        <f t="shared" si="229"/>
        <v>0.62477051750450885</v>
      </c>
    </row>
    <row r="1627" spans="1:10" x14ac:dyDescent="0.25">
      <c r="A1627">
        <f t="shared" si="230"/>
        <v>0.16419762388295361</v>
      </c>
      <c r="B1627" s="2">
        <f t="shared" si="225"/>
        <v>16.239999999999739</v>
      </c>
      <c r="C1627" s="428">
        <f t="shared" si="231"/>
        <v>16.239999999999998</v>
      </c>
      <c r="D1627" s="425">
        <f t="shared" si="226"/>
        <v>0.16419762388295614</v>
      </c>
      <c r="E1627" s="433">
        <f t="shared" si="232"/>
        <v>16.239999999999998</v>
      </c>
      <c r="F1627" s="430">
        <f t="shared" si="227"/>
        <v>0.20875284432759536</v>
      </c>
      <c r="G1627" s="439">
        <f t="shared" si="233"/>
        <v>16.239999999999998</v>
      </c>
      <c r="H1627" s="435">
        <f t="shared" si="228"/>
        <v>0.20875284432759536</v>
      </c>
      <c r="I1627" s="577">
        <f t="shared" si="233"/>
        <v>16.239999999999998</v>
      </c>
      <c r="J1627" s="573">
        <f t="shared" si="229"/>
        <v>0.62484913059563463</v>
      </c>
    </row>
    <row r="1628" spans="1:10" x14ac:dyDescent="0.25">
      <c r="A1628">
        <f t="shared" si="230"/>
        <v>0.16429404350973154</v>
      </c>
      <c r="B1628" s="2">
        <f t="shared" si="225"/>
        <v>16.249999999999741</v>
      </c>
      <c r="C1628" s="428">
        <f t="shared" si="231"/>
        <v>16.25</v>
      </c>
      <c r="D1628" s="425">
        <f t="shared" si="226"/>
        <v>0.16429404350973403</v>
      </c>
      <c r="E1628" s="433">
        <f t="shared" si="232"/>
        <v>16.25</v>
      </c>
      <c r="F1628" s="430">
        <f t="shared" si="227"/>
        <v>0.20883013334543793</v>
      </c>
      <c r="G1628" s="439">
        <f t="shared" si="233"/>
        <v>16.25</v>
      </c>
      <c r="H1628" s="435">
        <f t="shared" si="228"/>
        <v>0.20883013334543793</v>
      </c>
      <c r="I1628" s="577">
        <f t="shared" si="233"/>
        <v>16.25</v>
      </c>
      <c r="J1628" s="573">
        <f t="shared" si="229"/>
        <v>0.62492774566473974</v>
      </c>
    </row>
    <row r="1629" spans="1:10" x14ac:dyDescent="0.25">
      <c r="A1629">
        <f t="shared" si="230"/>
        <v>0.16439047012453645</v>
      </c>
      <c r="B1629" s="2">
        <f t="shared" si="225"/>
        <v>16.259999999999742</v>
      </c>
      <c r="C1629" s="428">
        <f t="shared" si="231"/>
        <v>16.260000000000002</v>
      </c>
      <c r="D1629" s="425">
        <f t="shared" si="226"/>
        <v>0.16439047012453897</v>
      </c>
      <c r="E1629" s="433">
        <f t="shared" si="232"/>
        <v>16.260000000000002</v>
      </c>
      <c r="F1629" s="430">
        <f t="shared" si="227"/>
        <v>0.20890743291269301</v>
      </c>
      <c r="G1629" s="439">
        <f t="shared" si="233"/>
        <v>16.260000000000002</v>
      </c>
      <c r="H1629" s="435">
        <f t="shared" si="228"/>
        <v>0.20890743291269301</v>
      </c>
      <c r="I1629" s="577">
        <f t="shared" si="233"/>
        <v>16.260000000000002</v>
      </c>
      <c r="J1629" s="573">
        <f t="shared" si="229"/>
        <v>0.62500636271155074</v>
      </c>
    </row>
    <row r="1630" spans="1:10" x14ac:dyDescent="0.25">
      <c r="A1630">
        <f t="shared" si="230"/>
        <v>0.16448690371439917</v>
      </c>
      <c r="B1630" s="2">
        <f t="shared" si="225"/>
        <v>16.269999999999744</v>
      </c>
      <c r="C1630" s="428">
        <f t="shared" si="231"/>
        <v>16.27</v>
      </c>
      <c r="D1630" s="425">
        <f t="shared" si="226"/>
        <v>0.16448690371440167</v>
      </c>
      <c r="E1630" s="433">
        <f t="shared" si="232"/>
        <v>16.27</v>
      </c>
      <c r="F1630" s="430">
        <f t="shared" si="227"/>
        <v>0.20898474302538539</v>
      </c>
      <c r="G1630" s="439">
        <f t="shared" si="233"/>
        <v>16.27</v>
      </c>
      <c r="H1630" s="435">
        <f t="shared" si="228"/>
        <v>0.20898474302538539</v>
      </c>
      <c r="I1630" s="577">
        <f t="shared" si="233"/>
        <v>16.27</v>
      </c>
      <c r="J1630" s="573">
        <f t="shared" si="229"/>
        <v>0.62508498173579319</v>
      </c>
    </row>
    <row r="1631" spans="1:10" x14ac:dyDescent="0.25">
      <c r="A1631">
        <f t="shared" si="230"/>
        <v>0.16458334426637208</v>
      </c>
      <c r="B1631" s="2">
        <f t="shared" si="225"/>
        <v>16.279999999999745</v>
      </c>
      <c r="C1631" s="428">
        <f t="shared" si="231"/>
        <v>16.28</v>
      </c>
      <c r="D1631" s="425">
        <f t="shared" si="226"/>
        <v>0.16458334426637453</v>
      </c>
      <c r="E1631" s="433">
        <f t="shared" si="232"/>
        <v>16.28</v>
      </c>
      <c r="F1631" s="430">
        <f t="shared" si="227"/>
        <v>0.20906206367954033</v>
      </c>
      <c r="G1631" s="439">
        <f t="shared" si="233"/>
        <v>16.28</v>
      </c>
      <c r="H1631" s="435">
        <f t="shared" si="228"/>
        <v>0.20906206367954033</v>
      </c>
      <c r="I1631" s="577">
        <f t="shared" si="233"/>
        <v>16.28</v>
      </c>
      <c r="J1631" s="573">
        <f t="shared" si="229"/>
        <v>0.62516360273719251</v>
      </c>
    </row>
    <row r="1632" spans="1:10" x14ac:dyDescent="0.25">
      <c r="A1632">
        <f t="shared" si="230"/>
        <v>0.16467979176752892</v>
      </c>
      <c r="B1632" s="2">
        <f t="shared" ref="B1632:B1695" si="234">B1631+0.01</f>
        <v>16.289999999999747</v>
      </c>
      <c r="C1632" s="428">
        <f t="shared" si="231"/>
        <v>16.29</v>
      </c>
      <c r="D1632" s="425">
        <f t="shared" si="226"/>
        <v>0.16467979176753134</v>
      </c>
      <c r="E1632" s="433">
        <f t="shared" si="232"/>
        <v>16.29</v>
      </c>
      <c r="F1632" s="430">
        <f t="shared" si="227"/>
        <v>0.20913939487118366</v>
      </c>
      <c r="G1632" s="439">
        <f t="shared" si="233"/>
        <v>16.29</v>
      </c>
      <c r="H1632" s="435">
        <f t="shared" si="228"/>
        <v>0.20913939487118366</v>
      </c>
      <c r="I1632" s="577">
        <f t="shared" si="233"/>
        <v>16.29</v>
      </c>
      <c r="J1632" s="573">
        <f t="shared" si="229"/>
        <v>0.62524222571547439</v>
      </c>
    </row>
    <row r="1633" spans="1:10" x14ac:dyDescent="0.25">
      <c r="A1633">
        <f t="shared" si="230"/>
        <v>0.16477624620496506</v>
      </c>
      <c r="B1633" s="2">
        <f t="shared" si="234"/>
        <v>16.299999999999748</v>
      </c>
      <c r="C1633" s="428">
        <f t="shared" si="231"/>
        <v>16.3</v>
      </c>
      <c r="D1633" s="425">
        <f t="shared" si="226"/>
        <v>0.1647762462049675</v>
      </c>
      <c r="E1633" s="433">
        <f t="shared" si="232"/>
        <v>16.3</v>
      </c>
      <c r="F1633" s="430">
        <f t="shared" si="227"/>
        <v>0.20921673659634177</v>
      </c>
      <c r="G1633" s="439">
        <f t="shared" si="233"/>
        <v>16.3</v>
      </c>
      <c r="H1633" s="435">
        <f t="shared" si="228"/>
        <v>0.20921673659634177</v>
      </c>
      <c r="I1633" s="577">
        <f t="shared" si="233"/>
        <v>16.3</v>
      </c>
      <c r="J1633" s="573">
        <f t="shared" si="229"/>
        <v>0.62532085067036514</v>
      </c>
    </row>
    <row r="1634" spans="1:10" x14ac:dyDescent="0.25">
      <c r="A1634">
        <f t="shared" si="230"/>
        <v>0.16487270756579722</v>
      </c>
      <c r="B1634" s="2">
        <f t="shared" si="234"/>
        <v>16.30999999999975</v>
      </c>
      <c r="C1634" s="428">
        <f t="shared" si="231"/>
        <v>16.309999999999999</v>
      </c>
      <c r="D1634" s="425">
        <f t="shared" si="226"/>
        <v>0.16487270756579964</v>
      </c>
      <c r="E1634" s="433">
        <f t="shared" si="232"/>
        <v>16.309999999999999</v>
      </c>
      <c r="F1634" s="430">
        <f t="shared" si="227"/>
        <v>0.20929408885104125</v>
      </c>
      <c r="G1634" s="439">
        <f t="shared" si="233"/>
        <v>16.309999999999999</v>
      </c>
      <c r="H1634" s="435">
        <f t="shared" si="228"/>
        <v>0.20929408885104125</v>
      </c>
      <c r="I1634" s="577">
        <f t="shared" si="233"/>
        <v>16.309999999999999</v>
      </c>
      <c r="J1634" s="573">
        <f t="shared" si="229"/>
        <v>0.62539947760159031</v>
      </c>
    </row>
    <row r="1635" spans="1:10" x14ac:dyDescent="0.25">
      <c r="A1635">
        <f t="shared" si="230"/>
        <v>0.16496917583716353</v>
      </c>
      <c r="B1635" s="2">
        <f t="shared" si="234"/>
        <v>16.319999999999752</v>
      </c>
      <c r="C1635" s="428">
        <f t="shared" si="231"/>
        <v>16.32</v>
      </c>
      <c r="D1635" s="425">
        <f t="shared" si="226"/>
        <v>0.16496917583716597</v>
      </c>
      <c r="E1635" s="433">
        <f t="shared" si="232"/>
        <v>16.32</v>
      </c>
      <c r="F1635" s="430">
        <f t="shared" si="227"/>
        <v>0.20937145163130941</v>
      </c>
      <c r="G1635" s="439">
        <f t="shared" si="233"/>
        <v>16.32</v>
      </c>
      <c r="H1635" s="435">
        <f t="shared" si="228"/>
        <v>0.20937145163130941</v>
      </c>
      <c r="I1635" s="577">
        <f t="shared" si="233"/>
        <v>16.32</v>
      </c>
      <c r="J1635" s="573">
        <f t="shared" si="229"/>
        <v>0.62547810650887592</v>
      </c>
    </row>
    <row r="1636" spans="1:10" x14ac:dyDescent="0.25">
      <c r="A1636">
        <f t="shared" si="230"/>
        <v>0.1650656510062235</v>
      </c>
      <c r="B1636" s="2">
        <f t="shared" si="234"/>
        <v>16.329999999999753</v>
      </c>
      <c r="C1636" s="428">
        <f t="shared" si="231"/>
        <v>16.329999999999998</v>
      </c>
      <c r="D1636" s="425">
        <f t="shared" si="226"/>
        <v>0.16506565100622589</v>
      </c>
      <c r="E1636" s="433">
        <f t="shared" si="232"/>
        <v>16.329999999999998</v>
      </c>
      <c r="F1636" s="430">
        <f t="shared" si="227"/>
        <v>0.20944882493317382</v>
      </c>
      <c r="G1636" s="439">
        <f t="shared" si="233"/>
        <v>16.329999999999998</v>
      </c>
      <c r="H1636" s="435">
        <f t="shared" si="228"/>
        <v>0.20944882493317382</v>
      </c>
      <c r="I1636" s="577">
        <f t="shared" si="233"/>
        <v>16.329999999999998</v>
      </c>
      <c r="J1636" s="573">
        <f t="shared" si="229"/>
        <v>0.62555673739194739</v>
      </c>
    </row>
    <row r="1637" spans="1:10" x14ac:dyDescent="0.25">
      <c r="A1637">
        <f t="shared" si="230"/>
        <v>0.16516213306015803</v>
      </c>
      <c r="B1637" s="2">
        <f t="shared" si="234"/>
        <v>16.339999999999755</v>
      </c>
      <c r="C1637" s="428">
        <f t="shared" si="231"/>
        <v>16.34</v>
      </c>
      <c r="D1637" s="425">
        <f t="shared" si="226"/>
        <v>0.16516213306016039</v>
      </c>
      <c r="E1637" s="433">
        <f t="shared" si="232"/>
        <v>16.34</v>
      </c>
      <c r="F1637" s="430">
        <f t="shared" si="227"/>
        <v>0.20952620875266287</v>
      </c>
      <c r="G1637" s="439">
        <f t="shared" si="233"/>
        <v>16.34</v>
      </c>
      <c r="H1637" s="435">
        <f t="shared" si="228"/>
        <v>0.20952620875266287</v>
      </c>
      <c r="I1637" s="577">
        <f t="shared" si="233"/>
        <v>16.34</v>
      </c>
      <c r="J1637" s="573">
        <f t="shared" si="229"/>
        <v>0.62563537025053162</v>
      </c>
    </row>
    <row r="1638" spans="1:10" x14ac:dyDescent="0.25">
      <c r="A1638">
        <f t="shared" si="230"/>
        <v>0.16525862198616928</v>
      </c>
      <c r="B1638" s="2">
        <f t="shared" si="234"/>
        <v>16.349999999999756</v>
      </c>
      <c r="C1638" s="428">
        <f t="shared" si="231"/>
        <v>16.350000000000001</v>
      </c>
      <c r="D1638" s="425">
        <f t="shared" si="226"/>
        <v>0.16525862198617164</v>
      </c>
      <c r="E1638" s="433">
        <f t="shared" si="232"/>
        <v>16.350000000000001</v>
      </c>
      <c r="F1638" s="430">
        <f t="shared" si="227"/>
        <v>0.20960360308580495</v>
      </c>
      <c r="G1638" s="439">
        <f t="shared" si="233"/>
        <v>16.350000000000001</v>
      </c>
      <c r="H1638" s="435">
        <f t="shared" si="228"/>
        <v>0.20960360308580495</v>
      </c>
      <c r="I1638" s="577">
        <f t="shared" si="233"/>
        <v>16.350000000000001</v>
      </c>
      <c r="J1638" s="573">
        <f t="shared" si="229"/>
        <v>0.62571400508435404</v>
      </c>
    </row>
    <row r="1639" spans="1:10" x14ac:dyDescent="0.25">
      <c r="A1639">
        <f t="shared" si="230"/>
        <v>0.16535511777148074</v>
      </c>
      <c r="B1639" s="2">
        <f t="shared" si="234"/>
        <v>16.359999999999758</v>
      </c>
      <c r="C1639" s="428">
        <f t="shared" si="231"/>
        <v>16.36</v>
      </c>
      <c r="D1639" s="425">
        <f t="shared" si="226"/>
        <v>0.16535511777148307</v>
      </c>
      <c r="E1639" s="433">
        <f t="shared" si="232"/>
        <v>16.36</v>
      </c>
      <c r="F1639" s="430">
        <f t="shared" si="227"/>
        <v>0.20968100792862926</v>
      </c>
      <c r="G1639" s="439">
        <f t="shared" si="233"/>
        <v>16.36</v>
      </c>
      <c r="H1639" s="435">
        <f t="shared" si="228"/>
        <v>0.20968100792862926</v>
      </c>
      <c r="I1639" s="577">
        <f t="shared" si="233"/>
        <v>16.36</v>
      </c>
      <c r="J1639" s="573">
        <f t="shared" si="229"/>
        <v>0.62579264189314121</v>
      </c>
    </row>
    <row r="1640" spans="1:10" x14ac:dyDescent="0.25">
      <c r="A1640">
        <f t="shared" si="230"/>
        <v>0.16545162040333722</v>
      </c>
      <c r="B1640" s="2">
        <f t="shared" si="234"/>
        <v>16.369999999999759</v>
      </c>
      <c r="C1640" s="428">
        <f t="shared" si="231"/>
        <v>16.37</v>
      </c>
      <c r="D1640" s="425">
        <f t="shared" si="226"/>
        <v>0.16545162040333955</v>
      </c>
      <c r="E1640" s="433">
        <f t="shared" si="232"/>
        <v>16.37</v>
      </c>
      <c r="F1640" s="430">
        <f t="shared" si="227"/>
        <v>0.20975842327716546</v>
      </c>
      <c r="G1640" s="439">
        <f t="shared" si="233"/>
        <v>16.37</v>
      </c>
      <c r="H1640" s="435">
        <f t="shared" si="228"/>
        <v>0.20975842327716546</v>
      </c>
      <c r="I1640" s="577">
        <f t="shared" si="233"/>
        <v>16.37</v>
      </c>
      <c r="J1640" s="573">
        <f t="shared" si="229"/>
        <v>0.6258712806766189</v>
      </c>
    </row>
    <row r="1641" spans="1:10" x14ac:dyDescent="0.25">
      <c r="A1641">
        <f t="shared" si="230"/>
        <v>0.16554812986900472</v>
      </c>
      <c r="B1641" s="2">
        <f t="shared" si="234"/>
        <v>16.379999999999761</v>
      </c>
      <c r="C1641" s="428">
        <f t="shared" si="231"/>
        <v>16.38</v>
      </c>
      <c r="D1641" s="425">
        <f t="shared" si="226"/>
        <v>0.16554812986900702</v>
      </c>
      <c r="E1641" s="433">
        <f t="shared" si="232"/>
        <v>16.38</v>
      </c>
      <c r="F1641" s="430">
        <f t="shared" si="227"/>
        <v>0.20983584912744357</v>
      </c>
      <c r="G1641" s="439">
        <f t="shared" si="233"/>
        <v>16.38</v>
      </c>
      <c r="H1641" s="435">
        <f t="shared" si="228"/>
        <v>0.20983584912744357</v>
      </c>
      <c r="I1641" s="577">
        <f t="shared" si="233"/>
        <v>16.38</v>
      </c>
      <c r="J1641" s="573">
        <f t="shared" si="229"/>
        <v>0.62594992143451356</v>
      </c>
    </row>
    <row r="1642" spans="1:10" x14ac:dyDescent="0.25">
      <c r="A1642">
        <f t="shared" si="230"/>
        <v>0.16564464615577049</v>
      </c>
      <c r="B1642" s="2">
        <f t="shared" si="234"/>
        <v>16.389999999999763</v>
      </c>
      <c r="C1642" s="428">
        <f t="shared" si="231"/>
        <v>16.39</v>
      </c>
      <c r="D1642" s="425">
        <f t="shared" si="226"/>
        <v>0.16564464615577276</v>
      </c>
      <c r="E1642" s="433">
        <f t="shared" si="232"/>
        <v>16.39</v>
      </c>
      <c r="F1642" s="430">
        <f t="shared" si="227"/>
        <v>0.2099132854754942</v>
      </c>
      <c r="G1642" s="439">
        <f t="shared" si="233"/>
        <v>16.39</v>
      </c>
      <c r="H1642" s="435">
        <f t="shared" si="228"/>
        <v>0.2099132854754942</v>
      </c>
      <c r="I1642" s="577">
        <f t="shared" si="233"/>
        <v>16.39</v>
      </c>
      <c r="J1642" s="573">
        <f t="shared" si="229"/>
        <v>0.6260285641665515</v>
      </c>
    </row>
    <row r="1643" spans="1:10" x14ac:dyDescent="0.25">
      <c r="A1643">
        <f t="shared" si="230"/>
        <v>0.16574116925094293</v>
      </c>
      <c r="B1643" s="2">
        <f t="shared" si="234"/>
        <v>16.399999999999764</v>
      </c>
      <c r="C1643" s="428">
        <f t="shared" si="231"/>
        <v>16.399999999999999</v>
      </c>
      <c r="D1643" s="425">
        <f t="shared" si="226"/>
        <v>0.1657411692509452</v>
      </c>
      <c r="E1643" s="433">
        <f t="shared" si="232"/>
        <v>16.399999999999999</v>
      </c>
      <c r="F1643" s="430">
        <f t="shared" si="227"/>
        <v>0.20999073231734827</v>
      </c>
      <c r="G1643" s="439">
        <f t="shared" si="233"/>
        <v>16.399999999999999</v>
      </c>
      <c r="H1643" s="435">
        <f t="shared" si="228"/>
        <v>0.20999073231734827</v>
      </c>
      <c r="I1643" s="577">
        <f t="shared" si="233"/>
        <v>16.399999999999999</v>
      </c>
      <c r="J1643" s="573">
        <f t="shared" si="229"/>
        <v>0.62610720887245852</v>
      </c>
    </row>
    <row r="1644" spans="1:10" x14ac:dyDescent="0.25">
      <c r="A1644">
        <f t="shared" si="230"/>
        <v>0.1658376991418517</v>
      </c>
      <c r="B1644" s="2">
        <f t="shared" si="234"/>
        <v>16.409999999999766</v>
      </c>
      <c r="C1644" s="428">
        <f t="shared" si="231"/>
        <v>16.41</v>
      </c>
      <c r="D1644" s="425">
        <f t="shared" si="226"/>
        <v>0.16583769914185398</v>
      </c>
      <c r="E1644" s="433">
        <f t="shared" si="232"/>
        <v>16.41</v>
      </c>
      <c r="F1644" s="430">
        <f t="shared" si="227"/>
        <v>0.21006818964903742</v>
      </c>
      <c r="G1644" s="439">
        <f t="shared" si="233"/>
        <v>16.41</v>
      </c>
      <c r="H1644" s="435">
        <f t="shared" si="228"/>
        <v>0.21006818964903742</v>
      </c>
      <c r="I1644" s="577">
        <f t="shared" si="233"/>
        <v>16.41</v>
      </c>
      <c r="J1644" s="573">
        <f t="shared" si="229"/>
        <v>0.62618585555196182</v>
      </c>
    </row>
    <row r="1645" spans="1:10" x14ac:dyDescent="0.25">
      <c r="A1645">
        <f t="shared" si="230"/>
        <v>0.16593423581584751</v>
      </c>
      <c r="B1645" s="2">
        <f t="shared" si="234"/>
        <v>16.419999999999767</v>
      </c>
      <c r="C1645" s="428">
        <f t="shared" si="231"/>
        <v>16.420000000000002</v>
      </c>
      <c r="D1645" s="425">
        <f t="shared" si="226"/>
        <v>0.16593423581584979</v>
      </c>
      <c r="E1645" s="433">
        <f t="shared" si="232"/>
        <v>16.420000000000002</v>
      </c>
      <c r="F1645" s="430">
        <f t="shared" si="227"/>
        <v>0.2101456574665935</v>
      </c>
      <c r="G1645" s="439">
        <f t="shared" si="233"/>
        <v>16.420000000000002</v>
      </c>
      <c r="H1645" s="435">
        <f t="shared" si="228"/>
        <v>0.2101456574665935</v>
      </c>
      <c r="I1645" s="577">
        <f t="shared" si="233"/>
        <v>16.420000000000002</v>
      </c>
      <c r="J1645" s="573">
        <f t="shared" si="229"/>
        <v>0.62626450420478663</v>
      </c>
    </row>
    <row r="1646" spans="1:10" x14ac:dyDescent="0.25">
      <c r="A1646">
        <f t="shared" si="230"/>
        <v>0.16603077926030227</v>
      </c>
      <c r="B1646" s="2">
        <f t="shared" si="234"/>
        <v>16.429999999999769</v>
      </c>
      <c r="C1646" s="428">
        <f t="shared" si="231"/>
        <v>16.43</v>
      </c>
      <c r="D1646" s="425">
        <f t="shared" si="226"/>
        <v>0.16603077926030449</v>
      </c>
      <c r="E1646" s="433">
        <f t="shared" si="232"/>
        <v>16.43</v>
      </c>
      <c r="F1646" s="430">
        <f t="shared" si="227"/>
        <v>0.21022313576604931</v>
      </c>
      <c r="G1646" s="439">
        <f t="shared" si="233"/>
        <v>16.43</v>
      </c>
      <c r="H1646" s="435">
        <f t="shared" si="228"/>
        <v>0.21022313576604931</v>
      </c>
      <c r="I1646" s="577">
        <f t="shared" si="233"/>
        <v>16.43</v>
      </c>
      <c r="J1646" s="573">
        <f t="shared" si="229"/>
        <v>0.62634315483066172</v>
      </c>
    </row>
    <row r="1647" spans="1:10" x14ac:dyDescent="0.25">
      <c r="A1647">
        <f t="shared" si="230"/>
        <v>0.16612732946260886</v>
      </c>
      <c r="B1647" s="2">
        <f t="shared" si="234"/>
        <v>16.43999999999977</v>
      </c>
      <c r="C1647" s="428">
        <f t="shared" si="231"/>
        <v>16.440000000000001</v>
      </c>
      <c r="D1647" s="425">
        <f t="shared" si="226"/>
        <v>0.16612732946261111</v>
      </c>
      <c r="E1647" s="433">
        <f t="shared" si="232"/>
        <v>16.440000000000001</v>
      </c>
      <c r="F1647" s="430">
        <f t="shared" si="227"/>
        <v>0.21030062454343743</v>
      </c>
      <c r="G1647" s="439">
        <f t="shared" si="233"/>
        <v>16.440000000000001</v>
      </c>
      <c r="H1647" s="435">
        <f t="shared" si="228"/>
        <v>0.21030062454343743</v>
      </c>
      <c r="I1647" s="577">
        <f t="shared" si="233"/>
        <v>16.440000000000001</v>
      </c>
      <c r="J1647" s="573">
        <f t="shared" si="229"/>
        <v>0.62642180742931042</v>
      </c>
    </row>
    <row r="1648" spans="1:10" x14ac:dyDescent="0.25">
      <c r="A1648">
        <f t="shared" si="230"/>
        <v>0.16622388641018132</v>
      </c>
      <c r="B1648" s="2">
        <f t="shared" si="234"/>
        <v>16.449999999999772</v>
      </c>
      <c r="C1648" s="428">
        <f t="shared" si="231"/>
        <v>16.45</v>
      </c>
      <c r="D1648" s="425">
        <f t="shared" si="226"/>
        <v>0.16622388641018354</v>
      </c>
      <c r="E1648" s="433">
        <f t="shared" si="232"/>
        <v>16.45</v>
      </c>
      <c r="F1648" s="430">
        <f t="shared" si="227"/>
        <v>0.21037812379479168</v>
      </c>
      <c r="G1648" s="439">
        <f t="shared" si="233"/>
        <v>16.45</v>
      </c>
      <c r="H1648" s="435">
        <f t="shared" si="228"/>
        <v>0.21037812379479168</v>
      </c>
      <c r="I1648" s="577">
        <f t="shared" si="233"/>
        <v>16.45</v>
      </c>
      <c r="J1648" s="573">
        <f t="shared" si="229"/>
        <v>0.6265004620004625</v>
      </c>
    </row>
    <row r="1649" spans="1:10" x14ac:dyDescent="0.25">
      <c r="A1649">
        <f t="shared" si="230"/>
        <v>0.16632045009045474</v>
      </c>
      <c r="B1649" s="2">
        <f t="shared" si="234"/>
        <v>16.459999999999773</v>
      </c>
      <c r="C1649" s="428">
        <f t="shared" si="231"/>
        <v>16.46</v>
      </c>
      <c r="D1649" s="425">
        <f t="shared" si="226"/>
        <v>0.16632045009045693</v>
      </c>
      <c r="E1649" s="433">
        <f t="shared" si="232"/>
        <v>16.46</v>
      </c>
      <c r="F1649" s="430">
        <f t="shared" si="227"/>
        <v>0.21045563351614563</v>
      </c>
      <c r="G1649" s="439">
        <f t="shared" si="233"/>
        <v>16.46</v>
      </c>
      <c r="H1649" s="435">
        <f t="shared" si="228"/>
        <v>0.21045563351614563</v>
      </c>
      <c r="I1649" s="577">
        <f t="shared" si="233"/>
        <v>16.46</v>
      </c>
      <c r="J1649" s="573">
        <f t="shared" si="229"/>
        <v>0.62657911854384163</v>
      </c>
    </row>
    <row r="1650" spans="1:10" x14ac:dyDescent="0.25">
      <c r="A1650">
        <f t="shared" si="230"/>
        <v>0.16641702049088511</v>
      </c>
      <c r="B1650" s="2">
        <f t="shared" si="234"/>
        <v>16.469999999999775</v>
      </c>
      <c r="C1650" s="428">
        <f t="shared" si="231"/>
        <v>16.47</v>
      </c>
      <c r="D1650" s="425">
        <f t="shared" si="226"/>
        <v>0.16641702049088725</v>
      </c>
      <c r="E1650" s="433">
        <f t="shared" si="232"/>
        <v>16.47</v>
      </c>
      <c r="F1650" s="430">
        <f t="shared" si="227"/>
        <v>0.21053315370353401</v>
      </c>
      <c r="G1650" s="439">
        <f t="shared" si="233"/>
        <v>16.47</v>
      </c>
      <c r="H1650" s="435">
        <f t="shared" si="228"/>
        <v>0.21053315370353401</v>
      </c>
      <c r="I1650" s="577">
        <f t="shared" si="233"/>
        <v>16.47</v>
      </c>
      <c r="J1650" s="573">
        <f t="shared" si="229"/>
        <v>0.62665777705917647</v>
      </c>
    </row>
    <row r="1651" spans="1:10" x14ac:dyDescent="0.25">
      <c r="A1651">
        <f t="shared" si="230"/>
        <v>0.16651359759894946</v>
      </c>
      <c r="B1651" s="2">
        <f t="shared" si="234"/>
        <v>16.479999999999777</v>
      </c>
      <c r="C1651" s="428">
        <f t="shared" si="231"/>
        <v>16.48</v>
      </c>
      <c r="D1651" s="425">
        <f t="shared" si="226"/>
        <v>0.16651359759895162</v>
      </c>
      <c r="E1651" s="433">
        <f t="shared" si="232"/>
        <v>16.48</v>
      </c>
      <c r="F1651" s="430">
        <f t="shared" si="227"/>
        <v>0.21061068435299174</v>
      </c>
      <c r="G1651" s="439">
        <f t="shared" si="233"/>
        <v>16.48</v>
      </c>
      <c r="H1651" s="435">
        <f t="shared" si="228"/>
        <v>0.21061068435299174</v>
      </c>
      <c r="I1651" s="577">
        <f t="shared" si="233"/>
        <v>16.48</v>
      </c>
      <c r="J1651" s="573">
        <f t="shared" si="229"/>
        <v>0.62673643754619368</v>
      </c>
    </row>
    <row r="1652" spans="1:10" x14ac:dyDescent="0.25">
      <c r="A1652">
        <f t="shared" si="230"/>
        <v>0.16661018140214581</v>
      </c>
      <c r="B1652" s="2">
        <f t="shared" si="234"/>
        <v>16.489999999999778</v>
      </c>
      <c r="C1652" s="428">
        <f t="shared" si="231"/>
        <v>16.489999999999998</v>
      </c>
      <c r="D1652" s="425">
        <f t="shared" si="226"/>
        <v>0.16661018140214798</v>
      </c>
      <c r="E1652" s="433">
        <f t="shared" si="232"/>
        <v>16.489999999999998</v>
      </c>
      <c r="F1652" s="430">
        <f t="shared" si="227"/>
        <v>0.2106882254605541</v>
      </c>
      <c r="G1652" s="439">
        <f t="shared" si="233"/>
        <v>16.489999999999998</v>
      </c>
      <c r="H1652" s="435">
        <f t="shared" si="228"/>
        <v>0.2106882254605541</v>
      </c>
      <c r="I1652" s="577">
        <f t="shared" si="233"/>
        <v>16.489999999999998</v>
      </c>
      <c r="J1652" s="573">
        <f t="shared" si="229"/>
        <v>0.62681510000461893</v>
      </c>
    </row>
    <row r="1653" spans="1:10" x14ac:dyDescent="0.25">
      <c r="A1653">
        <f t="shared" si="230"/>
        <v>0.16670677188799313</v>
      </c>
      <c r="B1653" s="2">
        <f t="shared" si="234"/>
        <v>16.49999999999978</v>
      </c>
      <c r="C1653" s="428">
        <f t="shared" si="231"/>
        <v>16.5</v>
      </c>
      <c r="D1653" s="425">
        <f t="shared" si="226"/>
        <v>0.16670677188799526</v>
      </c>
      <c r="E1653" s="433">
        <f t="shared" si="232"/>
        <v>16.5</v>
      </c>
      <c r="F1653" s="430">
        <f t="shared" si="227"/>
        <v>0.2107657770222571</v>
      </c>
      <c r="G1653" s="439">
        <f t="shared" si="233"/>
        <v>16.5</v>
      </c>
      <c r="H1653" s="435">
        <f t="shared" si="228"/>
        <v>0.2107657770222571</v>
      </c>
      <c r="I1653" s="577">
        <f t="shared" si="233"/>
        <v>16.5</v>
      </c>
      <c r="J1653" s="573">
        <f t="shared" si="229"/>
        <v>0.62689376443417999</v>
      </c>
    </row>
    <row r="1654" spans="1:10" x14ac:dyDescent="0.25">
      <c r="A1654">
        <f t="shared" si="230"/>
        <v>0.1668033690440312</v>
      </c>
      <c r="B1654" s="2">
        <f t="shared" si="234"/>
        <v>16.509999999999781</v>
      </c>
      <c r="C1654" s="428">
        <f t="shared" si="231"/>
        <v>16.510000000000002</v>
      </c>
      <c r="D1654" s="425">
        <f t="shared" si="226"/>
        <v>0.16680336904403334</v>
      </c>
      <c r="E1654" s="433">
        <f t="shared" si="232"/>
        <v>16.510000000000002</v>
      </c>
      <c r="F1654" s="430">
        <f t="shared" si="227"/>
        <v>0.2108433390341371</v>
      </c>
      <c r="G1654" s="439">
        <f t="shared" si="233"/>
        <v>16.510000000000002</v>
      </c>
      <c r="H1654" s="435">
        <f t="shared" si="228"/>
        <v>0.2108433390341371</v>
      </c>
      <c r="I1654" s="577">
        <f t="shared" si="233"/>
        <v>16.510000000000002</v>
      </c>
      <c r="J1654" s="573">
        <f t="shared" si="229"/>
        <v>0.62697243083460352</v>
      </c>
    </row>
    <row r="1655" spans="1:10" x14ac:dyDescent="0.25">
      <c r="A1655">
        <f t="shared" si="230"/>
        <v>0.16689997285782068</v>
      </c>
      <c r="B1655" s="2">
        <f t="shared" si="234"/>
        <v>16.519999999999783</v>
      </c>
      <c r="C1655" s="428">
        <f t="shared" si="231"/>
        <v>16.52</v>
      </c>
      <c r="D1655" s="425">
        <f t="shared" si="226"/>
        <v>0.16689997285782276</v>
      </c>
      <c r="E1655" s="433">
        <f t="shared" si="232"/>
        <v>16.52</v>
      </c>
      <c r="F1655" s="430">
        <f t="shared" si="227"/>
        <v>0.21092091149223105</v>
      </c>
      <c r="G1655" s="439">
        <f t="shared" si="233"/>
        <v>16.52</v>
      </c>
      <c r="H1655" s="435">
        <f t="shared" si="228"/>
        <v>0.21092091149223105</v>
      </c>
      <c r="I1655" s="577">
        <f t="shared" si="233"/>
        <v>16.52</v>
      </c>
      <c r="J1655" s="573">
        <f t="shared" si="229"/>
        <v>0.62705109920561608</v>
      </c>
    </row>
    <row r="1656" spans="1:10" x14ac:dyDescent="0.25">
      <c r="A1656">
        <f t="shared" si="230"/>
        <v>0.16699658331694317</v>
      </c>
      <c r="B1656" s="2">
        <f t="shared" si="234"/>
        <v>16.529999999999784</v>
      </c>
      <c r="C1656" s="428">
        <f t="shared" si="231"/>
        <v>16.53</v>
      </c>
      <c r="D1656" s="425">
        <f t="shared" si="226"/>
        <v>0.16699658331694525</v>
      </c>
      <c r="E1656" s="433">
        <f t="shared" si="232"/>
        <v>16.53</v>
      </c>
      <c r="F1656" s="430">
        <f t="shared" si="227"/>
        <v>0.21099849439257623</v>
      </c>
      <c r="G1656" s="439">
        <f t="shared" si="233"/>
        <v>16.53</v>
      </c>
      <c r="H1656" s="435">
        <f t="shared" si="228"/>
        <v>0.21099849439257623</v>
      </c>
      <c r="I1656" s="577">
        <f t="shared" si="233"/>
        <v>16.53</v>
      </c>
      <c r="J1656" s="573">
        <f t="shared" si="229"/>
        <v>0.62712976954694499</v>
      </c>
    </row>
    <row r="1657" spans="1:10" x14ac:dyDescent="0.25">
      <c r="A1657">
        <f t="shared" si="230"/>
        <v>0.16709320040900102</v>
      </c>
      <c r="B1657" s="2">
        <f t="shared" si="234"/>
        <v>16.539999999999786</v>
      </c>
      <c r="C1657" s="428">
        <f t="shared" si="231"/>
        <v>16.54</v>
      </c>
      <c r="D1657" s="425">
        <f t="shared" si="226"/>
        <v>0.16709320040900308</v>
      </c>
      <c r="E1657" s="433">
        <f t="shared" si="232"/>
        <v>16.54</v>
      </c>
      <c r="F1657" s="430">
        <f t="shared" si="227"/>
        <v>0.21107608773121062</v>
      </c>
      <c r="G1657" s="439">
        <f t="shared" si="233"/>
        <v>16.54</v>
      </c>
      <c r="H1657" s="435">
        <f t="shared" si="228"/>
        <v>0.21107608773121062</v>
      </c>
      <c r="I1657" s="577">
        <f t="shared" si="233"/>
        <v>16.54</v>
      </c>
      <c r="J1657" s="573">
        <f t="shared" si="229"/>
        <v>0.62720844185831715</v>
      </c>
    </row>
    <row r="1658" spans="1:10" x14ac:dyDescent="0.25">
      <c r="A1658">
        <f t="shared" si="230"/>
        <v>0.16718982412161737</v>
      </c>
      <c r="B1658" s="2">
        <f t="shared" si="234"/>
        <v>16.549999999999788</v>
      </c>
      <c r="C1658" s="428">
        <f t="shared" si="231"/>
        <v>16.55</v>
      </c>
      <c r="D1658" s="425">
        <f t="shared" si="226"/>
        <v>0.16718982412161948</v>
      </c>
      <c r="E1658" s="433">
        <f t="shared" si="232"/>
        <v>16.55</v>
      </c>
      <c r="F1658" s="430">
        <f t="shared" si="227"/>
        <v>0.2111536915041726</v>
      </c>
      <c r="G1658" s="439">
        <f t="shared" si="233"/>
        <v>16.55</v>
      </c>
      <c r="H1658" s="435">
        <f t="shared" si="228"/>
        <v>0.2111536915041726</v>
      </c>
      <c r="I1658" s="577">
        <f t="shared" si="233"/>
        <v>16.55</v>
      </c>
      <c r="J1658" s="573">
        <f t="shared" si="229"/>
        <v>0.62728711613945976</v>
      </c>
    </row>
    <row r="1659" spans="1:10" x14ac:dyDescent="0.25">
      <c r="A1659">
        <f t="shared" si="230"/>
        <v>0.16728645444243623</v>
      </c>
      <c r="B1659" s="2">
        <f t="shared" si="234"/>
        <v>16.559999999999789</v>
      </c>
      <c r="C1659" s="428">
        <f t="shared" si="231"/>
        <v>16.559999999999999</v>
      </c>
      <c r="D1659" s="425">
        <f t="shared" si="226"/>
        <v>0.16728645444243828</v>
      </c>
      <c r="E1659" s="433">
        <f t="shared" si="232"/>
        <v>16.559999999999999</v>
      </c>
      <c r="F1659" s="430">
        <f t="shared" si="227"/>
        <v>0.21123130570750104</v>
      </c>
      <c r="G1659" s="439">
        <f t="shared" si="233"/>
        <v>16.559999999999999</v>
      </c>
      <c r="H1659" s="435">
        <f t="shared" si="228"/>
        <v>0.21123130570750104</v>
      </c>
      <c r="I1659" s="577">
        <f t="shared" si="233"/>
        <v>16.559999999999999</v>
      </c>
      <c r="J1659" s="573">
        <f t="shared" si="229"/>
        <v>0.62736579239009971</v>
      </c>
    </row>
    <row r="1660" spans="1:10" x14ac:dyDescent="0.25">
      <c r="A1660">
        <f t="shared" si="230"/>
        <v>0.16738309135912222</v>
      </c>
      <c r="B1660" s="2">
        <f t="shared" si="234"/>
        <v>16.569999999999791</v>
      </c>
      <c r="C1660" s="428">
        <f t="shared" si="231"/>
        <v>16.57</v>
      </c>
      <c r="D1660" s="425">
        <f t="shared" si="226"/>
        <v>0.16738309135912424</v>
      </c>
      <c r="E1660" s="433">
        <f t="shared" si="232"/>
        <v>16.57</v>
      </c>
      <c r="F1660" s="430">
        <f t="shared" si="227"/>
        <v>0.21130893033723536</v>
      </c>
      <c r="G1660" s="439">
        <f t="shared" si="233"/>
        <v>16.57</v>
      </c>
      <c r="H1660" s="435">
        <f t="shared" si="228"/>
        <v>0.21130893033723536</v>
      </c>
      <c r="I1660" s="577">
        <f t="shared" si="233"/>
        <v>16.57</v>
      </c>
      <c r="J1660" s="573">
        <f t="shared" si="229"/>
        <v>0.62744447060996444</v>
      </c>
    </row>
    <row r="1661" spans="1:10" x14ac:dyDescent="0.25">
      <c r="A1661">
        <f t="shared" si="230"/>
        <v>0.16747973485936074</v>
      </c>
      <c r="B1661" s="2">
        <f t="shared" si="234"/>
        <v>16.579999999999792</v>
      </c>
      <c r="C1661" s="428">
        <f t="shared" si="231"/>
        <v>16.579999999999998</v>
      </c>
      <c r="D1661" s="425">
        <f t="shared" si="226"/>
        <v>0.16747973485936274</v>
      </c>
      <c r="E1661" s="433">
        <f t="shared" si="232"/>
        <v>16.579999999999998</v>
      </c>
      <c r="F1661" s="430">
        <f t="shared" si="227"/>
        <v>0.21138656538941539</v>
      </c>
      <c r="G1661" s="439">
        <f t="shared" si="233"/>
        <v>16.579999999999998</v>
      </c>
      <c r="H1661" s="435">
        <f t="shared" si="228"/>
        <v>0.21138656538941539</v>
      </c>
      <c r="I1661" s="577">
        <f t="shared" si="233"/>
        <v>16.579999999999998</v>
      </c>
      <c r="J1661" s="573">
        <f t="shared" si="229"/>
        <v>0.62752315079878118</v>
      </c>
    </row>
    <row r="1662" spans="1:10" x14ac:dyDescent="0.25">
      <c r="A1662">
        <f t="shared" si="230"/>
        <v>0.16757638493085789</v>
      </c>
      <c r="B1662" s="2">
        <f t="shared" si="234"/>
        <v>16.589999999999794</v>
      </c>
      <c r="C1662" s="428">
        <f t="shared" si="231"/>
        <v>16.59</v>
      </c>
      <c r="D1662" s="425">
        <f t="shared" si="226"/>
        <v>0.16757638493085988</v>
      </c>
      <c r="E1662" s="433">
        <f t="shared" si="232"/>
        <v>16.59</v>
      </c>
      <c r="F1662" s="430">
        <f t="shared" si="227"/>
        <v>0.2114642108600816</v>
      </c>
      <c r="G1662" s="439">
        <f t="shared" si="233"/>
        <v>16.59</v>
      </c>
      <c r="H1662" s="435">
        <f t="shared" si="228"/>
        <v>0.2114642108600816</v>
      </c>
      <c r="I1662" s="577">
        <f t="shared" si="233"/>
        <v>16.59</v>
      </c>
      <c r="J1662" s="573">
        <f t="shared" si="229"/>
        <v>0.62760183295627703</v>
      </c>
    </row>
    <row r="1663" spans="1:10" x14ac:dyDescent="0.25">
      <c r="A1663">
        <f t="shared" si="230"/>
        <v>0.16767304156134044</v>
      </c>
      <c r="B1663" s="2">
        <f t="shared" si="234"/>
        <v>16.599999999999795</v>
      </c>
      <c r="C1663" s="428">
        <f t="shared" si="231"/>
        <v>16.600000000000001</v>
      </c>
      <c r="D1663" s="425">
        <f t="shared" si="226"/>
        <v>0.16767304156134244</v>
      </c>
      <c r="E1663" s="433">
        <f t="shared" si="232"/>
        <v>16.600000000000001</v>
      </c>
      <c r="F1663" s="430">
        <f t="shared" si="227"/>
        <v>0.21154186674527484</v>
      </c>
      <c r="G1663" s="439">
        <f t="shared" si="233"/>
        <v>16.600000000000001</v>
      </c>
      <c r="H1663" s="435">
        <f t="shared" si="228"/>
        <v>0.21154186674527484</v>
      </c>
      <c r="I1663" s="577">
        <f t="shared" si="233"/>
        <v>16.600000000000001</v>
      </c>
      <c r="J1663" s="573">
        <f t="shared" si="229"/>
        <v>0.62768051708217953</v>
      </c>
    </row>
    <row r="1664" spans="1:10" x14ac:dyDescent="0.25">
      <c r="A1664">
        <f t="shared" si="230"/>
        <v>0.16776970473855574</v>
      </c>
      <c r="B1664" s="2">
        <f t="shared" si="234"/>
        <v>16.609999999999797</v>
      </c>
      <c r="C1664" s="428">
        <f t="shared" si="231"/>
        <v>16.61</v>
      </c>
      <c r="D1664" s="425">
        <f t="shared" si="226"/>
        <v>0.16776970473855768</v>
      </c>
      <c r="E1664" s="433">
        <f t="shared" si="232"/>
        <v>16.61</v>
      </c>
      <c r="F1664" s="430">
        <f t="shared" si="227"/>
        <v>0.21161953304103642</v>
      </c>
      <c r="G1664" s="439">
        <f t="shared" si="233"/>
        <v>16.61</v>
      </c>
      <c r="H1664" s="435">
        <f t="shared" si="228"/>
        <v>0.21161953304103642</v>
      </c>
      <c r="I1664" s="577">
        <f t="shared" si="233"/>
        <v>16.61</v>
      </c>
      <c r="J1664" s="573">
        <f t="shared" si="229"/>
        <v>0.62775920317621559</v>
      </c>
    </row>
    <row r="1665" spans="1:10" x14ac:dyDescent="0.25">
      <c r="A1665">
        <f t="shared" si="230"/>
        <v>0.1678663744502718</v>
      </c>
      <c r="B1665" s="2">
        <f t="shared" si="234"/>
        <v>16.619999999999798</v>
      </c>
      <c r="C1665" s="428">
        <f t="shared" si="231"/>
        <v>16.62</v>
      </c>
      <c r="D1665" s="425">
        <f t="shared" si="226"/>
        <v>0.16786637445027372</v>
      </c>
      <c r="E1665" s="433">
        <f t="shared" si="232"/>
        <v>16.62</v>
      </c>
      <c r="F1665" s="430">
        <f t="shared" si="227"/>
        <v>0.21169720974340839</v>
      </c>
      <c r="G1665" s="439">
        <f t="shared" si="233"/>
        <v>16.62</v>
      </c>
      <c r="H1665" s="435">
        <f t="shared" si="228"/>
        <v>0.21169720974340839</v>
      </c>
      <c r="I1665" s="577">
        <f t="shared" si="233"/>
        <v>16.62</v>
      </c>
      <c r="J1665" s="573">
        <f t="shared" si="229"/>
        <v>0.62783789123811307</v>
      </c>
    </row>
    <row r="1666" spans="1:10" x14ac:dyDescent="0.25">
      <c r="A1666">
        <f t="shared" si="230"/>
        <v>0.16796305068427717</v>
      </c>
      <c r="B1666" s="2">
        <f t="shared" si="234"/>
        <v>16.6299999999998</v>
      </c>
      <c r="C1666" s="428">
        <f t="shared" si="231"/>
        <v>16.63</v>
      </c>
      <c r="D1666" s="425">
        <f t="shared" si="226"/>
        <v>0.16796305068427911</v>
      </c>
      <c r="E1666" s="433">
        <f t="shared" si="232"/>
        <v>16.63</v>
      </c>
      <c r="F1666" s="430">
        <f t="shared" si="227"/>
        <v>0.21177489684843293</v>
      </c>
      <c r="G1666" s="439">
        <f t="shared" si="233"/>
        <v>16.63</v>
      </c>
      <c r="H1666" s="435">
        <f t="shared" si="228"/>
        <v>0.21177489684843293</v>
      </c>
      <c r="I1666" s="577">
        <f t="shared" si="233"/>
        <v>16.63</v>
      </c>
      <c r="J1666" s="573">
        <f t="shared" si="229"/>
        <v>0.62791658126759875</v>
      </c>
    </row>
    <row r="1667" spans="1:10" x14ac:dyDescent="0.25">
      <c r="A1667">
        <f t="shared" si="230"/>
        <v>0.16805973342838104</v>
      </c>
      <c r="B1667" s="2">
        <f t="shared" si="234"/>
        <v>16.639999999999802</v>
      </c>
      <c r="C1667" s="428">
        <f t="shared" si="231"/>
        <v>16.64</v>
      </c>
      <c r="D1667" s="425">
        <f t="shared" ref="D1667:D1730" si="235">(((1+C1667/100)^D$2)*C1667/100)/(((1+C1667/100)^D$2)-1)</f>
        <v>0.16805973342838298</v>
      </c>
      <c r="E1667" s="433">
        <f t="shared" si="232"/>
        <v>16.64</v>
      </c>
      <c r="F1667" s="430">
        <f t="shared" ref="F1667:F1730" si="236">(((1+E1667/100)^F$2)*E1667/100)/(((1+E1667/100)^F$2)-1)</f>
        <v>0.21185259435215339</v>
      </c>
      <c r="G1667" s="439">
        <f t="shared" si="233"/>
        <v>16.64</v>
      </c>
      <c r="H1667" s="435">
        <f t="shared" ref="H1667:H1730" si="237">(((1+G1667/100)^H$2)*G1667/100)/(((1+G1667/100)^H$2)-1)</f>
        <v>0.21185259435215339</v>
      </c>
      <c r="I1667" s="577">
        <f t="shared" si="233"/>
        <v>16.64</v>
      </c>
      <c r="J1667" s="573">
        <f t="shared" ref="J1667:J1730" si="238">(((1+I1667/100)^J$2)*I1667/100)/(((1+I1667/100)^J$2)-1)</f>
        <v>0.62799527326440219</v>
      </c>
    </row>
    <row r="1668" spans="1:10" x14ac:dyDescent="0.25">
      <c r="A1668">
        <f t="shared" si="230"/>
        <v>0.16815642267041309</v>
      </c>
      <c r="B1668" s="2">
        <f t="shared" si="234"/>
        <v>16.649999999999803</v>
      </c>
      <c r="C1668" s="428">
        <f t="shared" si="231"/>
        <v>16.649999999999999</v>
      </c>
      <c r="D1668" s="425">
        <f t="shared" si="235"/>
        <v>0.16815642267041495</v>
      </c>
      <c r="E1668" s="433">
        <f t="shared" si="232"/>
        <v>16.649999999999999</v>
      </c>
      <c r="F1668" s="430">
        <f t="shared" si="236"/>
        <v>0.2119303022506126</v>
      </c>
      <c r="G1668" s="439">
        <f t="shared" si="233"/>
        <v>16.649999999999999</v>
      </c>
      <c r="H1668" s="435">
        <f t="shared" si="237"/>
        <v>0.2119303022506126</v>
      </c>
      <c r="I1668" s="577">
        <f t="shared" si="233"/>
        <v>16.649999999999999</v>
      </c>
      <c r="J1668" s="573">
        <f t="shared" si="238"/>
        <v>0.62807396722824793</v>
      </c>
    </row>
    <row r="1669" spans="1:10" x14ac:dyDescent="0.25">
      <c r="A1669">
        <f t="shared" ref="A1669:A1732" si="239">(((1+B1669/100)^A$2)*B1669/100)/(((1+B1669/100)^A$2)-1)</f>
        <v>0.16825311839822341</v>
      </c>
      <c r="B1669" s="2">
        <f t="shared" si="234"/>
        <v>16.659999999999805</v>
      </c>
      <c r="C1669" s="428">
        <f t="shared" si="231"/>
        <v>16.66</v>
      </c>
      <c r="D1669" s="425">
        <f t="shared" si="235"/>
        <v>0.16825311839822532</v>
      </c>
      <c r="E1669" s="433">
        <f t="shared" si="232"/>
        <v>16.66</v>
      </c>
      <c r="F1669" s="430">
        <f t="shared" si="236"/>
        <v>0.21200802053985493</v>
      </c>
      <c r="G1669" s="439">
        <f t="shared" si="233"/>
        <v>16.66</v>
      </c>
      <c r="H1669" s="435">
        <f t="shared" si="237"/>
        <v>0.21200802053985493</v>
      </c>
      <c r="I1669" s="577">
        <f t="shared" si="233"/>
        <v>16.66</v>
      </c>
      <c r="J1669" s="573">
        <f t="shared" si="238"/>
        <v>0.62815266315886609</v>
      </c>
    </row>
    <row r="1670" spans="1:10" x14ac:dyDescent="0.25">
      <c r="A1670">
        <f t="shared" si="239"/>
        <v>0.16834982059968273</v>
      </c>
      <c r="B1670" s="2">
        <f t="shared" si="234"/>
        <v>16.669999999999806</v>
      </c>
      <c r="C1670" s="428">
        <f t="shared" ref="C1670:C1733" si="240">ROUND(C1669+0.01,2)</f>
        <v>16.670000000000002</v>
      </c>
      <c r="D1670" s="425">
        <f t="shared" si="235"/>
        <v>0.16834982059968459</v>
      </c>
      <c r="E1670" s="433">
        <f t="shared" ref="E1670:E1733" si="241">ROUND(E1669+0.01,2)</f>
        <v>16.670000000000002</v>
      </c>
      <c r="F1670" s="430">
        <f t="shared" si="236"/>
        <v>0.21208574921592471</v>
      </c>
      <c r="G1670" s="439">
        <f t="shared" ref="G1670:I1733" si="242">ROUND(G1669+0.01,2)</f>
        <v>16.670000000000002</v>
      </c>
      <c r="H1670" s="435">
        <f t="shared" si="237"/>
        <v>0.21208574921592471</v>
      </c>
      <c r="I1670" s="577">
        <f t="shared" si="242"/>
        <v>16.670000000000002</v>
      </c>
      <c r="J1670" s="573">
        <f t="shared" si="238"/>
        <v>0.62823136105598365</v>
      </c>
    </row>
    <row r="1671" spans="1:10" x14ac:dyDescent="0.25">
      <c r="A1671">
        <f t="shared" si="239"/>
        <v>0.16844652926268214</v>
      </c>
      <c r="B1671" s="2">
        <f t="shared" si="234"/>
        <v>16.679999999999808</v>
      </c>
      <c r="C1671" s="428">
        <f t="shared" si="240"/>
        <v>16.68</v>
      </c>
      <c r="D1671" s="425">
        <f t="shared" si="235"/>
        <v>0.16844652926268394</v>
      </c>
      <c r="E1671" s="433">
        <f t="shared" si="241"/>
        <v>16.68</v>
      </c>
      <c r="F1671" s="430">
        <f t="shared" si="236"/>
        <v>0.21216348827486686</v>
      </c>
      <c r="G1671" s="439">
        <f t="shared" si="242"/>
        <v>16.68</v>
      </c>
      <c r="H1671" s="435">
        <f t="shared" si="237"/>
        <v>0.21216348827486686</v>
      </c>
      <c r="I1671" s="577">
        <f t="shared" si="242"/>
        <v>16.68</v>
      </c>
      <c r="J1671" s="573">
        <f t="shared" si="238"/>
        <v>0.62831006091932773</v>
      </c>
    </row>
    <row r="1672" spans="1:10" x14ac:dyDescent="0.25">
      <c r="A1672">
        <f t="shared" si="239"/>
        <v>0.16854324437513307</v>
      </c>
      <c r="B1672" s="2">
        <f t="shared" si="234"/>
        <v>16.689999999999809</v>
      </c>
      <c r="C1672" s="428">
        <f t="shared" si="240"/>
        <v>16.690000000000001</v>
      </c>
      <c r="D1672" s="425">
        <f t="shared" si="235"/>
        <v>0.16854324437513496</v>
      </c>
      <c r="E1672" s="433">
        <f t="shared" si="241"/>
        <v>16.690000000000001</v>
      </c>
      <c r="F1672" s="430">
        <f t="shared" si="236"/>
        <v>0.21224123771272688</v>
      </c>
      <c r="G1672" s="439">
        <f t="shared" si="242"/>
        <v>16.690000000000001</v>
      </c>
      <c r="H1672" s="435">
        <f t="shared" si="237"/>
        <v>0.21224123771272688</v>
      </c>
      <c r="I1672" s="577">
        <f t="shared" si="242"/>
        <v>16.690000000000001</v>
      </c>
      <c r="J1672" s="573">
        <f t="shared" si="238"/>
        <v>0.62838876274862698</v>
      </c>
    </row>
    <row r="1673" spans="1:10" x14ac:dyDescent="0.25">
      <c r="A1673">
        <f t="shared" si="239"/>
        <v>0.16863996592496763</v>
      </c>
      <c r="B1673" s="2">
        <f t="shared" si="234"/>
        <v>16.699999999999811</v>
      </c>
      <c r="C1673" s="428">
        <f t="shared" si="240"/>
        <v>16.7</v>
      </c>
      <c r="D1673" s="425">
        <f t="shared" si="235"/>
        <v>0.16863996592496941</v>
      </c>
      <c r="E1673" s="433">
        <f t="shared" si="241"/>
        <v>16.7</v>
      </c>
      <c r="F1673" s="430">
        <f t="shared" si="236"/>
        <v>0.21231899752555072</v>
      </c>
      <c r="G1673" s="439">
        <f t="shared" si="242"/>
        <v>16.7</v>
      </c>
      <c r="H1673" s="435">
        <f t="shared" si="237"/>
        <v>0.21231899752555072</v>
      </c>
      <c r="I1673" s="577">
        <f t="shared" si="242"/>
        <v>16.7</v>
      </c>
      <c r="J1673" s="573">
        <f t="shared" si="238"/>
        <v>0.62846746654360852</v>
      </c>
    </row>
    <row r="1674" spans="1:10" x14ac:dyDescent="0.25">
      <c r="A1674">
        <f t="shared" si="239"/>
        <v>0.16873669390013796</v>
      </c>
      <c r="B1674" s="2">
        <f t="shared" si="234"/>
        <v>16.709999999999813</v>
      </c>
      <c r="C1674" s="428">
        <f t="shared" si="240"/>
        <v>16.71</v>
      </c>
      <c r="D1674" s="425">
        <f t="shared" si="235"/>
        <v>0.16873669390013973</v>
      </c>
      <c r="E1674" s="433">
        <f t="shared" si="241"/>
        <v>16.71</v>
      </c>
      <c r="F1674" s="430">
        <f t="shared" si="236"/>
        <v>0.2123967677093849</v>
      </c>
      <c r="G1674" s="439">
        <f t="shared" si="242"/>
        <v>16.71</v>
      </c>
      <c r="H1674" s="435">
        <f t="shared" si="237"/>
        <v>0.2123967677093849</v>
      </c>
      <c r="I1674" s="577">
        <f t="shared" si="242"/>
        <v>16.71</v>
      </c>
      <c r="J1674" s="573">
        <f t="shared" si="238"/>
        <v>0.62854617230400078</v>
      </c>
    </row>
    <row r="1675" spans="1:10" x14ac:dyDescent="0.25">
      <c r="A1675">
        <f t="shared" si="239"/>
        <v>0.16883342828861675</v>
      </c>
      <c r="B1675" s="2">
        <f t="shared" si="234"/>
        <v>16.719999999999814</v>
      </c>
      <c r="C1675" s="428">
        <f t="shared" si="240"/>
        <v>16.72</v>
      </c>
      <c r="D1675" s="425">
        <f t="shared" si="235"/>
        <v>0.16883342828861853</v>
      </c>
      <c r="E1675" s="433">
        <f t="shared" si="241"/>
        <v>16.72</v>
      </c>
      <c r="F1675" s="430">
        <f t="shared" si="236"/>
        <v>0.21247454826027631</v>
      </c>
      <c r="G1675" s="439">
        <f t="shared" si="242"/>
        <v>16.72</v>
      </c>
      <c r="H1675" s="435">
        <f t="shared" si="237"/>
        <v>0.21247454826027631</v>
      </c>
      <c r="I1675" s="577">
        <f t="shared" si="242"/>
        <v>16.72</v>
      </c>
      <c r="J1675" s="573">
        <f t="shared" si="238"/>
        <v>0.6286248800295311</v>
      </c>
    </row>
    <row r="1676" spans="1:10" x14ac:dyDescent="0.25">
      <c r="A1676">
        <f t="shared" si="239"/>
        <v>0.16893016907839697</v>
      </c>
      <c r="B1676" s="2">
        <f t="shared" si="234"/>
        <v>16.729999999999816</v>
      </c>
      <c r="C1676" s="428">
        <f t="shared" si="240"/>
        <v>16.73</v>
      </c>
      <c r="D1676" s="425">
        <f t="shared" si="235"/>
        <v>0.16893016907839878</v>
      </c>
      <c r="E1676" s="433">
        <f t="shared" si="241"/>
        <v>16.73</v>
      </c>
      <c r="F1676" s="430">
        <f t="shared" si="236"/>
        <v>0.21255233917427266</v>
      </c>
      <c r="G1676" s="439">
        <f t="shared" si="242"/>
        <v>16.73</v>
      </c>
      <c r="H1676" s="435">
        <f t="shared" si="237"/>
        <v>0.21255233917427266</v>
      </c>
      <c r="I1676" s="577">
        <f t="shared" si="242"/>
        <v>16.73</v>
      </c>
      <c r="J1676" s="573">
        <f t="shared" si="238"/>
        <v>0.6287035897199279</v>
      </c>
    </row>
    <row r="1677" spans="1:10" x14ac:dyDescent="0.25">
      <c r="A1677">
        <f t="shared" si="239"/>
        <v>0.16902691625749192</v>
      </c>
      <c r="B1677" s="2">
        <f t="shared" si="234"/>
        <v>16.739999999999817</v>
      </c>
      <c r="C1677" s="428">
        <f t="shared" si="240"/>
        <v>16.739999999999998</v>
      </c>
      <c r="D1677" s="425">
        <f t="shared" si="235"/>
        <v>0.16902691625749369</v>
      </c>
      <c r="E1677" s="433">
        <f t="shared" si="241"/>
        <v>16.739999999999998</v>
      </c>
      <c r="F1677" s="430">
        <f t="shared" si="236"/>
        <v>0.21263014044742179</v>
      </c>
      <c r="G1677" s="439">
        <f t="shared" si="242"/>
        <v>16.739999999999998</v>
      </c>
      <c r="H1677" s="435">
        <f t="shared" si="237"/>
        <v>0.21263014044742179</v>
      </c>
      <c r="I1677" s="577">
        <f t="shared" si="242"/>
        <v>16.739999999999998</v>
      </c>
      <c r="J1677" s="573">
        <f t="shared" si="238"/>
        <v>0.62878230137491919</v>
      </c>
    </row>
    <row r="1678" spans="1:10" x14ac:dyDescent="0.25">
      <c r="A1678">
        <f t="shared" si="239"/>
        <v>0.16912366981393506</v>
      </c>
      <c r="B1678" s="2">
        <f t="shared" si="234"/>
        <v>16.749999999999819</v>
      </c>
      <c r="C1678" s="428">
        <f t="shared" si="240"/>
        <v>16.75</v>
      </c>
      <c r="D1678" s="425">
        <f t="shared" si="235"/>
        <v>0.16912366981393678</v>
      </c>
      <c r="E1678" s="433">
        <f t="shared" si="241"/>
        <v>16.75</v>
      </c>
      <c r="F1678" s="430">
        <f t="shared" si="236"/>
        <v>0.21270795207577242</v>
      </c>
      <c r="G1678" s="439">
        <f t="shared" si="242"/>
        <v>16.75</v>
      </c>
      <c r="H1678" s="435">
        <f t="shared" si="237"/>
        <v>0.21270795207577242</v>
      </c>
      <c r="I1678" s="577">
        <f t="shared" si="242"/>
        <v>16.75</v>
      </c>
      <c r="J1678" s="573">
        <f t="shared" si="238"/>
        <v>0.62886101499423308</v>
      </c>
    </row>
    <row r="1679" spans="1:10" x14ac:dyDescent="0.25">
      <c r="A1679">
        <f t="shared" si="239"/>
        <v>0.16922042973578016</v>
      </c>
      <c r="B1679" s="2">
        <f t="shared" si="234"/>
        <v>16.75999999999982</v>
      </c>
      <c r="C1679" s="428">
        <f t="shared" si="240"/>
        <v>16.760000000000002</v>
      </c>
      <c r="D1679" s="425">
        <f t="shared" si="235"/>
        <v>0.16922042973578191</v>
      </c>
      <c r="E1679" s="433">
        <f t="shared" si="241"/>
        <v>16.760000000000002</v>
      </c>
      <c r="F1679" s="430">
        <f t="shared" si="236"/>
        <v>0.21278577405537358</v>
      </c>
      <c r="G1679" s="439">
        <f t="shared" si="242"/>
        <v>16.760000000000002</v>
      </c>
      <c r="H1679" s="435">
        <f t="shared" si="237"/>
        <v>0.21278577405537358</v>
      </c>
      <c r="I1679" s="577">
        <f t="shared" si="242"/>
        <v>16.760000000000002</v>
      </c>
      <c r="J1679" s="573">
        <f t="shared" si="238"/>
        <v>0.62893973057759733</v>
      </c>
    </row>
    <row r="1680" spans="1:10" x14ac:dyDescent="0.25">
      <c r="A1680">
        <f t="shared" si="239"/>
        <v>0.16931719601110121</v>
      </c>
      <c r="B1680" s="2">
        <f t="shared" si="234"/>
        <v>16.769999999999822</v>
      </c>
      <c r="C1680" s="428">
        <f t="shared" si="240"/>
        <v>16.77</v>
      </c>
      <c r="D1680" s="425">
        <f t="shared" si="235"/>
        <v>0.16931719601110293</v>
      </c>
      <c r="E1680" s="433">
        <f t="shared" si="241"/>
        <v>16.77</v>
      </c>
      <c r="F1680" s="430">
        <f t="shared" si="236"/>
        <v>0.21286360638227483</v>
      </c>
      <c r="G1680" s="439">
        <f t="shared" si="242"/>
        <v>16.77</v>
      </c>
      <c r="H1680" s="435">
        <f t="shared" si="237"/>
        <v>0.21286360638227483</v>
      </c>
      <c r="I1680" s="577">
        <f t="shared" si="242"/>
        <v>16.77</v>
      </c>
      <c r="J1680" s="573">
        <f t="shared" si="238"/>
        <v>0.62901844812474073</v>
      </c>
    </row>
    <row r="1681" spans="1:10" x14ac:dyDescent="0.25">
      <c r="A1681">
        <f t="shared" si="239"/>
        <v>0.16941396862799238</v>
      </c>
      <c r="B1681" s="2">
        <f t="shared" si="234"/>
        <v>16.779999999999824</v>
      </c>
      <c r="C1681" s="428">
        <f t="shared" si="240"/>
        <v>16.78</v>
      </c>
      <c r="D1681" s="425">
        <f t="shared" si="235"/>
        <v>0.16941396862799407</v>
      </c>
      <c r="E1681" s="433">
        <f t="shared" si="241"/>
        <v>16.78</v>
      </c>
      <c r="F1681" s="430">
        <f t="shared" si="236"/>
        <v>0.21294144905252629</v>
      </c>
      <c r="G1681" s="439">
        <f t="shared" si="242"/>
        <v>16.78</v>
      </c>
      <c r="H1681" s="435">
        <f t="shared" si="237"/>
        <v>0.21294144905252629</v>
      </c>
      <c r="I1681" s="577">
        <f t="shared" si="242"/>
        <v>16.78</v>
      </c>
      <c r="J1681" s="573">
        <f t="shared" si="238"/>
        <v>0.62909716763539081</v>
      </c>
    </row>
    <row r="1682" spans="1:10" x14ac:dyDescent="0.25">
      <c r="A1682">
        <f t="shared" si="239"/>
        <v>0.16951074757456794</v>
      </c>
      <c r="B1682" s="2">
        <f t="shared" si="234"/>
        <v>16.789999999999825</v>
      </c>
      <c r="C1682" s="428">
        <f t="shared" si="240"/>
        <v>16.79</v>
      </c>
      <c r="D1682" s="425">
        <f t="shared" si="235"/>
        <v>0.16951074757456963</v>
      </c>
      <c r="E1682" s="433">
        <f t="shared" si="241"/>
        <v>16.79</v>
      </c>
      <c r="F1682" s="430">
        <f t="shared" si="236"/>
        <v>0.21301930206217867</v>
      </c>
      <c r="G1682" s="439">
        <f t="shared" si="242"/>
        <v>16.79</v>
      </c>
      <c r="H1682" s="435">
        <f t="shared" si="237"/>
        <v>0.21301930206217867</v>
      </c>
      <c r="I1682" s="577">
        <f t="shared" si="242"/>
        <v>16.79</v>
      </c>
      <c r="J1682" s="573">
        <f t="shared" si="238"/>
        <v>0.62917588910927658</v>
      </c>
    </row>
    <row r="1683" spans="1:10" x14ac:dyDescent="0.25">
      <c r="A1683">
        <f t="shared" si="239"/>
        <v>0.1696075328389624</v>
      </c>
      <c r="B1683" s="2">
        <f t="shared" si="234"/>
        <v>16.799999999999827</v>
      </c>
      <c r="C1683" s="428">
        <f t="shared" si="240"/>
        <v>16.8</v>
      </c>
      <c r="D1683" s="425">
        <f t="shared" si="235"/>
        <v>0.1696075328389641</v>
      </c>
      <c r="E1683" s="433">
        <f t="shared" si="241"/>
        <v>16.8</v>
      </c>
      <c r="F1683" s="430">
        <f t="shared" si="236"/>
        <v>0.21309716540728305</v>
      </c>
      <c r="G1683" s="439">
        <f t="shared" si="242"/>
        <v>16.8</v>
      </c>
      <c r="H1683" s="435">
        <f t="shared" si="237"/>
        <v>0.21309716540728305</v>
      </c>
      <c r="I1683" s="577">
        <f t="shared" si="242"/>
        <v>16.8</v>
      </c>
      <c r="J1683" s="573">
        <f t="shared" si="238"/>
        <v>0.62925461254612569</v>
      </c>
    </row>
    <row r="1684" spans="1:10" x14ac:dyDescent="0.25">
      <c r="A1684">
        <f t="shared" si="239"/>
        <v>0.16970432440933034</v>
      </c>
      <c r="B1684" s="2">
        <f t="shared" si="234"/>
        <v>16.809999999999828</v>
      </c>
      <c r="C1684" s="428">
        <f t="shared" si="240"/>
        <v>16.809999999999999</v>
      </c>
      <c r="D1684" s="425">
        <f t="shared" si="235"/>
        <v>0.16970432440933195</v>
      </c>
      <c r="E1684" s="433">
        <f t="shared" si="241"/>
        <v>16.809999999999999</v>
      </c>
      <c r="F1684" s="430">
        <f t="shared" si="236"/>
        <v>0.21317503908389115</v>
      </c>
      <c r="G1684" s="439">
        <f t="shared" si="242"/>
        <v>16.809999999999999</v>
      </c>
      <c r="H1684" s="435">
        <f t="shared" si="237"/>
        <v>0.21317503908389115</v>
      </c>
      <c r="I1684" s="577">
        <f t="shared" si="242"/>
        <v>16.809999999999999</v>
      </c>
      <c r="J1684" s="573">
        <f t="shared" si="238"/>
        <v>0.62933333794566682</v>
      </c>
    </row>
    <row r="1685" spans="1:10" x14ac:dyDescent="0.25">
      <c r="A1685">
        <f t="shared" si="239"/>
        <v>0.16980112227384631</v>
      </c>
      <c r="B1685" s="2">
        <f t="shared" si="234"/>
        <v>16.81999999999983</v>
      </c>
      <c r="C1685" s="428">
        <f t="shared" si="240"/>
        <v>16.82</v>
      </c>
      <c r="D1685" s="425">
        <f t="shared" si="235"/>
        <v>0.16980112227384797</v>
      </c>
      <c r="E1685" s="433">
        <f t="shared" si="241"/>
        <v>16.82</v>
      </c>
      <c r="F1685" s="430">
        <f t="shared" si="236"/>
        <v>0.21325292308805516</v>
      </c>
      <c r="G1685" s="439">
        <f t="shared" si="242"/>
        <v>16.82</v>
      </c>
      <c r="H1685" s="435">
        <f t="shared" si="237"/>
        <v>0.21325292308805516</v>
      </c>
      <c r="I1685" s="577">
        <f t="shared" si="242"/>
        <v>16.82</v>
      </c>
      <c r="J1685" s="573">
        <f t="shared" si="238"/>
        <v>0.62941206530762828</v>
      </c>
    </row>
    <row r="1686" spans="1:10" x14ac:dyDescent="0.25">
      <c r="A1686">
        <f t="shared" si="239"/>
        <v>0.16989792642070511</v>
      </c>
      <c r="B1686" s="2">
        <f t="shared" si="234"/>
        <v>16.829999999999831</v>
      </c>
      <c r="C1686" s="428">
        <f t="shared" si="240"/>
        <v>16.829999999999998</v>
      </c>
      <c r="D1686" s="425">
        <f t="shared" si="235"/>
        <v>0.16989792642070672</v>
      </c>
      <c r="E1686" s="433">
        <f t="shared" si="241"/>
        <v>16.829999999999998</v>
      </c>
      <c r="F1686" s="430">
        <f t="shared" si="236"/>
        <v>0.21333081741582799</v>
      </c>
      <c r="G1686" s="439">
        <f t="shared" si="242"/>
        <v>16.829999999999998</v>
      </c>
      <c r="H1686" s="435">
        <f t="shared" si="237"/>
        <v>0.21333081741582799</v>
      </c>
      <c r="I1686" s="577">
        <f t="shared" si="242"/>
        <v>16.829999999999998</v>
      </c>
      <c r="J1686" s="573">
        <f t="shared" si="238"/>
        <v>0.6294907946317394</v>
      </c>
    </row>
    <row r="1687" spans="1:10" x14ac:dyDescent="0.25">
      <c r="A1687">
        <f t="shared" si="239"/>
        <v>0.16999473683812144</v>
      </c>
      <c r="B1687" s="2">
        <f t="shared" si="234"/>
        <v>16.839999999999833</v>
      </c>
      <c r="C1687" s="428">
        <f t="shared" si="240"/>
        <v>16.84</v>
      </c>
      <c r="D1687" s="425">
        <f t="shared" si="235"/>
        <v>0.16999473683812305</v>
      </c>
      <c r="E1687" s="433">
        <f t="shared" si="241"/>
        <v>16.84</v>
      </c>
      <c r="F1687" s="430">
        <f t="shared" si="236"/>
        <v>0.21340872206326264</v>
      </c>
      <c r="G1687" s="439">
        <f t="shared" si="242"/>
        <v>16.84</v>
      </c>
      <c r="H1687" s="435">
        <f t="shared" si="237"/>
        <v>0.21340872206326264</v>
      </c>
      <c r="I1687" s="577">
        <f t="shared" si="242"/>
        <v>16.84</v>
      </c>
      <c r="J1687" s="573">
        <f t="shared" si="238"/>
        <v>0.62956952591772708</v>
      </c>
    </row>
    <row r="1688" spans="1:10" x14ac:dyDescent="0.25">
      <c r="A1688">
        <f t="shared" si="239"/>
        <v>0.17009155351433</v>
      </c>
      <c r="B1688" s="2">
        <f t="shared" si="234"/>
        <v>16.849999999999834</v>
      </c>
      <c r="C1688" s="428">
        <f t="shared" si="240"/>
        <v>16.850000000000001</v>
      </c>
      <c r="D1688" s="425">
        <f t="shared" si="235"/>
        <v>0.17009155351433164</v>
      </c>
      <c r="E1688" s="433">
        <f t="shared" si="241"/>
        <v>16.850000000000001</v>
      </c>
      <c r="F1688" s="430">
        <f t="shared" si="236"/>
        <v>0.21348663702641313</v>
      </c>
      <c r="G1688" s="439">
        <f t="shared" si="242"/>
        <v>16.850000000000001</v>
      </c>
      <c r="H1688" s="435">
        <f t="shared" si="237"/>
        <v>0.21348663702641313</v>
      </c>
      <c r="I1688" s="577">
        <f t="shared" si="242"/>
        <v>16.850000000000001</v>
      </c>
      <c r="J1688" s="573">
        <f t="shared" si="238"/>
        <v>0.62964825916532141</v>
      </c>
    </row>
    <row r="1689" spans="1:10" x14ac:dyDescent="0.25">
      <c r="A1689">
        <f t="shared" si="239"/>
        <v>0.17018837643758553</v>
      </c>
      <c r="B1689" s="2">
        <f t="shared" si="234"/>
        <v>16.859999999999836</v>
      </c>
      <c r="C1689" s="428">
        <f t="shared" si="240"/>
        <v>16.86</v>
      </c>
      <c r="D1689" s="425">
        <f t="shared" si="235"/>
        <v>0.17018837643758714</v>
      </c>
      <c r="E1689" s="433">
        <f t="shared" si="241"/>
        <v>16.86</v>
      </c>
      <c r="F1689" s="430">
        <f t="shared" si="236"/>
        <v>0.21356456230133364</v>
      </c>
      <c r="G1689" s="439">
        <f t="shared" si="242"/>
        <v>16.86</v>
      </c>
      <c r="H1689" s="435">
        <f t="shared" si="237"/>
        <v>0.21356456230133364</v>
      </c>
      <c r="I1689" s="577">
        <f t="shared" si="242"/>
        <v>16.86</v>
      </c>
      <c r="J1689" s="573">
        <f t="shared" si="238"/>
        <v>0.62972699437425039</v>
      </c>
    </row>
    <row r="1690" spans="1:10" x14ac:dyDescent="0.25">
      <c r="A1690">
        <f t="shared" si="239"/>
        <v>0.17028520559616267</v>
      </c>
      <c r="B1690" s="2">
        <f t="shared" si="234"/>
        <v>16.869999999999838</v>
      </c>
      <c r="C1690" s="428">
        <f t="shared" si="240"/>
        <v>16.87</v>
      </c>
      <c r="D1690" s="425">
        <f t="shared" si="235"/>
        <v>0.17028520559616425</v>
      </c>
      <c r="E1690" s="433">
        <f t="shared" si="241"/>
        <v>16.87</v>
      </c>
      <c r="F1690" s="430">
        <f t="shared" si="236"/>
        <v>0.21364249788407916</v>
      </c>
      <c r="G1690" s="439">
        <f t="shared" si="242"/>
        <v>16.87</v>
      </c>
      <c r="H1690" s="435">
        <f t="shared" si="237"/>
        <v>0.21364249788407916</v>
      </c>
      <c r="I1690" s="577">
        <f t="shared" si="242"/>
        <v>16.87</v>
      </c>
      <c r="J1690" s="573">
        <f t="shared" si="238"/>
        <v>0.62980573154424291</v>
      </c>
    </row>
    <row r="1691" spans="1:10" x14ac:dyDescent="0.25">
      <c r="A1691">
        <f t="shared" si="239"/>
        <v>0.17038204097835602</v>
      </c>
      <c r="B1691" s="2">
        <f t="shared" si="234"/>
        <v>16.879999999999839</v>
      </c>
      <c r="C1691" s="428">
        <f t="shared" si="240"/>
        <v>16.88</v>
      </c>
      <c r="D1691" s="425">
        <f t="shared" si="235"/>
        <v>0.17038204097835755</v>
      </c>
      <c r="E1691" s="433">
        <f t="shared" si="241"/>
        <v>16.88</v>
      </c>
      <c r="F1691" s="430">
        <f t="shared" si="236"/>
        <v>0.21372044377070493</v>
      </c>
      <c r="G1691" s="439">
        <f t="shared" si="242"/>
        <v>16.88</v>
      </c>
      <c r="H1691" s="435">
        <f t="shared" si="237"/>
        <v>0.21372044377070493</v>
      </c>
      <c r="I1691" s="577">
        <f t="shared" si="242"/>
        <v>16.88</v>
      </c>
      <c r="J1691" s="573">
        <f t="shared" si="238"/>
        <v>0.62988447067502729</v>
      </c>
    </row>
    <row r="1692" spans="1:10" x14ac:dyDescent="0.25">
      <c r="A1692">
        <f t="shared" si="239"/>
        <v>0.17047888257247998</v>
      </c>
      <c r="B1692" s="2">
        <f t="shared" si="234"/>
        <v>16.889999999999841</v>
      </c>
      <c r="C1692" s="428">
        <f t="shared" si="240"/>
        <v>16.89</v>
      </c>
      <c r="D1692" s="425">
        <f t="shared" si="235"/>
        <v>0.17047888257248153</v>
      </c>
      <c r="E1692" s="433">
        <f t="shared" si="241"/>
        <v>16.89</v>
      </c>
      <c r="F1692" s="430">
        <f t="shared" si="236"/>
        <v>0.21379839995726707</v>
      </c>
      <c r="G1692" s="439">
        <f t="shared" si="242"/>
        <v>16.89</v>
      </c>
      <c r="H1692" s="435">
        <f t="shared" si="237"/>
        <v>0.21379839995726707</v>
      </c>
      <c r="I1692" s="577">
        <f t="shared" si="242"/>
        <v>16.89</v>
      </c>
      <c r="J1692" s="573">
        <f t="shared" si="238"/>
        <v>0.62996321176633296</v>
      </c>
    </row>
    <row r="1693" spans="1:10" x14ac:dyDescent="0.25">
      <c r="A1693">
        <f t="shared" si="239"/>
        <v>0.17057573036686902</v>
      </c>
      <c r="B1693" s="2">
        <f t="shared" si="234"/>
        <v>16.899999999999842</v>
      </c>
      <c r="C1693" s="428">
        <f t="shared" si="240"/>
        <v>16.899999999999999</v>
      </c>
      <c r="D1693" s="425">
        <f t="shared" si="235"/>
        <v>0.17057573036687051</v>
      </c>
      <c r="E1693" s="433">
        <f t="shared" si="241"/>
        <v>16.899999999999999</v>
      </c>
      <c r="F1693" s="430">
        <f t="shared" si="236"/>
        <v>0.21387636643982186</v>
      </c>
      <c r="G1693" s="439">
        <f t="shared" si="242"/>
        <v>16.899999999999999</v>
      </c>
      <c r="H1693" s="435">
        <f t="shared" si="237"/>
        <v>0.21387636643982186</v>
      </c>
      <c r="I1693" s="577">
        <f t="shared" si="242"/>
        <v>16.899999999999999</v>
      </c>
      <c r="J1693" s="573">
        <f t="shared" si="238"/>
        <v>0.63004195481788816</v>
      </c>
    </row>
    <row r="1694" spans="1:10" x14ac:dyDescent="0.25">
      <c r="A1694">
        <f t="shared" si="239"/>
        <v>0.17067258434987723</v>
      </c>
      <c r="B1694" s="2">
        <f t="shared" si="234"/>
        <v>16.909999999999844</v>
      </c>
      <c r="C1694" s="428">
        <f t="shared" si="240"/>
        <v>16.91</v>
      </c>
      <c r="D1694" s="425">
        <f t="shared" si="235"/>
        <v>0.17067258434987875</v>
      </c>
      <c r="E1694" s="433">
        <f t="shared" si="241"/>
        <v>16.91</v>
      </c>
      <c r="F1694" s="430">
        <f t="shared" si="236"/>
        <v>0.21395434321442636</v>
      </c>
      <c r="G1694" s="439">
        <f t="shared" si="242"/>
        <v>16.91</v>
      </c>
      <c r="H1694" s="435">
        <f t="shared" si="237"/>
        <v>0.21395434321442636</v>
      </c>
      <c r="I1694" s="577">
        <f t="shared" si="242"/>
        <v>16.91</v>
      </c>
      <c r="J1694" s="573">
        <f t="shared" si="238"/>
        <v>0.63012069982942231</v>
      </c>
    </row>
    <row r="1695" spans="1:10" x14ac:dyDescent="0.25">
      <c r="A1695">
        <f t="shared" si="239"/>
        <v>0.17076944450987866</v>
      </c>
      <c r="B1695" s="2">
        <f t="shared" si="234"/>
        <v>16.919999999999845</v>
      </c>
      <c r="C1695" s="428">
        <f t="shared" si="240"/>
        <v>16.920000000000002</v>
      </c>
      <c r="D1695" s="425">
        <f t="shared" si="235"/>
        <v>0.17076944450988016</v>
      </c>
      <c r="E1695" s="433">
        <f t="shared" si="241"/>
        <v>16.920000000000002</v>
      </c>
      <c r="F1695" s="430">
        <f t="shared" si="236"/>
        <v>0.21403233027713811</v>
      </c>
      <c r="G1695" s="439">
        <f t="shared" si="242"/>
        <v>16.920000000000002</v>
      </c>
      <c r="H1695" s="435">
        <f t="shared" si="237"/>
        <v>0.21403233027713811</v>
      </c>
      <c r="I1695" s="577">
        <f t="shared" si="242"/>
        <v>16.920000000000002</v>
      </c>
      <c r="J1695" s="573">
        <f t="shared" si="238"/>
        <v>0.63019944680066386</v>
      </c>
    </row>
    <row r="1696" spans="1:10" x14ac:dyDescent="0.25">
      <c r="A1696">
        <f t="shared" si="239"/>
        <v>0.1708663108352671</v>
      </c>
      <c r="B1696" s="2">
        <f t="shared" ref="B1696:B1759" si="243">B1695+0.01</f>
        <v>16.929999999999847</v>
      </c>
      <c r="C1696" s="428">
        <f t="shared" si="240"/>
        <v>16.93</v>
      </c>
      <c r="D1696" s="425">
        <f t="shared" si="235"/>
        <v>0.17086631083526854</v>
      </c>
      <c r="E1696" s="433">
        <f t="shared" si="241"/>
        <v>16.93</v>
      </c>
      <c r="F1696" s="430">
        <f t="shared" si="236"/>
        <v>0.21411032762401508</v>
      </c>
      <c r="G1696" s="439">
        <f t="shared" si="242"/>
        <v>16.93</v>
      </c>
      <c r="H1696" s="435">
        <f t="shared" si="237"/>
        <v>0.21411032762401508</v>
      </c>
      <c r="I1696" s="577">
        <f t="shared" si="242"/>
        <v>16.93</v>
      </c>
      <c r="J1696" s="573">
        <f t="shared" si="238"/>
        <v>0.63027819573134181</v>
      </c>
    </row>
    <row r="1697" spans="1:10" x14ac:dyDescent="0.25">
      <c r="A1697">
        <f t="shared" si="239"/>
        <v>0.17096318331445606</v>
      </c>
      <c r="B1697" s="2">
        <f t="shared" si="243"/>
        <v>16.939999999999849</v>
      </c>
      <c r="C1697" s="428">
        <f t="shared" si="240"/>
        <v>16.940000000000001</v>
      </c>
      <c r="D1697" s="425">
        <f t="shared" si="235"/>
        <v>0.17096318331445753</v>
      </c>
      <c r="E1697" s="433">
        <f t="shared" si="241"/>
        <v>16.940000000000001</v>
      </c>
      <c r="F1697" s="430">
        <f t="shared" si="236"/>
        <v>0.21418833525111602</v>
      </c>
      <c r="G1697" s="439">
        <f t="shared" si="242"/>
        <v>16.940000000000001</v>
      </c>
      <c r="H1697" s="435">
        <f t="shared" si="237"/>
        <v>0.21418833525111602</v>
      </c>
      <c r="I1697" s="577">
        <f t="shared" si="242"/>
        <v>16.940000000000001</v>
      </c>
      <c r="J1697" s="573">
        <f t="shared" si="238"/>
        <v>0.63035694662118558</v>
      </c>
    </row>
    <row r="1698" spans="1:10" x14ac:dyDescent="0.25">
      <c r="A1698">
        <f t="shared" si="239"/>
        <v>0.17106006193587897</v>
      </c>
      <c r="B1698" s="2">
        <f t="shared" si="243"/>
        <v>16.94999999999985</v>
      </c>
      <c r="C1698" s="428">
        <f t="shared" si="240"/>
        <v>16.95</v>
      </c>
      <c r="D1698" s="425">
        <f t="shared" si="235"/>
        <v>0.17106006193588039</v>
      </c>
      <c r="E1698" s="433">
        <f t="shared" si="241"/>
        <v>16.95</v>
      </c>
      <c r="F1698" s="430">
        <f t="shared" si="236"/>
        <v>0.21426635315449993</v>
      </c>
      <c r="G1698" s="439">
        <f t="shared" si="242"/>
        <v>16.95</v>
      </c>
      <c r="H1698" s="435">
        <f t="shared" si="237"/>
        <v>0.21426635315449993</v>
      </c>
      <c r="I1698" s="577">
        <f t="shared" si="242"/>
        <v>16.95</v>
      </c>
      <c r="J1698" s="573">
        <f t="shared" si="238"/>
        <v>0.63043569946992406</v>
      </c>
    </row>
    <row r="1699" spans="1:10" x14ac:dyDescent="0.25">
      <c r="A1699">
        <f t="shared" si="239"/>
        <v>0.1711569466879887</v>
      </c>
      <c r="B1699" s="2">
        <f t="shared" si="243"/>
        <v>16.959999999999852</v>
      </c>
      <c r="C1699" s="428">
        <f t="shared" si="240"/>
        <v>16.96</v>
      </c>
      <c r="D1699" s="425">
        <f t="shared" si="235"/>
        <v>0.17115694668799017</v>
      </c>
      <c r="E1699" s="433">
        <f t="shared" si="241"/>
        <v>16.96</v>
      </c>
      <c r="F1699" s="430">
        <f t="shared" si="236"/>
        <v>0.2143443813302266</v>
      </c>
      <c r="G1699" s="439">
        <f t="shared" si="242"/>
        <v>16.96</v>
      </c>
      <c r="H1699" s="435">
        <f t="shared" si="237"/>
        <v>0.2143443813302266</v>
      </c>
      <c r="I1699" s="577">
        <f t="shared" si="242"/>
        <v>16.96</v>
      </c>
      <c r="J1699" s="573">
        <f t="shared" si="238"/>
        <v>0.63051445427728636</v>
      </c>
    </row>
    <row r="1700" spans="1:10" x14ac:dyDescent="0.25">
      <c r="A1700">
        <f t="shared" si="239"/>
        <v>0.17125383755925808</v>
      </c>
      <c r="B1700" s="2">
        <f t="shared" si="243"/>
        <v>16.969999999999853</v>
      </c>
      <c r="C1700" s="428">
        <f t="shared" si="240"/>
        <v>16.97</v>
      </c>
      <c r="D1700" s="425">
        <f t="shared" si="235"/>
        <v>0.17125383755925949</v>
      </c>
      <c r="E1700" s="433">
        <f t="shared" si="241"/>
        <v>16.97</v>
      </c>
      <c r="F1700" s="430">
        <f t="shared" si="236"/>
        <v>0.21442241977435614</v>
      </c>
      <c r="G1700" s="439">
        <f t="shared" si="242"/>
        <v>16.97</v>
      </c>
      <c r="H1700" s="435">
        <f t="shared" si="237"/>
        <v>0.21442241977435614</v>
      </c>
      <c r="I1700" s="577">
        <f t="shared" si="242"/>
        <v>16.97</v>
      </c>
      <c r="J1700" s="573">
        <f t="shared" si="238"/>
        <v>0.63059321104300137</v>
      </c>
    </row>
    <row r="1701" spans="1:10" x14ac:dyDescent="0.25">
      <c r="A1701">
        <f t="shared" si="239"/>
        <v>0.17135073453817939</v>
      </c>
      <c r="B1701" s="2">
        <f t="shared" si="243"/>
        <v>16.979999999999855</v>
      </c>
      <c r="C1701" s="428">
        <f t="shared" si="240"/>
        <v>16.98</v>
      </c>
      <c r="D1701" s="425">
        <f t="shared" si="235"/>
        <v>0.17135073453818078</v>
      </c>
      <c r="E1701" s="433">
        <f t="shared" si="241"/>
        <v>16.98</v>
      </c>
      <c r="F1701" s="430">
        <f t="shared" si="236"/>
        <v>0.21450046848294949</v>
      </c>
      <c r="G1701" s="439">
        <f t="shared" si="242"/>
        <v>16.98</v>
      </c>
      <c r="H1701" s="435">
        <f t="shared" si="237"/>
        <v>0.21450046848294949</v>
      </c>
      <c r="I1701" s="577">
        <f t="shared" si="242"/>
        <v>16.98</v>
      </c>
      <c r="J1701" s="573">
        <f t="shared" si="238"/>
        <v>0.63067196976679896</v>
      </c>
    </row>
    <row r="1702" spans="1:10" x14ac:dyDescent="0.25">
      <c r="A1702">
        <f t="shared" si="239"/>
        <v>0.17144763761326462</v>
      </c>
      <c r="B1702" s="2">
        <f t="shared" si="243"/>
        <v>16.989999999999856</v>
      </c>
      <c r="C1702" s="428">
        <f t="shared" si="240"/>
        <v>16.989999999999998</v>
      </c>
      <c r="D1702" s="425">
        <f t="shared" si="235"/>
        <v>0.17144763761326598</v>
      </c>
      <c r="E1702" s="433">
        <f t="shared" si="241"/>
        <v>16.989999999999998</v>
      </c>
      <c r="F1702" s="430">
        <f t="shared" si="236"/>
        <v>0.21457852745206765</v>
      </c>
      <c r="G1702" s="439">
        <f t="shared" si="242"/>
        <v>16.989999999999998</v>
      </c>
      <c r="H1702" s="435">
        <f t="shared" si="237"/>
        <v>0.21457852745206765</v>
      </c>
      <c r="I1702" s="577">
        <f t="shared" si="242"/>
        <v>16.989999999999998</v>
      </c>
      <c r="J1702" s="573">
        <f t="shared" si="238"/>
        <v>0.6307507304484079</v>
      </c>
    </row>
    <row r="1703" spans="1:10" x14ac:dyDescent="0.25">
      <c r="A1703">
        <f t="shared" si="239"/>
        <v>0.17154454677304543</v>
      </c>
      <c r="B1703" s="2">
        <f t="shared" si="243"/>
        <v>16.999999999999858</v>
      </c>
      <c r="C1703" s="428">
        <f t="shared" si="240"/>
        <v>17</v>
      </c>
      <c r="D1703" s="425">
        <f t="shared" si="235"/>
        <v>0.17154454677304681</v>
      </c>
      <c r="E1703" s="433">
        <f t="shared" si="241"/>
        <v>17</v>
      </c>
      <c r="F1703" s="430">
        <f t="shared" si="236"/>
        <v>0.21465659667777284</v>
      </c>
      <c r="G1703" s="439">
        <f t="shared" si="242"/>
        <v>17</v>
      </c>
      <c r="H1703" s="435">
        <f t="shared" si="237"/>
        <v>0.21465659667777284</v>
      </c>
      <c r="I1703" s="577">
        <f t="shared" si="242"/>
        <v>17</v>
      </c>
      <c r="J1703" s="573">
        <f t="shared" si="238"/>
        <v>0.63082949308755787</v>
      </c>
    </row>
    <row r="1704" spans="1:10" x14ac:dyDescent="0.25">
      <c r="A1704">
        <f t="shared" si="239"/>
        <v>0.17164146200607297</v>
      </c>
      <c r="B1704" s="2">
        <f t="shared" si="243"/>
        <v>17.009999999999859</v>
      </c>
      <c r="C1704" s="428">
        <f t="shared" si="240"/>
        <v>17.010000000000002</v>
      </c>
      <c r="D1704" s="425">
        <f t="shared" si="235"/>
        <v>0.17164146200607433</v>
      </c>
      <c r="E1704" s="433">
        <f t="shared" si="241"/>
        <v>17.010000000000002</v>
      </c>
      <c r="F1704" s="430">
        <f t="shared" si="236"/>
        <v>0.21473467615612712</v>
      </c>
      <c r="G1704" s="439">
        <f t="shared" si="242"/>
        <v>17.010000000000002</v>
      </c>
      <c r="H1704" s="435">
        <f t="shared" si="237"/>
        <v>0.21473467615612712</v>
      </c>
      <c r="I1704" s="577">
        <f t="shared" si="242"/>
        <v>17.010000000000002</v>
      </c>
      <c r="J1704" s="573">
        <f t="shared" si="238"/>
        <v>0.63090825768397751</v>
      </c>
    </row>
    <row r="1705" spans="1:10" x14ac:dyDescent="0.25">
      <c r="A1705">
        <f t="shared" si="239"/>
        <v>0.17173838330091798</v>
      </c>
      <c r="B1705" s="2">
        <f t="shared" si="243"/>
        <v>17.019999999999861</v>
      </c>
      <c r="C1705" s="428">
        <f t="shared" si="240"/>
        <v>17.02</v>
      </c>
      <c r="D1705" s="425">
        <f t="shared" si="235"/>
        <v>0.17173838330091931</v>
      </c>
      <c r="E1705" s="433">
        <f t="shared" si="241"/>
        <v>17.02</v>
      </c>
      <c r="F1705" s="430">
        <f t="shared" si="236"/>
        <v>0.21481276588319376</v>
      </c>
      <c r="G1705" s="439">
        <f t="shared" si="242"/>
        <v>17.02</v>
      </c>
      <c r="H1705" s="435">
        <f t="shared" si="237"/>
        <v>0.21481276588319376</v>
      </c>
      <c r="I1705" s="577">
        <f t="shared" si="242"/>
        <v>17.02</v>
      </c>
      <c r="J1705" s="573">
        <f t="shared" si="238"/>
        <v>0.63098702423739794</v>
      </c>
    </row>
    <row r="1706" spans="1:10" x14ac:dyDescent="0.25">
      <c r="A1706">
        <f t="shared" si="239"/>
        <v>0.17183531064617072</v>
      </c>
      <c r="B1706" s="2">
        <f t="shared" si="243"/>
        <v>17.029999999999863</v>
      </c>
      <c r="C1706" s="428">
        <f t="shared" si="240"/>
        <v>17.03</v>
      </c>
      <c r="D1706" s="425">
        <f t="shared" si="235"/>
        <v>0.17183531064617208</v>
      </c>
      <c r="E1706" s="433">
        <f t="shared" si="241"/>
        <v>17.03</v>
      </c>
      <c r="F1706" s="430">
        <f t="shared" si="236"/>
        <v>0.21489086585503586</v>
      </c>
      <c r="G1706" s="439">
        <f t="shared" si="242"/>
        <v>17.03</v>
      </c>
      <c r="H1706" s="435">
        <f t="shared" si="237"/>
        <v>0.21489086585503586</v>
      </c>
      <c r="I1706" s="577">
        <f t="shared" si="242"/>
        <v>17.03</v>
      </c>
      <c r="J1706" s="573">
        <f t="shared" si="238"/>
        <v>0.63106579274754604</v>
      </c>
    </row>
    <row r="1707" spans="1:10" x14ac:dyDescent="0.25">
      <c r="A1707">
        <f t="shared" si="239"/>
        <v>0.17193224403044097</v>
      </c>
      <c r="B1707" s="2">
        <f t="shared" si="243"/>
        <v>17.039999999999864</v>
      </c>
      <c r="C1707" s="428">
        <f t="shared" si="240"/>
        <v>17.04</v>
      </c>
      <c r="D1707" s="425">
        <f t="shared" si="235"/>
        <v>0.17193224403044227</v>
      </c>
      <c r="E1707" s="433">
        <f t="shared" si="241"/>
        <v>17.04</v>
      </c>
      <c r="F1707" s="430">
        <f t="shared" si="236"/>
        <v>0.21496897606771784</v>
      </c>
      <c r="G1707" s="439">
        <f t="shared" si="242"/>
        <v>17.04</v>
      </c>
      <c r="H1707" s="435">
        <f t="shared" si="237"/>
        <v>0.21496897606771784</v>
      </c>
      <c r="I1707" s="577">
        <f t="shared" si="242"/>
        <v>17.04</v>
      </c>
      <c r="J1707" s="573">
        <f t="shared" si="238"/>
        <v>0.63114456321415446</v>
      </c>
    </row>
    <row r="1708" spans="1:10" x14ac:dyDescent="0.25">
      <c r="A1708">
        <f t="shared" si="239"/>
        <v>0.17202918344235796</v>
      </c>
      <c r="B1708" s="2">
        <f t="shared" si="243"/>
        <v>17.049999999999866</v>
      </c>
      <c r="C1708" s="428">
        <f t="shared" si="240"/>
        <v>17.05</v>
      </c>
      <c r="D1708" s="425">
        <f t="shared" si="235"/>
        <v>0.17202918344235929</v>
      </c>
      <c r="E1708" s="433">
        <f t="shared" si="241"/>
        <v>17.05</v>
      </c>
      <c r="F1708" s="430">
        <f t="shared" si="236"/>
        <v>0.21504709651730392</v>
      </c>
      <c r="G1708" s="439">
        <f t="shared" si="242"/>
        <v>17.05</v>
      </c>
      <c r="H1708" s="435">
        <f t="shared" si="237"/>
        <v>0.21504709651730392</v>
      </c>
      <c r="I1708" s="577">
        <f t="shared" si="242"/>
        <v>17.05</v>
      </c>
      <c r="J1708" s="573">
        <f t="shared" si="238"/>
        <v>0.63122333563694988</v>
      </c>
    </row>
    <row r="1709" spans="1:10" x14ac:dyDescent="0.25">
      <c r="A1709">
        <f t="shared" si="239"/>
        <v>0.17212612887057041</v>
      </c>
      <c r="B1709" s="2">
        <f t="shared" si="243"/>
        <v>17.059999999999867</v>
      </c>
      <c r="C1709" s="428">
        <f t="shared" si="240"/>
        <v>17.059999999999999</v>
      </c>
      <c r="D1709" s="425">
        <f t="shared" si="235"/>
        <v>0.17212612887057169</v>
      </c>
      <c r="E1709" s="433">
        <f t="shared" si="241"/>
        <v>17.059999999999999</v>
      </c>
      <c r="F1709" s="430">
        <f t="shared" si="236"/>
        <v>0.21512522719985955</v>
      </c>
      <c r="G1709" s="439">
        <f t="shared" si="242"/>
        <v>17.059999999999999</v>
      </c>
      <c r="H1709" s="435">
        <f t="shared" si="237"/>
        <v>0.21512522719985955</v>
      </c>
      <c r="I1709" s="577">
        <f t="shared" si="242"/>
        <v>17.059999999999999</v>
      </c>
      <c r="J1709" s="573">
        <f t="shared" si="238"/>
        <v>0.63130211001566405</v>
      </c>
    </row>
    <row r="1710" spans="1:10" x14ac:dyDescent="0.25">
      <c r="A1710">
        <f t="shared" si="239"/>
        <v>0.17222308030374642</v>
      </c>
      <c r="B1710" s="2">
        <f t="shared" si="243"/>
        <v>17.069999999999869</v>
      </c>
      <c r="C1710" s="428">
        <f t="shared" si="240"/>
        <v>17.07</v>
      </c>
      <c r="D1710" s="425">
        <f t="shared" si="235"/>
        <v>0.17222308030374772</v>
      </c>
      <c r="E1710" s="433">
        <f t="shared" si="241"/>
        <v>17.07</v>
      </c>
      <c r="F1710" s="430">
        <f t="shared" si="236"/>
        <v>0.21520336811145019</v>
      </c>
      <c r="G1710" s="439">
        <f t="shared" si="242"/>
        <v>17.07</v>
      </c>
      <c r="H1710" s="435">
        <f t="shared" si="237"/>
        <v>0.21520336811145019</v>
      </c>
      <c r="I1710" s="577">
        <f t="shared" si="242"/>
        <v>17.07</v>
      </c>
      <c r="J1710" s="573">
        <f t="shared" si="238"/>
        <v>0.63138088635002509</v>
      </c>
    </row>
    <row r="1711" spans="1:10" x14ac:dyDescent="0.25">
      <c r="A1711">
        <f t="shared" si="239"/>
        <v>0.17232003773057356</v>
      </c>
      <c r="B1711" s="2">
        <f t="shared" si="243"/>
        <v>17.07999999999987</v>
      </c>
      <c r="C1711" s="428">
        <f t="shared" si="240"/>
        <v>17.079999999999998</v>
      </c>
      <c r="D1711" s="425">
        <f t="shared" si="235"/>
        <v>0.17232003773057478</v>
      </c>
      <c r="E1711" s="433">
        <f t="shared" si="241"/>
        <v>17.079999999999998</v>
      </c>
      <c r="F1711" s="430">
        <f t="shared" si="236"/>
        <v>0.21528151924814218</v>
      </c>
      <c r="G1711" s="439">
        <f t="shared" si="242"/>
        <v>17.079999999999998</v>
      </c>
      <c r="H1711" s="435">
        <f t="shared" si="237"/>
        <v>0.21528151924814218</v>
      </c>
      <c r="I1711" s="577">
        <f t="shared" si="242"/>
        <v>17.079999999999998</v>
      </c>
      <c r="J1711" s="573">
        <f t="shared" si="238"/>
        <v>0.63145966463976377</v>
      </c>
    </row>
    <row r="1712" spans="1:10" x14ac:dyDescent="0.25">
      <c r="A1712">
        <f t="shared" si="239"/>
        <v>0.17241700113975864</v>
      </c>
      <c r="B1712" s="2">
        <f t="shared" si="243"/>
        <v>17.089999999999872</v>
      </c>
      <c r="C1712" s="428">
        <f t="shared" si="240"/>
        <v>17.09</v>
      </c>
      <c r="D1712" s="425">
        <f t="shared" si="235"/>
        <v>0.17241700113975986</v>
      </c>
      <c r="E1712" s="433">
        <f t="shared" si="241"/>
        <v>17.09</v>
      </c>
      <c r="F1712" s="430">
        <f t="shared" si="236"/>
        <v>0.21535968060600233</v>
      </c>
      <c r="G1712" s="439">
        <f t="shared" si="242"/>
        <v>17.09</v>
      </c>
      <c r="H1712" s="435">
        <f t="shared" si="237"/>
        <v>0.21535968060600233</v>
      </c>
      <c r="I1712" s="577">
        <f t="shared" si="242"/>
        <v>17.09</v>
      </c>
      <c r="J1712" s="573">
        <f t="shared" si="238"/>
        <v>0.63153844488460986</v>
      </c>
    </row>
    <row r="1713" spans="1:10" x14ac:dyDescent="0.25">
      <c r="A1713">
        <f t="shared" si="239"/>
        <v>0.17251397052002793</v>
      </c>
      <c r="B1713" s="2">
        <f t="shared" si="243"/>
        <v>17.099999999999874</v>
      </c>
      <c r="C1713" s="428">
        <f t="shared" si="240"/>
        <v>17.100000000000001</v>
      </c>
      <c r="D1713" s="425">
        <f t="shared" si="235"/>
        <v>0.17251397052002915</v>
      </c>
      <c r="E1713" s="433">
        <f t="shared" si="241"/>
        <v>17.100000000000001</v>
      </c>
      <c r="F1713" s="430">
        <f t="shared" si="236"/>
        <v>0.2154378521810979</v>
      </c>
      <c r="G1713" s="439">
        <f t="shared" si="242"/>
        <v>17.100000000000001</v>
      </c>
      <c r="H1713" s="435">
        <f t="shared" si="237"/>
        <v>0.2154378521810979</v>
      </c>
      <c r="I1713" s="577">
        <f t="shared" si="242"/>
        <v>17.100000000000001</v>
      </c>
      <c r="J1713" s="573">
        <f t="shared" si="238"/>
        <v>0.6316172270842928</v>
      </c>
    </row>
    <row r="1714" spans="1:10" x14ac:dyDescent="0.25">
      <c r="A1714">
        <f t="shared" si="239"/>
        <v>0.17261094586012699</v>
      </c>
      <c r="B1714" s="2">
        <f t="shared" si="243"/>
        <v>17.109999999999875</v>
      </c>
      <c r="C1714" s="428">
        <f t="shared" si="240"/>
        <v>17.11</v>
      </c>
      <c r="D1714" s="425">
        <f t="shared" si="235"/>
        <v>0.17261094586012818</v>
      </c>
      <c r="E1714" s="433">
        <f t="shared" si="241"/>
        <v>17.11</v>
      </c>
      <c r="F1714" s="430">
        <f t="shared" si="236"/>
        <v>0.21551603396949681</v>
      </c>
      <c r="G1714" s="439">
        <f t="shared" si="242"/>
        <v>17.11</v>
      </c>
      <c r="H1714" s="435">
        <f t="shared" si="237"/>
        <v>0.21551603396949681</v>
      </c>
      <c r="I1714" s="577">
        <f t="shared" si="242"/>
        <v>17.11</v>
      </c>
      <c r="J1714" s="573">
        <f t="shared" si="238"/>
        <v>0.63169601123854258</v>
      </c>
    </row>
    <row r="1715" spans="1:10" x14ac:dyDescent="0.25">
      <c r="A1715">
        <f t="shared" si="239"/>
        <v>0.17270792714882063</v>
      </c>
      <c r="B1715" s="2">
        <f t="shared" si="243"/>
        <v>17.119999999999877</v>
      </c>
      <c r="C1715" s="428">
        <f t="shared" si="240"/>
        <v>17.12</v>
      </c>
      <c r="D1715" s="425">
        <f t="shared" si="235"/>
        <v>0.17270792714882185</v>
      </c>
      <c r="E1715" s="433">
        <f t="shared" si="241"/>
        <v>17.12</v>
      </c>
      <c r="F1715" s="430">
        <f t="shared" si="236"/>
        <v>0.21559422596726754</v>
      </c>
      <c r="G1715" s="439">
        <f t="shared" si="242"/>
        <v>17.12</v>
      </c>
      <c r="H1715" s="435">
        <f t="shared" si="237"/>
        <v>0.21559422596726754</v>
      </c>
      <c r="I1715" s="577">
        <f t="shared" si="242"/>
        <v>17.12</v>
      </c>
      <c r="J1715" s="573">
        <f t="shared" si="238"/>
        <v>0.63177479734708919</v>
      </c>
    </row>
    <row r="1716" spans="1:10" x14ac:dyDescent="0.25">
      <c r="A1716">
        <f t="shared" si="239"/>
        <v>0.17280491437489301</v>
      </c>
      <c r="B1716" s="2">
        <f t="shared" si="243"/>
        <v>17.129999999999878</v>
      </c>
      <c r="C1716" s="428">
        <f t="shared" si="240"/>
        <v>17.13</v>
      </c>
      <c r="D1716" s="425">
        <f t="shared" si="235"/>
        <v>0.1728049143748942</v>
      </c>
      <c r="E1716" s="433">
        <f t="shared" si="241"/>
        <v>17.13</v>
      </c>
      <c r="F1716" s="430">
        <f t="shared" si="236"/>
        <v>0.2156724281704791</v>
      </c>
      <c r="G1716" s="439">
        <f t="shared" si="242"/>
        <v>17.13</v>
      </c>
      <c r="H1716" s="435">
        <f t="shared" si="237"/>
        <v>0.2156724281704791</v>
      </c>
      <c r="I1716" s="577">
        <f t="shared" si="242"/>
        <v>17.13</v>
      </c>
      <c r="J1716" s="573">
        <f t="shared" si="238"/>
        <v>0.63185358540966252</v>
      </c>
    </row>
    <row r="1717" spans="1:10" x14ac:dyDescent="0.25">
      <c r="A1717">
        <f t="shared" si="239"/>
        <v>0.17290190752714749</v>
      </c>
      <c r="B1717" s="2">
        <f t="shared" si="243"/>
        <v>17.13999999999988</v>
      </c>
      <c r="C1717" s="428">
        <f t="shared" si="240"/>
        <v>17.14</v>
      </c>
      <c r="D1717" s="425">
        <f t="shared" si="235"/>
        <v>0.17290190752714865</v>
      </c>
      <c r="E1717" s="433">
        <f t="shared" si="241"/>
        <v>17.14</v>
      </c>
      <c r="F1717" s="430">
        <f t="shared" si="236"/>
        <v>0.21575064057520102</v>
      </c>
      <c r="G1717" s="439">
        <f t="shared" si="242"/>
        <v>17.14</v>
      </c>
      <c r="H1717" s="435">
        <f t="shared" si="237"/>
        <v>0.21575064057520102</v>
      </c>
      <c r="I1717" s="577">
        <f t="shared" si="242"/>
        <v>17.14</v>
      </c>
      <c r="J1717" s="573">
        <f t="shared" si="238"/>
        <v>0.63193237542599257</v>
      </c>
    </row>
    <row r="1718" spans="1:10" x14ac:dyDescent="0.25">
      <c r="A1718">
        <f t="shared" si="239"/>
        <v>0.17299890659440659</v>
      </c>
      <c r="B1718" s="2">
        <f t="shared" si="243"/>
        <v>17.149999999999881</v>
      </c>
      <c r="C1718" s="428">
        <f t="shared" si="240"/>
        <v>17.149999999999999</v>
      </c>
      <c r="D1718" s="425">
        <f t="shared" si="235"/>
        <v>0.17299890659440773</v>
      </c>
      <c r="E1718" s="433">
        <f t="shared" si="241"/>
        <v>17.149999999999999</v>
      </c>
      <c r="F1718" s="430">
        <f t="shared" si="236"/>
        <v>0.21582886317750338</v>
      </c>
      <c r="G1718" s="439">
        <f t="shared" si="242"/>
        <v>17.149999999999999</v>
      </c>
      <c r="H1718" s="435">
        <f t="shared" si="237"/>
        <v>0.21582886317750338</v>
      </c>
      <c r="I1718" s="577">
        <f t="shared" si="242"/>
        <v>17.149999999999999</v>
      </c>
      <c r="J1718" s="573">
        <f t="shared" si="238"/>
        <v>0.63201116739580931</v>
      </c>
    </row>
    <row r="1719" spans="1:10" x14ac:dyDescent="0.25">
      <c r="A1719">
        <f t="shared" si="239"/>
        <v>0.17309591156551213</v>
      </c>
      <c r="B1719" s="2">
        <f t="shared" si="243"/>
        <v>17.159999999999883</v>
      </c>
      <c r="C1719" s="428">
        <f t="shared" si="240"/>
        <v>17.16</v>
      </c>
      <c r="D1719" s="425">
        <f t="shared" si="235"/>
        <v>0.17309591156551327</v>
      </c>
      <c r="E1719" s="433">
        <f t="shared" si="241"/>
        <v>17.16</v>
      </c>
      <c r="F1719" s="430">
        <f t="shared" si="236"/>
        <v>0.21590709597345703</v>
      </c>
      <c r="G1719" s="439">
        <f t="shared" si="242"/>
        <v>17.16</v>
      </c>
      <c r="H1719" s="435">
        <f t="shared" si="237"/>
        <v>0.21590709597345703</v>
      </c>
      <c r="I1719" s="577">
        <f t="shared" si="242"/>
        <v>17.16</v>
      </c>
      <c r="J1719" s="573">
        <f t="shared" si="238"/>
        <v>0.63208996131884332</v>
      </c>
    </row>
    <row r="1720" spans="1:10" x14ac:dyDescent="0.25">
      <c r="A1720">
        <f t="shared" si="239"/>
        <v>0.17319292242932496</v>
      </c>
      <c r="B1720" s="2">
        <f t="shared" si="243"/>
        <v>17.169999999999884</v>
      </c>
      <c r="C1720" s="428">
        <f t="shared" si="240"/>
        <v>17.170000000000002</v>
      </c>
      <c r="D1720" s="425">
        <f t="shared" si="235"/>
        <v>0.1731929224293261</v>
      </c>
      <c r="E1720" s="433">
        <f t="shared" si="241"/>
        <v>17.170000000000002</v>
      </c>
      <c r="F1720" s="430">
        <f t="shared" si="236"/>
        <v>0.21598533895913299</v>
      </c>
      <c r="G1720" s="439">
        <f t="shared" si="242"/>
        <v>17.170000000000002</v>
      </c>
      <c r="H1720" s="435">
        <f t="shared" si="237"/>
        <v>0.21598533895913299</v>
      </c>
      <c r="I1720" s="577">
        <f t="shared" si="242"/>
        <v>17.170000000000002</v>
      </c>
      <c r="J1720" s="573">
        <f t="shared" si="238"/>
        <v>0.63216875719482435</v>
      </c>
    </row>
    <row r="1721" spans="1:10" x14ac:dyDescent="0.25">
      <c r="A1721">
        <f t="shared" si="239"/>
        <v>0.17328993917472518</v>
      </c>
      <c r="B1721" s="2">
        <f t="shared" si="243"/>
        <v>17.179999999999886</v>
      </c>
      <c r="C1721" s="428">
        <f t="shared" si="240"/>
        <v>17.18</v>
      </c>
      <c r="D1721" s="425">
        <f t="shared" si="235"/>
        <v>0.17328993917472629</v>
      </c>
      <c r="E1721" s="433">
        <f t="shared" si="241"/>
        <v>17.18</v>
      </c>
      <c r="F1721" s="430">
        <f t="shared" si="236"/>
        <v>0.21606359213060319</v>
      </c>
      <c r="G1721" s="439">
        <f t="shared" si="242"/>
        <v>17.18</v>
      </c>
      <c r="H1721" s="435">
        <f t="shared" si="237"/>
        <v>0.21606359213060319</v>
      </c>
      <c r="I1721" s="577">
        <f t="shared" si="242"/>
        <v>17.18</v>
      </c>
      <c r="J1721" s="573">
        <f t="shared" si="238"/>
        <v>0.63224755502348284</v>
      </c>
    </row>
    <row r="1722" spans="1:10" x14ac:dyDescent="0.25">
      <c r="A1722">
        <f t="shared" si="239"/>
        <v>0.17338696179061197</v>
      </c>
      <c r="B1722" s="2">
        <f t="shared" si="243"/>
        <v>17.189999999999888</v>
      </c>
      <c r="C1722" s="428">
        <f t="shared" si="240"/>
        <v>17.190000000000001</v>
      </c>
      <c r="D1722" s="425">
        <f t="shared" si="235"/>
        <v>0.17338696179061308</v>
      </c>
      <c r="E1722" s="433">
        <f t="shared" si="241"/>
        <v>17.190000000000001</v>
      </c>
      <c r="F1722" s="430">
        <f t="shared" si="236"/>
        <v>0.2161418554839401</v>
      </c>
      <c r="G1722" s="439">
        <f t="shared" si="242"/>
        <v>17.190000000000001</v>
      </c>
      <c r="H1722" s="435">
        <f t="shared" si="237"/>
        <v>0.2161418554839401</v>
      </c>
      <c r="I1722" s="577">
        <f t="shared" si="242"/>
        <v>17.190000000000001</v>
      </c>
      <c r="J1722" s="573">
        <f t="shared" si="238"/>
        <v>0.63232635480454935</v>
      </c>
    </row>
    <row r="1723" spans="1:10" x14ac:dyDescent="0.25">
      <c r="A1723">
        <f t="shared" si="239"/>
        <v>0.17348399026590353</v>
      </c>
      <c r="B1723" s="2">
        <f t="shared" si="243"/>
        <v>17.199999999999889</v>
      </c>
      <c r="C1723" s="428">
        <f t="shared" si="240"/>
        <v>17.2</v>
      </c>
      <c r="D1723" s="425">
        <f t="shared" si="235"/>
        <v>0.17348399026590461</v>
      </c>
      <c r="E1723" s="433">
        <f t="shared" si="241"/>
        <v>17.2</v>
      </c>
      <c r="F1723" s="430">
        <f t="shared" si="236"/>
        <v>0.21622012901521639</v>
      </c>
      <c r="G1723" s="439">
        <f t="shared" si="242"/>
        <v>17.2</v>
      </c>
      <c r="H1723" s="435">
        <f t="shared" si="237"/>
        <v>0.21622012901521639</v>
      </c>
      <c r="I1723" s="577">
        <f t="shared" si="242"/>
        <v>17.2</v>
      </c>
      <c r="J1723" s="573">
        <f t="shared" si="238"/>
        <v>0.6324051565377532</v>
      </c>
    </row>
    <row r="1724" spans="1:10" x14ac:dyDescent="0.25">
      <c r="A1724">
        <f t="shared" si="239"/>
        <v>0.17358102458953723</v>
      </c>
      <c r="B1724" s="2">
        <f t="shared" si="243"/>
        <v>17.209999999999891</v>
      </c>
      <c r="C1724" s="428">
        <f t="shared" si="240"/>
        <v>17.21</v>
      </c>
      <c r="D1724" s="425">
        <f t="shared" si="235"/>
        <v>0.17358102458953831</v>
      </c>
      <c r="E1724" s="433">
        <f t="shared" si="241"/>
        <v>17.21</v>
      </c>
      <c r="F1724" s="430">
        <f t="shared" si="236"/>
        <v>0.21629841272050584</v>
      </c>
      <c r="G1724" s="439">
        <f t="shared" si="242"/>
        <v>17.21</v>
      </c>
      <c r="H1724" s="435">
        <f t="shared" si="237"/>
        <v>0.21629841272050584</v>
      </c>
      <c r="I1724" s="577">
        <f t="shared" si="242"/>
        <v>17.21</v>
      </c>
      <c r="J1724" s="573">
        <f t="shared" si="238"/>
        <v>0.63248396022282627</v>
      </c>
    </row>
    <row r="1725" spans="1:10" x14ac:dyDescent="0.25">
      <c r="A1725">
        <f t="shared" si="239"/>
        <v>0.17367806475046937</v>
      </c>
      <c r="B1725" s="2">
        <f t="shared" si="243"/>
        <v>17.219999999999892</v>
      </c>
      <c r="C1725" s="428">
        <f t="shared" si="240"/>
        <v>17.22</v>
      </c>
      <c r="D1725" s="425">
        <f t="shared" si="235"/>
        <v>0.1736780647504704</v>
      </c>
      <c r="E1725" s="433">
        <f t="shared" si="241"/>
        <v>17.22</v>
      </c>
      <c r="F1725" s="430">
        <f t="shared" si="236"/>
        <v>0.21637670659588226</v>
      </c>
      <c r="G1725" s="439">
        <f t="shared" si="242"/>
        <v>17.22</v>
      </c>
      <c r="H1725" s="435">
        <f t="shared" si="237"/>
        <v>0.21637670659588226</v>
      </c>
      <c r="I1725" s="577">
        <f t="shared" si="242"/>
        <v>17.22</v>
      </c>
      <c r="J1725" s="573">
        <f t="shared" si="238"/>
        <v>0.63256276585949756</v>
      </c>
    </row>
    <row r="1726" spans="1:10" x14ac:dyDescent="0.25">
      <c r="A1726">
        <f t="shared" si="239"/>
        <v>0.17377511073767529</v>
      </c>
      <c r="B1726" s="2">
        <f t="shared" si="243"/>
        <v>17.229999999999894</v>
      </c>
      <c r="C1726" s="428">
        <f t="shared" si="240"/>
        <v>17.23</v>
      </c>
      <c r="D1726" s="425">
        <f t="shared" si="235"/>
        <v>0.17377511073767635</v>
      </c>
      <c r="E1726" s="433">
        <f t="shared" si="241"/>
        <v>17.23</v>
      </c>
      <c r="F1726" s="430">
        <f t="shared" si="236"/>
        <v>0.21645501063742045</v>
      </c>
      <c r="G1726" s="439">
        <f t="shared" si="242"/>
        <v>17.23</v>
      </c>
      <c r="H1726" s="435">
        <f t="shared" si="237"/>
        <v>0.21645501063742045</v>
      </c>
      <c r="I1726" s="577">
        <f t="shared" si="242"/>
        <v>17.23</v>
      </c>
      <c r="J1726" s="573">
        <f t="shared" si="238"/>
        <v>0.63264157344749827</v>
      </c>
    </row>
    <row r="1727" spans="1:10" x14ac:dyDescent="0.25">
      <c r="A1727">
        <f t="shared" si="239"/>
        <v>0.17387216254014939</v>
      </c>
      <c r="B1727" s="2">
        <f t="shared" si="243"/>
        <v>17.239999999999895</v>
      </c>
      <c r="C1727" s="428">
        <f t="shared" si="240"/>
        <v>17.239999999999998</v>
      </c>
      <c r="D1727" s="425">
        <f t="shared" si="235"/>
        <v>0.17387216254015039</v>
      </c>
      <c r="E1727" s="433">
        <f t="shared" si="241"/>
        <v>17.239999999999998</v>
      </c>
      <c r="F1727" s="430">
        <f t="shared" si="236"/>
        <v>0.21653332484119542</v>
      </c>
      <c r="G1727" s="439">
        <f t="shared" si="242"/>
        <v>17.239999999999998</v>
      </c>
      <c r="H1727" s="435">
        <f t="shared" si="237"/>
        <v>0.21653332484119542</v>
      </c>
      <c r="I1727" s="577">
        <f t="shared" si="242"/>
        <v>17.239999999999998</v>
      </c>
      <c r="J1727" s="573">
        <f t="shared" si="238"/>
        <v>0.63272038298655842</v>
      </c>
    </row>
    <row r="1728" spans="1:10" x14ac:dyDescent="0.25">
      <c r="A1728">
        <f t="shared" si="239"/>
        <v>0.17396922014690488</v>
      </c>
      <c r="B1728" s="2">
        <f t="shared" si="243"/>
        <v>17.249999999999897</v>
      </c>
      <c r="C1728" s="428">
        <f t="shared" si="240"/>
        <v>17.25</v>
      </c>
      <c r="D1728" s="425">
        <f t="shared" si="235"/>
        <v>0.17396922014690591</v>
      </c>
      <c r="E1728" s="433">
        <f t="shared" si="241"/>
        <v>17.25</v>
      </c>
      <c r="F1728" s="430">
        <f t="shared" si="236"/>
        <v>0.2166116492032833</v>
      </c>
      <c r="G1728" s="439">
        <f t="shared" si="242"/>
        <v>17.25</v>
      </c>
      <c r="H1728" s="435">
        <f t="shared" si="237"/>
        <v>0.2166116492032833</v>
      </c>
      <c r="I1728" s="577">
        <f t="shared" si="242"/>
        <v>17.25</v>
      </c>
      <c r="J1728" s="573">
        <f t="shared" si="238"/>
        <v>0.63279919447640998</v>
      </c>
    </row>
    <row r="1729" spans="1:10" x14ac:dyDescent="0.25">
      <c r="A1729">
        <f t="shared" si="239"/>
        <v>0.17406628354697398</v>
      </c>
      <c r="B1729" s="2">
        <f t="shared" si="243"/>
        <v>17.259999999999899</v>
      </c>
      <c r="C1729" s="428">
        <f t="shared" si="240"/>
        <v>17.260000000000002</v>
      </c>
      <c r="D1729" s="425">
        <f t="shared" si="235"/>
        <v>0.17406628354697501</v>
      </c>
      <c r="E1729" s="433">
        <f t="shared" si="241"/>
        <v>17.260000000000002</v>
      </c>
      <c r="F1729" s="430">
        <f t="shared" si="236"/>
        <v>0.21668998371975995</v>
      </c>
      <c r="G1729" s="439">
        <f t="shared" si="242"/>
        <v>17.260000000000002</v>
      </c>
      <c r="H1729" s="435">
        <f t="shared" si="237"/>
        <v>0.21668998371975995</v>
      </c>
      <c r="I1729" s="577">
        <f t="shared" si="242"/>
        <v>17.260000000000002</v>
      </c>
      <c r="J1729" s="573">
        <f t="shared" si="238"/>
        <v>0.6328780079167815</v>
      </c>
    </row>
    <row r="1730" spans="1:10" x14ac:dyDescent="0.25">
      <c r="A1730">
        <f t="shared" si="239"/>
        <v>0.17416335272940786</v>
      </c>
      <c r="B1730" s="2">
        <f t="shared" si="243"/>
        <v>17.2699999999999</v>
      </c>
      <c r="C1730" s="428">
        <f t="shared" si="240"/>
        <v>17.27</v>
      </c>
      <c r="D1730" s="425">
        <f t="shared" si="235"/>
        <v>0.1741633527294088</v>
      </c>
      <c r="E1730" s="433">
        <f t="shared" si="241"/>
        <v>17.27</v>
      </c>
      <c r="F1730" s="430">
        <f t="shared" si="236"/>
        <v>0.2167683283867026</v>
      </c>
      <c r="G1730" s="439">
        <f t="shared" si="242"/>
        <v>17.27</v>
      </c>
      <c r="H1730" s="435">
        <f t="shared" si="237"/>
        <v>0.2167683283867026</v>
      </c>
      <c r="I1730" s="577">
        <f t="shared" si="242"/>
        <v>17.27</v>
      </c>
      <c r="J1730" s="573">
        <f t="shared" si="238"/>
        <v>0.63295682330740533</v>
      </c>
    </row>
    <row r="1731" spans="1:10" x14ac:dyDescent="0.25">
      <c r="A1731">
        <f t="shared" si="239"/>
        <v>0.17426042768327646</v>
      </c>
      <c r="B1731" s="2">
        <f t="shared" si="243"/>
        <v>17.279999999999902</v>
      </c>
      <c r="C1731" s="428">
        <f t="shared" si="240"/>
        <v>17.28</v>
      </c>
      <c r="D1731" s="425">
        <f t="shared" ref="D1731:D1794" si="244">(((1+C1731/100)^D$2)*C1731/100)/(((1+C1731/100)^D$2)-1)</f>
        <v>0.17426042768327743</v>
      </c>
      <c r="E1731" s="433">
        <f t="shared" si="241"/>
        <v>17.28</v>
      </c>
      <c r="F1731" s="430">
        <f t="shared" ref="F1731:F1794" si="245">(((1+E1731/100)^F$2)*E1731/100)/(((1+E1731/100)^F$2)-1)</f>
        <v>0.21684668320018866</v>
      </c>
      <c r="G1731" s="439">
        <f t="shared" si="242"/>
        <v>17.28</v>
      </c>
      <c r="H1731" s="435">
        <f t="shared" ref="H1731:H1794" si="246">(((1+G1731/100)^H$2)*G1731/100)/(((1+G1731/100)^H$2)-1)</f>
        <v>0.21684668320018866</v>
      </c>
      <c r="I1731" s="577">
        <f t="shared" si="242"/>
        <v>17.28</v>
      </c>
      <c r="J1731" s="573">
        <f t="shared" ref="J1731:J1794" si="247">(((1+I1731/100)^J$2)*I1731/100)/(((1+I1731/100)^J$2)-1)</f>
        <v>0.63303564064801154</v>
      </c>
    </row>
    <row r="1732" spans="1:10" x14ac:dyDescent="0.25">
      <c r="A1732">
        <f t="shared" si="239"/>
        <v>0.17435750839766861</v>
      </c>
      <c r="B1732" s="2">
        <f t="shared" si="243"/>
        <v>17.289999999999903</v>
      </c>
      <c r="C1732" s="428">
        <f t="shared" si="240"/>
        <v>17.29</v>
      </c>
      <c r="D1732" s="425">
        <f t="shared" si="244"/>
        <v>0.17435750839766953</v>
      </c>
      <c r="E1732" s="433">
        <f t="shared" si="241"/>
        <v>17.29</v>
      </c>
      <c r="F1732" s="430">
        <f t="shared" si="245"/>
        <v>0.2169250481562961</v>
      </c>
      <c r="G1732" s="439">
        <f t="shared" si="242"/>
        <v>17.29</v>
      </c>
      <c r="H1732" s="435">
        <f t="shared" si="246"/>
        <v>0.2169250481562961</v>
      </c>
      <c r="I1732" s="577">
        <f t="shared" si="242"/>
        <v>17.29</v>
      </c>
      <c r="J1732" s="573">
        <f t="shared" si="247"/>
        <v>0.63311445993833104</v>
      </c>
    </row>
    <row r="1733" spans="1:10" x14ac:dyDescent="0.25">
      <c r="A1733">
        <f t="shared" ref="A1733:A1796" si="248">(((1+B1733/100)^A$2)*B1733/100)/(((1+B1733/100)^A$2)-1)</f>
        <v>0.17445459486169204</v>
      </c>
      <c r="B1733" s="2">
        <f t="shared" si="243"/>
        <v>17.299999999999905</v>
      </c>
      <c r="C1733" s="428">
        <f t="shared" si="240"/>
        <v>17.3</v>
      </c>
      <c r="D1733" s="425">
        <f t="shared" si="244"/>
        <v>0.17445459486169293</v>
      </c>
      <c r="E1733" s="433">
        <f t="shared" si="241"/>
        <v>17.3</v>
      </c>
      <c r="F1733" s="430">
        <f t="shared" si="245"/>
        <v>0.21700342325110358</v>
      </c>
      <c r="G1733" s="439">
        <f t="shared" si="242"/>
        <v>17.3</v>
      </c>
      <c r="H1733" s="435">
        <f t="shared" si="246"/>
        <v>0.21700342325110358</v>
      </c>
      <c r="I1733" s="577">
        <f t="shared" si="242"/>
        <v>17.3</v>
      </c>
      <c r="J1733" s="573">
        <f t="shared" si="247"/>
        <v>0.63319328117809459</v>
      </c>
    </row>
    <row r="1734" spans="1:10" x14ac:dyDescent="0.25">
      <c r="A1734">
        <f t="shared" si="248"/>
        <v>0.1745516870644731</v>
      </c>
      <c r="B1734" s="2">
        <f t="shared" si="243"/>
        <v>17.309999999999906</v>
      </c>
      <c r="C1734" s="428">
        <f t="shared" ref="C1734:C1797" si="249">ROUND(C1733+0.01,2)</f>
        <v>17.309999999999999</v>
      </c>
      <c r="D1734" s="425">
        <f t="shared" si="244"/>
        <v>0.17455168706447402</v>
      </c>
      <c r="E1734" s="433">
        <f t="shared" ref="E1734:E1797" si="250">ROUND(E1733+0.01,2)</f>
        <v>17.309999999999999</v>
      </c>
      <c r="F1734" s="430">
        <f t="shared" si="245"/>
        <v>0.21708180848069034</v>
      </c>
      <c r="G1734" s="439">
        <f t="shared" ref="G1734:I1797" si="251">ROUND(G1733+0.01,2)</f>
        <v>17.309999999999999</v>
      </c>
      <c r="H1734" s="435">
        <f t="shared" si="246"/>
        <v>0.21708180848069034</v>
      </c>
      <c r="I1734" s="577">
        <f t="shared" si="251"/>
        <v>17.309999999999999</v>
      </c>
      <c r="J1734" s="573">
        <f t="shared" si="247"/>
        <v>0.63327210436703318</v>
      </c>
    </row>
    <row r="1735" spans="1:10" x14ac:dyDescent="0.25">
      <c r="A1735">
        <f t="shared" si="248"/>
        <v>0.17464878499515712</v>
      </c>
      <c r="B1735" s="2">
        <f t="shared" si="243"/>
        <v>17.319999999999908</v>
      </c>
      <c r="C1735" s="428">
        <f t="shared" si="249"/>
        <v>17.32</v>
      </c>
      <c r="D1735" s="425">
        <f t="shared" si="244"/>
        <v>0.17464878499515804</v>
      </c>
      <c r="E1735" s="433">
        <f t="shared" si="250"/>
        <v>17.32</v>
      </c>
      <c r="F1735" s="430">
        <f t="shared" si="245"/>
        <v>0.21716020384113607</v>
      </c>
      <c r="G1735" s="439">
        <f t="shared" si="251"/>
        <v>17.32</v>
      </c>
      <c r="H1735" s="435">
        <f t="shared" si="246"/>
        <v>0.21716020384113607</v>
      </c>
      <c r="I1735" s="577">
        <f t="shared" si="251"/>
        <v>17.32</v>
      </c>
      <c r="J1735" s="573">
        <f t="shared" si="247"/>
        <v>0.63335092950487748</v>
      </c>
    </row>
    <row r="1736" spans="1:10" x14ac:dyDescent="0.25">
      <c r="A1736">
        <f t="shared" si="248"/>
        <v>0.1747458886429081</v>
      </c>
      <c r="B1736" s="2">
        <f t="shared" si="243"/>
        <v>17.329999999999909</v>
      </c>
      <c r="C1736" s="428">
        <f t="shared" si="249"/>
        <v>17.329999999999998</v>
      </c>
      <c r="D1736" s="425">
        <f t="shared" si="244"/>
        <v>0.17474588864290894</v>
      </c>
      <c r="E1736" s="433">
        <f t="shared" si="250"/>
        <v>17.329999999999998</v>
      </c>
      <c r="F1736" s="430">
        <f t="shared" si="245"/>
        <v>0.21723860932852118</v>
      </c>
      <c r="G1736" s="439">
        <f t="shared" si="251"/>
        <v>17.329999999999998</v>
      </c>
      <c r="H1736" s="435">
        <f t="shared" si="246"/>
        <v>0.21723860932852118</v>
      </c>
      <c r="I1736" s="577">
        <f t="shared" si="251"/>
        <v>17.329999999999998</v>
      </c>
      <c r="J1736" s="573">
        <f t="shared" si="247"/>
        <v>0.63342975659135881</v>
      </c>
    </row>
    <row r="1737" spans="1:10" x14ac:dyDescent="0.25">
      <c r="A1737">
        <f t="shared" si="248"/>
        <v>0.17484299799690867</v>
      </c>
      <c r="B1737" s="2">
        <f t="shared" si="243"/>
        <v>17.339999999999911</v>
      </c>
      <c r="C1737" s="428">
        <f t="shared" si="249"/>
        <v>17.34</v>
      </c>
      <c r="D1737" s="425">
        <f t="shared" si="244"/>
        <v>0.17484299799690953</v>
      </c>
      <c r="E1737" s="433">
        <f t="shared" si="250"/>
        <v>17.34</v>
      </c>
      <c r="F1737" s="430">
        <f t="shared" si="245"/>
        <v>0.2173170249389266</v>
      </c>
      <c r="G1737" s="439">
        <f t="shared" si="251"/>
        <v>17.34</v>
      </c>
      <c r="H1737" s="435">
        <f t="shared" si="246"/>
        <v>0.2173170249389266</v>
      </c>
      <c r="I1737" s="577">
        <f t="shared" si="251"/>
        <v>17.34</v>
      </c>
      <c r="J1737" s="573">
        <f t="shared" si="247"/>
        <v>0.63350858562620771</v>
      </c>
    </row>
    <row r="1738" spans="1:10" x14ac:dyDescent="0.25">
      <c r="A1738">
        <f t="shared" si="248"/>
        <v>0.17494011304636026</v>
      </c>
      <c r="B1738" s="2">
        <f t="shared" si="243"/>
        <v>17.349999999999913</v>
      </c>
      <c r="C1738" s="428">
        <f t="shared" si="249"/>
        <v>17.350000000000001</v>
      </c>
      <c r="D1738" s="425">
        <f t="shared" si="244"/>
        <v>0.17494011304636112</v>
      </c>
      <c r="E1738" s="433">
        <f t="shared" si="250"/>
        <v>17.350000000000001</v>
      </c>
      <c r="F1738" s="430">
        <f t="shared" si="245"/>
        <v>0.2173954506684338</v>
      </c>
      <c r="G1738" s="439">
        <f t="shared" si="251"/>
        <v>17.350000000000001</v>
      </c>
      <c r="H1738" s="435">
        <f t="shared" si="246"/>
        <v>0.2173954506684338</v>
      </c>
      <c r="I1738" s="577">
        <f t="shared" si="251"/>
        <v>17.350000000000001</v>
      </c>
      <c r="J1738" s="573">
        <f t="shared" si="247"/>
        <v>0.63358741660915596</v>
      </c>
    </row>
    <row r="1739" spans="1:10" x14ac:dyDescent="0.25">
      <c r="A1739">
        <f t="shared" si="248"/>
        <v>0.17503723378048294</v>
      </c>
      <c r="B1739" s="2">
        <f t="shared" si="243"/>
        <v>17.359999999999914</v>
      </c>
      <c r="C1739" s="428">
        <f t="shared" si="249"/>
        <v>17.36</v>
      </c>
      <c r="D1739" s="425">
        <f t="shared" si="244"/>
        <v>0.17503723378048375</v>
      </c>
      <c r="E1739" s="433">
        <f t="shared" si="250"/>
        <v>17.36</v>
      </c>
      <c r="F1739" s="430">
        <f t="shared" si="245"/>
        <v>0.21747388651312474</v>
      </c>
      <c r="G1739" s="439">
        <f t="shared" si="251"/>
        <v>17.36</v>
      </c>
      <c r="H1739" s="435">
        <f t="shared" si="246"/>
        <v>0.21747388651312474</v>
      </c>
      <c r="I1739" s="577">
        <f t="shared" si="251"/>
        <v>17.36</v>
      </c>
      <c r="J1739" s="573">
        <f t="shared" si="247"/>
        <v>0.63366624953993367</v>
      </c>
    </row>
    <row r="1740" spans="1:10" x14ac:dyDescent="0.25">
      <c r="A1740">
        <f t="shared" si="248"/>
        <v>0.17513436018851539</v>
      </c>
      <c r="B1740" s="2">
        <f t="shared" si="243"/>
        <v>17.369999999999916</v>
      </c>
      <c r="C1740" s="428">
        <f t="shared" si="249"/>
        <v>17.37</v>
      </c>
      <c r="D1740" s="425">
        <f t="shared" si="244"/>
        <v>0.17513436018851625</v>
      </c>
      <c r="E1740" s="433">
        <f t="shared" si="250"/>
        <v>17.37</v>
      </c>
      <c r="F1740" s="430">
        <f t="shared" si="245"/>
        <v>0.21755233246908229</v>
      </c>
      <c r="G1740" s="439">
        <f t="shared" si="251"/>
        <v>17.37</v>
      </c>
      <c r="H1740" s="435">
        <f t="shared" si="246"/>
        <v>0.21755233246908229</v>
      </c>
      <c r="I1740" s="577">
        <f t="shared" si="251"/>
        <v>17.37</v>
      </c>
      <c r="J1740" s="573">
        <f t="shared" si="247"/>
        <v>0.63374508441827315</v>
      </c>
    </row>
    <row r="1741" spans="1:10" x14ac:dyDescent="0.25">
      <c r="A1741">
        <f t="shared" si="248"/>
        <v>0.17523149225971502</v>
      </c>
      <c r="B1741" s="2">
        <f t="shared" si="243"/>
        <v>17.379999999999917</v>
      </c>
      <c r="C1741" s="428">
        <f t="shared" si="249"/>
        <v>17.38</v>
      </c>
      <c r="D1741" s="425">
        <f t="shared" si="244"/>
        <v>0.17523149225971582</v>
      </c>
      <c r="E1741" s="433">
        <f t="shared" si="250"/>
        <v>17.38</v>
      </c>
      <c r="F1741" s="430">
        <f t="shared" si="245"/>
        <v>0.21763078853238954</v>
      </c>
      <c r="G1741" s="439">
        <f t="shared" si="251"/>
        <v>17.38</v>
      </c>
      <c r="H1741" s="435">
        <f t="shared" si="246"/>
        <v>0.21763078853238954</v>
      </c>
      <c r="I1741" s="577">
        <f t="shared" si="251"/>
        <v>17.38</v>
      </c>
      <c r="J1741" s="573">
        <f t="shared" si="247"/>
        <v>0.63382392124390474</v>
      </c>
    </row>
    <row r="1742" spans="1:10" x14ac:dyDescent="0.25">
      <c r="A1742">
        <f t="shared" si="248"/>
        <v>0.17532862998335766</v>
      </c>
      <c r="B1742" s="2">
        <f t="shared" si="243"/>
        <v>17.389999999999919</v>
      </c>
      <c r="C1742" s="428">
        <f t="shared" si="249"/>
        <v>17.39</v>
      </c>
      <c r="D1742" s="425">
        <f t="shared" si="244"/>
        <v>0.17532862998335846</v>
      </c>
      <c r="E1742" s="433">
        <f t="shared" si="250"/>
        <v>17.39</v>
      </c>
      <c r="F1742" s="430">
        <f t="shared" si="245"/>
        <v>0.21770925469913041</v>
      </c>
      <c r="G1742" s="439">
        <f t="shared" si="251"/>
        <v>17.39</v>
      </c>
      <c r="H1742" s="435">
        <f t="shared" si="246"/>
        <v>0.21770925469913041</v>
      </c>
      <c r="I1742" s="577">
        <f t="shared" si="251"/>
        <v>17.39</v>
      </c>
      <c r="J1742" s="573">
        <f t="shared" si="247"/>
        <v>0.63390276001656021</v>
      </c>
    </row>
    <row r="1743" spans="1:10" x14ac:dyDescent="0.25">
      <c r="A1743">
        <f t="shared" si="248"/>
        <v>0.17542577334873785</v>
      </c>
      <c r="B1743" s="2">
        <f t="shared" si="243"/>
        <v>17.39999999999992</v>
      </c>
      <c r="C1743" s="428">
        <f t="shared" si="249"/>
        <v>17.399999999999999</v>
      </c>
      <c r="D1743" s="425">
        <f t="shared" si="244"/>
        <v>0.1754257733487386</v>
      </c>
      <c r="E1743" s="433">
        <f t="shared" si="250"/>
        <v>17.399999999999999</v>
      </c>
      <c r="F1743" s="430">
        <f t="shared" si="245"/>
        <v>0.2177877309653892</v>
      </c>
      <c r="G1743" s="439">
        <f t="shared" si="251"/>
        <v>17.399999999999999</v>
      </c>
      <c r="H1743" s="435">
        <f t="shared" si="246"/>
        <v>0.2177877309653892</v>
      </c>
      <c r="I1743" s="577">
        <f t="shared" si="251"/>
        <v>17.399999999999999</v>
      </c>
      <c r="J1743" s="573">
        <f t="shared" si="247"/>
        <v>0.63398160073597076</v>
      </c>
    </row>
    <row r="1744" spans="1:10" x14ac:dyDescent="0.25">
      <c r="A1744">
        <f t="shared" si="248"/>
        <v>0.17552292234516859</v>
      </c>
      <c r="B1744" s="2">
        <f t="shared" si="243"/>
        <v>17.409999999999922</v>
      </c>
      <c r="C1744" s="428">
        <f t="shared" si="249"/>
        <v>17.41</v>
      </c>
      <c r="D1744" s="425">
        <f t="shared" si="244"/>
        <v>0.17552292234516936</v>
      </c>
      <c r="E1744" s="433">
        <f t="shared" si="250"/>
        <v>17.41</v>
      </c>
      <c r="F1744" s="430">
        <f t="shared" si="245"/>
        <v>0.21786621732725098</v>
      </c>
      <c r="G1744" s="439">
        <f t="shared" si="251"/>
        <v>17.41</v>
      </c>
      <c r="H1744" s="435">
        <f t="shared" si="246"/>
        <v>0.21786621732725098</v>
      </c>
      <c r="I1744" s="577">
        <f t="shared" si="251"/>
        <v>17.41</v>
      </c>
      <c r="J1744" s="573">
        <f t="shared" si="247"/>
        <v>0.63406044340186762</v>
      </c>
    </row>
    <row r="1745" spans="1:10" x14ac:dyDescent="0.25">
      <c r="A1745">
        <f t="shared" si="248"/>
        <v>0.1756200769619814</v>
      </c>
      <c r="B1745" s="2">
        <f t="shared" si="243"/>
        <v>17.419999999999924</v>
      </c>
      <c r="C1745" s="428">
        <f t="shared" si="249"/>
        <v>17.420000000000002</v>
      </c>
      <c r="D1745" s="425">
        <f t="shared" si="244"/>
        <v>0.17562007696198217</v>
      </c>
      <c r="E1745" s="433">
        <f t="shared" si="250"/>
        <v>17.420000000000002</v>
      </c>
      <c r="F1745" s="430">
        <f t="shared" si="245"/>
        <v>0.21794471378080132</v>
      </c>
      <c r="G1745" s="439">
        <f t="shared" si="251"/>
        <v>17.420000000000002</v>
      </c>
      <c r="H1745" s="435">
        <f t="shared" si="246"/>
        <v>0.21794471378080132</v>
      </c>
      <c r="I1745" s="577">
        <f t="shared" si="251"/>
        <v>17.420000000000002</v>
      </c>
      <c r="J1745" s="573">
        <f t="shared" si="247"/>
        <v>0.63413928801398256</v>
      </c>
    </row>
    <row r="1746" spans="1:10" x14ac:dyDescent="0.25">
      <c r="A1746">
        <f t="shared" si="248"/>
        <v>0.17571723718852636</v>
      </c>
      <c r="B1746" s="2">
        <f t="shared" si="243"/>
        <v>17.429999999999925</v>
      </c>
      <c r="C1746" s="428">
        <f t="shared" si="249"/>
        <v>17.43</v>
      </c>
      <c r="D1746" s="425">
        <f t="shared" si="244"/>
        <v>0.17571723718852708</v>
      </c>
      <c r="E1746" s="433">
        <f t="shared" si="250"/>
        <v>17.43</v>
      </c>
      <c r="F1746" s="430">
        <f t="shared" si="245"/>
        <v>0.21802322032212626</v>
      </c>
      <c r="G1746" s="439">
        <f t="shared" si="251"/>
        <v>17.43</v>
      </c>
      <c r="H1746" s="435">
        <f t="shared" si="246"/>
        <v>0.21802322032212626</v>
      </c>
      <c r="I1746" s="577">
        <f t="shared" si="251"/>
        <v>17.43</v>
      </c>
      <c r="J1746" s="573">
        <f t="shared" si="247"/>
        <v>0.6342181345720459</v>
      </c>
    </row>
    <row r="1747" spans="1:10" x14ac:dyDescent="0.25">
      <c r="A1747">
        <f t="shared" si="248"/>
        <v>0.17581440301417195</v>
      </c>
      <c r="B1747" s="2">
        <f t="shared" si="243"/>
        <v>17.439999999999927</v>
      </c>
      <c r="C1747" s="428">
        <f t="shared" si="249"/>
        <v>17.440000000000001</v>
      </c>
      <c r="D1747" s="425">
        <f t="shared" si="244"/>
        <v>0.1758144030141727</v>
      </c>
      <c r="E1747" s="433">
        <f t="shared" si="250"/>
        <v>17.440000000000001</v>
      </c>
      <c r="F1747" s="430">
        <f t="shared" si="245"/>
        <v>0.21810173694731283</v>
      </c>
      <c r="G1747" s="439">
        <f t="shared" si="251"/>
        <v>17.440000000000001</v>
      </c>
      <c r="H1747" s="435">
        <f t="shared" si="246"/>
        <v>0.21810173694731283</v>
      </c>
      <c r="I1747" s="577">
        <f t="shared" si="251"/>
        <v>17.440000000000001</v>
      </c>
      <c r="J1747" s="573">
        <f t="shared" si="247"/>
        <v>0.63429698307579141</v>
      </c>
    </row>
    <row r="1748" spans="1:10" x14ac:dyDescent="0.25">
      <c r="A1748">
        <f t="shared" si="248"/>
        <v>0.17591157442830507</v>
      </c>
      <c r="B1748" s="2">
        <f t="shared" si="243"/>
        <v>17.449999999999928</v>
      </c>
      <c r="C1748" s="428">
        <f t="shared" si="249"/>
        <v>17.45</v>
      </c>
      <c r="D1748" s="425">
        <f t="shared" si="244"/>
        <v>0.17591157442830577</v>
      </c>
      <c r="E1748" s="433">
        <f t="shared" si="250"/>
        <v>17.45</v>
      </c>
      <c r="F1748" s="430">
        <f t="shared" si="245"/>
        <v>0.21818026365244789</v>
      </c>
      <c r="G1748" s="439">
        <f t="shared" si="251"/>
        <v>17.45</v>
      </c>
      <c r="H1748" s="435">
        <f t="shared" si="246"/>
        <v>0.21818026365244789</v>
      </c>
      <c r="I1748" s="577">
        <f t="shared" si="251"/>
        <v>17.45</v>
      </c>
      <c r="J1748" s="573">
        <f t="shared" si="247"/>
        <v>0.63437583352494786</v>
      </c>
    </row>
    <row r="1749" spans="1:10" x14ac:dyDescent="0.25">
      <c r="A1749">
        <f t="shared" si="248"/>
        <v>0.17600875142033109</v>
      </c>
      <c r="B1749" s="2">
        <f t="shared" si="243"/>
        <v>17.45999999999993</v>
      </c>
      <c r="C1749" s="428">
        <f t="shared" si="249"/>
        <v>17.46</v>
      </c>
      <c r="D1749" s="425">
        <f t="shared" si="244"/>
        <v>0.17600875142033179</v>
      </c>
      <c r="E1749" s="433">
        <f t="shared" si="250"/>
        <v>17.46</v>
      </c>
      <c r="F1749" s="430">
        <f t="shared" si="245"/>
        <v>0.21825880043361987</v>
      </c>
      <c r="G1749" s="439">
        <f t="shared" si="251"/>
        <v>17.46</v>
      </c>
      <c r="H1749" s="435">
        <f t="shared" si="246"/>
        <v>0.21825880043361987</v>
      </c>
      <c r="I1749" s="577">
        <f t="shared" si="251"/>
        <v>17.46</v>
      </c>
      <c r="J1749" s="573">
        <f t="shared" si="247"/>
        <v>0.63445468591924925</v>
      </c>
    </row>
    <row r="1750" spans="1:10" x14ac:dyDescent="0.25">
      <c r="A1750">
        <f t="shared" si="248"/>
        <v>0.17610593397967372</v>
      </c>
      <c r="B1750" s="2">
        <f t="shared" si="243"/>
        <v>17.469999999999931</v>
      </c>
      <c r="C1750" s="428">
        <f t="shared" si="249"/>
        <v>17.47</v>
      </c>
      <c r="D1750" s="425">
        <f t="shared" si="244"/>
        <v>0.17610593397967436</v>
      </c>
      <c r="E1750" s="433">
        <f t="shared" si="250"/>
        <v>17.47</v>
      </c>
      <c r="F1750" s="430">
        <f t="shared" si="245"/>
        <v>0.21833734728691698</v>
      </c>
      <c r="G1750" s="439">
        <f t="shared" si="251"/>
        <v>17.47</v>
      </c>
      <c r="H1750" s="435">
        <f t="shared" si="246"/>
        <v>0.21833734728691698</v>
      </c>
      <c r="I1750" s="577">
        <f t="shared" si="251"/>
        <v>17.47</v>
      </c>
      <c r="J1750" s="573">
        <f t="shared" si="247"/>
        <v>0.63453354025842634</v>
      </c>
    </row>
    <row r="1751" spans="1:10" x14ac:dyDescent="0.25">
      <c r="A1751">
        <f t="shared" si="248"/>
        <v>0.17620312209577502</v>
      </c>
      <c r="B1751" s="2">
        <f t="shared" si="243"/>
        <v>17.479999999999933</v>
      </c>
      <c r="C1751" s="428">
        <f t="shared" si="249"/>
        <v>17.48</v>
      </c>
      <c r="D1751" s="425">
        <f t="shared" si="244"/>
        <v>0.17620312209577565</v>
      </c>
      <c r="E1751" s="433">
        <f t="shared" si="250"/>
        <v>17.48</v>
      </c>
      <c r="F1751" s="430">
        <f t="shared" si="245"/>
        <v>0.21841590420842841</v>
      </c>
      <c r="G1751" s="439">
        <f t="shared" si="251"/>
        <v>17.48</v>
      </c>
      <c r="H1751" s="435">
        <f t="shared" si="246"/>
        <v>0.21841590420842841</v>
      </c>
      <c r="I1751" s="577">
        <f t="shared" si="251"/>
        <v>17.48</v>
      </c>
      <c r="J1751" s="573">
        <f t="shared" si="247"/>
        <v>0.63461239654221047</v>
      </c>
    </row>
    <row r="1752" spans="1:10" x14ac:dyDescent="0.25">
      <c r="A1752">
        <f t="shared" si="248"/>
        <v>0.17630031575809541</v>
      </c>
      <c r="B1752" s="2">
        <f t="shared" si="243"/>
        <v>17.489999999999934</v>
      </c>
      <c r="C1752" s="428">
        <f t="shared" si="249"/>
        <v>17.489999999999998</v>
      </c>
      <c r="D1752" s="425">
        <f t="shared" si="244"/>
        <v>0.17630031575809604</v>
      </c>
      <c r="E1752" s="433">
        <f t="shared" si="250"/>
        <v>17.489999999999998</v>
      </c>
      <c r="F1752" s="430">
        <f t="shared" si="245"/>
        <v>0.21849447119424378</v>
      </c>
      <c r="G1752" s="439">
        <f t="shared" si="251"/>
        <v>17.489999999999998</v>
      </c>
      <c r="H1752" s="435">
        <f t="shared" si="246"/>
        <v>0.21849447119424378</v>
      </c>
      <c r="I1752" s="577">
        <f t="shared" si="251"/>
        <v>17.489999999999998</v>
      </c>
      <c r="J1752" s="573">
        <f t="shared" si="247"/>
        <v>0.63469125477033406</v>
      </c>
    </row>
    <row r="1753" spans="1:10" x14ac:dyDescent="0.25">
      <c r="A1753">
        <f t="shared" si="248"/>
        <v>0.17639751495611364</v>
      </c>
      <c r="B1753" s="2">
        <f t="shared" si="243"/>
        <v>17.499999999999936</v>
      </c>
      <c r="C1753" s="428">
        <f t="shared" si="249"/>
        <v>17.5</v>
      </c>
      <c r="D1753" s="425">
        <f t="shared" si="244"/>
        <v>0.17639751495611425</v>
      </c>
      <c r="E1753" s="433">
        <f t="shared" si="250"/>
        <v>17.5</v>
      </c>
      <c r="F1753" s="430">
        <f t="shared" si="245"/>
        <v>0.21857304824045351</v>
      </c>
      <c r="G1753" s="439">
        <f t="shared" si="251"/>
        <v>17.5</v>
      </c>
      <c r="H1753" s="435">
        <f t="shared" si="246"/>
        <v>0.21857304824045351</v>
      </c>
      <c r="I1753" s="577">
        <f t="shared" si="251"/>
        <v>17.5</v>
      </c>
      <c r="J1753" s="573">
        <f t="shared" si="247"/>
        <v>0.63477011494252844</v>
      </c>
    </row>
    <row r="1754" spans="1:10" x14ac:dyDescent="0.25">
      <c r="A1754">
        <f t="shared" si="248"/>
        <v>0.17649471967932673</v>
      </c>
      <c r="B1754" s="2">
        <f t="shared" si="243"/>
        <v>17.509999999999938</v>
      </c>
      <c r="C1754" s="428">
        <f t="shared" si="249"/>
        <v>17.510000000000002</v>
      </c>
      <c r="D1754" s="425">
        <f t="shared" si="244"/>
        <v>0.17649471967932737</v>
      </c>
      <c r="E1754" s="433">
        <f t="shared" si="250"/>
        <v>17.510000000000002</v>
      </c>
      <c r="F1754" s="430">
        <f t="shared" si="245"/>
        <v>0.21865163534314841</v>
      </c>
      <c r="G1754" s="439">
        <f t="shared" si="251"/>
        <v>17.510000000000002</v>
      </c>
      <c r="H1754" s="435">
        <f t="shared" si="246"/>
        <v>0.21865163534314841</v>
      </c>
      <c r="I1754" s="577">
        <f t="shared" si="251"/>
        <v>17.510000000000002</v>
      </c>
      <c r="J1754" s="573">
        <f t="shared" si="247"/>
        <v>0.63484897705852594</v>
      </c>
    </row>
    <row r="1755" spans="1:10" x14ac:dyDescent="0.25">
      <c r="A1755">
        <f t="shared" si="248"/>
        <v>0.17659192991724995</v>
      </c>
      <c r="B1755" s="2">
        <f t="shared" si="243"/>
        <v>17.519999999999939</v>
      </c>
      <c r="C1755" s="428">
        <f t="shared" si="249"/>
        <v>17.52</v>
      </c>
      <c r="D1755" s="425">
        <f t="shared" si="244"/>
        <v>0.17659192991725053</v>
      </c>
      <c r="E1755" s="433">
        <f t="shared" si="250"/>
        <v>17.52</v>
      </c>
      <c r="F1755" s="430">
        <f t="shared" si="245"/>
        <v>0.21873023249841986</v>
      </c>
      <c r="G1755" s="439">
        <f t="shared" si="251"/>
        <v>17.52</v>
      </c>
      <c r="H1755" s="435">
        <f t="shared" si="246"/>
        <v>0.21873023249841986</v>
      </c>
      <c r="I1755" s="577">
        <f t="shared" si="251"/>
        <v>17.52</v>
      </c>
      <c r="J1755" s="573">
        <f t="shared" si="247"/>
        <v>0.63492784111805789</v>
      </c>
    </row>
    <row r="1756" spans="1:10" x14ac:dyDescent="0.25">
      <c r="A1756">
        <f t="shared" si="248"/>
        <v>0.17668914565941674</v>
      </c>
      <c r="B1756" s="2">
        <f t="shared" si="243"/>
        <v>17.529999999999941</v>
      </c>
      <c r="C1756" s="428">
        <f t="shared" si="249"/>
        <v>17.53</v>
      </c>
      <c r="D1756" s="425">
        <f t="shared" si="244"/>
        <v>0.17668914565941732</v>
      </c>
      <c r="E1756" s="433">
        <f t="shared" si="250"/>
        <v>17.53</v>
      </c>
      <c r="F1756" s="430">
        <f t="shared" si="245"/>
        <v>0.21880883970236006</v>
      </c>
      <c r="G1756" s="439">
        <f t="shared" si="251"/>
        <v>17.53</v>
      </c>
      <c r="H1756" s="435">
        <f t="shared" si="246"/>
        <v>0.21880883970236006</v>
      </c>
      <c r="I1756" s="577">
        <f t="shared" si="251"/>
        <v>17.53</v>
      </c>
      <c r="J1756" s="573">
        <f t="shared" si="247"/>
        <v>0.63500670712085683</v>
      </c>
    </row>
    <row r="1757" spans="1:10" x14ac:dyDescent="0.25">
      <c r="A1757">
        <f t="shared" si="248"/>
        <v>0.17678636689537883</v>
      </c>
      <c r="B1757" s="2">
        <f t="shared" si="243"/>
        <v>17.539999999999942</v>
      </c>
      <c r="C1757" s="428">
        <f t="shared" si="249"/>
        <v>17.54</v>
      </c>
      <c r="D1757" s="425">
        <f t="shared" si="244"/>
        <v>0.17678636689537938</v>
      </c>
      <c r="E1757" s="433">
        <f t="shared" si="250"/>
        <v>17.54</v>
      </c>
      <c r="F1757" s="430">
        <f t="shared" si="245"/>
        <v>0.2188874569510616</v>
      </c>
      <c r="G1757" s="439">
        <f t="shared" si="251"/>
        <v>17.54</v>
      </c>
      <c r="H1757" s="435">
        <f t="shared" si="246"/>
        <v>0.2188874569510616</v>
      </c>
      <c r="I1757" s="577">
        <f t="shared" si="251"/>
        <v>17.54</v>
      </c>
      <c r="J1757" s="573">
        <f t="shared" si="247"/>
        <v>0.63508557506665431</v>
      </c>
    </row>
    <row r="1758" spans="1:10" x14ac:dyDescent="0.25">
      <c r="A1758">
        <f t="shared" si="248"/>
        <v>0.1768835936147061</v>
      </c>
      <c r="B1758" s="2">
        <f t="shared" si="243"/>
        <v>17.549999999999944</v>
      </c>
      <c r="C1758" s="428">
        <f t="shared" si="249"/>
        <v>17.55</v>
      </c>
      <c r="D1758" s="425">
        <f t="shared" si="244"/>
        <v>0.17688359361470668</v>
      </c>
      <c r="E1758" s="433">
        <f t="shared" si="250"/>
        <v>17.55</v>
      </c>
      <c r="F1758" s="430">
        <f t="shared" si="245"/>
        <v>0.21896608424061778</v>
      </c>
      <c r="G1758" s="439">
        <f t="shared" si="251"/>
        <v>17.55</v>
      </c>
      <c r="H1758" s="435">
        <f t="shared" si="246"/>
        <v>0.21896608424061778</v>
      </c>
      <c r="I1758" s="577">
        <f t="shared" si="251"/>
        <v>17.55</v>
      </c>
      <c r="J1758" s="573">
        <f t="shared" si="247"/>
        <v>0.63516444495518287</v>
      </c>
    </row>
    <row r="1759" spans="1:10" x14ac:dyDescent="0.25">
      <c r="A1759">
        <f t="shared" si="248"/>
        <v>0.17698082580698665</v>
      </c>
      <c r="B1759" s="2">
        <f t="shared" si="243"/>
        <v>17.559999999999945</v>
      </c>
      <c r="C1759" s="428">
        <f t="shared" si="249"/>
        <v>17.559999999999999</v>
      </c>
      <c r="D1759" s="425">
        <f t="shared" si="244"/>
        <v>0.17698082580698718</v>
      </c>
      <c r="E1759" s="433">
        <f t="shared" si="250"/>
        <v>17.559999999999999</v>
      </c>
      <c r="F1759" s="430">
        <f t="shared" si="245"/>
        <v>0.21904472156712243</v>
      </c>
      <c r="G1759" s="439">
        <f t="shared" si="251"/>
        <v>17.559999999999999</v>
      </c>
      <c r="H1759" s="435">
        <f t="shared" si="246"/>
        <v>0.21904472156712243</v>
      </c>
      <c r="I1759" s="577">
        <f t="shared" si="251"/>
        <v>17.559999999999999</v>
      </c>
      <c r="J1759" s="573">
        <f t="shared" si="247"/>
        <v>0.63524331678617396</v>
      </c>
    </row>
    <row r="1760" spans="1:10" x14ac:dyDescent="0.25">
      <c r="A1760">
        <f t="shared" si="248"/>
        <v>0.17707806346182656</v>
      </c>
      <c r="B1760" s="2">
        <f t="shared" ref="B1760:B1823" si="252">B1759+0.01</f>
        <v>17.569999999999947</v>
      </c>
      <c r="C1760" s="428">
        <f t="shared" si="249"/>
        <v>17.57</v>
      </c>
      <c r="D1760" s="425">
        <f t="shared" si="244"/>
        <v>0.17707806346182706</v>
      </c>
      <c r="E1760" s="433">
        <f t="shared" si="250"/>
        <v>17.57</v>
      </c>
      <c r="F1760" s="430">
        <f t="shared" si="245"/>
        <v>0.21912336892667</v>
      </c>
      <c r="G1760" s="439">
        <f t="shared" si="251"/>
        <v>17.57</v>
      </c>
      <c r="H1760" s="435">
        <f t="shared" si="246"/>
        <v>0.21912336892667</v>
      </c>
      <c r="I1760" s="577">
        <f t="shared" si="251"/>
        <v>17.57</v>
      </c>
      <c r="J1760" s="573">
        <f t="shared" si="247"/>
        <v>0.63532219055936023</v>
      </c>
    </row>
    <row r="1761" spans="1:10" x14ac:dyDescent="0.25">
      <c r="A1761">
        <f t="shared" si="248"/>
        <v>0.17717530656885014</v>
      </c>
      <c r="B1761" s="2">
        <f t="shared" si="252"/>
        <v>17.579999999999949</v>
      </c>
      <c r="C1761" s="428">
        <f t="shared" si="249"/>
        <v>17.579999999999998</v>
      </c>
      <c r="D1761" s="425">
        <f t="shared" si="244"/>
        <v>0.17717530656885061</v>
      </c>
      <c r="E1761" s="433">
        <f t="shared" si="250"/>
        <v>17.579999999999998</v>
      </c>
      <c r="F1761" s="430">
        <f t="shared" si="245"/>
        <v>0.21920202631535551</v>
      </c>
      <c r="G1761" s="439">
        <f t="shared" si="251"/>
        <v>17.579999999999998</v>
      </c>
      <c r="H1761" s="435">
        <f t="shared" si="246"/>
        <v>0.21920202631535551</v>
      </c>
      <c r="I1761" s="577">
        <f t="shared" si="251"/>
        <v>17.579999999999998</v>
      </c>
      <c r="J1761" s="573">
        <f t="shared" si="247"/>
        <v>0.63540106627447368</v>
      </c>
    </row>
    <row r="1762" spans="1:10" x14ac:dyDescent="0.25">
      <c r="A1762">
        <f t="shared" si="248"/>
        <v>0.17727255511769974</v>
      </c>
      <c r="B1762" s="2">
        <f t="shared" si="252"/>
        <v>17.58999999999995</v>
      </c>
      <c r="C1762" s="428">
        <f t="shared" si="249"/>
        <v>17.59</v>
      </c>
      <c r="D1762" s="425">
        <f t="shared" si="244"/>
        <v>0.17727255511770021</v>
      </c>
      <c r="E1762" s="433">
        <f t="shared" si="250"/>
        <v>17.59</v>
      </c>
      <c r="F1762" s="430">
        <f t="shared" si="245"/>
        <v>0.21928069372927478</v>
      </c>
      <c r="G1762" s="439">
        <f t="shared" si="251"/>
        <v>17.59</v>
      </c>
      <c r="H1762" s="435">
        <f t="shared" si="246"/>
        <v>0.21928069372927478</v>
      </c>
      <c r="I1762" s="577">
        <f t="shared" si="251"/>
        <v>17.59</v>
      </c>
      <c r="J1762" s="573">
        <f t="shared" si="247"/>
        <v>0.63547994393124696</v>
      </c>
    </row>
    <row r="1763" spans="1:10" x14ac:dyDescent="0.25">
      <c r="A1763">
        <f t="shared" si="248"/>
        <v>0.17736980909803576</v>
      </c>
      <c r="B1763" s="2">
        <f t="shared" si="252"/>
        <v>17.599999999999952</v>
      </c>
      <c r="C1763" s="428">
        <f t="shared" si="249"/>
        <v>17.600000000000001</v>
      </c>
      <c r="D1763" s="425">
        <f t="shared" si="244"/>
        <v>0.17736980909803621</v>
      </c>
      <c r="E1763" s="433">
        <f t="shared" si="250"/>
        <v>17.600000000000001</v>
      </c>
      <c r="F1763" s="430">
        <f t="shared" si="245"/>
        <v>0.21935937116452389</v>
      </c>
      <c r="G1763" s="439">
        <f t="shared" si="251"/>
        <v>17.600000000000001</v>
      </c>
      <c r="H1763" s="435">
        <f t="shared" si="246"/>
        <v>0.21935937116452389</v>
      </c>
      <c r="I1763" s="577">
        <f t="shared" si="251"/>
        <v>17.600000000000001</v>
      </c>
      <c r="J1763" s="573">
        <f t="shared" si="247"/>
        <v>0.63555882352941206</v>
      </c>
    </row>
    <row r="1764" spans="1:10" x14ac:dyDescent="0.25">
      <c r="A1764">
        <f t="shared" si="248"/>
        <v>0.17746706849953658</v>
      </c>
      <c r="B1764" s="2">
        <f t="shared" si="252"/>
        <v>17.609999999999953</v>
      </c>
      <c r="C1764" s="428">
        <f t="shared" si="249"/>
        <v>17.61</v>
      </c>
      <c r="D1764" s="425">
        <f t="shared" si="244"/>
        <v>0.17746706849953706</v>
      </c>
      <c r="E1764" s="433">
        <f t="shared" si="250"/>
        <v>17.61</v>
      </c>
      <c r="F1764" s="430">
        <f t="shared" si="245"/>
        <v>0.2194380586171997</v>
      </c>
      <c r="G1764" s="439">
        <f t="shared" si="251"/>
        <v>17.61</v>
      </c>
      <c r="H1764" s="435">
        <f t="shared" si="246"/>
        <v>0.2194380586171997</v>
      </c>
      <c r="I1764" s="577">
        <f t="shared" si="251"/>
        <v>17.61</v>
      </c>
      <c r="J1764" s="573">
        <f t="shared" si="247"/>
        <v>0.6356377050687011</v>
      </c>
    </row>
    <row r="1765" spans="1:10" x14ac:dyDescent="0.25">
      <c r="A1765">
        <f t="shared" si="248"/>
        <v>0.17756433331189869</v>
      </c>
      <c r="B1765" s="2">
        <f t="shared" si="252"/>
        <v>17.619999999999955</v>
      </c>
      <c r="C1765" s="428">
        <f t="shared" si="249"/>
        <v>17.62</v>
      </c>
      <c r="D1765" s="425">
        <f t="shared" si="244"/>
        <v>0.17756433331189914</v>
      </c>
      <c r="E1765" s="433">
        <f t="shared" si="250"/>
        <v>17.62</v>
      </c>
      <c r="F1765" s="430">
        <f t="shared" si="245"/>
        <v>0.21951675608339968</v>
      </c>
      <c r="G1765" s="439">
        <f t="shared" si="251"/>
        <v>17.62</v>
      </c>
      <c r="H1765" s="435">
        <f t="shared" si="246"/>
        <v>0.21951675608339968</v>
      </c>
      <c r="I1765" s="577">
        <f t="shared" si="251"/>
        <v>17.62</v>
      </c>
      <c r="J1765" s="573">
        <f t="shared" si="247"/>
        <v>0.63571658854884616</v>
      </c>
    </row>
    <row r="1766" spans="1:10" x14ac:dyDescent="0.25">
      <c r="A1766">
        <f t="shared" si="248"/>
        <v>0.17766160352483648</v>
      </c>
      <c r="B1766" s="2">
        <f t="shared" si="252"/>
        <v>17.629999999999956</v>
      </c>
      <c r="C1766" s="428">
        <f t="shared" si="249"/>
        <v>17.63</v>
      </c>
      <c r="D1766" s="425">
        <f t="shared" si="244"/>
        <v>0.1776616035248369</v>
      </c>
      <c r="E1766" s="433">
        <f t="shared" si="250"/>
        <v>17.63</v>
      </c>
      <c r="F1766" s="430">
        <f t="shared" si="245"/>
        <v>0.21959546355922213</v>
      </c>
      <c r="G1766" s="439">
        <f t="shared" si="251"/>
        <v>17.63</v>
      </c>
      <c r="H1766" s="435">
        <f t="shared" si="246"/>
        <v>0.21959546355922213</v>
      </c>
      <c r="I1766" s="577">
        <f t="shared" si="251"/>
        <v>17.63</v>
      </c>
      <c r="J1766" s="573">
        <f t="shared" si="247"/>
        <v>0.63579547396958169</v>
      </c>
    </row>
    <row r="1767" spans="1:10" x14ac:dyDescent="0.25">
      <c r="A1767">
        <f t="shared" si="248"/>
        <v>0.17775887912808228</v>
      </c>
      <c r="B1767" s="2">
        <f t="shared" si="252"/>
        <v>17.639999999999958</v>
      </c>
      <c r="C1767" s="428">
        <f t="shared" si="249"/>
        <v>17.64</v>
      </c>
      <c r="D1767" s="425">
        <f t="shared" si="244"/>
        <v>0.17775887912808266</v>
      </c>
      <c r="E1767" s="433">
        <f t="shared" si="250"/>
        <v>17.64</v>
      </c>
      <c r="F1767" s="430">
        <f t="shared" si="245"/>
        <v>0.21967418104076539</v>
      </c>
      <c r="G1767" s="439">
        <f t="shared" si="251"/>
        <v>17.64</v>
      </c>
      <c r="H1767" s="435">
        <f t="shared" si="246"/>
        <v>0.21967418104076539</v>
      </c>
      <c r="I1767" s="577">
        <f t="shared" si="251"/>
        <v>17.64</v>
      </c>
      <c r="J1767" s="573">
        <f t="shared" si="247"/>
        <v>0.63587436133063746</v>
      </c>
    </row>
    <row r="1768" spans="1:10" x14ac:dyDescent="0.25">
      <c r="A1768">
        <f t="shared" si="248"/>
        <v>0.17785616011138636</v>
      </c>
      <c r="B1768" s="2">
        <f t="shared" si="252"/>
        <v>17.649999999999959</v>
      </c>
      <c r="C1768" s="428">
        <f t="shared" si="249"/>
        <v>17.649999999999999</v>
      </c>
      <c r="D1768" s="425">
        <f t="shared" si="244"/>
        <v>0.17785616011138677</v>
      </c>
      <c r="E1768" s="433">
        <f t="shared" si="250"/>
        <v>17.649999999999999</v>
      </c>
      <c r="F1768" s="430">
        <f t="shared" si="245"/>
        <v>0.21975290852412907</v>
      </c>
      <c r="G1768" s="439">
        <f t="shared" si="251"/>
        <v>17.649999999999999</v>
      </c>
      <c r="H1768" s="435">
        <f t="shared" si="246"/>
        <v>0.21975290852412907</v>
      </c>
      <c r="I1768" s="577">
        <f t="shared" si="251"/>
        <v>17.649999999999999</v>
      </c>
      <c r="J1768" s="573">
        <f t="shared" si="247"/>
        <v>0.63595325063174857</v>
      </c>
    </row>
    <row r="1769" spans="1:10" x14ac:dyDescent="0.25">
      <c r="A1769">
        <f t="shared" si="248"/>
        <v>0.17795344646451697</v>
      </c>
      <c r="B1769" s="2">
        <f t="shared" si="252"/>
        <v>17.659999999999961</v>
      </c>
      <c r="C1769" s="428">
        <f t="shared" si="249"/>
        <v>17.66</v>
      </c>
      <c r="D1769" s="425">
        <f t="shared" si="244"/>
        <v>0.17795344646451733</v>
      </c>
      <c r="E1769" s="433">
        <f t="shared" si="250"/>
        <v>17.66</v>
      </c>
      <c r="F1769" s="430">
        <f t="shared" si="245"/>
        <v>0.21983164600541272</v>
      </c>
      <c r="G1769" s="439">
        <f t="shared" si="251"/>
        <v>17.66</v>
      </c>
      <c r="H1769" s="435">
        <f t="shared" si="246"/>
        <v>0.21983164600541272</v>
      </c>
      <c r="I1769" s="577">
        <f t="shared" si="251"/>
        <v>17.66</v>
      </c>
      <c r="J1769" s="573">
        <f t="shared" si="247"/>
        <v>0.63603214187264512</v>
      </c>
    </row>
    <row r="1770" spans="1:10" x14ac:dyDescent="0.25">
      <c r="A1770">
        <f t="shared" si="248"/>
        <v>0.17805073817726008</v>
      </c>
      <c r="B1770" s="2">
        <f t="shared" si="252"/>
        <v>17.669999999999963</v>
      </c>
      <c r="C1770" s="428">
        <f t="shared" si="249"/>
        <v>17.670000000000002</v>
      </c>
      <c r="D1770" s="425">
        <f t="shared" si="244"/>
        <v>0.17805073817726044</v>
      </c>
      <c r="E1770" s="433">
        <f t="shared" si="250"/>
        <v>17.670000000000002</v>
      </c>
      <c r="F1770" s="430">
        <f t="shared" si="245"/>
        <v>0.21991039348071709</v>
      </c>
      <c r="G1770" s="439">
        <f t="shared" si="251"/>
        <v>17.670000000000002</v>
      </c>
      <c r="H1770" s="435">
        <f t="shared" si="246"/>
        <v>0.21991039348071709</v>
      </c>
      <c r="I1770" s="577">
        <f t="shared" si="251"/>
        <v>17.670000000000002</v>
      </c>
      <c r="J1770" s="573">
        <f t="shared" si="247"/>
        <v>0.63611103505306188</v>
      </c>
    </row>
    <row r="1771" spans="1:10" x14ac:dyDescent="0.25">
      <c r="A1771">
        <f t="shared" si="248"/>
        <v>0.17814803523941963</v>
      </c>
      <c r="B1771" s="2">
        <f t="shared" si="252"/>
        <v>17.679999999999964</v>
      </c>
      <c r="C1771" s="428">
        <f t="shared" si="249"/>
        <v>17.68</v>
      </c>
      <c r="D1771" s="425">
        <f t="shared" si="244"/>
        <v>0.17814803523941994</v>
      </c>
      <c r="E1771" s="433">
        <f t="shared" si="250"/>
        <v>17.68</v>
      </c>
      <c r="F1771" s="430">
        <f t="shared" si="245"/>
        <v>0.21998915094614313</v>
      </c>
      <c r="G1771" s="439">
        <f t="shared" si="251"/>
        <v>17.68</v>
      </c>
      <c r="H1771" s="435">
        <f t="shared" si="246"/>
        <v>0.21998915094614313</v>
      </c>
      <c r="I1771" s="577">
        <f t="shared" si="251"/>
        <v>17.68</v>
      </c>
      <c r="J1771" s="573">
        <f t="shared" si="247"/>
        <v>0.63618993017273029</v>
      </c>
    </row>
    <row r="1772" spans="1:10" x14ac:dyDescent="0.25">
      <c r="A1772">
        <f t="shared" si="248"/>
        <v>0.17824533764081732</v>
      </c>
      <c r="B1772" s="2">
        <f t="shared" si="252"/>
        <v>17.689999999999966</v>
      </c>
      <c r="C1772" s="428">
        <f t="shared" si="249"/>
        <v>17.690000000000001</v>
      </c>
      <c r="D1772" s="425">
        <f t="shared" si="244"/>
        <v>0.17824533764081765</v>
      </c>
      <c r="E1772" s="433">
        <f t="shared" si="250"/>
        <v>17.690000000000001</v>
      </c>
      <c r="F1772" s="430">
        <f t="shared" si="245"/>
        <v>0.22006791839779266</v>
      </c>
      <c r="G1772" s="439">
        <f t="shared" si="251"/>
        <v>17.690000000000001</v>
      </c>
      <c r="H1772" s="435">
        <f t="shared" si="246"/>
        <v>0.22006791839779266</v>
      </c>
      <c r="I1772" s="577">
        <f t="shared" si="251"/>
        <v>17.690000000000001</v>
      </c>
      <c r="J1772" s="573">
        <f t="shared" si="247"/>
        <v>0.63626882723138389</v>
      </c>
    </row>
    <row r="1773" spans="1:10" x14ac:dyDescent="0.25">
      <c r="A1773">
        <f t="shared" si="248"/>
        <v>0.17834264537129269</v>
      </c>
      <c r="B1773" s="2">
        <f t="shared" si="252"/>
        <v>17.699999999999967</v>
      </c>
      <c r="C1773" s="428">
        <f t="shared" si="249"/>
        <v>17.7</v>
      </c>
      <c r="D1773" s="425">
        <f t="shared" si="244"/>
        <v>0.17834264537129299</v>
      </c>
      <c r="E1773" s="433">
        <f t="shared" si="250"/>
        <v>17.7</v>
      </c>
      <c r="F1773" s="430">
        <f t="shared" si="245"/>
        <v>0.22014669583176796</v>
      </c>
      <c r="G1773" s="439">
        <f t="shared" si="251"/>
        <v>17.7</v>
      </c>
      <c r="H1773" s="435">
        <f t="shared" si="246"/>
        <v>0.22014669583176796</v>
      </c>
      <c r="I1773" s="577">
        <f t="shared" si="251"/>
        <v>17.7</v>
      </c>
      <c r="J1773" s="573">
        <f t="shared" si="247"/>
        <v>0.63634772622875513</v>
      </c>
    </row>
    <row r="1774" spans="1:10" x14ac:dyDescent="0.25">
      <c r="A1774">
        <f t="shared" si="248"/>
        <v>0.17843995842070304</v>
      </c>
      <c r="B1774" s="2">
        <f t="shared" si="252"/>
        <v>17.709999999999969</v>
      </c>
      <c r="C1774" s="428">
        <f t="shared" si="249"/>
        <v>17.71</v>
      </c>
      <c r="D1774" s="425">
        <f t="shared" si="244"/>
        <v>0.17843995842070337</v>
      </c>
      <c r="E1774" s="433">
        <f t="shared" si="250"/>
        <v>17.71</v>
      </c>
      <c r="F1774" s="430">
        <f t="shared" si="245"/>
        <v>0.22022548324417199</v>
      </c>
      <c r="G1774" s="439">
        <f t="shared" si="251"/>
        <v>17.71</v>
      </c>
      <c r="H1774" s="435">
        <f t="shared" si="246"/>
        <v>0.22022548324417199</v>
      </c>
      <c r="I1774" s="577">
        <f t="shared" si="251"/>
        <v>17.71</v>
      </c>
      <c r="J1774" s="573">
        <f t="shared" si="247"/>
        <v>0.63642662716457654</v>
      </c>
    </row>
    <row r="1775" spans="1:10" x14ac:dyDescent="0.25">
      <c r="A1775">
        <f t="shared" si="248"/>
        <v>0.17853727677892339</v>
      </c>
      <c r="B1775" s="2">
        <f t="shared" si="252"/>
        <v>17.71999999999997</v>
      </c>
      <c r="C1775" s="428">
        <f t="shared" si="249"/>
        <v>17.72</v>
      </c>
      <c r="D1775" s="425">
        <f t="shared" si="244"/>
        <v>0.1785372767789237</v>
      </c>
      <c r="E1775" s="433">
        <f t="shared" si="250"/>
        <v>17.72</v>
      </c>
      <c r="F1775" s="430">
        <f t="shared" si="245"/>
        <v>0.22030428063110824</v>
      </c>
      <c r="G1775" s="439">
        <f t="shared" si="251"/>
        <v>17.72</v>
      </c>
      <c r="H1775" s="435">
        <f t="shared" si="246"/>
        <v>0.22030428063110824</v>
      </c>
      <c r="I1775" s="577">
        <f t="shared" si="251"/>
        <v>17.72</v>
      </c>
      <c r="J1775" s="573">
        <f t="shared" si="247"/>
        <v>0.63650553003858168</v>
      </c>
    </row>
    <row r="1776" spans="1:10" x14ac:dyDescent="0.25">
      <c r="A1776">
        <f t="shared" si="248"/>
        <v>0.17863460043584653</v>
      </c>
      <c r="B1776" s="2">
        <f t="shared" si="252"/>
        <v>17.729999999999972</v>
      </c>
      <c r="C1776" s="428">
        <f t="shared" si="249"/>
        <v>17.73</v>
      </c>
      <c r="D1776" s="425">
        <f t="shared" si="244"/>
        <v>0.17863460043584681</v>
      </c>
      <c r="E1776" s="433">
        <f t="shared" si="250"/>
        <v>17.73</v>
      </c>
      <c r="F1776" s="430">
        <f t="shared" si="245"/>
        <v>0.22038308798868092</v>
      </c>
      <c r="G1776" s="439">
        <f t="shared" si="251"/>
        <v>17.73</v>
      </c>
      <c r="H1776" s="435">
        <f t="shared" si="246"/>
        <v>0.22038308798868092</v>
      </c>
      <c r="I1776" s="577">
        <f t="shared" si="251"/>
        <v>17.73</v>
      </c>
      <c r="J1776" s="573">
        <f t="shared" si="247"/>
        <v>0.63658443485050276</v>
      </c>
    </row>
    <row r="1777" spans="1:10" x14ac:dyDescent="0.25">
      <c r="A1777">
        <f t="shared" si="248"/>
        <v>0.17873192938138288</v>
      </c>
      <c r="B1777" s="2">
        <f t="shared" si="252"/>
        <v>17.739999999999974</v>
      </c>
      <c r="C1777" s="428">
        <f t="shared" si="249"/>
        <v>17.739999999999998</v>
      </c>
      <c r="D1777" s="425">
        <f t="shared" si="244"/>
        <v>0.17873192938138316</v>
      </c>
      <c r="E1777" s="433">
        <f t="shared" si="250"/>
        <v>17.739999999999998</v>
      </c>
      <c r="F1777" s="430">
        <f t="shared" si="245"/>
        <v>0.22046190531299475</v>
      </c>
      <c r="G1777" s="439">
        <f t="shared" si="251"/>
        <v>17.739999999999998</v>
      </c>
      <c r="H1777" s="435">
        <f t="shared" si="246"/>
        <v>0.22046190531299475</v>
      </c>
      <c r="I1777" s="577">
        <f t="shared" si="251"/>
        <v>17.739999999999998</v>
      </c>
      <c r="J1777" s="573">
        <f t="shared" si="247"/>
        <v>0.63666334160007354</v>
      </c>
    </row>
    <row r="1778" spans="1:10" x14ac:dyDescent="0.25">
      <c r="A1778">
        <f t="shared" si="248"/>
        <v>0.17882926360546064</v>
      </c>
      <c r="B1778" s="2">
        <f t="shared" si="252"/>
        <v>17.749999999999975</v>
      </c>
      <c r="C1778" s="428">
        <f t="shared" si="249"/>
        <v>17.75</v>
      </c>
      <c r="D1778" s="425">
        <f t="shared" si="244"/>
        <v>0.17882926360546086</v>
      </c>
      <c r="E1778" s="433">
        <f t="shared" si="250"/>
        <v>17.75</v>
      </c>
      <c r="F1778" s="430">
        <f t="shared" si="245"/>
        <v>0.22054073260015522</v>
      </c>
      <c r="G1778" s="439">
        <f t="shared" si="251"/>
        <v>17.75</v>
      </c>
      <c r="H1778" s="435">
        <f t="shared" si="246"/>
        <v>0.22054073260015522</v>
      </c>
      <c r="I1778" s="577">
        <f t="shared" si="251"/>
        <v>17.75</v>
      </c>
      <c r="J1778" s="573">
        <f t="shared" si="247"/>
        <v>0.63674225028702636</v>
      </c>
    </row>
    <row r="1779" spans="1:10" x14ac:dyDescent="0.25">
      <c r="A1779">
        <f t="shared" si="248"/>
        <v>0.17892660309802549</v>
      </c>
      <c r="B1779" s="2">
        <f t="shared" si="252"/>
        <v>17.759999999999977</v>
      </c>
      <c r="C1779" s="428">
        <f t="shared" si="249"/>
        <v>17.760000000000002</v>
      </c>
      <c r="D1779" s="425">
        <f t="shared" si="244"/>
        <v>0.17892660309802572</v>
      </c>
      <c r="E1779" s="433">
        <f t="shared" si="250"/>
        <v>17.760000000000002</v>
      </c>
      <c r="F1779" s="430">
        <f t="shared" si="245"/>
        <v>0.22061956984626829</v>
      </c>
      <c r="G1779" s="439">
        <f t="shared" si="251"/>
        <v>17.760000000000002</v>
      </c>
      <c r="H1779" s="435">
        <f t="shared" si="246"/>
        <v>0.22061956984626829</v>
      </c>
      <c r="I1779" s="577">
        <f t="shared" si="251"/>
        <v>17.760000000000002</v>
      </c>
      <c r="J1779" s="573">
        <f t="shared" si="247"/>
        <v>0.63682116091109475</v>
      </c>
    </row>
    <row r="1780" spans="1:10" x14ac:dyDescent="0.25">
      <c r="A1780">
        <f t="shared" si="248"/>
        <v>0.17902394784904088</v>
      </c>
      <c r="B1780" s="2">
        <f t="shared" si="252"/>
        <v>17.769999999999978</v>
      </c>
      <c r="C1780" s="428">
        <f t="shared" si="249"/>
        <v>17.77</v>
      </c>
      <c r="D1780" s="425">
        <f t="shared" si="244"/>
        <v>0.17902394784904108</v>
      </c>
      <c r="E1780" s="433">
        <f t="shared" si="250"/>
        <v>17.77</v>
      </c>
      <c r="F1780" s="430">
        <f t="shared" si="245"/>
        <v>0.22069841704744059</v>
      </c>
      <c r="G1780" s="439">
        <f t="shared" si="251"/>
        <v>17.77</v>
      </c>
      <c r="H1780" s="435">
        <f t="shared" si="246"/>
        <v>0.22069841704744059</v>
      </c>
      <c r="I1780" s="577">
        <f t="shared" si="251"/>
        <v>17.77</v>
      </c>
      <c r="J1780" s="573">
        <f t="shared" si="247"/>
        <v>0.63690007347201183</v>
      </c>
    </row>
    <row r="1781" spans="1:10" x14ac:dyDescent="0.25">
      <c r="A1781">
        <f t="shared" si="248"/>
        <v>0.17912129784848776</v>
      </c>
      <c r="B1781" s="2">
        <f t="shared" si="252"/>
        <v>17.77999999999998</v>
      </c>
      <c r="C1781" s="428">
        <f t="shared" si="249"/>
        <v>17.78</v>
      </c>
      <c r="D1781" s="425">
        <f t="shared" si="244"/>
        <v>0.17912129784848799</v>
      </c>
      <c r="E1781" s="433">
        <f t="shared" si="250"/>
        <v>17.78</v>
      </c>
      <c r="F1781" s="430">
        <f t="shared" si="245"/>
        <v>0.22077727419977936</v>
      </c>
      <c r="G1781" s="439">
        <f t="shared" si="251"/>
        <v>17.78</v>
      </c>
      <c r="H1781" s="435">
        <f t="shared" si="246"/>
        <v>0.22077727419977936</v>
      </c>
      <c r="I1781" s="577">
        <f t="shared" si="251"/>
        <v>17.78</v>
      </c>
      <c r="J1781" s="573">
        <f t="shared" si="247"/>
        <v>0.63697898796951069</v>
      </c>
    </row>
    <row r="1782" spans="1:10" x14ac:dyDescent="0.25">
      <c r="A1782">
        <f t="shared" si="248"/>
        <v>0.17921865308636478</v>
      </c>
      <c r="B1782" s="2">
        <f t="shared" si="252"/>
        <v>17.789999999999981</v>
      </c>
      <c r="C1782" s="428">
        <f t="shared" si="249"/>
        <v>17.79</v>
      </c>
      <c r="D1782" s="425">
        <f t="shared" si="244"/>
        <v>0.17921865308636495</v>
      </c>
      <c r="E1782" s="433">
        <f t="shared" si="250"/>
        <v>17.79</v>
      </c>
      <c r="F1782" s="430">
        <f t="shared" si="245"/>
        <v>0.22085614129939241</v>
      </c>
      <c r="G1782" s="439">
        <f t="shared" si="251"/>
        <v>17.79</v>
      </c>
      <c r="H1782" s="435">
        <f t="shared" si="246"/>
        <v>0.22085614129939241</v>
      </c>
      <c r="I1782" s="577">
        <f t="shared" si="251"/>
        <v>17.79</v>
      </c>
      <c r="J1782" s="573">
        <f t="shared" si="247"/>
        <v>0.63705790440332433</v>
      </c>
    </row>
    <row r="1783" spans="1:10" x14ac:dyDescent="0.25">
      <c r="A1783">
        <f t="shared" si="248"/>
        <v>0.17931601355268792</v>
      </c>
      <c r="B1783" s="2">
        <f t="shared" si="252"/>
        <v>17.799999999999983</v>
      </c>
      <c r="C1783" s="428">
        <f t="shared" si="249"/>
        <v>17.8</v>
      </c>
      <c r="D1783" s="425">
        <f t="shared" si="244"/>
        <v>0.17931601355268811</v>
      </c>
      <c r="E1783" s="433">
        <f t="shared" si="250"/>
        <v>17.8</v>
      </c>
      <c r="F1783" s="430">
        <f t="shared" si="245"/>
        <v>0.2209350183423883</v>
      </c>
      <c r="G1783" s="439">
        <f t="shared" si="251"/>
        <v>17.8</v>
      </c>
      <c r="H1783" s="435">
        <f t="shared" si="246"/>
        <v>0.2209350183423883</v>
      </c>
      <c r="I1783" s="577">
        <f t="shared" si="251"/>
        <v>17.8</v>
      </c>
      <c r="J1783" s="573">
        <f t="shared" si="247"/>
        <v>0.63713682277318651</v>
      </c>
    </row>
    <row r="1784" spans="1:10" x14ac:dyDescent="0.25">
      <c r="A1784">
        <f t="shared" si="248"/>
        <v>0.17941337923749093</v>
      </c>
      <c r="B1784" s="2">
        <f t="shared" si="252"/>
        <v>17.809999999999985</v>
      </c>
      <c r="C1784" s="428">
        <f t="shared" si="249"/>
        <v>17.809999999999999</v>
      </c>
      <c r="D1784" s="425">
        <f t="shared" si="244"/>
        <v>0.17941337923749107</v>
      </c>
      <c r="E1784" s="433">
        <f t="shared" si="250"/>
        <v>17.809999999999999</v>
      </c>
      <c r="F1784" s="430">
        <f t="shared" si="245"/>
        <v>0.22101390532487611</v>
      </c>
      <c r="G1784" s="439">
        <f t="shared" si="251"/>
        <v>17.809999999999999</v>
      </c>
      <c r="H1784" s="435">
        <f t="shared" si="246"/>
        <v>0.22101390532487611</v>
      </c>
      <c r="I1784" s="577">
        <f t="shared" si="251"/>
        <v>17.809999999999999</v>
      </c>
      <c r="J1784" s="573">
        <f t="shared" si="247"/>
        <v>0.63721574307883044</v>
      </c>
    </row>
    <row r="1785" spans="1:10" x14ac:dyDescent="0.25">
      <c r="A1785">
        <f t="shared" si="248"/>
        <v>0.17951075013082488</v>
      </c>
      <c r="B1785" s="2">
        <f t="shared" si="252"/>
        <v>17.819999999999986</v>
      </c>
      <c r="C1785" s="428">
        <f t="shared" si="249"/>
        <v>17.82</v>
      </c>
      <c r="D1785" s="425">
        <f t="shared" si="244"/>
        <v>0.17951075013082501</v>
      </c>
      <c r="E1785" s="433">
        <f t="shared" si="250"/>
        <v>17.82</v>
      </c>
      <c r="F1785" s="430">
        <f t="shared" si="245"/>
        <v>0.22109280224296557</v>
      </c>
      <c r="G1785" s="439">
        <f t="shared" si="251"/>
        <v>17.82</v>
      </c>
      <c r="H1785" s="435">
        <f t="shared" si="246"/>
        <v>0.22109280224296557</v>
      </c>
      <c r="I1785" s="577">
        <f t="shared" si="251"/>
        <v>17.82</v>
      </c>
      <c r="J1785" s="573">
        <f t="shared" si="247"/>
        <v>0.63729466531998913</v>
      </c>
    </row>
    <row r="1786" spans="1:10" x14ac:dyDescent="0.25">
      <c r="A1786">
        <f t="shared" si="248"/>
        <v>0.17960812622275826</v>
      </c>
      <c r="B1786" s="2">
        <f t="shared" si="252"/>
        <v>17.829999999999988</v>
      </c>
      <c r="C1786" s="428">
        <f t="shared" si="249"/>
        <v>17.829999999999998</v>
      </c>
      <c r="D1786" s="425">
        <f t="shared" si="244"/>
        <v>0.1796081262227584</v>
      </c>
      <c r="E1786" s="433">
        <f t="shared" si="250"/>
        <v>17.829999999999998</v>
      </c>
      <c r="F1786" s="430">
        <f t="shared" si="245"/>
        <v>0.22117170909276701</v>
      </c>
      <c r="G1786" s="439">
        <f t="shared" si="251"/>
        <v>17.829999999999998</v>
      </c>
      <c r="H1786" s="435">
        <f t="shared" si="246"/>
        <v>0.22117170909276701</v>
      </c>
      <c r="I1786" s="577">
        <f t="shared" si="251"/>
        <v>17.829999999999998</v>
      </c>
      <c r="J1786" s="573">
        <f t="shared" si="247"/>
        <v>0.63737358949639655</v>
      </c>
    </row>
    <row r="1787" spans="1:10" x14ac:dyDescent="0.25">
      <c r="A1787">
        <f t="shared" si="248"/>
        <v>0.17970550750337727</v>
      </c>
      <c r="B1787" s="2">
        <f t="shared" si="252"/>
        <v>17.839999999999989</v>
      </c>
      <c r="C1787" s="428">
        <f t="shared" si="249"/>
        <v>17.84</v>
      </c>
      <c r="D1787" s="425">
        <f t="shared" si="244"/>
        <v>0.17970550750337735</v>
      </c>
      <c r="E1787" s="433">
        <f t="shared" si="250"/>
        <v>17.84</v>
      </c>
      <c r="F1787" s="430">
        <f t="shared" si="245"/>
        <v>0.22125062587039138</v>
      </c>
      <c r="G1787" s="439">
        <f t="shared" si="251"/>
        <v>17.84</v>
      </c>
      <c r="H1787" s="435">
        <f t="shared" si="246"/>
        <v>0.22125062587039138</v>
      </c>
      <c r="I1787" s="577">
        <f t="shared" si="251"/>
        <v>17.84</v>
      </c>
      <c r="J1787" s="573">
        <f t="shared" si="247"/>
        <v>0.63745251560778571</v>
      </c>
    </row>
    <row r="1788" spans="1:10" x14ac:dyDescent="0.25">
      <c r="A1788">
        <f t="shared" si="248"/>
        <v>0.17980289396278526</v>
      </c>
      <c r="B1788" s="2">
        <f t="shared" si="252"/>
        <v>17.849999999999991</v>
      </c>
      <c r="C1788" s="428">
        <f t="shared" si="249"/>
        <v>17.850000000000001</v>
      </c>
      <c r="D1788" s="425">
        <f t="shared" si="244"/>
        <v>0.17980289396278534</v>
      </c>
      <c r="E1788" s="433">
        <f t="shared" si="250"/>
        <v>17.850000000000001</v>
      </c>
      <c r="F1788" s="430">
        <f t="shared" si="245"/>
        <v>0.22132955257195031</v>
      </c>
      <c r="G1788" s="439">
        <f t="shared" si="251"/>
        <v>17.850000000000001</v>
      </c>
      <c r="H1788" s="435">
        <f t="shared" si="246"/>
        <v>0.22132955257195031</v>
      </c>
      <c r="I1788" s="577">
        <f t="shared" si="251"/>
        <v>17.850000000000001</v>
      </c>
      <c r="J1788" s="573">
        <f t="shared" si="247"/>
        <v>0.63753144365388992</v>
      </c>
    </row>
    <row r="1789" spans="1:10" x14ac:dyDescent="0.25">
      <c r="A1789">
        <f t="shared" si="248"/>
        <v>0.17990028559110308</v>
      </c>
      <c r="B1789" s="2">
        <f t="shared" si="252"/>
        <v>17.859999999999992</v>
      </c>
      <c r="C1789" s="428">
        <f t="shared" si="249"/>
        <v>17.86</v>
      </c>
      <c r="D1789" s="425">
        <f t="shared" si="244"/>
        <v>0.17990028559110313</v>
      </c>
      <c r="E1789" s="433">
        <f t="shared" si="250"/>
        <v>17.86</v>
      </c>
      <c r="F1789" s="430">
        <f t="shared" si="245"/>
        <v>0.22140848919355613</v>
      </c>
      <c r="G1789" s="439">
        <f t="shared" si="251"/>
        <v>17.86</v>
      </c>
      <c r="H1789" s="435">
        <f t="shared" si="246"/>
        <v>0.22140848919355613</v>
      </c>
      <c r="I1789" s="577">
        <f t="shared" si="251"/>
        <v>17.86</v>
      </c>
      <c r="J1789" s="573">
        <f t="shared" si="247"/>
        <v>0.63761037363444439</v>
      </c>
    </row>
    <row r="1790" spans="1:10" x14ac:dyDescent="0.25">
      <c r="A1790">
        <f t="shared" si="248"/>
        <v>0.17999768237846894</v>
      </c>
      <c r="B1790" s="2">
        <f t="shared" si="252"/>
        <v>17.869999999999994</v>
      </c>
      <c r="C1790" s="428">
        <f t="shared" si="249"/>
        <v>17.87</v>
      </c>
      <c r="D1790" s="425">
        <f t="shared" si="244"/>
        <v>0.17999768237846903</v>
      </c>
      <c r="E1790" s="433">
        <f t="shared" si="250"/>
        <v>17.87</v>
      </c>
      <c r="F1790" s="430">
        <f t="shared" si="245"/>
        <v>0.2214874357313214</v>
      </c>
      <c r="G1790" s="439">
        <f t="shared" si="251"/>
        <v>17.87</v>
      </c>
      <c r="H1790" s="435">
        <f t="shared" si="246"/>
        <v>0.2214874357313214</v>
      </c>
      <c r="I1790" s="577">
        <f t="shared" si="251"/>
        <v>17.87</v>
      </c>
      <c r="J1790" s="573">
        <f t="shared" si="247"/>
        <v>0.63768930554918057</v>
      </c>
    </row>
    <row r="1791" spans="1:10" x14ac:dyDescent="0.25">
      <c r="A1791">
        <f t="shared" si="248"/>
        <v>0.18009508431503843</v>
      </c>
      <c r="B1791" s="2">
        <f t="shared" si="252"/>
        <v>17.879999999999995</v>
      </c>
      <c r="C1791" s="428">
        <f t="shared" si="249"/>
        <v>17.88</v>
      </c>
      <c r="D1791" s="425">
        <f t="shared" si="244"/>
        <v>0.18009508431503848</v>
      </c>
      <c r="E1791" s="433">
        <f t="shared" si="250"/>
        <v>17.88</v>
      </c>
      <c r="F1791" s="430">
        <f t="shared" si="245"/>
        <v>0.22156639218135984</v>
      </c>
      <c r="G1791" s="439">
        <f t="shared" si="251"/>
        <v>17.88</v>
      </c>
      <c r="H1791" s="435">
        <f t="shared" si="246"/>
        <v>0.22156639218135984</v>
      </c>
      <c r="I1791" s="577">
        <f t="shared" si="251"/>
        <v>17.88</v>
      </c>
      <c r="J1791" s="573">
        <f t="shared" si="247"/>
        <v>0.63776823939783334</v>
      </c>
    </row>
    <row r="1792" spans="1:10" x14ac:dyDescent="0.25">
      <c r="A1792">
        <f t="shared" si="248"/>
        <v>0.18019249139098442</v>
      </c>
      <c r="B1792" s="2">
        <f t="shared" si="252"/>
        <v>17.889999999999997</v>
      </c>
      <c r="C1792" s="428">
        <f t="shared" si="249"/>
        <v>17.89</v>
      </c>
      <c r="D1792" s="425">
        <f t="shared" si="244"/>
        <v>0.18019249139098445</v>
      </c>
      <c r="E1792" s="433">
        <f t="shared" si="250"/>
        <v>17.89</v>
      </c>
      <c r="F1792" s="430">
        <f t="shared" si="245"/>
        <v>0.22164535853978554</v>
      </c>
      <c r="G1792" s="439">
        <f t="shared" si="251"/>
        <v>17.89</v>
      </c>
      <c r="H1792" s="435">
        <f t="shared" si="246"/>
        <v>0.22164535853978554</v>
      </c>
      <c r="I1792" s="577">
        <f t="shared" si="251"/>
        <v>17.89</v>
      </c>
      <c r="J1792" s="573">
        <f t="shared" si="247"/>
        <v>0.63784717518013645</v>
      </c>
    </row>
    <row r="1793" spans="1:10" x14ac:dyDescent="0.25">
      <c r="A1793">
        <f t="shared" si="248"/>
        <v>0.18028990359649708</v>
      </c>
      <c r="B1793" s="2">
        <f t="shared" si="252"/>
        <v>17.899999999999999</v>
      </c>
      <c r="C1793" s="428">
        <f t="shared" si="249"/>
        <v>17.899999999999999</v>
      </c>
      <c r="D1793" s="425">
        <f t="shared" si="244"/>
        <v>0.18028990359649708</v>
      </c>
      <c r="E1793" s="433">
        <f t="shared" si="250"/>
        <v>17.899999999999999</v>
      </c>
      <c r="F1793" s="430">
        <f t="shared" si="245"/>
        <v>0.2217243348027132</v>
      </c>
      <c r="G1793" s="439">
        <f t="shared" si="251"/>
        <v>17.899999999999999</v>
      </c>
      <c r="H1793" s="435">
        <f t="shared" si="246"/>
        <v>0.2217243348027132</v>
      </c>
      <c r="I1793" s="577">
        <f t="shared" si="251"/>
        <v>17.899999999999999</v>
      </c>
      <c r="J1793" s="573">
        <f t="shared" si="247"/>
        <v>0.63792611289582368</v>
      </c>
    </row>
    <row r="1794" spans="1:10" x14ac:dyDescent="0.25">
      <c r="A1794">
        <f t="shared" si="248"/>
        <v>0.18038732092178375</v>
      </c>
      <c r="B1794" s="2">
        <f t="shared" si="252"/>
        <v>17.91</v>
      </c>
      <c r="C1794" s="428">
        <f t="shared" si="249"/>
        <v>17.91</v>
      </c>
      <c r="D1794" s="425">
        <f t="shared" si="244"/>
        <v>0.18038732092178375</v>
      </c>
      <c r="E1794" s="433">
        <f t="shared" si="250"/>
        <v>17.91</v>
      </c>
      <c r="F1794" s="430">
        <f t="shared" si="245"/>
        <v>0.22180332096625813</v>
      </c>
      <c r="G1794" s="439">
        <f t="shared" si="251"/>
        <v>17.91</v>
      </c>
      <c r="H1794" s="435">
        <f t="shared" si="246"/>
        <v>0.22180332096625813</v>
      </c>
      <c r="I1794" s="577">
        <f t="shared" si="251"/>
        <v>17.91</v>
      </c>
      <c r="J1794" s="573">
        <f t="shared" si="247"/>
        <v>0.63800505254462847</v>
      </c>
    </row>
    <row r="1795" spans="1:10" x14ac:dyDescent="0.25">
      <c r="A1795">
        <f t="shared" si="248"/>
        <v>0.18048474335706921</v>
      </c>
      <c r="B1795" s="2">
        <f t="shared" si="252"/>
        <v>17.920000000000002</v>
      </c>
      <c r="C1795" s="428">
        <f t="shared" si="249"/>
        <v>17.920000000000002</v>
      </c>
      <c r="D1795" s="425">
        <f t="shared" ref="D1795:D1858" si="253">(((1+C1795/100)^D$2)*C1795/100)/(((1+C1795/100)^D$2)-1)</f>
        <v>0.18048474335706921</v>
      </c>
      <c r="E1795" s="433">
        <f t="shared" si="250"/>
        <v>17.920000000000002</v>
      </c>
      <c r="F1795" s="430">
        <f t="shared" ref="F1795:F1858" si="254">(((1+E1795/100)^F$2)*E1795/100)/(((1+E1795/100)^F$2)-1)</f>
        <v>0.22188231702653632</v>
      </c>
      <c r="G1795" s="439">
        <f t="shared" si="251"/>
        <v>17.920000000000002</v>
      </c>
      <c r="H1795" s="435">
        <f t="shared" ref="H1795:H1858" si="255">(((1+G1795/100)^H$2)*G1795/100)/(((1+G1795/100)^H$2)-1)</f>
        <v>0.22188231702653632</v>
      </c>
      <c r="I1795" s="577">
        <f t="shared" si="251"/>
        <v>17.920000000000002</v>
      </c>
      <c r="J1795" s="573">
        <f t="shared" ref="J1795:J1858" si="256">(((1+I1795/100)^J$2)*I1795/100)/(((1+I1795/100)^J$2)-1)</f>
        <v>0.6380839941262848</v>
      </c>
    </row>
    <row r="1796" spans="1:10" x14ac:dyDescent="0.25">
      <c r="A1796">
        <f t="shared" si="248"/>
        <v>0.18058217089259537</v>
      </c>
      <c r="B1796" s="2">
        <f t="shared" si="252"/>
        <v>17.930000000000003</v>
      </c>
      <c r="C1796" s="428">
        <f t="shared" si="249"/>
        <v>17.93</v>
      </c>
      <c r="D1796" s="425">
        <f t="shared" si="253"/>
        <v>0.18058217089259532</v>
      </c>
      <c r="E1796" s="433">
        <f t="shared" si="250"/>
        <v>17.93</v>
      </c>
      <c r="F1796" s="430">
        <f t="shared" si="254"/>
        <v>0.22196132297966445</v>
      </c>
      <c r="G1796" s="439">
        <f t="shared" si="251"/>
        <v>17.93</v>
      </c>
      <c r="H1796" s="435">
        <f t="shared" si="255"/>
        <v>0.22196132297966445</v>
      </c>
      <c r="I1796" s="577">
        <f t="shared" si="251"/>
        <v>17.93</v>
      </c>
      <c r="J1796" s="573">
        <f t="shared" si="256"/>
        <v>0.63816293764052678</v>
      </c>
    </row>
    <row r="1797" spans="1:10" x14ac:dyDescent="0.25">
      <c r="A1797">
        <f t="shared" ref="A1797:A1860" si="257">(((1+B1797/100)^A$2)*B1797/100)/(((1+B1797/100)^A$2)-1)</f>
        <v>0.18067960351862125</v>
      </c>
      <c r="B1797" s="2">
        <f t="shared" si="252"/>
        <v>17.940000000000005</v>
      </c>
      <c r="C1797" s="428">
        <f t="shared" si="249"/>
        <v>17.940000000000001</v>
      </c>
      <c r="D1797" s="425">
        <f t="shared" si="253"/>
        <v>0.18067960351862122</v>
      </c>
      <c r="E1797" s="433">
        <f t="shared" si="250"/>
        <v>17.940000000000001</v>
      </c>
      <c r="F1797" s="430">
        <f t="shared" si="254"/>
        <v>0.22204033882175975</v>
      </c>
      <c r="G1797" s="439">
        <f t="shared" si="251"/>
        <v>17.940000000000001</v>
      </c>
      <c r="H1797" s="435">
        <f t="shared" si="255"/>
        <v>0.22204033882175975</v>
      </c>
      <c r="I1797" s="577">
        <f t="shared" si="251"/>
        <v>17.940000000000001</v>
      </c>
      <c r="J1797" s="573">
        <f t="shared" si="256"/>
        <v>0.63824188308708829</v>
      </c>
    </row>
    <row r="1798" spans="1:10" x14ac:dyDescent="0.25">
      <c r="A1798">
        <f t="shared" si="257"/>
        <v>0.18077704122542315</v>
      </c>
      <c r="B1798" s="2">
        <f t="shared" si="252"/>
        <v>17.950000000000006</v>
      </c>
      <c r="C1798" s="428">
        <f t="shared" ref="C1798:C1861" si="258">ROUND(C1797+0.01,2)</f>
        <v>17.95</v>
      </c>
      <c r="D1798" s="425">
        <f t="shared" si="253"/>
        <v>0.18077704122542307</v>
      </c>
      <c r="E1798" s="433">
        <f t="shared" ref="E1798:E1861" si="259">ROUND(E1797+0.01,2)</f>
        <v>17.95</v>
      </c>
      <c r="F1798" s="430">
        <f t="shared" si="254"/>
        <v>0.22211936454894013</v>
      </c>
      <c r="G1798" s="439">
        <f t="shared" ref="G1798:I1861" si="260">ROUND(G1797+0.01,2)</f>
        <v>17.95</v>
      </c>
      <c r="H1798" s="435">
        <f t="shared" si="255"/>
        <v>0.22211936454894013</v>
      </c>
      <c r="I1798" s="577">
        <f t="shared" si="260"/>
        <v>17.95</v>
      </c>
      <c r="J1798" s="573">
        <f t="shared" si="256"/>
        <v>0.6383208304657032</v>
      </c>
    </row>
    <row r="1799" spans="1:10" x14ac:dyDescent="0.25">
      <c r="A1799">
        <f t="shared" si="257"/>
        <v>0.18087448400329442</v>
      </c>
      <c r="B1799" s="2">
        <f t="shared" si="252"/>
        <v>17.960000000000008</v>
      </c>
      <c r="C1799" s="428">
        <f t="shared" si="258"/>
        <v>17.96</v>
      </c>
      <c r="D1799" s="425">
        <f t="shared" si="253"/>
        <v>0.18087448400329439</v>
      </c>
      <c r="E1799" s="433">
        <f t="shared" si="259"/>
        <v>17.96</v>
      </c>
      <c r="F1799" s="430">
        <f t="shared" si="254"/>
        <v>0.22219840015732409</v>
      </c>
      <c r="G1799" s="439">
        <f t="shared" si="260"/>
        <v>17.96</v>
      </c>
      <c r="H1799" s="435">
        <f t="shared" si="255"/>
        <v>0.22219840015732409</v>
      </c>
      <c r="I1799" s="577">
        <f t="shared" si="260"/>
        <v>17.96</v>
      </c>
      <c r="J1799" s="573">
        <f t="shared" si="256"/>
        <v>0.63839977977610574</v>
      </c>
    </row>
    <row r="1800" spans="1:10" x14ac:dyDescent="0.25">
      <c r="A1800">
        <f t="shared" si="257"/>
        <v>0.1809719318425457</v>
      </c>
      <c r="B1800" s="2">
        <f t="shared" si="252"/>
        <v>17.97000000000001</v>
      </c>
      <c r="C1800" s="428">
        <f t="shared" si="258"/>
        <v>17.97</v>
      </c>
      <c r="D1800" s="425">
        <f t="shared" si="253"/>
        <v>0.18097193184254556</v>
      </c>
      <c r="E1800" s="433">
        <f t="shared" si="259"/>
        <v>17.97</v>
      </c>
      <c r="F1800" s="430">
        <f t="shared" si="254"/>
        <v>0.22227744564303076</v>
      </c>
      <c r="G1800" s="439">
        <f t="shared" si="260"/>
        <v>17.97</v>
      </c>
      <c r="H1800" s="435">
        <f t="shared" si="255"/>
        <v>0.22227744564303076</v>
      </c>
      <c r="I1800" s="577">
        <f t="shared" si="260"/>
        <v>17.97</v>
      </c>
      <c r="J1800" s="573">
        <f t="shared" si="256"/>
        <v>0.63847873101803021</v>
      </c>
    </row>
    <row r="1801" spans="1:10" x14ac:dyDescent="0.25">
      <c r="A1801">
        <f t="shared" si="257"/>
        <v>0.18106938473350445</v>
      </c>
      <c r="B1801" s="2">
        <f t="shared" si="252"/>
        <v>17.980000000000011</v>
      </c>
      <c r="C1801" s="428">
        <f t="shared" si="258"/>
        <v>17.98</v>
      </c>
      <c r="D1801" s="425">
        <f t="shared" si="253"/>
        <v>0.18106938473350437</v>
      </c>
      <c r="E1801" s="433">
        <f t="shared" si="259"/>
        <v>17.98</v>
      </c>
      <c r="F1801" s="430">
        <f t="shared" si="254"/>
        <v>0.22235650100218002</v>
      </c>
      <c r="G1801" s="439">
        <f t="shared" si="260"/>
        <v>17.98</v>
      </c>
      <c r="H1801" s="435">
        <f t="shared" si="255"/>
        <v>0.22235650100218002</v>
      </c>
      <c r="I1801" s="577">
        <f t="shared" si="260"/>
        <v>17.98</v>
      </c>
      <c r="J1801" s="573">
        <f t="shared" si="256"/>
        <v>0.6385576841912104</v>
      </c>
    </row>
    <row r="1802" spans="1:10" x14ac:dyDescent="0.25">
      <c r="A1802">
        <f t="shared" si="257"/>
        <v>0.18116684266651545</v>
      </c>
      <c r="B1802" s="2">
        <f t="shared" si="252"/>
        <v>17.990000000000013</v>
      </c>
      <c r="C1802" s="428">
        <f t="shared" si="258"/>
        <v>17.989999999999998</v>
      </c>
      <c r="D1802" s="425">
        <f t="shared" si="253"/>
        <v>0.18116684266651531</v>
      </c>
      <c r="E1802" s="433">
        <f t="shared" si="259"/>
        <v>17.989999999999998</v>
      </c>
      <c r="F1802" s="430">
        <f t="shared" si="254"/>
        <v>0.2224355662308922</v>
      </c>
      <c r="G1802" s="439">
        <f t="shared" si="260"/>
        <v>17.989999999999998</v>
      </c>
      <c r="H1802" s="435">
        <f t="shared" si="255"/>
        <v>0.2224355662308922</v>
      </c>
      <c r="I1802" s="577">
        <f t="shared" si="260"/>
        <v>17.989999999999998</v>
      </c>
      <c r="J1802" s="573">
        <f t="shared" si="256"/>
        <v>0.63863663929538061</v>
      </c>
    </row>
    <row r="1803" spans="1:10" x14ac:dyDescent="0.25">
      <c r="A1803">
        <f t="shared" si="257"/>
        <v>0.18126430563194038</v>
      </c>
      <c r="B1803" s="2">
        <f t="shared" si="252"/>
        <v>18.000000000000014</v>
      </c>
      <c r="C1803" s="428">
        <f t="shared" si="258"/>
        <v>18</v>
      </c>
      <c r="D1803" s="425">
        <f t="shared" si="253"/>
        <v>0.18126430563194026</v>
      </c>
      <c r="E1803" s="433">
        <f t="shared" si="259"/>
        <v>18</v>
      </c>
      <c r="F1803" s="430">
        <f t="shared" si="254"/>
        <v>0.22251464132528845</v>
      </c>
      <c r="G1803" s="439">
        <f t="shared" si="260"/>
        <v>18</v>
      </c>
      <c r="H1803" s="435">
        <f t="shared" si="255"/>
        <v>0.22251464132528845</v>
      </c>
      <c r="I1803" s="577">
        <f t="shared" si="260"/>
        <v>18</v>
      </c>
      <c r="J1803" s="573">
        <f t="shared" si="256"/>
        <v>0.63871559633027541</v>
      </c>
    </row>
    <row r="1804" spans="1:10" x14ac:dyDescent="0.25">
      <c r="A1804">
        <f t="shared" si="257"/>
        <v>0.18136177362015798</v>
      </c>
      <c r="B1804" s="2">
        <f t="shared" si="252"/>
        <v>18.010000000000016</v>
      </c>
      <c r="C1804" s="428">
        <f t="shared" si="258"/>
        <v>18.010000000000002</v>
      </c>
      <c r="D1804" s="425">
        <f t="shared" si="253"/>
        <v>0.18136177362015785</v>
      </c>
      <c r="E1804" s="433">
        <f t="shared" si="259"/>
        <v>18.010000000000002</v>
      </c>
      <c r="F1804" s="430">
        <f t="shared" si="254"/>
        <v>0.22259372628149046</v>
      </c>
      <c r="G1804" s="439">
        <f t="shared" si="260"/>
        <v>18.010000000000002</v>
      </c>
      <c r="H1804" s="435">
        <f t="shared" si="255"/>
        <v>0.22259372628149046</v>
      </c>
      <c r="I1804" s="577">
        <f t="shared" si="260"/>
        <v>18.010000000000002</v>
      </c>
      <c r="J1804" s="573">
        <f t="shared" si="256"/>
        <v>0.63879455529562879</v>
      </c>
    </row>
    <row r="1805" spans="1:10" x14ac:dyDescent="0.25">
      <c r="A1805">
        <f t="shared" si="257"/>
        <v>0.18145924662156407</v>
      </c>
      <c r="B1805" s="2">
        <f t="shared" si="252"/>
        <v>18.020000000000017</v>
      </c>
      <c r="C1805" s="428">
        <f t="shared" si="258"/>
        <v>18.02</v>
      </c>
      <c r="D1805" s="425">
        <f t="shared" si="253"/>
        <v>0.18145924662156387</v>
      </c>
      <c r="E1805" s="433">
        <f t="shared" si="259"/>
        <v>18.02</v>
      </c>
      <c r="F1805" s="430">
        <f t="shared" si="254"/>
        <v>0.22267282109562053</v>
      </c>
      <c r="G1805" s="439">
        <f t="shared" si="260"/>
        <v>18.02</v>
      </c>
      <c r="H1805" s="435">
        <f t="shared" si="255"/>
        <v>0.22267282109562053</v>
      </c>
      <c r="I1805" s="577">
        <f t="shared" si="260"/>
        <v>18.02</v>
      </c>
      <c r="J1805" s="573">
        <f t="shared" si="256"/>
        <v>0.63887351619117527</v>
      </c>
    </row>
    <row r="1806" spans="1:10" x14ac:dyDescent="0.25">
      <c r="A1806">
        <f t="shared" si="257"/>
        <v>0.18155672462657124</v>
      </c>
      <c r="B1806" s="2">
        <f t="shared" si="252"/>
        <v>18.030000000000019</v>
      </c>
      <c r="C1806" s="428">
        <f t="shared" si="258"/>
        <v>18.03</v>
      </c>
      <c r="D1806" s="425">
        <f t="shared" si="253"/>
        <v>0.18155672462657108</v>
      </c>
      <c r="E1806" s="433">
        <f t="shared" si="259"/>
        <v>18.03</v>
      </c>
      <c r="F1806" s="430">
        <f t="shared" si="254"/>
        <v>0.22275192576380179</v>
      </c>
      <c r="G1806" s="439">
        <f t="shared" si="260"/>
        <v>18.03</v>
      </c>
      <c r="H1806" s="435">
        <f t="shared" si="255"/>
        <v>0.22275192576380179</v>
      </c>
      <c r="I1806" s="577">
        <f t="shared" si="260"/>
        <v>18.03</v>
      </c>
      <c r="J1806" s="573">
        <f t="shared" si="256"/>
        <v>0.63895247901664942</v>
      </c>
    </row>
    <row r="1807" spans="1:10" x14ac:dyDescent="0.25">
      <c r="A1807">
        <f t="shared" si="257"/>
        <v>0.18165420762560919</v>
      </c>
      <c r="B1807" s="2">
        <f t="shared" si="252"/>
        <v>18.04000000000002</v>
      </c>
      <c r="C1807" s="428">
        <f t="shared" si="258"/>
        <v>18.04</v>
      </c>
      <c r="D1807" s="425">
        <f t="shared" si="253"/>
        <v>0.18165420762560897</v>
      </c>
      <c r="E1807" s="433">
        <f t="shared" si="259"/>
        <v>18.04</v>
      </c>
      <c r="F1807" s="430">
        <f t="shared" si="254"/>
        <v>0.22283104028215756</v>
      </c>
      <c r="G1807" s="439">
        <f t="shared" si="260"/>
        <v>18.04</v>
      </c>
      <c r="H1807" s="435">
        <f t="shared" si="255"/>
        <v>0.22283104028215756</v>
      </c>
      <c r="I1807" s="577">
        <f t="shared" si="260"/>
        <v>18.04</v>
      </c>
      <c r="J1807" s="573">
        <f t="shared" si="256"/>
        <v>0.63903144377178456</v>
      </c>
    </row>
    <row r="1808" spans="1:10" x14ac:dyDescent="0.25">
      <c r="A1808">
        <f t="shared" si="257"/>
        <v>0.18175169560912446</v>
      </c>
      <c r="B1808" s="2">
        <f t="shared" si="252"/>
        <v>18.050000000000022</v>
      </c>
      <c r="C1808" s="428">
        <f t="shared" si="258"/>
        <v>18.05</v>
      </c>
      <c r="D1808" s="425">
        <f t="shared" si="253"/>
        <v>0.18175169560912427</v>
      </c>
      <c r="E1808" s="433">
        <f t="shared" si="259"/>
        <v>18.05</v>
      </c>
      <c r="F1808" s="430">
        <f t="shared" si="254"/>
        <v>0.22291016464681263</v>
      </c>
      <c r="G1808" s="439">
        <f t="shared" si="260"/>
        <v>18.05</v>
      </c>
      <c r="H1808" s="435">
        <f t="shared" si="255"/>
        <v>0.22291016464681263</v>
      </c>
      <c r="I1808" s="577">
        <f t="shared" si="260"/>
        <v>18.05</v>
      </c>
      <c r="J1808" s="573">
        <f t="shared" si="256"/>
        <v>0.63911041045631778</v>
      </c>
    </row>
    <row r="1809" spans="1:10" x14ac:dyDescent="0.25">
      <c r="A1809">
        <f t="shared" si="257"/>
        <v>0.18184918856758056</v>
      </c>
      <c r="B1809" s="2">
        <f t="shared" si="252"/>
        <v>18.060000000000024</v>
      </c>
      <c r="C1809" s="428">
        <f t="shared" si="258"/>
        <v>18.059999999999999</v>
      </c>
      <c r="D1809" s="425">
        <f t="shared" si="253"/>
        <v>0.18184918856758034</v>
      </c>
      <c r="E1809" s="433">
        <f t="shared" si="259"/>
        <v>18.059999999999999</v>
      </c>
      <c r="F1809" s="430">
        <f t="shared" si="254"/>
        <v>0.22298929885389132</v>
      </c>
      <c r="G1809" s="439">
        <f t="shared" si="260"/>
        <v>18.059999999999999</v>
      </c>
      <c r="H1809" s="435">
        <f t="shared" si="255"/>
        <v>0.22298929885389132</v>
      </c>
      <c r="I1809" s="577">
        <f t="shared" si="260"/>
        <v>18.059999999999999</v>
      </c>
      <c r="J1809" s="573">
        <f t="shared" si="256"/>
        <v>0.63918937906998041</v>
      </c>
    </row>
    <row r="1810" spans="1:10" x14ac:dyDescent="0.25">
      <c r="A1810">
        <f t="shared" si="257"/>
        <v>0.18194668649145782</v>
      </c>
      <c r="B1810" s="2">
        <f t="shared" si="252"/>
        <v>18.070000000000025</v>
      </c>
      <c r="C1810" s="428">
        <f t="shared" si="258"/>
        <v>18.07</v>
      </c>
      <c r="D1810" s="425">
        <f t="shared" si="253"/>
        <v>0.18194668649145759</v>
      </c>
      <c r="E1810" s="433">
        <f t="shared" si="259"/>
        <v>18.07</v>
      </c>
      <c r="F1810" s="430">
        <f t="shared" si="254"/>
        <v>0.22306844289951958</v>
      </c>
      <c r="G1810" s="439">
        <f t="shared" si="260"/>
        <v>18.07</v>
      </c>
      <c r="H1810" s="435">
        <f t="shared" si="255"/>
        <v>0.22306844289951958</v>
      </c>
      <c r="I1810" s="577">
        <f t="shared" si="260"/>
        <v>18.07</v>
      </c>
      <c r="J1810" s="573">
        <f t="shared" si="256"/>
        <v>0.63926834961250945</v>
      </c>
    </row>
    <row r="1811" spans="1:10" x14ac:dyDescent="0.25">
      <c r="A1811">
        <f t="shared" si="257"/>
        <v>0.18204418937125341</v>
      </c>
      <c r="B1811" s="2">
        <f t="shared" si="252"/>
        <v>18.080000000000027</v>
      </c>
      <c r="C1811" s="428">
        <f t="shared" si="258"/>
        <v>18.079999999999998</v>
      </c>
      <c r="D1811" s="425">
        <f t="shared" si="253"/>
        <v>0.18204418937125311</v>
      </c>
      <c r="E1811" s="433">
        <f t="shared" si="259"/>
        <v>18.079999999999998</v>
      </c>
      <c r="F1811" s="430">
        <f t="shared" si="254"/>
        <v>0.22314759677982351</v>
      </c>
      <c r="G1811" s="439">
        <f t="shared" si="260"/>
        <v>18.079999999999998</v>
      </c>
      <c r="H1811" s="435">
        <f t="shared" si="255"/>
        <v>0.22314759677982351</v>
      </c>
      <c r="I1811" s="577">
        <f t="shared" si="260"/>
        <v>18.079999999999998</v>
      </c>
      <c r="J1811" s="573">
        <f t="shared" si="256"/>
        <v>0.63934732208363887</v>
      </c>
    </row>
    <row r="1812" spans="1:10" x14ac:dyDescent="0.25">
      <c r="A1812">
        <f t="shared" si="257"/>
        <v>0.18214169719748124</v>
      </c>
      <c r="B1812" s="2">
        <f t="shared" si="252"/>
        <v>18.090000000000028</v>
      </c>
      <c r="C1812" s="428">
        <f t="shared" si="258"/>
        <v>18.09</v>
      </c>
      <c r="D1812" s="425">
        <f t="shared" si="253"/>
        <v>0.182141697197481</v>
      </c>
      <c r="E1812" s="433">
        <f t="shared" si="259"/>
        <v>18.09</v>
      </c>
      <c r="F1812" s="430">
        <f t="shared" si="254"/>
        <v>0.22322676049092999</v>
      </c>
      <c r="G1812" s="439">
        <f t="shared" si="260"/>
        <v>18.09</v>
      </c>
      <c r="H1812" s="435">
        <f t="shared" si="255"/>
        <v>0.22322676049092999</v>
      </c>
      <c r="I1812" s="577">
        <f t="shared" si="260"/>
        <v>18.09</v>
      </c>
      <c r="J1812" s="573">
        <f t="shared" si="256"/>
        <v>0.63942629648310323</v>
      </c>
    </row>
    <row r="1813" spans="1:10" x14ac:dyDescent="0.25">
      <c r="A1813">
        <f t="shared" si="257"/>
        <v>0.18223920996067225</v>
      </c>
      <c r="B1813" s="2">
        <f t="shared" si="252"/>
        <v>18.10000000000003</v>
      </c>
      <c r="C1813" s="428">
        <f t="shared" si="258"/>
        <v>18.100000000000001</v>
      </c>
      <c r="D1813" s="425">
        <f t="shared" si="253"/>
        <v>0.18223920996067197</v>
      </c>
      <c r="E1813" s="433">
        <f t="shared" si="259"/>
        <v>18.100000000000001</v>
      </c>
      <c r="F1813" s="430">
        <f t="shared" si="254"/>
        <v>0.22330593402896648</v>
      </c>
      <c r="G1813" s="439">
        <f t="shared" si="260"/>
        <v>18.100000000000001</v>
      </c>
      <c r="H1813" s="435">
        <f t="shared" si="255"/>
        <v>0.22330593402896648</v>
      </c>
      <c r="I1813" s="577">
        <f t="shared" si="260"/>
        <v>18.100000000000001</v>
      </c>
      <c r="J1813" s="573">
        <f t="shared" si="256"/>
        <v>0.63950527281063707</v>
      </c>
    </row>
    <row r="1814" spans="1:10" x14ac:dyDescent="0.25">
      <c r="A1814">
        <f t="shared" si="257"/>
        <v>0.1823367276513739</v>
      </c>
      <c r="B1814" s="2">
        <f t="shared" si="252"/>
        <v>18.110000000000031</v>
      </c>
      <c r="C1814" s="428">
        <f t="shared" si="258"/>
        <v>18.11</v>
      </c>
      <c r="D1814" s="425">
        <f t="shared" si="253"/>
        <v>0.18233672765137357</v>
      </c>
      <c r="E1814" s="433">
        <f t="shared" si="259"/>
        <v>18.11</v>
      </c>
      <c r="F1814" s="430">
        <f t="shared" si="254"/>
        <v>0.22338511739006114</v>
      </c>
      <c r="G1814" s="439">
        <f t="shared" si="260"/>
        <v>18.11</v>
      </c>
      <c r="H1814" s="435">
        <f t="shared" si="255"/>
        <v>0.22338511739006114</v>
      </c>
      <c r="I1814" s="577">
        <f t="shared" si="260"/>
        <v>18.11</v>
      </c>
      <c r="J1814" s="573">
        <f t="shared" si="256"/>
        <v>0.63958425106597572</v>
      </c>
    </row>
    <row r="1815" spans="1:10" x14ac:dyDescent="0.25">
      <c r="A1815">
        <f t="shared" si="257"/>
        <v>0.18243425026015053</v>
      </c>
      <c r="B1815" s="2">
        <f t="shared" si="252"/>
        <v>18.120000000000033</v>
      </c>
      <c r="C1815" s="428">
        <f t="shared" si="258"/>
        <v>18.12</v>
      </c>
      <c r="D1815" s="425">
        <f t="shared" si="253"/>
        <v>0.18243425026015023</v>
      </c>
      <c r="E1815" s="433">
        <f t="shared" si="259"/>
        <v>18.12</v>
      </c>
      <c r="F1815" s="430">
        <f t="shared" si="254"/>
        <v>0.22346431057034272</v>
      </c>
      <c r="G1815" s="439">
        <f t="shared" si="260"/>
        <v>18.12</v>
      </c>
      <c r="H1815" s="435">
        <f t="shared" si="255"/>
        <v>0.22346431057034272</v>
      </c>
      <c r="I1815" s="577">
        <f t="shared" si="260"/>
        <v>18.12</v>
      </c>
      <c r="J1815" s="573">
        <f t="shared" si="256"/>
        <v>0.63966323124885371</v>
      </c>
    </row>
    <row r="1816" spans="1:10" x14ac:dyDescent="0.25">
      <c r="A1816">
        <f t="shared" si="257"/>
        <v>0.18253177777758317</v>
      </c>
      <c r="B1816" s="2">
        <f t="shared" si="252"/>
        <v>18.130000000000035</v>
      </c>
      <c r="C1816" s="428">
        <f t="shared" si="258"/>
        <v>18.13</v>
      </c>
      <c r="D1816" s="425">
        <f t="shared" si="253"/>
        <v>0.18253177777758284</v>
      </c>
      <c r="E1816" s="433">
        <f t="shared" si="259"/>
        <v>18.13</v>
      </c>
      <c r="F1816" s="430">
        <f t="shared" si="254"/>
        <v>0.22354351356594071</v>
      </c>
      <c r="G1816" s="439">
        <f t="shared" si="260"/>
        <v>18.13</v>
      </c>
      <c r="H1816" s="435">
        <f t="shared" si="255"/>
        <v>0.22354351356594071</v>
      </c>
      <c r="I1816" s="577">
        <f t="shared" si="260"/>
        <v>18.13</v>
      </c>
      <c r="J1816" s="573">
        <f t="shared" si="256"/>
        <v>0.63974221335900594</v>
      </c>
    </row>
    <row r="1817" spans="1:10" x14ac:dyDescent="0.25">
      <c r="A1817">
        <f t="shared" si="257"/>
        <v>0.18262931019426953</v>
      </c>
      <c r="B1817" s="2">
        <f t="shared" si="252"/>
        <v>18.140000000000036</v>
      </c>
      <c r="C1817" s="428">
        <f t="shared" si="258"/>
        <v>18.14</v>
      </c>
      <c r="D1817" s="425">
        <f t="shared" si="253"/>
        <v>0.1826293101942692</v>
      </c>
      <c r="E1817" s="433">
        <f t="shared" si="259"/>
        <v>18.14</v>
      </c>
      <c r="F1817" s="430">
        <f t="shared" si="254"/>
        <v>0.22362272637298525</v>
      </c>
      <c r="G1817" s="439">
        <f t="shared" si="260"/>
        <v>18.14</v>
      </c>
      <c r="H1817" s="435">
        <f t="shared" si="255"/>
        <v>0.22362272637298525</v>
      </c>
      <c r="I1817" s="577">
        <f t="shared" si="260"/>
        <v>18.14</v>
      </c>
      <c r="J1817" s="573">
        <f t="shared" si="256"/>
        <v>0.63982119739616761</v>
      </c>
    </row>
    <row r="1818" spans="1:10" x14ac:dyDescent="0.25">
      <c r="A1818">
        <f t="shared" si="257"/>
        <v>0.1827268475008241</v>
      </c>
      <c r="B1818" s="2">
        <f t="shared" si="252"/>
        <v>18.150000000000038</v>
      </c>
      <c r="C1818" s="428">
        <f t="shared" si="258"/>
        <v>18.149999999999999</v>
      </c>
      <c r="D1818" s="425">
        <f t="shared" si="253"/>
        <v>0.18272684750082371</v>
      </c>
      <c r="E1818" s="433">
        <f t="shared" si="259"/>
        <v>18.149999999999999</v>
      </c>
      <c r="F1818" s="430">
        <f t="shared" si="254"/>
        <v>0.2237019489876069</v>
      </c>
      <c r="G1818" s="439">
        <f t="shared" si="260"/>
        <v>18.149999999999999</v>
      </c>
      <c r="H1818" s="435">
        <f t="shared" si="255"/>
        <v>0.2237019489876069</v>
      </c>
      <c r="I1818" s="577">
        <f t="shared" si="260"/>
        <v>18.149999999999999</v>
      </c>
      <c r="J1818" s="573">
        <f t="shared" si="256"/>
        <v>0.63990018336007326</v>
      </c>
    </row>
    <row r="1819" spans="1:10" x14ac:dyDescent="0.25">
      <c r="A1819">
        <f t="shared" si="257"/>
        <v>0.18282438968787779</v>
      </c>
      <c r="B1819" s="2">
        <f t="shared" si="252"/>
        <v>18.160000000000039</v>
      </c>
      <c r="C1819" s="428">
        <f t="shared" si="258"/>
        <v>18.16</v>
      </c>
      <c r="D1819" s="425">
        <f t="shared" si="253"/>
        <v>0.18282438968787743</v>
      </c>
      <c r="E1819" s="433">
        <f t="shared" si="259"/>
        <v>18.16</v>
      </c>
      <c r="F1819" s="430">
        <f t="shared" si="254"/>
        <v>0.22378118140593722</v>
      </c>
      <c r="G1819" s="439">
        <f t="shared" si="260"/>
        <v>18.16</v>
      </c>
      <c r="H1819" s="435">
        <f t="shared" si="255"/>
        <v>0.22378118140593722</v>
      </c>
      <c r="I1819" s="577">
        <f t="shared" si="260"/>
        <v>18.16</v>
      </c>
      <c r="J1819" s="573">
        <f t="shared" si="256"/>
        <v>0.63997917125045822</v>
      </c>
    </row>
    <row r="1820" spans="1:10" x14ac:dyDescent="0.25">
      <c r="A1820">
        <f t="shared" si="257"/>
        <v>0.18292193674607832</v>
      </c>
      <c r="B1820" s="2">
        <f t="shared" si="252"/>
        <v>18.170000000000041</v>
      </c>
      <c r="C1820" s="428">
        <f t="shared" si="258"/>
        <v>18.170000000000002</v>
      </c>
      <c r="D1820" s="425">
        <f t="shared" si="253"/>
        <v>0.18292193674607796</v>
      </c>
      <c r="E1820" s="433">
        <f t="shared" si="259"/>
        <v>18.170000000000002</v>
      </c>
      <c r="F1820" s="430">
        <f t="shared" si="254"/>
        <v>0.22386042362410827</v>
      </c>
      <c r="G1820" s="439">
        <f t="shared" si="260"/>
        <v>18.170000000000002</v>
      </c>
      <c r="H1820" s="435">
        <f t="shared" si="255"/>
        <v>0.22386042362410827</v>
      </c>
      <c r="I1820" s="577">
        <f t="shared" si="260"/>
        <v>18.170000000000002</v>
      </c>
      <c r="J1820" s="573">
        <f t="shared" si="256"/>
        <v>0.64005816106705793</v>
      </c>
    </row>
    <row r="1821" spans="1:10" x14ac:dyDescent="0.25">
      <c r="A1821">
        <f t="shared" si="257"/>
        <v>0.18301948866609002</v>
      </c>
      <c r="B1821" s="2">
        <f t="shared" si="252"/>
        <v>18.180000000000042</v>
      </c>
      <c r="C1821" s="428">
        <f t="shared" si="258"/>
        <v>18.18</v>
      </c>
      <c r="D1821" s="425">
        <f t="shared" si="253"/>
        <v>0.18301948866608961</v>
      </c>
      <c r="E1821" s="433">
        <f t="shared" si="259"/>
        <v>18.18</v>
      </c>
      <c r="F1821" s="430">
        <f t="shared" si="254"/>
        <v>0.22393967563825259</v>
      </c>
      <c r="G1821" s="439">
        <f t="shared" si="260"/>
        <v>18.18</v>
      </c>
      <c r="H1821" s="435">
        <f t="shared" si="255"/>
        <v>0.22393967563825259</v>
      </c>
      <c r="I1821" s="577">
        <f t="shared" si="260"/>
        <v>18.18</v>
      </c>
      <c r="J1821" s="573">
        <f t="shared" si="256"/>
        <v>0.6401371528096067</v>
      </c>
    </row>
    <row r="1822" spans="1:10" x14ac:dyDescent="0.25">
      <c r="A1822">
        <f t="shared" si="257"/>
        <v>0.18311704543859367</v>
      </c>
      <c r="B1822" s="2">
        <f t="shared" si="252"/>
        <v>18.190000000000044</v>
      </c>
      <c r="C1822" s="428">
        <f t="shared" si="258"/>
        <v>18.190000000000001</v>
      </c>
      <c r="D1822" s="425">
        <f t="shared" si="253"/>
        <v>0.18311704543859325</v>
      </c>
      <c r="E1822" s="433">
        <f t="shared" si="259"/>
        <v>18.190000000000001</v>
      </c>
      <c r="F1822" s="430">
        <f t="shared" si="254"/>
        <v>0.22401893744450374</v>
      </c>
      <c r="G1822" s="439">
        <f t="shared" si="260"/>
        <v>18.190000000000001</v>
      </c>
      <c r="H1822" s="435">
        <f t="shared" si="255"/>
        <v>0.22401893744450374</v>
      </c>
      <c r="I1822" s="577">
        <f t="shared" si="260"/>
        <v>18.190000000000001</v>
      </c>
      <c r="J1822" s="573">
        <f t="shared" si="256"/>
        <v>0.64021614647784064</v>
      </c>
    </row>
    <row r="1823" spans="1:10" x14ac:dyDescent="0.25">
      <c r="A1823">
        <f t="shared" si="257"/>
        <v>0.18321460705428663</v>
      </c>
      <c r="B1823" s="2">
        <f t="shared" si="252"/>
        <v>18.200000000000045</v>
      </c>
      <c r="C1823" s="428">
        <f t="shared" si="258"/>
        <v>18.2</v>
      </c>
      <c r="D1823" s="425">
        <f t="shared" si="253"/>
        <v>0.18321460705428619</v>
      </c>
      <c r="E1823" s="433">
        <f t="shared" si="259"/>
        <v>18.2</v>
      </c>
      <c r="F1823" s="430">
        <f t="shared" si="254"/>
        <v>0.22409820903899552</v>
      </c>
      <c r="G1823" s="439">
        <f t="shared" si="260"/>
        <v>18.2</v>
      </c>
      <c r="H1823" s="435">
        <f t="shared" si="255"/>
        <v>0.22409820903899552</v>
      </c>
      <c r="I1823" s="577">
        <f t="shared" si="260"/>
        <v>18.2</v>
      </c>
      <c r="J1823" s="573">
        <f t="shared" si="256"/>
        <v>0.64029514207149418</v>
      </c>
    </row>
    <row r="1824" spans="1:10" x14ac:dyDescent="0.25">
      <c r="A1824">
        <f t="shared" si="257"/>
        <v>0.18331217350388293</v>
      </c>
      <c r="B1824" s="2">
        <f t="shared" ref="B1824:B1887" si="261">B1823+0.01</f>
        <v>18.210000000000047</v>
      </c>
      <c r="C1824" s="428">
        <f t="shared" si="258"/>
        <v>18.21</v>
      </c>
      <c r="D1824" s="425">
        <f t="shared" si="253"/>
        <v>0.18331217350388246</v>
      </c>
      <c r="E1824" s="433">
        <f t="shared" si="259"/>
        <v>18.21</v>
      </c>
      <c r="F1824" s="430">
        <f t="shared" si="254"/>
        <v>0.22417749041786278</v>
      </c>
      <c r="G1824" s="439">
        <f t="shared" si="260"/>
        <v>18.21</v>
      </c>
      <c r="H1824" s="435">
        <f t="shared" si="255"/>
        <v>0.22417749041786278</v>
      </c>
      <c r="I1824" s="577">
        <f t="shared" si="260"/>
        <v>18.21</v>
      </c>
      <c r="J1824" s="573">
        <f t="shared" si="256"/>
        <v>0.64037413959030309</v>
      </c>
    </row>
    <row r="1825" spans="1:10" x14ac:dyDescent="0.25">
      <c r="A1825">
        <f t="shared" si="257"/>
        <v>0.18340974477811287</v>
      </c>
      <c r="B1825" s="2">
        <f t="shared" si="261"/>
        <v>18.220000000000049</v>
      </c>
      <c r="C1825" s="428">
        <f t="shared" si="258"/>
        <v>18.22</v>
      </c>
      <c r="D1825" s="425">
        <f t="shared" si="253"/>
        <v>0.18340974477811237</v>
      </c>
      <c r="E1825" s="433">
        <f t="shared" si="259"/>
        <v>18.22</v>
      </c>
      <c r="F1825" s="430">
        <f t="shared" si="254"/>
        <v>0.22425678157724069</v>
      </c>
      <c r="G1825" s="439">
        <f t="shared" si="260"/>
        <v>18.22</v>
      </c>
      <c r="H1825" s="435">
        <f t="shared" si="255"/>
        <v>0.22425678157724069</v>
      </c>
      <c r="I1825" s="577">
        <f t="shared" si="260"/>
        <v>18.22</v>
      </c>
      <c r="J1825" s="573">
        <f t="shared" si="256"/>
        <v>0.64045313903400258</v>
      </c>
    </row>
    <row r="1826" spans="1:10" x14ac:dyDescent="0.25">
      <c r="A1826">
        <f t="shared" si="257"/>
        <v>0.18350732086772339</v>
      </c>
      <c r="B1826" s="2">
        <f t="shared" si="261"/>
        <v>18.23000000000005</v>
      </c>
      <c r="C1826" s="428">
        <f t="shared" si="258"/>
        <v>18.23</v>
      </c>
      <c r="D1826" s="425">
        <f t="shared" si="253"/>
        <v>0.1835073208677229</v>
      </c>
      <c r="E1826" s="433">
        <f t="shared" si="259"/>
        <v>18.23</v>
      </c>
      <c r="F1826" s="430">
        <f t="shared" si="254"/>
        <v>0.22433608251326523</v>
      </c>
      <c r="G1826" s="439">
        <f t="shared" si="260"/>
        <v>18.23</v>
      </c>
      <c r="H1826" s="435">
        <f t="shared" si="255"/>
        <v>0.22433608251326523</v>
      </c>
      <c r="I1826" s="577">
        <f t="shared" si="260"/>
        <v>18.23</v>
      </c>
      <c r="J1826" s="573">
        <f t="shared" si="256"/>
        <v>0.64053214040232753</v>
      </c>
    </row>
    <row r="1827" spans="1:10" x14ac:dyDescent="0.25">
      <c r="A1827">
        <f t="shared" si="257"/>
        <v>0.18360490176347782</v>
      </c>
      <c r="B1827" s="2">
        <f t="shared" si="261"/>
        <v>18.240000000000052</v>
      </c>
      <c r="C1827" s="428">
        <f t="shared" si="258"/>
        <v>18.239999999999998</v>
      </c>
      <c r="D1827" s="425">
        <f t="shared" si="253"/>
        <v>0.18360490176347732</v>
      </c>
      <c r="E1827" s="433">
        <f t="shared" si="259"/>
        <v>18.239999999999998</v>
      </c>
      <c r="F1827" s="430">
        <f t="shared" si="254"/>
        <v>0.22441539322207335</v>
      </c>
      <c r="G1827" s="439">
        <f t="shared" si="260"/>
        <v>18.239999999999998</v>
      </c>
      <c r="H1827" s="435">
        <f t="shared" si="255"/>
        <v>0.22441539322207335</v>
      </c>
      <c r="I1827" s="577">
        <f t="shared" si="260"/>
        <v>18.239999999999998</v>
      </c>
      <c r="J1827" s="573">
        <f t="shared" si="256"/>
        <v>0.64061114369501493</v>
      </c>
    </row>
    <row r="1828" spans="1:10" x14ac:dyDescent="0.25">
      <c r="A1828">
        <f t="shared" si="257"/>
        <v>0.183702487456156</v>
      </c>
      <c r="B1828" s="2">
        <f t="shared" si="261"/>
        <v>18.250000000000053</v>
      </c>
      <c r="C1828" s="428">
        <f t="shared" si="258"/>
        <v>18.25</v>
      </c>
      <c r="D1828" s="425">
        <f t="shared" si="253"/>
        <v>0.18370248745615547</v>
      </c>
      <c r="E1828" s="433">
        <f t="shared" si="259"/>
        <v>18.25</v>
      </c>
      <c r="F1828" s="430">
        <f t="shared" si="254"/>
        <v>0.22449471369980187</v>
      </c>
      <c r="G1828" s="439">
        <f t="shared" si="260"/>
        <v>18.25</v>
      </c>
      <c r="H1828" s="435">
        <f t="shared" si="255"/>
        <v>0.22449471369980187</v>
      </c>
      <c r="I1828" s="577">
        <f t="shared" si="260"/>
        <v>18.25</v>
      </c>
      <c r="J1828" s="573">
        <f t="shared" si="256"/>
        <v>0.6406901489117981</v>
      </c>
    </row>
    <row r="1829" spans="1:10" x14ac:dyDescent="0.25">
      <c r="A1829">
        <f t="shared" si="257"/>
        <v>0.18380007793655398</v>
      </c>
      <c r="B1829" s="2">
        <f t="shared" si="261"/>
        <v>18.260000000000055</v>
      </c>
      <c r="C1829" s="428">
        <f t="shared" si="258"/>
        <v>18.260000000000002</v>
      </c>
      <c r="D1829" s="425">
        <f t="shared" si="253"/>
        <v>0.18380007793655345</v>
      </c>
      <c r="E1829" s="433">
        <f t="shared" si="259"/>
        <v>18.260000000000002</v>
      </c>
      <c r="F1829" s="430">
        <f t="shared" si="254"/>
        <v>0.22457404394258912</v>
      </c>
      <c r="G1829" s="439">
        <f t="shared" si="260"/>
        <v>18.260000000000002</v>
      </c>
      <c r="H1829" s="435">
        <f t="shared" si="255"/>
        <v>0.22457404394258912</v>
      </c>
      <c r="I1829" s="577">
        <f t="shared" si="260"/>
        <v>18.260000000000002</v>
      </c>
      <c r="J1829" s="573">
        <f t="shared" si="256"/>
        <v>0.64076915605241436</v>
      </c>
    </row>
    <row r="1830" spans="1:10" x14ac:dyDescent="0.25">
      <c r="A1830">
        <f t="shared" si="257"/>
        <v>0.18389767319548439</v>
      </c>
      <c r="B1830" s="2">
        <f t="shared" si="261"/>
        <v>18.270000000000056</v>
      </c>
      <c r="C1830" s="428">
        <f t="shared" si="258"/>
        <v>18.27</v>
      </c>
      <c r="D1830" s="425">
        <f t="shared" si="253"/>
        <v>0.18389767319548384</v>
      </c>
      <c r="E1830" s="433">
        <f t="shared" si="259"/>
        <v>18.27</v>
      </c>
      <c r="F1830" s="430">
        <f t="shared" si="254"/>
        <v>0.22465338394657355</v>
      </c>
      <c r="G1830" s="439">
        <f t="shared" si="260"/>
        <v>18.27</v>
      </c>
      <c r="H1830" s="435">
        <f t="shared" si="255"/>
        <v>0.22465338394657355</v>
      </c>
      <c r="I1830" s="577">
        <f t="shared" si="260"/>
        <v>18.27</v>
      </c>
      <c r="J1830" s="573">
        <f t="shared" si="256"/>
        <v>0.64084816511659837</v>
      </c>
    </row>
    <row r="1831" spans="1:10" x14ac:dyDescent="0.25">
      <c r="A1831">
        <f t="shared" si="257"/>
        <v>0.18399527322377612</v>
      </c>
      <c r="B1831" s="2">
        <f t="shared" si="261"/>
        <v>18.280000000000058</v>
      </c>
      <c r="C1831" s="428">
        <f t="shared" si="258"/>
        <v>18.28</v>
      </c>
      <c r="D1831" s="425">
        <f t="shared" si="253"/>
        <v>0.18399527322377554</v>
      </c>
      <c r="E1831" s="433">
        <f t="shared" si="259"/>
        <v>18.28</v>
      </c>
      <c r="F1831" s="430">
        <f t="shared" si="254"/>
        <v>0.22473273370789457</v>
      </c>
      <c r="G1831" s="439">
        <f t="shared" si="260"/>
        <v>18.28</v>
      </c>
      <c r="H1831" s="435">
        <f t="shared" si="255"/>
        <v>0.22473273370789457</v>
      </c>
      <c r="I1831" s="577">
        <f t="shared" si="260"/>
        <v>18.28</v>
      </c>
      <c r="J1831" s="573">
        <f t="shared" si="256"/>
        <v>0.64092717610408645</v>
      </c>
    </row>
    <row r="1832" spans="1:10" x14ac:dyDescent="0.25">
      <c r="A1832">
        <f t="shared" si="257"/>
        <v>0.18409287801227439</v>
      </c>
      <c r="B1832" s="2">
        <f t="shared" si="261"/>
        <v>18.29000000000006</v>
      </c>
      <c r="C1832" s="428">
        <f t="shared" si="258"/>
        <v>18.29</v>
      </c>
      <c r="D1832" s="425">
        <f t="shared" si="253"/>
        <v>0.18409287801227381</v>
      </c>
      <c r="E1832" s="433">
        <f t="shared" si="259"/>
        <v>18.29</v>
      </c>
      <c r="F1832" s="430">
        <f t="shared" si="254"/>
        <v>0.22481209322269194</v>
      </c>
      <c r="G1832" s="439">
        <f t="shared" si="260"/>
        <v>18.29</v>
      </c>
      <c r="H1832" s="435">
        <f t="shared" si="255"/>
        <v>0.22481209322269194</v>
      </c>
      <c r="I1832" s="577">
        <f t="shared" si="260"/>
        <v>18.29</v>
      </c>
      <c r="J1832" s="573">
        <f t="shared" si="256"/>
        <v>0.64100618901461337</v>
      </c>
    </row>
    <row r="1833" spans="1:10" x14ac:dyDescent="0.25">
      <c r="A1833">
        <f t="shared" si="257"/>
        <v>0.18419048755184073</v>
      </c>
      <c r="B1833" s="2">
        <f t="shared" si="261"/>
        <v>18.300000000000061</v>
      </c>
      <c r="C1833" s="428">
        <f t="shared" si="258"/>
        <v>18.3</v>
      </c>
      <c r="D1833" s="425">
        <f t="shared" si="253"/>
        <v>0.18419048755184014</v>
      </c>
      <c r="E1833" s="433">
        <f t="shared" si="259"/>
        <v>18.3</v>
      </c>
      <c r="F1833" s="430">
        <f t="shared" si="254"/>
        <v>0.2248914624871064</v>
      </c>
      <c r="G1833" s="439">
        <f t="shared" si="260"/>
        <v>18.3</v>
      </c>
      <c r="H1833" s="435">
        <f t="shared" si="255"/>
        <v>0.2248914624871064</v>
      </c>
      <c r="I1833" s="577">
        <f t="shared" si="260"/>
        <v>18.3</v>
      </c>
      <c r="J1833" s="573">
        <f t="shared" si="256"/>
        <v>0.64108520384791545</v>
      </c>
    </row>
    <row r="1834" spans="1:10" x14ac:dyDescent="0.25">
      <c r="A1834">
        <f t="shared" si="257"/>
        <v>0.18428810183335301</v>
      </c>
      <c r="B1834" s="2">
        <f t="shared" si="261"/>
        <v>18.310000000000063</v>
      </c>
      <c r="C1834" s="428">
        <f t="shared" si="258"/>
        <v>18.309999999999999</v>
      </c>
      <c r="D1834" s="425">
        <f t="shared" si="253"/>
        <v>0.18428810183335237</v>
      </c>
      <c r="E1834" s="433">
        <f t="shared" si="259"/>
        <v>18.309999999999999</v>
      </c>
      <c r="F1834" s="430">
        <f t="shared" si="254"/>
        <v>0.22497084149727917</v>
      </c>
      <c r="G1834" s="439">
        <f t="shared" si="260"/>
        <v>18.309999999999999</v>
      </c>
      <c r="H1834" s="435">
        <f t="shared" si="255"/>
        <v>0.22497084149727917</v>
      </c>
      <c r="I1834" s="577">
        <f t="shared" si="260"/>
        <v>18.309999999999999</v>
      </c>
      <c r="J1834" s="573">
        <f t="shared" si="256"/>
        <v>0.64116422060372835</v>
      </c>
    </row>
    <row r="1835" spans="1:10" x14ac:dyDescent="0.25">
      <c r="A1835">
        <f t="shared" si="257"/>
        <v>0.18438572084770521</v>
      </c>
      <c r="B1835" s="2">
        <f t="shared" si="261"/>
        <v>18.320000000000064</v>
      </c>
      <c r="C1835" s="428">
        <f t="shared" si="258"/>
        <v>18.32</v>
      </c>
      <c r="D1835" s="425">
        <f t="shared" si="253"/>
        <v>0.1843857208477046</v>
      </c>
      <c r="E1835" s="433">
        <f t="shared" si="259"/>
        <v>18.32</v>
      </c>
      <c r="F1835" s="430">
        <f t="shared" si="254"/>
        <v>0.22505023024935228</v>
      </c>
      <c r="G1835" s="439">
        <f t="shared" si="260"/>
        <v>18.32</v>
      </c>
      <c r="H1835" s="435">
        <f t="shared" si="255"/>
        <v>0.22505023024935228</v>
      </c>
      <c r="I1835" s="577">
        <f t="shared" si="260"/>
        <v>18.32</v>
      </c>
      <c r="J1835" s="573">
        <f t="shared" si="256"/>
        <v>0.64124323928178817</v>
      </c>
    </row>
    <row r="1836" spans="1:10" x14ac:dyDescent="0.25">
      <c r="A1836">
        <f t="shared" si="257"/>
        <v>0.18448334458580773</v>
      </c>
      <c r="B1836" s="2">
        <f t="shared" si="261"/>
        <v>18.330000000000066</v>
      </c>
      <c r="C1836" s="428">
        <f t="shared" si="258"/>
        <v>18.329999999999998</v>
      </c>
      <c r="D1836" s="425">
        <f t="shared" si="253"/>
        <v>0.18448334458580709</v>
      </c>
      <c r="E1836" s="433">
        <f t="shared" si="259"/>
        <v>18.329999999999998</v>
      </c>
      <c r="F1836" s="430">
        <f t="shared" si="254"/>
        <v>0.22512962873946818</v>
      </c>
      <c r="G1836" s="439">
        <f t="shared" si="260"/>
        <v>18.329999999999998</v>
      </c>
      <c r="H1836" s="435">
        <f t="shared" si="255"/>
        <v>0.22512962873946818</v>
      </c>
      <c r="I1836" s="577">
        <f t="shared" si="260"/>
        <v>18.329999999999998</v>
      </c>
      <c r="J1836" s="573">
        <f t="shared" si="256"/>
        <v>0.64132225988183023</v>
      </c>
    </row>
    <row r="1837" spans="1:10" x14ac:dyDescent="0.25">
      <c r="A1837">
        <f t="shared" si="257"/>
        <v>0.18458097303858706</v>
      </c>
      <c r="B1837" s="2">
        <f t="shared" si="261"/>
        <v>18.340000000000067</v>
      </c>
      <c r="C1837" s="428">
        <f t="shared" si="258"/>
        <v>18.34</v>
      </c>
      <c r="D1837" s="425">
        <f t="shared" si="253"/>
        <v>0.18458097303858642</v>
      </c>
      <c r="E1837" s="433">
        <f t="shared" si="259"/>
        <v>18.34</v>
      </c>
      <c r="F1837" s="430">
        <f t="shared" si="254"/>
        <v>0.22520903696377026</v>
      </c>
      <c r="G1837" s="439">
        <f t="shared" si="260"/>
        <v>18.34</v>
      </c>
      <c r="H1837" s="435">
        <f t="shared" si="255"/>
        <v>0.22520903696377026</v>
      </c>
      <c r="I1837" s="577">
        <f t="shared" si="260"/>
        <v>18.34</v>
      </c>
      <c r="J1837" s="573">
        <f t="shared" si="256"/>
        <v>0.64140128240359073</v>
      </c>
    </row>
    <row r="1838" spans="1:10" x14ac:dyDescent="0.25">
      <c r="A1838">
        <f t="shared" si="257"/>
        <v>0.18467860619698589</v>
      </c>
      <c r="B1838" s="2">
        <f t="shared" si="261"/>
        <v>18.350000000000069</v>
      </c>
      <c r="C1838" s="428">
        <f t="shared" si="258"/>
        <v>18.350000000000001</v>
      </c>
      <c r="D1838" s="425">
        <f t="shared" si="253"/>
        <v>0.1846786061969852</v>
      </c>
      <c r="E1838" s="433">
        <f t="shared" si="259"/>
        <v>18.350000000000001</v>
      </c>
      <c r="F1838" s="430">
        <f t="shared" si="254"/>
        <v>0.22528845491840246</v>
      </c>
      <c r="G1838" s="439">
        <f t="shared" si="260"/>
        <v>18.350000000000001</v>
      </c>
      <c r="H1838" s="435">
        <f t="shared" si="255"/>
        <v>0.22528845491840246</v>
      </c>
      <c r="I1838" s="577">
        <f t="shared" si="260"/>
        <v>18.350000000000001</v>
      </c>
      <c r="J1838" s="573">
        <f t="shared" si="256"/>
        <v>0.64148030684680568</v>
      </c>
    </row>
    <row r="1839" spans="1:10" x14ac:dyDescent="0.25">
      <c r="A1839">
        <f t="shared" si="257"/>
        <v>0.184776244051963</v>
      </c>
      <c r="B1839" s="2">
        <f t="shared" si="261"/>
        <v>18.36000000000007</v>
      </c>
      <c r="C1839" s="428">
        <f t="shared" si="258"/>
        <v>18.36</v>
      </c>
      <c r="D1839" s="425">
        <f t="shared" si="253"/>
        <v>0.1847762440519623</v>
      </c>
      <c r="E1839" s="433">
        <f t="shared" si="259"/>
        <v>18.36</v>
      </c>
      <c r="F1839" s="430">
        <f t="shared" si="254"/>
        <v>0.22536788259950932</v>
      </c>
      <c r="G1839" s="439">
        <f t="shared" si="260"/>
        <v>18.36</v>
      </c>
      <c r="H1839" s="435">
        <f t="shared" si="255"/>
        <v>0.22536788259950932</v>
      </c>
      <c r="I1839" s="577">
        <f t="shared" si="260"/>
        <v>18.36</v>
      </c>
      <c r="J1839" s="573">
        <f t="shared" si="256"/>
        <v>0.64155933321121084</v>
      </c>
    </row>
    <row r="1840" spans="1:10" x14ac:dyDescent="0.25">
      <c r="A1840">
        <f t="shared" si="257"/>
        <v>0.1848738865944935</v>
      </c>
      <c r="B1840" s="2">
        <f t="shared" si="261"/>
        <v>18.370000000000072</v>
      </c>
      <c r="C1840" s="428">
        <f t="shared" si="258"/>
        <v>18.37</v>
      </c>
      <c r="D1840" s="425">
        <f t="shared" si="253"/>
        <v>0.18487388659449278</v>
      </c>
      <c r="E1840" s="433">
        <f t="shared" si="259"/>
        <v>18.37</v>
      </c>
      <c r="F1840" s="430">
        <f t="shared" si="254"/>
        <v>0.22544732000323617</v>
      </c>
      <c r="G1840" s="439">
        <f t="shared" si="260"/>
        <v>18.37</v>
      </c>
      <c r="H1840" s="435">
        <f t="shared" si="255"/>
        <v>0.22544732000323617</v>
      </c>
      <c r="I1840" s="577">
        <f t="shared" si="260"/>
        <v>18.37</v>
      </c>
      <c r="J1840" s="573">
        <f t="shared" si="256"/>
        <v>0.64163836149654263</v>
      </c>
    </row>
    <row r="1841" spans="1:10" x14ac:dyDescent="0.25">
      <c r="A1841">
        <f t="shared" si="257"/>
        <v>0.18497153381556844</v>
      </c>
      <c r="B1841" s="2">
        <f t="shared" si="261"/>
        <v>18.380000000000074</v>
      </c>
      <c r="C1841" s="428">
        <f t="shared" si="258"/>
        <v>18.38</v>
      </c>
      <c r="D1841" s="425">
        <f t="shared" si="253"/>
        <v>0.18497153381556769</v>
      </c>
      <c r="E1841" s="433">
        <f t="shared" si="259"/>
        <v>18.38</v>
      </c>
      <c r="F1841" s="430">
        <f t="shared" si="254"/>
        <v>0.22552676712572894</v>
      </c>
      <c r="G1841" s="439">
        <f t="shared" si="260"/>
        <v>18.38</v>
      </c>
      <c r="H1841" s="435">
        <f t="shared" si="255"/>
        <v>0.22552676712572894</v>
      </c>
      <c r="I1841" s="577">
        <f t="shared" si="260"/>
        <v>18.38</v>
      </c>
      <c r="J1841" s="573">
        <f t="shared" si="256"/>
        <v>0.64171739170253694</v>
      </c>
    </row>
    <row r="1842" spans="1:10" x14ac:dyDescent="0.25">
      <c r="A1842">
        <f t="shared" si="257"/>
        <v>0.18506918570619499</v>
      </c>
      <c r="B1842" s="2">
        <f t="shared" si="261"/>
        <v>18.390000000000075</v>
      </c>
      <c r="C1842" s="428">
        <f t="shared" si="258"/>
        <v>18.39</v>
      </c>
      <c r="D1842" s="425">
        <f t="shared" si="253"/>
        <v>0.18506918570619424</v>
      </c>
      <c r="E1842" s="433">
        <f t="shared" si="259"/>
        <v>18.39</v>
      </c>
      <c r="F1842" s="430">
        <f t="shared" si="254"/>
        <v>0.22560622396313432</v>
      </c>
      <c r="G1842" s="439">
        <f t="shared" si="260"/>
        <v>18.39</v>
      </c>
      <c r="H1842" s="435">
        <f t="shared" si="255"/>
        <v>0.22560622396313432</v>
      </c>
      <c r="I1842" s="577">
        <f t="shared" si="260"/>
        <v>18.39</v>
      </c>
      <c r="J1842" s="573">
        <f t="shared" si="256"/>
        <v>0.64179642382893021</v>
      </c>
    </row>
    <row r="1843" spans="1:10" x14ac:dyDescent="0.25">
      <c r="A1843">
        <f t="shared" si="257"/>
        <v>0.18516684225739644</v>
      </c>
      <c r="B1843" s="2">
        <f t="shared" si="261"/>
        <v>18.400000000000077</v>
      </c>
      <c r="C1843" s="428">
        <f t="shared" si="258"/>
        <v>18.399999999999999</v>
      </c>
      <c r="D1843" s="425">
        <f t="shared" si="253"/>
        <v>0.18516684225739569</v>
      </c>
      <c r="E1843" s="433">
        <f t="shared" si="259"/>
        <v>18.399999999999999</v>
      </c>
      <c r="F1843" s="430">
        <f t="shared" si="254"/>
        <v>0.22568569051159942</v>
      </c>
      <c r="G1843" s="439">
        <f t="shared" si="260"/>
        <v>18.399999999999999</v>
      </c>
      <c r="H1843" s="435">
        <f t="shared" si="255"/>
        <v>0.22568569051159942</v>
      </c>
      <c r="I1843" s="577">
        <f t="shared" si="260"/>
        <v>18.399999999999999</v>
      </c>
      <c r="J1843" s="573">
        <f t="shared" si="256"/>
        <v>0.64187545787545808</v>
      </c>
    </row>
    <row r="1844" spans="1:10" x14ac:dyDescent="0.25">
      <c r="A1844">
        <f t="shared" si="257"/>
        <v>0.18526450346021206</v>
      </c>
      <c r="B1844" s="2">
        <f t="shared" si="261"/>
        <v>18.410000000000078</v>
      </c>
      <c r="C1844" s="428">
        <f t="shared" si="258"/>
        <v>18.41</v>
      </c>
      <c r="D1844" s="425">
        <f t="shared" si="253"/>
        <v>0.18526450346021131</v>
      </c>
      <c r="E1844" s="433">
        <f t="shared" si="259"/>
        <v>18.41</v>
      </c>
      <c r="F1844" s="430">
        <f t="shared" si="254"/>
        <v>0.2257651667672724</v>
      </c>
      <c r="G1844" s="439">
        <f t="shared" si="260"/>
        <v>18.41</v>
      </c>
      <c r="H1844" s="435">
        <f t="shared" si="255"/>
        <v>0.2257651667672724</v>
      </c>
      <c r="I1844" s="577">
        <f t="shared" si="260"/>
        <v>18.41</v>
      </c>
      <c r="J1844" s="573">
        <f t="shared" si="256"/>
        <v>0.64195449384185721</v>
      </c>
    </row>
    <row r="1845" spans="1:10" x14ac:dyDescent="0.25">
      <c r="A1845">
        <f t="shared" si="257"/>
        <v>0.18536216930569713</v>
      </c>
      <c r="B1845" s="2">
        <f t="shared" si="261"/>
        <v>18.42000000000008</v>
      </c>
      <c r="C1845" s="428">
        <f t="shared" si="258"/>
        <v>18.420000000000002</v>
      </c>
      <c r="D1845" s="425">
        <f t="shared" si="253"/>
        <v>0.18536216930569635</v>
      </c>
      <c r="E1845" s="433">
        <f t="shared" si="259"/>
        <v>18.420000000000002</v>
      </c>
      <c r="F1845" s="430">
        <f t="shared" si="254"/>
        <v>0.22584465272630175</v>
      </c>
      <c r="G1845" s="439">
        <f t="shared" si="260"/>
        <v>18.420000000000002</v>
      </c>
      <c r="H1845" s="435">
        <f t="shared" si="255"/>
        <v>0.22584465272630175</v>
      </c>
      <c r="I1845" s="577">
        <f t="shared" si="260"/>
        <v>18.420000000000002</v>
      </c>
      <c r="J1845" s="573">
        <f t="shared" si="256"/>
        <v>0.64203353172786348</v>
      </c>
    </row>
    <row r="1846" spans="1:10" x14ac:dyDescent="0.25">
      <c r="A1846">
        <f t="shared" si="257"/>
        <v>0.18545983978492295</v>
      </c>
      <c r="B1846" s="2">
        <f t="shared" si="261"/>
        <v>18.430000000000081</v>
      </c>
      <c r="C1846" s="428">
        <f t="shared" si="258"/>
        <v>18.43</v>
      </c>
      <c r="D1846" s="425">
        <f t="shared" si="253"/>
        <v>0.18545983978492217</v>
      </c>
      <c r="E1846" s="433">
        <f t="shared" si="259"/>
        <v>18.43</v>
      </c>
      <c r="F1846" s="430">
        <f t="shared" si="254"/>
        <v>0.22592414838483699</v>
      </c>
      <c r="G1846" s="439">
        <f t="shared" si="260"/>
        <v>18.43</v>
      </c>
      <c r="H1846" s="435">
        <f t="shared" si="255"/>
        <v>0.22592414838483699</v>
      </c>
      <c r="I1846" s="577">
        <f t="shared" si="260"/>
        <v>18.43</v>
      </c>
      <c r="J1846" s="573">
        <f t="shared" si="256"/>
        <v>0.64211257153321433</v>
      </c>
    </row>
    <row r="1847" spans="1:10" x14ac:dyDescent="0.25">
      <c r="A1847">
        <f t="shared" si="257"/>
        <v>0.18555751488897684</v>
      </c>
      <c r="B1847" s="2">
        <f t="shared" si="261"/>
        <v>18.440000000000083</v>
      </c>
      <c r="C1847" s="428">
        <f t="shared" si="258"/>
        <v>18.440000000000001</v>
      </c>
      <c r="D1847" s="425">
        <f t="shared" si="253"/>
        <v>0.18555751488897604</v>
      </c>
      <c r="E1847" s="433">
        <f t="shared" si="259"/>
        <v>18.440000000000001</v>
      </c>
      <c r="F1847" s="430">
        <f t="shared" si="254"/>
        <v>0.22600365373902784</v>
      </c>
      <c r="G1847" s="439">
        <f t="shared" si="260"/>
        <v>18.440000000000001</v>
      </c>
      <c r="H1847" s="435">
        <f t="shared" si="255"/>
        <v>0.22600365373902784</v>
      </c>
      <c r="I1847" s="577">
        <f t="shared" si="260"/>
        <v>18.440000000000001</v>
      </c>
      <c r="J1847" s="573">
        <f t="shared" si="256"/>
        <v>0.64219161325764484</v>
      </c>
    </row>
    <row r="1848" spans="1:10" x14ac:dyDescent="0.25">
      <c r="A1848">
        <f t="shared" si="257"/>
        <v>0.18565519460896196</v>
      </c>
      <c r="B1848" s="2">
        <f t="shared" si="261"/>
        <v>18.450000000000085</v>
      </c>
      <c r="C1848" s="428">
        <f t="shared" si="258"/>
        <v>18.45</v>
      </c>
      <c r="D1848" s="425">
        <f t="shared" si="253"/>
        <v>0.1856551946089611</v>
      </c>
      <c r="E1848" s="433">
        <f t="shared" si="259"/>
        <v>18.45</v>
      </c>
      <c r="F1848" s="430">
        <f t="shared" si="254"/>
        <v>0.22608316878502524</v>
      </c>
      <c r="G1848" s="439">
        <f t="shared" si="260"/>
        <v>18.45</v>
      </c>
      <c r="H1848" s="435">
        <f t="shared" si="255"/>
        <v>0.22608316878502524</v>
      </c>
      <c r="I1848" s="577">
        <f t="shared" si="260"/>
        <v>18.45</v>
      </c>
      <c r="J1848" s="573">
        <f t="shared" si="256"/>
        <v>0.64227065690089302</v>
      </c>
    </row>
    <row r="1849" spans="1:10" x14ac:dyDescent="0.25">
      <c r="A1849">
        <f t="shared" si="257"/>
        <v>0.18575287893599737</v>
      </c>
      <c r="B1849" s="2">
        <f t="shared" si="261"/>
        <v>18.460000000000086</v>
      </c>
      <c r="C1849" s="428">
        <f t="shared" si="258"/>
        <v>18.46</v>
      </c>
      <c r="D1849" s="425">
        <f t="shared" si="253"/>
        <v>0.18575287893599651</v>
      </c>
      <c r="E1849" s="433">
        <f t="shared" si="259"/>
        <v>18.46</v>
      </c>
      <c r="F1849" s="430">
        <f t="shared" si="254"/>
        <v>0.22616269351898027</v>
      </c>
      <c r="G1849" s="439">
        <f t="shared" si="260"/>
        <v>18.46</v>
      </c>
      <c r="H1849" s="435">
        <f t="shared" si="255"/>
        <v>0.22616269351898027</v>
      </c>
      <c r="I1849" s="577">
        <f t="shared" si="260"/>
        <v>18.46</v>
      </c>
      <c r="J1849" s="573">
        <f t="shared" si="256"/>
        <v>0.64234970246269318</v>
      </c>
    </row>
    <row r="1850" spans="1:10" x14ac:dyDescent="0.25">
      <c r="A1850">
        <f t="shared" si="257"/>
        <v>0.18585056786121817</v>
      </c>
      <c r="B1850" s="2">
        <f t="shared" si="261"/>
        <v>18.470000000000088</v>
      </c>
      <c r="C1850" s="428">
        <f t="shared" si="258"/>
        <v>18.47</v>
      </c>
      <c r="D1850" s="425">
        <f t="shared" si="253"/>
        <v>0.18585056786121729</v>
      </c>
      <c r="E1850" s="433">
        <f t="shared" si="259"/>
        <v>18.47</v>
      </c>
      <c r="F1850" s="430">
        <f t="shared" si="254"/>
        <v>0.22624222793704524</v>
      </c>
      <c r="G1850" s="439">
        <f t="shared" si="260"/>
        <v>18.47</v>
      </c>
      <c r="H1850" s="435">
        <f t="shared" si="255"/>
        <v>0.22624222793704524</v>
      </c>
      <c r="I1850" s="577">
        <f t="shared" si="260"/>
        <v>18.47</v>
      </c>
      <c r="J1850" s="573">
        <f t="shared" si="256"/>
        <v>0.64242874994278421</v>
      </c>
    </row>
    <row r="1851" spans="1:10" x14ac:dyDescent="0.25">
      <c r="A1851">
        <f t="shared" si="257"/>
        <v>0.18594826137577516</v>
      </c>
      <c r="B1851" s="2">
        <f t="shared" si="261"/>
        <v>18.480000000000089</v>
      </c>
      <c r="C1851" s="428">
        <f t="shared" si="258"/>
        <v>18.48</v>
      </c>
      <c r="D1851" s="425">
        <f t="shared" si="253"/>
        <v>0.18594826137577433</v>
      </c>
      <c r="E1851" s="433">
        <f t="shared" si="259"/>
        <v>18.48</v>
      </c>
      <c r="F1851" s="430">
        <f t="shared" si="254"/>
        <v>0.22632177203537257</v>
      </c>
      <c r="G1851" s="439">
        <f t="shared" si="260"/>
        <v>18.48</v>
      </c>
      <c r="H1851" s="435">
        <f t="shared" si="255"/>
        <v>0.22632177203537257</v>
      </c>
      <c r="I1851" s="577">
        <f t="shared" si="260"/>
        <v>18.48</v>
      </c>
      <c r="J1851" s="573">
        <f t="shared" si="256"/>
        <v>0.64250779934090063</v>
      </c>
    </row>
    <row r="1852" spans="1:10" x14ac:dyDescent="0.25">
      <c r="A1852">
        <f t="shared" si="257"/>
        <v>0.18604595947083519</v>
      </c>
      <c r="B1852" s="2">
        <f t="shared" si="261"/>
        <v>18.490000000000091</v>
      </c>
      <c r="C1852" s="428">
        <f t="shared" si="258"/>
        <v>18.489999999999998</v>
      </c>
      <c r="D1852" s="425">
        <f t="shared" si="253"/>
        <v>0.18604595947083427</v>
      </c>
      <c r="E1852" s="433">
        <f t="shared" si="259"/>
        <v>18.489999999999998</v>
      </c>
      <c r="F1852" s="430">
        <f t="shared" si="254"/>
        <v>0.22640132581011579</v>
      </c>
      <c r="G1852" s="439">
        <f t="shared" si="260"/>
        <v>18.489999999999998</v>
      </c>
      <c r="H1852" s="435">
        <f t="shared" si="255"/>
        <v>0.22640132581011579</v>
      </c>
      <c r="I1852" s="577">
        <f t="shared" si="260"/>
        <v>18.489999999999998</v>
      </c>
      <c r="J1852" s="573">
        <f t="shared" si="256"/>
        <v>0.64258685065678034</v>
      </c>
    </row>
    <row r="1853" spans="1:10" x14ac:dyDescent="0.25">
      <c r="A1853">
        <f t="shared" si="257"/>
        <v>0.18614366213758071</v>
      </c>
      <c r="B1853" s="2">
        <f t="shared" si="261"/>
        <v>18.500000000000092</v>
      </c>
      <c r="C1853" s="428">
        <f t="shared" si="258"/>
        <v>18.5</v>
      </c>
      <c r="D1853" s="425">
        <f t="shared" si="253"/>
        <v>0.1861436621375798</v>
      </c>
      <c r="E1853" s="433">
        <f t="shared" si="259"/>
        <v>18.5</v>
      </c>
      <c r="F1853" s="430">
        <f t="shared" si="254"/>
        <v>0.22648088925742896</v>
      </c>
      <c r="G1853" s="439">
        <f t="shared" si="260"/>
        <v>18.5</v>
      </c>
      <c r="H1853" s="435">
        <f t="shared" si="255"/>
        <v>0.22648088925742896</v>
      </c>
      <c r="I1853" s="577">
        <f t="shared" si="260"/>
        <v>18.5</v>
      </c>
      <c r="J1853" s="573">
        <f t="shared" si="256"/>
        <v>0.6426659038901601</v>
      </c>
    </row>
    <row r="1854" spans="1:10" x14ac:dyDescent="0.25">
      <c r="A1854">
        <f t="shared" si="257"/>
        <v>0.18624136936721006</v>
      </c>
      <c r="B1854" s="2">
        <f t="shared" si="261"/>
        <v>18.510000000000094</v>
      </c>
      <c r="C1854" s="428">
        <f t="shared" si="258"/>
        <v>18.510000000000002</v>
      </c>
      <c r="D1854" s="425">
        <f t="shared" si="253"/>
        <v>0.18624136936720917</v>
      </c>
      <c r="E1854" s="433">
        <f t="shared" si="259"/>
        <v>18.510000000000002</v>
      </c>
      <c r="F1854" s="430">
        <f t="shared" si="254"/>
        <v>0.22656046237346686</v>
      </c>
      <c r="G1854" s="439">
        <f t="shared" si="260"/>
        <v>18.510000000000002</v>
      </c>
      <c r="H1854" s="435">
        <f t="shared" si="255"/>
        <v>0.22656046237346686</v>
      </c>
      <c r="I1854" s="577">
        <f t="shared" si="260"/>
        <v>18.510000000000002</v>
      </c>
      <c r="J1854" s="573">
        <f t="shared" si="256"/>
        <v>0.64274495904077622</v>
      </c>
    </row>
    <row r="1855" spans="1:10" x14ac:dyDescent="0.25">
      <c r="A1855">
        <f t="shared" si="257"/>
        <v>0.18633908115093742</v>
      </c>
      <c r="B1855" s="2">
        <f t="shared" si="261"/>
        <v>18.520000000000095</v>
      </c>
      <c r="C1855" s="428">
        <f t="shared" si="258"/>
        <v>18.52</v>
      </c>
      <c r="D1855" s="425">
        <f t="shared" si="253"/>
        <v>0.1863390811509365</v>
      </c>
      <c r="E1855" s="433">
        <f t="shared" si="259"/>
        <v>18.52</v>
      </c>
      <c r="F1855" s="430">
        <f t="shared" si="254"/>
        <v>0.22664004515438468</v>
      </c>
      <c r="G1855" s="439">
        <f t="shared" si="260"/>
        <v>18.52</v>
      </c>
      <c r="H1855" s="435">
        <f t="shared" si="255"/>
        <v>0.22664004515438468</v>
      </c>
      <c r="I1855" s="577">
        <f t="shared" si="260"/>
        <v>18.52</v>
      </c>
      <c r="J1855" s="573">
        <f t="shared" si="256"/>
        <v>0.64282401610836526</v>
      </c>
    </row>
    <row r="1856" spans="1:10" x14ac:dyDescent="0.25">
      <c r="A1856">
        <f t="shared" si="257"/>
        <v>0.18643679747999267</v>
      </c>
      <c r="B1856" s="2">
        <f t="shared" si="261"/>
        <v>18.530000000000097</v>
      </c>
      <c r="C1856" s="428">
        <f t="shared" si="258"/>
        <v>18.53</v>
      </c>
      <c r="D1856" s="425">
        <f t="shared" si="253"/>
        <v>0.18643679747999173</v>
      </c>
      <c r="E1856" s="433">
        <f t="shared" si="259"/>
        <v>18.53</v>
      </c>
      <c r="F1856" s="430">
        <f t="shared" si="254"/>
        <v>0.22671963759633887</v>
      </c>
      <c r="G1856" s="439">
        <f t="shared" si="260"/>
        <v>18.53</v>
      </c>
      <c r="H1856" s="435">
        <f t="shared" si="255"/>
        <v>0.22671963759633887</v>
      </c>
      <c r="I1856" s="577">
        <f t="shared" si="260"/>
        <v>18.53</v>
      </c>
      <c r="J1856" s="573">
        <f t="shared" si="256"/>
        <v>0.64290307509266453</v>
      </c>
    </row>
    <row r="1857" spans="1:10" x14ac:dyDescent="0.25">
      <c r="A1857">
        <f t="shared" si="257"/>
        <v>0.18653451834562135</v>
      </c>
      <c r="B1857" s="2">
        <f t="shared" si="261"/>
        <v>18.540000000000099</v>
      </c>
      <c r="C1857" s="428">
        <f t="shared" si="258"/>
        <v>18.54</v>
      </c>
      <c r="D1857" s="425">
        <f t="shared" si="253"/>
        <v>0.1865345183456204</v>
      </c>
      <c r="E1857" s="433">
        <f t="shared" si="259"/>
        <v>18.54</v>
      </c>
      <c r="F1857" s="430">
        <f t="shared" si="254"/>
        <v>0.22679923969548596</v>
      </c>
      <c r="G1857" s="439">
        <f t="shared" si="260"/>
        <v>18.54</v>
      </c>
      <c r="H1857" s="435">
        <f t="shared" si="255"/>
        <v>0.22679923969548596</v>
      </c>
      <c r="I1857" s="577">
        <f t="shared" si="260"/>
        <v>18.54</v>
      </c>
      <c r="J1857" s="573">
        <f t="shared" si="256"/>
        <v>0.64298213599341081</v>
      </c>
    </row>
    <row r="1858" spans="1:10" x14ac:dyDescent="0.25">
      <c r="A1858">
        <f t="shared" si="257"/>
        <v>0.18663224373908482</v>
      </c>
      <c r="B1858" s="2">
        <f t="shared" si="261"/>
        <v>18.5500000000001</v>
      </c>
      <c r="C1858" s="428">
        <f t="shared" si="258"/>
        <v>18.55</v>
      </c>
      <c r="D1858" s="425">
        <f t="shared" si="253"/>
        <v>0.18663224373908385</v>
      </c>
      <c r="E1858" s="433">
        <f t="shared" si="259"/>
        <v>18.55</v>
      </c>
      <c r="F1858" s="430">
        <f t="shared" si="254"/>
        <v>0.2268788514479835</v>
      </c>
      <c r="G1858" s="439">
        <f t="shared" si="260"/>
        <v>18.55</v>
      </c>
      <c r="H1858" s="435">
        <f t="shared" si="255"/>
        <v>0.2268788514479835</v>
      </c>
      <c r="I1858" s="577">
        <f t="shared" si="260"/>
        <v>18.55</v>
      </c>
      <c r="J1858" s="573">
        <f t="shared" si="256"/>
        <v>0.64306119881034085</v>
      </c>
    </row>
    <row r="1859" spans="1:10" x14ac:dyDescent="0.25">
      <c r="A1859">
        <f t="shared" si="257"/>
        <v>0.18672997365165997</v>
      </c>
      <c r="B1859" s="2">
        <f t="shared" si="261"/>
        <v>18.560000000000102</v>
      </c>
      <c r="C1859" s="428">
        <f t="shared" si="258"/>
        <v>18.559999999999999</v>
      </c>
      <c r="D1859" s="425">
        <f t="shared" ref="D1859:D1922" si="262">(((1+C1859/100)^D$2)*C1859/100)/(((1+C1859/100)^D$2)-1)</f>
        <v>0.18672997365165897</v>
      </c>
      <c r="E1859" s="433">
        <f t="shared" si="259"/>
        <v>18.559999999999999</v>
      </c>
      <c r="F1859" s="430">
        <f t="shared" ref="F1859:F1922" si="263">(((1+E1859/100)^F$2)*E1859/100)/(((1+E1859/100)^F$2)-1)</f>
        <v>0.22695847284998971</v>
      </c>
      <c r="G1859" s="439">
        <f t="shared" si="260"/>
        <v>18.559999999999999</v>
      </c>
      <c r="H1859" s="435">
        <f t="shared" ref="H1859:H1922" si="264">(((1+G1859/100)^H$2)*G1859/100)/(((1+G1859/100)^H$2)-1)</f>
        <v>0.22695847284998971</v>
      </c>
      <c r="I1859" s="577">
        <f t="shared" si="260"/>
        <v>18.559999999999999</v>
      </c>
      <c r="J1859" s="573">
        <f t="shared" ref="J1859:J1922" si="265">(((1+I1859/100)^J$2)*I1859/100)/(((1+I1859/100)^J$2)-1)</f>
        <v>0.64314026354319187</v>
      </c>
    </row>
    <row r="1860" spans="1:10" x14ac:dyDescent="0.25">
      <c r="A1860">
        <f t="shared" si="257"/>
        <v>0.18682770807463953</v>
      </c>
      <c r="B1860" s="2">
        <f t="shared" si="261"/>
        <v>18.570000000000103</v>
      </c>
      <c r="C1860" s="428">
        <f t="shared" si="258"/>
        <v>18.57</v>
      </c>
      <c r="D1860" s="425">
        <f t="shared" si="262"/>
        <v>0.18682770807463853</v>
      </c>
      <c r="E1860" s="433">
        <f t="shared" si="259"/>
        <v>18.57</v>
      </c>
      <c r="F1860" s="430">
        <f t="shared" si="263"/>
        <v>0.22703810389766335</v>
      </c>
      <c r="G1860" s="439">
        <f t="shared" si="260"/>
        <v>18.57</v>
      </c>
      <c r="H1860" s="435">
        <f t="shared" si="264"/>
        <v>0.22703810389766335</v>
      </c>
      <c r="I1860" s="577">
        <f t="shared" si="260"/>
        <v>18.57</v>
      </c>
      <c r="J1860" s="573">
        <f t="shared" si="265"/>
        <v>0.64321933019170052</v>
      </c>
    </row>
    <row r="1861" spans="1:10" x14ac:dyDescent="0.25">
      <c r="A1861">
        <f t="shared" ref="A1861:A1924" si="266">(((1+B1861/100)^A$2)*B1861/100)/(((1+B1861/100)^A$2)-1)</f>
        <v>0.18692544699933172</v>
      </c>
      <c r="B1861" s="2">
        <f t="shared" si="261"/>
        <v>18.580000000000105</v>
      </c>
      <c r="C1861" s="428">
        <f t="shared" si="258"/>
        <v>18.579999999999998</v>
      </c>
      <c r="D1861" s="425">
        <f t="shared" si="262"/>
        <v>0.1869254469993307</v>
      </c>
      <c r="E1861" s="433">
        <f t="shared" si="259"/>
        <v>18.579999999999998</v>
      </c>
      <c r="F1861" s="430">
        <f t="shared" si="263"/>
        <v>0.22711774458716405</v>
      </c>
      <c r="G1861" s="439">
        <f t="shared" si="260"/>
        <v>18.579999999999998</v>
      </c>
      <c r="H1861" s="435">
        <f t="shared" si="264"/>
        <v>0.22711774458716405</v>
      </c>
      <c r="I1861" s="577">
        <f t="shared" si="260"/>
        <v>18.579999999999998</v>
      </c>
      <c r="J1861" s="573">
        <f t="shared" si="265"/>
        <v>0.64329839875560446</v>
      </c>
    </row>
    <row r="1862" spans="1:10" x14ac:dyDescent="0.25">
      <c r="A1862">
        <f t="shared" si="266"/>
        <v>0.18702319041706048</v>
      </c>
      <c r="B1862" s="2">
        <f t="shared" si="261"/>
        <v>18.590000000000106</v>
      </c>
      <c r="C1862" s="428">
        <f t="shared" ref="C1862:C1925" si="267">ROUND(C1861+0.01,2)</f>
        <v>18.59</v>
      </c>
      <c r="D1862" s="425">
        <f t="shared" si="262"/>
        <v>0.18702319041705942</v>
      </c>
      <c r="E1862" s="433">
        <f t="shared" ref="E1862:E1925" si="268">ROUND(E1861+0.01,2)</f>
        <v>18.59</v>
      </c>
      <c r="F1862" s="430">
        <f t="shared" si="263"/>
        <v>0.22719739491465196</v>
      </c>
      <c r="G1862" s="439">
        <f t="shared" ref="G1862:I1925" si="269">ROUND(G1861+0.01,2)</f>
        <v>18.59</v>
      </c>
      <c r="H1862" s="435">
        <f t="shared" si="264"/>
        <v>0.22719739491465196</v>
      </c>
      <c r="I1862" s="577">
        <f t="shared" si="269"/>
        <v>18.59</v>
      </c>
      <c r="J1862" s="573">
        <f t="shared" si="265"/>
        <v>0.64337746923464023</v>
      </c>
    </row>
    <row r="1863" spans="1:10" x14ac:dyDescent="0.25">
      <c r="A1863">
        <f t="shared" si="266"/>
        <v>0.18712093831916515</v>
      </c>
      <c r="B1863" s="2">
        <f t="shared" si="261"/>
        <v>18.600000000000108</v>
      </c>
      <c r="C1863" s="428">
        <f t="shared" si="267"/>
        <v>18.600000000000001</v>
      </c>
      <c r="D1863" s="425">
        <f t="shared" si="262"/>
        <v>0.18712093831916413</v>
      </c>
      <c r="E1863" s="433">
        <f t="shared" si="268"/>
        <v>18.600000000000001</v>
      </c>
      <c r="F1863" s="430">
        <f t="shared" si="263"/>
        <v>0.22727705487628802</v>
      </c>
      <c r="G1863" s="439">
        <f t="shared" si="269"/>
        <v>18.600000000000001</v>
      </c>
      <c r="H1863" s="435">
        <f t="shared" si="264"/>
        <v>0.22727705487628802</v>
      </c>
      <c r="I1863" s="577">
        <f t="shared" si="269"/>
        <v>18.600000000000001</v>
      </c>
      <c r="J1863" s="573">
        <f t="shared" si="265"/>
        <v>0.64345654162854538</v>
      </c>
    </row>
    <row r="1864" spans="1:10" x14ac:dyDescent="0.25">
      <c r="A1864">
        <f t="shared" si="266"/>
        <v>0.18721869069700081</v>
      </c>
      <c r="B1864" s="2">
        <f t="shared" si="261"/>
        <v>18.61000000000011</v>
      </c>
      <c r="C1864" s="428">
        <f t="shared" si="267"/>
        <v>18.61</v>
      </c>
      <c r="D1864" s="425">
        <f t="shared" si="262"/>
        <v>0.18721869069699973</v>
      </c>
      <c r="E1864" s="433">
        <f t="shared" si="268"/>
        <v>18.61</v>
      </c>
      <c r="F1864" s="430">
        <f t="shared" si="263"/>
        <v>0.2273567244682338</v>
      </c>
      <c r="G1864" s="439">
        <f t="shared" si="269"/>
        <v>18.61</v>
      </c>
      <c r="H1864" s="435">
        <f t="shared" si="264"/>
        <v>0.2273567244682338</v>
      </c>
      <c r="I1864" s="577">
        <f t="shared" si="269"/>
        <v>18.61</v>
      </c>
      <c r="J1864" s="573">
        <f t="shared" si="265"/>
        <v>0.64353561593705699</v>
      </c>
    </row>
    <row r="1865" spans="1:10" x14ac:dyDescent="0.25">
      <c r="A1865">
        <f t="shared" si="266"/>
        <v>0.18731644754193802</v>
      </c>
      <c r="B1865" s="2">
        <f t="shared" si="261"/>
        <v>18.620000000000111</v>
      </c>
      <c r="C1865" s="428">
        <f t="shared" si="267"/>
        <v>18.62</v>
      </c>
      <c r="D1865" s="425">
        <f t="shared" si="262"/>
        <v>0.18731644754193696</v>
      </c>
      <c r="E1865" s="433">
        <f t="shared" si="268"/>
        <v>18.62</v>
      </c>
      <c r="F1865" s="430">
        <f t="shared" si="263"/>
        <v>0.22743640368665163</v>
      </c>
      <c r="G1865" s="439">
        <f t="shared" si="269"/>
        <v>18.62</v>
      </c>
      <c r="H1865" s="435">
        <f t="shared" si="264"/>
        <v>0.22743640368665163</v>
      </c>
      <c r="I1865" s="577">
        <f t="shared" si="269"/>
        <v>18.62</v>
      </c>
      <c r="J1865" s="573">
        <f t="shared" si="265"/>
        <v>0.64361469215991252</v>
      </c>
    </row>
    <row r="1866" spans="1:10" x14ac:dyDescent="0.25">
      <c r="A1866">
        <f t="shared" si="266"/>
        <v>0.18741420884536283</v>
      </c>
      <c r="B1866" s="2">
        <f t="shared" si="261"/>
        <v>18.630000000000113</v>
      </c>
      <c r="C1866" s="428">
        <f t="shared" si="267"/>
        <v>18.63</v>
      </c>
      <c r="D1866" s="425">
        <f t="shared" si="262"/>
        <v>0.1874142088453617</v>
      </c>
      <c r="E1866" s="433">
        <f t="shared" si="268"/>
        <v>18.63</v>
      </c>
      <c r="F1866" s="430">
        <f t="shared" si="263"/>
        <v>0.22751609252770444</v>
      </c>
      <c r="G1866" s="439">
        <f t="shared" si="269"/>
        <v>18.63</v>
      </c>
      <c r="H1866" s="435">
        <f t="shared" si="264"/>
        <v>0.22751609252770444</v>
      </c>
      <c r="I1866" s="577">
        <f t="shared" si="269"/>
        <v>18.63</v>
      </c>
      <c r="J1866" s="573">
        <f t="shared" si="265"/>
        <v>0.6436937702968486</v>
      </c>
    </row>
    <row r="1867" spans="1:10" x14ac:dyDescent="0.25">
      <c r="A1867">
        <f t="shared" si="266"/>
        <v>0.18751197459867677</v>
      </c>
      <c r="B1867" s="2">
        <f t="shared" si="261"/>
        <v>18.640000000000114</v>
      </c>
      <c r="C1867" s="428">
        <f t="shared" si="267"/>
        <v>18.64</v>
      </c>
      <c r="D1867" s="425">
        <f t="shared" si="262"/>
        <v>0.18751197459867569</v>
      </c>
      <c r="E1867" s="433">
        <f t="shared" si="268"/>
        <v>18.64</v>
      </c>
      <c r="F1867" s="430">
        <f t="shared" si="263"/>
        <v>0.227595790987556</v>
      </c>
      <c r="G1867" s="439">
        <f t="shared" si="269"/>
        <v>18.64</v>
      </c>
      <c r="H1867" s="435">
        <f t="shared" si="264"/>
        <v>0.227595790987556</v>
      </c>
      <c r="I1867" s="577">
        <f t="shared" si="269"/>
        <v>18.64</v>
      </c>
      <c r="J1867" s="573">
        <f t="shared" si="265"/>
        <v>0.64377285034760356</v>
      </c>
    </row>
    <row r="1868" spans="1:10" x14ac:dyDescent="0.25">
      <c r="A1868">
        <f t="shared" si="266"/>
        <v>0.18760974479329692</v>
      </c>
      <c r="B1868" s="2">
        <f t="shared" si="261"/>
        <v>18.650000000000116</v>
      </c>
      <c r="C1868" s="428">
        <f t="shared" si="267"/>
        <v>18.649999999999999</v>
      </c>
      <c r="D1868" s="425">
        <f t="shared" si="262"/>
        <v>0.18760974479329576</v>
      </c>
      <c r="E1868" s="433">
        <f t="shared" si="268"/>
        <v>18.649999999999999</v>
      </c>
      <c r="F1868" s="430">
        <f t="shared" si="263"/>
        <v>0.22767549906237045</v>
      </c>
      <c r="G1868" s="439">
        <f t="shared" si="269"/>
        <v>18.649999999999999</v>
      </c>
      <c r="H1868" s="435">
        <f t="shared" si="264"/>
        <v>0.22767549906237045</v>
      </c>
      <c r="I1868" s="577">
        <f t="shared" si="269"/>
        <v>18.649999999999999</v>
      </c>
      <c r="J1868" s="573">
        <f t="shared" si="265"/>
        <v>0.64385193231191362</v>
      </c>
    </row>
    <row r="1869" spans="1:10" x14ac:dyDescent="0.25">
      <c r="A1869">
        <f t="shared" si="266"/>
        <v>0.18770751942065569</v>
      </c>
      <c r="B1869" s="2">
        <f t="shared" si="261"/>
        <v>18.660000000000117</v>
      </c>
      <c r="C1869" s="428">
        <f t="shared" si="267"/>
        <v>18.66</v>
      </c>
      <c r="D1869" s="425">
        <f t="shared" si="262"/>
        <v>0.18770751942065456</v>
      </c>
      <c r="E1869" s="433">
        <f t="shared" si="268"/>
        <v>18.66</v>
      </c>
      <c r="F1869" s="430">
        <f t="shared" si="263"/>
        <v>0.22775521674831326</v>
      </c>
      <c r="G1869" s="439">
        <f t="shared" si="269"/>
        <v>18.66</v>
      </c>
      <c r="H1869" s="435">
        <f t="shared" si="264"/>
        <v>0.22775521674831326</v>
      </c>
      <c r="I1869" s="577">
        <f t="shared" si="269"/>
        <v>18.66</v>
      </c>
      <c r="J1869" s="573">
        <f t="shared" si="265"/>
        <v>0.64393101618951842</v>
      </c>
    </row>
    <row r="1870" spans="1:10" x14ac:dyDescent="0.25">
      <c r="A1870">
        <f t="shared" si="266"/>
        <v>0.18780529847220095</v>
      </c>
      <c r="B1870" s="2">
        <f t="shared" si="261"/>
        <v>18.670000000000119</v>
      </c>
      <c r="C1870" s="428">
        <f t="shared" si="267"/>
        <v>18.670000000000002</v>
      </c>
      <c r="D1870" s="425">
        <f t="shared" si="262"/>
        <v>0.18780529847219982</v>
      </c>
      <c r="E1870" s="433">
        <f t="shared" si="268"/>
        <v>18.670000000000002</v>
      </c>
      <c r="F1870" s="430">
        <f t="shared" si="263"/>
        <v>0.22783494404154966</v>
      </c>
      <c r="G1870" s="439">
        <f t="shared" si="269"/>
        <v>18.670000000000002</v>
      </c>
      <c r="H1870" s="435">
        <f t="shared" si="264"/>
        <v>0.22783494404154966</v>
      </c>
      <c r="I1870" s="577">
        <f t="shared" si="269"/>
        <v>18.670000000000002</v>
      </c>
      <c r="J1870" s="573">
        <f t="shared" si="265"/>
        <v>0.64401010198015252</v>
      </c>
    </row>
    <row r="1871" spans="1:10" x14ac:dyDescent="0.25">
      <c r="A1871">
        <f t="shared" si="266"/>
        <v>0.18790308193939603</v>
      </c>
      <c r="B1871" s="2">
        <f t="shared" si="261"/>
        <v>18.680000000000121</v>
      </c>
      <c r="C1871" s="428">
        <f t="shared" si="267"/>
        <v>18.68</v>
      </c>
      <c r="D1871" s="425">
        <f t="shared" si="262"/>
        <v>0.18790308193939484</v>
      </c>
      <c r="E1871" s="433">
        <f t="shared" si="268"/>
        <v>18.68</v>
      </c>
      <c r="F1871" s="430">
        <f t="shared" si="263"/>
        <v>0.22791468093824654</v>
      </c>
      <c r="G1871" s="439">
        <f t="shared" si="269"/>
        <v>18.68</v>
      </c>
      <c r="H1871" s="435">
        <f t="shared" si="264"/>
        <v>0.22791468093824654</v>
      </c>
      <c r="I1871" s="577">
        <f t="shared" si="269"/>
        <v>18.68</v>
      </c>
      <c r="J1871" s="573">
        <f t="shared" si="265"/>
        <v>0.64408918968355555</v>
      </c>
    </row>
    <row r="1872" spans="1:10" x14ac:dyDescent="0.25">
      <c r="A1872">
        <f t="shared" si="266"/>
        <v>0.1880008698137195</v>
      </c>
      <c r="B1872" s="2">
        <f t="shared" si="261"/>
        <v>18.690000000000122</v>
      </c>
      <c r="C1872" s="428">
        <f t="shared" si="267"/>
        <v>18.690000000000001</v>
      </c>
      <c r="D1872" s="425">
        <f t="shared" si="262"/>
        <v>0.18800086981371833</v>
      </c>
      <c r="E1872" s="433">
        <f t="shared" si="268"/>
        <v>18.690000000000001</v>
      </c>
      <c r="F1872" s="430">
        <f t="shared" si="263"/>
        <v>0.22799442743457088</v>
      </c>
      <c r="G1872" s="439">
        <f t="shared" si="269"/>
        <v>18.690000000000001</v>
      </c>
      <c r="H1872" s="435">
        <f t="shared" si="264"/>
        <v>0.22799442743457088</v>
      </c>
      <c r="I1872" s="577">
        <f t="shared" si="269"/>
        <v>18.690000000000001</v>
      </c>
      <c r="J1872" s="573">
        <f t="shared" si="265"/>
        <v>0.64416827929946474</v>
      </c>
    </row>
    <row r="1873" spans="1:10" x14ac:dyDescent="0.25">
      <c r="A1873">
        <f t="shared" si="266"/>
        <v>0.18809866208666542</v>
      </c>
      <c r="B1873" s="2">
        <f t="shared" si="261"/>
        <v>18.700000000000124</v>
      </c>
      <c r="C1873" s="428">
        <f t="shared" si="267"/>
        <v>18.7</v>
      </c>
      <c r="D1873" s="425">
        <f t="shared" si="262"/>
        <v>0.18809866208666418</v>
      </c>
      <c r="E1873" s="433">
        <f t="shared" si="268"/>
        <v>18.7</v>
      </c>
      <c r="F1873" s="430">
        <f t="shared" si="263"/>
        <v>0.22807418352669045</v>
      </c>
      <c r="G1873" s="439">
        <f t="shared" si="269"/>
        <v>18.7</v>
      </c>
      <c r="H1873" s="435">
        <f t="shared" si="264"/>
        <v>0.22807418352669045</v>
      </c>
      <c r="I1873" s="577">
        <f t="shared" si="269"/>
        <v>18.7</v>
      </c>
      <c r="J1873" s="573">
        <f t="shared" si="265"/>
        <v>0.64424737082761763</v>
      </c>
    </row>
    <row r="1874" spans="1:10" x14ac:dyDescent="0.25">
      <c r="A1874">
        <f t="shared" si="266"/>
        <v>0.188196458749743</v>
      </c>
      <c r="B1874" s="2">
        <f t="shared" si="261"/>
        <v>18.710000000000125</v>
      </c>
      <c r="C1874" s="428">
        <f t="shared" si="267"/>
        <v>18.71</v>
      </c>
      <c r="D1874" s="425">
        <f t="shared" si="262"/>
        <v>0.18819645874974181</v>
      </c>
      <c r="E1874" s="433">
        <f t="shared" si="268"/>
        <v>18.71</v>
      </c>
      <c r="F1874" s="430">
        <f t="shared" si="263"/>
        <v>0.22815394921077398</v>
      </c>
      <c r="G1874" s="439">
        <f t="shared" si="269"/>
        <v>18.71</v>
      </c>
      <c r="H1874" s="435">
        <f t="shared" si="264"/>
        <v>0.22815394921077398</v>
      </c>
      <c r="I1874" s="577">
        <f t="shared" si="269"/>
        <v>18.71</v>
      </c>
      <c r="J1874" s="573">
        <f t="shared" si="265"/>
        <v>0.64432646426775175</v>
      </c>
    </row>
    <row r="1875" spans="1:10" x14ac:dyDescent="0.25">
      <c r="A1875">
        <f t="shared" si="266"/>
        <v>0.18829425979447695</v>
      </c>
      <c r="B1875" s="2">
        <f t="shared" si="261"/>
        <v>18.720000000000127</v>
      </c>
      <c r="C1875" s="428">
        <f t="shared" si="267"/>
        <v>18.72</v>
      </c>
      <c r="D1875" s="425">
        <f t="shared" si="262"/>
        <v>0.18829425979447573</v>
      </c>
      <c r="E1875" s="433">
        <f t="shared" si="268"/>
        <v>18.72</v>
      </c>
      <c r="F1875" s="430">
        <f t="shared" si="263"/>
        <v>0.22823372448299051</v>
      </c>
      <c r="G1875" s="439">
        <f t="shared" si="269"/>
        <v>18.72</v>
      </c>
      <c r="H1875" s="435">
        <f t="shared" si="264"/>
        <v>0.22823372448299051</v>
      </c>
      <c r="I1875" s="577">
        <f t="shared" si="269"/>
        <v>18.72</v>
      </c>
      <c r="J1875" s="573">
        <f t="shared" si="265"/>
        <v>0.64440555961960488</v>
      </c>
    </row>
    <row r="1876" spans="1:10" x14ac:dyDescent="0.25">
      <c r="A1876">
        <f t="shared" si="266"/>
        <v>0.18839206521240714</v>
      </c>
      <c r="B1876" s="2">
        <f t="shared" si="261"/>
        <v>18.730000000000128</v>
      </c>
      <c r="C1876" s="428">
        <f t="shared" si="267"/>
        <v>18.73</v>
      </c>
      <c r="D1876" s="425">
        <f t="shared" si="262"/>
        <v>0.18839206521240592</v>
      </c>
      <c r="E1876" s="433">
        <f t="shared" si="268"/>
        <v>18.73</v>
      </c>
      <c r="F1876" s="430">
        <f t="shared" si="263"/>
        <v>0.22831350933951008</v>
      </c>
      <c r="G1876" s="439">
        <f t="shared" si="269"/>
        <v>18.73</v>
      </c>
      <c r="H1876" s="435">
        <f t="shared" si="264"/>
        <v>0.22831350933951008</v>
      </c>
      <c r="I1876" s="577">
        <f t="shared" si="269"/>
        <v>18.73</v>
      </c>
      <c r="J1876" s="573">
        <f t="shared" si="265"/>
        <v>0.64448465688291501</v>
      </c>
    </row>
    <row r="1877" spans="1:10" x14ac:dyDescent="0.25">
      <c r="A1877">
        <f t="shared" si="266"/>
        <v>0.18848987499508871</v>
      </c>
      <c r="B1877" s="2">
        <f t="shared" si="261"/>
        <v>18.74000000000013</v>
      </c>
      <c r="C1877" s="428">
        <f t="shared" si="267"/>
        <v>18.739999999999998</v>
      </c>
      <c r="D1877" s="425">
        <f t="shared" si="262"/>
        <v>0.18848987499508743</v>
      </c>
      <c r="E1877" s="433">
        <f t="shared" si="268"/>
        <v>18.739999999999998</v>
      </c>
      <c r="F1877" s="430">
        <f t="shared" si="263"/>
        <v>0.22839330377650327</v>
      </c>
      <c r="G1877" s="439">
        <f t="shared" si="269"/>
        <v>18.739999999999998</v>
      </c>
      <c r="H1877" s="435">
        <f t="shared" si="264"/>
        <v>0.22839330377650327</v>
      </c>
      <c r="I1877" s="577">
        <f t="shared" si="269"/>
        <v>18.739999999999998</v>
      </c>
      <c r="J1877" s="573">
        <f t="shared" si="265"/>
        <v>0.64456375605741967</v>
      </c>
    </row>
    <row r="1878" spans="1:10" x14ac:dyDescent="0.25">
      <c r="A1878">
        <f t="shared" si="266"/>
        <v>0.18858768913409199</v>
      </c>
      <c r="B1878" s="2">
        <f t="shared" si="261"/>
        <v>18.750000000000131</v>
      </c>
      <c r="C1878" s="428">
        <f t="shared" si="267"/>
        <v>18.75</v>
      </c>
      <c r="D1878" s="425">
        <f t="shared" si="262"/>
        <v>0.18858768913409071</v>
      </c>
      <c r="E1878" s="433">
        <f t="shared" si="268"/>
        <v>18.75</v>
      </c>
      <c r="F1878" s="430">
        <f t="shared" si="263"/>
        <v>0.22847310779014152</v>
      </c>
      <c r="G1878" s="439">
        <f t="shared" si="269"/>
        <v>18.75</v>
      </c>
      <c r="H1878" s="435">
        <f t="shared" si="264"/>
        <v>0.22847310779014152</v>
      </c>
      <c r="I1878" s="577">
        <f t="shared" si="269"/>
        <v>18.75</v>
      </c>
      <c r="J1878" s="573">
        <f t="shared" si="265"/>
        <v>0.64464285714285718</v>
      </c>
    </row>
    <row r="1879" spans="1:10" x14ac:dyDescent="0.25">
      <c r="A1879">
        <f t="shared" si="266"/>
        <v>0.18868550762100261</v>
      </c>
      <c r="B1879" s="2">
        <f t="shared" si="261"/>
        <v>18.760000000000133</v>
      </c>
      <c r="C1879" s="428">
        <f t="shared" si="267"/>
        <v>18.760000000000002</v>
      </c>
      <c r="D1879" s="425">
        <f t="shared" si="262"/>
        <v>0.18868550762100134</v>
      </c>
      <c r="E1879" s="433">
        <f t="shared" si="268"/>
        <v>18.760000000000002</v>
      </c>
      <c r="F1879" s="430">
        <f t="shared" si="263"/>
        <v>0.2285529213765968</v>
      </c>
      <c r="G1879" s="439">
        <f t="shared" si="269"/>
        <v>18.760000000000002</v>
      </c>
      <c r="H1879" s="435">
        <f t="shared" si="264"/>
        <v>0.2285529213765968</v>
      </c>
      <c r="I1879" s="577">
        <f t="shared" si="269"/>
        <v>18.760000000000002</v>
      </c>
      <c r="J1879" s="573">
        <f t="shared" si="265"/>
        <v>0.6447219601389651</v>
      </c>
    </row>
    <row r="1880" spans="1:10" x14ac:dyDescent="0.25">
      <c r="A1880">
        <f t="shared" si="266"/>
        <v>0.18878333044742132</v>
      </c>
      <c r="B1880" s="2">
        <f t="shared" si="261"/>
        <v>18.770000000000135</v>
      </c>
      <c r="C1880" s="428">
        <f t="shared" si="267"/>
        <v>18.77</v>
      </c>
      <c r="D1880" s="425">
        <f t="shared" si="262"/>
        <v>0.18878333044741996</v>
      </c>
      <c r="E1880" s="433">
        <f t="shared" si="268"/>
        <v>18.77</v>
      </c>
      <c r="F1880" s="430">
        <f t="shared" si="263"/>
        <v>0.2286327445320418</v>
      </c>
      <c r="G1880" s="439">
        <f t="shared" si="269"/>
        <v>18.77</v>
      </c>
      <c r="H1880" s="435">
        <f t="shared" si="264"/>
        <v>0.2286327445320418</v>
      </c>
      <c r="I1880" s="577">
        <f t="shared" si="269"/>
        <v>18.77</v>
      </c>
      <c r="J1880" s="573">
        <f t="shared" si="265"/>
        <v>0.64480106504548151</v>
      </c>
    </row>
    <row r="1881" spans="1:10" x14ac:dyDescent="0.25">
      <c r="A1881">
        <f t="shared" si="266"/>
        <v>0.18888115760496399</v>
      </c>
      <c r="B1881" s="2">
        <f t="shared" si="261"/>
        <v>18.780000000000136</v>
      </c>
      <c r="C1881" s="428">
        <f t="shared" si="267"/>
        <v>18.78</v>
      </c>
      <c r="D1881" s="425">
        <f t="shared" si="262"/>
        <v>0.18888115760496266</v>
      </c>
      <c r="E1881" s="433">
        <f t="shared" si="268"/>
        <v>18.78</v>
      </c>
      <c r="F1881" s="430">
        <f t="shared" si="263"/>
        <v>0.22871257725265007</v>
      </c>
      <c r="G1881" s="439">
        <f t="shared" si="269"/>
        <v>18.78</v>
      </c>
      <c r="H1881" s="435">
        <f t="shared" si="264"/>
        <v>0.22871257725265007</v>
      </c>
      <c r="I1881" s="577">
        <f t="shared" si="269"/>
        <v>18.78</v>
      </c>
      <c r="J1881" s="573">
        <f t="shared" si="265"/>
        <v>0.64488017186214464</v>
      </c>
    </row>
    <row r="1882" spans="1:10" x14ac:dyDescent="0.25">
      <c r="A1882">
        <f t="shared" si="266"/>
        <v>0.18897898908526176</v>
      </c>
      <c r="B1882" s="2">
        <f t="shared" si="261"/>
        <v>18.790000000000138</v>
      </c>
      <c r="C1882" s="428">
        <f t="shared" si="267"/>
        <v>18.79</v>
      </c>
      <c r="D1882" s="425">
        <f t="shared" si="262"/>
        <v>0.1889789890852604</v>
      </c>
      <c r="E1882" s="433">
        <f t="shared" si="268"/>
        <v>18.79</v>
      </c>
      <c r="F1882" s="430">
        <f t="shared" si="263"/>
        <v>0.22879241953459564</v>
      </c>
      <c r="G1882" s="439">
        <f t="shared" si="269"/>
        <v>18.79</v>
      </c>
      <c r="H1882" s="435">
        <f t="shared" si="264"/>
        <v>0.22879241953459564</v>
      </c>
      <c r="I1882" s="577">
        <f t="shared" si="269"/>
        <v>18.79</v>
      </c>
      <c r="J1882" s="573">
        <f t="shared" si="265"/>
        <v>0.64495928058869245</v>
      </c>
    </row>
    <row r="1883" spans="1:10" x14ac:dyDescent="0.25">
      <c r="A1883">
        <f t="shared" si="266"/>
        <v>0.18907682487996072</v>
      </c>
      <c r="B1883" s="2">
        <f t="shared" si="261"/>
        <v>18.800000000000139</v>
      </c>
      <c r="C1883" s="428">
        <f t="shared" si="267"/>
        <v>18.8</v>
      </c>
      <c r="D1883" s="425">
        <f t="shared" si="262"/>
        <v>0.18907682487995939</v>
      </c>
      <c r="E1883" s="433">
        <f t="shared" si="268"/>
        <v>18.8</v>
      </c>
      <c r="F1883" s="430">
        <f t="shared" si="263"/>
        <v>0.2288722713740535</v>
      </c>
      <c r="G1883" s="439">
        <f t="shared" si="269"/>
        <v>18.8</v>
      </c>
      <c r="H1883" s="435">
        <f t="shared" si="264"/>
        <v>0.2288722713740535</v>
      </c>
      <c r="I1883" s="577">
        <f t="shared" si="269"/>
        <v>18.8</v>
      </c>
      <c r="J1883" s="573">
        <f t="shared" si="265"/>
        <v>0.64503839122486295</v>
      </c>
    </row>
    <row r="1884" spans="1:10" x14ac:dyDescent="0.25">
      <c r="A1884">
        <f t="shared" si="266"/>
        <v>0.18917466498072216</v>
      </c>
      <c r="B1884" s="2">
        <f t="shared" si="261"/>
        <v>18.810000000000141</v>
      </c>
      <c r="C1884" s="428">
        <f t="shared" si="267"/>
        <v>18.809999999999999</v>
      </c>
      <c r="D1884" s="425">
        <f t="shared" si="262"/>
        <v>0.1891746649807208</v>
      </c>
      <c r="E1884" s="433">
        <f t="shared" si="268"/>
        <v>18.809999999999999</v>
      </c>
      <c r="F1884" s="430">
        <f t="shared" si="263"/>
        <v>0.22895213276719908</v>
      </c>
      <c r="G1884" s="439">
        <f t="shared" si="269"/>
        <v>18.809999999999999</v>
      </c>
      <c r="H1884" s="435">
        <f t="shared" si="264"/>
        <v>0.22895213276719908</v>
      </c>
      <c r="I1884" s="577">
        <f t="shared" si="269"/>
        <v>18.809999999999999</v>
      </c>
      <c r="J1884" s="573">
        <f t="shared" si="265"/>
        <v>0.64511750377039467</v>
      </c>
    </row>
    <row r="1885" spans="1:10" x14ac:dyDescent="0.25">
      <c r="A1885">
        <f t="shared" si="266"/>
        <v>0.18927250937922249</v>
      </c>
      <c r="B1885" s="2">
        <f t="shared" si="261"/>
        <v>18.820000000000142</v>
      </c>
      <c r="C1885" s="428">
        <f t="shared" si="267"/>
        <v>18.82</v>
      </c>
      <c r="D1885" s="425">
        <f t="shared" si="262"/>
        <v>0.18927250937922108</v>
      </c>
      <c r="E1885" s="433">
        <f t="shared" si="268"/>
        <v>18.82</v>
      </c>
      <c r="F1885" s="430">
        <f t="shared" si="263"/>
        <v>0.22903200371020882</v>
      </c>
      <c r="G1885" s="439">
        <f t="shared" si="269"/>
        <v>18.82</v>
      </c>
      <c r="H1885" s="435">
        <f t="shared" si="264"/>
        <v>0.22903200371020882</v>
      </c>
      <c r="I1885" s="577">
        <f t="shared" si="269"/>
        <v>18.82</v>
      </c>
      <c r="J1885" s="573">
        <f t="shared" si="265"/>
        <v>0.64519661822502539</v>
      </c>
    </row>
    <row r="1886" spans="1:10" x14ac:dyDescent="0.25">
      <c r="A1886">
        <f t="shared" si="266"/>
        <v>0.18937035806715291</v>
      </c>
      <c r="B1886" s="2">
        <f t="shared" si="261"/>
        <v>18.830000000000144</v>
      </c>
      <c r="C1886" s="428">
        <f t="shared" si="267"/>
        <v>18.829999999999998</v>
      </c>
      <c r="D1886" s="425">
        <f t="shared" si="262"/>
        <v>0.1893703580671515</v>
      </c>
      <c r="E1886" s="433">
        <f t="shared" si="268"/>
        <v>18.829999999999998</v>
      </c>
      <c r="F1886" s="430">
        <f t="shared" si="263"/>
        <v>0.22911188419925949</v>
      </c>
      <c r="G1886" s="439">
        <f t="shared" si="269"/>
        <v>18.829999999999998</v>
      </c>
      <c r="H1886" s="435">
        <f t="shared" si="264"/>
        <v>0.22911188419925949</v>
      </c>
      <c r="I1886" s="577">
        <f t="shared" si="269"/>
        <v>18.829999999999998</v>
      </c>
      <c r="J1886" s="573">
        <f t="shared" si="265"/>
        <v>0.64527573458849341</v>
      </c>
    </row>
    <row r="1887" spans="1:10" x14ac:dyDescent="0.25">
      <c r="A1887">
        <f t="shared" si="266"/>
        <v>0.18946821103621994</v>
      </c>
      <c r="B1887" s="2">
        <f t="shared" si="261"/>
        <v>18.840000000000146</v>
      </c>
      <c r="C1887" s="428">
        <f t="shared" si="267"/>
        <v>18.84</v>
      </c>
      <c r="D1887" s="425">
        <f t="shared" si="262"/>
        <v>0.1894682110362185</v>
      </c>
      <c r="E1887" s="433">
        <f t="shared" si="268"/>
        <v>18.84</v>
      </c>
      <c r="F1887" s="430">
        <f t="shared" si="263"/>
        <v>0.22919177423052878</v>
      </c>
      <c r="G1887" s="439">
        <f t="shared" si="269"/>
        <v>18.84</v>
      </c>
      <c r="H1887" s="435">
        <f t="shared" si="264"/>
        <v>0.22919177423052878</v>
      </c>
      <c r="I1887" s="577">
        <f t="shared" si="269"/>
        <v>18.84</v>
      </c>
      <c r="J1887" s="573">
        <f t="shared" si="265"/>
        <v>0.64535485286053706</v>
      </c>
    </row>
    <row r="1888" spans="1:10" x14ac:dyDescent="0.25">
      <c r="A1888">
        <f t="shared" si="266"/>
        <v>0.18956606827814493</v>
      </c>
      <c r="B1888" s="2">
        <f t="shared" ref="B1888:B1951" si="270">B1887+0.01</f>
        <v>18.850000000000147</v>
      </c>
      <c r="C1888" s="428">
        <f t="shared" si="267"/>
        <v>18.850000000000001</v>
      </c>
      <c r="D1888" s="425">
        <f t="shared" si="262"/>
        <v>0.18956606827814351</v>
      </c>
      <c r="E1888" s="433">
        <f t="shared" si="268"/>
        <v>18.850000000000001</v>
      </c>
      <c r="F1888" s="430">
        <f t="shared" si="263"/>
        <v>0.22927167380019539</v>
      </c>
      <c r="G1888" s="439">
        <f t="shared" si="269"/>
        <v>18.850000000000001</v>
      </c>
      <c r="H1888" s="435">
        <f t="shared" si="264"/>
        <v>0.22927167380019539</v>
      </c>
      <c r="I1888" s="577">
        <f t="shared" si="269"/>
        <v>18.850000000000001</v>
      </c>
      <c r="J1888" s="573">
        <f t="shared" si="265"/>
        <v>0.645433973040896</v>
      </c>
    </row>
    <row r="1889" spans="1:10" x14ac:dyDescent="0.25">
      <c r="A1889">
        <f t="shared" si="266"/>
        <v>0.1896639297846642</v>
      </c>
      <c r="B1889" s="2">
        <f t="shared" si="270"/>
        <v>18.860000000000149</v>
      </c>
      <c r="C1889" s="428">
        <f t="shared" si="267"/>
        <v>18.86</v>
      </c>
      <c r="D1889" s="425">
        <f t="shared" si="262"/>
        <v>0.18966392978466273</v>
      </c>
      <c r="E1889" s="433">
        <f t="shared" si="268"/>
        <v>18.86</v>
      </c>
      <c r="F1889" s="430">
        <f t="shared" si="263"/>
        <v>0.22935158290443794</v>
      </c>
      <c r="G1889" s="439">
        <f t="shared" si="269"/>
        <v>18.86</v>
      </c>
      <c r="H1889" s="435">
        <f t="shared" si="264"/>
        <v>0.22935158290443794</v>
      </c>
      <c r="I1889" s="577">
        <f t="shared" si="269"/>
        <v>18.86</v>
      </c>
      <c r="J1889" s="573">
        <f t="shared" si="265"/>
        <v>0.64551309512930599</v>
      </c>
    </row>
    <row r="1890" spans="1:10" x14ac:dyDescent="0.25">
      <c r="A1890">
        <f t="shared" si="266"/>
        <v>0.18976179554752909</v>
      </c>
      <c r="B1890" s="2">
        <f t="shared" si="270"/>
        <v>18.87000000000015</v>
      </c>
      <c r="C1890" s="428">
        <f t="shared" si="267"/>
        <v>18.87</v>
      </c>
      <c r="D1890" s="425">
        <f t="shared" si="262"/>
        <v>0.18976179554752765</v>
      </c>
      <c r="E1890" s="433">
        <f t="shared" si="268"/>
        <v>18.87</v>
      </c>
      <c r="F1890" s="430">
        <f t="shared" si="263"/>
        <v>0.22943150153943667</v>
      </c>
      <c r="G1890" s="439">
        <f t="shared" si="269"/>
        <v>18.87</v>
      </c>
      <c r="H1890" s="435">
        <f t="shared" si="264"/>
        <v>0.22943150153943667</v>
      </c>
      <c r="I1890" s="577">
        <f t="shared" si="269"/>
        <v>18.87</v>
      </c>
      <c r="J1890" s="573">
        <f t="shared" si="265"/>
        <v>0.64559221912550813</v>
      </c>
    </row>
    <row r="1891" spans="1:10" x14ac:dyDescent="0.25">
      <c r="A1891">
        <f t="shared" si="266"/>
        <v>0.18985966555850584</v>
      </c>
      <c r="B1891" s="2">
        <f t="shared" si="270"/>
        <v>18.880000000000152</v>
      </c>
      <c r="C1891" s="428">
        <f t="shared" si="267"/>
        <v>18.88</v>
      </c>
      <c r="D1891" s="425">
        <f t="shared" si="262"/>
        <v>0.18985966555850434</v>
      </c>
      <c r="E1891" s="433">
        <f t="shared" si="268"/>
        <v>18.88</v>
      </c>
      <c r="F1891" s="430">
        <f t="shared" si="263"/>
        <v>0.22951142970137181</v>
      </c>
      <c r="G1891" s="439">
        <f t="shared" si="269"/>
        <v>18.88</v>
      </c>
      <c r="H1891" s="435">
        <f t="shared" si="264"/>
        <v>0.22951142970137181</v>
      </c>
      <c r="I1891" s="577">
        <f t="shared" si="269"/>
        <v>18.88</v>
      </c>
      <c r="J1891" s="573">
        <f t="shared" si="265"/>
        <v>0.6456713450292394</v>
      </c>
    </row>
    <row r="1892" spans="1:10" x14ac:dyDescent="0.25">
      <c r="A1892">
        <f t="shared" si="266"/>
        <v>0.18995753980937558</v>
      </c>
      <c r="B1892" s="2">
        <f t="shared" si="270"/>
        <v>18.890000000000153</v>
      </c>
      <c r="C1892" s="428">
        <f t="shared" si="267"/>
        <v>18.89</v>
      </c>
      <c r="D1892" s="425">
        <f t="shared" si="262"/>
        <v>0.18995753980937408</v>
      </c>
      <c r="E1892" s="433">
        <f t="shared" si="268"/>
        <v>18.89</v>
      </c>
      <c r="F1892" s="430">
        <f t="shared" si="263"/>
        <v>0.2295913673864248</v>
      </c>
      <c r="G1892" s="439">
        <f t="shared" si="269"/>
        <v>18.89</v>
      </c>
      <c r="H1892" s="435">
        <f t="shared" si="264"/>
        <v>0.2295913673864248</v>
      </c>
      <c r="I1892" s="577">
        <f t="shared" si="269"/>
        <v>18.89</v>
      </c>
      <c r="J1892" s="573">
        <f t="shared" si="265"/>
        <v>0.64575047284023923</v>
      </c>
    </row>
    <row r="1893" spans="1:10" x14ac:dyDescent="0.25">
      <c r="A1893">
        <f t="shared" si="266"/>
        <v>0.19005541829193431</v>
      </c>
      <c r="B1893" s="2">
        <f t="shared" si="270"/>
        <v>18.900000000000155</v>
      </c>
      <c r="C1893" s="428">
        <f t="shared" si="267"/>
        <v>18.899999999999999</v>
      </c>
      <c r="D1893" s="425">
        <f t="shared" si="262"/>
        <v>0.19005541829193282</v>
      </c>
      <c r="E1893" s="433">
        <f t="shared" si="268"/>
        <v>18.899999999999999</v>
      </c>
      <c r="F1893" s="430">
        <f t="shared" si="263"/>
        <v>0.22967131459077739</v>
      </c>
      <c r="G1893" s="439">
        <f t="shared" si="269"/>
        <v>18.899999999999999</v>
      </c>
      <c r="H1893" s="435">
        <f t="shared" si="264"/>
        <v>0.22967131459077739</v>
      </c>
      <c r="I1893" s="577">
        <f t="shared" si="269"/>
        <v>18.899999999999999</v>
      </c>
      <c r="J1893" s="573">
        <f t="shared" si="265"/>
        <v>0.6458296025582454</v>
      </c>
    </row>
    <row r="1894" spans="1:10" x14ac:dyDescent="0.25">
      <c r="A1894">
        <f t="shared" si="266"/>
        <v>0.19015330099799299</v>
      </c>
      <c r="B1894" s="2">
        <f t="shared" si="270"/>
        <v>18.910000000000156</v>
      </c>
      <c r="C1894" s="428">
        <f t="shared" si="267"/>
        <v>18.91</v>
      </c>
      <c r="D1894" s="425">
        <f t="shared" si="262"/>
        <v>0.19015330099799144</v>
      </c>
      <c r="E1894" s="433">
        <f t="shared" si="268"/>
        <v>18.91</v>
      </c>
      <c r="F1894" s="430">
        <f t="shared" si="263"/>
        <v>0.22975127131061249</v>
      </c>
      <c r="G1894" s="439">
        <f t="shared" si="269"/>
        <v>18.91</v>
      </c>
      <c r="H1894" s="435">
        <f t="shared" si="264"/>
        <v>0.22975127131061249</v>
      </c>
      <c r="I1894" s="577">
        <f t="shared" si="269"/>
        <v>18.91</v>
      </c>
      <c r="J1894" s="573">
        <f t="shared" si="265"/>
        <v>0.64590873418299755</v>
      </c>
    </row>
    <row r="1895" spans="1:10" x14ac:dyDescent="0.25">
      <c r="A1895">
        <f t="shared" si="266"/>
        <v>0.19025118791937717</v>
      </c>
      <c r="B1895" s="2">
        <f t="shared" si="270"/>
        <v>18.920000000000158</v>
      </c>
      <c r="C1895" s="428">
        <f t="shared" si="267"/>
        <v>18.920000000000002</v>
      </c>
      <c r="D1895" s="425">
        <f t="shared" si="262"/>
        <v>0.19025118791937565</v>
      </c>
      <c r="E1895" s="433">
        <f t="shared" si="268"/>
        <v>18.920000000000002</v>
      </c>
      <c r="F1895" s="430">
        <f t="shared" si="263"/>
        <v>0.22983123754211321</v>
      </c>
      <c r="G1895" s="439">
        <f t="shared" si="269"/>
        <v>18.920000000000002</v>
      </c>
      <c r="H1895" s="435">
        <f t="shared" si="264"/>
        <v>0.22983123754211321</v>
      </c>
      <c r="I1895" s="577">
        <f t="shared" si="269"/>
        <v>18.920000000000002</v>
      </c>
      <c r="J1895" s="573">
        <f t="shared" si="265"/>
        <v>0.64598786771423344</v>
      </c>
    </row>
    <row r="1896" spans="1:10" x14ac:dyDescent="0.25">
      <c r="A1896">
        <f t="shared" si="266"/>
        <v>0.19034907904792753</v>
      </c>
      <c r="B1896" s="2">
        <f t="shared" si="270"/>
        <v>18.93000000000016</v>
      </c>
      <c r="C1896" s="428">
        <f t="shared" si="267"/>
        <v>18.93</v>
      </c>
      <c r="D1896" s="425">
        <f t="shared" si="262"/>
        <v>0.19034907904792595</v>
      </c>
      <c r="E1896" s="433">
        <f t="shared" si="268"/>
        <v>18.93</v>
      </c>
      <c r="F1896" s="430">
        <f t="shared" si="263"/>
        <v>0.22991121328146369</v>
      </c>
      <c r="G1896" s="439">
        <f t="shared" si="269"/>
        <v>18.93</v>
      </c>
      <c r="H1896" s="435">
        <f t="shared" si="264"/>
        <v>0.22991121328146369</v>
      </c>
      <c r="I1896" s="577">
        <f t="shared" si="269"/>
        <v>18.93</v>
      </c>
      <c r="J1896" s="573">
        <f t="shared" si="265"/>
        <v>0.64606700315169219</v>
      </c>
    </row>
    <row r="1897" spans="1:10" x14ac:dyDescent="0.25">
      <c r="A1897">
        <f t="shared" si="266"/>
        <v>0.19044697437549926</v>
      </c>
      <c r="B1897" s="2">
        <f t="shared" si="270"/>
        <v>18.940000000000161</v>
      </c>
      <c r="C1897" s="428">
        <f t="shared" si="267"/>
        <v>18.940000000000001</v>
      </c>
      <c r="D1897" s="425">
        <f t="shared" si="262"/>
        <v>0.19044697437549774</v>
      </c>
      <c r="E1897" s="433">
        <f t="shared" si="268"/>
        <v>18.940000000000001</v>
      </c>
      <c r="F1897" s="430">
        <f t="shared" si="263"/>
        <v>0.22999119852484892</v>
      </c>
      <c r="G1897" s="439">
        <f t="shared" si="269"/>
        <v>18.940000000000001</v>
      </c>
      <c r="H1897" s="435">
        <f t="shared" si="264"/>
        <v>0.22999119852484892</v>
      </c>
      <c r="I1897" s="577">
        <f t="shared" si="269"/>
        <v>18.940000000000001</v>
      </c>
      <c r="J1897" s="573">
        <f t="shared" si="265"/>
        <v>0.64614614049511288</v>
      </c>
    </row>
    <row r="1898" spans="1:10" x14ac:dyDescent="0.25">
      <c r="A1898">
        <f t="shared" si="266"/>
        <v>0.19054487389396255</v>
      </c>
      <c r="B1898" s="2">
        <f t="shared" si="270"/>
        <v>18.950000000000163</v>
      </c>
      <c r="C1898" s="428">
        <f t="shared" si="267"/>
        <v>18.95</v>
      </c>
      <c r="D1898" s="425">
        <f t="shared" si="262"/>
        <v>0.19054487389396094</v>
      </c>
      <c r="E1898" s="433">
        <f t="shared" si="268"/>
        <v>18.95</v>
      </c>
      <c r="F1898" s="430">
        <f t="shared" si="263"/>
        <v>0.23007119326845418</v>
      </c>
      <c r="G1898" s="439">
        <f t="shared" si="269"/>
        <v>18.95</v>
      </c>
      <c r="H1898" s="435">
        <f t="shared" si="264"/>
        <v>0.23007119326845418</v>
      </c>
      <c r="I1898" s="577">
        <f t="shared" si="269"/>
        <v>18.95</v>
      </c>
      <c r="J1898" s="573">
        <f t="shared" si="265"/>
        <v>0.64622527974423394</v>
      </c>
    </row>
    <row r="1899" spans="1:10" x14ac:dyDescent="0.25">
      <c r="A1899">
        <f t="shared" si="266"/>
        <v>0.19064277759520212</v>
      </c>
      <c r="B1899" s="2">
        <f t="shared" si="270"/>
        <v>18.960000000000164</v>
      </c>
      <c r="C1899" s="428">
        <f t="shared" si="267"/>
        <v>18.96</v>
      </c>
      <c r="D1899" s="425">
        <f t="shared" si="262"/>
        <v>0.19064277759520054</v>
      </c>
      <c r="E1899" s="433">
        <f t="shared" si="268"/>
        <v>18.96</v>
      </c>
      <c r="F1899" s="430">
        <f t="shared" si="263"/>
        <v>0.23015119750846585</v>
      </c>
      <c r="G1899" s="439">
        <f t="shared" si="269"/>
        <v>18.96</v>
      </c>
      <c r="H1899" s="435">
        <f t="shared" si="264"/>
        <v>0.23015119750846585</v>
      </c>
      <c r="I1899" s="577">
        <f t="shared" si="269"/>
        <v>18.96</v>
      </c>
      <c r="J1899" s="573">
        <f t="shared" si="265"/>
        <v>0.64630442089879436</v>
      </c>
    </row>
    <row r="1900" spans="1:10" x14ac:dyDescent="0.25">
      <c r="A1900">
        <f t="shared" si="266"/>
        <v>0.19074068547111761</v>
      </c>
      <c r="B1900" s="2">
        <f t="shared" si="270"/>
        <v>18.970000000000166</v>
      </c>
      <c r="C1900" s="428">
        <f t="shared" si="267"/>
        <v>18.97</v>
      </c>
      <c r="D1900" s="425">
        <f t="shared" si="262"/>
        <v>0.19074068547111592</v>
      </c>
      <c r="E1900" s="433">
        <f t="shared" si="268"/>
        <v>18.97</v>
      </c>
      <c r="F1900" s="430">
        <f t="shared" si="263"/>
        <v>0.23023121124107079</v>
      </c>
      <c r="G1900" s="439">
        <f t="shared" si="269"/>
        <v>18.97</v>
      </c>
      <c r="H1900" s="435">
        <f t="shared" si="264"/>
        <v>0.23023121124107079</v>
      </c>
      <c r="I1900" s="577">
        <f t="shared" si="269"/>
        <v>18.97</v>
      </c>
      <c r="J1900" s="573">
        <f t="shared" si="265"/>
        <v>0.64638356395853325</v>
      </c>
    </row>
    <row r="1901" spans="1:10" x14ac:dyDescent="0.25">
      <c r="A1901">
        <f t="shared" si="266"/>
        <v>0.19083859751362311</v>
      </c>
      <c r="B1901" s="2">
        <f t="shared" si="270"/>
        <v>18.980000000000167</v>
      </c>
      <c r="C1901" s="428">
        <f t="shared" si="267"/>
        <v>18.98</v>
      </c>
      <c r="D1901" s="425">
        <f t="shared" si="262"/>
        <v>0.19083859751362148</v>
      </c>
      <c r="E1901" s="433">
        <f t="shared" si="268"/>
        <v>18.98</v>
      </c>
      <c r="F1901" s="430">
        <f t="shared" si="263"/>
        <v>0.2303112344624568</v>
      </c>
      <c r="G1901" s="439">
        <f t="shared" si="269"/>
        <v>18.98</v>
      </c>
      <c r="H1901" s="435">
        <f t="shared" si="264"/>
        <v>0.2303112344624568</v>
      </c>
      <c r="I1901" s="577">
        <f t="shared" si="269"/>
        <v>18.98</v>
      </c>
      <c r="J1901" s="573">
        <f t="shared" si="265"/>
        <v>0.64646270892318947</v>
      </c>
    </row>
    <row r="1902" spans="1:10" x14ac:dyDescent="0.25">
      <c r="A1902">
        <f t="shared" si="266"/>
        <v>0.19093651371464768</v>
      </c>
      <c r="B1902" s="2">
        <f t="shared" si="270"/>
        <v>18.990000000000169</v>
      </c>
      <c r="C1902" s="428">
        <f t="shared" si="267"/>
        <v>18.989999999999998</v>
      </c>
      <c r="D1902" s="425">
        <f t="shared" si="262"/>
        <v>0.19093651371464598</v>
      </c>
      <c r="E1902" s="433">
        <f t="shared" si="268"/>
        <v>18.989999999999998</v>
      </c>
      <c r="F1902" s="430">
        <f t="shared" si="263"/>
        <v>0.2303912671688122</v>
      </c>
      <c r="G1902" s="439">
        <f t="shared" si="269"/>
        <v>18.989999999999998</v>
      </c>
      <c r="H1902" s="435">
        <f t="shared" si="264"/>
        <v>0.2303912671688122</v>
      </c>
      <c r="I1902" s="577">
        <f t="shared" si="269"/>
        <v>18.989999999999998</v>
      </c>
      <c r="J1902" s="573">
        <f t="shared" si="265"/>
        <v>0.64654185579250201</v>
      </c>
    </row>
    <row r="1903" spans="1:10" x14ac:dyDescent="0.25">
      <c r="A1903">
        <f t="shared" si="266"/>
        <v>0.19103443406613477</v>
      </c>
      <c r="B1903" s="2">
        <f t="shared" si="270"/>
        <v>19.000000000000171</v>
      </c>
      <c r="C1903" s="428">
        <f t="shared" si="267"/>
        <v>19</v>
      </c>
      <c r="D1903" s="425">
        <f t="shared" si="262"/>
        <v>0.1910344340661331</v>
      </c>
      <c r="E1903" s="433">
        <f t="shared" si="268"/>
        <v>19</v>
      </c>
      <c r="F1903" s="430">
        <f t="shared" si="263"/>
        <v>0.23047130935632609</v>
      </c>
      <c r="G1903" s="439">
        <f t="shared" si="269"/>
        <v>19</v>
      </c>
      <c r="H1903" s="435">
        <f t="shared" si="264"/>
        <v>0.23047130935632609</v>
      </c>
      <c r="I1903" s="577">
        <f t="shared" si="269"/>
        <v>19</v>
      </c>
      <c r="J1903" s="573">
        <f t="shared" si="265"/>
        <v>0.64662100456621019</v>
      </c>
    </row>
    <row r="1904" spans="1:10" x14ac:dyDescent="0.25">
      <c r="A1904">
        <f t="shared" si="266"/>
        <v>0.19113235856004263</v>
      </c>
      <c r="B1904" s="2">
        <f t="shared" si="270"/>
        <v>19.010000000000172</v>
      </c>
      <c r="C1904" s="428">
        <f t="shared" si="267"/>
        <v>19.010000000000002</v>
      </c>
      <c r="D1904" s="425">
        <f t="shared" si="262"/>
        <v>0.19113235856004096</v>
      </c>
      <c r="E1904" s="433">
        <f t="shared" si="268"/>
        <v>19.010000000000002</v>
      </c>
      <c r="F1904" s="430">
        <f t="shared" si="263"/>
        <v>0.23055136102118834</v>
      </c>
      <c r="G1904" s="439">
        <f t="shared" si="269"/>
        <v>19.010000000000002</v>
      </c>
      <c r="H1904" s="435">
        <f t="shared" si="264"/>
        <v>0.23055136102118834</v>
      </c>
      <c r="I1904" s="577">
        <f t="shared" si="269"/>
        <v>19.010000000000002</v>
      </c>
      <c r="J1904" s="573">
        <f t="shared" si="265"/>
        <v>0.64670015524405311</v>
      </c>
    </row>
    <row r="1905" spans="1:10" x14ac:dyDescent="0.25">
      <c r="A1905">
        <f t="shared" si="266"/>
        <v>0.19123028718834398</v>
      </c>
      <c r="B1905" s="2">
        <f t="shared" si="270"/>
        <v>19.020000000000174</v>
      </c>
      <c r="C1905" s="428">
        <f t="shared" si="267"/>
        <v>19.02</v>
      </c>
      <c r="D1905" s="425">
        <f t="shared" si="262"/>
        <v>0.19123028718834231</v>
      </c>
      <c r="E1905" s="433">
        <f t="shared" si="268"/>
        <v>19.02</v>
      </c>
      <c r="F1905" s="430">
        <f t="shared" si="263"/>
        <v>0.23063142215958946</v>
      </c>
      <c r="G1905" s="439">
        <f t="shared" si="269"/>
        <v>19.02</v>
      </c>
      <c r="H1905" s="435">
        <f t="shared" si="264"/>
        <v>0.23063142215958946</v>
      </c>
      <c r="I1905" s="577">
        <f t="shared" si="269"/>
        <v>19.02</v>
      </c>
      <c r="J1905" s="573">
        <f t="shared" si="265"/>
        <v>0.64677930782576942</v>
      </c>
    </row>
    <row r="1906" spans="1:10" x14ac:dyDescent="0.25">
      <c r="A1906">
        <f t="shared" si="266"/>
        <v>0.19132821994302629</v>
      </c>
      <c r="B1906" s="2">
        <f t="shared" si="270"/>
        <v>19.030000000000175</v>
      </c>
      <c r="C1906" s="428">
        <f t="shared" si="267"/>
        <v>19.03</v>
      </c>
      <c r="D1906" s="425">
        <f t="shared" si="262"/>
        <v>0.19132821994302457</v>
      </c>
      <c r="E1906" s="433">
        <f t="shared" si="268"/>
        <v>19.03</v>
      </c>
      <c r="F1906" s="430">
        <f t="shared" si="263"/>
        <v>0.23071149276772066</v>
      </c>
      <c r="G1906" s="439">
        <f t="shared" si="269"/>
        <v>19.03</v>
      </c>
      <c r="H1906" s="435">
        <f t="shared" si="264"/>
        <v>0.23071149276772066</v>
      </c>
      <c r="I1906" s="577">
        <f t="shared" si="269"/>
        <v>19.03</v>
      </c>
      <c r="J1906" s="573">
        <f t="shared" si="265"/>
        <v>0.64685846231109856</v>
      </c>
    </row>
    <row r="1907" spans="1:10" x14ac:dyDescent="0.25">
      <c r="A1907">
        <f t="shared" si="266"/>
        <v>0.19142615681609146</v>
      </c>
      <c r="B1907" s="2">
        <f t="shared" si="270"/>
        <v>19.040000000000177</v>
      </c>
      <c r="C1907" s="428">
        <f t="shared" si="267"/>
        <v>19.04</v>
      </c>
      <c r="D1907" s="425">
        <f t="shared" si="262"/>
        <v>0.19142615681608971</v>
      </c>
      <c r="E1907" s="433">
        <f t="shared" si="268"/>
        <v>19.04</v>
      </c>
      <c r="F1907" s="430">
        <f t="shared" si="263"/>
        <v>0.23079157284177423</v>
      </c>
      <c r="G1907" s="439">
        <f t="shared" si="269"/>
        <v>19.04</v>
      </c>
      <c r="H1907" s="435">
        <f t="shared" si="264"/>
        <v>0.23079157284177423</v>
      </c>
      <c r="I1907" s="577">
        <f t="shared" si="269"/>
        <v>19.04</v>
      </c>
      <c r="J1907" s="573">
        <f t="shared" si="265"/>
        <v>0.64693761869978117</v>
      </c>
    </row>
    <row r="1908" spans="1:10" x14ac:dyDescent="0.25">
      <c r="A1908">
        <f t="shared" si="266"/>
        <v>0.1915240977995559</v>
      </c>
      <c r="B1908" s="2">
        <f t="shared" si="270"/>
        <v>19.050000000000178</v>
      </c>
      <c r="C1908" s="428">
        <f t="shared" si="267"/>
        <v>19.05</v>
      </c>
      <c r="D1908" s="425">
        <f t="shared" si="262"/>
        <v>0.19152409779955415</v>
      </c>
      <c r="E1908" s="433">
        <f t="shared" si="268"/>
        <v>19.05</v>
      </c>
      <c r="F1908" s="430">
        <f t="shared" si="263"/>
        <v>0.23087166237794254</v>
      </c>
      <c r="G1908" s="439">
        <f t="shared" si="269"/>
        <v>19.05</v>
      </c>
      <c r="H1908" s="435">
        <f t="shared" si="264"/>
        <v>0.23087166237794254</v>
      </c>
      <c r="I1908" s="577">
        <f t="shared" si="269"/>
        <v>19.05</v>
      </c>
      <c r="J1908" s="573">
        <f t="shared" si="265"/>
        <v>0.64701677699155413</v>
      </c>
    </row>
    <row r="1909" spans="1:10" x14ac:dyDescent="0.25">
      <c r="A1909">
        <f t="shared" si="266"/>
        <v>0.19162204288545062</v>
      </c>
      <c r="B1909" s="2">
        <f t="shared" si="270"/>
        <v>19.06000000000018</v>
      </c>
      <c r="C1909" s="428">
        <f t="shared" si="267"/>
        <v>19.059999999999999</v>
      </c>
      <c r="D1909" s="425">
        <f t="shared" si="262"/>
        <v>0.19162204288544887</v>
      </c>
      <c r="E1909" s="433">
        <f t="shared" si="268"/>
        <v>19.059999999999999</v>
      </c>
      <c r="F1909" s="430">
        <f t="shared" si="263"/>
        <v>0.23095176137241938</v>
      </c>
      <c r="G1909" s="439">
        <f t="shared" si="269"/>
        <v>19.059999999999999</v>
      </c>
      <c r="H1909" s="435">
        <f t="shared" si="264"/>
        <v>0.23095176137241938</v>
      </c>
      <c r="I1909" s="577">
        <f t="shared" si="269"/>
        <v>19.059999999999999</v>
      </c>
      <c r="J1909" s="573">
        <f t="shared" si="265"/>
        <v>0.64709593718615932</v>
      </c>
    </row>
    <row r="1910" spans="1:10" x14ac:dyDescent="0.25">
      <c r="A1910">
        <f t="shared" si="266"/>
        <v>0.19171999206582116</v>
      </c>
      <c r="B1910" s="2">
        <f t="shared" si="270"/>
        <v>19.070000000000181</v>
      </c>
      <c r="C1910" s="428">
        <f t="shared" si="267"/>
        <v>19.07</v>
      </c>
      <c r="D1910" s="425">
        <f t="shared" si="262"/>
        <v>0.19171999206581936</v>
      </c>
      <c r="E1910" s="433">
        <f t="shared" si="268"/>
        <v>19.07</v>
      </c>
      <c r="F1910" s="430">
        <f t="shared" si="263"/>
        <v>0.23103186982139853</v>
      </c>
      <c r="G1910" s="439">
        <f t="shared" si="269"/>
        <v>19.07</v>
      </c>
      <c r="H1910" s="435">
        <f t="shared" si="264"/>
        <v>0.23103186982139853</v>
      </c>
      <c r="I1910" s="577">
        <f t="shared" si="269"/>
        <v>19.07</v>
      </c>
      <c r="J1910" s="573">
        <f t="shared" si="265"/>
        <v>0.64717509928333383</v>
      </c>
    </row>
    <row r="1911" spans="1:10" x14ac:dyDescent="0.25">
      <c r="A1911">
        <f t="shared" si="266"/>
        <v>0.19181794533272739</v>
      </c>
      <c r="B1911" s="2">
        <f t="shared" si="270"/>
        <v>19.080000000000183</v>
      </c>
      <c r="C1911" s="428">
        <f t="shared" si="267"/>
        <v>19.079999999999998</v>
      </c>
      <c r="D1911" s="425">
        <f t="shared" si="262"/>
        <v>0.19181794533272553</v>
      </c>
      <c r="E1911" s="433">
        <f t="shared" si="268"/>
        <v>19.079999999999998</v>
      </c>
      <c r="F1911" s="430">
        <f t="shared" si="263"/>
        <v>0.23111198772107536</v>
      </c>
      <c r="G1911" s="439">
        <f t="shared" si="269"/>
        <v>19.079999999999998</v>
      </c>
      <c r="H1911" s="435">
        <f t="shared" si="264"/>
        <v>0.23111198772107536</v>
      </c>
      <c r="I1911" s="577">
        <f t="shared" si="269"/>
        <v>19.079999999999998</v>
      </c>
      <c r="J1911" s="573">
        <f t="shared" si="265"/>
        <v>0.64725426328281932</v>
      </c>
    </row>
    <row r="1912" spans="1:10" x14ac:dyDescent="0.25">
      <c r="A1912">
        <f t="shared" si="266"/>
        <v>0.19191590267824368</v>
      </c>
      <c r="B1912" s="2">
        <f t="shared" si="270"/>
        <v>19.090000000000185</v>
      </c>
      <c r="C1912" s="428">
        <f t="shared" si="267"/>
        <v>19.09</v>
      </c>
      <c r="D1912" s="425">
        <f t="shared" si="262"/>
        <v>0.19191590267824185</v>
      </c>
      <c r="E1912" s="433">
        <f t="shared" si="268"/>
        <v>19.09</v>
      </c>
      <c r="F1912" s="430">
        <f t="shared" si="263"/>
        <v>0.231192115067645</v>
      </c>
      <c r="G1912" s="439">
        <f t="shared" si="269"/>
        <v>19.09</v>
      </c>
      <c r="H1912" s="435">
        <f t="shared" si="264"/>
        <v>0.231192115067645</v>
      </c>
      <c r="I1912" s="577">
        <f t="shared" si="269"/>
        <v>19.09</v>
      </c>
      <c r="J1912" s="573">
        <f t="shared" si="265"/>
        <v>0.64733342918435322</v>
      </c>
    </row>
    <row r="1913" spans="1:10" x14ac:dyDescent="0.25">
      <c r="A1913">
        <f t="shared" si="266"/>
        <v>0.19201386409445889</v>
      </c>
      <c r="B1913" s="2">
        <f t="shared" si="270"/>
        <v>19.100000000000186</v>
      </c>
      <c r="C1913" s="428">
        <f t="shared" si="267"/>
        <v>19.100000000000001</v>
      </c>
      <c r="D1913" s="425">
        <f t="shared" si="262"/>
        <v>0.19201386409445712</v>
      </c>
      <c r="E1913" s="433">
        <f t="shared" si="268"/>
        <v>19.100000000000001</v>
      </c>
      <c r="F1913" s="430">
        <f t="shared" si="263"/>
        <v>0.23127225185730424</v>
      </c>
      <c r="G1913" s="439">
        <f t="shared" si="269"/>
        <v>19.100000000000001</v>
      </c>
      <c r="H1913" s="435">
        <f t="shared" si="264"/>
        <v>0.23127225185730424</v>
      </c>
      <c r="I1913" s="577">
        <f t="shared" si="269"/>
        <v>19.100000000000001</v>
      </c>
      <c r="J1913" s="573">
        <f t="shared" si="265"/>
        <v>0.64741259698767684</v>
      </c>
    </row>
    <row r="1914" spans="1:10" x14ac:dyDescent="0.25">
      <c r="A1914">
        <f t="shared" si="266"/>
        <v>0.19211182957347628</v>
      </c>
      <c r="B1914" s="2">
        <f t="shared" si="270"/>
        <v>19.110000000000188</v>
      </c>
      <c r="C1914" s="428">
        <f t="shared" si="267"/>
        <v>19.11</v>
      </c>
      <c r="D1914" s="425">
        <f t="shared" si="262"/>
        <v>0.19211182957347439</v>
      </c>
      <c r="E1914" s="433">
        <f t="shared" si="268"/>
        <v>19.11</v>
      </c>
      <c r="F1914" s="430">
        <f t="shared" si="263"/>
        <v>0.23135239808624999</v>
      </c>
      <c r="G1914" s="439">
        <f t="shared" si="269"/>
        <v>19.11</v>
      </c>
      <c r="H1914" s="435">
        <f t="shared" si="264"/>
        <v>0.23135239808624999</v>
      </c>
      <c r="I1914" s="577">
        <f t="shared" si="269"/>
        <v>19.11</v>
      </c>
      <c r="J1914" s="573">
        <f t="shared" si="265"/>
        <v>0.64749176669252884</v>
      </c>
    </row>
    <row r="1915" spans="1:10" x14ac:dyDescent="0.25">
      <c r="A1915">
        <f t="shared" si="266"/>
        <v>0.19220979910741331</v>
      </c>
      <c r="B1915" s="2">
        <f t="shared" si="270"/>
        <v>19.120000000000189</v>
      </c>
      <c r="C1915" s="428">
        <f t="shared" si="267"/>
        <v>19.12</v>
      </c>
      <c r="D1915" s="425">
        <f t="shared" si="262"/>
        <v>0.19220979910741148</v>
      </c>
      <c r="E1915" s="433">
        <f t="shared" si="268"/>
        <v>19.12</v>
      </c>
      <c r="F1915" s="430">
        <f t="shared" si="263"/>
        <v>0.23143255375068003</v>
      </c>
      <c r="G1915" s="439">
        <f t="shared" si="269"/>
        <v>19.12</v>
      </c>
      <c r="H1915" s="435">
        <f t="shared" si="264"/>
        <v>0.23143255375068003</v>
      </c>
      <c r="I1915" s="577">
        <f t="shared" si="269"/>
        <v>19.12</v>
      </c>
      <c r="J1915" s="573">
        <f t="shared" si="265"/>
        <v>0.64757093829864909</v>
      </c>
    </row>
    <row r="1916" spans="1:10" x14ac:dyDescent="0.25">
      <c r="A1916">
        <f t="shared" si="266"/>
        <v>0.19230777268840202</v>
      </c>
      <c r="B1916" s="2">
        <f t="shared" si="270"/>
        <v>19.130000000000191</v>
      </c>
      <c r="C1916" s="428">
        <f t="shared" si="267"/>
        <v>19.13</v>
      </c>
      <c r="D1916" s="425">
        <f t="shared" si="262"/>
        <v>0.19230777268840013</v>
      </c>
      <c r="E1916" s="433">
        <f t="shared" si="268"/>
        <v>19.13</v>
      </c>
      <c r="F1916" s="430">
        <f t="shared" si="263"/>
        <v>0.231512718846793</v>
      </c>
      <c r="G1916" s="439">
        <f t="shared" si="269"/>
        <v>19.13</v>
      </c>
      <c r="H1916" s="435">
        <f t="shared" si="264"/>
        <v>0.231512718846793</v>
      </c>
      <c r="I1916" s="577">
        <f t="shared" si="269"/>
        <v>19.13</v>
      </c>
      <c r="J1916" s="573">
        <f t="shared" si="265"/>
        <v>0.64765011180577725</v>
      </c>
    </row>
    <row r="1917" spans="1:10" x14ac:dyDescent="0.25">
      <c r="A1917">
        <f t="shared" si="266"/>
        <v>0.19240575030858867</v>
      </c>
      <c r="B1917" s="2">
        <f t="shared" si="270"/>
        <v>19.140000000000192</v>
      </c>
      <c r="C1917" s="428">
        <f t="shared" si="267"/>
        <v>19.14</v>
      </c>
      <c r="D1917" s="425">
        <f t="shared" si="262"/>
        <v>0.19240575030858678</v>
      </c>
      <c r="E1917" s="433">
        <f t="shared" si="268"/>
        <v>19.14</v>
      </c>
      <c r="F1917" s="430">
        <f t="shared" si="263"/>
        <v>0.23159289337078809</v>
      </c>
      <c r="G1917" s="439">
        <f t="shared" si="269"/>
        <v>19.14</v>
      </c>
      <c r="H1917" s="435">
        <f t="shared" si="264"/>
        <v>0.23159289337078809</v>
      </c>
      <c r="I1917" s="577">
        <f t="shared" si="269"/>
        <v>19.14</v>
      </c>
      <c r="J1917" s="573">
        <f t="shared" si="265"/>
        <v>0.64772928721365319</v>
      </c>
    </row>
    <row r="1918" spans="1:10" x14ac:dyDescent="0.25">
      <c r="A1918">
        <f t="shared" si="266"/>
        <v>0.19250373196013379</v>
      </c>
      <c r="B1918" s="2">
        <f t="shared" si="270"/>
        <v>19.150000000000194</v>
      </c>
      <c r="C1918" s="428">
        <f t="shared" si="267"/>
        <v>19.149999999999999</v>
      </c>
      <c r="D1918" s="425">
        <f t="shared" si="262"/>
        <v>0.1925037319601319</v>
      </c>
      <c r="E1918" s="433">
        <f t="shared" si="268"/>
        <v>19.149999999999999</v>
      </c>
      <c r="F1918" s="430">
        <f t="shared" si="263"/>
        <v>0.23167307731886533</v>
      </c>
      <c r="G1918" s="439">
        <f t="shared" si="269"/>
        <v>19.149999999999999</v>
      </c>
      <c r="H1918" s="435">
        <f t="shared" si="264"/>
        <v>0.23167307731886533</v>
      </c>
      <c r="I1918" s="577">
        <f t="shared" si="269"/>
        <v>19.149999999999999</v>
      </c>
      <c r="J1918" s="573">
        <f t="shared" si="265"/>
        <v>0.64780846452201679</v>
      </c>
    </row>
    <row r="1919" spans="1:10" x14ac:dyDescent="0.25">
      <c r="A1919">
        <f t="shared" si="266"/>
        <v>0.19260171763521233</v>
      </c>
      <c r="B1919" s="2">
        <f t="shared" si="270"/>
        <v>19.160000000000196</v>
      </c>
      <c r="C1919" s="428">
        <f t="shared" si="267"/>
        <v>19.16</v>
      </c>
      <c r="D1919" s="425">
        <f t="shared" si="262"/>
        <v>0.19260171763521042</v>
      </c>
      <c r="E1919" s="433">
        <f t="shared" si="268"/>
        <v>19.16</v>
      </c>
      <c r="F1919" s="430">
        <f t="shared" si="263"/>
        <v>0.23175327068722551</v>
      </c>
      <c r="G1919" s="439">
        <f t="shared" si="269"/>
        <v>19.16</v>
      </c>
      <c r="H1919" s="435">
        <f t="shared" si="264"/>
        <v>0.23175327068722551</v>
      </c>
      <c r="I1919" s="577">
        <f t="shared" si="269"/>
        <v>19.16</v>
      </c>
      <c r="J1919" s="573">
        <f t="shared" si="265"/>
        <v>0.64788764373060781</v>
      </c>
    </row>
    <row r="1920" spans="1:10" x14ac:dyDescent="0.25">
      <c r="A1920">
        <f t="shared" si="266"/>
        <v>0.19269970732601341</v>
      </c>
      <c r="B1920" s="2">
        <f t="shared" si="270"/>
        <v>19.170000000000197</v>
      </c>
      <c r="C1920" s="428">
        <f t="shared" si="267"/>
        <v>19.170000000000002</v>
      </c>
      <c r="D1920" s="425">
        <f t="shared" si="262"/>
        <v>0.19269970732601149</v>
      </c>
      <c r="E1920" s="433">
        <f t="shared" si="268"/>
        <v>19.170000000000002</v>
      </c>
      <c r="F1920" s="430">
        <f t="shared" si="263"/>
        <v>0.23183347347207009</v>
      </c>
      <c r="G1920" s="439">
        <f t="shared" si="269"/>
        <v>19.170000000000002</v>
      </c>
      <c r="H1920" s="435">
        <f t="shared" si="264"/>
        <v>0.23183347347207009</v>
      </c>
      <c r="I1920" s="577">
        <f t="shared" si="269"/>
        <v>19.170000000000002</v>
      </c>
      <c r="J1920" s="573">
        <f t="shared" si="265"/>
        <v>0.64796682483916612</v>
      </c>
    </row>
    <row r="1921" spans="1:10" x14ac:dyDescent="0.25">
      <c r="A1921">
        <f t="shared" si="266"/>
        <v>0.19279770102474039</v>
      </c>
      <c r="B1921" s="2">
        <f t="shared" si="270"/>
        <v>19.180000000000199</v>
      </c>
      <c r="C1921" s="428">
        <f t="shared" si="267"/>
        <v>19.18</v>
      </c>
      <c r="D1921" s="425">
        <f t="shared" si="262"/>
        <v>0.19279770102473845</v>
      </c>
      <c r="E1921" s="433">
        <f t="shared" si="268"/>
        <v>19.18</v>
      </c>
      <c r="F1921" s="430">
        <f t="shared" si="263"/>
        <v>0.23191368566960122</v>
      </c>
      <c r="G1921" s="439">
        <f t="shared" si="269"/>
        <v>19.18</v>
      </c>
      <c r="H1921" s="435">
        <f t="shared" si="264"/>
        <v>0.23191368566960122</v>
      </c>
      <c r="I1921" s="577">
        <f t="shared" si="269"/>
        <v>19.18</v>
      </c>
      <c r="J1921" s="573">
        <f t="shared" si="265"/>
        <v>0.64804600784743138</v>
      </c>
    </row>
    <row r="1922" spans="1:10" x14ac:dyDescent="0.25">
      <c r="A1922">
        <f t="shared" si="266"/>
        <v>0.19289569872361084</v>
      </c>
      <c r="B1922" s="2">
        <f t="shared" si="270"/>
        <v>19.1900000000002</v>
      </c>
      <c r="C1922" s="428">
        <f t="shared" si="267"/>
        <v>19.190000000000001</v>
      </c>
      <c r="D1922" s="425">
        <f t="shared" si="262"/>
        <v>0.1928956987236089</v>
      </c>
      <c r="E1922" s="433">
        <f t="shared" si="268"/>
        <v>19.190000000000001</v>
      </c>
      <c r="F1922" s="430">
        <f t="shared" si="263"/>
        <v>0.23199390727602198</v>
      </c>
      <c r="G1922" s="439">
        <f t="shared" si="269"/>
        <v>19.190000000000001</v>
      </c>
      <c r="H1922" s="435">
        <f t="shared" si="264"/>
        <v>0.23199390727602198</v>
      </c>
      <c r="I1922" s="577">
        <f t="shared" si="269"/>
        <v>19.190000000000001</v>
      </c>
      <c r="J1922" s="573">
        <f t="shared" si="265"/>
        <v>0.64812519275514413</v>
      </c>
    </row>
    <row r="1923" spans="1:10" x14ac:dyDescent="0.25">
      <c r="A1923">
        <f t="shared" si="266"/>
        <v>0.19299370041485664</v>
      </c>
      <c r="B1923" s="2">
        <f t="shared" si="270"/>
        <v>19.200000000000202</v>
      </c>
      <c r="C1923" s="428">
        <f t="shared" si="267"/>
        <v>19.2</v>
      </c>
      <c r="D1923" s="425">
        <f t="shared" ref="D1923:D1986" si="271">(((1+C1923/100)^D$2)*C1923/100)/(((1+C1923/100)^D$2)-1)</f>
        <v>0.19299370041485464</v>
      </c>
      <c r="E1923" s="433">
        <f t="shared" si="268"/>
        <v>19.2</v>
      </c>
      <c r="F1923" s="430">
        <f t="shared" ref="F1923:F1986" si="272">(((1+E1923/100)^F$2)*E1923/100)/(((1+E1923/100)^F$2)-1)</f>
        <v>0.2320741382875359</v>
      </c>
      <c r="G1923" s="439">
        <f t="shared" si="269"/>
        <v>19.2</v>
      </c>
      <c r="H1923" s="435">
        <f t="shared" ref="H1923:H1986" si="273">(((1+G1923/100)^H$2)*G1923/100)/(((1+G1923/100)^H$2)-1)</f>
        <v>0.2320741382875359</v>
      </c>
      <c r="I1923" s="577">
        <f t="shared" si="269"/>
        <v>19.2</v>
      </c>
      <c r="J1923" s="573">
        <f t="shared" ref="J1923:J1986" si="274">(((1+I1923/100)^J$2)*I1923/100)/(((1+I1923/100)^J$2)-1)</f>
        <v>0.6482043795620438</v>
      </c>
    </row>
    <row r="1924" spans="1:10" x14ac:dyDescent="0.25">
      <c r="A1924">
        <f t="shared" si="266"/>
        <v>0.19309170609072365</v>
      </c>
      <c r="B1924" s="2">
        <f t="shared" si="270"/>
        <v>19.210000000000203</v>
      </c>
      <c r="C1924" s="428">
        <f t="shared" si="267"/>
        <v>19.21</v>
      </c>
      <c r="D1924" s="425">
        <f t="shared" si="271"/>
        <v>0.19309170609072168</v>
      </c>
      <c r="E1924" s="433">
        <f t="shared" si="268"/>
        <v>19.21</v>
      </c>
      <c r="F1924" s="430">
        <f t="shared" si="272"/>
        <v>0.23215437870034747</v>
      </c>
      <c r="G1924" s="439">
        <f t="shared" si="269"/>
        <v>19.21</v>
      </c>
      <c r="H1924" s="435">
        <f t="shared" si="273"/>
        <v>0.23215437870034747</v>
      </c>
      <c r="I1924" s="577">
        <f t="shared" si="269"/>
        <v>19.21</v>
      </c>
      <c r="J1924" s="573">
        <f t="shared" si="274"/>
        <v>0.64828356826787126</v>
      </c>
    </row>
    <row r="1925" spans="1:10" x14ac:dyDescent="0.25">
      <c r="A1925">
        <f t="shared" ref="A1925:A1988" si="275">(((1+B1925/100)^A$2)*B1925/100)/(((1+B1925/100)^A$2)-1)</f>
        <v>0.19318971574347216</v>
      </c>
      <c r="B1925" s="2">
        <f t="shared" si="270"/>
        <v>19.220000000000205</v>
      </c>
      <c r="C1925" s="428">
        <f t="shared" si="267"/>
        <v>19.22</v>
      </c>
      <c r="D1925" s="425">
        <f t="shared" si="271"/>
        <v>0.19318971574347013</v>
      </c>
      <c r="E1925" s="433">
        <f t="shared" si="268"/>
        <v>19.22</v>
      </c>
      <c r="F1925" s="430">
        <f t="shared" si="272"/>
        <v>0.23223462851066182</v>
      </c>
      <c r="G1925" s="439">
        <f t="shared" si="269"/>
        <v>19.22</v>
      </c>
      <c r="H1925" s="435">
        <f t="shared" si="273"/>
        <v>0.23223462851066182</v>
      </c>
      <c r="I1925" s="577">
        <f t="shared" si="269"/>
        <v>19.22</v>
      </c>
      <c r="J1925" s="573">
        <f t="shared" si="274"/>
        <v>0.64836275887236583</v>
      </c>
    </row>
    <row r="1926" spans="1:10" x14ac:dyDescent="0.25">
      <c r="A1926">
        <f t="shared" si="275"/>
        <v>0.19328772936537622</v>
      </c>
      <c r="B1926" s="2">
        <f t="shared" si="270"/>
        <v>19.230000000000206</v>
      </c>
      <c r="C1926" s="428">
        <f t="shared" ref="C1926:C1989" si="276">ROUND(C1925+0.01,2)</f>
        <v>19.23</v>
      </c>
      <c r="D1926" s="425">
        <f t="shared" si="271"/>
        <v>0.19328772936537422</v>
      </c>
      <c r="E1926" s="433">
        <f t="shared" ref="E1926:E1989" si="277">ROUND(E1925+0.01,2)</f>
        <v>19.23</v>
      </c>
      <c r="F1926" s="430">
        <f t="shared" si="272"/>
        <v>0.23231488771468492</v>
      </c>
      <c r="G1926" s="439">
        <f t="shared" ref="G1926:I1989" si="278">ROUND(G1925+0.01,2)</f>
        <v>19.23</v>
      </c>
      <c r="H1926" s="435">
        <f t="shared" si="273"/>
        <v>0.23231488771468492</v>
      </c>
      <c r="I1926" s="577">
        <f t="shared" si="278"/>
        <v>19.23</v>
      </c>
      <c r="J1926" s="573">
        <f t="shared" si="274"/>
        <v>0.64844195137526828</v>
      </c>
    </row>
    <row r="1927" spans="1:10" x14ac:dyDescent="0.25">
      <c r="A1927">
        <f t="shared" si="275"/>
        <v>0.19338574694872437</v>
      </c>
      <c r="B1927" s="2">
        <f t="shared" si="270"/>
        <v>19.240000000000208</v>
      </c>
      <c r="C1927" s="428">
        <f t="shared" si="276"/>
        <v>19.239999999999998</v>
      </c>
      <c r="D1927" s="425">
        <f t="shared" si="271"/>
        <v>0.19338574694872229</v>
      </c>
      <c r="E1927" s="433">
        <f t="shared" si="277"/>
        <v>19.239999999999998</v>
      </c>
      <c r="F1927" s="430">
        <f t="shared" si="272"/>
        <v>0.2323951563086232</v>
      </c>
      <c r="G1927" s="439">
        <f t="shared" si="278"/>
        <v>19.239999999999998</v>
      </c>
      <c r="H1927" s="435">
        <f t="shared" si="273"/>
        <v>0.2323951563086232</v>
      </c>
      <c r="I1927" s="577">
        <f t="shared" si="278"/>
        <v>19.239999999999998</v>
      </c>
      <c r="J1927" s="573">
        <f t="shared" si="274"/>
        <v>0.64852114577631848</v>
      </c>
    </row>
    <row r="1928" spans="1:10" x14ac:dyDescent="0.25">
      <c r="A1928">
        <f t="shared" si="275"/>
        <v>0.19348376848581894</v>
      </c>
      <c r="B1928" s="2">
        <f t="shared" si="270"/>
        <v>19.25000000000021</v>
      </c>
      <c r="C1928" s="428">
        <f t="shared" si="276"/>
        <v>19.25</v>
      </c>
      <c r="D1928" s="425">
        <f t="shared" si="271"/>
        <v>0.19348376848581691</v>
      </c>
      <c r="E1928" s="433">
        <f t="shared" si="277"/>
        <v>19.25</v>
      </c>
      <c r="F1928" s="430">
        <f t="shared" si="272"/>
        <v>0.23247543428868428</v>
      </c>
      <c r="G1928" s="439">
        <f t="shared" si="278"/>
        <v>19.25</v>
      </c>
      <c r="H1928" s="435">
        <f t="shared" si="273"/>
        <v>0.23247543428868428</v>
      </c>
      <c r="I1928" s="577">
        <f t="shared" si="278"/>
        <v>19.25</v>
      </c>
      <c r="J1928" s="573">
        <f t="shared" si="274"/>
        <v>0.64860034207525663</v>
      </c>
    </row>
    <row r="1929" spans="1:10" x14ac:dyDescent="0.25">
      <c r="A1929">
        <f t="shared" si="275"/>
        <v>0.19358179396897651</v>
      </c>
      <c r="B1929" s="2">
        <f t="shared" si="270"/>
        <v>19.260000000000211</v>
      </c>
      <c r="C1929" s="428">
        <f t="shared" si="276"/>
        <v>19.260000000000002</v>
      </c>
      <c r="D1929" s="425">
        <f t="shared" si="271"/>
        <v>0.19358179396897449</v>
      </c>
      <c r="E1929" s="433">
        <f t="shared" si="277"/>
        <v>19.260000000000002</v>
      </c>
      <c r="F1929" s="430">
        <f t="shared" si="272"/>
        <v>0.23255572165107605</v>
      </c>
      <c r="G1929" s="439">
        <f t="shared" si="278"/>
        <v>19.260000000000002</v>
      </c>
      <c r="H1929" s="435">
        <f t="shared" si="273"/>
        <v>0.23255572165107605</v>
      </c>
      <c r="I1929" s="577">
        <f t="shared" si="278"/>
        <v>19.260000000000002</v>
      </c>
      <c r="J1929" s="573">
        <f t="shared" si="274"/>
        <v>0.64867954027182329</v>
      </c>
    </row>
    <row r="1930" spans="1:10" x14ac:dyDescent="0.25">
      <c r="A1930">
        <f t="shared" si="275"/>
        <v>0.19367982339052764</v>
      </c>
      <c r="B1930" s="2">
        <f t="shared" si="270"/>
        <v>19.270000000000213</v>
      </c>
      <c r="C1930" s="428">
        <f t="shared" si="276"/>
        <v>19.27</v>
      </c>
      <c r="D1930" s="425">
        <f t="shared" si="271"/>
        <v>0.19367982339052553</v>
      </c>
      <c r="E1930" s="433">
        <f t="shared" si="277"/>
        <v>19.27</v>
      </c>
      <c r="F1930" s="430">
        <f t="shared" si="272"/>
        <v>0.23263601839200757</v>
      </c>
      <c r="G1930" s="439">
        <f t="shared" si="278"/>
        <v>19.27</v>
      </c>
      <c r="H1930" s="435">
        <f t="shared" si="273"/>
        <v>0.23263601839200757</v>
      </c>
      <c r="I1930" s="577">
        <f t="shared" si="278"/>
        <v>19.27</v>
      </c>
      <c r="J1930" s="573">
        <f t="shared" si="274"/>
        <v>0.64875874036575942</v>
      </c>
    </row>
    <row r="1931" spans="1:10" x14ac:dyDescent="0.25">
      <c r="A1931">
        <f t="shared" si="275"/>
        <v>0.19377785674281683</v>
      </c>
      <c r="B1931" s="2">
        <f t="shared" si="270"/>
        <v>19.280000000000214</v>
      </c>
      <c r="C1931" s="428">
        <f t="shared" si="276"/>
        <v>19.28</v>
      </c>
      <c r="D1931" s="425">
        <f t="shared" si="271"/>
        <v>0.19377785674281475</v>
      </c>
      <c r="E1931" s="433">
        <f t="shared" si="277"/>
        <v>19.28</v>
      </c>
      <c r="F1931" s="430">
        <f t="shared" si="272"/>
        <v>0.2327163245076882</v>
      </c>
      <c r="G1931" s="439">
        <f t="shared" si="278"/>
        <v>19.28</v>
      </c>
      <c r="H1931" s="435">
        <f t="shared" si="273"/>
        <v>0.2327163245076882</v>
      </c>
      <c r="I1931" s="577">
        <f t="shared" si="278"/>
        <v>19.28</v>
      </c>
      <c r="J1931" s="573">
        <f t="shared" si="274"/>
        <v>0.64883794235680392</v>
      </c>
    </row>
    <row r="1932" spans="1:10" x14ac:dyDescent="0.25">
      <c r="A1932">
        <f t="shared" si="275"/>
        <v>0.19387589401820274</v>
      </c>
      <c r="B1932" s="2">
        <f t="shared" si="270"/>
        <v>19.290000000000216</v>
      </c>
      <c r="C1932" s="428">
        <f t="shared" si="276"/>
        <v>19.29</v>
      </c>
      <c r="D1932" s="425">
        <f t="shared" si="271"/>
        <v>0.19387589401820057</v>
      </c>
      <c r="E1932" s="433">
        <f t="shared" si="277"/>
        <v>19.29</v>
      </c>
      <c r="F1932" s="430">
        <f t="shared" si="272"/>
        <v>0.23279663999432845</v>
      </c>
      <c r="G1932" s="439">
        <f t="shared" si="278"/>
        <v>19.29</v>
      </c>
      <c r="H1932" s="435">
        <f t="shared" si="273"/>
        <v>0.23279663999432845</v>
      </c>
      <c r="I1932" s="577">
        <f t="shared" si="278"/>
        <v>19.29</v>
      </c>
      <c r="J1932" s="573">
        <f t="shared" si="274"/>
        <v>0.64891714624469854</v>
      </c>
    </row>
    <row r="1933" spans="1:10" x14ac:dyDescent="0.25">
      <c r="A1933">
        <f t="shared" si="275"/>
        <v>0.19397393520905779</v>
      </c>
      <c r="B1933" s="2">
        <f t="shared" si="270"/>
        <v>19.300000000000217</v>
      </c>
      <c r="C1933" s="428">
        <f t="shared" si="276"/>
        <v>19.3</v>
      </c>
      <c r="D1933" s="425">
        <f t="shared" si="271"/>
        <v>0.19397393520905568</v>
      </c>
      <c r="E1933" s="433">
        <f t="shared" si="277"/>
        <v>19.3</v>
      </c>
      <c r="F1933" s="430">
        <f t="shared" si="272"/>
        <v>0.23287696484813944</v>
      </c>
      <c r="G1933" s="439">
        <f t="shared" si="278"/>
        <v>19.3</v>
      </c>
      <c r="H1933" s="435">
        <f t="shared" si="273"/>
        <v>0.23287696484813944</v>
      </c>
      <c r="I1933" s="577">
        <f t="shared" si="278"/>
        <v>19.3</v>
      </c>
      <c r="J1933" s="573">
        <f t="shared" si="274"/>
        <v>0.6489963520291836</v>
      </c>
    </row>
    <row r="1934" spans="1:10" x14ac:dyDescent="0.25">
      <c r="A1934">
        <f t="shared" si="275"/>
        <v>0.19407198030776859</v>
      </c>
      <c r="B1934" s="2">
        <f t="shared" si="270"/>
        <v>19.310000000000219</v>
      </c>
      <c r="C1934" s="428">
        <f t="shared" si="276"/>
        <v>19.309999999999999</v>
      </c>
      <c r="D1934" s="425">
        <f t="shared" si="271"/>
        <v>0.19407198030776643</v>
      </c>
      <c r="E1934" s="433">
        <f t="shared" si="277"/>
        <v>19.309999999999999</v>
      </c>
      <c r="F1934" s="430">
        <f t="shared" si="272"/>
        <v>0.2329572990653328</v>
      </c>
      <c r="G1934" s="439">
        <f t="shared" si="278"/>
        <v>19.309999999999999</v>
      </c>
      <c r="H1934" s="435">
        <f t="shared" si="273"/>
        <v>0.2329572990653328</v>
      </c>
      <c r="I1934" s="577">
        <f t="shared" si="278"/>
        <v>19.309999999999999</v>
      </c>
      <c r="J1934" s="573">
        <f t="shared" si="274"/>
        <v>0.64907555970999942</v>
      </c>
    </row>
    <row r="1935" spans="1:10" x14ac:dyDescent="0.25">
      <c r="A1935">
        <f t="shared" si="275"/>
        <v>0.19417002930673549</v>
      </c>
      <c r="B1935" s="2">
        <f t="shared" si="270"/>
        <v>19.320000000000221</v>
      </c>
      <c r="C1935" s="428">
        <f t="shared" si="276"/>
        <v>19.32</v>
      </c>
      <c r="D1935" s="425">
        <f t="shared" si="271"/>
        <v>0.19417002930673333</v>
      </c>
      <c r="E1935" s="433">
        <f t="shared" si="277"/>
        <v>19.32</v>
      </c>
      <c r="F1935" s="430">
        <f t="shared" si="272"/>
        <v>0.23303764264212123</v>
      </c>
      <c r="G1935" s="439">
        <f t="shared" si="278"/>
        <v>19.32</v>
      </c>
      <c r="H1935" s="435">
        <f t="shared" si="273"/>
        <v>0.23303764264212123</v>
      </c>
      <c r="I1935" s="577">
        <f t="shared" si="278"/>
        <v>19.32</v>
      </c>
      <c r="J1935" s="573">
        <f t="shared" si="274"/>
        <v>0.64915476928688665</v>
      </c>
    </row>
    <row r="1936" spans="1:10" x14ac:dyDescent="0.25">
      <c r="A1936">
        <f t="shared" si="275"/>
        <v>0.19426808219837288</v>
      </c>
      <c r="B1936" s="2">
        <f t="shared" si="270"/>
        <v>19.330000000000222</v>
      </c>
      <c r="C1936" s="428">
        <f t="shared" si="276"/>
        <v>19.329999999999998</v>
      </c>
      <c r="D1936" s="425">
        <f t="shared" si="271"/>
        <v>0.19426808219837066</v>
      </c>
      <c r="E1936" s="433">
        <f t="shared" si="277"/>
        <v>19.329999999999998</v>
      </c>
      <c r="F1936" s="430">
        <f t="shared" si="272"/>
        <v>0.23311799557471796</v>
      </c>
      <c r="G1936" s="439">
        <f t="shared" si="278"/>
        <v>19.329999999999998</v>
      </c>
      <c r="H1936" s="435">
        <f t="shared" si="273"/>
        <v>0.23311799557471796</v>
      </c>
      <c r="I1936" s="577">
        <f t="shared" si="278"/>
        <v>19.329999999999998</v>
      </c>
      <c r="J1936" s="573">
        <f t="shared" si="274"/>
        <v>0.64923398075958583</v>
      </c>
    </row>
    <row r="1937" spans="1:10" x14ac:dyDescent="0.25">
      <c r="A1937">
        <f t="shared" si="275"/>
        <v>0.19436613897510893</v>
      </c>
      <c r="B1937" s="2">
        <f t="shared" si="270"/>
        <v>19.340000000000224</v>
      </c>
      <c r="C1937" s="428">
        <f t="shared" si="276"/>
        <v>19.34</v>
      </c>
      <c r="D1937" s="425">
        <f t="shared" si="271"/>
        <v>0.19436613897510674</v>
      </c>
      <c r="E1937" s="433">
        <f t="shared" si="277"/>
        <v>19.34</v>
      </c>
      <c r="F1937" s="430">
        <f t="shared" si="272"/>
        <v>0.23319835785933712</v>
      </c>
      <c r="G1937" s="439">
        <f t="shared" si="278"/>
        <v>19.34</v>
      </c>
      <c r="H1937" s="435">
        <f t="shared" si="273"/>
        <v>0.23319835785933712</v>
      </c>
      <c r="I1937" s="577">
        <f t="shared" si="278"/>
        <v>19.34</v>
      </c>
      <c r="J1937" s="573">
        <f t="shared" si="274"/>
        <v>0.64931319412783806</v>
      </c>
    </row>
    <row r="1938" spans="1:10" x14ac:dyDescent="0.25">
      <c r="A1938">
        <f t="shared" si="275"/>
        <v>0.19446419962938574</v>
      </c>
      <c r="B1938" s="2">
        <f t="shared" si="270"/>
        <v>19.350000000000225</v>
      </c>
      <c r="C1938" s="428">
        <f t="shared" si="276"/>
        <v>19.350000000000001</v>
      </c>
      <c r="D1938" s="425">
        <f t="shared" si="271"/>
        <v>0.19446419962938352</v>
      </c>
      <c r="E1938" s="433">
        <f t="shared" si="277"/>
        <v>19.350000000000001</v>
      </c>
      <c r="F1938" s="430">
        <f t="shared" si="272"/>
        <v>0.23327872949219353</v>
      </c>
      <c r="G1938" s="439">
        <f t="shared" si="278"/>
        <v>19.350000000000001</v>
      </c>
      <c r="H1938" s="435">
        <f t="shared" si="273"/>
        <v>0.23327872949219353</v>
      </c>
      <c r="I1938" s="577">
        <f t="shared" si="278"/>
        <v>19.350000000000001</v>
      </c>
      <c r="J1938" s="573">
        <f t="shared" si="274"/>
        <v>0.64939240939138354</v>
      </c>
    </row>
    <row r="1939" spans="1:10" x14ac:dyDescent="0.25">
      <c r="A1939">
        <f t="shared" si="275"/>
        <v>0.19456226415365924</v>
      </c>
      <c r="B1939" s="2">
        <f t="shared" si="270"/>
        <v>19.360000000000227</v>
      </c>
      <c r="C1939" s="428">
        <f t="shared" si="276"/>
        <v>19.36</v>
      </c>
      <c r="D1939" s="425">
        <f t="shared" si="271"/>
        <v>0.19456226415365699</v>
      </c>
      <c r="E1939" s="433">
        <f t="shared" si="277"/>
        <v>19.36</v>
      </c>
      <c r="F1939" s="430">
        <f t="shared" si="272"/>
        <v>0.23335911046950261</v>
      </c>
      <c r="G1939" s="439">
        <f t="shared" si="278"/>
        <v>19.36</v>
      </c>
      <c r="H1939" s="435">
        <f t="shared" si="273"/>
        <v>0.23335911046950261</v>
      </c>
      <c r="I1939" s="577">
        <f t="shared" si="278"/>
        <v>19.36</v>
      </c>
      <c r="J1939" s="573">
        <f t="shared" si="274"/>
        <v>0.6494716265499636</v>
      </c>
    </row>
    <row r="1940" spans="1:10" x14ac:dyDescent="0.25">
      <c r="A1940">
        <f t="shared" si="275"/>
        <v>0.19466033254039913</v>
      </c>
      <c r="B1940" s="2">
        <f t="shared" si="270"/>
        <v>19.370000000000228</v>
      </c>
      <c r="C1940" s="428">
        <f t="shared" si="276"/>
        <v>19.37</v>
      </c>
      <c r="D1940" s="425">
        <f t="shared" si="271"/>
        <v>0.19466033254039691</v>
      </c>
      <c r="E1940" s="433">
        <f t="shared" si="277"/>
        <v>19.37</v>
      </c>
      <c r="F1940" s="430">
        <f t="shared" si="272"/>
        <v>0.23343950078748074</v>
      </c>
      <c r="G1940" s="439">
        <f t="shared" si="278"/>
        <v>19.37</v>
      </c>
      <c r="H1940" s="435">
        <f t="shared" si="273"/>
        <v>0.23343950078748074</v>
      </c>
      <c r="I1940" s="577">
        <f t="shared" si="278"/>
        <v>19.37</v>
      </c>
      <c r="J1940" s="573">
        <f t="shared" si="274"/>
        <v>0.64955084560331888</v>
      </c>
    </row>
    <row r="1941" spans="1:10" x14ac:dyDescent="0.25">
      <c r="A1941">
        <f t="shared" si="275"/>
        <v>0.194758404782089</v>
      </c>
      <c r="B1941" s="2">
        <f t="shared" si="270"/>
        <v>19.38000000000023</v>
      </c>
      <c r="C1941" s="428">
        <f t="shared" si="276"/>
        <v>19.38</v>
      </c>
      <c r="D1941" s="425">
        <f t="shared" si="271"/>
        <v>0.19475840478208675</v>
      </c>
      <c r="E1941" s="433">
        <f t="shared" si="277"/>
        <v>19.38</v>
      </c>
      <c r="F1941" s="430">
        <f t="shared" si="272"/>
        <v>0.233519900442345</v>
      </c>
      <c r="G1941" s="439">
        <f t="shared" si="278"/>
        <v>19.38</v>
      </c>
      <c r="H1941" s="435">
        <f t="shared" si="273"/>
        <v>0.233519900442345</v>
      </c>
      <c r="I1941" s="577">
        <f t="shared" si="278"/>
        <v>19.38</v>
      </c>
      <c r="J1941" s="573">
        <f t="shared" si="274"/>
        <v>0.64963006655118982</v>
      </c>
    </row>
    <row r="1942" spans="1:10" x14ac:dyDescent="0.25">
      <c r="A1942">
        <f t="shared" si="275"/>
        <v>0.19485648087122612</v>
      </c>
      <c r="B1942" s="2">
        <f t="shared" si="270"/>
        <v>19.390000000000231</v>
      </c>
      <c r="C1942" s="428">
        <f t="shared" si="276"/>
        <v>19.39</v>
      </c>
      <c r="D1942" s="425">
        <f t="shared" si="271"/>
        <v>0.19485648087122387</v>
      </c>
      <c r="E1942" s="433">
        <f t="shared" si="277"/>
        <v>19.39</v>
      </c>
      <c r="F1942" s="430">
        <f t="shared" si="272"/>
        <v>0.23360030943031315</v>
      </c>
      <c r="G1942" s="439">
        <f t="shared" si="278"/>
        <v>19.39</v>
      </c>
      <c r="H1942" s="435">
        <f t="shared" si="273"/>
        <v>0.23360030943031315</v>
      </c>
      <c r="I1942" s="577">
        <f t="shared" si="278"/>
        <v>19.39</v>
      </c>
      <c r="J1942" s="573">
        <f t="shared" si="274"/>
        <v>0.64970928939331796</v>
      </c>
    </row>
    <row r="1943" spans="1:10" x14ac:dyDescent="0.25">
      <c r="A1943">
        <f t="shared" si="275"/>
        <v>0.19495456080032161</v>
      </c>
      <c r="B1943" s="2">
        <f t="shared" si="270"/>
        <v>19.400000000000233</v>
      </c>
      <c r="C1943" s="428">
        <f t="shared" si="276"/>
        <v>19.399999999999999</v>
      </c>
      <c r="D1943" s="425">
        <f t="shared" si="271"/>
        <v>0.19495456080031931</v>
      </c>
      <c r="E1943" s="433">
        <f t="shared" si="277"/>
        <v>19.399999999999999</v>
      </c>
      <c r="F1943" s="430">
        <f t="shared" si="272"/>
        <v>0.23368072774760368</v>
      </c>
      <c r="G1943" s="439">
        <f t="shared" si="278"/>
        <v>19.399999999999999</v>
      </c>
      <c r="H1943" s="435">
        <f t="shared" si="273"/>
        <v>0.23368072774760368</v>
      </c>
      <c r="I1943" s="577">
        <f t="shared" si="278"/>
        <v>19.399999999999999</v>
      </c>
      <c r="J1943" s="573">
        <f t="shared" si="274"/>
        <v>0.64978851412944405</v>
      </c>
    </row>
    <row r="1944" spans="1:10" x14ac:dyDescent="0.25">
      <c r="A1944">
        <f t="shared" si="275"/>
        <v>0.19505264456190022</v>
      </c>
      <c r="B1944" s="2">
        <f t="shared" si="270"/>
        <v>19.410000000000235</v>
      </c>
      <c r="C1944" s="428">
        <f t="shared" si="276"/>
        <v>19.41</v>
      </c>
      <c r="D1944" s="425">
        <f t="shared" si="271"/>
        <v>0.19505264456189789</v>
      </c>
      <c r="E1944" s="433">
        <f t="shared" si="277"/>
        <v>19.41</v>
      </c>
      <c r="F1944" s="430">
        <f t="shared" si="272"/>
        <v>0.23376115539043596</v>
      </c>
      <c r="G1944" s="439">
        <f t="shared" si="278"/>
        <v>19.41</v>
      </c>
      <c r="H1944" s="435">
        <f t="shared" si="273"/>
        <v>0.23376115539043596</v>
      </c>
      <c r="I1944" s="577">
        <f t="shared" si="278"/>
        <v>19.41</v>
      </c>
      <c r="J1944" s="573">
        <f t="shared" si="274"/>
        <v>0.64986774075930931</v>
      </c>
    </row>
    <row r="1945" spans="1:10" x14ac:dyDescent="0.25">
      <c r="A1945">
        <f t="shared" si="275"/>
        <v>0.19515073214850043</v>
      </c>
      <c r="B1945" s="2">
        <f t="shared" si="270"/>
        <v>19.420000000000236</v>
      </c>
      <c r="C1945" s="428">
        <f t="shared" si="276"/>
        <v>19.420000000000002</v>
      </c>
      <c r="D1945" s="425">
        <f t="shared" si="271"/>
        <v>0.19515073214849815</v>
      </c>
      <c r="E1945" s="433">
        <f t="shared" si="277"/>
        <v>19.420000000000002</v>
      </c>
      <c r="F1945" s="430">
        <f t="shared" si="272"/>
        <v>0.23384159235503005</v>
      </c>
      <c r="G1945" s="439">
        <f t="shared" si="278"/>
        <v>19.420000000000002</v>
      </c>
      <c r="H1945" s="435">
        <f t="shared" si="273"/>
        <v>0.23384159235503005</v>
      </c>
      <c r="I1945" s="577">
        <f t="shared" si="278"/>
        <v>19.420000000000002</v>
      </c>
      <c r="J1945" s="573">
        <f t="shared" si="274"/>
        <v>0.64994696928265461</v>
      </c>
    </row>
    <row r="1946" spans="1:10" x14ac:dyDescent="0.25">
      <c r="A1946">
        <f t="shared" si="275"/>
        <v>0.19524882355267451</v>
      </c>
      <c r="B1946" s="2">
        <f t="shared" si="270"/>
        <v>19.430000000000238</v>
      </c>
      <c r="C1946" s="428">
        <f t="shared" si="276"/>
        <v>19.43</v>
      </c>
      <c r="D1946" s="425">
        <f t="shared" si="271"/>
        <v>0.19524882355267215</v>
      </c>
      <c r="E1946" s="433">
        <f t="shared" si="277"/>
        <v>19.43</v>
      </c>
      <c r="F1946" s="430">
        <f t="shared" si="272"/>
        <v>0.23392203863760666</v>
      </c>
      <c r="G1946" s="439">
        <f t="shared" si="278"/>
        <v>19.43</v>
      </c>
      <c r="H1946" s="435">
        <f t="shared" si="273"/>
        <v>0.23392203863760666</v>
      </c>
      <c r="I1946" s="577">
        <f t="shared" si="278"/>
        <v>19.43</v>
      </c>
      <c r="J1946" s="573">
        <f t="shared" si="274"/>
        <v>0.65002619969922104</v>
      </c>
    </row>
    <row r="1947" spans="1:10" x14ac:dyDescent="0.25">
      <c r="A1947">
        <f t="shared" si="275"/>
        <v>0.19534691876698826</v>
      </c>
      <c r="B1947" s="2">
        <f t="shared" si="270"/>
        <v>19.440000000000239</v>
      </c>
      <c r="C1947" s="428">
        <f t="shared" si="276"/>
        <v>19.440000000000001</v>
      </c>
      <c r="D1947" s="425">
        <f t="shared" si="271"/>
        <v>0.1953469187669859</v>
      </c>
      <c r="E1947" s="433">
        <f t="shared" si="277"/>
        <v>19.440000000000001</v>
      </c>
      <c r="F1947" s="430">
        <f t="shared" si="272"/>
        <v>0.23400249423438746</v>
      </c>
      <c r="G1947" s="439">
        <f t="shared" si="278"/>
        <v>19.440000000000001</v>
      </c>
      <c r="H1947" s="435">
        <f t="shared" si="273"/>
        <v>0.23400249423438746</v>
      </c>
      <c r="I1947" s="577">
        <f t="shared" si="278"/>
        <v>19.440000000000001</v>
      </c>
      <c r="J1947" s="573">
        <f t="shared" si="274"/>
        <v>0.65010543200874982</v>
      </c>
    </row>
    <row r="1948" spans="1:10" x14ac:dyDescent="0.25">
      <c r="A1948">
        <f t="shared" si="275"/>
        <v>0.19544501778402121</v>
      </c>
      <c r="B1948" s="2">
        <f t="shared" si="270"/>
        <v>19.450000000000241</v>
      </c>
      <c r="C1948" s="428">
        <f t="shared" si="276"/>
        <v>19.45</v>
      </c>
      <c r="D1948" s="425">
        <f t="shared" si="271"/>
        <v>0.19544501778401885</v>
      </c>
      <c r="E1948" s="433">
        <f t="shared" si="277"/>
        <v>19.45</v>
      </c>
      <c r="F1948" s="430">
        <f t="shared" si="272"/>
        <v>0.23408295914159458</v>
      </c>
      <c r="G1948" s="439">
        <f t="shared" si="278"/>
        <v>19.45</v>
      </c>
      <c r="H1948" s="435">
        <f t="shared" si="273"/>
        <v>0.23408295914159458</v>
      </c>
      <c r="I1948" s="577">
        <f t="shared" si="278"/>
        <v>19.45</v>
      </c>
      <c r="J1948" s="573">
        <f t="shared" si="274"/>
        <v>0.65018466621098159</v>
      </c>
    </row>
    <row r="1949" spans="1:10" x14ac:dyDescent="0.25">
      <c r="A1949">
        <f t="shared" si="275"/>
        <v>0.19554312059636647</v>
      </c>
      <c r="B1949" s="2">
        <f t="shared" si="270"/>
        <v>19.460000000000242</v>
      </c>
      <c r="C1949" s="428">
        <f t="shared" si="276"/>
        <v>19.46</v>
      </c>
      <c r="D1949" s="425">
        <f t="shared" si="271"/>
        <v>0.19554312059636408</v>
      </c>
      <c r="E1949" s="433">
        <f t="shared" si="277"/>
        <v>19.46</v>
      </c>
      <c r="F1949" s="430">
        <f t="shared" si="272"/>
        <v>0.23416343335545142</v>
      </c>
      <c r="G1949" s="439">
        <f t="shared" si="278"/>
        <v>19.46</v>
      </c>
      <c r="H1949" s="435">
        <f t="shared" si="273"/>
        <v>0.23416343335545142</v>
      </c>
      <c r="I1949" s="577">
        <f t="shared" si="278"/>
        <v>19.46</v>
      </c>
      <c r="J1949" s="573">
        <f t="shared" si="274"/>
        <v>0.65026390230565978</v>
      </c>
    </row>
    <row r="1950" spans="1:10" x14ac:dyDescent="0.25">
      <c r="A1950">
        <f t="shared" si="275"/>
        <v>0.19564122719663082</v>
      </c>
      <c r="B1950" s="2">
        <f t="shared" si="270"/>
        <v>19.470000000000244</v>
      </c>
      <c r="C1950" s="428">
        <f t="shared" si="276"/>
        <v>19.47</v>
      </c>
      <c r="D1950" s="425">
        <f t="shared" si="271"/>
        <v>0.19564122719662838</v>
      </c>
      <c r="E1950" s="433">
        <f t="shared" si="277"/>
        <v>19.47</v>
      </c>
      <c r="F1950" s="430">
        <f t="shared" si="272"/>
        <v>0.23424391687218135</v>
      </c>
      <c r="G1950" s="439">
        <f t="shared" si="278"/>
        <v>19.47</v>
      </c>
      <c r="H1950" s="435">
        <f t="shared" si="273"/>
        <v>0.23424391687218135</v>
      </c>
      <c r="I1950" s="577">
        <f t="shared" si="278"/>
        <v>19.47</v>
      </c>
      <c r="J1950" s="573">
        <f t="shared" si="274"/>
        <v>0.6503431402925226</v>
      </c>
    </row>
    <row r="1951" spans="1:10" x14ac:dyDescent="0.25">
      <c r="A1951">
        <f t="shared" si="275"/>
        <v>0.19573933757743445</v>
      </c>
      <c r="B1951" s="2">
        <f t="shared" si="270"/>
        <v>19.480000000000246</v>
      </c>
      <c r="C1951" s="428">
        <f t="shared" si="276"/>
        <v>19.48</v>
      </c>
      <c r="D1951" s="425">
        <f t="shared" si="271"/>
        <v>0.19573933757743203</v>
      </c>
      <c r="E1951" s="433">
        <f t="shared" si="277"/>
        <v>19.48</v>
      </c>
      <c r="F1951" s="430">
        <f t="shared" si="272"/>
        <v>0.2343244096880093</v>
      </c>
      <c r="G1951" s="439">
        <f t="shared" si="278"/>
        <v>19.48</v>
      </c>
      <c r="H1951" s="435">
        <f t="shared" si="273"/>
        <v>0.2343244096880093</v>
      </c>
      <c r="I1951" s="577">
        <f t="shared" si="278"/>
        <v>19.48</v>
      </c>
      <c r="J1951" s="573">
        <f t="shared" si="274"/>
        <v>0.65042238017131393</v>
      </c>
    </row>
    <row r="1952" spans="1:10" x14ac:dyDescent="0.25">
      <c r="A1952">
        <f t="shared" si="275"/>
        <v>0.19583745173141134</v>
      </c>
      <c r="B1952" s="2">
        <f t="shared" ref="B1952:B2015" si="279">B1951+0.01</f>
        <v>19.490000000000247</v>
      </c>
      <c r="C1952" s="428">
        <f t="shared" si="276"/>
        <v>19.489999999999998</v>
      </c>
      <c r="D1952" s="425">
        <f t="shared" si="271"/>
        <v>0.19583745173140887</v>
      </c>
      <c r="E1952" s="433">
        <f t="shared" si="277"/>
        <v>19.489999999999998</v>
      </c>
      <c r="F1952" s="430">
        <f t="shared" si="272"/>
        <v>0.23440491179916045</v>
      </c>
      <c r="G1952" s="439">
        <f t="shared" si="278"/>
        <v>19.489999999999998</v>
      </c>
      <c r="H1952" s="435">
        <f t="shared" si="273"/>
        <v>0.23440491179916045</v>
      </c>
      <c r="I1952" s="577">
        <f t="shared" si="278"/>
        <v>19.489999999999998</v>
      </c>
      <c r="J1952" s="573">
        <f t="shared" si="274"/>
        <v>0.65050162194177397</v>
      </c>
    </row>
    <row r="1953" spans="1:10" x14ac:dyDescent="0.25">
      <c r="A1953">
        <f t="shared" si="275"/>
        <v>0.19593556965120876</v>
      </c>
      <c r="B1953" s="2">
        <f t="shared" si="279"/>
        <v>19.500000000000249</v>
      </c>
      <c r="C1953" s="428">
        <f t="shared" si="276"/>
        <v>19.5</v>
      </c>
      <c r="D1953" s="425">
        <f t="shared" si="271"/>
        <v>0.19593556965120634</v>
      </c>
      <c r="E1953" s="433">
        <f t="shared" si="277"/>
        <v>19.5</v>
      </c>
      <c r="F1953" s="430">
        <f t="shared" si="272"/>
        <v>0.234485423201861</v>
      </c>
      <c r="G1953" s="439">
        <f t="shared" si="278"/>
        <v>19.5</v>
      </c>
      <c r="H1953" s="435">
        <f t="shared" si="273"/>
        <v>0.234485423201861</v>
      </c>
      <c r="I1953" s="577">
        <f t="shared" si="278"/>
        <v>19.5</v>
      </c>
      <c r="J1953" s="573">
        <f t="shared" si="274"/>
        <v>0.65058086560364448</v>
      </c>
    </row>
    <row r="1954" spans="1:10" x14ac:dyDescent="0.25">
      <c r="A1954">
        <f t="shared" si="275"/>
        <v>0.19603369132948775</v>
      </c>
      <c r="B1954" s="2">
        <f t="shared" si="279"/>
        <v>19.51000000000025</v>
      </c>
      <c r="C1954" s="428">
        <f t="shared" si="276"/>
        <v>19.510000000000002</v>
      </c>
      <c r="D1954" s="425">
        <f t="shared" si="271"/>
        <v>0.19603369132948531</v>
      </c>
      <c r="E1954" s="433">
        <f t="shared" si="277"/>
        <v>19.510000000000002</v>
      </c>
      <c r="F1954" s="430">
        <f t="shared" si="272"/>
        <v>0.23456594389233765</v>
      </c>
      <c r="G1954" s="439">
        <f t="shared" si="278"/>
        <v>19.510000000000002</v>
      </c>
      <c r="H1954" s="435">
        <f t="shared" si="273"/>
        <v>0.23456594389233765</v>
      </c>
      <c r="I1954" s="577">
        <f t="shared" si="278"/>
        <v>19.510000000000002</v>
      </c>
      <c r="J1954" s="573">
        <f t="shared" si="274"/>
        <v>0.650660111156667</v>
      </c>
    </row>
    <row r="1955" spans="1:10" x14ac:dyDescent="0.25">
      <c r="A1955">
        <f t="shared" si="275"/>
        <v>0.19613181675892261</v>
      </c>
      <c r="B1955" s="2">
        <f t="shared" si="279"/>
        <v>19.520000000000252</v>
      </c>
      <c r="C1955" s="428">
        <f t="shared" si="276"/>
        <v>19.52</v>
      </c>
      <c r="D1955" s="425">
        <f t="shared" si="271"/>
        <v>0.19613181675892014</v>
      </c>
      <c r="E1955" s="433">
        <f t="shared" si="277"/>
        <v>19.52</v>
      </c>
      <c r="F1955" s="430">
        <f t="shared" si="272"/>
        <v>0.23464647386681811</v>
      </c>
      <c r="G1955" s="439">
        <f t="shared" si="278"/>
        <v>19.52</v>
      </c>
      <c r="H1955" s="435">
        <f t="shared" si="273"/>
        <v>0.23464647386681811</v>
      </c>
      <c r="I1955" s="577">
        <f t="shared" si="278"/>
        <v>19.52</v>
      </c>
      <c r="J1955" s="573">
        <f t="shared" si="274"/>
        <v>0.65073935860058296</v>
      </c>
    </row>
    <row r="1956" spans="1:10" x14ac:dyDescent="0.25">
      <c r="A1956">
        <f t="shared" si="275"/>
        <v>0.19622994593220122</v>
      </c>
      <c r="B1956" s="2">
        <f t="shared" si="279"/>
        <v>19.530000000000253</v>
      </c>
      <c r="C1956" s="428">
        <f t="shared" si="276"/>
        <v>19.53</v>
      </c>
      <c r="D1956" s="425">
        <f t="shared" si="271"/>
        <v>0.19622994593219878</v>
      </c>
      <c r="E1956" s="433">
        <f t="shared" si="277"/>
        <v>19.53</v>
      </c>
      <c r="F1956" s="430">
        <f t="shared" si="272"/>
        <v>0.23472701312153071</v>
      </c>
      <c r="G1956" s="439">
        <f t="shared" si="278"/>
        <v>19.53</v>
      </c>
      <c r="H1956" s="435">
        <f t="shared" si="273"/>
        <v>0.23472701312153071</v>
      </c>
      <c r="I1956" s="577">
        <f t="shared" si="278"/>
        <v>19.53</v>
      </c>
      <c r="J1956" s="573">
        <f t="shared" si="274"/>
        <v>0.65081860793513413</v>
      </c>
    </row>
    <row r="1957" spans="1:10" x14ac:dyDescent="0.25">
      <c r="A1957">
        <f t="shared" si="275"/>
        <v>0.19632807884202497</v>
      </c>
      <c r="B1957" s="2">
        <f t="shared" si="279"/>
        <v>19.540000000000255</v>
      </c>
      <c r="C1957" s="428">
        <f t="shared" si="276"/>
        <v>19.54</v>
      </c>
      <c r="D1957" s="425">
        <f t="shared" si="271"/>
        <v>0.1963280788420225</v>
      </c>
      <c r="E1957" s="433">
        <f t="shared" si="277"/>
        <v>19.54</v>
      </c>
      <c r="F1957" s="430">
        <f t="shared" si="272"/>
        <v>0.2348075616527045</v>
      </c>
      <c r="G1957" s="439">
        <f t="shared" si="278"/>
        <v>19.54</v>
      </c>
      <c r="H1957" s="435">
        <f t="shared" si="273"/>
        <v>0.2348075616527045</v>
      </c>
      <c r="I1957" s="577">
        <f t="shared" si="278"/>
        <v>19.54</v>
      </c>
      <c r="J1957" s="573">
        <f t="shared" si="274"/>
        <v>0.65089785916006204</v>
      </c>
    </row>
    <row r="1958" spans="1:10" x14ac:dyDescent="0.25">
      <c r="A1958">
        <f t="shared" si="275"/>
        <v>0.19642621548110853</v>
      </c>
      <c r="B1958" s="2">
        <f t="shared" si="279"/>
        <v>19.550000000000257</v>
      </c>
      <c r="C1958" s="428">
        <f t="shared" si="276"/>
        <v>19.55</v>
      </c>
      <c r="D1958" s="425">
        <f t="shared" si="271"/>
        <v>0.19642621548110606</v>
      </c>
      <c r="E1958" s="433">
        <f t="shared" si="277"/>
        <v>19.55</v>
      </c>
      <c r="F1958" s="430">
        <f t="shared" si="272"/>
        <v>0.23488811945656954</v>
      </c>
      <c r="G1958" s="439">
        <f t="shared" si="278"/>
        <v>19.55</v>
      </c>
      <c r="H1958" s="435">
        <f t="shared" si="273"/>
        <v>0.23488811945656954</v>
      </c>
      <c r="I1958" s="577">
        <f t="shared" si="278"/>
        <v>19.55</v>
      </c>
      <c r="J1958" s="573">
        <f t="shared" si="274"/>
        <v>0.65097711227510824</v>
      </c>
    </row>
    <row r="1959" spans="1:10" x14ac:dyDescent="0.25">
      <c r="A1959">
        <f t="shared" si="275"/>
        <v>0.19652435584218006</v>
      </c>
      <c r="B1959" s="2">
        <f t="shared" si="279"/>
        <v>19.560000000000258</v>
      </c>
      <c r="C1959" s="428">
        <f t="shared" si="276"/>
        <v>19.559999999999999</v>
      </c>
      <c r="D1959" s="425">
        <f t="shared" si="271"/>
        <v>0.19652435584217751</v>
      </c>
      <c r="E1959" s="433">
        <f t="shared" si="277"/>
        <v>19.559999999999999</v>
      </c>
      <c r="F1959" s="430">
        <f t="shared" si="272"/>
        <v>0.23496868652935624</v>
      </c>
      <c r="G1959" s="439">
        <f t="shared" si="278"/>
        <v>19.559999999999999</v>
      </c>
      <c r="H1959" s="435">
        <f t="shared" si="273"/>
        <v>0.23496868652935624</v>
      </c>
      <c r="I1959" s="577">
        <f t="shared" si="278"/>
        <v>19.559999999999999</v>
      </c>
      <c r="J1959" s="573">
        <f t="shared" si="274"/>
        <v>0.65105636728001448</v>
      </c>
    </row>
    <row r="1960" spans="1:10" x14ac:dyDescent="0.25">
      <c r="A1960">
        <f t="shared" si="275"/>
        <v>0.19662249991798109</v>
      </c>
      <c r="B1960" s="2">
        <f t="shared" si="279"/>
        <v>19.57000000000026</v>
      </c>
      <c r="C1960" s="428">
        <f t="shared" si="276"/>
        <v>19.57</v>
      </c>
      <c r="D1960" s="425">
        <f t="shared" si="271"/>
        <v>0.19662249991797856</v>
      </c>
      <c r="E1960" s="433">
        <f t="shared" si="277"/>
        <v>19.57</v>
      </c>
      <c r="F1960" s="430">
        <f t="shared" si="272"/>
        <v>0.23504926286729624</v>
      </c>
      <c r="G1960" s="439">
        <f t="shared" si="278"/>
        <v>19.57</v>
      </c>
      <c r="H1960" s="435">
        <f t="shared" si="273"/>
        <v>0.23504926286729624</v>
      </c>
      <c r="I1960" s="577">
        <f t="shared" si="278"/>
        <v>19.57</v>
      </c>
      <c r="J1960" s="573">
        <f t="shared" si="274"/>
        <v>0.65113562417452286</v>
      </c>
    </row>
    <row r="1961" spans="1:10" x14ac:dyDescent="0.25">
      <c r="A1961">
        <f t="shared" si="275"/>
        <v>0.19672064770126646</v>
      </c>
      <c r="B1961" s="2">
        <f t="shared" si="279"/>
        <v>19.580000000000261</v>
      </c>
      <c r="C1961" s="428">
        <f t="shared" si="276"/>
        <v>19.579999999999998</v>
      </c>
      <c r="D1961" s="425">
        <f t="shared" si="271"/>
        <v>0.19672064770126391</v>
      </c>
      <c r="E1961" s="433">
        <f t="shared" si="277"/>
        <v>19.579999999999998</v>
      </c>
      <c r="F1961" s="430">
        <f t="shared" si="272"/>
        <v>0.23512984846662163</v>
      </c>
      <c r="G1961" s="439">
        <f t="shared" si="278"/>
        <v>19.579999999999998</v>
      </c>
      <c r="H1961" s="435">
        <f t="shared" si="273"/>
        <v>0.23512984846662163</v>
      </c>
      <c r="I1961" s="577">
        <f t="shared" si="278"/>
        <v>19.579999999999998</v>
      </c>
      <c r="J1961" s="573">
        <f t="shared" si="274"/>
        <v>0.65121488295837515</v>
      </c>
    </row>
    <row r="1962" spans="1:10" x14ac:dyDescent="0.25">
      <c r="A1962">
        <f t="shared" si="275"/>
        <v>0.19681879918480449</v>
      </c>
      <c r="B1962" s="2">
        <f t="shared" si="279"/>
        <v>19.590000000000263</v>
      </c>
      <c r="C1962" s="428">
        <f t="shared" si="276"/>
        <v>19.59</v>
      </c>
      <c r="D1962" s="425">
        <f t="shared" si="271"/>
        <v>0.19681879918480191</v>
      </c>
      <c r="E1962" s="433">
        <f t="shared" si="277"/>
        <v>19.59</v>
      </c>
      <c r="F1962" s="430">
        <f t="shared" si="272"/>
        <v>0.23521044332356539</v>
      </c>
      <c r="G1962" s="439">
        <f t="shared" si="278"/>
        <v>19.59</v>
      </c>
      <c r="H1962" s="435">
        <f t="shared" si="273"/>
        <v>0.23521044332356539</v>
      </c>
      <c r="I1962" s="577">
        <f t="shared" si="278"/>
        <v>19.59</v>
      </c>
      <c r="J1962" s="573">
        <f t="shared" si="274"/>
        <v>0.65129414363131299</v>
      </c>
    </row>
    <row r="1963" spans="1:10" x14ac:dyDescent="0.25">
      <c r="A1963">
        <f t="shared" si="275"/>
        <v>0.19691695436137668</v>
      </c>
      <c r="B1963" s="2">
        <f t="shared" si="279"/>
        <v>19.600000000000264</v>
      </c>
      <c r="C1963" s="428">
        <f t="shared" si="276"/>
        <v>19.600000000000001</v>
      </c>
      <c r="D1963" s="425">
        <f t="shared" si="271"/>
        <v>0.19691695436137413</v>
      </c>
      <c r="E1963" s="433">
        <f t="shared" si="277"/>
        <v>19.600000000000001</v>
      </c>
      <c r="F1963" s="430">
        <f t="shared" si="272"/>
        <v>0.23529104743436102</v>
      </c>
      <c r="G1963" s="439">
        <f t="shared" si="278"/>
        <v>19.600000000000001</v>
      </c>
      <c r="H1963" s="435">
        <f t="shared" si="273"/>
        <v>0.23529104743436102</v>
      </c>
      <c r="I1963" s="577">
        <f t="shared" si="278"/>
        <v>19.600000000000001</v>
      </c>
      <c r="J1963" s="573">
        <f t="shared" si="274"/>
        <v>0.65137340619307837</v>
      </c>
    </row>
    <row r="1964" spans="1:10" x14ac:dyDescent="0.25">
      <c r="A1964">
        <f t="shared" si="275"/>
        <v>0.19701511322377785</v>
      </c>
      <c r="B1964" s="2">
        <f t="shared" si="279"/>
        <v>19.610000000000266</v>
      </c>
      <c r="C1964" s="428">
        <f t="shared" si="276"/>
        <v>19.61</v>
      </c>
      <c r="D1964" s="425">
        <f t="shared" si="271"/>
        <v>0.19701511322377527</v>
      </c>
      <c r="E1964" s="433">
        <f t="shared" si="277"/>
        <v>19.61</v>
      </c>
      <c r="F1964" s="430">
        <f t="shared" si="272"/>
        <v>0.23537166079524324</v>
      </c>
      <c r="G1964" s="439">
        <f t="shared" si="278"/>
        <v>19.61</v>
      </c>
      <c r="H1964" s="435">
        <f t="shared" si="273"/>
        <v>0.23537166079524324</v>
      </c>
      <c r="I1964" s="577">
        <f t="shared" si="278"/>
        <v>19.61</v>
      </c>
      <c r="J1964" s="573">
        <f t="shared" si="274"/>
        <v>0.65145267064341339</v>
      </c>
    </row>
    <row r="1965" spans="1:10" x14ac:dyDescent="0.25">
      <c r="A1965">
        <f t="shared" si="275"/>
        <v>0.19711327576481624</v>
      </c>
      <c r="B1965" s="2">
        <f t="shared" si="279"/>
        <v>19.620000000000267</v>
      </c>
      <c r="C1965" s="428">
        <f t="shared" si="276"/>
        <v>19.62</v>
      </c>
      <c r="D1965" s="425">
        <f t="shared" si="271"/>
        <v>0.19711327576481361</v>
      </c>
      <c r="E1965" s="433">
        <f t="shared" si="277"/>
        <v>19.62</v>
      </c>
      <c r="F1965" s="430">
        <f t="shared" si="272"/>
        <v>0.2354522834024472</v>
      </c>
      <c r="G1965" s="439">
        <f t="shared" si="278"/>
        <v>19.62</v>
      </c>
      <c r="H1965" s="435">
        <f t="shared" si="273"/>
        <v>0.2354522834024472</v>
      </c>
      <c r="I1965" s="577">
        <f t="shared" si="278"/>
        <v>19.62</v>
      </c>
      <c r="J1965" s="573">
        <f t="shared" si="274"/>
        <v>0.65153193698206013</v>
      </c>
    </row>
    <row r="1966" spans="1:10" x14ac:dyDescent="0.25">
      <c r="A1966">
        <f t="shared" si="275"/>
        <v>0.19721144197731302</v>
      </c>
      <c r="B1966" s="2">
        <f t="shared" si="279"/>
        <v>19.630000000000269</v>
      </c>
      <c r="C1966" s="428">
        <f t="shared" si="276"/>
        <v>19.63</v>
      </c>
      <c r="D1966" s="425">
        <f t="shared" si="271"/>
        <v>0.19721144197731039</v>
      </c>
      <c r="E1966" s="433">
        <f t="shared" si="277"/>
        <v>19.63</v>
      </c>
      <c r="F1966" s="430">
        <f t="shared" si="272"/>
        <v>0.23553291525220885</v>
      </c>
      <c r="G1966" s="439">
        <f t="shared" si="278"/>
        <v>19.63</v>
      </c>
      <c r="H1966" s="435">
        <f t="shared" si="273"/>
        <v>0.23553291525220885</v>
      </c>
      <c r="I1966" s="577">
        <f t="shared" si="278"/>
        <v>19.63</v>
      </c>
      <c r="J1966" s="573">
        <f t="shared" si="274"/>
        <v>0.65161120520876037</v>
      </c>
    </row>
    <row r="1967" spans="1:10" x14ac:dyDescent="0.25">
      <c r="A1967">
        <f t="shared" si="275"/>
        <v>0.19730961185410295</v>
      </c>
      <c r="B1967" s="2">
        <f t="shared" si="279"/>
        <v>19.640000000000271</v>
      </c>
      <c r="C1967" s="428">
        <f t="shared" si="276"/>
        <v>19.64</v>
      </c>
      <c r="D1967" s="425">
        <f t="shared" si="271"/>
        <v>0.19730961185410034</v>
      </c>
      <c r="E1967" s="433">
        <f t="shared" si="277"/>
        <v>19.64</v>
      </c>
      <c r="F1967" s="430">
        <f t="shared" si="272"/>
        <v>0.23561355634076486</v>
      </c>
      <c r="G1967" s="439">
        <f t="shared" si="278"/>
        <v>19.64</v>
      </c>
      <c r="H1967" s="435">
        <f t="shared" si="273"/>
        <v>0.23561355634076486</v>
      </c>
      <c r="I1967" s="577">
        <f t="shared" si="278"/>
        <v>19.64</v>
      </c>
      <c r="J1967" s="573">
        <f t="shared" si="274"/>
        <v>0.65169047532325608</v>
      </c>
    </row>
    <row r="1968" spans="1:10" x14ac:dyDescent="0.25">
      <c r="A1968">
        <f t="shared" si="275"/>
        <v>0.1974077853880338</v>
      </c>
      <c r="B1968" s="2">
        <f t="shared" si="279"/>
        <v>19.650000000000272</v>
      </c>
      <c r="C1968" s="428">
        <f t="shared" si="276"/>
        <v>19.649999999999999</v>
      </c>
      <c r="D1968" s="425">
        <f t="shared" si="271"/>
        <v>0.19740778538803114</v>
      </c>
      <c r="E1968" s="433">
        <f t="shared" si="277"/>
        <v>19.649999999999999</v>
      </c>
      <c r="F1968" s="430">
        <f t="shared" si="272"/>
        <v>0.23569420666435309</v>
      </c>
      <c r="G1968" s="439">
        <f t="shared" si="278"/>
        <v>19.649999999999999</v>
      </c>
      <c r="H1968" s="435">
        <f t="shared" si="273"/>
        <v>0.23569420666435309</v>
      </c>
      <c r="I1968" s="577">
        <f t="shared" si="278"/>
        <v>19.649999999999999</v>
      </c>
      <c r="J1968" s="573">
        <f t="shared" si="274"/>
        <v>0.65176974732529047</v>
      </c>
    </row>
    <row r="1969" spans="1:10" x14ac:dyDescent="0.25">
      <c r="A1969">
        <f t="shared" si="275"/>
        <v>0.19750596257196659</v>
      </c>
      <c r="B1969" s="2">
        <f t="shared" si="279"/>
        <v>19.660000000000274</v>
      </c>
      <c r="C1969" s="428">
        <f t="shared" si="276"/>
        <v>19.66</v>
      </c>
      <c r="D1969" s="425">
        <f t="shared" si="271"/>
        <v>0.19750596257196396</v>
      </c>
      <c r="E1969" s="433">
        <f t="shared" si="277"/>
        <v>19.66</v>
      </c>
      <c r="F1969" s="430">
        <f t="shared" si="272"/>
        <v>0.23577486621921148</v>
      </c>
      <c r="G1969" s="439">
        <f t="shared" si="278"/>
        <v>19.66</v>
      </c>
      <c r="H1969" s="435">
        <f t="shared" si="273"/>
        <v>0.23577486621921148</v>
      </c>
      <c r="I1969" s="577">
        <f t="shared" si="278"/>
        <v>19.66</v>
      </c>
      <c r="J1969" s="573">
        <f t="shared" si="274"/>
        <v>0.65184902121460397</v>
      </c>
    </row>
    <row r="1970" spans="1:10" x14ac:dyDescent="0.25">
      <c r="A1970">
        <f t="shared" si="275"/>
        <v>0.19760414339877552</v>
      </c>
      <c r="B1970" s="2">
        <f t="shared" si="279"/>
        <v>19.670000000000275</v>
      </c>
      <c r="C1970" s="428">
        <f t="shared" si="276"/>
        <v>19.670000000000002</v>
      </c>
      <c r="D1970" s="425">
        <f t="shared" si="271"/>
        <v>0.19760414339877286</v>
      </c>
      <c r="E1970" s="433">
        <f t="shared" si="277"/>
        <v>19.670000000000002</v>
      </c>
      <c r="F1970" s="430">
        <f t="shared" si="272"/>
        <v>0.23585553500157941</v>
      </c>
      <c r="G1970" s="439">
        <f t="shared" si="278"/>
        <v>19.670000000000002</v>
      </c>
      <c r="H1970" s="435">
        <f t="shared" si="273"/>
        <v>0.23585553500157941</v>
      </c>
      <c r="I1970" s="577">
        <f t="shared" si="278"/>
        <v>19.670000000000002</v>
      </c>
      <c r="J1970" s="573">
        <f t="shared" si="274"/>
        <v>0.65192829699094079</v>
      </c>
    </row>
    <row r="1971" spans="1:10" x14ac:dyDescent="0.25">
      <c r="A1971">
        <f t="shared" si="275"/>
        <v>0.19770232786134784</v>
      </c>
      <c r="B1971" s="2">
        <f t="shared" si="279"/>
        <v>19.680000000000277</v>
      </c>
      <c r="C1971" s="428">
        <f t="shared" si="276"/>
        <v>19.68</v>
      </c>
      <c r="D1971" s="425">
        <f t="shared" si="271"/>
        <v>0.19770232786134512</v>
      </c>
      <c r="E1971" s="433">
        <f t="shared" si="277"/>
        <v>19.68</v>
      </c>
      <c r="F1971" s="430">
        <f t="shared" si="272"/>
        <v>0.23593621300769657</v>
      </c>
      <c r="G1971" s="439">
        <f t="shared" si="278"/>
        <v>19.68</v>
      </c>
      <c r="H1971" s="435">
        <f t="shared" si="273"/>
        <v>0.23593621300769657</v>
      </c>
      <c r="I1971" s="577">
        <f t="shared" si="278"/>
        <v>19.68</v>
      </c>
      <c r="J1971" s="573">
        <f t="shared" si="274"/>
        <v>0.65200757465404202</v>
      </c>
    </row>
    <row r="1972" spans="1:10" x14ac:dyDescent="0.25">
      <c r="A1972">
        <f t="shared" si="275"/>
        <v>0.19780051595258402</v>
      </c>
      <c r="B1972" s="2">
        <f t="shared" si="279"/>
        <v>19.690000000000278</v>
      </c>
      <c r="C1972" s="428">
        <f t="shared" si="276"/>
        <v>19.690000000000001</v>
      </c>
      <c r="D1972" s="425">
        <f t="shared" si="271"/>
        <v>0.1978005159525813</v>
      </c>
      <c r="E1972" s="433">
        <f t="shared" si="277"/>
        <v>19.690000000000001</v>
      </c>
      <c r="F1972" s="430">
        <f t="shared" si="272"/>
        <v>0.23601690023380356</v>
      </c>
      <c r="G1972" s="439">
        <f t="shared" si="278"/>
        <v>19.690000000000001</v>
      </c>
      <c r="H1972" s="435">
        <f t="shared" si="273"/>
        <v>0.23601690023380356</v>
      </c>
      <c r="I1972" s="577">
        <f t="shared" si="278"/>
        <v>19.690000000000001</v>
      </c>
      <c r="J1972" s="573">
        <f t="shared" si="274"/>
        <v>0.65208685420365042</v>
      </c>
    </row>
    <row r="1973" spans="1:10" x14ac:dyDescent="0.25">
      <c r="A1973">
        <f t="shared" si="275"/>
        <v>0.19789870766539769</v>
      </c>
      <c r="B1973" s="2">
        <f t="shared" si="279"/>
        <v>19.70000000000028</v>
      </c>
      <c r="C1973" s="428">
        <f t="shared" si="276"/>
        <v>19.7</v>
      </c>
      <c r="D1973" s="425">
        <f t="shared" si="271"/>
        <v>0.19789870766539491</v>
      </c>
      <c r="E1973" s="433">
        <f t="shared" si="277"/>
        <v>19.7</v>
      </c>
      <c r="F1973" s="430">
        <f t="shared" si="272"/>
        <v>0.23609759667614177</v>
      </c>
      <c r="G1973" s="439">
        <f t="shared" si="278"/>
        <v>19.7</v>
      </c>
      <c r="H1973" s="435">
        <f t="shared" si="273"/>
        <v>0.23609759667614177</v>
      </c>
      <c r="I1973" s="577">
        <f t="shared" si="278"/>
        <v>19.7</v>
      </c>
      <c r="J1973" s="573">
        <f t="shared" si="274"/>
        <v>0.6521661356395082</v>
      </c>
    </row>
    <row r="1974" spans="1:10" x14ac:dyDescent="0.25">
      <c r="A1974">
        <f t="shared" si="275"/>
        <v>0.19799690299271536</v>
      </c>
      <c r="B1974" s="2">
        <f t="shared" si="279"/>
        <v>19.710000000000282</v>
      </c>
      <c r="C1974" s="428">
        <f t="shared" si="276"/>
        <v>19.71</v>
      </c>
      <c r="D1974" s="425">
        <f t="shared" si="271"/>
        <v>0.19799690299271258</v>
      </c>
      <c r="E1974" s="433">
        <f t="shared" si="277"/>
        <v>19.71</v>
      </c>
      <c r="F1974" s="430">
        <f t="shared" si="272"/>
        <v>0.23617830233095344</v>
      </c>
      <c r="G1974" s="439">
        <f t="shared" si="278"/>
        <v>19.71</v>
      </c>
      <c r="H1974" s="435">
        <f t="shared" si="273"/>
        <v>0.23617830233095344</v>
      </c>
      <c r="I1974" s="577">
        <f t="shared" si="278"/>
        <v>19.71</v>
      </c>
      <c r="J1974" s="573">
        <f t="shared" si="274"/>
        <v>0.65224541896135813</v>
      </c>
    </row>
    <row r="1975" spans="1:10" x14ac:dyDescent="0.25">
      <c r="A1975">
        <f t="shared" si="275"/>
        <v>0.19809510192747681</v>
      </c>
      <c r="B1975" s="2">
        <f t="shared" si="279"/>
        <v>19.720000000000283</v>
      </c>
      <c r="C1975" s="428">
        <f t="shared" si="276"/>
        <v>19.72</v>
      </c>
      <c r="D1975" s="425">
        <f t="shared" si="271"/>
        <v>0.19809510192747401</v>
      </c>
      <c r="E1975" s="433">
        <f t="shared" si="277"/>
        <v>19.72</v>
      </c>
      <c r="F1975" s="430">
        <f t="shared" si="272"/>
        <v>0.23625901719448142</v>
      </c>
      <c r="G1975" s="439">
        <f t="shared" si="278"/>
        <v>19.72</v>
      </c>
      <c r="H1975" s="435">
        <f t="shared" si="273"/>
        <v>0.23625901719448142</v>
      </c>
      <c r="I1975" s="577">
        <f t="shared" si="278"/>
        <v>19.72</v>
      </c>
      <c r="J1975" s="573">
        <f t="shared" si="274"/>
        <v>0.65232470416894206</v>
      </c>
    </row>
    <row r="1976" spans="1:10" x14ac:dyDescent="0.25">
      <c r="A1976">
        <f t="shared" si="275"/>
        <v>0.19819330446263475</v>
      </c>
      <c r="B1976" s="2">
        <f t="shared" si="279"/>
        <v>19.730000000000285</v>
      </c>
      <c r="C1976" s="428">
        <f t="shared" si="276"/>
        <v>19.73</v>
      </c>
      <c r="D1976" s="425">
        <f t="shared" si="271"/>
        <v>0.19819330446263198</v>
      </c>
      <c r="E1976" s="433">
        <f t="shared" si="277"/>
        <v>19.73</v>
      </c>
      <c r="F1976" s="430">
        <f t="shared" si="272"/>
        <v>0.2363397412629695</v>
      </c>
      <c r="G1976" s="439">
        <f t="shared" si="278"/>
        <v>19.73</v>
      </c>
      <c r="H1976" s="435">
        <f t="shared" si="273"/>
        <v>0.2363397412629695</v>
      </c>
      <c r="I1976" s="577">
        <f t="shared" si="278"/>
        <v>19.73</v>
      </c>
      <c r="J1976" s="573">
        <f t="shared" si="274"/>
        <v>0.65240399126200344</v>
      </c>
    </row>
    <row r="1977" spans="1:10" x14ac:dyDescent="0.25">
      <c r="A1977">
        <f t="shared" si="275"/>
        <v>0.19829151059115491</v>
      </c>
      <c r="B1977" s="2">
        <f t="shared" si="279"/>
        <v>19.740000000000286</v>
      </c>
      <c r="C1977" s="428">
        <f t="shared" si="276"/>
        <v>19.739999999999998</v>
      </c>
      <c r="D1977" s="425">
        <f t="shared" si="271"/>
        <v>0.1982915105911521</v>
      </c>
      <c r="E1977" s="433">
        <f t="shared" si="277"/>
        <v>19.739999999999998</v>
      </c>
      <c r="F1977" s="430">
        <f t="shared" si="272"/>
        <v>0.23642047453266202</v>
      </c>
      <c r="G1977" s="439">
        <f t="shared" si="278"/>
        <v>19.739999999999998</v>
      </c>
      <c r="H1977" s="435">
        <f t="shared" si="273"/>
        <v>0.23642047453266202</v>
      </c>
      <c r="I1977" s="577">
        <f t="shared" si="278"/>
        <v>19.739999999999998</v>
      </c>
      <c r="J1977" s="573">
        <f t="shared" si="274"/>
        <v>0.65248328024028379</v>
      </c>
    </row>
    <row r="1978" spans="1:10" x14ac:dyDescent="0.25">
      <c r="A1978">
        <f t="shared" si="275"/>
        <v>0.19838972030601609</v>
      </c>
      <c r="B1978" s="2">
        <f t="shared" si="279"/>
        <v>19.750000000000288</v>
      </c>
      <c r="C1978" s="428">
        <f t="shared" si="276"/>
        <v>19.75</v>
      </c>
      <c r="D1978" s="425">
        <f t="shared" si="271"/>
        <v>0.19838972030601329</v>
      </c>
      <c r="E1978" s="433">
        <f t="shared" si="277"/>
        <v>19.75</v>
      </c>
      <c r="F1978" s="430">
        <f t="shared" si="272"/>
        <v>0.23650121699980439</v>
      </c>
      <c r="G1978" s="439">
        <f t="shared" si="278"/>
        <v>19.75</v>
      </c>
      <c r="H1978" s="435">
        <f t="shared" si="273"/>
        <v>0.23650121699980439</v>
      </c>
      <c r="I1978" s="577">
        <f t="shared" si="278"/>
        <v>19.75</v>
      </c>
      <c r="J1978" s="573">
        <f t="shared" si="274"/>
        <v>0.65256257110352678</v>
      </c>
    </row>
    <row r="1979" spans="1:10" x14ac:dyDescent="0.25">
      <c r="A1979">
        <f t="shared" si="275"/>
        <v>0.19848793360021008</v>
      </c>
      <c r="B1979" s="2">
        <f t="shared" si="279"/>
        <v>19.760000000000289</v>
      </c>
      <c r="C1979" s="428">
        <f t="shared" si="276"/>
        <v>19.760000000000002</v>
      </c>
      <c r="D1979" s="425">
        <f t="shared" si="271"/>
        <v>0.19848793360020725</v>
      </c>
      <c r="E1979" s="433">
        <f t="shared" si="277"/>
        <v>19.760000000000002</v>
      </c>
      <c r="F1979" s="430">
        <f t="shared" si="272"/>
        <v>0.23658196866064254</v>
      </c>
      <c r="G1979" s="439">
        <f t="shared" si="278"/>
        <v>19.760000000000002</v>
      </c>
      <c r="H1979" s="435">
        <f t="shared" si="273"/>
        <v>0.23658196866064254</v>
      </c>
      <c r="I1979" s="577">
        <f t="shared" si="278"/>
        <v>19.760000000000002</v>
      </c>
      <c r="J1979" s="573">
        <f t="shared" si="274"/>
        <v>0.65264186385147438</v>
      </c>
    </row>
    <row r="1980" spans="1:10" x14ac:dyDescent="0.25">
      <c r="A1980">
        <f t="shared" si="275"/>
        <v>0.19858615046674141</v>
      </c>
      <c r="B1980" s="2">
        <f t="shared" si="279"/>
        <v>19.770000000000291</v>
      </c>
      <c r="C1980" s="428">
        <f t="shared" si="276"/>
        <v>19.77</v>
      </c>
      <c r="D1980" s="425">
        <f t="shared" si="271"/>
        <v>0.19858615046673855</v>
      </c>
      <c r="E1980" s="433">
        <f t="shared" si="277"/>
        <v>19.77</v>
      </c>
      <c r="F1980" s="430">
        <f t="shared" si="272"/>
        <v>0.23666272951142328</v>
      </c>
      <c r="G1980" s="439">
        <f t="shared" si="278"/>
        <v>19.77</v>
      </c>
      <c r="H1980" s="435">
        <f t="shared" si="273"/>
        <v>0.23666272951142328</v>
      </c>
      <c r="I1980" s="577">
        <f t="shared" si="278"/>
        <v>19.77</v>
      </c>
      <c r="J1980" s="573">
        <f t="shared" si="274"/>
        <v>0.65272115848386947</v>
      </c>
    </row>
    <row r="1981" spans="1:10" x14ac:dyDescent="0.25">
      <c r="A1981">
        <f t="shared" si="275"/>
        <v>0.19868437089862784</v>
      </c>
      <c r="B1981" s="2">
        <f t="shared" si="279"/>
        <v>19.780000000000292</v>
      </c>
      <c r="C1981" s="428">
        <f t="shared" si="276"/>
        <v>19.78</v>
      </c>
      <c r="D1981" s="425">
        <f t="shared" si="271"/>
        <v>0.19868437089862498</v>
      </c>
      <c r="E1981" s="433">
        <f t="shared" si="277"/>
        <v>19.78</v>
      </c>
      <c r="F1981" s="430">
        <f t="shared" si="272"/>
        <v>0.23674349954839433</v>
      </c>
      <c r="G1981" s="439">
        <f t="shared" si="278"/>
        <v>19.78</v>
      </c>
      <c r="H1981" s="435">
        <f t="shared" si="273"/>
        <v>0.23674349954839433</v>
      </c>
      <c r="I1981" s="577">
        <f t="shared" si="278"/>
        <v>19.78</v>
      </c>
      <c r="J1981" s="573">
        <f t="shared" si="274"/>
        <v>0.65280045500045514</v>
      </c>
    </row>
    <row r="1982" spans="1:10" x14ac:dyDescent="0.25">
      <c r="A1982">
        <f t="shared" si="275"/>
        <v>0.19878259488889985</v>
      </c>
      <c r="B1982" s="2">
        <f t="shared" si="279"/>
        <v>19.790000000000294</v>
      </c>
      <c r="C1982" s="428">
        <f t="shared" si="276"/>
        <v>19.79</v>
      </c>
      <c r="D1982" s="425">
        <f t="shared" si="271"/>
        <v>0.19878259488889694</v>
      </c>
      <c r="E1982" s="433">
        <f t="shared" si="277"/>
        <v>19.79</v>
      </c>
      <c r="F1982" s="430">
        <f t="shared" si="272"/>
        <v>0.23682427876780379</v>
      </c>
      <c r="G1982" s="439">
        <f t="shared" si="278"/>
        <v>19.79</v>
      </c>
      <c r="H1982" s="435">
        <f t="shared" si="273"/>
        <v>0.23682427876780379</v>
      </c>
      <c r="I1982" s="577">
        <f t="shared" si="278"/>
        <v>19.79</v>
      </c>
      <c r="J1982" s="573">
        <f t="shared" si="274"/>
        <v>0.65287975340097382</v>
      </c>
    </row>
    <row r="1983" spans="1:10" x14ac:dyDescent="0.25">
      <c r="A1983">
        <f t="shared" si="275"/>
        <v>0.19888082243060082</v>
      </c>
      <c r="B1983" s="2">
        <f t="shared" si="279"/>
        <v>19.800000000000296</v>
      </c>
      <c r="C1983" s="428">
        <f t="shared" si="276"/>
        <v>19.8</v>
      </c>
      <c r="D1983" s="425">
        <f t="shared" si="271"/>
        <v>0.19888082243059793</v>
      </c>
      <c r="E1983" s="433">
        <f t="shared" si="277"/>
        <v>19.8</v>
      </c>
      <c r="F1983" s="430">
        <f t="shared" si="272"/>
        <v>0.23690506716590101</v>
      </c>
      <c r="G1983" s="439">
        <f t="shared" si="278"/>
        <v>19.8</v>
      </c>
      <c r="H1983" s="435">
        <f t="shared" si="273"/>
        <v>0.23690506716590101</v>
      </c>
      <c r="I1983" s="577">
        <f t="shared" si="278"/>
        <v>19.8</v>
      </c>
      <c r="J1983" s="573">
        <f t="shared" si="274"/>
        <v>0.65295905368516849</v>
      </c>
    </row>
    <row r="1984" spans="1:10" x14ac:dyDescent="0.25">
      <c r="A1984">
        <f t="shared" si="275"/>
        <v>0.19897905351678716</v>
      </c>
      <c r="B1984" s="2">
        <f t="shared" si="279"/>
        <v>19.810000000000297</v>
      </c>
      <c r="C1984" s="428">
        <f t="shared" si="276"/>
        <v>19.809999999999999</v>
      </c>
      <c r="D1984" s="425">
        <f t="shared" si="271"/>
        <v>0.19897905351678424</v>
      </c>
      <c r="E1984" s="433">
        <f t="shared" si="277"/>
        <v>19.809999999999999</v>
      </c>
      <c r="F1984" s="430">
        <f t="shared" si="272"/>
        <v>0.23698586473893582</v>
      </c>
      <c r="G1984" s="439">
        <f t="shared" si="278"/>
        <v>19.809999999999999</v>
      </c>
      <c r="H1984" s="435">
        <f t="shared" si="273"/>
        <v>0.23698586473893582</v>
      </c>
      <c r="I1984" s="577">
        <f t="shared" si="278"/>
        <v>19.809999999999999</v>
      </c>
      <c r="J1984" s="573">
        <f t="shared" si="274"/>
        <v>0.65303835585278203</v>
      </c>
    </row>
    <row r="1985" spans="1:10" x14ac:dyDescent="0.25">
      <c r="A1985">
        <f t="shared" si="275"/>
        <v>0.19907728814052794</v>
      </c>
      <c r="B1985" s="2">
        <f t="shared" si="279"/>
        <v>19.820000000000299</v>
      </c>
      <c r="C1985" s="428">
        <f t="shared" si="276"/>
        <v>19.82</v>
      </c>
      <c r="D1985" s="425">
        <f t="shared" si="271"/>
        <v>0.19907728814052503</v>
      </c>
      <c r="E1985" s="433">
        <f t="shared" si="277"/>
        <v>19.82</v>
      </c>
      <c r="F1985" s="430">
        <f t="shared" si="272"/>
        <v>0.23706667148315899</v>
      </c>
      <c r="G1985" s="439">
        <f t="shared" si="278"/>
        <v>19.82</v>
      </c>
      <c r="H1985" s="435">
        <f t="shared" si="273"/>
        <v>0.23706667148315899</v>
      </c>
      <c r="I1985" s="577">
        <f t="shared" si="278"/>
        <v>19.82</v>
      </c>
      <c r="J1985" s="573">
        <f t="shared" si="274"/>
        <v>0.65311765990355752</v>
      </c>
    </row>
    <row r="1986" spans="1:10" x14ac:dyDescent="0.25">
      <c r="A1986">
        <f t="shared" si="275"/>
        <v>0.1991755262949052</v>
      </c>
      <c r="B1986" s="2">
        <f t="shared" si="279"/>
        <v>19.8300000000003</v>
      </c>
      <c r="C1986" s="428">
        <f t="shared" si="276"/>
        <v>19.829999999999998</v>
      </c>
      <c r="D1986" s="425">
        <f t="shared" si="271"/>
        <v>0.19917552629490223</v>
      </c>
      <c r="E1986" s="433">
        <f t="shared" si="277"/>
        <v>19.829999999999998</v>
      </c>
      <c r="F1986" s="430">
        <f t="shared" si="272"/>
        <v>0.23714748739482192</v>
      </c>
      <c r="G1986" s="439">
        <f t="shared" si="278"/>
        <v>19.829999999999998</v>
      </c>
      <c r="H1986" s="435">
        <f t="shared" si="273"/>
        <v>0.23714748739482192</v>
      </c>
      <c r="I1986" s="577">
        <f t="shared" si="278"/>
        <v>19.829999999999998</v>
      </c>
      <c r="J1986" s="573">
        <f t="shared" si="274"/>
        <v>0.65319696583723785</v>
      </c>
    </row>
    <row r="1987" spans="1:10" x14ac:dyDescent="0.25">
      <c r="A1987">
        <f t="shared" si="275"/>
        <v>0.19927376797301366</v>
      </c>
      <c r="B1987" s="2">
        <f t="shared" si="279"/>
        <v>19.840000000000302</v>
      </c>
      <c r="C1987" s="428">
        <f t="shared" si="276"/>
        <v>19.84</v>
      </c>
      <c r="D1987" s="425">
        <f t="shared" ref="D1987:D2050" si="280">(((1+C1987/100)^D$2)*C1987/100)/(((1+C1987/100)^D$2)-1)</f>
        <v>0.19927376797301069</v>
      </c>
      <c r="E1987" s="433">
        <f t="shared" si="277"/>
        <v>19.84</v>
      </c>
      <c r="F1987" s="430">
        <f t="shared" ref="F1987:F2050" si="281">(((1+E1987/100)^F$2)*E1987/100)/(((1+E1987/100)^F$2)-1)</f>
        <v>0.23722831247017695</v>
      </c>
      <c r="G1987" s="439">
        <f t="shared" si="278"/>
        <v>19.84</v>
      </c>
      <c r="H1987" s="435">
        <f t="shared" ref="H1987:H2050" si="282">(((1+G1987/100)^H$2)*G1987/100)/(((1+G1987/100)^H$2)-1)</f>
        <v>0.23722831247017695</v>
      </c>
      <c r="I1987" s="577">
        <f t="shared" si="278"/>
        <v>19.84</v>
      </c>
      <c r="J1987" s="573">
        <f t="shared" ref="J1987:J2050" si="283">(((1+I1987/100)^J$2)*I1987/100)/(((1+I1987/100)^J$2)-1)</f>
        <v>0.65327627365356633</v>
      </c>
    </row>
    <row r="1988" spans="1:10" x14ac:dyDescent="0.25">
      <c r="A1988">
        <f t="shared" si="275"/>
        <v>0.19937201316796097</v>
      </c>
      <c r="B1988" s="2">
        <f t="shared" si="279"/>
        <v>19.850000000000303</v>
      </c>
      <c r="C1988" s="428">
        <f t="shared" si="276"/>
        <v>19.850000000000001</v>
      </c>
      <c r="D1988" s="425">
        <f t="shared" si="280"/>
        <v>0.199372013167958</v>
      </c>
      <c r="E1988" s="433">
        <f t="shared" si="277"/>
        <v>19.850000000000001</v>
      </c>
      <c r="F1988" s="430">
        <f t="shared" si="281"/>
        <v>0.23730914670547701</v>
      </c>
      <c r="G1988" s="439">
        <f t="shared" si="278"/>
        <v>19.850000000000001</v>
      </c>
      <c r="H1988" s="435">
        <f t="shared" si="282"/>
        <v>0.23730914670547701</v>
      </c>
      <c r="I1988" s="577">
        <f t="shared" si="278"/>
        <v>19.850000000000001</v>
      </c>
      <c r="J1988" s="573">
        <f t="shared" si="283"/>
        <v>0.6533555833522855</v>
      </c>
    </row>
    <row r="1989" spans="1:10" x14ac:dyDescent="0.25">
      <c r="A1989">
        <f t="shared" ref="A1989:A2052" si="284">(((1+B1989/100)^A$2)*B1989/100)/(((1+B1989/100)^A$2)-1)</f>
        <v>0.19947026187286743</v>
      </c>
      <c r="B1989" s="2">
        <f t="shared" si="279"/>
        <v>19.860000000000305</v>
      </c>
      <c r="C1989" s="428">
        <f t="shared" si="276"/>
        <v>19.86</v>
      </c>
      <c r="D1989" s="425">
        <f t="shared" si="280"/>
        <v>0.1994702618728644</v>
      </c>
      <c r="E1989" s="433">
        <f t="shared" si="277"/>
        <v>19.86</v>
      </c>
      <c r="F1989" s="430">
        <f t="shared" si="281"/>
        <v>0.23738999009697606</v>
      </c>
      <c r="G1989" s="439">
        <f t="shared" si="278"/>
        <v>19.86</v>
      </c>
      <c r="H1989" s="435">
        <f t="shared" si="282"/>
        <v>0.23738999009697606</v>
      </c>
      <c r="I1989" s="577">
        <f t="shared" si="278"/>
        <v>19.86</v>
      </c>
      <c r="J1989" s="573">
        <f t="shared" si="283"/>
        <v>0.65343489493313955</v>
      </c>
    </row>
    <row r="1990" spans="1:10" x14ac:dyDescent="0.25">
      <c r="A1990">
        <f t="shared" si="284"/>
        <v>0.19956851408086615</v>
      </c>
      <c r="B1990" s="2">
        <f t="shared" si="279"/>
        <v>19.870000000000307</v>
      </c>
      <c r="C1990" s="428">
        <f t="shared" ref="C1990:C2053" si="285">ROUND(C1989+0.01,2)</f>
        <v>19.87</v>
      </c>
      <c r="D1990" s="425">
        <f t="shared" si="280"/>
        <v>0.19956851408086312</v>
      </c>
      <c r="E1990" s="433">
        <f t="shared" ref="E1990:E2053" si="286">ROUND(E1989+0.01,2)</f>
        <v>19.87</v>
      </c>
      <c r="F1990" s="430">
        <f t="shared" si="281"/>
        <v>0.23747084264092855</v>
      </c>
      <c r="G1990" s="439">
        <f t="shared" ref="G1990:I2053" si="287">ROUND(G1989+0.01,2)</f>
        <v>19.87</v>
      </c>
      <c r="H1990" s="435">
        <f t="shared" si="282"/>
        <v>0.23747084264092855</v>
      </c>
      <c r="I1990" s="577">
        <f t="shared" si="287"/>
        <v>19.87</v>
      </c>
      <c r="J1990" s="573">
        <f t="shared" si="283"/>
        <v>0.65351420839587004</v>
      </c>
    </row>
    <row r="1991" spans="1:10" x14ac:dyDescent="0.25">
      <c r="A1991">
        <f t="shared" si="284"/>
        <v>0.19966676978510289</v>
      </c>
      <c r="B1991" s="2">
        <f t="shared" si="279"/>
        <v>19.880000000000308</v>
      </c>
      <c r="C1991" s="428">
        <f t="shared" si="285"/>
        <v>19.88</v>
      </c>
      <c r="D1991" s="425">
        <f t="shared" si="280"/>
        <v>0.19966676978509987</v>
      </c>
      <c r="E1991" s="433">
        <f t="shared" si="286"/>
        <v>19.88</v>
      </c>
      <c r="F1991" s="430">
        <f t="shared" si="281"/>
        <v>0.2375517043335901</v>
      </c>
      <c r="G1991" s="439">
        <f t="shared" si="287"/>
        <v>19.88</v>
      </c>
      <c r="H1991" s="435">
        <f t="shared" si="282"/>
        <v>0.2375517043335901</v>
      </c>
      <c r="I1991" s="577">
        <f t="shared" si="287"/>
        <v>19.88</v>
      </c>
      <c r="J1991" s="573">
        <f t="shared" si="283"/>
        <v>0.65359352374022228</v>
      </c>
    </row>
    <row r="1992" spans="1:10" x14ac:dyDescent="0.25">
      <c r="A1992">
        <f t="shared" si="284"/>
        <v>0.1997650289787363</v>
      </c>
      <c r="B1992" s="2">
        <f t="shared" si="279"/>
        <v>19.89000000000031</v>
      </c>
      <c r="C1992" s="428">
        <f t="shared" si="285"/>
        <v>19.89</v>
      </c>
      <c r="D1992" s="425">
        <f t="shared" si="280"/>
        <v>0.19976502897873327</v>
      </c>
      <c r="E1992" s="433">
        <f t="shared" si="286"/>
        <v>19.89</v>
      </c>
      <c r="F1992" s="430">
        <f t="shared" si="281"/>
        <v>0.23763257517121661</v>
      </c>
      <c r="G1992" s="439">
        <f t="shared" si="287"/>
        <v>19.89</v>
      </c>
      <c r="H1992" s="435">
        <f t="shared" si="282"/>
        <v>0.23763257517121661</v>
      </c>
      <c r="I1992" s="577">
        <f t="shared" si="287"/>
        <v>19.89</v>
      </c>
      <c r="J1992" s="573">
        <f t="shared" si="283"/>
        <v>0.65367284096593725</v>
      </c>
    </row>
    <row r="1993" spans="1:10" x14ac:dyDescent="0.25">
      <c r="A1993">
        <f t="shared" si="284"/>
        <v>0.19986329165493746</v>
      </c>
      <c r="B1993" s="2">
        <f t="shared" si="279"/>
        <v>19.900000000000311</v>
      </c>
      <c r="C1993" s="428">
        <f t="shared" si="285"/>
        <v>19.899999999999999</v>
      </c>
      <c r="D1993" s="425">
        <f t="shared" si="280"/>
        <v>0.19986329165493438</v>
      </c>
      <c r="E1993" s="433">
        <f t="shared" si="286"/>
        <v>19.899999999999999</v>
      </c>
      <c r="F1993" s="430">
        <f t="shared" si="281"/>
        <v>0.2377134551500652</v>
      </c>
      <c r="G1993" s="439">
        <f t="shared" si="287"/>
        <v>19.899999999999999</v>
      </c>
      <c r="H1993" s="435">
        <f t="shared" si="282"/>
        <v>0.2377134551500652</v>
      </c>
      <c r="I1993" s="577">
        <f t="shared" si="287"/>
        <v>19.899999999999999</v>
      </c>
      <c r="J1993" s="573">
        <f t="shared" si="283"/>
        <v>0.65375216007276016</v>
      </c>
    </row>
    <row r="1994" spans="1:10" x14ac:dyDescent="0.25">
      <c r="A1994">
        <f t="shared" si="284"/>
        <v>0.19996155780689026</v>
      </c>
      <c r="B1994" s="2">
        <f t="shared" si="279"/>
        <v>19.910000000000313</v>
      </c>
      <c r="C1994" s="428">
        <f t="shared" si="285"/>
        <v>19.91</v>
      </c>
      <c r="D1994" s="425">
        <f t="shared" si="280"/>
        <v>0.19996155780688718</v>
      </c>
      <c r="E1994" s="433">
        <f t="shared" si="286"/>
        <v>19.91</v>
      </c>
      <c r="F1994" s="430">
        <f t="shared" si="281"/>
        <v>0.23779434426639365</v>
      </c>
      <c r="G1994" s="439">
        <f t="shared" si="287"/>
        <v>19.91</v>
      </c>
      <c r="H1994" s="435">
        <f t="shared" si="282"/>
        <v>0.23779434426639365</v>
      </c>
      <c r="I1994" s="577">
        <f t="shared" si="287"/>
        <v>19.91</v>
      </c>
      <c r="J1994" s="573">
        <f t="shared" si="283"/>
        <v>0.65383148106043365</v>
      </c>
    </row>
    <row r="1995" spans="1:10" x14ac:dyDescent="0.25">
      <c r="A1995">
        <f t="shared" si="284"/>
        <v>0.2000598274277913</v>
      </c>
      <c r="B1995" s="2">
        <f t="shared" si="279"/>
        <v>19.920000000000314</v>
      </c>
      <c r="C1995" s="428">
        <f t="shared" si="285"/>
        <v>19.920000000000002</v>
      </c>
      <c r="D1995" s="425">
        <f t="shared" si="280"/>
        <v>0.20005982742778822</v>
      </c>
      <c r="E1995" s="433">
        <f t="shared" si="286"/>
        <v>19.920000000000002</v>
      </c>
      <c r="F1995" s="430">
        <f t="shared" si="281"/>
        <v>0.23787524251646047</v>
      </c>
      <c r="G1995" s="439">
        <f t="shared" si="287"/>
        <v>19.920000000000002</v>
      </c>
      <c r="H1995" s="435">
        <f t="shared" si="282"/>
        <v>0.23787524251646047</v>
      </c>
      <c r="I1995" s="577">
        <f t="shared" si="287"/>
        <v>19.920000000000002</v>
      </c>
      <c r="J1995" s="573">
        <f t="shared" si="283"/>
        <v>0.65391080392870127</v>
      </c>
    </row>
    <row r="1996" spans="1:10" x14ac:dyDescent="0.25">
      <c r="A1996">
        <f t="shared" si="284"/>
        <v>0.20015810051084956</v>
      </c>
      <c r="B1996" s="2">
        <f t="shared" si="279"/>
        <v>19.930000000000316</v>
      </c>
      <c r="C1996" s="428">
        <f t="shared" si="285"/>
        <v>19.93</v>
      </c>
      <c r="D1996" s="425">
        <f t="shared" si="280"/>
        <v>0.20015810051084645</v>
      </c>
      <c r="E1996" s="433">
        <f t="shared" si="286"/>
        <v>19.93</v>
      </c>
      <c r="F1996" s="430">
        <f t="shared" si="281"/>
        <v>0.23795614989652489</v>
      </c>
      <c r="G1996" s="439">
        <f t="shared" si="287"/>
        <v>19.93</v>
      </c>
      <c r="H1996" s="435">
        <f t="shared" si="282"/>
        <v>0.23795614989652489</v>
      </c>
      <c r="I1996" s="577">
        <f t="shared" si="287"/>
        <v>19.93</v>
      </c>
      <c r="J1996" s="573">
        <f t="shared" si="283"/>
        <v>0.65399012867730633</v>
      </c>
    </row>
    <row r="1997" spans="1:10" x14ac:dyDescent="0.25">
      <c r="A1997">
        <f t="shared" si="284"/>
        <v>0.20025637704928692</v>
      </c>
      <c r="B1997" s="2">
        <f t="shared" si="279"/>
        <v>19.940000000000317</v>
      </c>
      <c r="C1997" s="428">
        <f t="shared" si="285"/>
        <v>19.940000000000001</v>
      </c>
      <c r="D1997" s="425">
        <f t="shared" si="280"/>
        <v>0.20025637704928381</v>
      </c>
      <c r="E1997" s="433">
        <f t="shared" si="286"/>
        <v>19.940000000000001</v>
      </c>
      <c r="F1997" s="430">
        <f t="shared" si="281"/>
        <v>0.23803706640284714</v>
      </c>
      <c r="G1997" s="439">
        <f t="shared" si="287"/>
        <v>19.940000000000001</v>
      </c>
      <c r="H1997" s="435">
        <f t="shared" si="282"/>
        <v>0.23803706640284714</v>
      </c>
      <c r="I1997" s="577">
        <f t="shared" si="287"/>
        <v>19.940000000000001</v>
      </c>
      <c r="J1997" s="573">
        <f t="shared" si="283"/>
        <v>0.65406945530599259</v>
      </c>
    </row>
    <row r="1998" spans="1:10" x14ac:dyDescent="0.25">
      <c r="A1998">
        <f t="shared" si="284"/>
        <v>0.20035465703633759</v>
      </c>
      <c r="B1998" s="2">
        <f t="shared" si="279"/>
        <v>19.950000000000319</v>
      </c>
      <c r="C1998" s="428">
        <f t="shared" si="285"/>
        <v>19.95</v>
      </c>
      <c r="D1998" s="425">
        <f t="shared" si="280"/>
        <v>0.20035465703633445</v>
      </c>
      <c r="E1998" s="433">
        <f t="shared" si="286"/>
        <v>19.95</v>
      </c>
      <c r="F1998" s="430">
        <f t="shared" si="281"/>
        <v>0.23811799203168799</v>
      </c>
      <c r="G1998" s="439">
        <f t="shared" si="287"/>
        <v>19.95</v>
      </c>
      <c r="H1998" s="435">
        <f t="shared" si="282"/>
        <v>0.23811799203168799</v>
      </c>
      <c r="I1998" s="577">
        <f t="shared" si="287"/>
        <v>19.95</v>
      </c>
      <c r="J1998" s="573">
        <f t="shared" si="283"/>
        <v>0.65414878381450314</v>
      </c>
    </row>
    <row r="1999" spans="1:10" x14ac:dyDescent="0.25">
      <c r="A1999">
        <f t="shared" si="284"/>
        <v>0.20045294046524845</v>
      </c>
      <c r="B1999" s="2">
        <f t="shared" si="279"/>
        <v>19.960000000000321</v>
      </c>
      <c r="C1999" s="428">
        <f t="shared" si="285"/>
        <v>19.96</v>
      </c>
      <c r="D1999" s="425">
        <f t="shared" si="280"/>
        <v>0.20045294046524534</v>
      </c>
      <c r="E1999" s="433">
        <f t="shared" si="286"/>
        <v>19.96</v>
      </c>
      <c r="F1999" s="430">
        <f t="shared" si="281"/>
        <v>0.23819892677930926</v>
      </c>
      <c r="G1999" s="439">
        <f t="shared" si="287"/>
        <v>19.96</v>
      </c>
      <c r="H1999" s="435">
        <f t="shared" si="282"/>
        <v>0.23819892677930926</v>
      </c>
      <c r="I1999" s="577">
        <f t="shared" si="287"/>
        <v>19.96</v>
      </c>
      <c r="J1999" s="573">
        <f t="shared" si="283"/>
        <v>0.65422811420258231</v>
      </c>
    </row>
    <row r="2000" spans="1:10" x14ac:dyDescent="0.25">
      <c r="A2000">
        <f t="shared" si="284"/>
        <v>0.20055122732927902</v>
      </c>
      <c r="B2000" s="2">
        <f t="shared" si="279"/>
        <v>19.970000000000322</v>
      </c>
      <c r="C2000" s="428">
        <f t="shared" si="285"/>
        <v>19.97</v>
      </c>
      <c r="D2000" s="425">
        <f t="shared" si="280"/>
        <v>0.2005512273292758</v>
      </c>
      <c r="E2000" s="433">
        <f t="shared" si="286"/>
        <v>19.97</v>
      </c>
      <c r="F2000" s="430">
        <f t="shared" si="281"/>
        <v>0.23827987064197326</v>
      </c>
      <c r="G2000" s="439">
        <f t="shared" si="287"/>
        <v>19.97</v>
      </c>
      <c r="H2000" s="435">
        <f t="shared" si="282"/>
        <v>0.23827987064197326</v>
      </c>
      <c r="I2000" s="577">
        <f t="shared" si="287"/>
        <v>19.97</v>
      </c>
      <c r="J2000" s="573">
        <f t="shared" si="283"/>
        <v>0.65430744646997319</v>
      </c>
    </row>
    <row r="2001" spans="1:10" x14ac:dyDescent="0.25">
      <c r="A2001">
        <f t="shared" si="284"/>
        <v>0.20064951762170108</v>
      </c>
      <c r="B2001" s="2">
        <f t="shared" si="279"/>
        <v>19.980000000000324</v>
      </c>
      <c r="C2001" s="428">
        <f t="shared" si="285"/>
        <v>19.98</v>
      </c>
      <c r="D2001" s="425">
        <f t="shared" si="280"/>
        <v>0.20064951762169791</v>
      </c>
      <c r="E2001" s="433">
        <f t="shared" si="286"/>
        <v>19.98</v>
      </c>
      <c r="F2001" s="430">
        <f t="shared" si="281"/>
        <v>0.23836082361594349</v>
      </c>
      <c r="G2001" s="439">
        <f t="shared" si="287"/>
        <v>19.98</v>
      </c>
      <c r="H2001" s="435">
        <f t="shared" si="282"/>
        <v>0.23836082361594349</v>
      </c>
      <c r="I2001" s="577">
        <f t="shared" si="287"/>
        <v>19.98</v>
      </c>
      <c r="J2001" s="573">
        <f t="shared" si="283"/>
        <v>0.65438678061641986</v>
      </c>
    </row>
    <row r="2002" spans="1:10" x14ac:dyDescent="0.25">
      <c r="A2002">
        <f t="shared" si="284"/>
        <v>0.20074781133579911</v>
      </c>
      <c r="B2002" s="2">
        <f t="shared" si="279"/>
        <v>19.990000000000325</v>
      </c>
      <c r="C2002" s="428">
        <f t="shared" si="285"/>
        <v>19.989999999999998</v>
      </c>
      <c r="D2002" s="425">
        <f t="shared" si="280"/>
        <v>0.20074781133579592</v>
      </c>
      <c r="E2002" s="433">
        <f t="shared" si="286"/>
        <v>19.989999999999998</v>
      </c>
      <c r="F2002" s="430">
        <f t="shared" si="281"/>
        <v>0.23844178569748378</v>
      </c>
      <c r="G2002" s="439">
        <f t="shared" si="287"/>
        <v>19.989999999999998</v>
      </c>
      <c r="H2002" s="435">
        <f t="shared" si="282"/>
        <v>0.23844178569748378</v>
      </c>
      <c r="I2002" s="577">
        <f t="shared" si="287"/>
        <v>19.989999999999998</v>
      </c>
      <c r="J2002" s="573">
        <f t="shared" si="283"/>
        <v>0.65446611664166565</v>
      </c>
    </row>
    <row r="2003" spans="1:10" x14ac:dyDescent="0.25">
      <c r="A2003">
        <f t="shared" si="284"/>
        <v>0.20084610846487</v>
      </c>
      <c r="B2003" s="2">
        <f t="shared" si="279"/>
        <v>20.000000000000327</v>
      </c>
      <c r="C2003" s="428">
        <f t="shared" si="285"/>
        <v>20</v>
      </c>
      <c r="D2003" s="425">
        <f t="shared" si="280"/>
        <v>0.20084610846486681</v>
      </c>
      <c r="E2003" s="433">
        <f t="shared" si="286"/>
        <v>20</v>
      </c>
      <c r="F2003" s="430">
        <f t="shared" si="281"/>
        <v>0.23852275688285915</v>
      </c>
      <c r="G2003" s="439">
        <f t="shared" si="287"/>
        <v>20</v>
      </c>
      <c r="H2003" s="435">
        <f t="shared" si="282"/>
        <v>0.23852275688285915</v>
      </c>
      <c r="I2003" s="577">
        <f t="shared" si="287"/>
        <v>20</v>
      </c>
      <c r="J2003" s="573">
        <f t="shared" si="283"/>
        <v>0.65454545454545454</v>
      </c>
    </row>
    <row r="2004" spans="1:10" x14ac:dyDescent="0.25">
      <c r="A2004">
        <f t="shared" si="284"/>
        <v>0.20094440900222318</v>
      </c>
      <c r="B2004" s="2">
        <f t="shared" si="279"/>
        <v>20.010000000000328</v>
      </c>
      <c r="C2004" s="428">
        <f t="shared" si="285"/>
        <v>20.010000000000002</v>
      </c>
      <c r="D2004" s="425">
        <f t="shared" si="280"/>
        <v>0.20094440900221996</v>
      </c>
      <c r="E2004" s="433">
        <f t="shared" si="286"/>
        <v>20.010000000000002</v>
      </c>
      <c r="F2004" s="430">
        <f t="shared" si="281"/>
        <v>0.23860373716833516</v>
      </c>
      <c r="G2004" s="439">
        <f t="shared" si="287"/>
        <v>20.010000000000002</v>
      </c>
      <c r="H2004" s="435">
        <f t="shared" si="282"/>
        <v>0.23860373716833516</v>
      </c>
      <c r="I2004" s="577">
        <f t="shared" si="287"/>
        <v>20.010000000000002</v>
      </c>
      <c r="J2004" s="573">
        <f t="shared" si="283"/>
        <v>0.65462479432753062</v>
      </c>
    </row>
    <row r="2005" spans="1:10" x14ac:dyDescent="0.25">
      <c r="A2005">
        <f t="shared" si="284"/>
        <v>0.20104271294118037</v>
      </c>
      <c r="B2005" s="2">
        <f t="shared" si="279"/>
        <v>20.02000000000033</v>
      </c>
      <c r="C2005" s="428">
        <f t="shared" si="285"/>
        <v>20.02</v>
      </c>
      <c r="D2005" s="425">
        <f t="shared" si="280"/>
        <v>0.20104271294117709</v>
      </c>
      <c r="E2005" s="433">
        <f t="shared" si="286"/>
        <v>20.02</v>
      </c>
      <c r="F2005" s="430">
        <f t="shared" si="281"/>
        <v>0.23868472655017822</v>
      </c>
      <c r="G2005" s="439">
        <f t="shared" si="287"/>
        <v>20.02</v>
      </c>
      <c r="H2005" s="435">
        <f t="shared" si="282"/>
        <v>0.23868472655017822</v>
      </c>
      <c r="I2005" s="577">
        <f t="shared" si="287"/>
        <v>20.02</v>
      </c>
      <c r="J2005" s="573">
        <f t="shared" si="283"/>
        <v>0.65470413598763777</v>
      </c>
    </row>
    <row r="2006" spans="1:10" x14ac:dyDescent="0.25">
      <c r="A2006">
        <f t="shared" si="284"/>
        <v>0.20114102027507577</v>
      </c>
      <c r="B2006" s="2">
        <f t="shared" si="279"/>
        <v>20.030000000000332</v>
      </c>
      <c r="C2006" s="428">
        <f t="shared" si="285"/>
        <v>20.03</v>
      </c>
      <c r="D2006" s="425">
        <f t="shared" si="280"/>
        <v>0.2011410202750725</v>
      </c>
      <c r="E2006" s="433">
        <f t="shared" si="286"/>
        <v>20.03</v>
      </c>
      <c r="F2006" s="430">
        <f t="shared" si="281"/>
        <v>0.23876572502465557</v>
      </c>
      <c r="G2006" s="439">
        <f t="shared" si="287"/>
        <v>20.03</v>
      </c>
      <c r="H2006" s="435">
        <f t="shared" si="282"/>
        <v>0.23876572502465557</v>
      </c>
      <c r="I2006" s="577">
        <f t="shared" si="287"/>
        <v>20.03</v>
      </c>
      <c r="J2006" s="573">
        <f t="shared" si="283"/>
        <v>0.65478347952551941</v>
      </c>
    </row>
    <row r="2007" spans="1:10" x14ac:dyDescent="0.25">
      <c r="A2007">
        <f t="shared" si="284"/>
        <v>0.20123933099725599</v>
      </c>
      <c r="B2007" s="2">
        <f t="shared" si="279"/>
        <v>20.040000000000333</v>
      </c>
      <c r="C2007" s="428">
        <f t="shared" si="285"/>
        <v>20.04</v>
      </c>
      <c r="D2007" s="425">
        <f t="shared" si="280"/>
        <v>0.20123933099725275</v>
      </c>
      <c r="E2007" s="433">
        <f t="shared" si="286"/>
        <v>20.04</v>
      </c>
      <c r="F2007" s="430">
        <f t="shared" si="281"/>
        <v>0.23884673258803532</v>
      </c>
      <c r="G2007" s="439">
        <f t="shared" si="287"/>
        <v>20.04</v>
      </c>
      <c r="H2007" s="435">
        <f t="shared" si="282"/>
        <v>0.23884673258803532</v>
      </c>
      <c r="I2007" s="577">
        <f t="shared" si="287"/>
        <v>20.04</v>
      </c>
      <c r="J2007" s="573">
        <f t="shared" si="283"/>
        <v>0.65486282494092019</v>
      </c>
    </row>
    <row r="2008" spans="1:10" x14ac:dyDescent="0.25">
      <c r="A2008">
        <f t="shared" si="284"/>
        <v>0.20133764510108007</v>
      </c>
      <c r="B2008" s="2">
        <f t="shared" si="279"/>
        <v>20.050000000000335</v>
      </c>
      <c r="C2008" s="428">
        <f t="shared" si="285"/>
        <v>20.05</v>
      </c>
      <c r="D2008" s="425">
        <f t="shared" si="280"/>
        <v>0.20133764510107677</v>
      </c>
      <c r="E2008" s="433">
        <f t="shared" si="286"/>
        <v>20.05</v>
      </c>
      <c r="F2008" s="430">
        <f t="shared" si="281"/>
        <v>0.23892774923658616</v>
      </c>
      <c r="G2008" s="439">
        <f t="shared" si="287"/>
        <v>20.05</v>
      </c>
      <c r="H2008" s="435">
        <f t="shared" si="282"/>
        <v>0.23892774923658616</v>
      </c>
      <c r="I2008" s="577">
        <f t="shared" si="287"/>
        <v>20.05</v>
      </c>
      <c r="J2008" s="573">
        <f t="shared" si="283"/>
        <v>0.65494217223358353</v>
      </c>
    </row>
    <row r="2009" spans="1:10" x14ac:dyDescent="0.25">
      <c r="A2009">
        <f t="shared" si="284"/>
        <v>0.20143596257991928</v>
      </c>
      <c r="B2009" s="2">
        <f t="shared" si="279"/>
        <v>20.060000000000336</v>
      </c>
      <c r="C2009" s="428">
        <f t="shared" si="285"/>
        <v>20.059999999999999</v>
      </c>
      <c r="D2009" s="425">
        <f t="shared" si="280"/>
        <v>0.20143596257991594</v>
      </c>
      <c r="E2009" s="433">
        <f t="shared" si="286"/>
        <v>20.059999999999999</v>
      </c>
      <c r="F2009" s="430">
        <f t="shared" si="281"/>
        <v>0.23900877496657777</v>
      </c>
      <c r="G2009" s="439">
        <f t="shared" si="287"/>
        <v>20.059999999999999</v>
      </c>
      <c r="H2009" s="435">
        <f t="shared" si="282"/>
        <v>0.23900877496657777</v>
      </c>
      <c r="I2009" s="577">
        <f t="shared" si="287"/>
        <v>20.059999999999999</v>
      </c>
      <c r="J2009" s="573">
        <f t="shared" si="283"/>
        <v>0.6550215214032532</v>
      </c>
    </row>
    <row r="2010" spans="1:10" x14ac:dyDescent="0.25">
      <c r="A2010">
        <f t="shared" si="284"/>
        <v>0.20153428342715729</v>
      </c>
      <c r="B2010" s="2">
        <f t="shared" si="279"/>
        <v>20.070000000000338</v>
      </c>
      <c r="C2010" s="428">
        <f t="shared" si="285"/>
        <v>20.07</v>
      </c>
      <c r="D2010" s="425">
        <f t="shared" si="280"/>
        <v>0.20153428342715396</v>
      </c>
      <c r="E2010" s="433">
        <f t="shared" si="286"/>
        <v>20.07</v>
      </c>
      <c r="F2010" s="430">
        <f t="shared" si="281"/>
        <v>0.23908980977428068</v>
      </c>
      <c r="G2010" s="439">
        <f t="shared" si="287"/>
        <v>20.07</v>
      </c>
      <c r="H2010" s="435">
        <f t="shared" si="282"/>
        <v>0.23908980977428068</v>
      </c>
      <c r="I2010" s="577">
        <f t="shared" si="287"/>
        <v>20.07</v>
      </c>
      <c r="J2010" s="573">
        <f t="shared" si="283"/>
        <v>0.6551008724496753</v>
      </c>
    </row>
    <row r="2011" spans="1:10" x14ac:dyDescent="0.25">
      <c r="A2011">
        <f t="shared" si="284"/>
        <v>0.20163260763619006</v>
      </c>
      <c r="B2011" s="2">
        <f t="shared" si="279"/>
        <v>20.080000000000339</v>
      </c>
      <c r="C2011" s="428">
        <f t="shared" si="285"/>
        <v>20.079999999999998</v>
      </c>
      <c r="D2011" s="425">
        <f t="shared" si="280"/>
        <v>0.20163260763618673</v>
      </c>
      <c r="E2011" s="433">
        <f t="shared" si="286"/>
        <v>20.079999999999998</v>
      </c>
      <c r="F2011" s="430">
        <f t="shared" si="281"/>
        <v>0.23917085365596585</v>
      </c>
      <c r="G2011" s="439">
        <f t="shared" si="287"/>
        <v>20.079999999999998</v>
      </c>
      <c r="H2011" s="435">
        <f t="shared" si="282"/>
        <v>0.23917085365596585</v>
      </c>
      <c r="I2011" s="577">
        <f t="shared" si="287"/>
        <v>20.079999999999998</v>
      </c>
      <c r="J2011" s="573">
        <f t="shared" si="283"/>
        <v>0.65518022537259157</v>
      </c>
    </row>
    <row r="2012" spans="1:10" x14ac:dyDescent="0.25">
      <c r="A2012">
        <f t="shared" si="284"/>
        <v>0.20173093520042595</v>
      </c>
      <c r="B2012" s="2">
        <f t="shared" si="279"/>
        <v>20.090000000000341</v>
      </c>
      <c r="C2012" s="428">
        <f t="shared" si="285"/>
        <v>20.09</v>
      </c>
      <c r="D2012" s="425">
        <f t="shared" si="280"/>
        <v>0.20173093520042257</v>
      </c>
      <c r="E2012" s="433">
        <f t="shared" si="286"/>
        <v>20.09</v>
      </c>
      <c r="F2012" s="430">
        <f t="shared" si="281"/>
        <v>0.23925190660790549</v>
      </c>
      <c r="G2012" s="439">
        <f t="shared" si="287"/>
        <v>20.09</v>
      </c>
      <c r="H2012" s="435">
        <f t="shared" si="282"/>
        <v>0.23925190660790549</v>
      </c>
      <c r="I2012" s="577">
        <f t="shared" si="287"/>
        <v>20.09</v>
      </c>
      <c r="J2012" s="573">
        <f t="shared" si="283"/>
        <v>0.65525958017174768</v>
      </c>
    </row>
    <row r="2013" spans="1:10" x14ac:dyDescent="0.25">
      <c r="A2013">
        <f t="shared" si="284"/>
        <v>0.20182926611328539</v>
      </c>
      <c r="B2013" s="2">
        <f t="shared" si="279"/>
        <v>20.100000000000342</v>
      </c>
      <c r="C2013" s="428">
        <f t="shared" si="285"/>
        <v>20.100000000000001</v>
      </c>
      <c r="D2013" s="425">
        <f t="shared" si="280"/>
        <v>0.20182926611328203</v>
      </c>
      <c r="E2013" s="433">
        <f t="shared" si="286"/>
        <v>20.100000000000001</v>
      </c>
      <c r="F2013" s="430">
        <f t="shared" si="281"/>
        <v>0.23933296862637235</v>
      </c>
      <c r="G2013" s="439">
        <f t="shared" si="287"/>
        <v>20.100000000000001</v>
      </c>
      <c r="H2013" s="435">
        <f t="shared" si="282"/>
        <v>0.23933296862637235</v>
      </c>
      <c r="I2013" s="577">
        <f t="shared" si="287"/>
        <v>20.100000000000001</v>
      </c>
      <c r="J2013" s="573">
        <f t="shared" si="283"/>
        <v>0.65533893684688749</v>
      </c>
    </row>
    <row r="2014" spans="1:10" x14ac:dyDescent="0.25">
      <c r="A2014">
        <f t="shared" si="284"/>
        <v>0.20192760036820123</v>
      </c>
      <c r="B2014" s="2">
        <f t="shared" si="279"/>
        <v>20.110000000000344</v>
      </c>
      <c r="C2014" s="428">
        <f t="shared" si="285"/>
        <v>20.11</v>
      </c>
      <c r="D2014" s="425">
        <f t="shared" si="280"/>
        <v>0.20192760036819787</v>
      </c>
      <c r="E2014" s="433">
        <f t="shared" si="286"/>
        <v>20.11</v>
      </c>
      <c r="F2014" s="430">
        <f t="shared" si="281"/>
        <v>0.23941403970764003</v>
      </c>
      <c r="G2014" s="439">
        <f t="shared" si="287"/>
        <v>20.11</v>
      </c>
      <c r="H2014" s="435">
        <f t="shared" si="282"/>
        <v>0.23941403970764003</v>
      </c>
      <c r="I2014" s="577">
        <f t="shared" si="287"/>
        <v>20.11</v>
      </c>
      <c r="J2014" s="573">
        <f t="shared" si="283"/>
        <v>0.65541829539775553</v>
      </c>
    </row>
    <row r="2015" spans="1:10" x14ac:dyDescent="0.25">
      <c r="A2015">
        <f t="shared" si="284"/>
        <v>0.20202593795861853</v>
      </c>
      <c r="B2015" s="2">
        <f t="shared" si="279"/>
        <v>20.120000000000346</v>
      </c>
      <c r="C2015" s="428">
        <f t="shared" si="285"/>
        <v>20.12</v>
      </c>
      <c r="D2015" s="425">
        <f t="shared" si="280"/>
        <v>0.20202593795861515</v>
      </c>
      <c r="E2015" s="433">
        <f t="shared" si="286"/>
        <v>20.12</v>
      </c>
      <c r="F2015" s="430">
        <f t="shared" si="281"/>
        <v>0.23949511984798294</v>
      </c>
      <c r="G2015" s="439">
        <f t="shared" si="287"/>
        <v>20.12</v>
      </c>
      <c r="H2015" s="435">
        <f t="shared" si="282"/>
        <v>0.23949511984798294</v>
      </c>
      <c r="I2015" s="577">
        <f t="shared" si="287"/>
        <v>20.12</v>
      </c>
      <c r="J2015" s="573">
        <f t="shared" si="283"/>
        <v>0.6554976558240958</v>
      </c>
    </row>
    <row r="2016" spans="1:10" x14ac:dyDescent="0.25">
      <c r="A2016">
        <f t="shared" si="284"/>
        <v>0.2021242788779945</v>
      </c>
      <c r="B2016" s="2">
        <f t="shared" ref="B2016:B2079" si="288">B2015+0.01</f>
        <v>20.130000000000347</v>
      </c>
      <c r="C2016" s="428">
        <f t="shared" si="285"/>
        <v>20.13</v>
      </c>
      <c r="D2016" s="425">
        <f t="shared" si="280"/>
        <v>0.20212427887799103</v>
      </c>
      <c r="E2016" s="433">
        <f t="shared" si="286"/>
        <v>20.13</v>
      </c>
      <c r="F2016" s="430">
        <f t="shared" si="281"/>
        <v>0.23957620904367621</v>
      </c>
      <c r="G2016" s="439">
        <f t="shared" si="287"/>
        <v>20.13</v>
      </c>
      <c r="H2016" s="435">
        <f t="shared" si="282"/>
        <v>0.23957620904367621</v>
      </c>
      <c r="I2016" s="577">
        <f t="shared" si="287"/>
        <v>20.13</v>
      </c>
      <c r="J2016" s="573">
        <f t="shared" si="283"/>
        <v>0.65557701812565294</v>
      </c>
    </row>
    <row r="2017" spans="1:10" x14ac:dyDescent="0.25">
      <c r="A2017">
        <f t="shared" si="284"/>
        <v>0.20222262311979849</v>
      </c>
      <c r="B2017" s="2">
        <f t="shared" si="288"/>
        <v>20.140000000000349</v>
      </c>
      <c r="C2017" s="428">
        <f t="shared" si="285"/>
        <v>20.14</v>
      </c>
      <c r="D2017" s="425">
        <f t="shared" si="280"/>
        <v>0.20222262311979505</v>
      </c>
      <c r="E2017" s="433">
        <f t="shared" si="286"/>
        <v>20.14</v>
      </c>
      <c r="F2017" s="430">
        <f t="shared" si="281"/>
        <v>0.23965730729099599</v>
      </c>
      <c r="G2017" s="439">
        <f t="shared" si="287"/>
        <v>20.14</v>
      </c>
      <c r="H2017" s="435">
        <f t="shared" si="282"/>
        <v>0.23965730729099599</v>
      </c>
      <c r="I2017" s="577">
        <f t="shared" si="287"/>
        <v>20.14</v>
      </c>
      <c r="J2017" s="573">
        <f t="shared" si="283"/>
        <v>0.65565638230217127</v>
      </c>
    </row>
    <row r="2018" spans="1:10" x14ac:dyDescent="0.25">
      <c r="A2018">
        <f t="shared" si="284"/>
        <v>0.20232097067751223</v>
      </c>
      <c r="B2018" s="2">
        <f t="shared" si="288"/>
        <v>20.15000000000035</v>
      </c>
      <c r="C2018" s="428">
        <f t="shared" si="285"/>
        <v>20.149999999999999</v>
      </c>
      <c r="D2018" s="425">
        <f t="shared" si="280"/>
        <v>0.20232097067750879</v>
      </c>
      <c r="E2018" s="433">
        <f t="shared" si="286"/>
        <v>20.149999999999999</v>
      </c>
      <c r="F2018" s="430">
        <f t="shared" si="281"/>
        <v>0.23973841458621892</v>
      </c>
      <c r="G2018" s="439">
        <f t="shared" si="287"/>
        <v>20.149999999999999</v>
      </c>
      <c r="H2018" s="435">
        <f t="shared" si="282"/>
        <v>0.23973841458621892</v>
      </c>
      <c r="I2018" s="577">
        <f t="shared" si="287"/>
        <v>20.149999999999999</v>
      </c>
      <c r="J2018" s="573">
        <f t="shared" si="283"/>
        <v>0.65573574835339532</v>
      </c>
    </row>
    <row r="2019" spans="1:10" x14ac:dyDescent="0.25">
      <c r="A2019">
        <f t="shared" si="284"/>
        <v>0.20241932154462941</v>
      </c>
      <c r="B2019" s="2">
        <f t="shared" si="288"/>
        <v>20.160000000000352</v>
      </c>
      <c r="C2019" s="428">
        <f t="shared" si="285"/>
        <v>20.16</v>
      </c>
      <c r="D2019" s="425">
        <f t="shared" si="280"/>
        <v>0.20241932154462594</v>
      </c>
      <c r="E2019" s="433">
        <f t="shared" si="286"/>
        <v>20.16</v>
      </c>
      <c r="F2019" s="430">
        <f t="shared" si="281"/>
        <v>0.23981953092562275</v>
      </c>
      <c r="G2019" s="439">
        <f t="shared" si="287"/>
        <v>20.16</v>
      </c>
      <c r="H2019" s="435">
        <f t="shared" si="282"/>
        <v>0.23981953092562275</v>
      </c>
      <c r="I2019" s="577">
        <f t="shared" si="287"/>
        <v>20.16</v>
      </c>
      <c r="J2019" s="573">
        <f t="shared" si="283"/>
        <v>0.65581511627906974</v>
      </c>
    </row>
    <row r="2020" spans="1:10" x14ac:dyDescent="0.25">
      <c r="A2020">
        <f t="shared" si="284"/>
        <v>0.2025176757146559</v>
      </c>
      <c r="B2020" s="2">
        <f t="shared" si="288"/>
        <v>20.170000000000353</v>
      </c>
      <c r="C2020" s="428">
        <f t="shared" si="285"/>
        <v>20.170000000000002</v>
      </c>
      <c r="D2020" s="425">
        <f t="shared" si="280"/>
        <v>0.20251767571465246</v>
      </c>
      <c r="E2020" s="433">
        <f t="shared" si="286"/>
        <v>20.170000000000002</v>
      </c>
      <c r="F2020" s="430">
        <f t="shared" si="281"/>
        <v>0.23990065630548585</v>
      </c>
      <c r="G2020" s="439">
        <f t="shared" si="287"/>
        <v>20.170000000000002</v>
      </c>
      <c r="H2020" s="435">
        <f t="shared" si="282"/>
        <v>0.23990065630548585</v>
      </c>
      <c r="I2020" s="577">
        <f t="shared" si="287"/>
        <v>20.170000000000002</v>
      </c>
      <c r="J2020" s="573">
        <f t="shared" si="283"/>
        <v>0.65589448607893908</v>
      </c>
    </row>
    <row r="2021" spans="1:10" x14ac:dyDescent="0.25">
      <c r="A2021">
        <f t="shared" si="284"/>
        <v>0.20261603318110971</v>
      </c>
      <c r="B2021" s="2">
        <f t="shared" si="288"/>
        <v>20.180000000000355</v>
      </c>
      <c r="C2021" s="428">
        <f t="shared" si="285"/>
        <v>20.18</v>
      </c>
      <c r="D2021" s="425">
        <f t="shared" si="280"/>
        <v>0.20261603318110621</v>
      </c>
      <c r="E2021" s="433">
        <f t="shared" si="286"/>
        <v>20.18</v>
      </c>
      <c r="F2021" s="430">
        <f t="shared" si="281"/>
        <v>0.23998179072208736</v>
      </c>
      <c r="G2021" s="439">
        <f t="shared" si="287"/>
        <v>20.18</v>
      </c>
      <c r="H2021" s="435">
        <f t="shared" si="282"/>
        <v>0.23998179072208736</v>
      </c>
      <c r="I2021" s="577">
        <f t="shared" si="287"/>
        <v>20.18</v>
      </c>
      <c r="J2021" s="573">
        <f t="shared" si="283"/>
        <v>0.65597385775274775</v>
      </c>
    </row>
    <row r="2022" spans="1:10" x14ac:dyDescent="0.25">
      <c r="A2022">
        <f t="shared" si="284"/>
        <v>0.20271439393752091</v>
      </c>
      <c r="B2022" s="2">
        <f t="shared" si="288"/>
        <v>20.190000000000357</v>
      </c>
      <c r="C2022" s="428">
        <f t="shared" si="285"/>
        <v>20.190000000000001</v>
      </c>
      <c r="D2022" s="425">
        <f t="shared" si="280"/>
        <v>0.20271439393751745</v>
      </c>
      <c r="E2022" s="433">
        <f t="shared" si="286"/>
        <v>20.190000000000001</v>
      </c>
      <c r="F2022" s="430">
        <f t="shared" si="281"/>
        <v>0.24006293417170743</v>
      </c>
      <c r="G2022" s="439">
        <f t="shared" si="287"/>
        <v>20.190000000000001</v>
      </c>
      <c r="H2022" s="435">
        <f t="shared" si="282"/>
        <v>0.24006293417170743</v>
      </c>
      <c r="I2022" s="577">
        <f t="shared" si="287"/>
        <v>20.190000000000001</v>
      </c>
      <c r="J2022" s="573">
        <f t="shared" si="283"/>
        <v>0.65605323130024085</v>
      </c>
    </row>
    <row r="2023" spans="1:10" x14ac:dyDescent="0.25">
      <c r="A2023">
        <f t="shared" si="284"/>
        <v>0.20281275797743173</v>
      </c>
      <c r="B2023" s="2">
        <f t="shared" si="288"/>
        <v>20.200000000000358</v>
      </c>
      <c r="C2023" s="428">
        <f t="shared" si="285"/>
        <v>20.2</v>
      </c>
      <c r="D2023" s="425">
        <f t="shared" si="280"/>
        <v>0.20281275797742818</v>
      </c>
      <c r="E2023" s="433">
        <f t="shared" si="286"/>
        <v>20.2</v>
      </c>
      <c r="F2023" s="430">
        <f t="shared" si="281"/>
        <v>0.24014408665062673</v>
      </c>
      <c r="G2023" s="439">
        <f t="shared" si="287"/>
        <v>20.2</v>
      </c>
      <c r="H2023" s="435">
        <f t="shared" si="282"/>
        <v>0.24014408665062673</v>
      </c>
      <c r="I2023" s="577">
        <f t="shared" si="287"/>
        <v>20.2</v>
      </c>
      <c r="J2023" s="573">
        <f t="shared" si="283"/>
        <v>0.65613260672116258</v>
      </c>
    </row>
    <row r="2024" spans="1:10" x14ac:dyDescent="0.25">
      <c r="A2024">
        <f t="shared" si="284"/>
        <v>0.20291112529439628</v>
      </c>
      <c r="B2024" s="2">
        <f t="shared" si="288"/>
        <v>20.21000000000036</v>
      </c>
      <c r="C2024" s="428">
        <f t="shared" si="285"/>
        <v>20.21</v>
      </c>
      <c r="D2024" s="425">
        <f t="shared" si="280"/>
        <v>0.20291112529439276</v>
      </c>
      <c r="E2024" s="433">
        <f t="shared" si="286"/>
        <v>20.21</v>
      </c>
      <c r="F2024" s="430">
        <f t="shared" si="281"/>
        <v>0.24022524815512705</v>
      </c>
      <c r="G2024" s="439">
        <f t="shared" si="287"/>
        <v>20.21</v>
      </c>
      <c r="H2024" s="435">
        <f t="shared" si="282"/>
        <v>0.24022524815512705</v>
      </c>
      <c r="I2024" s="577">
        <f t="shared" si="287"/>
        <v>20.21</v>
      </c>
      <c r="J2024" s="573">
        <f t="shared" si="283"/>
        <v>0.65621198401525827</v>
      </c>
    </row>
    <row r="2025" spans="1:10" x14ac:dyDescent="0.25">
      <c r="A2025">
        <f t="shared" si="284"/>
        <v>0.20300949588198083</v>
      </c>
      <c r="B2025" s="2">
        <f t="shared" si="288"/>
        <v>20.220000000000361</v>
      </c>
      <c r="C2025" s="428">
        <f t="shared" si="285"/>
        <v>20.22</v>
      </c>
      <c r="D2025" s="425">
        <f t="shared" si="280"/>
        <v>0.20300949588197723</v>
      </c>
      <c r="E2025" s="433">
        <f t="shared" si="286"/>
        <v>20.22</v>
      </c>
      <c r="F2025" s="430">
        <f t="shared" si="281"/>
        <v>0.24030641868149075</v>
      </c>
      <c r="G2025" s="439">
        <f t="shared" si="287"/>
        <v>20.22</v>
      </c>
      <c r="H2025" s="435">
        <f t="shared" si="282"/>
        <v>0.24030641868149075</v>
      </c>
      <c r="I2025" s="577">
        <f t="shared" si="287"/>
        <v>20.22</v>
      </c>
      <c r="J2025" s="573">
        <f t="shared" si="283"/>
        <v>0.65629136318227244</v>
      </c>
    </row>
    <row r="2026" spans="1:10" x14ac:dyDescent="0.25">
      <c r="A2026">
        <f t="shared" si="284"/>
        <v>0.2031078697337636</v>
      </c>
      <c r="B2026" s="2">
        <f t="shared" si="288"/>
        <v>20.230000000000363</v>
      </c>
      <c r="C2026" s="428">
        <f t="shared" si="285"/>
        <v>20.23</v>
      </c>
      <c r="D2026" s="425">
        <f t="shared" si="280"/>
        <v>0.20310786973376005</v>
      </c>
      <c r="E2026" s="433">
        <f t="shared" si="286"/>
        <v>20.23</v>
      </c>
      <c r="F2026" s="430">
        <f t="shared" si="281"/>
        <v>0.24038759822600109</v>
      </c>
      <c r="G2026" s="439">
        <f t="shared" si="287"/>
        <v>20.23</v>
      </c>
      <c r="H2026" s="435">
        <f t="shared" si="282"/>
        <v>0.24038759822600109</v>
      </c>
      <c r="I2026" s="577">
        <f t="shared" si="287"/>
        <v>20.23</v>
      </c>
      <c r="J2026" s="573">
        <f t="shared" si="283"/>
        <v>0.65637074422195008</v>
      </c>
    </row>
    <row r="2027" spans="1:10" x14ac:dyDescent="0.25">
      <c r="A2027">
        <f t="shared" si="284"/>
        <v>0.20320624684333491</v>
      </c>
      <c r="B2027" s="2">
        <f t="shared" si="288"/>
        <v>20.240000000000364</v>
      </c>
      <c r="C2027" s="428">
        <f t="shared" si="285"/>
        <v>20.239999999999998</v>
      </c>
      <c r="D2027" s="425">
        <f t="shared" si="280"/>
        <v>0.20320624684333127</v>
      </c>
      <c r="E2027" s="433">
        <f t="shared" si="286"/>
        <v>20.239999999999998</v>
      </c>
      <c r="F2027" s="430">
        <f t="shared" si="281"/>
        <v>0.24046878678494205</v>
      </c>
      <c r="G2027" s="439">
        <f t="shared" si="287"/>
        <v>20.239999999999998</v>
      </c>
      <c r="H2027" s="435">
        <f t="shared" si="282"/>
        <v>0.24046878678494205</v>
      </c>
      <c r="I2027" s="577">
        <f t="shared" si="287"/>
        <v>20.239999999999998</v>
      </c>
      <c r="J2027" s="573">
        <f t="shared" si="283"/>
        <v>0.65645012713403572</v>
      </c>
    </row>
    <row r="2028" spans="1:10" x14ac:dyDescent="0.25">
      <c r="A2028">
        <f t="shared" si="284"/>
        <v>0.20330462720429684</v>
      </c>
      <c r="B2028" s="2">
        <f t="shared" si="288"/>
        <v>20.250000000000366</v>
      </c>
      <c r="C2028" s="428">
        <f t="shared" si="285"/>
        <v>20.25</v>
      </c>
      <c r="D2028" s="425">
        <f t="shared" si="280"/>
        <v>0.20330462720429324</v>
      </c>
      <c r="E2028" s="433">
        <f t="shared" si="286"/>
        <v>20.25</v>
      </c>
      <c r="F2028" s="430">
        <f t="shared" si="281"/>
        <v>0.24054998435459848</v>
      </c>
      <c r="G2028" s="439">
        <f t="shared" si="287"/>
        <v>20.25</v>
      </c>
      <c r="H2028" s="435">
        <f t="shared" si="282"/>
        <v>0.24054998435459848</v>
      </c>
      <c r="I2028" s="577">
        <f t="shared" si="287"/>
        <v>20.25</v>
      </c>
      <c r="J2028" s="573">
        <f t="shared" si="283"/>
        <v>0.65652951191827424</v>
      </c>
    </row>
    <row r="2029" spans="1:10" x14ac:dyDescent="0.25">
      <c r="A2029">
        <f t="shared" si="284"/>
        <v>0.20340301081026366</v>
      </c>
      <c r="B2029" s="2">
        <f t="shared" si="288"/>
        <v>20.260000000000367</v>
      </c>
      <c r="C2029" s="428">
        <f t="shared" si="285"/>
        <v>20.260000000000002</v>
      </c>
      <c r="D2029" s="425">
        <f t="shared" si="280"/>
        <v>0.2034030108102601</v>
      </c>
      <c r="E2029" s="433">
        <f t="shared" si="286"/>
        <v>20.260000000000002</v>
      </c>
      <c r="F2029" s="430">
        <f t="shared" si="281"/>
        <v>0.24063119093125637</v>
      </c>
      <c r="G2029" s="439">
        <f t="shared" si="287"/>
        <v>20.260000000000002</v>
      </c>
      <c r="H2029" s="435">
        <f t="shared" si="282"/>
        <v>0.24063119093125637</v>
      </c>
      <c r="I2029" s="577">
        <f t="shared" si="287"/>
        <v>20.260000000000002</v>
      </c>
      <c r="J2029" s="573">
        <f t="shared" si="283"/>
        <v>0.6566088985744124</v>
      </c>
    </row>
    <row r="2030" spans="1:10" x14ac:dyDescent="0.25">
      <c r="A2030">
        <f t="shared" si="284"/>
        <v>0.20350139765486139</v>
      </c>
      <c r="B2030" s="2">
        <f t="shared" si="288"/>
        <v>20.270000000000369</v>
      </c>
      <c r="C2030" s="428">
        <f t="shared" si="285"/>
        <v>20.27</v>
      </c>
      <c r="D2030" s="425">
        <f t="shared" si="280"/>
        <v>0.20350139765485775</v>
      </c>
      <c r="E2030" s="433">
        <f t="shared" si="286"/>
        <v>20.27</v>
      </c>
      <c r="F2030" s="430">
        <f t="shared" si="281"/>
        <v>0.24071240651120168</v>
      </c>
      <c r="G2030" s="439">
        <f t="shared" si="287"/>
        <v>20.27</v>
      </c>
      <c r="H2030" s="435">
        <f t="shared" si="282"/>
        <v>0.24071240651120168</v>
      </c>
      <c r="I2030" s="577">
        <f t="shared" si="287"/>
        <v>20.27</v>
      </c>
      <c r="J2030" s="573">
        <f t="shared" si="283"/>
        <v>0.65668828710219251</v>
      </c>
    </row>
    <row r="2031" spans="1:10" x14ac:dyDescent="0.25">
      <c r="A2031">
        <f t="shared" si="284"/>
        <v>0.20359978773172807</v>
      </c>
      <c r="B2031" s="2">
        <f t="shared" si="288"/>
        <v>20.280000000000371</v>
      </c>
      <c r="C2031" s="428">
        <f t="shared" si="285"/>
        <v>20.28</v>
      </c>
      <c r="D2031" s="425">
        <f t="shared" si="280"/>
        <v>0.20359978773172446</v>
      </c>
      <c r="E2031" s="433">
        <f t="shared" si="286"/>
        <v>20.28</v>
      </c>
      <c r="F2031" s="430">
        <f t="shared" si="281"/>
        <v>0.24079363109072208</v>
      </c>
      <c r="G2031" s="439">
        <f t="shared" si="287"/>
        <v>20.28</v>
      </c>
      <c r="H2031" s="435">
        <f t="shared" si="282"/>
        <v>0.24079363109072208</v>
      </c>
      <c r="I2031" s="577">
        <f t="shared" si="287"/>
        <v>20.28</v>
      </c>
      <c r="J2031" s="573">
        <f t="shared" si="283"/>
        <v>0.65676767750136167</v>
      </c>
    </row>
    <row r="2032" spans="1:10" x14ac:dyDescent="0.25">
      <c r="A2032">
        <f t="shared" si="284"/>
        <v>0.20369818103451359</v>
      </c>
      <c r="B2032" s="2">
        <f t="shared" si="288"/>
        <v>20.290000000000372</v>
      </c>
      <c r="C2032" s="428">
        <f t="shared" si="285"/>
        <v>20.29</v>
      </c>
      <c r="D2032" s="425">
        <f t="shared" si="280"/>
        <v>0.2036981810345099</v>
      </c>
      <c r="E2032" s="433">
        <f t="shared" si="286"/>
        <v>20.29</v>
      </c>
      <c r="F2032" s="430">
        <f t="shared" si="281"/>
        <v>0.24087486466610561</v>
      </c>
      <c r="G2032" s="439">
        <f t="shared" si="287"/>
        <v>20.29</v>
      </c>
      <c r="H2032" s="435">
        <f t="shared" si="282"/>
        <v>0.24087486466610561</v>
      </c>
      <c r="I2032" s="577">
        <f t="shared" si="287"/>
        <v>20.29</v>
      </c>
      <c r="J2032" s="573">
        <f t="shared" si="283"/>
        <v>0.6568470697716644</v>
      </c>
    </row>
    <row r="2033" spans="1:10" x14ac:dyDescent="0.25">
      <c r="A2033">
        <f t="shared" si="284"/>
        <v>0.20379657755687966</v>
      </c>
      <c r="B2033" s="2">
        <f t="shared" si="288"/>
        <v>20.300000000000374</v>
      </c>
      <c r="C2033" s="428">
        <f t="shared" si="285"/>
        <v>20.3</v>
      </c>
      <c r="D2033" s="425">
        <f t="shared" si="280"/>
        <v>0.20379657755687597</v>
      </c>
      <c r="E2033" s="433">
        <f t="shared" si="286"/>
        <v>20.3</v>
      </c>
      <c r="F2033" s="430">
        <f t="shared" si="281"/>
        <v>0.24095610723364108</v>
      </c>
      <c r="G2033" s="439">
        <f t="shared" si="287"/>
        <v>20.3</v>
      </c>
      <c r="H2033" s="435">
        <f t="shared" si="282"/>
        <v>0.24095610723364108</v>
      </c>
      <c r="I2033" s="577">
        <f t="shared" si="287"/>
        <v>20.3</v>
      </c>
      <c r="J2033" s="573">
        <f t="shared" si="283"/>
        <v>0.65692646391284593</v>
      </c>
    </row>
    <row r="2034" spans="1:10" x14ac:dyDescent="0.25">
      <c r="A2034">
        <f t="shared" si="284"/>
        <v>0.20389497729249992</v>
      </c>
      <c r="B2034" s="2">
        <f t="shared" si="288"/>
        <v>20.310000000000375</v>
      </c>
      <c r="C2034" s="428">
        <f t="shared" si="285"/>
        <v>20.309999999999999</v>
      </c>
      <c r="D2034" s="425">
        <f t="shared" si="280"/>
        <v>0.20389497729249623</v>
      </c>
      <c r="E2034" s="433">
        <f t="shared" si="286"/>
        <v>20.309999999999999</v>
      </c>
      <c r="F2034" s="430">
        <f t="shared" si="281"/>
        <v>0.24103735878961824</v>
      </c>
      <c r="G2034" s="439">
        <f t="shared" si="287"/>
        <v>20.309999999999999</v>
      </c>
      <c r="H2034" s="435">
        <f t="shared" si="282"/>
        <v>0.24103735878961824</v>
      </c>
      <c r="I2034" s="577">
        <f t="shared" si="287"/>
        <v>20.309999999999999</v>
      </c>
      <c r="J2034" s="573">
        <f t="shared" si="283"/>
        <v>0.65700585992465155</v>
      </c>
    </row>
    <row r="2035" spans="1:10" x14ac:dyDescent="0.25">
      <c r="A2035">
        <f t="shared" si="284"/>
        <v>0.20399338023505983</v>
      </c>
      <c r="B2035" s="2">
        <f t="shared" si="288"/>
        <v>20.320000000000377</v>
      </c>
      <c r="C2035" s="428">
        <f t="shared" si="285"/>
        <v>20.32</v>
      </c>
      <c r="D2035" s="425">
        <f t="shared" si="280"/>
        <v>0.20399338023505612</v>
      </c>
      <c r="E2035" s="433">
        <f t="shared" si="286"/>
        <v>20.32</v>
      </c>
      <c r="F2035" s="430">
        <f t="shared" si="281"/>
        <v>0.24111861933032769</v>
      </c>
      <c r="G2035" s="439">
        <f t="shared" si="287"/>
        <v>20.32</v>
      </c>
      <c r="H2035" s="435">
        <f t="shared" si="282"/>
        <v>0.24111861933032769</v>
      </c>
      <c r="I2035" s="577">
        <f t="shared" si="287"/>
        <v>20.32</v>
      </c>
      <c r="J2035" s="573">
        <f t="shared" si="283"/>
        <v>0.65708525780682647</v>
      </c>
    </row>
    <row r="2036" spans="1:10" x14ac:dyDescent="0.25">
      <c r="A2036">
        <f t="shared" si="284"/>
        <v>0.20409178637825662</v>
      </c>
      <c r="B2036" s="2">
        <f t="shared" si="288"/>
        <v>20.330000000000378</v>
      </c>
      <c r="C2036" s="428">
        <f t="shared" si="285"/>
        <v>20.329999999999998</v>
      </c>
      <c r="D2036" s="425">
        <f t="shared" si="280"/>
        <v>0.2040917863782529</v>
      </c>
      <c r="E2036" s="433">
        <f t="shared" si="286"/>
        <v>20.329999999999998</v>
      </c>
      <c r="F2036" s="430">
        <f t="shared" si="281"/>
        <v>0.24119988885206062</v>
      </c>
      <c r="G2036" s="439">
        <f t="shared" si="287"/>
        <v>20.329999999999998</v>
      </c>
      <c r="H2036" s="435">
        <f t="shared" si="282"/>
        <v>0.24119988885206062</v>
      </c>
      <c r="I2036" s="577">
        <f t="shared" si="287"/>
        <v>20.329999999999998</v>
      </c>
      <c r="J2036" s="573">
        <f t="shared" si="283"/>
        <v>0.65716465755911579</v>
      </c>
    </row>
    <row r="2037" spans="1:10" x14ac:dyDescent="0.25">
      <c r="A2037">
        <f t="shared" si="284"/>
        <v>0.20419019571579933</v>
      </c>
      <c r="B2037" s="2">
        <f t="shared" si="288"/>
        <v>20.34000000000038</v>
      </c>
      <c r="C2037" s="428">
        <f t="shared" si="285"/>
        <v>20.34</v>
      </c>
      <c r="D2037" s="425">
        <f t="shared" si="280"/>
        <v>0.20419019571579561</v>
      </c>
      <c r="E2037" s="433">
        <f t="shared" si="286"/>
        <v>20.34</v>
      </c>
      <c r="F2037" s="430">
        <f t="shared" si="281"/>
        <v>0.24128116735110938</v>
      </c>
      <c r="G2037" s="439">
        <f t="shared" si="287"/>
        <v>20.34</v>
      </c>
      <c r="H2037" s="435">
        <f t="shared" si="282"/>
        <v>0.24128116735110938</v>
      </c>
      <c r="I2037" s="577">
        <f t="shared" si="287"/>
        <v>20.34</v>
      </c>
      <c r="J2037" s="573">
        <f t="shared" si="283"/>
        <v>0.65724405918126527</v>
      </c>
    </row>
    <row r="2038" spans="1:10" x14ac:dyDescent="0.25">
      <c r="A2038">
        <f t="shared" si="284"/>
        <v>0.20428860824140885</v>
      </c>
      <c r="B2038" s="2">
        <f t="shared" si="288"/>
        <v>20.350000000000382</v>
      </c>
      <c r="C2038" s="428">
        <f t="shared" si="285"/>
        <v>20.350000000000001</v>
      </c>
      <c r="D2038" s="425">
        <f t="shared" si="280"/>
        <v>0.20428860824140507</v>
      </c>
      <c r="E2038" s="433">
        <f t="shared" si="286"/>
        <v>20.350000000000001</v>
      </c>
      <c r="F2038" s="430">
        <f t="shared" si="281"/>
        <v>0.24136245482376689</v>
      </c>
      <c r="G2038" s="439">
        <f t="shared" si="287"/>
        <v>20.350000000000001</v>
      </c>
      <c r="H2038" s="435">
        <f t="shared" si="282"/>
        <v>0.24136245482376689</v>
      </c>
      <c r="I2038" s="577">
        <f t="shared" si="287"/>
        <v>20.350000000000001</v>
      </c>
      <c r="J2038" s="573">
        <f t="shared" si="283"/>
        <v>0.65732346267302022</v>
      </c>
    </row>
    <row r="2039" spans="1:10" x14ac:dyDescent="0.25">
      <c r="A2039">
        <f t="shared" si="284"/>
        <v>0.20438702394881764</v>
      </c>
      <c r="B2039" s="2">
        <f t="shared" si="288"/>
        <v>20.360000000000383</v>
      </c>
      <c r="C2039" s="428">
        <f t="shared" si="285"/>
        <v>20.36</v>
      </c>
      <c r="D2039" s="425">
        <f t="shared" si="280"/>
        <v>0.20438702394881383</v>
      </c>
      <c r="E2039" s="433">
        <f t="shared" si="286"/>
        <v>20.36</v>
      </c>
      <c r="F2039" s="430">
        <f t="shared" si="281"/>
        <v>0.24144375126632689</v>
      </c>
      <c r="G2039" s="439">
        <f t="shared" si="287"/>
        <v>20.36</v>
      </c>
      <c r="H2039" s="435">
        <f t="shared" si="282"/>
        <v>0.24144375126632689</v>
      </c>
      <c r="I2039" s="577">
        <f t="shared" si="287"/>
        <v>20.36</v>
      </c>
      <c r="J2039" s="573">
        <f t="shared" si="283"/>
        <v>0.65740286803412595</v>
      </c>
    </row>
    <row r="2040" spans="1:10" x14ac:dyDescent="0.25">
      <c r="A2040">
        <f t="shared" si="284"/>
        <v>0.20448544283177003</v>
      </c>
      <c r="B2040" s="2">
        <f t="shared" si="288"/>
        <v>20.370000000000385</v>
      </c>
      <c r="C2040" s="428">
        <f t="shared" si="285"/>
        <v>20.37</v>
      </c>
      <c r="D2040" s="425">
        <f t="shared" si="280"/>
        <v>0.20448544283176626</v>
      </c>
      <c r="E2040" s="433">
        <f t="shared" si="286"/>
        <v>20.37</v>
      </c>
      <c r="F2040" s="430">
        <f t="shared" si="281"/>
        <v>0.24152505667508395</v>
      </c>
      <c r="G2040" s="439">
        <f t="shared" si="287"/>
        <v>20.37</v>
      </c>
      <c r="H2040" s="435">
        <f t="shared" si="282"/>
        <v>0.24152505667508395</v>
      </c>
      <c r="I2040" s="577">
        <f t="shared" si="287"/>
        <v>20.37</v>
      </c>
      <c r="J2040" s="573">
        <f t="shared" si="283"/>
        <v>0.65748227526432823</v>
      </c>
    </row>
    <row r="2041" spans="1:10" x14ac:dyDescent="0.25">
      <c r="A2041">
        <f t="shared" si="284"/>
        <v>0.20458386488402214</v>
      </c>
      <c r="B2041" s="2">
        <f t="shared" si="288"/>
        <v>20.380000000000386</v>
      </c>
      <c r="C2041" s="428">
        <f t="shared" si="285"/>
        <v>20.38</v>
      </c>
      <c r="D2041" s="425">
        <f t="shared" si="280"/>
        <v>0.20458386488401828</v>
      </c>
      <c r="E2041" s="433">
        <f t="shared" si="286"/>
        <v>20.38</v>
      </c>
      <c r="F2041" s="430">
        <f t="shared" si="281"/>
        <v>0.24160637104633362</v>
      </c>
      <c r="G2041" s="439">
        <f t="shared" si="287"/>
        <v>20.38</v>
      </c>
      <c r="H2041" s="435">
        <f t="shared" si="282"/>
        <v>0.24160637104633362</v>
      </c>
      <c r="I2041" s="577">
        <f t="shared" si="287"/>
        <v>20.38</v>
      </c>
      <c r="J2041" s="573">
        <f t="shared" si="283"/>
        <v>0.65756168436337237</v>
      </c>
    </row>
    <row r="2042" spans="1:10" x14ac:dyDescent="0.25">
      <c r="A2042">
        <f t="shared" si="284"/>
        <v>0.20468229009934155</v>
      </c>
      <c r="B2042" s="2">
        <f t="shared" si="288"/>
        <v>20.390000000000388</v>
      </c>
      <c r="C2042" s="428">
        <f t="shared" si="285"/>
        <v>20.39</v>
      </c>
      <c r="D2042" s="425">
        <f t="shared" si="280"/>
        <v>0.20468229009933772</v>
      </c>
      <c r="E2042" s="433">
        <f t="shared" si="286"/>
        <v>20.39</v>
      </c>
      <c r="F2042" s="430">
        <f t="shared" si="281"/>
        <v>0.241687694376372</v>
      </c>
      <c r="G2042" s="439">
        <f t="shared" si="287"/>
        <v>20.39</v>
      </c>
      <c r="H2042" s="435">
        <f t="shared" si="282"/>
        <v>0.241687694376372</v>
      </c>
      <c r="I2042" s="577">
        <f t="shared" si="287"/>
        <v>20.39</v>
      </c>
      <c r="J2042" s="573">
        <f t="shared" si="283"/>
        <v>0.65764109533100412</v>
      </c>
    </row>
    <row r="2043" spans="1:10" x14ac:dyDescent="0.25">
      <c r="A2043">
        <f t="shared" si="284"/>
        <v>0.20478071847150769</v>
      </c>
      <c r="B2043" s="2">
        <f t="shared" si="288"/>
        <v>20.400000000000389</v>
      </c>
      <c r="C2043" s="428">
        <f t="shared" si="285"/>
        <v>20.399999999999999</v>
      </c>
      <c r="D2043" s="425">
        <f t="shared" si="280"/>
        <v>0.20478071847150386</v>
      </c>
      <c r="E2043" s="433">
        <f t="shared" si="286"/>
        <v>20.399999999999999</v>
      </c>
      <c r="F2043" s="430">
        <f t="shared" si="281"/>
        <v>0.24176902666149627</v>
      </c>
      <c r="G2043" s="439">
        <f t="shared" si="287"/>
        <v>20.399999999999999</v>
      </c>
      <c r="H2043" s="435">
        <f t="shared" si="282"/>
        <v>0.24176902666149627</v>
      </c>
      <c r="I2043" s="577">
        <f t="shared" si="287"/>
        <v>20.399999999999999</v>
      </c>
      <c r="J2043" s="573">
        <f t="shared" si="283"/>
        <v>0.65772050816696936</v>
      </c>
    </row>
    <row r="2044" spans="1:10" x14ac:dyDescent="0.25">
      <c r="A2044">
        <f t="shared" si="284"/>
        <v>0.20487914999431162</v>
      </c>
      <c r="B2044" s="2">
        <f t="shared" si="288"/>
        <v>20.410000000000391</v>
      </c>
      <c r="C2044" s="428">
        <f t="shared" si="285"/>
        <v>20.41</v>
      </c>
      <c r="D2044" s="425">
        <f t="shared" si="280"/>
        <v>0.20487914999430773</v>
      </c>
      <c r="E2044" s="433">
        <f t="shared" si="286"/>
        <v>20.41</v>
      </c>
      <c r="F2044" s="430">
        <f t="shared" si="281"/>
        <v>0.24185036789800424</v>
      </c>
      <c r="G2044" s="439">
        <f t="shared" si="287"/>
        <v>20.41</v>
      </c>
      <c r="H2044" s="435">
        <f t="shared" si="282"/>
        <v>0.24185036789800424</v>
      </c>
      <c r="I2044" s="577">
        <f t="shared" si="287"/>
        <v>20.41</v>
      </c>
      <c r="J2044" s="573">
        <f t="shared" si="283"/>
        <v>0.65779992287101341</v>
      </c>
    </row>
    <row r="2045" spans="1:10" x14ac:dyDescent="0.25">
      <c r="A2045">
        <f t="shared" si="284"/>
        <v>0.20497758466155597</v>
      </c>
      <c r="B2045" s="2">
        <f t="shared" si="288"/>
        <v>20.420000000000393</v>
      </c>
      <c r="C2045" s="428">
        <f t="shared" si="285"/>
        <v>20.420000000000002</v>
      </c>
      <c r="D2045" s="425">
        <f t="shared" si="280"/>
        <v>0.20497758466155214</v>
      </c>
      <c r="E2045" s="433">
        <f t="shared" si="286"/>
        <v>20.420000000000002</v>
      </c>
      <c r="F2045" s="430">
        <f t="shared" si="281"/>
        <v>0.24193171808219463</v>
      </c>
      <c r="G2045" s="439">
        <f t="shared" si="287"/>
        <v>20.420000000000002</v>
      </c>
      <c r="H2045" s="435">
        <f t="shared" si="282"/>
        <v>0.24193171808219463</v>
      </c>
      <c r="I2045" s="577">
        <f t="shared" si="287"/>
        <v>20.420000000000002</v>
      </c>
      <c r="J2045" s="573">
        <f t="shared" si="283"/>
        <v>0.65787933944288202</v>
      </c>
    </row>
    <row r="2046" spans="1:10" x14ac:dyDescent="0.25">
      <c r="A2046">
        <f t="shared" si="284"/>
        <v>0.20507602246705506</v>
      </c>
      <c r="B2046" s="2">
        <f t="shared" si="288"/>
        <v>20.430000000000394</v>
      </c>
      <c r="C2046" s="428">
        <f t="shared" si="285"/>
        <v>20.43</v>
      </c>
      <c r="D2046" s="425">
        <f t="shared" si="280"/>
        <v>0.2050760224670512</v>
      </c>
      <c r="E2046" s="433">
        <f t="shared" si="286"/>
        <v>20.43</v>
      </c>
      <c r="F2046" s="430">
        <f t="shared" si="281"/>
        <v>0.24201307721036688</v>
      </c>
      <c r="G2046" s="439">
        <f t="shared" si="287"/>
        <v>20.43</v>
      </c>
      <c r="H2046" s="435">
        <f t="shared" si="282"/>
        <v>0.24201307721036688</v>
      </c>
      <c r="I2046" s="577">
        <f t="shared" si="287"/>
        <v>20.43</v>
      </c>
      <c r="J2046" s="573">
        <f t="shared" si="283"/>
        <v>0.65795875788232105</v>
      </c>
    </row>
    <row r="2047" spans="1:10" x14ac:dyDescent="0.25">
      <c r="A2047">
        <f t="shared" si="284"/>
        <v>0.2051744634046348</v>
      </c>
      <c r="B2047" s="2">
        <f t="shared" si="288"/>
        <v>20.440000000000396</v>
      </c>
      <c r="C2047" s="428">
        <f t="shared" si="285"/>
        <v>20.440000000000001</v>
      </c>
      <c r="D2047" s="425">
        <f t="shared" si="280"/>
        <v>0.20517446340463094</v>
      </c>
      <c r="E2047" s="433">
        <f t="shared" si="286"/>
        <v>20.440000000000001</v>
      </c>
      <c r="F2047" s="430">
        <f t="shared" si="281"/>
        <v>0.2420944452788214</v>
      </c>
      <c r="G2047" s="439">
        <f t="shared" si="287"/>
        <v>20.440000000000001</v>
      </c>
      <c r="H2047" s="435">
        <f t="shared" si="282"/>
        <v>0.2420944452788214</v>
      </c>
      <c r="I2047" s="577">
        <f t="shared" si="287"/>
        <v>20.440000000000001</v>
      </c>
      <c r="J2047" s="573">
        <f t="shared" si="283"/>
        <v>0.65803817818907617</v>
      </c>
    </row>
    <row r="2048" spans="1:10" x14ac:dyDescent="0.25">
      <c r="A2048">
        <f t="shared" si="284"/>
        <v>0.20527290746813259</v>
      </c>
      <c r="B2048" s="2">
        <f t="shared" si="288"/>
        <v>20.450000000000397</v>
      </c>
      <c r="C2048" s="428">
        <f t="shared" si="285"/>
        <v>20.45</v>
      </c>
      <c r="D2048" s="425">
        <f t="shared" si="280"/>
        <v>0.20527290746812868</v>
      </c>
      <c r="E2048" s="433">
        <f t="shared" si="286"/>
        <v>20.45</v>
      </c>
      <c r="F2048" s="430">
        <f t="shared" si="281"/>
        <v>0.24217582228385934</v>
      </c>
      <c r="G2048" s="439">
        <f t="shared" si="287"/>
        <v>20.45</v>
      </c>
      <c r="H2048" s="435">
        <f t="shared" si="282"/>
        <v>0.24217582228385934</v>
      </c>
      <c r="I2048" s="577">
        <f t="shared" si="287"/>
        <v>20.45</v>
      </c>
      <c r="J2048" s="573">
        <f t="shared" si="283"/>
        <v>0.65811760036289424</v>
      </c>
    </row>
    <row r="2049" spans="1:10" x14ac:dyDescent="0.25">
      <c r="A2049">
        <f t="shared" si="284"/>
        <v>0.2053713546513975</v>
      </c>
      <c r="B2049" s="2">
        <f t="shared" si="288"/>
        <v>20.460000000000399</v>
      </c>
      <c r="C2049" s="428">
        <f t="shared" si="285"/>
        <v>20.46</v>
      </c>
      <c r="D2049" s="425">
        <f t="shared" si="280"/>
        <v>0.20537135465139356</v>
      </c>
      <c r="E2049" s="433">
        <f t="shared" si="286"/>
        <v>20.46</v>
      </c>
      <c r="F2049" s="430">
        <f t="shared" si="281"/>
        <v>0.24225720822178262</v>
      </c>
      <c r="G2049" s="439">
        <f t="shared" si="287"/>
        <v>20.46</v>
      </c>
      <c r="H2049" s="435">
        <f t="shared" si="282"/>
        <v>0.24225720822178262</v>
      </c>
      <c r="I2049" s="577">
        <f t="shared" si="287"/>
        <v>20.46</v>
      </c>
      <c r="J2049" s="573">
        <f t="shared" si="283"/>
        <v>0.65819702440351968</v>
      </c>
    </row>
    <row r="2050" spans="1:10" x14ac:dyDescent="0.25">
      <c r="A2050">
        <f t="shared" si="284"/>
        <v>0.20546980494829001</v>
      </c>
      <c r="B2050" s="2">
        <f t="shared" si="288"/>
        <v>20.4700000000004</v>
      </c>
      <c r="C2050" s="428">
        <f t="shared" si="285"/>
        <v>20.47</v>
      </c>
      <c r="D2050" s="425">
        <f t="shared" si="280"/>
        <v>0.20546980494828607</v>
      </c>
      <c r="E2050" s="433">
        <f t="shared" si="286"/>
        <v>20.47</v>
      </c>
      <c r="F2050" s="430">
        <f t="shared" si="281"/>
        <v>0.24233860308889418</v>
      </c>
      <c r="G2050" s="439">
        <f t="shared" si="287"/>
        <v>20.47</v>
      </c>
      <c r="H2050" s="435">
        <f t="shared" si="282"/>
        <v>0.24233860308889418</v>
      </c>
      <c r="I2050" s="577">
        <f t="shared" si="287"/>
        <v>20.47</v>
      </c>
      <c r="J2050" s="573">
        <f t="shared" si="283"/>
        <v>0.65827645031070015</v>
      </c>
    </row>
    <row r="2051" spans="1:10" x14ac:dyDescent="0.25">
      <c r="A2051">
        <f t="shared" si="284"/>
        <v>0.2055682583526823</v>
      </c>
      <c r="B2051" s="2">
        <f t="shared" si="288"/>
        <v>20.480000000000402</v>
      </c>
      <c r="C2051" s="428">
        <f t="shared" si="285"/>
        <v>20.48</v>
      </c>
      <c r="D2051" s="425">
        <f t="shared" ref="D2051:D2114" si="289">(((1+C2051/100)^D$2)*C2051/100)/(((1+C2051/100)^D$2)-1)</f>
        <v>0.20556825835267833</v>
      </c>
      <c r="E2051" s="433">
        <f t="shared" si="286"/>
        <v>20.48</v>
      </c>
      <c r="F2051" s="430">
        <f t="shared" ref="F2051:F2114" si="290">(((1+E2051/100)^F$2)*E2051/100)/(((1+E2051/100)^F$2)-1)</f>
        <v>0.24242000688149742</v>
      </c>
      <c r="G2051" s="439">
        <f t="shared" si="287"/>
        <v>20.48</v>
      </c>
      <c r="H2051" s="435">
        <f t="shared" ref="H2051:H2114" si="291">(((1+G2051/100)^H$2)*G2051/100)/(((1+G2051/100)^H$2)-1)</f>
        <v>0.24242000688149742</v>
      </c>
      <c r="I2051" s="577">
        <f t="shared" si="287"/>
        <v>20.48</v>
      </c>
      <c r="J2051" s="573">
        <f t="shared" ref="J2051:J2114" si="292">(((1+I2051/100)^J$2)*I2051/100)/(((1+I2051/100)^J$2)-1)</f>
        <v>0.65835587808417972</v>
      </c>
    </row>
    <row r="2052" spans="1:10" x14ac:dyDescent="0.25">
      <c r="A2052">
        <f t="shared" si="284"/>
        <v>0.20566671485845783</v>
      </c>
      <c r="B2052" s="2">
        <f t="shared" si="288"/>
        <v>20.490000000000403</v>
      </c>
      <c r="C2052" s="428">
        <f t="shared" si="285"/>
        <v>20.49</v>
      </c>
      <c r="D2052" s="425">
        <f t="shared" si="289"/>
        <v>0.20566671485845384</v>
      </c>
      <c r="E2052" s="433">
        <f t="shared" si="286"/>
        <v>20.49</v>
      </c>
      <c r="F2052" s="430">
        <f t="shared" si="290"/>
        <v>0.24250141959589702</v>
      </c>
      <c r="G2052" s="439">
        <f t="shared" si="287"/>
        <v>20.49</v>
      </c>
      <c r="H2052" s="435">
        <f t="shared" si="291"/>
        <v>0.24250141959589702</v>
      </c>
      <c r="I2052" s="577">
        <f t="shared" si="287"/>
        <v>20.49</v>
      </c>
      <c r="J2052" s="573">
        <f t="shared" si="292"/>
        <v>0.65843530772370662</v>
      </c>
    </row>
    <row r="2053" spans="1:10" x14ac:dyDescent="0.25">
      <c r="A2053">
        <f t="shared" ref="A2053:A2116" si="293">(((1+B2053/100)^A$2)*B2053/100)/(((1+B2053/100)^A$2)-1)</f>
        <v>0.2057651744595117</v>
      </c>
      <c r="B2053" s="2">
        <f t="shared" si="288"/>
        <v>20.500000000000405</v>
      </c>
      <c r="C2053" s="428">
        <f t="shared" si="285"/>
        <v>20.5</v>
      </c>
      <c r="D2053" s="425">
        <f t="shared" si="289"/>
        <v>0.2057651744595077</v>
      </c>
      <c r="E2053" s="433">
        <f t="shared" si="286"/>
        <v>20.5</v>
      </c>
      <c r="F2053" s="430">
        <f t="shared" si="290"/>
        <v>0.24258284122839804</v>
      </c>
      <c r="G2053" s="439">
        <f t="shared" si="287"/>
        <v>20.5</v>
      </c>
      <c r="H2053" s="435">
        <f t="shared" si="291"/>
        <v>0.24258284122839804</v>
      </c>
      <c r="I2053" s="577">
        <f t="shared" si="287"/>
        <v>20.5</v>
      </c>
      <c r="J2053" s="573">
        <f t="shared" si="292"/>
        <v>0.65851473922902481</v>
      </c>
    </row>
    <row r="2054" spans="1:10" x14ac:dyDescent="0.25">
      <c r="A2054">
        <f t="shared" si="293"/>
        <v>0.20586363714975045</v>
      </c>
      <c r="B2054" s="2">
        <f t="shared" si="288"/>
        <v>20.510000000000407</v>
      </c>
      <c r="C2054" s="428">
        <f t="shared" ref="C2054:C2117" si="294">ROUND(C2053+0.01,2)</f>
        <v>20.51</v>
      </c>
      <c r="D2054" s="425">
        <f t="shared" si="289"/>
        <v>0.20586363714974643</v>
      </c>
      <c r="E2054" s="433">
        <f t="shared" ref="E2054:E2117" si="295">ROUND(E2053+0.01,2)</f>
        <v>20.51</v>
      </c>
      <c r="F2054" s="430">
        <f t="shared" si="290"/>
        <v>0.24266427177530667</v>
      </c>
      <c r="G2054" s="439">
        <f t="shared" ref="G2054:I2117" si="296">ROUND(G2053+0.01,2)</f>
        <v>20.51</v>
      </c>
      <c r="H2054" s="435">
        <f t="shared" si="291"/>
        <v>0.24266427177530667</v>
      </c>
      <c r="I2054" s="577">
        <f t="shared" si="296"/>
        <v>20.51</v>
      </c>
      <c r="J2054" s="573">
        <f t="shared" si="292"/>
        <v>0.65859417259988196</v>
      </c>
    </row>
    <row r="2055" spans="1:10" x14ac:dyDescent="0.25">
      <c r="A2055">
        <f t="shared" si="293"/>
        <v>0.20596210292309197</v>
      </c>
      <c r="B2055" s="2">
        <f t="shared" si="288"/>
        <v>20.520000000000408</v>
      </c>
      <c r="C2055" s="428">
        <f t="shared" si="294"/>
        <v>20.52</v>
      </c>
      <c r="D2055" s="425">
        <f t="shared" si="289"/>
        <v>0.20596210292308792</v>
      </c>
      <c r="E2055" s="433">
        <f t="shared" si="295"/>
        <v>20.52</v>
      </c>
      <c r="F2055" s="430">
        <f t="shared" si="290"/>
        <v>0.24274571123292973</v>
      </c>
      <c r="G2055" s="439">
        <f t="shared" si="296"/>
        <v>20.52</v>
      </c>
      <c r="H2055" s="435">
        <f t="shared" si="291"/>
        <v>0.24274571123292973</v>
      </c>
      <c r="I2055" s="577">
        <f t="shared" si="296"/>
        <v>20.52</v>
      </c>
      <c r="J2055" s="573">
        <f t="shared" si="292"/>
        <v>0.65867360783602369</v>
      </c>
    </row>
    <row r="2056" spans="1:10" x14ac:dyDescent="0.25">
      <c r="A2056">
        <f t="shared" si="293"/>
        <v>0.20606057177346568</v>
      </c>
      <c r="B2056" s="2">
        <f t="shared" si="288"/>
        <v>20.53000000000041</v>
      </c>
      <c r="C2056" s="428">
        <f t="shared" si="294"/>
        <v>20.53</v>
      </c>
      <c r="D2056" s="425">
        <f t="shared" si="289"/>
        <v>0.2060605717734616</v>
      </c>
      <c r="E2056" s="433">
        <f t="shared" si="295"/>
        <v>20.53</v>
      </c>
      <c r="F2056" s="430">
        <f t="shared" si="290"/>
        <v>0.24282715959757525</v>
      </c>
      <c r="G2056" s="439">
        <f t="shared" si="296"/>
        <v>20.53</v>
      </c>
      <c r="H2056" s="435">
        <f t="shared" si="291"/>
        <v>0.24282715959757525</v>
      </c>
      <c r="I2056" s="577">
        <f t="shared" si="296"/>
        <v>20.53</v>
      </c>
      <c r="J2056" s="573">
        <f t="shared" si="292"/>
        <v>0.65875304493719677</v>
      </c>
    </row>
    <row r="2057" spans="1:10" x14ac:dyDescent="0.25">
      <c r="A2057">
        <f t="shared" si="293"/>
        <v>0.20615904369481231</v>
      </c>
      <c r="B2057" s="2">
        <f t="shared" si="288"/>
        <v>20.540000000000411</v>
      </c>
      <c r="C2057" s="428">
        <f t="shared" si="294"/>
        <v>20.54</v>
      </c>
      <c r="D2057" s="425">
        <f t="shared" si="289"/>
        <v>0.20615904369480823</v>
      </c>
      <c r="E2057" s="433">
        <f t="shared" si="295"/>
        <v>20.54</v>
      </c>
      <c r="F2057" s="430">
        <f t="shared" si="290"/>
        <v>0.2429086168655514</v>
      </c>
      <c r="G2057" s="439">
        <f t="shared" si="296"/>
        <v>20.54</v>
      </c>
      <c r="H2057" s="435">
        <f t="shared" si="291"/>
        <v>0.2429086168655514</v>
      </c>
      <c r="I2057" s="577">
        <f t="shared" si="296"/>
        <v>20.54</v>
      </c>
      <c r="J2057" s="573">
        <f t="shared" si="292"/>
        <v>0.65883248390314675</v>
      </c>
    </row>
    <row r="2058" spans="1:10" x14ac:dyDescent="0.25">
      <c r="A2058">
        <f t="shared" si="293"/>
        <v>0.20625751868108402</v>
      </c>
      <c r="B2058" s="2">
        <f t="shared" si="288"/>
        <v>20.550000000000413</v>
      </c>
      <c r="C2058" s="428">
        <f t="shared" si="294"/>
        <v>20.55</v>
      </c>
      <c r="D2058" s="425">
        <f t="shared" si="289"/>
        <v>0.20625751868107997</v>
      </c>
      <c r="E2058" s="433">
        <f t="shared" si="295"/>
        <v>20.55</v>
      </c>
      <c r="F2058" s="430">
        <f t="shared" si="290"/>
        <v>0.24299008303316785</v>
      </c>
      <c r="G2058" s="439">
        <f t="shared" si="296"/>
        <v>20.55</v>
      </c>
      <c r="H2058" s="435">
        <f t="shared" si="291"/>
        <v>0.24299008303316785</v>
      </c>
      <c r="I2058" s="577">
        <f t="shared" si="296"/>
        <v>20.55</v>
      </c>
      <c r="J2058" s="573">
        <f t="shared" si="292"/>
        <v>0.65891192473362037</v>
      </c>
    </row>
    <row r="2059" spans="1:10" x14ac:dyDescent="0.25">
      <c r="A2059">
        <f t="shared" si="293"/>
        <v>0.20635599672624436</v>
      </c>
      <c r="B2059" s="2">
        <f t="shared" si="288"/>
        <v>20.560000000000414</v>
      </c>
      <c r="C2059" s="428">
        <f t="shared" si="294"/>
        <v>20.56</v>
      </c>
      <c r="D2059" s="425">
        <f t="shared" si="289"/>
        <v>0.20635599672624025</v>
      </c>
      <c r="E2059" s="433">
        <f t="shared" si="295"/>
        <v>20.56</v>
      </c>
      <c r="F2059" s="430">
        <f t="shared" si="290"/>
        <v>0.24307155809673467</v>
      </c>
      <c r="G2059" s="439">
        <f t="shared" si="296"/>
        <v>20.56</v>
      </c>
      <c r="H2059" s="435">
        <f t="shared" si="291"/>
        <v>0.24307155809673467</v>
      </c>
      <c r="I2059" s="577">
        <f t="shared" si="296"/>
        <v>20.56</v>
      </c>
      <c r="J2059" s="573">
        <f t="shared" si="292"/>
        <v>0.65899136742836417</v>
      </c>
    </row>
    <row r="2060" spans="1:10" x14ac:dyDescent="0.25">
      <c r="A2060">
        <f t="shared" si="293"/>
        <v>0.20645447782426821</v>
      </c>
      <c r="B2060" s="2">
        <f t="shared" si="288"/>
        <v>20.570000000000416</v>
      </c>
      <c r="C2060" s="428">
        <f t="shared" si="294"/>
        <v>20.57</v>
      </c>
      <c r="D2060" s="425">
        <f t="shared" si="289"/>
        <v>0.2064544778242641</v>
      </c>
      <c r="E2060" s="433">
        <f t="shared" si="295"/>
        <v>20.57</v>
      </c>
      <c r="F2060" s="430">
        <f t="shared" si="290"/>
        <v>0.24315304205256305</v>
      </c>
      <c r="G2060" s="439">
        <f t="shared" si="296"/>
        <v>20.57</v>
      </c>
      <c r="H2060" s="435">
        <f t="shared" si="291"/>
        <v>0.24315304205256305</v>
      </c>
      <c r="I2060" s="577">
        <f t="shared" si="296"/>
        <v>20.57</v>
      </c>
      <c r="J2060" s="573">
        <f t="shared" si="292"/>
        <v>0.65907081198712436</v>
      </c>
    </row>
    <row r="2061" spans="1:10" x14ac:dyDescent="0.25">
      <c r="A2061">
        <f t="shared" si="293"/>
        <v>0.20655296196914169</v>
      </c>
      <c r="B2061" s="2">
        <f t="shared" si="288"/>
        <v>20.580000000000418</v>
      </c>
      <c r="C2061" s="428">
        <f t="shared" si="294"/>
        <v>20.58</v>
      </c>
      <c r="D2061" s="425">
        <f t="shared" si="289"/>
        <v>0.20655296196913756</v>
      </c>
      <c r="E2061" s="433">
        <f t="shared" si="295"/>
        <v>20.58</v>
      </c>
      <c r="F2061" s="430">
        <f t="shared" si="290"/>
        <v>0.2432345348969647</v>
      </c>
      <c r="G2061" s="439">
        <f t="shared" si="296"/>
        <v>20.58</v>
      </c>
      <c r="H2061" s="435">
        <f t="shared" si="291"/>
        <v>0.2432345348969647</v>
      </c>
      <c r="I2061" s="577">
        <f t="shared" si="296"/>
        <v>20.58</v>
      </c>
      <c r="J2061" s="573">
        <f t="shared" si="292"/>
        <v>0.65915025840964725</v>
      </c>
    </row>
    <row r="2062" spans="1:10" x14ac:dyDescent="0.25">
      <c r="A2062">
        <f t="shared" si="293"/>
        <v>0.20665144915486236</v>
      </c>
      <c r="B2062" s="2">
        <f t="shared" si="288"/>
        <v>20.590000000000419</v>
      </c>
      <c r="C2062" s="428">
        <f t="shared" si="294"/>
        <v>20.59</v>
      </c>
      <c r="D2062" s="425">
        <f t="shared" si="289"/>
        <v>0.20665144915485822</v>
      </c>
      <c r="E2062" s="433">
        <f t="shared" si="295"/>
        <v>20.59</v>
      </c>
      <c r="F2062" s="430">
        <f t="shared" si="290"/>
        <v>0.24331603662625248</v>
      </c>
      <c r="G2062" s="439">
        <f t="shared" si="296"/>
        <v>20.59</v>
      </c>
      <c r="H2062" s="435">
        <f t="shared" si="291"/>
        <v>0.24331603662625248</v>
      </c>
      <c r="I2062" s="577">
        <f t="shared" si="296"/>
        <v>20.59</v>
      </c>
      <c r="J2062" s="573">
        <f t="shared" si="292"/>
        <v>0.65922970669567982</v>
      </c>
    </row>
    <row r="2063" spans="1:10" x14ac:dyDescent="0.25">
      <c r="A2063">
        <f t="shared" si="293"/>
        <v>0.20674993937543898</v>
      </c>
      <c r="B2063" s="2">
        <f t="shared" si="288"/>
        <v>20.600000000000421</v>
      </c>
      <c r="C2063" s="428">
        <f t="shared" si="294"/>
        <v>20.6</v>
      </c>
      <c r="D2063" s="425">
        <f t="shared" si="289"/>
        <v>0.20674993937543484</v>
      </c>
      <c r="E2063" s="433">
        <f t="shared" si="295"/>
        <v>20.6</v>
      </c>
      <c r="F2063" s="430">
        <f t="shared" si="290"/>
        <v>0.24339754723673984</v>
      </c>
      <c r="G2063" s="439">
        <f t="shared" si="296"/>
        <v>20.6</v>
      </c>
      <c r="H2063" s="435">
        <f t="shared" si="291"/>
        <v>0.24339754723673984</v>
      </c>
      <c r="I2063" s="577">
        <f t="shared" si="296"/>
        <v>20.6</v>
      </c>
      <c r="J2063" s="573">
        <f t="shared" si="292"/>
        <v>0.65930915684496849</v>
      </c>
    </row>
    <row r="2064" spans="1:10" x14ac:dyDescent="0.25">
      <c r="A2064">
        <f t="shared" si="293"/>
        <v>0.20684843262489158</v>
      </c>
      <c r="B2064" s="2">
        <f t="shared" si="288"/>
        <v>20.610000000000422</v>
      </c>
      <c r="C2064" s="428">
        <f t="shared" si="294"/>
        <v>20.61</v>
      </c>
      <c r="D2064" s="425">
        <f t="shared" si="289"/>
        <v>0.20684843262488739</v>
      </c>
      <c r="E2064" s="433">
        <f t="shared" si="295"/>
        <v>20.61</v>
      </c>
      <c r="F2064" s="430">
        <f t="shared" si="290"/>
        <v>0.24347906672474121</v>
      </c>
      <c r="G2064" s="439">
        <f t="shared" si="296"/>
        <v>20.61</v>
      </c>
      <c r="H2064" s="435">
        <f t="shared" si="291"/>
        <v>0.24347906672474121</v>
      </c>
      <c r="I2064" s="577">
        <f t="shared" si="296"/>
        <v>20.61</v>
      </c>
      <c r="J2064" s="573">
        <f t="shared" si="292"/>
        <v>0.65938860885725958</v>
      </c>
    </row>
    <row r="2065" spans="1:10" x14ac:dyDescent="0.25">
      <c r="A2065">
        <f t="shared" si="293"/>
        <v>0.2069469288972515</v>
      </c>
      <c r="B2065" s="2">
        <f t="shared" si="288"/>
        <v>20.620000000000424</v>
      </c>
      <c r="C2065" s="428">
        <f t="shared" si="294"/>
        <v>20.62</v>
      </c>
      <c r="D2065" s="425">
        <f t="shared" si="289"/>
        <v>0.20694692889724731</v>
      </c>
      <c r="E2065" s="433">
        <f t="shared" si="295"/>
        <v>20.62</v>
      </c>
      <c r="F2065" s="430">
        <f t="shared" si="290"/>
        <v>0.24356059508657169</v>
      </c>
      <c r="G2065" s="439">
        <f t="shared" si="296"/>
        <v>20.62</v>
      </c>
      <c r="H2065" s="435">
        <f t="shared" si="291"/>
        <v>0.24356059508657169</v>
      </c>
      <c r="I2065" s="577">
        <f t="shared" si="296"/>
        <v>20.62</v>
      </c>
      <c r="J2065" s="573">
        <f t="shared" si="292"/>
        <v>0.65946806273230008</v>
      </c>
    </row>
    <row r="2066" spans="1:10" x14ac:dyDescent="0.25">
      <c r="A2066">
        <f t="shared" si="293"/>
        <v>0.20704542818656121</v>
      </c>
      <c r="B2066" s="2">
        <f t="shared" si="288"/>
        <v>20.630000000000425</v>
      </c>
      <c r="C2066" s="428">
        <f t="shared" si="294"/>
        <v>20.63</v>
      </c>
      <c r="D2066" s="425">
        <f t="shared" si="289"/>
        <v>0.207045428186557</v>
      </c>
      <c r="E2066" s="433">
        <f t="shared" si="295"/>
        <v>20.63</v>
      </c>
      <c r="F2066" s="430">
        <f t="shared" si="290"/>
        <v>0.24364213231854739</v>
      </c>
      <c r="G2066" s="439">
        <f t="shared" si="296"/>
        <v>20.63</v>
      </c>
      <c r="H2066" s="435">
        <f t="shared" si="291"/>
        <v>0.24364213231854739</v>
      </c>
      <c r="I2066" s="577">
        <f t="shared" si="296"/>
        <v>20.63</v>
      </c>
      <c r="J2066" s="573">
        <f t="shared" si="292"/>
        <v>0.65954751846983639</v>
      </c>
    </row>
    <row r="2067" spans="1:10" x14ac:dyDescent="0.25">
      <c r="A2067">
        <f t="shared" si="293"/>
        <v>0.20714393048687452</v>
      </c>
      <c r="B2067" s="2">
        <f t="shared" si="288"/>
        <v>20.640000000000427</v>
      </c>
      <c r="C2067" s="428">
        <f t="shared" si="294"/>
        <v>20.64</v>
      </c>
      <c r="D2067" s="425">
        <f t="shared" si="289"/>
        <v>0.2071439304868703</v>
      </c>
      <c r="E2067" s="433">
        <f t="shared" si="295"/>
        <v>20.64</v>
      </c>
      <c r="F2067" s="430">
        <f t="shared" si="290"/>
        <v>0.24372367841698517</v>
      </c>
      <c r="G2067" s="439">
        <f t="shared" si="296"/>
        <v>20.64</v>
      </c>
      <c r="H2067" s="435">
        <f t="shared" si="291"/>
        <v>0.24372367841698517</v>
      </c>
      <c r="I2067" s="577">
        <f t="shared" si="296"/>
        <v>20.64</v>
      </c>
      <c r="J2067" s="573">
        <f t="shared" si="292"/>
        <v>0.65962697606961596</v>
      </c>
    </row>
    <row r="2068" spans="1:10" x14ac:dyDescent="0.25">
      <c r="A2068">
        <f t="shared" si="293"/>
        <v>0.20724243579225629</v>
      </c>
      <c r="B2068" s="2">
        <f t="shared" si="288"/>
        <v>20.650000000000428</v>
      </c>
      <c r="C2068" s="428">
        <f t="shared" si="294"/>
        <v>20.65</v>
      </c>
      <c r="D2068" s="425">
        <f t="shared" si="289"/>
        <v>0.20724243579225207</v>
      </c>
      <c r="E2068" s="433">
        <f t="shared" si="295"/>
        <v>20.65</v>
      </c>
      <c r="F2068" s="430">
        <f t="shared" si="290"/>
        <v>0.24380523337820262</v>
      </c>
      <c r="G2068" s="439">
        <f t="shared" si="296"/>
        <v>20.65</v>
      </c>
      <c r="H2068" s="435">
        <f t="shared" si="291"/>
        <v>0.24380523337820262</v>
      </c>
      <c r="I2068" s="577">
        <f t="shared" si="296"/>
        <v>20.65</v>
      </c>
      <c r="J2068" s="573">
        <f t="shared" si="292"/>
        <v>0.65970643553138486</v>
      </c>
    </row>
    <row r="2069" spans="1:10" x14ac:dyDescent="0.25">
      <c r="A2069">
        <f t="shared" si="293"/>
        <v>0.20734094409678266</v>
      </c>
      <c r="B2069" s="2">
        <f t="shared" si="288"/>
        <v>20.66000000000043</v>
      </c>
      <c r="C2069" s="428">
        <f t="shared" si="294"/>
        <v>20.66</v>
      </c>
      <c r="D2069" s="425">
        <f t="shared" si="289"/>
        <v>0.20734094409677842</v>
      </c>
      <c r="E2069" s="433">
        <f t="shared" si="295"/>
        <v>20.66</v>
      </c>
      <c r="F2069" s="430">
        <f t="shared" si="290"/>
        <v>0.24388679719851836</v>
      </c>
      <c r="G2069" s="439">
        <f t="shared" si="296"/>
        <v>20.66</v>
      </c>
      <c r="H2069" s="435">
        <f t="shared" si="291"/>
        <v>0.24388679719851836</v>
      </c>
      <c r="I2069" s="577">
        <f t="shared" si="296"/>
        <v>20.66</v>
      </c>
      <c r="J2069" s="573">
        <f t="shared" si="292"/>
        <v>0.6597858968548902</v>
      </c>
    </row>
    <row r="2070" spans="1:10" x14ac:dyDescent="0.25">
      <c r="A2070">
        <f t="shared" si="293"/>
        <v>0.20743945539454089</v>
      </c>
      <c r="B2070" s="2">
        <f t="shared" si="288"/>
        <v>20.670000000000432</v>
      </c>
      <c r="C2070" s="428">
        <f t="shared" si="294"/>
        <v>20.67</v>
      </c>
      <c r="D2070" s="425">
        <f t="shared" si="289"/>
        <v>0.20743945539453668</v>
      </c>
      <c r="E2070" s="433">
        <f t="shared" si="295"/>
        <v>20.67</v>
      </c>
      <c r="F2070" s="430">
        <f t="shared" si="290"/>
        <v>0.24396836987425172</v>
      </c>
      <c r="G2070" s="439">
        <f t="shared" si="296"/>
        <v>20.67</v>
      </c>
      <c r="H2070" s="435">
        <f t="shared" si="291"/>
        <v>0.24396836987425172</v>
      </c>
      <c r="I2070" s="577">
        <f t="shared" si="296"/>
        <v>20.67</v>
      </c>
      <c r="J2070" s="573">
        <f t="shared" si="292"/>
        <v>0.65986536003987828</v>
      </c>
    </row>
    <row r="2071" spans="1:10" x14ac:dyDescent="0.25">
      <c r="A2071">
        <f t="shared" si="293"/>
        <v>0.2075379696796294</v>
      </c>
      <c r="B2071" s="2">
        <f t="shared" si="288"/>
        <v>20.680000000000433</v>
      </c>
      <c r="C2071" s="428">
        <f t="shared" si="294"/>
        <v>20.68</v>
      </c>
      <c r="D2071" s="425">
        <f t="shared" si="289"/>
        <v>0.20753796967962515</v>
      </c>
      <c r="E2071" s="433">
        <f t="shared" si="295"/>
        <v>20.68</v>
      </c>
      <c r="F2071" s="430">
        <f t="shared" si="290"/>
        <v>0.24404995140172309</v>
      </c>
      <c r="G2071" s="439">
        <f t="shared" si="296"/>
        <v>20.68</v>
      </c>
      <c r="H2071" s="435">
        <f t="shared" si="291"/>
        <v>0.24404995140172309</v>
      </c>
      <c r="I2071" s="577">
        <f t="shared" si="296"/>
        <v>20.68</v>
      </c>
      <c r="J2071" s="573">
        <f t="shared" si="292"/>
        <v>0.65994482508609775</v>
      </c>
    </row>
    <row r="2072" spans="1:10" x14ac:dyDescent="0.25">
      <c r="A2072">
        <f t="shared" si="293"/>
        <v>0.20763648694615766</v>
      </c>
      <c r="B2072" s="2">
        <f t="shared" si="288"/>
        <v>20.690000000000435</v>
      </c>
      <c r="C2072" s="428">
        <f t="shared" si="294"/>
        <v>20.69</v>
      </c>
      <c r="D2072" s="425">
        <f t="shared" si="289"/>
        <v>0.20763648694615336</v>
      </c>
      <c r="E2072" s="433">
        <f t="shared" si="295"/>
        <v>20.69</v>
      </c>
      <c r="F2072" s="430">
        <f t="shared" si="290"/>
        <v>0.24413154177725307</v>
      </c>
      <c r="G2072" s="439">
        <f t="shared" si="296"/>
        <v>20.69</v>
      </c>
      <c r="H2072" s="435">
        <f t="shared" si="291"/>
        <v>0.24413154177725307</v>
      </c>
      <c r="I2072" s="577">
        <f t="shared" si="296"/>
        <v>20.69</v>
      </c>
      <c r="J2072" s="573">
        <f t="shared" si="292"/>
        <v>0.6600242919932936</v>
      </c>
    </row>
    <row r="2073" spans="1:10" x14ac:dyDescent="0.25">
      <c r="A2073">
        <f t="shared" si="293"/>
        <v>0.20773500718824625</v>
      </c>
      <c r="B2073" s="2">
        <f t="shared" si="288"/>
        <v>20.700000000000436</v>
      </c>
      <c r="C2073" s="428">
        <f t="shared" si="294"/>
        <v>20.7</v>
      </c>
      <c r="D2073" s="425">
        <f t="shared" si="289"/>
        <v>0.20773500718824195</v>
      </c>
      <c r="E2073" s="433">
        <f t="shared" si="295"/>
        <v>20.7</v>
      </c>
      <c r="F2073" s="430">
        <f t="shared" si="290"/>
        <v>0.24421314099716393</v>
      </c>
      <c r="G2073" s="439">
        <f t="shared" si="296"/>
        <v>20.7</v>
      </c>
      <c r="H2073" s="435">
        <f t="shared" si="291"/>
        <v>0.24421314099716393</v>
      </c>
      <c r="I2073" s="577">
        <f t="shared" si="296"/>
        <v>20.7</v>
      </c>
      <c r="J2073" s="573">
        <f t="shared" si="292"/>
        <v>0.66010376076121402</v>
      </c>
    </row>
    <row r="2074" spans="1:10" x14ac:dyDescent="0.25">
      <c r="A2074">
        <f t="shared" si="293"/>
        <v>0.20783353040002692</v>
      </c>
      <c r="B2074" s="2">
        <f t="shared" si="288"/>
        <v>20.710000000000438</v>
      </c>
      <c r="C2074" s="428">
        <f t="shared" si="294"/>
        <v>20.71</v>
      </c>
      <c r="D2074" s="425">
        <f t="shared" si="289"/>
        <v>0.20783353040002261</v>
      </c>
      <c r="E2074" s="433">
        <f t="shared" si="295"/>
        <v>20.71</v>
      </c>
      <c r="F2074" s="430">
        <f t="shared" si="290"/>
        <v>0.24429474905777823</v>
      </c>
      <c r="G2074" s="439">
        <f t="shared" si="296"/>
        <v>20.71</v>
      </c>
      <c r="H2074" s="435">
        <f t="shared" si="291"/>
        <v>0.24429474905777823</v>
      </c>
      <c r="I2074" s="577">
        <f t="shared" si="296"/>
        <v>20.71</v>
      </c>
      <c r="J2074" s="573">
        <f t="shared" si="292"/>
        <v>0.66018323138960611</v>
      </c>
    </row>
    <row r="2075" spans="1:10" x14ac:dyDescent="0.25">
      <c r="A2075">
        <f t="shared" si="293"/>
        <v>0.20793205657564234</v>
      </c>
      <c r="B2075" s="2">
        <f t="shared" si="288"/>
        <v>20.720000000000439</v>
      </c>
      <c r="C2075" s="428">
        <f t="shared" si="294"/>
        <v>20.72</v>
      </c>
      <c r="D2075" s="425">
        <f t="shared" si="289"/>
        <v>0.20793205657563804</v>
      </c>
      <c r="E2075" s="433">
        <f t="shared" si="295"/>
        <v>20.72</v>
      </c>
      <c r="F2075" s="430">
        <f t="shared" si="290"/>
        <v>0.24437636595541945</v>
      </c>
      <c r="G2075" s="439">
        <f t="shared" si="296"/>
        <v>20.72</v>
      </c>
      <c r="H2075" s="435">
        <f t="shared" si="291"/>
        <v>0.24437636595541945</v>
      </c>
      <c r="I2075" s="577">
        <f t="shared" si="296"/>
        <v>20.72</v>
      </c>
      <c r="J2075" s="573">
        <f t="shared" si="292"/>
        <v>0.66026270387821662</v>
      </c>
    </row>
    <row r="2076" spans="1:10" x14ac:dyDescent="0.25">
      <c r="A2076">
        <f t="shared" si="293"/>
        <v>0.2080305857092464</v>
      </c>
      <c r="B2076" s="2">
        <f t="shared" si="288"/>
        <v>20.730000000000441</v>
      </c>
      <c r="C2076" s="428">
        <f t="shared" si="294"/>
        <v>20.73</v>
      </c>
      <c r="D2076" s="425">
        <f t="shared" si="289"/>
        <v>0.20803058570924204</v>
      </c>
      <c r="E2076" s="433">
        <f t="shared" si="295"/>
        <v>20.73</v>
      </c>
      <c r="F2076" s="430">
        <f t="shared" si="290"/>
        <v>0.24445799168641211</v>
      </c>
      <c r="G2076" s="439">
        <f t="shared" si="296"/>
        <v>20.73</v>
      </c>
      <c r="H2076" s="435">
        <f t="shared" si="291"/>
        <v>0.24445799168641211</v>
      </c>
      <c r="I2076" s="577">
        <f t="shared" si="296"/>
        <v>20.73</v>
      </c>
      <c r="J2076" s="573">
        <f t="shared" si="292"/>
        <v>0.66034217822679298</v>
      </c>
    </row>
    <row r="2077" spans="1:10" x14ac:dyDescent="0.25">
      <c r="A2077">
        <f t="shared" si="293"/>
        <v>0.20812911779500379</v>
      </c>
      <c r="B2077" s="2">
        <f t="shared" si="288"/>
        <v>20.740000000000443</v>
      </c>
      <c r="C2077" s="428">
        <f t="shared" si="294"/>
        <v>20.74</v>
      </c>
      <c r="D2077" s="425">
        <f t="shared" si="289"/>
        <v>0.2081291177949994</v>
      </c>
      <c r="E2077" s="433">
        <f t="shared" si="295"/>
        <v>20.74</v>
      </c>
      <c r="F2077" s="430">
        <f t="shared" si="290"/>
        <v>0.24453962624708123</v>
      </c>
      <c r="G2077" s="439">
        <f t="shared" si="296"/>
        <v>20.74</v>
      </c>
      <c r="H2077" s="435">
        <f t="shared" si="291"/>
        <v>0.24453962624708123</v>
      </c>
      <c r="I2077" s="577">
        <f t="shared" si="296"/>
        <v>20.74</v>
      </c>
      <c r="J2077" s="573">
        <f t="shared" si="292"/>
        <v>0.66042165443508205</v>
      </c>
    </row>
    <row r="2078" spans="1:10" x14ac:dyDescent="0.25">
      <c r="A2078">
        <f t="shared" si="293"/>
        <v>0.20822765282709041</v>
      </c>
      <c r="B2078" s="2">
        <f t="shared" si="288"/>
        <v>20.750000000000444</v>
      </c>
      <c r="C2078" s="428">
        <f t="shared" si="294"/>
        <v>20.75</v>
      </c>
      <c r="D2078" s="425">
        <f t="shared" si="289"/>
        <v>0.208227652827086</v>
      </c>
      <c r="E2078" s="433">
        <f t="shared" si="295"/>
        <v>20.75</v>
      </c>
      <c r="F2078" s="430">
        <f t="shared" si="290"/>
        <v>0.24462126963375305</v>
      </c>
      <c r="G2078" s="439">
        <f t="shared" si="296"/>
        <v>20.75</v>
      </c>
      <c r="H2078" s="435">
        <f t="shared" si="291"/>
        <v>0.24462126963375305</v>
      </c>
      <c r="I2078" s="577">
        <f t="shared" si="296"/>
        <v>20.75</v>
      </c>
      <c r="J2078" s="573">
        <f t="shared" si="292"/>
        <v>0.66050113250283116</v>
      </c>
    </row>
    <row r="2079" spans="1:10" x14ac:dyDescent="0.25">
      <c r="A2079">
        <f t="shared" si="293"/>
        <v>0.20832619079969297</v>
      </c>
      <c r="B2079" s="2">
        <f t="shared" si="288"/>
        <v>20.760000000000446</v>
      </c>
      <c r="C2079" s="428">
        <f t="shared" si="294"/>
        <v>20.76</v>
      </c>
      <c r="D2079" s="425">
        <f t="shared" si="289"/>
        <v>0.20832619079968859</v>
      </c>
      <c r="E2079" s="433">
        <f t="shared" si="295"/>
        <v>20.76</v>
      </c>
      <c r="F2079" s="430">
        <f t="shared" si="290"/>
        <v>0.2447029218427543</v>
      </c>
      <c r="G2079" s="439">
        <f t="shared" si="296"/>
        <v>20.76</v>
      </c>
      <c r="H2079" s="435">
        <f t="shared" si="291"/>
        <v>0.2447029218427543</v>
      </c>
      <c r="I2079" s="577">
        <f t="shared" si="296"/>
        <v>20.76</v>
      </c>
      <c r="J2079" s="573">
        <f t="shared" si="292"/>
        <v>0.66058061242978805</v>
      </c>
    </row>
    <row r="2080" spans="1:10" x14ac:dyDescent="0.25">
      <c r="A2080">
        <f t="shared" si="293"/>
        <v>0.20842473170700926</v>
      </c>
      <c r="B2080" s="2">
        <f t="shared" ref="B2080:B2143" si="297">B2079+0.01</f>
        <v>20.770000000000447</v>
      </c>
      <c r="C2080" s="428">
        <f t="shared" si="294"/>
        <v>20.77</v>
      </c>
      <c r="D2080" s="425">
        <f t="shared" si="289"/>
        <v>0.20842473170700487</v>
      </c>
      <c r="E2080" s="433">
        <f t="shared" si="295"/>
        <v>20.77</v>
      </c>
      <c r="F2080" s="430">
        <f t="shared" si="290"/>
        <v>0.24478458287041283</v>
      </c>
      <c r="G2080" s="439">
        <f t="shared" si="296"/>
        <v>20.77</v>
      </c>
      <c r="H2080" s="435">
        <f t="shared" si="291"/>
        <v>0.24478458287041283</v>
      </c>
      <c r="I2080" s="577">
        <f t="shared" si="296"/>
        <v>20.77</v>
      </c>
      <c r="J2080" s="573">
        <f t="shared" si="292"/>
        <v>0.66066009421569949</v>
      </c>
    </row>
    <row r="2081" spans="1:10" x14ac:dyDescent="0.25">
      <c r="A2081">
        <f t="shared" si="293"/>
        <v>0.20852327554324807</v>
      </c>
      <c r="B2081" s="2">
        <f t="shared" si="297"/>
        <v>20.780000000000449</v>
      </c>
      <c r="C2081" s="428">
        <f t="shared" si="294"/>
        <v>20.78</v>
      </c>
      <c r="D2081" s="425">
        <f t="shared" si="289"/>
        <v>0.20852327554324365</v>
      </c>
      <c r="E2081" s="433">
        <f t="shared" si="295"/>
        <v>20.78</v>
      </c>
      <c r="F2081" s="430">
        <f t="shared" si="290"/>
        <v>0.24486625271305723</v>
      </c>
      <c r="G2081" s="439">
        <f t="shared" si="296"/>
        <v>20.78</v>
      </c>
      <c r="H2081" s="435">
        <f t="shared" si="291"/>
        <v>0.24486625271305723</v>
      </c>
      <c r="I2081" s="577">
        <f t="shared" si="296"/>
        <v>20.78</v>
      </c>
      <c r="J2081" s="573">
        <f t="shared" si="292"/>
        <v>0.66073957786031345</v>
      </c>
    </row>
    <row r="2082" spans="1:10" x14ac:dyDescent="0.25">
      <c r="A2082">
        <f t="shared" si="293"/>
        <v>0.20862182230262893</v>
      </c>
      <c r="B2082" s="2">
        <f t="shared" si="297"/>
        <v>20.79000000000045</v>
      </c>
      <c r="C2082" s="428">
        <f t="shared" si="294"/>
        <v>20.79</v>
      </c>
      <c r="D2082" s="425">
        <f t="shared" si="289"/>
        <v>0.20862182230262449</v>
      </c>
      <c r="E2082" s="433">
        <f t="shared" si="295"/>
        <v>20.79</v>
      </c>
      <c r="F2082" s="430">
        <f t="shared" si="290"/>
        <v>0.24494793136701679</v>
      </c>
      <c r="G2082" s="439">
        <f t="shared" si="296"/>
        <v>20.79</v>
      </c>
      <c r="H2082" s="435">
        <f t="shared" si="291"/>
        <v>0.24494793136701679</v>
      </c>
      <c r="I2082" s="577">
        <f t="shared" si="296"/>
        <v>20.79</v>
      </c>
      <c r="J2082" s="573">
        <f t="shared" si="292"/>
        <v>0.66081906336337692</v>
      </c>
    </row>
    <row r="2083" spans="1:10" x14ac:dyDescent="0.25">
      <c r="A2083">
        <f t="shared" si="293"/>
        <v>0.20872037197938242</v>
      </c>
      <c r="B2083" s="2">
        <f t="shared" si="297"/>
        <v>20.800000000000452</v>
      </c>
      <c r="C2083" s="428">
        <f t="shared" si="294"/>
        <v>20.8</v>
      </c>
      <c r="D2083" s="425">
        <f t="shared" si="289"/>
        <v>0.20872037197937801</v>
      </c>
      <c r="E2083" s="433">
        <f t="shared" si="295"/>
        <v>20.8</v>
      </c>
      <c r="F2083" s="430">
        <f t="shared" si="290"/>
        <v>0.24502961882862187</v>
      </c>
      <c r="G2083" s="439">
        <f t="shared" si="296"/>
        <v>20.8</v>
      </c>
      <c r="H2083" s="435">
        <f t="shared" si="291"/>
        <v>0.24502961882862187</v>
      </c>
      <c r="I2083" s="577">
        <f t="shared" si="296"/>
        <v>20.8</v>
      </c>
      <c r="J2083" s="573">
        <f t="shared" si="292"/>
        <v>0.66089855072463777</v>
      </c>
    </row>
    <row r="2084" spans="1:10" x14ac:dyDescent="0.25">
      <c r="A2084">
        <f t="shared" si="293"/>
        <v>0.20881892456775</v>
      </c>
      <c r="B2084" s="2">
        <f t="shared" si="297"/>
        <v>20.810000000000453</v>
      </c>
      <c r="C2084" s="428">
        <f t="shared" si="294"/>
        <v>20.81</v>
      </c>
      <c r="D2084" s="425">
        <f t="shared" si="289"/>
        <v>0.20881892456774551</v>
      </c>
      <c r="E2084" s="433">
        <f t="shared" si="295"/>
        <v>20.81</v>
      </c>
      <c r="F2084" s="430">
        <f t="shared" si="290"/>
        <v>0.24511131509420353</v>
      </c>
      <c r="G2084" s="439">
        <f t="shared" si="296"/>
        <v>20.81</v>
      </c>
      <c r="H2084" s="435">
        <f t="shared" si="291"/>
        <v>0.24511131509420353</v>
      </c>
      <c r="I2084" s="577">
        <f t="shared" si="296"/>
        <v>20.81</v>
      </c>
      <c r="J2084" s="573">
        <f t="shared" si="292"/>
        <v>0.66097803994384319</v>
      </c>
    </row>
    <row r="2085" spans="1:10" x14ac:dyDescent="0.25">
      <c r="A2085">
        <f t="shared" si="293"/>
        <v>0.20891748006198393</v>
      </c>
      <c r="B2085" s="2">
        <f t="shared" si="297"/>
        <v>20.820000000000455</v>
      </c>
      <c r="C2085" s="428">
        <f t="shared" si="294"/>
        <v>20.82</v>
      </c>
      <c r="D2085" s="425">
        <f t="shared" si="289"/>
        <v>0.20891748006197944</v>
      </c>
      <c r="E2085" s="433">
        <f t="shared" si="295"/>
        <v>20.82</v>
      </c>
      <c r="F2085" s="430">
        <f t="shared" si="290"/>
        <v>0.24519302016009378</v>
      </c>
      <c r="G2085" s="439">
        <f t="shared" si="296"/>
        <v>20.82</v>
      </c>
      <c r="H2085" s="435">
        <f t="shared" si="291"/>
        <v>0.24519302016009378</v>
      </c>
      <c r="I2085" s="577">
        <f t="shared" si="296"/>
        <v>20.82</v>
      </c>
      <c r="J2085" s="573">
        <f t="shared" si="292"/>
        <v>0.66105753102074105</v>
      </c>
    </row>
    <row r="2086" spans="1:10" x14ac:dyDescent="0.25">
      <c r="A2086">
        <f t="shared" si="293"/>
        <v>0.20901603845634742</v>
      </c>
      <c r="B2086" s="2">
        <f t="shared" si="297"/>
        <v>20.830000000000457</v>
      </c>
      <c r="C2086" s="428">
        <f t="shared" si="294"/>
        <v>20.83</v>
      </c>
      <c r="D2086" s="425">
        <f t="shared" si="289"/>
        <v>0.2090160384563429</v>
      </c>
      <c r="E2086" s="433">
        <f t="shared" si="295"/>
        <v>20.83</v>
      </c>
      <c r="F2086" s="430">
        <f t="shared" si="290"/>
        <v>0.24527473402262526</v>
      </c>
      <c r="G2086" s="439">
        <f t="shared" si="296"/>
        <v>20.83</v>
      </c>
      <c r="H2086" s="435">
        <f t="shared" si="291"/>
        <v>0.24527473402262526</v>
      </c>
      <c r="I2086" s="577">
        <f t="shared" si="296"/>
        <v>20.83</v>
      </c>
      <c r="J2086" s="573">
        <f t="shared" si="292"/>
        <v>0.66113702395507878</v>
      </c>
    </row>
    <row r="2087" spans="1:10" x14ac:dyDescent="0.25">
      <c r="A2087">
        <f t="shared" si="293"/>
        <v>0.20911459974511443</v>
      </c>
      <c r="B2087" s="2">
        <f t="shared" si="297"/>
        <v>20.840000000000458</v>
      </c>
      <c r="C2087" s="428">
        <f t="shared" si="294"/>
        <v>20.84</v>
      </c>
      <c r="D2087" s="425">
        <f t="shared" si="289"/>
        <v>0.20911459974510993</v>
      </c>
      <c r="E2087" s="433">
        <f t="shared" si="295"/>
        <v>20.84</v>
      </c>
      <c r="F2087" s="430">
        <f t="shared" si="290"/>
        <v>0.24535645667813172</v>
      </c>
      <c r="G2087" s="439">
        <f t="shared" si="296"/>
        <v>20.84</v>
      </c>
      <c r="H2087" s="435">
        <f t="shared" si="291"/>
        <v>0.24535645667813172</v>
      </c>
      <c r="I2087" s="577">
        <f t="shared" si="296"/>
        <v>20.84</v>
      </c>
      <c r="J2087" s="573">
        <f t="shared" si="292"/>
        <v>0.66121651874660403</v>
      </c>
    </row>
    <row r="2088" spans="1:10" x14ac:dyDescent="0.25">
      <c r="A2088">
        <f t="shared" si="293"/>
        <v>0.20921316392256981</v>
      </c>
      <c r="B2088" s="2">
        <f t="shared" si="297"/>
        <v>20.85000000000046</v>
      </c>
      <c r="C2088" s="428">
        <f t="shared" si="294"/>
        <v>20.85</v>
      </c>
      <c r="D2088" s="425">
        <f t="shared" si="289"/>
        <v>0.20921316392256528</v>
      </c>
      <c r="E2088" s="433">
        <f t="shared" si="295"/>
        <v>20.85</v>
      </c>
      <c r="F2088" s="430">
        <f t="shared" si="290"/>
        <v>0.24543818812294754</v>
      </c>
      <c r="G2088" s="439">
        <f t="shared" si="296"/>
        <v>20.85</v>
      </c>
      <c r="H2088" s="435">
        <f t="shared" si="291"/>
        <v>0.24543818812294754</v>
      </c>
      <c r="I2088" s="577">
        <f t="shared" si="296"/>
        <v>20.85</v>
      </c>
      <c r="J2088" s="573">
        <f t="shared" si="292"/>
        <v>0.66129601539506477</v>
      </c>
    </row>
    <row r="2089" spans="1:10" x14ac:dyDescent="0.25">
      <c r="A2089">
        <f t="shared" si="293"/>
        <v>0.20931173098300918</v>
      </c>
      <c r="B2089" s="2">
        <f t="shared" si="297"/>
        <v>20.860000000000461</v>
      </c>
      <c r="C2089" s="428">
        <f t="shared" si="294"/>
        <v>20.86</v>
      </c>
      <c r="D2089" s="425">
        <f t="shared" si="289"/>
        <v>0.2093117309830046</v>
      </c>
      <c r="E2089" s="433">
        <f t="shared" si="295"/>
        <v>20.86</v>
      </c>
      <c r="F2089" s="430">
        <f t="shared" si="290"/>
        <v>0.24551992835340802</v>
      </c>
      <c r="G2089" s="439">
        <f t="shared" si="296"/>
        <v>20.86</v>
      </c>
      <c r="H2089" s="435">
        <f t="shared" si="291"/>
        <v>0.24551992835340802</v>
      </c>
      <c r="I2089" s="577">
        <f t="shared" si="296"/>
        <v>20.86</v>
      </c>
      <c r="J2089" s="573">
        <f t="shared" si="292"/>
        <v>0.66137551390020788</v>
      </c>
    </row>
    <row r="2090" spans="1:10" x14ac:dyDescent="0.25">
      <c r="A2090">
        <f t="shared" si="293"/>
        <v>0.20941030092073887</v>
      </c>
      <c r="B2090" s="2">
        <f t="shared" si="297"/>
        <v>20.870000000000463</v>
      </c>
      <c r="C2090" s="428">
        <f t="shared" si="294"/>
        <v>20.87</v>
      </c>
      <c r="D2090" s="425">
        <f t="shared" si="289"/>
        <v>0.20941030092073432</v>
      </c>
      <c r="E2090" s="433">
        <f t="shared" si="295"/>
        <v>20.87</v>
      </c>
      <c r="F2090" s="430">
        <f t="shared" si="290"/>
        <v>0.24560167736584962</v>
      </c>
      <c r="G2090" s="439">
        <f t="shared" si="296"/>
        <v>20.87</v>
      </c>
      <c r="H2090" s="435">
        <f t="shared" si="291"/>
        <v>0.24560167736584962</v>
      </c>
      <c r="I2090" s="577">
        <f t="shared" si="296"/>
        <v>20.87</v>
      </c>
      <c r="J2090" s="573">
        <f t="shared" si="292"/>
        <v>0.6614550142617831</v>
      </c>
    </row>
    <row r="2091" spans="1:10" x14ac:dyDescent="0.25">
      <c r="A2091">
        <f t="shared" si="293"/>
        <v>0.2095088737300761</v>
      </c>
      <c r="B2091" s="2">
        <f t="shared" si="297"/>
        <v>20.880000000000464</v>
      </c>
      <c r="C2091" s="428">
        <f t="shared" si="294"/>
        <v>20.88</v>
      </c>
      <c r="D2091" s="425">
        <f t="shared" si="289"/>
        <v>0.20950887373007149</v>
      </c>
      <c r="E2091" s="433">
        <f t="shared" si="295"/>
        <v>20.88</v>
      </c>
      <c r="F2091" s="430">
        <f t="shared" si="290"/>
        <v>0.2456834351566089</v>
      </c>
      <c r="G2091" s="439">
        <f t="shared" si="296"/>
        <v>20.88</v>
      </c>
      <c r="H2091" s="435">
        <f t="shared" si="291"/>
        <v>0.2456834351566089</v>
      </c>
      <c r="I2091" s="577">
        <f t="shared" si="296"/>
        <v>20.88</v>
      </c>
      <c r="J2091" s="573">
        <f t="shared" si="292"/>
        <v>0.66153451647953609</v>
      </c>
    </row>
    <row r="2092" spans="1:10" x14ac:dyDescent="0.25">
      <c r="A2092">
        <f t="shared" si="293"/>
        <v>0.20960744940534873</v>
      </c>
      <c r="B2092" s="2">
        <f t="shared" si="297"/>
        <v>20.890000000000466</v>
      </c>
      <c r="C2092" s="428">
        <f t="shared" si="294"/>
        <v>20.89</v>
      </c>
      <c r="D2092" s="425">
        <f t="shared" si="289"/>
        <v>0.20960744940534412</v>
      </c>
      <c r="E2092" s="433">
        <f t="shared" si="295"/>
        <v>20.89</v>
      </c>
      <c r="F2092" s="430">
        <f t="shared" si="290"/>
        <v>0.24576520172202401</v>
      </c>
      <c r="G2092" s="439">
        <f t="shared" si="296"/>
        <v>20.89</v>
      </c>
      <c r="H2092" s="435">
        <f t="shared" si="291"/>
        <v>0.24576520172202401</v>
      </c>
      <c r="I2092" s="577">
        <f t="shared" si="296"/>
        <v>20.89</v>
      </c>
      <c r="J2092" s="573">
        <f t="shared" si="292"/>
        <v>0.66161402055321639</v>
      </c>
    </row>
    <row r="2093" spans="1:10" x14ac:dyDescent="0.25">
      <c r="A2093">
        <f t="shared" si="293"/>
        <v>0.20970602794089541</v>
      </c>
      <c r="B2093" s="2">
        <f t="shared" si="297"/>
        <v>20.900000000000468</v>
      </c>
      <c r="C2093" s="428">
        <f t="shared" si="294"/>
        <v>20.9</v>
      </c>
      <c r="D2093" s="425">
        <f t="shared" si="289"/>
        <v>0.20970602794089077</v>
      </c>
      <c r="E2093" s="433">
        <f t="shared" si="295"/>
        <v>20.9</v>
      </c>
      <c r="F2093" s="430">
        <f t="shared" si="290"/>
        <v>0.24584697705843356</v>
      </c>
      <c r="G2093" s="439">
        <f t="shared" si="296"/>
        <v>20.9</v>
      </c>
      <c r="H2093" s="435">
        <f t="shared" si="291"/>
        <v>0.24584697705843356</v>
      </c>
      <c r="I2093" s="577">
        <f t="shared" si="296"/>
        <v>20.9</v>
      </c>
      <c r="J2093" s="573">
        <f t="shared" si="292"/>
        <v>0.66169352648257107</v>
      </c>
    </row>
    <row r="2094" spans="1:10" x14ac:dyDescent="0.25">
      <c r="A2094">
        <f t="shared" si="293"/>
        <v>0.20980460933106546</v>
      </c>
      <c r="B2094" s="2">
        <f t="shared" si="297"/>
        <v>20.910000000000469</v>
      </c>
      <c r="C2094" s="428">
        <f t="shared" si="294"/>
        <v>20.91</v>
      </c>
      <c r="D2094" s="425">
        <f t="shared" si="289"/>
        <v>0.20980460933106085</v>
      </c>
      <c r="E2094" s="433">
        <f t="shared" si="295"/>
        <v>20.91</v>
      </c>
      <c r="F2094" s="430">
        <f t="shared" si="290"/>
        <v>0.24592876116217721</v>
      </c>
      <c r="G2094" s="439">
        <f t="shared" si="296"/>
        <v>20.91</v>
      </c>
      <c r="H2094" s="435">
        <f t="shared" si="291"/>
        <v>0.24592876116217721</v>
      </c>
      <c r="I2094" s="577">
        <f t="shared" si="296"/>
        <v>20.91</v>
      </c>
      <c r="J2094" s="573">
        <f t="shared" si="292"/>
        <v>0.66177303426734857</v>
      </c>
    </row>
    <row r="2095" spans="1:10" x14ac:dyDescent="0.25">
      <c r="A2095">
        <f t="shared" si="293"/>
        <v>0.20990319357021889</v>
      </c>
      <c r="B2095" s="2">
        <f t="shared" si="297"/>
        <v>20.920000000000471</v>
      </c>
      <c r="C2095" s="428">
        <f t="shared" si="294"/>
        <v>20.92</v>
      </c>
      <c r="D2095" s="425">
        <f t="shared" si="289"/>
        <v>0.20990319357021428</v>
      </c>
      <c r="E2095" s="433">
        <f t="shared" si="295"/>
        <v>20.92</v>
      </c>
      <c r="F2095" s="430">
        <f t="shared" si="290"/>
        <v>0.24601055402959524</v>
      </c>
      <c r="G2095" s="439">
        <f t="shared" si="296"/>
        <v>20.92</v>
      </c>
      <c r="H2095" s="435">
        <f t="shared" si="291"/>
        <v>0.24601055402959524</v>
      </c>
      <c r="I2095" s="577">
        <f t="shared" si="296"/>
        <v>20.92</v>
      </c>
      <c r="J2095" s="573">
        <f t="shared" si="292"/>
        <v>0.66185254390729664</v>
      </c>
    </row>
    <row r="2096" spans="1:10" x14ac:dyDescent="0.25">
      <c r="A2096">
        <f t="shared" si="293"/>
        <v>0.21000178065272643</v>
      </c>
      <c r="B2096" s="2">
        <f t="shared" si="297"/>
        <v>20.930000000000472</v>
      </c>
      <c r="C2096" s="428">
        <f t="shared" si="294"/>
        <v>20.93</v>
      </c>
      <c r="D2096" s="425">
        <f t="shared" si="289"/>
        <v>0.21000178065272176</v>
      </c>
      <c r="E2096" s="433">
        <f t="shared" si="295"/>
        <v>20.93</v>
      </c>
      <c r="F2096" s="430">
        <f t="shared" si="290"/>
        <v>0.24609235565702889</v>
      </c>
      <c r="G2096" s="439">
        <f t="shared" si="296"/>
        <v>20.93</v>
      </c>
      <c r="H2096" s="435">
        <f t="shared" si="291"/>
        <v>0.24609235565702889</v>
      </c>
      <c r="I2096" s="577">
        <f t="shared" si="296"/>
        <v>20.93</v>
      </c>
      <c r="J2096" s="573">
        <f t="shared" si="292"/>
        <v>0.66193205540216349</v>
      </c>
    </row>
    <row r="2097" spans="1:10" x14ac:dyDescent="0.25">
      <c r="A2097">
        <f t="shared" si="293"/>
        <v>0.21010037057296935</v>
      </c>
      <c r="B2097" s="2">
        <f t="shared" si="297"/>
        <v>20.940000000000474</v>
      </c>
      <c r="C2097" s="428">
        <f t="shared" si="294"/>
        <v>20.94</v>
      </c>
      <c r="D2097" s="425">
        <f t="shared" si="289"/>
        <v>0.21010037057296471</v>
      </c>
      <c r="E2097" s="433">
        <f t="shared" si="295"/>
        <v>20.94</v>
      </c>
      <c r="F2097" s="430">
        <f t="shared" si="290"/>
        <v>0.24617416604082032</v>
      </c>
      <c r="G2097" s="439">
        <f t="shared" si="296"/>
        <v>20.94</v>
      </c>
      <c r="H2097" s="435">
        <f t="shared" si="291"/>
        <v>0.24617416604082032</v>
      </c>
      <c r="I2097" s="577">
        <f t="shared" si="296"/>
        <v>20.94</v>
      </c>
      <c r="J2097" s="573">
        <f t="shared" si="292"/>
        <v>0.66201156875169742</v>
      </c>
    </row>
    <row r="2098" spans="1:10" x14ac:dyDescent="0.25">
      <c r="A2098">
        <f t="shared" si="293"/>
        <v>0.21019896332533969</v>
      </c>
      <c r="B2098" s="2">
        <f t="shared" si="297"/>
        <v>20.950000000000475</v>
      </c>
      <c r="C2098" s="428">
        <f t="shared" si="294"/>
        <v>20.95</v>
      </c>
      <c r="D2098" s="425">
        <f t="shared" si="289"/>
        <v>0.210198963325335</v>
      </c>
      <c r="E2098" s="433">
        <f t="shared" si="295"/>
        <v>20.95</v>
      </c>
      <c r="F2098" s="430">
        <f t="shared" si="290"/>
        <v>0.24625598517731234</v>
      </c>
      <c r="G2098" s="439">
        <f t="shared" si="296"/>
        <v>20.95</v>
      </c>
      <c r="H2098" s="435">
        <f t="shared" si="291"/>
        <v>0.24625598517731234</v>
      </c>
      <c r="I2098" s="577">
        <f t="shared" si="296"/>
        <v>20.95</v>
      </c>
      <c r="J2098" s="573">
        <f t="shared" si="292"/>
        <v>0.66209108395564598</v>
      </c>
    </row>
    <row r="2099" spans="1:10" x14ac:dyDescent="0.25">
      <c r="A2099">
        <f t="shared" si="293"/>
        <v>0.21029755890424001</v>
      </c>
      <c r="B2099" s="2">
        <f t="shared" si="297"/>
        <v>20.960000000000477</v>
      </c>
      <c r="C2099" s="428">
        <f t="shared" si="294"/>
        <v>20.96</v>
      </c>
      <c r="D2099" s="425">
        <f t="shared" si="289"/>
        <v>0.21029755890423529</v>
      </c>
      <c r="E2099" s="433">
        <f t="shared" si="295"/>
        <v>20.96</v>
      </c>
      <c r="F2099" s="430">
        <f t="shared" si="290"/>
        <v>0.24633781306284902</v>
      </c>
      <c r="G2099" s="439">
        <f t="shared" si="296"/>
        <v>20.96</v>
      </c>
      <c r="H2099" s="435">
        <f t="shared" si="291"/>
        <v>0.24633781306284902</v>
      </c>
      <c r="I2099" s="577">
        <f t="shared" si="296"/>
        <v>20.96</v>
      </c>
      <c r="J2099" s="573">
        <f t="shared" si="292"/>
        <v>0.66217060101375813</v>
      </c>
    </row>
    <row r="2100" spans="1:10" x14ac:dyDescent="0.25">
      <c r="A2100">
        <f t="shared" si="293"/>
        <v>0.21039615730408348</v>
      </c>
      <c r="B2100" s="2">
        <f t="shared" si="297"/>
        <v>20.970000000000478</v>
      </c>
      <c r="C2100" s="428">
        <f t="shared" si="294"/>
        <v>20.97</v>
      </c>
      <c r="D2100" s="425">
        <f t="shared" si="289"/>
        <v>0.21039615730407873</v>
      </c>
      <c r="E2100" s="433">
        <f t="shared" si="295"/>
        <v>20.97</v>
      </c>
      <c r="F2100" s="430">
        <f t="shared" si="290"/>
        <v>0.24641964969377469</v>
      </c>
      <c r="G2100" s="439">
        <f t="shared" si="296"/>
        <v>20.97</v>
      </c>
      <c r="H2100" s="435">
        <f t="shared" si="291"/>
        <v>0.24641964969377469</v>
      </c>
      <c r="I2100" s="577">
        <f t="shared" si="296"/>
        <v>20.97</v>
      </c>
      <c r="J2100" s="573">
        <f t="shared" si="292"/>
        <v>0.66225011992578164</v>
      </c>
    </row>
    <row r="2101" spans="1:10" x14ac:dyDescent="0.25">
      <c r="A2101">
        <f t="shared" si="293"/>
        <v>0.21049475851929389</v>
      </c>
      <c r="B2101" s="2">
        <f t="shared" si="297"/>
        <v>20.98000000000048</v>
      </c>
      <c r="C2101" s="428">
        <f t="shared" si="294"/>
        <v>20.98</v>
      </c>
      <c r="D2101" s="425">
        <f t="shared" si="289"/>
        <v>0.21049475851928914</v>
      </c>
      <c r="E2101" s="433">
        <f t="shared" si="295"/>
        <v>20.98</v>
      </c>
      <c r="F2101" s="430">
        <f t="shared" si="290"/>
        <v>0.24650149506643509</v>
      </c>
      <c r="G2101" s="439">
        <f t="shared" si="296"/>
        <v>20.98</v>
      </c>
      <c r="H2101" s="435">
        <f t="shared" si="291"/>
        <v>0.24650149506643509</v>
      </c>
      <c r="I2101" s="577">
        <f t="shared" si="296"/>
        <v>20.98</v>
      </c>
      <c r="J2101" s="573">
        <f t="shared" si="292"/>
        <v>0.66232964069146527</v>
      </c>
    </row>
    <row r="2102" spans="1:10" x14ac:dyDescent="0.25">
      <c r="A2102">
        <f t="shared" si="293"/>
        <v>0.21059336254430552</v>
      </c>
      <c r="B2102" s="2">
        <f t="shared" si="297"/>
        <v>20.990000000000482</v>
      </c>
      <c r="C2102" s="428">
        <f t="shared" si="294"/>
        <v>20.99</v>
      </c>
      <c r="D2102" s="425">
        <f t="shared" si="289"/>
        <v>0.21059336254430078</v>
      </c>
      <c r="E2102" s="433">
        <f t="shared" si="295"/>
        <v>20.99</v>
      </c>
      <c r="F2102" s="430">
        <f t="shared" si="290"/>
        <v>0.2465833491771765</v>
      </c>
      <c r="G2102" s="439">
        <f t="shared" si="296"/>
        <v>20.99</v>
      </c>
      <c r="H2102" s="435">
        <f t="shared" si="291"/>
        <v>0.2465833491771765</v>
      </c>
      <c r="I2102" s="577">
        <f t="shared" si="296"/>
        <v>20.99</v>
      </c>
      <c r="J2102" s="573">
        <f t="shared" si="292"/>
        <v>0.66240916331055688</v>
      </c>
    </row>
    <row r="2103" spans="1:10" x14ac:dyDescent="0.25">
      <c r="A2103">
        <f t="shared" si="293"/>
        <v>0.2106919693735633</v>
      </c>
      <c r="B2103" s="2">
        <f t="shared" si="297"/>
        <v>21.000000000000483</v>
      </c>
      <c r="C2103" s="428">
        <f t="shared" si="294"/>
        <v>21</v>
      </c>
      <c r="D2103" s="425">
        <f t="shared" si="289"/>
        <v>0.21069196937355858</v>
      </c>
      <c r="E2103" s="433">
        <f t="shared" si="295"/>
        <v>21</v>
      </c>
      <c r="F2103" s="430">
        <f t="shared" si="290"/>
        <v>0.24666521202234618</v>
      </c>
      <c r="G2103" s="439">
        <f t="shared" si="296"/>
        <v>21</v>
      </c>
      <c r="H2103" s="435">
        <f t="shared" si="291"/>
        <v>0.24666521202234618</v>
      </c>
      <c r="I2103" s="577">
        <f t="shared" si="296"/>
        <v>21</v>
      </c>
      <c r="J2103" s="573">
        <f t="shared" si="292"/>
        <v>0.66248868778280545</v>
      </c>
    </row>
    <row r="2104" spans="1:10" x14ac:dyDescent="0.25">
      <c r="A2104">
        <f t="shared" si="293"/>
        <v>0.21079057900152262</v>
      </c>
      <c r="B2104" s="2">
        <f t="shared" si="297"/>
        <v>21.010000000000485</v>
      </c>
      <c r="C2104" s="428">
        <f t="shared" si="294"/>
        <v>21.01</v>
      </c>
      <c r="D2104" s="425">
        <f t="shared" si="289"/>
        <v>0.21079057900151787</v>
      </c>
      <c r="E2104" s="433">
        <f t="shared" si="295"/>
        <v>21.01</v>
      </c>
      <c r="F2104" s="430">
        <f t="shared" si="290"/>
        <v>0.24674708359829206</v>
      </c>
      <c r="G2104" s="439">
        <f t="shared" si="296"/>
        <v>21.01</v>
      </c>
      <c r="H2104" s="435">
        <f t="shared" si="291"/>
        <v>0.24674708359829206</v>
      </c>
      <c r="I2104" s="577">
        <f t="shared" si="296"/>
        <v>21.01</v>
      </c>
      <c r="J2104" s="573">
        <f t="shared" si="292"/>
        <v>0.66256821410795896</v>
      </c>
    </row>
    <row r="2105" spans="1:10" x14ac:dyDescent="0.25">
      <c r="A2105">
        <f t="shared" si="293"/>
        <v>0.21088919142264934</v>
      </c>
      <c r="B2105" s="2">
        <f t="shared" si="297"/>
        <v>21.020000000000486</v>
      </c>
      <c r="C2105" s="428">
        <f t="shared" si="294"/>
        <v>21.02</v>
      </c>
      <c r="D2105" s="425">
        <f t="shared" si="289"/>
        <v>0.21088919142264453</v>
      </c>
      <c r="E2105" s="433">
        <f t="shared" si="295"/>
        <v>21.02</v>
      </c>
      <c r="F2105" s="430">
        <f t="shared" si="290"/>
        <v>0.24682896390136314</v>
      </c>
      <c r="G2105" s="439">
        <f t="shared" si="296"/>
        <v>21.02</v>
      </c>
      <c r="H2105" s="435">
        <f t="shared" si="291"/>
        <v>0.24682896390136314</v>
      </c>
      <c r="I2105" s="577">
        <f t="shared" si="296"/>
        <v>21.02</v>
      </c>
      <c r="J2105" s="573">
        <f t="shared" si="292"/>
        <v>0.66264774228576606</v>
      </c>
    </row>
    <row r="2106" spans="1:10" x14ac:dyDescent="0.25">
      <c r="A2106">
        <f t="shared" si="293"/>
        <v>0.21098780663141981</v>
      </c>
      <c r="B2106" s="2">
        <f t="shared" si="297"/>
        <v>21.030000000000488</v>
      </c>
      <c r="C2106" s="428">
        <f t="shared" si="294"/>
        <v>21.03</v>
      </c>
      <c r="D2106" s="425">
        <f t="shared" si="289"/>
        <v>0.210987806631415</v>
      </c>
      <c r="E2106" s="433">
        <f t="shared" si="295"/>
        <v>21.03</v>
      </c>
      <c r="F2106" s="430">
        <f t="shared" si="290"/>
        <v>0.24691085292790924</v>
      </c>
      <c r="G2106" s="439">
        <f t="shared" si="296"/>
        <v>21.03</v>
      </c>
      <c r="H2106" s="435">
        <f t="shared" si="291"/>
        <v>0.24691085292790924</v>
      </c>
      <c r="I2106" s="577">
        <f t="shared" si="296"/>
        <v>21.03</v>
      </c>
      <c r="J2106" s="573">
        <f t="shared" si="292"/>
        <v>0.66272727231597528</v>
      </c>
    </row>
    <row r="2107" spans="1:10" x14ac:dyDescent="0.25">
      <c r="A2107">
        <f t="shared" si="293"/>
        <v>0.21108642462232094</v>
      </c>
      <c r="B2107" s="2">
        <f t="shared" si="297"/>
        <v>21.040000000000489</v>
      </c>
      <c r="C2107" s="428">
        <f t="shared" si="294"/>
        <v>21.04</v>
      </c>
      <c r="D2107" s="425">
        <f t="shared" si="289"/>
        <v>0.21108642462231614</v>
      </c>
      <c r="E2107" s="433">
        <f t="shared" si="295"/>
        <v>21.04</v>
      </c>
      <c r="F2107" s="430">
        <f t="shared" si="290"/>
        <v>0.24699275067428081</v>
      </c>
      <c r="G2107" s="439">
        <f t="shared" si="296"/>
        <v>21.04</v>
      </c>
      <c r="H2107" s="435">
        <f t="shared" si="291"/>
        <v>0.24699275067428081</v>
      </c>
      <c r="I2107" s="577">
        <f t="shared" si="296"/>
        <v>21.04</v>
      </c>
      <c r="J2107" s="573">
        <f t="shared" si="292"/>
        <v>0.66280680419833538</v>
      </c>
    </row>
    <row r="2108" spans="1:10" x14ac:dyDescent="0.25">
      <c r="A2108">
        <f t="shared" si="293"/>
        <v>0.21118504538985008</v>
      </c>
      <c r="B2108" s="2">
        <f t="shared" si="297"/>
        <v>21.050000000000491</v>
      </c>
      <c r="C2108" s="428">
        <f t="shared" si="294"/>
        <v>21.05</v>
      </c>
      <c r="D2108" s="425">
        <f t="shared" si="289"/>
        <v>0.21118504538984526</v>
      </c>
      <c r="E2108" s="433">
        <f t="shared" si="295"/>
        <v>21.05</v>
      </c>
      <c r="F2108" s="430">
        <f t="shared" si="290"/>
        <v>0.24707465713682941</v>
      </c>
      <c r="G2108" s="439">
        <f t="shared" si="296"/>
        <v>21.05</v>
      </c>
      <c r="H2108" s="435">
        <f t="shared" si="291"/>
        <v>0.24707465713682941</v>
      </c>
      <c r="I2108" s="577">
        <f t="shared" si="296"/>
        <v>21.05</v>
      </c>
      <c r="J2108" s="573">
        <f t="shared" si="292"/>
        <v>0.66288633793259411</v>
      </c>
    </row>
    <row r="2109" spans="1:10" x14ac:dyDescent="0.25">
      <c r="A2109">
        <f t="shared" si="293"/>
        <v>0.21128366892851488</v>
      </c>
      <c r="B2109" s="2">
        <f t="shared" si="297"/>
        <v>21.060000000000493</v>
      </c>
      <c r="C2109" s="428">
        <f t="shared" si="294"/>
        <v>21.06</v>
      </c>
      <c r="D2109" s="425">
        <f t="shared" si="289"/>
        <v>0.21128366892851003</v>
      </c>
      <c r="E2109" s="433">
        <f t="shared" si="295"/>
        <v>21.06</v>
      </c>
      <c r="F2109" s="430">
        <f t="shared" si="290"/>
        <v>0.24715657231190757</v>
      </c>
      <c r="G2109" s="439">
        <f t="shared" si="296"/>
        <v>21.06</v>
      </c>
      <c r="H2109" s="435">
        <f t="shared" si="291"/>
        <v>0.24715657231190757</v>
      </c>
      <c r="I2109" s="577">
        <f t="shared" si="296"/>
        <v>21.06</v>
      </c>
      <c r="J2109" s="573">
        <f t="shared" si="292"/>
        <v>0.662965873518502</v>
      </c>
    </row>
    <row r="2110" spans="1:10" x14ac:dyDescent="0.25">
      <c r="A2110">
        <f t="shared" si="293"/>
        <v>0.21138229523283353</v>
      </c>
      <c r="B2110" s="2">
        <f t="shared" si="297"/>
        <v>21.070000000000494</v>
      </c>
      <c r="C2110" s="428">
        <f t="shared" si="294"/>
        <v>21.07</v>
      </c>
      <c r="D2110" s="425">
        <f t="shared" si="289"/>
        <v>0.21138229523282867</v>
      </c>
      <c r="E2110" s="433">
        <f t="shared" si="295"/>
        <v>21.07</v>
      </c>
      <c r="F2110" s="430">
        <f t="shared" si="290"/>
        <v>0.24723849619586821</v>
      </c>
      <c r="G2110" s="439">
        <f t="shared" si="296"/>
        <v>21.07</v>
      </c>
      <c r="H2110" s="435">
        <f t="shared" si="291"/>
        <v>0.24723849619586821</v>
      </c>
      <c r="I2110" s="577">
        <f t="shared" si="296"/>
        <v>21.07</v>
      </c>
      <c r="J2110" s="573">
        <f t="shared" si="292"/>
        <v>0.66304541095580571</v>
      </c>
    </row>
    <row r="2111" spans="1:10" x14ac:dyDescent="0.25">
      <c r="A2111">
        <f t="shared" si="293"/>
        <v>0.21148092429733462</v>
      </c>
      <c r="B2111" s="2">
        <f t="shared" si="297"/>
        <v>21.080000000000496</v>
      </c>
      <c r="C2111" s="428">
        <f t="shared" si="294"/>
        <v>21.08</v>
      </c>
      <c r="D2111" s="425">
        <f t="shared" si="289"/>
        <v>0.21148092429732968</v>
      </c>
      <c r="E2111" s="433">
        <f t="shared" si="295"/>
        <v>21.08</v>
      </c>
      <c r="F2111" s="430">
        <f t="shared" si="290"/>
        <v>0.24732042878506555</v>
      </c>
      <c r="G2111" s="439">
        <f t="shared" si="296"/>
        <v>21.08</v>
      </c>
      <c r="H2111" s="435">
        <f t="shared" si="291"/>
        <v>0.24732042878506555</v>
      </c>
      <c r="I2111" s="577">
        <f t="shared" si="296"/>
        <v>21.08</v>
      </c>
      <c r="J2111" s="573">
        <f t="shared" si="292"/>
        <v>0.66312495024425555</v>
      </c>
    </row>
    <row r="2112" spans="1:10" x14ac:dyDescent="0.25">
      <c r="A2112">
        <f t="shared" si="293"/>
        <v>0.21157955611655704</v>
      </c>
      <c r="B2112" s="2">
        <f t="shared" si="297"/>
        <v>21.090000000000497</v>
      </c>
      <c r="C2112" s="428">
        <f t="shared" si="294"/>
        <v>21.09</v>
      </c>
      <c r="D2112" s="425">
        <f t="shared" si="289"/>
        <v>0.21157955611655208</v>
      </c>
      <c r="E2112" s="433">
        <f t="shared" si="295"/>
        <v>21.09</v>
      </c>
      <c r="F2112" s="430">
        <f t="shared" si="290"/>
        <v>0.24740237007585439</v>
      </c>
      <c r="G2112" s="439">
        <f t="shared" si="296"/>
        <v>21.09</v>
      </c>
      <c r="H2112" s="435">
        <f t="shared" si="291"/>
        <v>0.24740237007585439</v>
      </c>
      <c r="I2112" s="577">
        <f t="shared" si="296"/>
        <v>21.09</v>
      </c>
      <c r="J2112" s="573">
        <f t="shared" si="292"/>
        <v>0.66320449138359927</v>
      </c>
    </row>
    <row r="2113" spans="1:10" x14ac:dyDescent="0.25">
      <c r="A2113">
        <f t="shared" si="293"/>
        <v>0.21167819068505009</v>
      </c>
      <c r="B2113" s="2">
        <f t="shared" si="297"/>
        <v>21.100000000000499</v>
      </c>
      <c r="C2113" s="428">
        <f t="shared" si="294"/>
        <v>21.1</v>
      </c>
      <c r="D2113" s="425">
        <f t="shared" si="289"/>
        <v>0.21167819068504518</v>
      </c>
      <c r="E2113" s="433">
        <f t="shared" si="295"/>
        <v>21.1</v>
      </c>
      <c r="F2113" s="430">
        <f t="shared" si="290"/>
        <v>0.24748432006459054</v>
      </c>
      <c r="G2113" s="439">
        <f t="shared" si="296"/>
        <v>21.1</v>
      </c>
      <c r="H2113" s="435">
        <f t="shared" si="291"/>
        <v>0.24748432006459054</v>
      </c>
      <c r="I2113" s="577">
        <f t="shared" si="296"/>
        <v>21.1</v>
      </c>
      <c r="J2113" s="573">
        <f t="shared" si="292"/>
        <v>0.66328403437358652</v>
      </c>
    </row>
    <row r="2114" spans="1:10" x14ac:dyDescent="0.25">
      <c r="A2114">
        <f t="shared" si="293"/>
        <v>0.21177682799737343</v>
      </c>
      <c r="B2114" s="2">
        <f t="shared" si="297"/>
        <v>21.1100000000005</v>
      </c>
      <c r="C2114" s="428">
        <f t="shared" si="294"/>
        <v>21.11</v>
      </c>
      <c r="D2114" s="425">
        <f t="shared" si="289"/>
        <v>0.21177682799736849</v>
      </c>
      <c r="E2114" s="433">
        <f t="shared" si="295"/>
        <v>21.11</v>
      </c>
      <c r="F2114" s="430">
        <f t="shared" si="290"/>
        <v>0.24756627874763068</v>
      </c>
      <c r="G2114" s="439">
        <f t="shared" si="296"/>
        <v>21.11</v>
      </c>
      <c r="H2114" s="435">
        <f t="shared" si="291"/>
        <v>0.24756627874763068</v>
      </c>
      <c r="I2114" s="577">
        <f t="shared" si="296"/>
        <v>21.11</v>
      </c>
      <c r="J2114" s="573">
        <f t="shared" si="292"/>
        <v>0.66336357921396583</v>
      </c>
    </row>
    <row r="2115" spans="1:10" x14ac:dyDescent="0.25">
      <c r="A2115">
        <f t="shared" si="293"/>
        <v>0.21187546804809707</v>
      </c>
      <c r="B2115" s="2">
        <f t="shared" si="297"/>
        <v>21.120000000000502</v>
      </c>
      <c r="C2115" s="428">
        <f t="shared" si="294"/>
        <v>21.12</v>
      </c>
      <c r="D2115" s="425">
        <f t="shared" ref="D2115:D2178" si="298">(((1+C2115/100)^D$2)*C2115/100)/(((1+C2115/100)^D$2)-1)</f>
        <v>0.21187546804809212</v>
      </c>
      <c r="E2115" s="433">
        <f t="shared" si="295"/>
        <v>21.12</v>
      </c>
      <c r="F2115" s="430">
        <f t="shared" ref="F2115:F2178" si="299">(((1+E2115/100)^F$2)*E2115/100)/(((1+E2115/100)^F$2)-1)</f>
        <v>0.24764824612133221</v>
      </c>
      <c r="G2115" s="439">
        <f t="shared" si="296"/>
        <v>21.12</v>
      </c>
      <c r="H2115" s="435">
        <f t="shared" ref="H2115:H2178" si="300">(((1+G2115/100)^H$2)*G2115/100)/(((1+G2115/100)^H$2)-1)</f>
        <v>0.24764824612133221</v>
      </c>
      <c r="I2115" s="577">
        <f t="shared" si="296"/>
        <v>21.12</v>
      </c>
      <c r="J2115" s="573">
        <f t="shared" ref="J2115:J2178" si="301">(((1+I2115/100)^J$2)*I2115/100)/(((1+I2115/100)^J$2)-1)</f>
        <v>0.66344312590448629</v>
      </c>
    </row>
    <row r="2116" spans="1:10" x14ac:dyDescent="0.25">
      <c r="A2116">
        <f t="shared" si="293"/>
        <v>0.21197411083180118</v>
      </c>
      <c r="B2116" s="2">
        <f t="shared" si="297"/>
        <v>21.130000000000503</v>
      </c>
      <c r="C2116" s="428">
        <f t="shared" si="294"/>
        <v>21.13</v>
      </c>
      <c r="D2116" s="425">
        <f t="shared" si="298"/>
        <v>0.21197411083179621</v>
      </c>
      <c r="E2116" s="433">
        <f t="shared" si="295"/>
        <v>21.13</v>
      </c>
      <c r="F2116" s="430">
        <f t="shared" si="299"/>
        <v>0.24773022218205354</v>
      </c>
      <c r="G2116" s="439">
        <f t="shared" si="296"/>
        <v>21.13</v>
      </c>
      <c r="H2116" s="435">
        <f t="shared" si="300"/>
        <v>0.24773022218205354</v>
      </c>
      <c r="I2116" s="577">
        <f t="shared" si="296"/>
        <v>21.13</v>
      </c>
      <c r="J2116" s="573">
        <f t="shared" si="301"/>
        <v>0.66352267444489643</v>
      </c>
    </row>
    <row r="2117" spans="1:10" x14ac:dyDescent="0.25">
      <c r="A2117">
        <f t="shared" ref="A2117:A2180" si="302">(((1+B2117/100)^A$2)*B2117/100)/(((1+B2117/100)^A$2)-1)</f>
        <v>0.21207275634307646</v>
      </c>
      <c r="B2117" s="2">
        <f t="shared" si="297"/>
        <v>21.140000000000505</v>
      </c>
      <c r="C2117" s="428">
        <f t="shared" si="294"/>
        <v>21.14</v>
      </c>
      <c r="D2117" s="425">
        <f t="shared" si="298"/>
        <v>0.21207275634307143</v>
      </c>
      <c r="E2117" s="433">
        <f t="shared" si="295"/>
        <v>21.14</v>
      </c>
      <c r="F2117" s="430">
        <f t="shared" si="299"/>
        <v>0.24781220692615391</v>
      </c>
      <c r="G2117" s="439">
        <f t="shared" si="296"/>
        <v>21.14</v>
      </c>
      <c r="H2117" s="435">
        <f t="shared" si="300"/>
        <v>0.24781220692615391</v>
      </c>
      <c r="I2117" s="577">
        <f t="shared" si="296"/>
        <v>21.14</v>
      </c>
      <c r="J2117" s="573">
        <f t="shared" si="301"/>
        <v>0.66360222483494624</v>
      </c>
    </row>
    <row r="2118" spans="1:10" x14ac:dyDescent="0.25">
      <c r="A2118">
        <f t="shared" si="302"/>
        <v>0.21217140457652361</v>
      </c>
      <c r="B2118" s="2">
        <f t="shared" si="297"/>
        <v>21.150000000000507</v>
      </c>
      <c r="C2118" s="428">
        <f t="shared" ref="C2118:C2181" si="303">ROUND(C2117+0.01,2)</f>
        <v>21.15</v>
      </c>
      <c r="D2118" s="425">
        <f t="shared" si="298"/>
        <v>0.21217140457651859</v>
      </c>
      <c r="E2118" s="433">
        <f t="shared" ref="E2118:E2181" si="304">ROUND(E2117+0.01,2)</f>
        <v>21.15</v>
      </c>
      <c r="F2118" s="430">
        <f t="shared" si="299"/>
        <v>0.24789420034999321</v>
      </c>
      <c r="G2118" s="439">
        <f t="shared" ref="G2118:I2181" si="305">ROUND(G2117+0.01,2)</f>
        <v>21.15</v>
      </c>
      <c r="H2118" s="435">
        <f t="shared" si="300"/>
        <v>0.24789420034999321</v>
      </c>
      <c r="I2118" s="577">
        <f t="shared" si="305"/>
        <v>21.15</v>
      </c>
      <c r="J2118" s="573">
        <f t="shared" si="301"/>
        <v>0.66368177707438381</v>
      </c>
    </row>
    <row r="2119" spans="1:10" x14ac:dyDescent="0.25">
      <c r="A2119">
        <f t="shared" si="302"/>
        <v>0.21227005552675388</v>
      </c>
      <c r="B2119" s="2">
        <f t="shared" si="297"/>
        <v>21.160000000000508</v>
      </c>
      <c r="C2119" s="428">
        <f t="shared" si="303"/>
        <v>21.16</v>
      </c>
      <c r="D2119" s="425">
        <f t="shared" si="298"/>
        <v>0.21227005552674885</v>
      </c>
      <c r="E2119" s="433">
        <f t="shared" si="304"/>
        <v>21.16</v>
      </c>
      <c r="F2119" s="430">
        <f t="shared" si="299"/>
        <v>0.24797620244993257</v>
      </c>
      <c r="G2119" s="439">
        <f t="shared" si="305"/>
        <v>21.16</v>
      </c>
      <c r="H2119" s="435">
        <f t="shared" si="300"/>
        <v>0.24797620244993257</v>
      </c>
      <c r="I2119" s="577">
        <f t="shared" si="305"/>
        <v>21.16</v>
      </c>
      <c r="J2119" s="573">
        <f t="shared" si="301"/>
        <v>0.66376133116295888</v>
      </c>
    </row>
    <row r="2120" spans="1:10" x14ac:dyDescent="0.25">
      <c r="A2120">
        <f t="shared" si="302"/>
        <v>0.21236870918838849</v>
      </c>
      <c r="B2120" s="2">
        <f t="shared" si="297"/>
        <v>21.17000000000051</v>
      </c>
      <c r="C2120" s="428">
        <f t="shared" si="303"/>
        <v>21.17</v>
      </c>
      <c r="D2120" s="425">
        <f t="shared" si="298"/>
        <v>0.21236870918838346</v>
      </c>
      <c r="E2120" s="433">
        <f t="shared" si="304"/>
        <v>21.17</v>
      </c>
      <c r="F2120" s="430">
        <f t="shared" si="299"/>
        <v>0.24805821322233371</v>
      </c>
      <c r="G2120" s="439">
        <f t="shared" si="305"/>
        <v>21.17</v>
      </c>
      <c r="H2120" s="435">
        <f t="shared" si="300"/>
        <v>0.24805821322233371</v>
      </c>
      <c r="I2120" s="577">
        <f t="shared" si="305"/>
        <v>21.17</v>
      </c>
      <c r="J2120" s="573">
        <f t="shared" si="301"/>
        <v>0.66384088710042044</v>
      </c>
    </row>
    <row r="2121" spans="1:10" x14ac:dyDescent="0.25">
      <c r="A2121">
        <f t="shared" si="302"/>
        <v>0.21246736555605905</v>
      </c>
      <c r="B2121" s="2">
        <f t="shared" si="297"/>
        <v>21.180000000000511</v>
      </c>
      <c r="C2121" s="428">
        <f t="shared" si="303"/>
        <v>21.18</v>
      </c>
      <c r="D2121" s="425">
        <f t="shared" si="298"/>
        <v>0.212467365556054</v>
      </c>
      <c r="E2121" s="433">
        <f t="shared" si="304"/>
        <v>21.18</v>
      </c>
      <c r="F2121" s="430">
        <f t="shared" si="299"/>
        <v>0.24814023266355925</v>
      </c>
      <c r="G2121" s="439">
        <f t="shared" si="305"/>
        <v>21.18</v>
      </c>
      <c r="H2121" s="435">
        <f t="shared" si="300"/>
        <v>0.24814023266355925</v>
      </c>
      <c r="I2121" s="577">
        <f t="shared" si="305"/>
        <v>21.18</v>
      </c>
      <c r="J2121" s="573">
        <f t="shared" si="301"/>
        <v>0.66392044488651769</v>
      </c>
    </row>
    <row r="2122" spans="1:10" x14ac:dyDescent="0.25">
      <c r="A2122">
        <f t="shared" si="302"/>
        <v>0.21256602462440727</v>
      </c>
      <c r="B2122" s="2">
        <f t="shared" si="297"/>
        <v>21.190000000000513</v>
      </c>
      <c r="C2122" s="428">
        <f t="shared" si="303"/>
        <v>21.19</v>
      </c>
      <c r="D2122" s="425">
        <f t="shared" si="298"/>
        <v>0.21256602462440222</v>
      </c>
      <c r="E2122" s="433">
        <f t="shared" si="304"/>
        <v>21.19</v>
      </c>
      <c r="F2122" s="430">
        <f t="shared" si="299"/>
        <v>0.24822226076997278</v>
      </c>
      <c r="G2122" s="439">
        <f t="shared" si="305"/>
        <v>21.19</v>
      </c>
      <c r="H2122" s="435">
        <f t="shared" si="300"/>
        <v>0.24822226076997278</v>
      </c>
      <c r="I2122" s="577">
        <f t="shared" si="305"/>
        <v>21.19</v>
      </c>
      <c r="J2122" s="573">
        <f t="shared" si="301"/>
        <v>0.66400000452100016</v>
      </c>
    </row>
    <row r="2123" spans="1:10" x14ac:dyDescent="0.25">
      <c r="A2123">
        <f t="shared" si="302"/>
        <v>0.21266468638808514</v>
      </c>
      <c r="B2123" s="2">
        <f t="shared" si="297"/>
        <v>21.200000000000514</v>
      </c>
      <c r="C2123" s="428">
        <f t="shared" si="303"/>
        <v>21.2</v>
      </c>
      <c r="D2123" s="425">
        <f t="shared" si="298"/>
        <v>0.21266468638808009</v>
      </c>
      <c r="E2123" s="433">
        <f t="shared" si="304"/>
        <v>21.2</v>
      </c>
      <c r="F2123" s="430">
        <f t="shared" si="299"/>
        <v>0.24830429753793853</v>
      </c>
      <c r="G2123" s="439">
        <f t="shared" si="305"/>
        <v>21.2</v>
      </c>
      <c r="H2123" s="435">
        <f t="shared" si="300"/>
        <v>0.24830429753793853</v>
      </c>
      <c r="I2123" s="577">
        <f t="shared" si="305"/>
        <v>21.2</v>
      </c>
      <c r="J2123" s="573">
        <f t="shared" si="301"/>
        <v>0.66407956600361662</v>
      </c>
    </row>
    <row r="2124" spans="1:10" x14ac:dyDescent="0.25">
      <c r="A2124">
        <f t="shared" si="302"/>
        <v>0.21276335084175474</v>
      </c>
      <c r="B2124" s="2">
        <f t="shared" si="297"/>
        <v>21.210000000000516</v>
      </c>
      <c r="C2124" s="428">
        <f t="shared" si="303"/>
        <v>21.21</v>
      </c>
      <c r="D2124" s="425">
        <f t="shared" si="298"/>
        <v>0.21276335084174969</v>
      </c>
      <c r="E2124" s="433">
        <f t="shared" si="304"/>
        <v>21.21</v>
      </c>
      <c r="F2124" s="430">
        <f t="shared" si="299"/>
        <v>0.248386342963822</v>
      </c>
      <c r="G2124" s="439">
        <f t="shared" si="305"/>
        <v>21.21</v>
      </c>
      <c r="H2124" s="435">
        <f t="shared" si="300"/>
        <v>0.248386342963822</v>
      </c>
      <c r="I2124" s="577">
        <f t="shared" si="305"/>
        <v>21.21</v>
      </c>
      <c r="J2124" s="573">
        <f t="shared" si="301"/>
        <v>0.66415912933411714</v>
      </c>
    </row>
    <row r="2125" spans="1:10" x14ac:dyDescent="0.25">
      <c r="A2125">
        <f t="shared" si="302"/>
        <v>0.21286201798008836</v>
      </c>
      <c r="B2125" s="2">
        <f t="shared" si="297"/>
        <v>21.220000000000518</v>
      </c>
      <c r="C2125" s="428">
        <f t="shared" si="303"/>
        <v>21.22</v>
      </c>
      <c r="D2125" s="425">
        <f t="shared" si="298"/>
        <v>0.21286201798008322</v>
      </c>
      <c r="E2125" s="433">
        <f t="shared" si="304"/>
        <v>21.22</v>
      </c>
      <c r="F2125" s="430">
        <f t="shared" si="299"/>
        <v>0.24846839704398904</v>
      </c>
      <c r="G2125" s="439">
        <f t="shared" si="305"/>
        <v>21.22</v>
      </c>
      <c r="H2125" s="435">
        <f t="shared" si="300"/>
        <v>0.24846839704398904</v>
      </c>
      <c r="I2125" s="577">
        <f t="shared" si="305"/>
        <v>21.22</v>
      </c>
      <c r="J2125" s="573">
        <f t="shared" si="301"/>
        <v>0.66423869451225026</v>
      </c>
    </row>
    <row r="2126" spans="1:10" x14ac:dyDescent="0.25">
      <c r="A2126">
        <f t="shared" si="302"/>
        <v>0.21296068779776833</v>
      </c>
      <c r="B2126" s="2">
        <f t="shared" si="297"/>
        <v>21.230000000000519</v>
      </c>
      <c r="C2126" s="428">
        <f t="shared" si="303"/>
        <v>21.23</v>
      </c>
      <c r="D2126" s="425">
        <f t="shared" si="298"/>
        <v>0.21296068779776323</v>
      </c>
      <c r="E2126" s="433">
        <f t="shared" si="304"/>
        <v>21.23</v>
      </c>
      <c r="F2126" s="430">
        <f t="shared" si="299"/>
        <v>0.24855045977480683</v>
      </c>
      <c r="G2126" s="439">
        <f t="shared" si="305"/>
        <v>21.23</v>
      </c>
      <c r="H2126" s="435">
        <f t="shared" si="300"/>
        <v>0.24855045977480683</v>
      </c>
      <c r="I2126" s="577">
        <f t="shared" si="305"/>
        <v>21.23</v>
      </c>
      <c r="J2126" s="573">
        <f t="shared" si="301"/>
        <v>0.66431826153776641</v>
      </c>
    </row>
    <row r="2127" spans="1:10" x14ac:dyDescent="0.25">
      <c r="A2127">
        <f t="shared" si="302"/>
        <v>0.21305936028948722</v>
      </c>
      <c r="B2127" s="2">
        <f t="shared" si="297"/>
        <v>21.240000000000521</v>
      </c>
      <c r="C2127" s="428">
        <f t="shared" si="303"/>
        <v>21.24</v>
      </c>
      <c r="D2127" s="425">
        <f t="shared" si="298"/>
        <v>0.21305936028948205</v>
      </c>
      <c r="E2127" s="433">
        <f t="shared" si="304"/>
        <v>21.24</v>
      </c>
      <c r="F2127" s="430">
        <f t="shared" si="299"/>
        <v>0.24863253115264303</v>
      </c>
      <c r="G2127" s="439">
        <f t="shared" si="305"/>
        <v>21.24</v>
      </c>
      <c r="H2127" s="435">
        <f t="shared" si="300"/>
        <v>0.24863253115264303</v>
      </c>
      <c r="I2127" s="577">
        <f t="shared" si="305"/>
        <v>21.24</v>
      </c>
      <c r="J2127" s="573">
        <f t="shared" si="301"/>
        <v>0.66439783041041411</v>
      </c>
    </row>
    <row r="2128" spans="1:10" x14ac:dyDescent="0.25">
      <c r="A2128">
        <f t="shared" si="302"/>
        <v>0.21315803544994757</v>
      </c>
      <c r="B2128" s="2">
        <f t="shared" si="297"/>
        <v>21.250000000000522</v>
      </c>
      <c r="C2128" s="428">
        <f t="shared" si="303"/>
        <v>21.25</v>
      </c>
      <c r="D2128" s="425">
        <f t="shared" si="298"/>
        <v>0.21315803544994244</v>
      </c>
      <c r="E2128" s="433">
        <f t="shared" si="304"/>
        <v>21.25</v>
      </c>
      <c r="F2128" s="430">
        <f t="shared" si="299"/>
        <v>0.24871461117386656</v>
      </c>
      <c r="G2128" s="439">
        <f t="shared" si="305"/>
        <v>21.25</v>
      </c>
      <c r="H2128" s="435">
        <f t="shared" si="300"/>
        <v>0.24871461117386656</v>
      </c>
      <c r="I2128" s="577">
        <f t="shared" si="305"/>
        <v>21.25</v>
      </c>
      <c r="J2128" s="573">
        <f t="shared" si="301"/>
        <v>0.66447740112994369</v>
      </c>
    </row>
    <row r="2129" spans="1:10" x14ac:dyDescent="0.25">
      <c r="A2129">
        <f t="shared" si="302"/>
        <v>0.21325671327386214</v>
      </c>
      <c r="B2129" s="2">
        <f t="shared" si="297"/>
        <v>21.260000000000524</v>
      </c>
      <c r="C2129" s="428">
        <f t="shared" si="303"/>
        <v>21.26</v>
      </c>
      <c r="D2129" s="425">
        <f t="shared" si="298"/>
        <v>0.21325671327385698</v>
      </c>
      <c r="E2129" s="433">
        <f t="shared" si="304"/>
        <v>21.26</v>
      </c>
      <c r="F2129" s="430">
        <f t="shared" si="299"/>
        <v>0.24879669983484676</v>
      </c>
      <c r="G2129" s="439">
        <f t="shared" si="305"/>
        <v>21.26</v>
      </c>
      <c r="H2129" s="435">
        <f t="shared" si="300"/>
        <v>0.24879669983484676</v>
      </c>
      <c r="I2129" s="577">
        <f t="shared" si="305"/>
        <v>21.26</v>
      </c>
      <c r="J2129" s="573">
        <f t="shared" si="301"/>
        <v>0.66455697369610378</v>
      </c>
    </row>
    <row r="2130" spans="1:10" x14ac:dyDescent="0.25">
      <c r="A2130">
        <f t="shared" si="302"/>
        <v>0.21335539375595358</v>
      </c>
      <c r="B2130" s="2">
        <f t="shared" si="297"/>
        <v>21.270000000000525</v>
      </c>
      <c r="C2130" s="428">
        <f t="shared" si="303"/>
        <v>21.27</v>
      </c>
      <c r="D2130" s="425">
        <f t="shared" si="298"/>
        <v>0.21335539375594842</v>
      </c>
      <c r="E2130" s="433">
        <f t="shared" si="304"/>
        <v>21.27</v>
      </c>
      <c r="F2130" s="430">
        <f t="shared" si="299"/>
        <v>0.24887879713195432</v>
      </c>
      <c r="G2130" s="439">
        <f t="shared" si="305"/>
        <v>21.27</v>
      </c>
      <c r="H2130" s="435">
        <f t="shared" si="300"/>
        <v>0.24887879713195432</v>
      </c>
      <c r="I2130" s="577">
        <f t="shared" si="305"/>
        <v>21.27</v>
      </c>
      <c r="J2130" s="573">
        <f t="shared" si="301"/>
        <v>0.66463654810864581</v>
      </c>
    </row>
    <row r="2131" spans="1:10" x14ac:dyDescent="0.25">
      <c r="A2131">
        <f t="shared" si="302"/>
        <v>0.21345407689095477</v>
      </c>
      <c r="B2131" s="2">
        <f t="shared" si="297"/>
        <v>21.280000000000527</v>
      </c>
      <c r="C2131" s="428">
        <f t="shared" si="303"/>
        <v>21.28</v>
      </c>
      <c r="D2131" s="425">
        <f t="shared" si="298"/>
        <v>0.21345407689094958</v>
      </c>
      <c r="E2131" s="433">
        <f t="shared" si="304"/>
        <v>21.28</v>
      </c>
      <c r="F2131" s="430">
        <f t="shared" si="299"/>
        <v>0.24896090306156035</v>
      </c>
      <c r="G2131" s="439">
        <f t="shared" si="305"/>
        <v>21.28</v>
      </c>
      <c r="H2131" s="435">
        <f t="shared" si="300"/>
        <v>0.24896090306156035</v>
      </c>
      <c r="I2131" s="577">
        <f t="shared" si="305"/>
        <v>21.28</v>
      </c>
      <c r="J2131" s="573">
        <f t="shared" si="301"/>
        <v>0.66471612436731731</v>
      </c>
    </row>
    <row r="2132" spans="1:10" x14ac:dyDescent="0.25">
      <c r="A2132">
        <f t="shared" si="302"/>
        <v>0.21355276267360843</v>
      </c>
      <c r="B2132" s="2">
        <f t="shared" si="297"/>
        <v>21.290000000000529</v>
      </c>
      <c r="C2132" s="428">
        <f t="shared" si="303"/>
        <v>21.29</v>
      </c>
      <c r="D2132" s="425">
        <f t="shared" si="298"/>
        <v>0.21355276267360321</v>
      </c>
      <c r="E2132" s="433">
        <f t="shared" si="304"/>
        <v>21.29</v>
      </c>
      <c r="F2132" s="430">
        <f t="shared" si="299"/>
        <v>0.24904301762003717</v>
      </c>
      <c r="G2132" s="439">
        <f t="shared" si="305"/>
        <v>21.29</v>
      </c>
      <c r="H2132" s="435">
        <f t="shared" si="300"/>
        <v>0.24904301762003717</v>
      </c>
      <c r="I2132" s="577">
        <f t="shared" si="305"/>
        <v>21.29</v>
      </c>
      <c r="J2132" s="573">
        <f t="shared" si="301"/>
        <v>0.66479570247186981</v>
      </c>
    </row>
    <row r="2133" spans="1:10" x14ac:dyDescent="0.25">
      <c r="A2133">
        <f t="shared" si="302"/>
        <v>0.21365145109866746</v>
      </c>
      <c r="B2133" s="2">
        <f t="shared" si="297"/>
        <v>21.30000000000053</v>
      </c>
      <c r="C2133" s="428">
        <f t="shared" si="303"/>
        <v>21.3</v>
      </c>
      <c r="D2133" s="425">
        <f t="shared" si="298"/>
        <v>0.21365145109866218</v>
      </c>
      <c r="E2133" s="433">
        <f t="shared" si="304"/>
        <v>21.3</v>
      </c>
      <c r="F2133" s="430">
        <f t="shared" si="299"/>
        <v>0.24912514080375772</v>
      </c>
      <c r="G2133" s="439">
        <f t="shared" si="305"/>
        <v>21.3</v>
      </c>
      <c r="H2133" s="435">
        <f t="shared" si="300"/>
        <v>0.24912514080375772</v>
      </c>
      <c r="I2133" s="577">
        <f t="shared" si="305"/>
        <v>21.3</v>
      </c>
      <c r="J2133" s="573">
        <f t="shared" si="301"/>
        <v>0.66487528242205141</v>
      </c>
    </row>
    <row r="2134" spans="1:10" x14ac:dyDescent="0.25">
      <c r="A2134">
        <f t="shared" si="302"/>
        <v>0.21375014216089458</v>
      </c>
      <c r="B2134" s="2">
        <f t="shared" si="297"/>
        <v>21.310000000000532</v>
      </c>
      <c r="C2134" s="428">
        <f t="shared" si="303"/>
        <v>21.31</v>
      </c>
      <c r="D2134" s="425">
        <f t="shared" si="298"/>
        <v>0.21375014216088933</v>
      </c>
      <c r="E2134" s="433">
        <f t="shared" si="304"/>
        <v>21.31</v>
      </c>
      <c r="F2134" s="430">
        <f t="shared" si="299"/>
        <v>0.24920727260909603</v>
      </c>
      <c r="G2134" s="439">
        <f t="shared" si="305"/>
        <v>21.31</v>
      </c>
      <c r="H2134" s="435">
        <f t="shared" si="300"/>
        <v>0.24920727260909603</v>
      </c>
      <c r="I2134" s="577">
        <f t="shared" si="305"/>
        <v>21.31</v>
      </c>
      <c r="J2134" s="573">
        <f t="shared" si="301"/>
        <v>0.6649548642176133</v>
      </c>
    </row>
    <row r="2135" spans="1:10" x14ac:dyDescent="0.25">
      <c r="A2135">
        <f t="shared" si="302"/>
        <v>0.2138488358550627</v>
      </c>
      <c r="B2135" s="2">
        <f t="shared" si="297"/>
        <v>21.320000000000533</v>
      </c>
      <c r="C2135" s="428">
        <f t="shared" si="303"/>
        <v>21.32</v>
      </c>
      <c r="D2135" s="425">
        <f t="shared" si="298"/>
        <v>0.2138488358550574</v>
      </c>
      <c r="E2135" s="433">
        <f t="shared" si="304"/>
        <v>21.32</v>
      </c>
      <c r="F2135" s="430">
        <f t="shared" si="299"/>
        <v>0.24928941303242685</v>
      </c>
      <c r="G2135" s="439">
        <f t="shared" si="305"/>
        <v>21.32</v>
      </c>
      <c r="H2135" s="435">
        <f t="shared" si="300"/>
        <v>0.24928941303242685</v>
      </c>
      <c r="I2135" s="577">
        <f t="shared" si="305"/>
        <v>21.32</v>
      </c>
      <c r="J2135" s="573">
        <f t="shared" si="301"/>
        <v>0.66503444785830468</v>
      </c>
    </row>
    <row r="2136" spans="1:10" x14ac:dyDescent="0.25">
      <c r="A2136">
        <f t="shared" si="302"/>
        <v>0.21394753217595447</v>
      </c>
      <c r="B2136" s="2">
        <f t="shared" si="297"/>
        <v>21.330000000000535</v>
      </c>
      <c r="C2136" s="428">
        <f t="shared" si="303"/>
        <v>21.33</v>
      </c>
      <c r="D2136" s="425">
        <f t="shared" si="298"/>
        <v>0.21394753217594914</v>
      </c>
      <c r="E2136" s="433">
        <f t="shared" si="304"/>
        <v>21.33</v>
      </c>
      <c r="F2136" s="430">
        <f t="shared" si="299"/>
        <v>0.24937156207012576</v>
      </c>
      <c r="G2136" s="439">
        <f t="shared" si="305"/>
        <v>21.33</v>
      </c>
      <c r="H2136" s="435">
        <f t="shared" si="300"/>
        <v>0.24937156207012576</v>
      </c>
      <c r="I2136" s="577">
        <f t="shared" si="305"/>
        <v>21.33</v>
      </c>
      <c r="J2136" s="573">
        <f t="shared" si="301"/>
        <v>0.66511403334387542</v>
      </c>
    </row>
    <row r="2137" spans="1:10" x14ac:dyDescent="0.25">
      <c r="A2137">
        <f t="shared" si="302"/>
        <v>0.21404623111836257</v>
      </c>
      <c r="B2137" s="2">
        <f t="shared" si="297"/>
        <v>21.340000000000536</v>
      </c>
      <c r="C2137" s="428">
        <f t="shared" si="303"/>
        <v>21.34</v>
      </c>
      <c r="D2137" s="425">
        <f t="shared" si="298"/>
        <v>0.2140462311183573</v>
      </c>
      <c r="E2137" s="433">
        <f t="shared" si="304"/>
        <v>21.34</v>
      </c>
      <c r="F2137" s="430">
        <f t="shared" si="299"/>
        <v>0.2494537197185695</v>
      </c>
      <c r="G2137" s="439">
        <f t="shared" si="305"/>
        <v>21.34</v>
      </c>
      <c r="H2137" s="435">
        <f t="shared" si="300"/>
        <v>0.2494537197185695</v>
      </c>
      <c r="I2137" s="577">
        <f t="shared" si="305"/>
        <v>21.34</v>
      </c>
      <c r="J2137" s="573">
        <f t="shared" si="301"/>
        <v>0.66519362067407606</v>
      </c>
    </row>
    <row r="2138" spans="1:10" x14ac:dyDescent="0.25">
      <c r="A2138">
        <f t="shared" si="302"/>
        <v>0.21414493267708973</v>
      </c>
      <c r="B2138" s="2">
        <f t="shared" si="297"/>
        <v>21.350000000000538</v>
      </c>
      <c r="C2138" s="428">
        <f t="shared" si="303"/>
        <v>21.35</v>
      </c>
      <c r="D2138" s="425">
        <f t="shared" si="298"/>
        <v>0.2141449326770844</v>
      </c>
      <c r="E2138" s="433">
        <f t="shared" si="304"/>
        <v>21.35</v>
      </c>
      <c r="F2138" s="430">
        <f t="shared" si="299"/>
        <v>0.24953588597413529</v>
      </c>
      <c r="G2138" s="439">
        <f t="shared" si="305"/>
        <v>21.35</v>
      </c>
      <c r="H2138" s="435">
        <f t="shared" si="300"/>
        <v>0.24953588597413529</v>
      </c>
      <c r="I2138" s="577">
        <f t="shared" si="305"/>
        <v>21.35</v>
      </c>
      <c r="J2138" s="573">
        <f t="shared" si="301"/>
        <v>0.6652732098486559</v>
      </c>
    </row>
    <row r="2139" spans="1:10" x14ac:dyDescent="0.25">
      <c r="A2139">
        <f t="shared" si="302"/>
        <v>0.2142436368469483</v>
      </c>
      <c r="B2139" s="2">
        <f t="shared" si="297"/>
        <v>21.360000000000539</v>
      </c>
      <c r="C2139" s="428">
        <f t="shared" si="303"/>
        <v>21.36</v>
      </c>
      <c r="D2139" s="425">
        <f t="shared" si="298"/>
        <v>0.21424363684694295</v>
      </c>
      <c r="E2139" s="433">
        <f t="shared" si="304"/>
        <v>21.36</v>
      </c>
      <c r="F2139" s="430">
        <f t="shared" si="299"/>
        <v>0.24961806083320134</v>
      </c>
      <c r="G2139" s="439">
        <f t="shared" si="305"/>
        <v>21.36</v>
      </c>
      <c r="H2139" s="435">
        <f t="shared" si="300"/>
        <v>0.24961806083320134</v>
      </c>
      <c r="I2139" s="577">
        <f t="shared" si="305"/>
        <v>21.36</v>
      </c>
      <c r="J2139" s="573">
        <f t="shared" si="301"/>
        <v>0.66535280086736526</v>
      </c>
    </row>
    <row r="2140" spans="1:10" x14ac:dyDescent="0.25">
      <c r="A2140">
        <f t="shared" si="302"/>
        <v>0.21434234362276078</v>
      </c>
      <c r="B2140" s="2">
        <f t="shared" si="297"/>
        <v>21.370000000000541</v>
      </c>
      <c r="C2140" s="428">
        <f t="shared" si="303"/>
        <v>21.37</v>
      </c>
      <c r="D2140" s="425">
        <f t="shared" si="298"/>
        <v>0.21434234362275548</v>
      </c>
      <c r="E2140" s="433">
        <f t="shared" si="304"/>
        <v>21.37</v>
      </c>
      <c r="F2140" s="430">
        <f t="shared" si="299"/>
        <v>0.2497002442921471</v>
      </c>
      <c r="G2140" s="439">
        <f t="shared" si="305"/>
        <v>21.37</v>
      </c>
      <c r="H2140" s="435">
        <f t="shared" si="300"/>
        <v>0.2497002442921471</v>
      </c>
      <c r="I2140" s="577">
        <f t="shared" si="305"/>
        <v>21.37</v>
      </c>
      <c r="J2140" s="573">
        <f t="shared" si="301"/>
        <v>0.66543239372995444</v>
      </c>
    </row>
    <row r="2141" spans="1:10" x14ac:dyDescent="0.25">
      <c r="A2141">
        <f t="shared" si="302"/>
        <v>0.21444105299935945</v>
      </c>
      <c r="B2141" s="2">
        <f t="shared" si="297"/>
        <v>21.380000000000543</v>
      </c>
      <c r="C2141" s="428">
        <f t="shared" si="303"/>
        <v>21.38</v>
      </c>
      <c r="D2141" s="425">
        <f t="shared" si="298"/>
        <v>0.21444105299935406</v>
      </c>
      <c r="E2141" s="433">
        <f t="shared" si="304"/>
        <v>21.38</v>
      </c>
      <c r="F2141" s="430">
        <f t="shared" si="299"/>
        <v>0.24978243634735237</v>
      </c>
      <c r="G2141" s="439">
        <f t="shared" si="305"/>
        <v>21.38</v>
      </c>
      <c r="H2141" s="435">
        <f t="shared" si="300"/>
        <v>0.24978243634735237</v>
      </c>
      <c r="I2141" s="577">
        <f t="shared" si="305"/>
        <v>21.38</v>
      </c>
      <c r="J2141" s="573">
        <f t="shared" si="301"/>
        <v>0.66551198843617321</v>
      </c>
    </row>
    <row r="2142" spans="1:10" x14ac:dyDescent="0.25">
      <c r="A2142">
        <f t="shared" si="302"/>
        <v>0.21453976497158639</v>
      </c>
      <c r="B2142" s="2">
        <f t="shared" si="297"/>
        <v>21.390000000000544</v>
      </c>
      <c r="C2142" s="428">
        <f t="shared" si="303"/>
        <v>21.39</v>
      </c>
      <c r="D2142" s="425">
        <f t="shared" si="298"/>
        <v>0.21453976497158098</v>
      </c>
      <c r="E2142" s="433">
        <f t="shared" si="304"/>
        <v>21.39</v>
      </c>
      <c r="F2142" s="430">
        <f t="shared" si="299"/>
        <v>0.24986463699519806</v>
      </c>
      <c r="G2142" s="439">
        <f t="shared" si="305"/>
        <v>21.39</v>
      </c>
      <c r="H2142" s="435">
        <f t="shared" si="300"/>
        <v>0.24986463699519806</v>
      </c>
      <c r="I2142" s="577">
        <f t="shared" si="305"/>
        <v>21.39</v>
      </c>
      <c r="J2142" s="573">
        <f t="shared" si="301"/>
        <v>0.66559158498577176</v>
      </c>
    </row>
    <row r="2143" spans="1:10" x14ac:dyDescent="0.25">
      <c r="A2143">
        <f t="shared" si="302"/>
        <v>0.21463847953429357</v>
      </c>
      <c r="B2143" s="2">
        <f t="shared" si="297"/>
        <v>21.400000000000546</v>
      </c>
      <c r="C2143" s="428">
        <f t="shared" si="303"/>
        <v>21.4</v>
      </c>
      <c r="D2143" s="425">
        <f t="shared" si="298"/>
        <v>0.21463847953428816</v>
      </c>
      <c r="E2143" s="433">
        <f t="shared" si="304"/>
        <v>21.4</v>
      </c>
      <c r="F2143" s="430">
        <f t="shared" si="299"/>
        <v>0.24994684623206606</v>
      </c>
      <c r="G2143" s="439">
        <f t="shared" si="305"/>
        <v>21.4</v>
      </c>
      <c r="H2143" s="435">
        <f t="shared" si="300"/>
        <v>0.24994684623206606</v>
      </c>
      <c r="I2143" s="577">
        <f t="shared" si="305"/>
        <v>21.4</v>
      </c>
      <c r="J2143" s="573">
        <f t="shared" si="301"/>
        <v>0.66567118337850051</v>
      </c>
    </row>
    <row r="2144" spans="1:10" x14ac:dyDescent="0.25">
      <c r="A2144">
        <f t="shared" si="302"/>
        <v>0.21473719668234281</v>
      </c>
      <c r="B2144" s="2">
        <f t="shared" ref="B2144:B2207" si="306">B2143+0.01</f>
        <v>21.410000000000547</v>
      </c>
      <c r="C2144" s="428">
        <f t="shared" si="303"/>
        <v>21.41</v>
      </c>
      <c r="D2144" s="425">
        <f t="shared" si="298"/>
        <v>0.21473719668233737</v>
      </c>
      <c r="E2144" s="433">
        <f t="shared" si="304"/>
        <v>21.41</v>
      </c>
      <c r="F2144" s="430">
        <f t="shared" si="299"/>
        <v>0.25002906405433889</v>
      </c>
      <c r="G2144" s="439">
        <f t="shared" si="305"/>
        <v>21.41</v>
      </c>
      <c r="H2144" s="435">
        <f t="shared" si="300"/>
        <v>0.25002906405433889</v>
      </c>
      <c r="I2144" s="577">
        <f t="shared" si="305"/>
        <v>21.41</v>
      </c>
      <c r="J2144" s="573">
        <f t="shared" si="301"/>
        <v>0.66575078361410966</v>
      </c>
    </row>
    <row r="2145" spans="1:10" x14ac:dyDescent="0.25">
      <c r="A2145">
        <f t="shared" si="302"/>
        <v>0.21483591641060562</v>
      </c>
      <c r="B2145" s="2">
        <f t="shared" si="306"/>
        <v>21.420000000000549</v>
      </c>
      <c r="C2145" s="428">
        <f t="shared" si="303"/>
        <v>21.42</v>
      </c>
      <c r="D2145" s="425">
        <f t="shared" si="298"/>
        <v>0.21483591641060026</v>
      </c>
      <c r="E2145" s="433">
        <f t="shared" si="304"/>
        <v>21.42</v>
      </c>
      <c r="F2145" s="430">
        <f t="shared" si="299"/>
        <v>0.25011129045840014</v>
      </c>
      <c r="G2145" s="439">
        <f t="shared" si="305"/>
        <v>21.42</v>
      </c>
      <c r="H2145" s="435">
        <f t="shared" si="300"/>
        <v>0.25011129045840014</v>
      </c>
      <c r="I2145" s="577">
        <f t="shared" si="305"/>
        <v>21.42</v>
      </c>
      <c r="J2145" s="573">
        <f t="shared" si="301"/>
        <v>0.66583038569234954</v>
      </c>
    </row>
    <row r="2146" spans="1:10" x14ac:dyDescent="0.25">
      <c r="A2146">
        <f t="shared" si="302"/>
        <v>0.21493463871396348</v>
      </c>
      <c r="B2146" s="2">
        <f t="shared" si="306"/>
        <v>21.43000000000055</v>
      </c>
      <c r="C2146" s="428">
        <f t="shared" si="303"/>
        <v>21.43</v>
      </c>
      <c r="D2146" s="425">
        <f t="shared" si="298"/>
        <v>0.21493463871395804</v>
      </c>
      <c r="E2146" s="433">
        <f t="shared" si="304"/>
        <v>21.43</v>
      </c>
      <c r="F2146" s="430">
        <f t="shared" si="299"/>
        <v>0.25019352544063417</v>
      </c>
      <c r="G2146" s="439">
        <f t="shared" si="305"/>
        <v>21.43</v>
      </c>
      <c r="H2146" s="435">
        <f t="shared" si="300"/>
        <v>0.25019352544063417</v>
      </c>
      <c r="I2146" s="577">
        <f t="shared" si="305"/>
        <v>21.43</v>
      </c>
      <c r="J2146" s="573">
        <f t="shared" si="301"/>
        <v>0.66590998961297032</v>
      </c>
    </row>
    <row r="2147" spans="1:10" x14ac:dyDescent="0.25">
      <c r="A2147">
        <f t="shared" si="302"/>
        <v>0.2150333635873074</v>
      </c>
      <c r="B2147" s="2">
        <f t="shared" si="306"/>
        <v>21.440000000000552</v>
      </c>
      <c r="C2147" s="428">
        <f t="shared" si="303"/>
        <v>21.44</v>
      </c>
      <c r="D2147" s="425">
        <f t="shared" si="298"/>
        <v>0.21503336358730199</v>
      </c>
      <c r="E2147" s="433">
        <f t="shared" si="304"/>
        <v>21.44</v>
      </c>
      <c r="F2147" s="430">
        <f t="shared" si="299"/>
        <v>0.25027576899742632</v>
      </c>
      <c r="G2147" s="439">
        <f t="shared" si="305"/>
        <v>21.44</v>
      </c>
      <c r="H2147" s="435">
        <f t="shared" si="300"/>
        <v>0.25027576899742632</v>
      </c>
      <c r="I2147" s="577">
        <f t="shared" si="305"/>
        <v>21.44</v>
      </c>
      <c r="J2147" s="573">
        <f t="shared" si="301"/>
        <v>0.66598959537572289</v>
      </c>
    </row>
    <row r="2148" spans="1:10" x14ac:dyDescent="0.25">
      <c r="A2148">
        <f t="shared" si="302"/>
        <v>0.21513209102553843</v>
      </c>
      <c r="B2148" s="2">
        <f t="shared" si="306"/>
        <v>21.450000000000554</v>
      </c>
      <c r="C2148" s="428">
        <f t="shared" si="303"/>
        <v>21.45</v>
      </c>
      <c r="D2148" s="425">
        <f t="shared" si="298"/>
        <v>0.21513209102553296</v>
      </c>
      <c r="E2148" s="433">
        <f t="shared" si="304"/>
        <v>21.45</v>
      </c>
      <c r="F2148" s="430">
        <f t="shared" si="299"/>
        <v>0.2503580211251627</v>
      </c>
      <c r="G2148" s="439">
        <f t="shared" si="305"/>
        <v>21.45</v>
      </c>
      <c r="H2148" s="435">
        <f t="shared" si="300"/>
        <v>0.2503580211251627</v>
      </c>
      <c r="I2148" s="577">
        <f t="shared" si="305"/>
        <v>21.45</v>
      </c>
      <c r="J2148" s="573">
        <f t="shared" si="301"/>
        <v>0.66606920298035699</v>
      </c>
    </row>
    <row r="2149" spans="1:10" x14ac:dyDescent="0.25">
      <c r="A2149">
        <f t="shared" si="302"/>
        <v>0.215230821023567</v>
      </c>
      <c r="B2149" s="2">
        <f t="shared" si="306"/>
        <v>21.460000000000555</v>
      </c>
      <c r="C2149" s="428">
        <f t="shared" si="303"/>
        <v>21.46</v>
      </c>
      <c r="D2149" s="425">
        <f t="shared" si="298"/>
        <v>0.21523082102356153</v>
      </c>
      <c r="E2149" s="433">
        <f t="shared" si="304"/>
        <v>21.46</v>
      </c>
      <c r="F2149" s="430">
        <f t="shared" si="299"/>
        <v>0.25044028182023031</v>
      </c>
      <c r="G2149" s="439">
        <f t="shared" si="305"/>
        <v>21.46</v>
      </c>
      <c r="H2149" s="435">
        <f t="shared" si="300"/>
        <v>0.25044028182023031</v>
      </c>
      <c r="I2149" s="577">
        <f t="shared" si="305"/>
        <v>21.46</v>
      </c>
      <c r="J2149" s="573">
        <f t="shared" si="301"/>
        <v>0.66614881242662338</v>
      </c>
    </row>
    <row r="2150" spans="1:10" x14ac:dyDescent="0.25">
      <c r="A2150">
        <f t="shared" si="302"/>
        <v>0.21532955357631359</v>
      </c>
      <c r="B2150" s="2">
        <f t="shared" si="306"/>
        <v>21.470000000000557</v>
      </c>
      <c r="C2150" s="428">
        <f t="shared" si="303"/>
        <v>21.47</v>
      </c>
      <c r="D2150" s="425">
        <f t="shared" si="298"/>
        <v>0.21532955357630806</v>
      </c>
      <c r="E2150" s="433">
        <f t="shared" si="304"/>
        <v>21.47</v>
      </c>
      <c r="F2150" s="430">
        <f t="shared" si="299"/>
        <v>0.25052255107901705</v>
      </c>
      <c r="G2150" s="439">
        <f t="shared" si="305"/>
        <v>21.47</v>
      </c>
      <c r="H2150" s="435">
        <f t="shared" si="300"/>
        <v>0.25052255107901705</v>
      </c>
      <c r="I2150" s="577">
        <f t="shared" si="305"/>
        <v>21.47</v>
      </c>
      <c r="J2150" s="573">
        <f t="shared" si="301"/>
        <v>0.66622842371427249</v>
      </c>
    </row>
    <row r="2151" spans="1:10" x14ac:dyDescent="0.25">
      <c r="A2151">
        <f t="shared" si="302"/>
        <v>0.21542828867870814</v>
      </c>
      <c r="B2151" s="2">
        <f t="shared" si="306"/>
        <v>21.480000000000558</v>
      </c>
      <c r="C2151" s="428">
        <f t="shared" si="303"/>
        <v>21.48</v>
      </c>
      <c r="D2151" s="425">
        <f t="shared" si="298"/>
        <v>0.21542828867870265</v>
      </c>
      <c r="E2151" s="433">
        <f t="shared" si="304"/>
        <v>21.48</v>
      </c>
      <c r="F2151" s="430">
        <f t="shared" si="299"/>
        <v>0.25060482889791202</v>
      </c>
      <c r="G2151" s="439">
        <f t="shared" si="305"/>
        <v>21.48</v>
      </c>
      <c r="H2151" s="435">
        <f t="shared" si="300"/>
        <v>0.25060482889791202</v>
      </c>
      <c r="I2151" s="577">
        <f t="shared" si="305"/>
        <v>21.48</v>
      </c>
      <c r="J2151" s="573">
        <f t="shared" si="301"/>
        <v>0.66630803684305606</v>
      </c>
    </row>
    <row r="2152" spans="1:10" x14ac:dyDescent="0.25">
      <c r="A2152">
        <f t="shared" si="302"/>
        <v>0.21552702632569046</v>
      </c>
      <c r="B2152" s="2">
        <f t="shared" si="306"/>
        <v>21.49000000000056</v>
      </c>
      <c r="C2152" s="428">
        <f t="shared" si="303"/>
        <v>21.49</v>
      </c>
      <c r="D2152" s="425">
        <f t="shared" si="298"/>
        <v>0.21552702632568491</v>
      </c>
      <c r="E2152" s="433">
        <f t="shared" si="304"/>
        <v>21.49</v>
      </c>
      <c r="F2152" s="430">
        <f t="shared" si="299"/>
        <v>0.25068711527330434</v>
      </c>
      <c r="G2152" s="439">
        <f t="shared" si="305"/>
        <v>21.49</v>
      </c>
      <c r="H2152" s="435">
        <f t="shared" si="300"/>
        <v>0.25068711527330434</v>
      </c>
      <c r="I2152" s="577">
        <f t="shared" si="305"/>
        <v>21.49</v>
      </c>
      <c r="J2152" s="573">
        <f t="shared" si="301"/>
        <v>0.66638765181272264</v>
      </c>
    </row>
    <row r="2153" spans="1:10" x14ac:dyDescent="0.25">
      <c r="A2153">
        <f t="shared" si="302"/>
        <v>0.21562576651220991</v>
      </c>
      <c r="B2153" s="2">
        <f t="shared" si="306"/>
        <v>21.500000000000561</v>
      </c>
      <c r="C2153" s="428">
        <f t="shared" si="303"/>
        <v>21.5</v>
      </c>
      <c r="D2153" s="425">
        <f t="shared" si="298"/>
        <v>0.21562576651220436</v>
      </c>
      <c r="E2153" s="433">
        <f t="shared" si="304"/>
        <v>21.5</v>
      </c>
      <c r="F2153" s="430">
        <f t="shared" si="299"/>
        <v>0.250769410201585</v>
      </c>
      <c r="G2153" s="439">
        <f t="shared" si="305"/>
        <v>21.5</v>
      </c>
      <c r="H2153" s="435">
        <f t="shared" si="300"/>
        <v>0.250769410201585</v>
      </c>
      <c r="I2153" s="577">
        <f t="shared" si="305"/>
        <v>21.5</v>
      </c>
      <c r="J2153" s="573">
        <f t="shared" si="301"/>
        <v>0.66646726862302463</v>
      </c>
    </row>
    <row r="2154" spans="1:10" x14ac:dyDescent="0.25">
      <c r="A2154">
        <f t="shared" si="302"/>
        <v>0.21572450923322553</v>
      </c>
      <c r="B2154" s="2">
        <f t="shared" si="306"/>
        <v>21.510000000000563</v>
      </c>
      <c r="C2154" s="428">
        <f t="shared" si="303"/>
        <v>21.51</v>
      </c>
      <c r="D2154" s="425">
        <f t="shared" si="298"/>
        <v>0.21572450923321995</v>
      </c>
      <c r="E2154" s="433">
        <f t="shared" si="304"/>
        <v>21.51</v>
      </c>
      <c r="F2154" s="430">
        <f t="shared" si="299"/>
        <v>0.25085171367914527</v>
      </c>
      <c r="G2154" s="439">
        <f t="shared" si="305"/>
        <v>21.51</v>
      </c>
      <c r="H2154" s="435">
        <f t="shared" si="300"/>
        <v>0.25085171367914527</v>
      </c>
      <c r="I2154" s="577">
        <f t="shared" si="305"/>
        <v>21.51</v>
      </c>
      <c r="J2154" s="573">
        <f t="shared" si="301"/>
        <v>0.66654688727371203</v>
      </c>
    </row>
    <row r="2155" spans="1:10" x14ac:dyDescent="0.25">
      <c r="A2155">
        <f t="shared" si="302"/>
        <v>0.21582325448370593</v>
      </c>
      <c r="B2155" s="2">
        <f t="shared" si="306"/>
        <v>21.520000000000564</v>
      </c>
      <c r="C2155" s="428">
        <f t="shared" si="303"/>
        <v>21.52</v>
      </c>
      <c r="D2155" s="425">
        <f t="shared" si="298"/>
        <v>0.21582325448370035</v>
      </c>
      <c r="E2155" s="433">
        <f t="shared" si="304"/>
        <v>21.52</v>
      </c>
      <c r="F2155" s="430">
        <f t="shared" si="299"/>
        <v>0.25093402570237744</v>
      </c>
      <c r="G2155" s="439">
        <f t="shared" si="305"/>
        <v>21.52</v>
      </c>
      <c r="H2155" s="435">
        <f t="shared" si="300"/>
        <v>0.25093402570237744</v>
      </c>
      <c r="I2155" s="577">
        <f t="shared" si="305"/>
        <v>21.52</v>
      </c>
      <c r="J2155" s="573">
        <f t="shared" si="301"/>
        <v>0.66662650776453591</v>
      </c>
    </row>
    <row r="2156" spans="1:10" x14ac:dyDescent="0.25">
      <c r="A2156">
        <f t="shared" si="302"/>
        <v>0.21592200225862951</v>
      </c>
      <c r="B2156" s="2">
        <f t="shared" si="306"/>
        <v>21.530000000000566</v>
      </c>
      <c r="C2156" s="428">
        <f t="shared" si="303"/>
        <v>21.53</v>
      </c>
      <c r="D2156" s="425">
        <f t="shared" si="298"/>
        <v>0.21592200225862393</v>
      </c>
      <c r="E2156" s="433">
        <f t="shared" si="304"/>
        <v>21.53</v>
      </c>
      <c r="F2156" s="430">
        <f t="shared" si="299"/>
        <v>0.25101634626767472</v>
      </c>
      <c r="G2156" s="439">
        <f t="shared" si="305"/>
        <v>21.53</v>
      </c>
      <c r="H2156" s="435">
        <f t="shared" si="300"/>
        <v>0.25101634626767472</v>
      </c>
      <c r="I2156" s="577">
        <f t="shared" si="305"/>
        <v>21.53</v>
      </c>
      <c r="J2156" s="573">
        <f t="shared" si="301"/>
        <v>0.6667061300952466</v>
      </c>
    </row>
    <row r="2157" spans="1:10" x14ac:dyDescent="0.25">
      <c r="A2157">
        <f t="shared" si="302"/>
        <v>0.21602075255298406</v>
      </c>
      <c r="B2157" s="2">
        <f t="shared" si="306"/>
        <v>21.540000000000568</v>
      </c>
      <c r="C2157" s="428">
        <f t="shared" si="303"/>
        <v>21.54</v>
      </c>
      <c r="D2157" s="425">
        <f t="shared" si="298"/>
        <v>0.2160207525529784</v>
      </c>
      <c r="E2157" s="433">
        <f t="shared" si="304"/>
        <v>21.54</v>
      </c>
      <c r="F2157" s="430">
        <f t="shared" si="299"/>
        <v>0.25109867537143121</v>
      </c>
      <c r="G2157" s="439">
        <f t="shared" si="305"/>
        <v>21.54</v>
      </c>
      <c r="H2157" s="435">
        <f t="shared" si="300"/>
        <v>0.25109867537143121</v>
      </c>
      <c r="I2157" s="577">
        <f t="shared" si="305"/>
        <v>21.54</v>
      </c>
      <c r="J2157" s="573">
        <f t="shared" si="301"/>
        <v>0.66678575426559539</v>
      </c>
    </row>
    <row r="2158" spans="1:10" x14ac:dyDescent="0.25">
      <c r="A2158">
        <f t="shared" si="302"/>
        <v>0.21611950536176705</v>
      </c>
      <c r="B2158" s="2">
        <f t="shared" si="306"/>
        <v>21.550000000000569</v>
      </c>
      <c r="C2158" s="428">
        <f t="shared" si="303"/>
        <v>21.55</v>
      </c>
      <c r="D2158" s="425">
        <f t="shared" si="298"/>
        <v>0.21611950536176139</v>
      </c>
      <c r="E2158" s="433">
        <f t="shared" si="304"/>
        <v>21.55</v>
      </c>
      <c r="F2158" s="430">
        <f t="shared" si="299"/>
        <v>0.25118101301004186</v>
      </c>
      <c r="G2158" s="439">
        <f t="shared" si="305"/>
        <v>21.55</v>
      </c>
      <c r="H2158" s="435">
        <f t="shared" si="300"/>
        <v>0.25118101301004186</v>
      </c>
      <c r="I2158" s="577">
        <f t="shared" si="305"/>
        <v>21.55</v>
      </c>
      <c r="J2158" s="573">
        <f t="shared" si="301"/>
        <v>0.66686538027533271</v>
      </c>
    </row>
    <row r="2159" spans="1:10" x14ac:dyDescent="0.25">
      <c r="A2159">
        <f t="shared" si="302"/>
        <v>0.21621826067998551</v>
      </c>
      <c r="B2159" s="2">
        <f t="shared" si="306"/>
        <v>21.560000000000571</v>
      </c>
      <c r="C2159" s="428">
        <f t="shared" si="303"/>
        <v>21.56</v>
      </c>
      <c r="D2159" s="425">
        <f t="shared" si="298"/>
        <v>0.21621826067997985</v>
      </c>
      <c r="E2159" s="433">
        <f t="shared" si="304"/>
        <v>21.56</v>
      </c>
      <c r="F2159" s="430">
        <f t="shared" si="299"/>
        <v>0.2512633591799025</v>
      </c>
      <c r="G2159" s="439">
        <f t="shared" si="305"/>
        <v>21.56</v>
      </c>
      <c r="H2159" s="435">
        <f t="shared" si="300"/>
        <v>0.2512633591799025</v>
      </c>
      <c r="I2159" s="577">
        <f t="shared" si="305"/>
        <v>21.56</v>
      </c>
      <c r="J2159" s="573">
        <f t="shared" si="301"/>
        <v>0.66694500812421009</v>
      </c>
    </row>
    <row r="2160" spans="1:10" x14ac:dyDescent="0.25">
      <c r="A2160">
        <f t="shared" si="302"/>
        <v>0.21631701850265606</v>
      </c>
      <c r="B2160" s="2">
        <f t="shared" si="306"/>
        <v>21.570000000000572</v>
      </c>
      <c r="C2160" s="428">
        <f t="shared" si="303"/>
        <v>21.57</v>
      </c>
      <c r="D2160" s="425">
        <f t="shared" si="298"/>
        <v>0.21631701850265039</v>
      </c>
      <c r="E2160" s="433">
        <f t="shared" si="304"/>
        <v>21.57</v>
      </c>
      <c r="F2160" s="430">
        <f t="shared" si="299"/>
        <v>0.25134571387740984</v>
      </c>
      <c r="G2160" s="439">
        <f t="shared" si="305"/>
        <v>21.57</v>
      </c>
      <c r="H2160" s="435">
        <f t="shared" si="300"/>
        <v>0.25134571387740984</v>
      </c>
      <c r="I2160" s="577">
        <f t="shared" si="305"/>
        <v>21.57</v>
      </c>
      <c r="J2160" s="573">
        <f t="shared" si="301"/>
        <v>0.66702463781197818</v>
      </c>
    </row>
    <row r="2161" spans="1:10" x14ac:dyDescent="0.25">
      <c r="A2161">
        <f t="shared" si="302"/>
        <v>0.21641577882480478</v>
      </c>
      <c r="B2161" s="2">
        <f t="shared" si="306"/>
        <v>21.580000000000574</v>
      </c>
      <c r="C2161" s="428">
        <f t="shared" si="303"/>
        <v>21.58</v>
      </c>
      <c r="D2161" s="425">
        <f t="shared" si="298"/>
        <v>0.21641577882479909</v>
      </c>
      <c r="E2161" s="433">
        <f t="shared" si="304"/>
        <v>21.58</v>
      </c>
      <c r="F2161" s="430">
        <f t="shared" si="299"/>
        <v>0.25142807709896148</v>
      </c>
      <c r="G2161" s="439">
        <f t="shared" si="305"/>
        <v>21.58</v>
      </c>
      <c r="H2161" s="435">
        <f t="shared" si="300"/>
        <v>0.25142807709896148</v>
      </c>
      <c r="I2161" s="577">
        <f t="shared" si="305"/>
        <v>21.58</v>
      </c>
      <c r="J2161" s="573">
        <f t="shared" si="301"/>
        <v>0.66710426933838785</v>
      </c>
    </row>
    <row r="2162" spans="1:10" x14ac:dyDescent="0.25">
      <c r="A2162">
        <f t="shared" si="302"/>
        <v>0.21651454164146733</v>
      </c>
      <c r="B2162" s="2">
        <f t="shared" si="306"/>
        <v>21.590000000000575</v>
      </c>
      <c r="C2162" s="428">
        <f t="shared" si="303"/>
        <v>21.59</v>
      </c>
      <c r="D2162" s="425">
        <f t="shared" si="298"/>
        <v>0.21651454164146164</v>
      </c>
      <c r="E2162" s="433">
        <f t="shared" si="304"/>
        <v>21.59</v>
      </c>
      <c r="F2162" s="430">
        <f t="shared" si="299"/>
        <v>0.25151044884095591</v>
      </c>
      <c r="G2162" s="439">
        <f t="shared" si="305"/>
        <v>21.59</v>
      </c>
      <c r="H2162" s="435">
        <f t="shared" si="300"/>
        <v>0.25151044884095591</v>
      </c>
      <c r="I2162" s="577">
        <f t="shared" si="305"/>
        <v>21.59</v>
      </c>
      <c r="J2162" s="573">
        <f t="shared" si="301"/>
        <v>0.6671839027031905</v>
      </c>
    </row>
    <row r="2163" spans="1:10" x14ac:dyDescent="0.25">
      <c r="A2163">
        <f t="shared" si="302"/>
        <v>0.21661330694768874</v>
      </c>
      <c r="B2163" s="2">
        <f t="shared" si="306"/>
        <v>21.600000000000577</v>
      </c>
      <c r="C2163" s="428">
        <f t="shared" si="303"/>
        <v>21.6</v>
      </c>
      <c r="D2163" s="425">
        <f t="shared" si="298"/>
        <v>0.21661330694768308</v>
      </c>
      <c r="E2163" s="433">
        <f t="shared" si="304"/>
        <v>21.6</v>
      </c>
      <c r="F2163" s="430">
        <f t="shared" si="299"/>
        <v>0.25159282909979253</v>
      </c>
      <c r="G2163" s="439">
        <f t="shared" si="305"/>
        <v>21.6</v>
      </c>
      <c r="H2163" s="435">
        <f t="shared" si="300"/>
        <v>0.25159282909979253</v>
      </c>
      <c r="I2163" s="577">
        <f t="shared" si="305"/>
        <v>21.6</v>
      </c>
      <c r="J2163" s="573">
        <f t="shared" si="301"/>
        <v>0.66726353790613724</v>
      </c>
    </row>
    <row r="2164" spans="1:10" x14ac:dyDescent="0.25">
      <c r="A2164">
        <f t="shared" si="302"/>
        <v>0.21671207473852372</v>
      </c>
      <c r="B2164" s="2">
        <f t="shared" si="306"/>
        <v>21.610000000000579</v>
      </c>
      <c r="C2164" s="428">
        <f t="shared" si="303"/>
        <v>21.61</v>
      </c>
      <c r="D2164" s="425">
        <f t="shared" si="298"/>
        <v>0.216712074738518</v>
      </c>
      <c r="E2164" s="433">
        <f t="shared" si="304"/>
        <v>21.61</v>
      </c>
      <c r="F2164" s="430">
        <f t="shared" si="299"/>
        <v>0.25167521787187158</v>
      </c>
      <c r="G2164" s="439">
        <f t="shared" si="305"/>
        <v>21.61</v>
      </c>
      <c r="H2164" s="435">
        <f t="shared" si="300"/>
        <v>0.25167521787187158</v>
      </c>
      <c r="I2164" s="577">
        <f t="shared" si="305"/>
        <v>21.61</v>
      </c>
      <c r="J2164" s="573">
        <f t="shared" si="301"/>
        <v>0.66734317494697915</v>
      </c>
    </row>
    <row r="2165" spans="1:10" x14ac:dyDescent="0.25">
      <c r="A2165">
        <f t="shared" si="302"/>
        <v>0.21681084500903627</v>
      </c>
      <c r="B2165" s="2">
        <f t="shared" si="306"/>
        <v>21.62000000000058</v>
      </c>
      <c r="C2165" s="428">
        <f t="shared" si="303"/>
        <v>21.62</v>
      </c>
      <c r="D2165" s="425">
        <f t="shared" si="298"/>
        <v>0.21681084500903056</v>
      </c>
      <c r="E2165" s="433">
        <f t="shared" si="304"/>
        <v>21.62</v>
      </c>
      <c r="F2165" s="430">
        <f t="shared" si="299"/>
        <v>0.25175761515359418</v>
      </c>
      <c r="G2165" s="439">
        <f t="shared" si="305"/>
        <v>21.62</v>
      </c>
      <c r="H2165" s="435">
        <f t="shared" si="300"/>
        <v>0.25175761515359418</v>
      </c>
      <c r="I2165" s="577">
        <f t="shared" si="305"/>
        <v>21.62</v>
      </c>
      <c r="J2165" s="573">
        <f t="shared" si="301"/>
        <v>0.66742281382546709</v>
      </c>
    </row>
    <row r="2166" spans="1:10" x14ac:dyDescent="0.25">
      <c r="A2166">
        <f t="shared" si="302"/>
        <v>0.21690961775429995</v>
      </c>
      <c r="B2166" s="2">
        <f t="shared" si="306"/>
        <v>21.630000000000582</v>
      </c>
      <c r="C2166" s="428">
        <f t="shared" si="303"/>
        <v>21.63</v>
      </c>
      <c r="D2166" s="425">
        <f t="shared" si="298"/>
        <v>0.21690961775429424</v>
      </c>
      <c r="E2166" s="433">
        <f t="shared" si="304"/>
        <v>21.63</v>
      </c>
      <c r="F2166" s="430">
        <f t="shared" si="299"/>
        <v>0.25184002094136237</v>
      </c>
      <c r="G2166" s="439">
        <f t="shared" si="305"/>
        <v>21.63</v>
      </c>
      <c r="H2166" s="435">
        <f t="shared" si="300"/>
        <v>0.25184002094136237</v>
      </c>
      <c r="I2166" s="577">
        <f t="shared" si="305"/>
        <v>21.63</v>
      </c>
      <c r="J2166" s="573">
        <f t="shared" si="301"/>
        <v>0.66750245454135293</v>
      </c>
    </row>
    <row r="2167" spans="1:10" x14ac:dyDescent="0.25">
      <c r="A2167">
        <f t="shared" si="302"/>
        <v>0.21700839296939764</v>
      </c>
      <c r="B2167" s="2">
        <f t="shared" si="306"/>
        <v>21.640000000000583</v>
      </c>
      <c r="C2167" s="428">
        <f t="shared" si="303"/>
        <v>21.64</v>
      </c>
      <c r="D2167" s="425">
        <f t="shared" si="298"/>
        <v>0.21700839296939192</v>
      </c>
      <c r="E2167" s="433">
        <f t="shared" si="304"/>
        <v>21.64</v>
      </c>
      <c r="F2167" s="430">
        <f t="shared" si="299"/>
        <v>0.25192243523157914</v>
      </c>
      <c r="G2167" s="439">
        <f t="shared" si="305"/>
        <v>21.64</v>
      </c>
      <c r="H2167" s="435">
        <f t="shared" si="300"/>
        <v>0.25192243523157914</v>
      </c>
      <c r="I2167" s="577">
        <f t="shared" si="305"/>
        <v>21.64</v>
      </c>
      <c r="J2167" s="573">
        <f t="shared" si="301"/>
        <v>0.66758209709438732</v>
      </c>
    </row>
    <row r="2168" spans="1:10" x14ac:dyDescent="0.25">
      <c r="A2168">
        <f t="shared" si="302"/>
        <v>0.21710717064942181</v>
      </c>
      <c r="B2168" s="2">
        <f t="shared" si="306"/>
        <v>21.650000000000585</v>
      </c>
      <c r="C2168" s="428">
        <f t="shared" si="303"/>
        <v>21.65</v>
      </c>
      <c r="D2168" s="425">
        <f t="shared" si="298"/>
        <v>0.21710717064941604</v>
      </c>
      <c r="E2168" s="433">
        <f t="shared" si="304"/>
        <v>21.65</v>
      </c>
      <c r="F2168" s="430">
        <f t="shared" si="299"/>
        <v>0.2520048580206482</v>
      </c>
      <c r="G2168" s="439">
        <f t="shared" si="305"/>
        <v>21.65</v>
      </c>
      <c r="H2168" s="435">
        <f t="shared" si="300"/>
        <v>0.2520048580206482</v>
      </c>
      <c r="I2168" s="577">
        <f t="shared" si="305"/>
        <v>21.65</v>
      </c>
      <c r="J2168" s="573">
        <f t="shared" si="301"/>
        <v>0.66766174148432234</v>
      </c>
    </row>
    <row r="2169" spans="1:10" x14ac:dyDescent="0.25">
      <c r="A2169">
        <f t="shared" si="302"/>
        <v>0.21720595078947411</v>
      </c>
      <c r="B2169" s="2">
        <f t="shared" si="306"/>
        <v>21.660000000000586</v>
      </c>
      <c r="C2169" s="428">
        <f t="shared" si="303"/>
        <v>21.66</v>
      </c>
      <c r="D2169" s="425">
        <f t="shared" si="298"/>
        <v>0.21720595078946833</v>
      </c>
      <c r="E2169" s="433">
        <f t="shared" si="304"/>
        <v>21.66</v>
      </c>
      <c r="F2169" s="430">
        <f t="shared" si="299"/>
        <v>0.25208728930497426</v>
      </c>
      <c r="G2169" s="439">
        <f t="shared" si="305"/>
        <v>21.66</v>
      </c>
      <c r="H2169" s="435">
        <f t="shared" si="300"/>
        <v>0.25208728930497426</v>
      </c>
      <c r="I2169" s="577">
        <f t="shared" si="305"/>
        <v>21.66</v>
      </c>
      <c r="J2169" s="573">
        <f t="shared" si="301"/>
        <v>0.6677413877109083</v>
      </c>
    </row>
    <row r="2170" spans="1:10" x14ac:dyDescent="0.25">
      <c r="A2170">
        <f t="shared" si="302"/>
        <v>0.21730473338466572</v>
      </c>
      <c r="B2170" s="2">
        <f t="shared" si="306"/>
        <v>21.670000000000588</v>
      </c>
      <c r="C2170" s="428">
        <f t="shared" si="303"/>
        <v>21.67</v>
      </c>
      <c r="D2170" s="425">
        <f t="shared" si="298"/>
        <v>0.21730473338465991</v>
      </c>
      <c r="E2170" s="433">
        <f t="shared" si="304"/>
        <v>21.67</v>
      </c>
      <c r="F2170" s="430">
        <f t="shared" si="299"/>
        <v>0.25216972908096308</v>
      </c>
      <c r="G2170" s="439">
        <f t="shared" si="305"/>
        <v>21.67</v>
      </c>
      <c r="H2170" s="435">
        <f t="shared" si="300"/>
        <v>0.25216972908096308</v>
      </c>
      <c r="I2170" s="577">
        <f t="shared" si="305"/>
        <v>21.67</v>
      </c>
      <c r="J2170" s="573">
        <f t="shared" si="301"/>
        <v>0.6678210357738984</v>
      </c>
    </row>
    <row r="2171" spans="1:10" x14ac:dyDescent="0.25">
      <c r="A2171">
        <f t="shared" si="302"/>
        <v>0.21740351843011718</v>
      </c>
      <c r="B2171" s="2">
        <f t="shared" si="306"/>
        <v>21.680000000000589</v>
      </c>
      <c r="C2171" s="428">
        <f t="shared" si="303"/>
        <v>21.68</v>
      </c>
      <c r="D2171" s="425">
        <f t="shared" si="298"/>
        <v>0.21740351843011133</v>
      </c>
      <c r="E2171" s="433">
        <f t="shared" si="304"/>
        <v>21.68</v>
      </c>
      <c r="F2171" s="430">
        <f t="shared" si="299"/>
        <v>0.25225217734502076</v>
      </c>
      <c r="G2171" s="439">
        <f t="shared" si="305"/>
        <v>21.68</v>
      </c>
      <c r="H2171" s="435">
        <f t="shared" si="300"/>
        <v>0.25225217734502076</v>
      </c>
      <c r="I2171" s="577">
        <f t="shared" si="305"/>
        <v>21.68</v>
      </c>
      <c r="J2171" s="573">
        <f t="shared" si="301"/>
        <v>0.66790068567304195</v>
      </c>
    </row>
    <row r="2172" spans="1:10" x14ac:dyDescent="0.25">
      <c r="A2172">
        <f t="shared" si="302"/>
        <v>0.21750230592095829</v>
      </c>
      <c r="B2172" s="2">
        <f t="shared" si="306"/>
        <v>21.690000000000591</v>
      </c>
      <c r="C2172" s="428">
        <f t="shared" si="303"/>
        <v>21.69</v>
      </c>
      <c r="D2172" s="425">
        <f t="shared" si="298"/>
        <v>0.21750230592095246</v>
      </c>
      <c r="E2172" s="433">
        <f t="shared" si="304"/>
        <v>21.69</v>
      </c>
      <c r="F2172" s="430">
        <f t="shared" si="299"/>
        <v>0.252334634093555</v>
      </c>
      <c r="G2172" s="439">
        <f t="shared" si="305"/>
        <v>21.69</v>
      </c>
      <c r="H2172" s="435">
        <f t="shared" si="300"/>
        <v>0.252334634093555</v>
      </c>
      <c r="I2172" s="577">
        <f t="shared" si="305"/>
        <v>21.69</v>
      </c>
      <c r="J2172" s="573">
        <f t="shared" si="301"/>
        <v>0.66798033740809226</v>
      </c>
    </row>
    <row r="2173" spans="1:10" x14ac:dyDescent="0.25">
      <c r="A2173">
        <f t="shared" si="302"/>
        <v>0.21760109585232826</v>
      </c>
      <c r="B2173" s="2">
        <f t="shared" si="306"/>
        <v>21.700000000000593</v>
      </c>
      <c r="C2173" s="428">
        <f t="shared" si="303"/>
        <v>21.7</v>
      </c>
      <c r="D2173" s="425">
        <f t="shared" si="298"/>
        <v>0.2176010958523224</v>
      </c>
      <c r="E2173" s="433">
        <f t="shared" si="304"/>
        <v>21.7</v>
      </c>
      <c r="F2173" s="430">
        <f t="shared" si="299"/>
        <v>0.25241709932297396</v>
      </c>
      <c r="G2173" s="439">
        <f t="shared" si="305"/>
        <v>21.7</v>
      </c>
      <c r="H2173" s="435">
        <f t="shared" si="300"/>
        <v>0.25241709932297396</v>
      </c>
      <c r="I2173" s="577">
        <f t="shared" si="305"/>
        <v>21.7</v>
      </c>
      <c r="J2173" s="573">
        <f t="shared" si="301"/>
        <v>0.66805999097879998</v>
      </c>
    </row>
    <row r="2174" spans="1:10" x14ac:dyDescent="0.25">
      <c r="A2174">
        <f t="shared" si="302"/>
        <v>0.21769988821937561</v>
      </c>
      <c r="B2174" s="2">
        <f t="shared" si="306"/>
        <v>21.710000000000594</v>
      </c>
      <c r="C2174" s="428">
        <f t="shared" si="303"/>
        <v>21.71</v>
      </c>
      <c r="D2174" s="425">
        <f t="shared" si="298"/>
        <v>0.21769988821936972</v>
      </c>
      <c r="E2174" s="433">
        <f t="shared" si="304"/>
        <v>21.71</v>
      </c>
      <c r="F2174" s="430">
        <f t="shared" si="299"/>
        <v>0.25249957302968667</v>
      </c>
      <c r="G2174" s="439">
        <f t="shared" si="305"/>
        <v>21.71</v>
      </c>
      <c r="H2174" s="435">
        <f t="shared" si="300"/>
        <v>0.25249957302968667</v>
      </c>
      <c r="I2174" s="577">
        <f t="shared" si="305"/>
        <v>21.71</v>
      </c>
      <c r="J2174" s="573">
        <f t="shared" si="301"/>
        <v>0.66813964638491696</v>
      </c>
    </row>
    <row r="2175" spans="1:10" x14ac:dyDescent="0.25">
      <c r="A2175">
        <f t="shared" si="302"/>
        <v>0.2177986830172581</v>
      </c>
      <c r="B2175" s="2">
        <f t="shared" si="306"/>
        <v>21.720000000000596</v>
      </c>
      <c r="C2175" s="428">
        <f t="shared" si="303"/>
        <v>21.72</v>
      </c>
      <c r="D2175" s="425">
        <f t="shared" si="298"/>
        <v>0.21779868301725222</v>
      </c>
      <c r="E2175" s="433">
        <f t="shared" si="304"/>
        <v>21.72</v>
      </c>
      <c r="F2175" s="430">
        <f t="shared" si="299"/>
        <v>0.2525820552101033</v>
      </c>
      <c r="G2175" s="439">
        <f t="shared" si="305"/>
        <v>21.72</v>
      </c>
      <c r="H2175" s="435">
        <f t="shared" si="300"/>
        <v>0.2525820552101033</v>
      </c>
      <c r="I2175" s="577">
        <f t="shared" si="305"/>
        <v>21.72</v>
      </c>
      <c r="J2175" s="573">
        <f t="shared" si="301"/>
        <v>0.66821930362619508</v>
      </c>
    </row>
    <row r="2176" spans="1:10" x14ac:dyDescent="0.25">
      <c r="A2176">
        <f t="shared" si="302"/>
        <v>0.21789748024114286</v>
      </c>
      <c r="B2176" s="2">
        <f t="shared" si="306"/>
        <v>21.730000000000597</v>
      </c>
      <c r="C2176" s="428">
        <f t="shared" si="303"/>
        <v>21.73</v>
      </c>
      <c r="D2176" s="425">
        <f t="shared" si="298"/>
        <v>0.21789748024113698</v>
      </c>
      <c r="E2176" s="433">
        <f t="shared" si="304"/>
        <v>21.73</v>
      </c>
      <c r="F2176" s="430">
        <f t="shared" si="299"/>
        <v>0.25266454586063464</v>
      </c>
      <c r="G2176" s="439">
        <f t="shared" si="305"/>
        <v>21.73</v>
      </c>
      <c r="H2176" s="435">
        <f t="shared" si="300"/>
        <v>0.25266454586063464</v>
      </c>
      <c r="I2176" s="577">
        <f t="shared" si="305"/>
        <v>21.73</v>
      </c>
      <c r="J2176" s="573">
        <f t="shared" si="301"/>
        <v>0.66829896270238576</v>
      </c>
    </row>
    <row r="2177" spans="1:10" x14ac:dyDescent="0.25">
      <c r="A2177">
        <f t="shared" si="302"/>
        <v>0.21799627988620623</v>
      </c>
      <c r="B2177" s="2">
        <f t="shared" si="306"/>
        <v>21.740000000000599</v>
      </c>
      <c r="C2177" s="428">
        <f t="shared" si="303"/>
        <v>21.74</v>
      </c>
      <c r="D2177" s="425">
        <f t="shared" si="298"/>
        <v>0.21799627988620032</v>
      </c>
      <c r="E2177" s="433">
        <f t="shared" si="304"/>
        <v>21.74</v>
      </c>
      <c r="F2177" s="430">
        <f t="shared" si="299"/>
        <v>0.25274704497769263</v>
      </c>
      <c r="G2177" s="439">
        <f t="shared" si="305"/>
        <v>21.74</v>
      </c>
      <c r="H2177" s="435">
        <f t="shared" si="300"/>
        <v>0.25274704497769263</v>
      </c>
      <c r="I2177" s="577">
        <f t="shared" si="305"/>
        <v>21.74</v>
      </c>
      <c r="J2177" s="573">
        <f t="shared" si="301"/>
        <v>0.66837862361324063</v>
      </c>
    </row>
    <row r="2178" spans="1:10" x14ac:dyDescent="0.25">
      <c r="A2178">
        <f t="shared" si="302"/>
        <v>0.2180950819476338</v>
      </c>
      <c r="B2178" s="2">
        <f t="shared" si="306"/>
        <v>21.7500000000006</v>
      </c>
      <c r="C2178" s="428">
        <f t="shared" si="303"/>
        <v>21.75</v>
      </c>
      <c r="D2178" s="425">
        <f t="shared" si="298"/>
        <v>0.21809508194762789</v>
      </c>
      <c r="E2178" s="433">
        <f t="shared" si="304"/>
        <v>21.75</v>
      </c>
      <c r="F2178" s="430">
        <f t="shared" si="299"/>
        <v>0.25282955255768985</v>
      </c>
      <c r="G2178" s="439">
        <f t="shared" si="305"/>
        <v>21.75</v>
      </c>
      <c r="H2178" s="435">
        <f t="shared" si="300"/>
        <v>0.25282955255768985</v>
      </c>
      <c r="I2178" s="577">
        <f t="shared" si="305"/>
        <v>21.75</v>
      </c>
      <c r="J2178" s="573">
        <f t="shared" si="301"/>
        <v>0.66845828635851168</v>
      </c>
    </row>
    <row r="2179" spans="1:10" x14ac:dyDescent="0.25">
      <c r="A2179">
        <f t="shared" si="302"/>
        <v>0.2181938864206204</v>
      </c>
      <c r="B2179" s="2">
        <f t="shared" si="306"/>
        <v>21.760000000000602</v>
      </c>
      <c r="C2179" s="428">
        <f t="shared" si="303"/>
        <v>21.76</v>
      </c>
      <c r="D2179" s="425">
        <f t="shared" ref="D2179:D2242" si="307">(((1+C2179/100)^D$2)*C2179/100)/(((1+C2179/100)^D$2)-1)</f>
        <v>0.21819388642061446</v>
      </c>
      <c r="E2179" s="433">
        <f t="shared" si="304"/>
        <v>21.76</v>
      </c>
      <c r="F2179" s="430">
        <f t="shared" ref="F2179:F2242" si="308">(((1+E2179/100)^F$2)*E2179/100)/(((1+E2179/100)^F$2)-1)</f>
        <v>0.25291206859704007</v>
      </c>
      <c r="G2179" s="439">
        <f t="shared" si="305"/>
        <v>21.76</v>
      </c>
      <c r="H2179" s="435">
        <f t="shared" ref="H2179:H2242" si="309">(((1+G2179/100)^H$2)*G2179/100)/(((1+G2179/100)^H$2)-1)</f>
        <v>0.25291206859704007</v>
      </c>
      <c r="I2179" s="577">
        <f t="shared" si="305"/>
        <v>21.76</v>
      </c>
      <c r="J2179" s="573">
        <f t="shared" ref="J2179:J2242" si="310">(((1+I2179/100)^J$2)*I2179/100)/(((1+I2179/100)^J$2)-1)</f>
        <v>0.6685379509379511</v>
      </c>
    </row>
    <row r="2180" spans="1:10" x14ac:dyDescent="0.25">
      <c r="A2180">
        <f t="shared" si="302"/>
        <v>0.21829269330037016</v>
      </c>
      <c r="B2180" s="2">
        <f t="shared" si="306"/>
        <v>21.770000000000604</v>
      </c>
      <c r="C2180" s="428">
        <f t="shared" si="303"/>
        <v>21.77</v>
      </c>
      <c r="D2180" s="425">
        <f t="shared" si="307"/>
        <v>0.21829269330036419</v>
      </c>
      <c r="E2180" s="433">
        <f t="shared" si="304"/>
        <v>21.77</v>
      </c>
      <c r="F2180" s="430">
        <f t="shared" si="308"/>
        <v>0.2529945930921576</v>
      </c>
      <c r="G2180" s="439">
        <f t="shared" si="305"/>
        <v>21.77</v>
      </c>
      <c r="H2180" s="435">
        <f t="shared" si="309"/>
        <v>0.2529945930921576</v>
      </c>
      <c r="I2180" s="577">
        <f t="shared" si="305"/>
        <v>21.77</v>
      </c>
      <c r="J2180" s="573">
        <f t="shared" si="310"/>
        <v>0.66861761735130976</v>
      </c>
    </row>
    <row r="2181" spans="1:10" x14ac:dyDescent="0.25">
      <c r="A2181">
        <f t="shared" ref="A2181:A2244" si="311">(((1+B2181/100)^A$2)*B2181/100)/(((1+B2181/100)^A$2)-1)</f>
        <v>0.21839150258209616</v>
      </c>
      <c r="B2181" s="2">
        <f t="shared" si="306"/>
        <v>21.780000000000605</v>
      </c>
      <c r="C2181" s="428">
        <f t="shared" si="303"/>
        <v>21.78</v>
      </c>
      <c r="D2181" s="425">
        <f t="shared" si="307"/>
        <v>0.21839150258209022</v>
      </c>
      <c r="E2181" s="433">
        <f t="shared" si="304"/>
        <v>21.78</v>
      </c>
      <c r="F2181" s="430">
        <f t="shared" si="308"/>
        <v>0.25307712603945798</v>
      </c>
      <c r="G2181" s="439">
        <f t="shared" si="305"/>
        <v>21.78</v>
      </c>
      <c r="H2181" s="435">
        <f t="shared" si="309"/>
        <v>0.25307712603945798</v>
      </c>
      <c r="I2181" s="577">
        <f t="shared" si="305"/>
        <v>21.78</v>
      </c>
      <c r="J2181" s="573">
        <f t="shared" si="310"/>
        <v>0.66869728559834074</v>
      </c>
    </row>
    <row r="2182" spans="1:10" x14ac:dyDescent="0.25">
      <c r="A2182">
        <f t="shared" si="311"/>
        <v>0.21849031426102106</v>
      </c>
      <c r="B2182" s="2">
        <f t="shared" si="306"/>
        <v>21.790000000000607</v>
      </c>
      <c r="C2182" s="428">
        <f t="shared" ref="C2182:C2245" si="312">ROUND(C2181+0.01,2)</f>
        <v>21.79</v>
      </c>
      <c r="D2182" s="425">
        <f t="shared" si="307"/>
        <v>0.21849031426101506</v>
      </c>
      <c r="E2182" s="433">
        <f t="shared" ref="E2182:E2245" si="313">ROUND(E2181+0.01,2)</f>
        <v>21.79</v>
      </c>
      <c r="F2182" s="430">
        <f t="shared" si="308"/>
        <v>0.25315966743535734</v>
      </c>
      <c r="G2182" s="439">
        <f t="shared" ref="G2182:I2245" si="314">ROUND(G2181+0.01,2)</f>
        <v>21.79</v>
      </c>
      <c r="H2182" s="435">
        <f t="shared" si="309"/>
        <v>0.25315966743535734</v>
      </c>
      <c r="I2182" s="577">
        <f t="shared" si="314"/>
        <v>21.79</v>
      </c>
      <c r="J2182" s="573">
        <f t="shared" si="310"/>
        <v>0.66877695567879536</v>
      </c>
    </row>
    <row r="2183" spans="1:10" x14ac:dyDescent="0.25">
      <c r="A2183">
        <f t="shared" si="311"/>
        <v>0.21858912833237626</v>
      </c>
      <c r="B2183" s="2">
        <f t="shared" si="306"/>
        <v>21.800000000000608</v>
      </c>
      <c r="C2183" s="428">
        <f t="shared" si="312"/>
        <v>21.8</v>
      </c>
      <c r="D2183" s="425">
        <f t="shared" si="307"/>
        <v>0.21858912833237029</v>
      </c>
      <c r="E2183" s="433">
        <f t="shared" si="313"/>
        <v>21.8</v>
      </c>
      <c r="F2183" s="430">
        <f t="shared" si="308"/>
        <v>0.253242217276273</v>
      </c>
      <c r="G2183" s="439">
        <f t="shared" si="314"/>
        <v>21.8</v>
      </c>
      <c r="H2183" s="435">
        <f t="shared" si="309"/>
        <v>0.253242217276273</v>
      </c>
      <c r="I2183" s="577">
        <f t="shared" si="314"/>
        <v>21.8</v>
      </c>
      <c r="J2183" s="573">
        <f t="shared" si="310"/>
        <v>0.6688566275924257</v>
      </c>
    </row>
    <row r="2184" spans="1:10" x14ac:dyDescent="0.25">
      <c r="A2184">
        <f t="shared" si="311"/>
        <v>0.21868794479140266</v>
      </c>
      <c r="B2184" s="2">
        <f t="shared" si="306"/>
        <v>21.81000000000061</v>
      </c>
      <c r="C2184" s="428">
        <f t="shared" si="312"/>
        <v>21.81</v>
      </c>
      <c r="D2184" s="425">
        <f t="shared" si="307"/>
        <v>0.21868794479139664</v>
      </c>
      <c r="E2184" s="433">
        <f t="shared" si="313"/>
        <v>21.81</v>
      </c>
      <c r="F2184" s="430">
        <f t="shared" si="308"/>
        <v>0.25332477555862287</v>
      </c>
      <c r="G2184" s="439">
        <f t="shared" si="314"/>
        <v>21.81</v>
      </c>
      <c r="H2184" s="435">
        <f t="shared" si="309"/>
        <v>0.25332477555862287</v>
      </c>
      <c r="I2184" s="577">
        <f t="shared" si="314"/>
        <v>21.81</v>
      </c>
      <c r="J2184" s="573">
        <f t="shared" si="310"/>
        <v>0.66893630133898396</v>
      </c>
    </row>
    <row r="2185" spans="1:10" x14ac:dyDescent="0.25">
      <c r="A2185">
        <f t="shared" si="311"/>
        <v>0.21878676363335012</v>
      </c>
      <c r="B2185" s="2">
        <f t="shared" si="306"/>
        <v>21.820000000000611</v>
      </c>
      <c r="C2185" s="428">
        <f t="shared" si="312"/>
        <v>21.82</v>
      </c>
      <c r="D2185" s="425">
        <f t="shared" si="307"/>
        <v>0.21878676363334409</v>
      </c>
      <c r="E2185" s="433">
        <f t="shared" si="313"/>
        <v>21.82</v>
      </c>
      <c r="F2185" s="430">
        <f t="shared" si="308"/>
        <v>0.25340734227882611</v>
      </c>
      <c r="G2185" s="439">
        <f t="shared" si="314"/>
        <v>21.82</v>
      </c>
      <c r="H2185" s="435">
        <f t="shared" si="309"/>
        <v>0.25340734227882611</v>
      </c>
      <c r="I2185" s="577">
        <f t="shared" si="314"/>
        <v>21.82</v>
      </c>
      <c r="J2185" s="573">
        <f t="shared" si="310"/>
        <v>0.66901597691822212</v>
      </c>
    </row>
    <row r="2186" spans="1:10" x14ac:dyDescent="0.25">
      <c r="A2186">
        <f t="shared" si="311"/>
        <v>0.21888558485347764</v>
      </c>
      <c r="B2186" s="2">
        <f t="shared" si="306"/>
        <v>21.830000000000613</v>
      </c>
      <c r="C2186" s="428">
        <f t="shared" si="312"/>
        <v>21.83</v>
      </c>
      <c r="D2186" s="425">
        <f t="shared" si="307"/>
        <v>0.21888558485347159</v>
      </c>
      <c r="E2186" s="433">
        <f t="shared" si="313"/>
        <v>21.83</v>
      </c>
      <c r="F2186" s="430">
        <f t="shared" si="308"/>
        <v>0.2534899174333024</v>
      </c>
      <c r="G2186" s="439">
        <f t="shared" si="314"/>
        <v>21.83</v>
      </c>
      <c r="H2186" s="435">
        <f t="shared" si="309"/>
        <v>0.2534899174333024</v>
      </c>
      <c r="I2186" s="577">
        <f t="shared" si="314"/>
        <v>21.83</v>
      </c>
      <c r="J2186" s="573">
        <f t="shared" si="310"/>
        <v>0.66909565432989238</v>
      </c>
    </row>
    <row r="2187" spans="1:10" x14ac:dyDescent="0.25">
      <c r="A2187">
        <f t="shared" si="311"/>
        <v>0.21898440844705339</v>
      </c>
      <c r="B2187" s="2">
        <f t="shared" si="306"/>
        <v>21.840000000000614</v>
      </c>
      <c r="C2187" s="428">
        <f t="shared" si="312"/>
        <v>21.84</v>
      </c>
      <c r="D2187" s="425">
        <f t="shared" si="307"/>
        <v>0.21898440844704731</v>
      </c>
      <c r="E2187" s="433">
        <f t="shared" si="313"/>
        <v>21.84</v>
      </c>
      <c r="F2187" s="430">
        <f t="shared" si="308"/>
        <v>0.25357250101847262</v>
      </c>
      <c r="G2187" s="439">
        <f t="shared" si="314"/>
        <v>21.84</v>
      </c>
      <c r="H2187" s="435">
        <f t="shared" si="309"/>
        <v>0.25357250101847262</v>
      </c>
      <c r="I2187" s="577">
        <f t="shared" si="314"/>
        <v>21.84</v>
      </c>
      <c r="J2187" s="573">
        <f t="shared" si="310"/>
        <v>0.66917533357374703</v>
      </c>
    </row>
    <row r="2188" spans="1:10" x14ac:dyDescent="0.25">
      <c r="A2188">
        <f t="shared" si="311"/>
        <v>0.21908323440935451</v>
      </c>
      <c r="B2188" s="2">
        <f t="shared" si="306"/>
        <v>21.850000000000616</v>
      </c>
      <c r="C2188" s="428">
        <f t="shared" si="312"/>
        <v>21.85</v>
      </c>
      <c r="D2188" s="425">
        <f t="shared" si="307"/>
        <v>0.21908323440934843</v>
      </c>
      <c r="E2188" s="433">
        <f t="shared" si="313"/>
        <v>21.85</v>
      </c>
      <c r="F2188" s="430">
        <f t="shared" si="308"/>
        <v>0.25365509303075828</v>
      </c>
      <c r="G2188" s="439">
        <f t="shared" si="314"/>
        <v>21.85</v>
      </c>
      <c r="H2188" s="435">
        <f t="shared" si="309"/>
        <v>0.25365509303075828</v>
      </c>
      <c r="I2188" s="577">
        <f t="shared" si="314"/>
        <v>21.85</v>
      </c>
      <c r="J2188" s="573">
        <f t="shared" si="310"/>
        <v>0.66925501464953774</v>
      </c>
    </row>
    <row r="2189" spans="1:10" x14ac:dyDescent="0.25">
      <c r="A2189">
        <f t="shared" si="311"/>
        <v>0.21918206273566734</v>
      </c>
      <c r="B2189" s="2">
        <f t="shared" si="306"/>
        <v>21.860000000000618</v>
      </c>
      <c r="C2189" s="428">
        <f t="shared" si="312"/>
        <v>21.86</v>
      </c>
      <c r="D2189" s="425">
        <f t="shared" si="307"/>
        <v>0.21918206273566121</v>
      </c>
      <c r="E2189" s="433">
        <f t="shared" si="313"/>
        <v>21.86</v>
      </c>
      <c r="F2189" s="430">
        <f t="shared" si="308"/>
        <v>0.25373769346658215</v>
      </c>
      <c r="G2189" s="439">
        <f t="shared" si="314"/>
        <v>21.86</v>
      </c>
      <c r="H2189" s="435">
        <f t="shared" si="309"/>
        <v>0.25373769346658215</v>
      </c>
      <c r="I2189" s="577">
        <f t="shared" si="314"/>
        <v>21.86</v>
      </c>
      <c r="J2189" s="573">
        <f t="shared" si="310"/>
        <v>0.66933469755701824</v>
      </c>
    </row>
    <row r="2190" spans="1:10" x14ac:dyDescent="0.25">
      <c r="A2190">
        <f t="shared" si="311"/>
        <v>0.21928089342128715</v>
      </c>
      <c r="B2190" s="2">
        <f t="shared" si="306"/>
        <v>21.870000000000619</v>
      </c>
      <c r="C2190" s="428">
        <f t="shared" si="312"/>
        <v>21.87</v>
      </c>
      <c r="D2190" s="425">
        <f t="shared" si="307"/>
        <v>0.21928089342128104</v>
      </c>
      <c r="E2190" s="433">
        <f t="shared" si="313"/>
        <v>21.87</v>
      </c>
      <c r="F2190" s="430">
        <f t="shared" si="308"/>
        <v>0.25382030232236752</v>
      </c>
      <c r="G2190" s="439">
        <f t="shared" si="314"/>
        <v>21.87</v>
      </c>
      <c r="H2190" s="435">
        <f t="shared" si="309"/>
        <v>0.25382030232236752</v>
      </c>
      <c r="I2190" s="577">
        <f t="shared" si="314"/>
        <v>21.87</v>
      </c>
      <c r="J2190" s="573">
        <f t="shared" si="310"/>
        <v>0.66941438229593864</v>
      </c>
    </row>
    <row r="2191" spans="1:10" x14ac:dyDescent="0.25">
      <c r="A2191">
        <f t="shared" si="311"/>
        <v>0.2193797264615184</v>
      </c>
      <c r="B2191" s="2">
        <f t="shared" si="306"/>
        <v>21.880000000000621</v>
      </c>
      <c r="C2191" s="428">
        <f t="shared" si="312"/>
        <v>21.88</v>
      </c>
      <c r="D2191" s="425">
        <f t="shared" si="307"/>
        <v>0.21937972646151224</v>
      </c>
      <c r="E2191" s="433">
        <f t="shared" si="313"/>
        <v>21.88</v>
      </c>
      <c r="F2191" s="430">
        <f t="shared" si="308"/>
        <v>0.25390291959453881</v>
      </c>
      <c r="G2191" s="439">
        <f t="shared" si="314"/>
        <v>21.88</v>
      </c>
      <c r="H2191" s="435">
        <f t="shared" si="309"/>
        <v>0.25390291959453881</v>
      </c>
      <c r="I2191" s="577">
        <f t="shared" si="314"/>
        <v>21.88</v>
      </c>
      <c r="J2191" s="573">
        <f t="shared" si="310"/>
        <v>0.66949406886605378</v>
      </c>
    </row>
    <row r="2192" spans="1:10" x14ac:dyDescent="0.25">
      <c r="A2192">
        <f t="shared" si="311"/>
        <v>0.21947856185167441</v>
      </c>
      <c r="B2192" s="2">
        <f t="shared" si="306"/>
        <v>21.890000000000622</v>
      </c>
      <c r="C2192" s="428">
        <f t="shared" si="312"/>
        <v>21.89</v>
      </c>
      <c r="D2192" s="425">
        <f t="shared" si="307"/>
        <v>0.21947856185166828</v>
      </c>
      <c r="E2192" s="433">
        <f t="shared" si="313"/>
        <v>21.89</v>
      </c>
      <c r="F2192" s="430">
        <f t="shared" si="308"/>
        <v>0.25398554527952122</v>
      </c>
      <c r="G2192" s="439">
        <f t="shared" si="314"/>
        <v>21.89</v>
      </c>
      <c r="H2192" s="435">
        <f t="shared" si="309"/>
        <v>0.25398554527952122</v>
      </c>
      <c r="I2192" s="577">
        <f t="shared" si="314"/>
        <v>21.89</v>
      </c>
      <c r="J2192" s="573">
        <f t="shared" si="310"/>
        <v>0.6695737572671141</v>
      </c>
    </row>
    <row r="2193" spans="1:10" x14ac:dyDescent="0.25">
      <c r="A2193">
        <f t="shared" si="311"/>
        <v>0.21957739958707767</v>
      </c>
      <c r="B2193" s="2">
        <f t="shared" si="306"/>
        <v>21.900000000000624</v>
      </c>
      <c r="C2193" s="428">
        <f t="shared" si="312"/>
        <v>21.9</v>
      </c>
      <c r="D2193" s="425">
        <f t="shared" si="307"/>
        <v>0.21957739958707151</v>
      </c>
      <c r="E2193" s="433">
        <f t="shared" si="313"/>
        <v>21.9</v>
      </c>
      <c r="F2193" s="430">
        <f t="shared" si="308"/>
        <v>0.25406817937374099</v>
      </c>
      <c r="G2193" s="439">
        <f t="shared" si="314"/>
        <v>21.9</v>
      </c>
      <c r="H2193" s="435">
        <f t="shared" si="309"/>
        <v>0.25406817937374099</v>
      </c>
      <c r="I2193" s="577">
        <f t="shared" si="314"/>
        <v>21.9</v>
      </c>
      <c r="J2193" s="573">
        <f t="shared" si="310"/>
        <v>0.66965344749887368</v>
      </c>
    </row>
    <row r="2194" spans="1:10" x14ac:dyDescent="0.25">
      <c r="A2194">
        <f t="shared" si="311"/>
        <v>0.21967623966305955</v>
      </c>
      <c r="B2194" s="2">
        <f t="shared" si="306"/>
        <v>21.910000000000625</v>
      </c>
      <c r="C2194" s="428">
        <f t="shared" si="312"/>
        <v>21.91</v>
      </c>
      <c r="D2194" s="425">
        <f t="shared" si="307"/>
        <v>0.21967623966305336</v>
      </c>
      <c r="E2194" s="433">
        <f t="shared" si="313"/>
        <v>21.91</v>
      </c>
      <c r="F2194" s="430">
        <f t="shared" si="308"/>
        <v>0.25415082187362503</v>
      </c>
      <c r="G2194" s="439">
        <f t="shared" si="314"/>
        <v>21.91</v>
      </c>
      <c r="H2194" s="435">
        <f t="shared" si="309"/>
        <v>0.25415082187362503</v>
      </c>
      <c r="I2194" s="577">
        <f t="shared" si="314"/>
        <v>21.91</v>
      </c>
      <c r="J2194" s="573">
        <f t="shared" si="310"/>
        <v>0.66973313956108305</v>
      </c>
    </row>
    <row r="2195" spans="1:10" x14ac:dyDescent="0.25">
      <c r="A2195">
        <f t="shared" si="311"/>
        <v>0.21977508207496038</v>
      </c>
      <c r="B2195" s="2">
        <f t="shared" si="306"/>
        <v>21.920000000000627</v>
      </c>
      <c r="C2195" s="428">
        <f t="shared" si="312"/>
        <v>21.92</v>
      </c>
      <c r="D2195" s="425">
        <f t="shared" si="307"/>
        <v>0.21977508207495419</v>
      </c>
      <c r="E2195" s="433">
        <f t="shared" si="313"/>
        <v>21.92</v>
      </c>
      <c r="F2195" s="430">
        <f t="shared" si="308"/>
        <v>0.25423347277560132</v>
      </c>
      <c r="G2195" s="439">
        <f t="shared" si="314"/>
        <v>21.92</v>
      </c>
      <c r="H2195" s="435">
        <f t="shared" si="309"/>
        <v>0.25423347277560132</v>
      </c>
      <c r="I2195" s="577">
        <f t="shared" si="314"/>
        <v>21.92</v>
      </c>
      <c r="J2195" s="573">
        <f t="shared" si="310"/>
        <v>0.66981283345349663</v>
      </c>
    </row>
    <row r="2196" spans="1:10" x14ac:dyDescent="0.25">
      <c r="A2196">
        <f t="shared" si="311"/>
        <v>0.21987392681812959</v>
      </c>
      <c r="B2196" s="2">
        <f t="shared" si="306"/>
        <v>21.930000000000629</v>
      </c>
      <c r="C2196" s="428">
        <f t="shared" si="312"/>
        <v>21.93</v>
      </c>
      <c r="D2196" s="425">
        <f t="shared" si="307"/>
        <v>0.21987392681812334</v>
      </c>
      <c r="E2196" s="433">
        <f t="shared" si="313"/>
        <v>21.93</v>
      </c>
      <c r="F2196" s="430">
        <f t="shared" si="308"/>
        <v>0.25431613207609882</v>
      </c>
      <c r="G2196" s="439">
        <f t="shared" si="314"/>
        <v>21.93</v>
      </c>
      <c r="H2196" s="435">
        <f t="shared" si="309"/>
        <v>0.25431613207609882</v>
      </c>
      <c r="I2196" s="577">
        <f t="shared" si="314"/>
        <v>21.93</v>
      </c>
      <c r="J2196" s="573">
        <f t="shared" si="310"/>
        <v>0.66989252917586617</v>
      </c>
    </row>
    <row r="2197" spans="1:10" x14ac:dyDescent="0.25">
      <c r="A2197">
        <f t="shared" si="311"/>
        <v>0.21997277388792535</v>
      </c>
      <c r="B2197" s="2">
        <f t="shared" si="306"/>
        <v>21.94000000000063</v>
      </c>
      <c r="C2197" s="428">
        <f t="shared" si="312"/>
        <v>21.94</v>
      </c>
      <c r="D2197" s="425">
        <f t="shared" si="307"/>
        <v>0.21997277388791911</v>
      </c>
      <c r="E2197" s="433">
        <f t="shared" si="313"/>
        <v>21.94</v>
      </c>
      <c r="F2197" s="430">
        <f t="shared" si="308"/>
        <v>0.25439879977154722</v>
      </c>
      <c r="G2197" s="439">
        <f t="shared" si="314"/>
        <v>21.94</v>
      </c>
      <c r="H2197" s="435">
        <f t="shared" si="309"/>
        <v>0.25439879977154722</v>
      </c>
      <c r="I2197" s="577">
        <f t="shared" si="314"/>
        <v>21.94</v>
      </c>
      <c r="J2197" s="573">
        <f t="shared" si="310"/>
        <v>0.66997222672794443</v>
      </c>
    </row>
    <row r="2198" spans="1:10" x14ac:dyDescent="0.25">
      <c r="A2198">
        <f t="shared" si="311"/>
        <v>0.22007162327971494</v>
      </c>
      <c r="B2198" s="2">
        <f t="shared" si="306"/>
        <v>21.950000000000632</v>
      </c>
      <c r="C2198" s="428">
        <f t="shared" si="312"/>
        <v>21.95</v>
      </c>
      <c r="D2198" s="425">
        <f t="shared" si="307"/>
        <v>0.22007162327970869</v>
      </c>
      <c r="E2198" s="433">
        <f t="shared" si="313"/>
        <v>21.95</v>
      </c>
      <c r="F2198" s="430">
        <f t="shared" si="308"/>
        <v>0.2544814758583771</v>
      </c>
      <c r="G2198" s="439">
        <f t="shared" si="314"/>
        <v>21.95</v>
      </c>
      <c r="H2198" s="435">
        <f t="shared" si="309"/>
        <v>0.2544814758583771</v>
      </c>
      <c r="I2198" s="577">
        <f t="shared" si="314"/>
        <v>21.95</v>
      </c>
      <c r="J2198" s="573">
        <f t="shared" si="310"/>
        <v>0.67005192610948416</v>
      </c>
    </row>
    <row r="2199" spans="1:10" x14ac:dyDescent="0.25">
      <c r="A2199">
        <f t="shared" si="311"/>
        <v>0.22017047498887446</v>
      </c>
      <c r="B2199" s="2">
        <f t="shared" si="306"/>
        <v>21.960000000000633</v>
      </c>
      <c r="C2199" s="428">
        <f t="shared" si="312"/>
        <v>21.96</v>
      </c>
      <c r="D2199" s="425">
        <f t="shared" si="307"/>
        <v>0.22017047498886819</v>
      </c>
      <c r="E2199" s="433">
        <f t="shared" si="313"/>
        <v>21.96</v>
      </c>
      <c r="F2199" s="430">
        <f t="shared" si="308"/>
        <v>0.25456416033302015</v>
      </c>
      <c r="G2199" s="439">
        <f t="shared" si="314"/>
        <v>21.96</v>
      </c>
      <c r="H2199" s="435">
        <f t="shared" si="309"/>
        <v>0.25456416033302015</v>
      </c>
      <c r="I2199" s="577">
        <f t="shared" si="314"/>
        <v>21.96</v>
      </c>
      <c r="J2199" s="573">
        <f t="shared" si="310"/>
        <v>0.6701316273202379</v>
      </c>
    </row>
    <row r="2200" spans="1:10" x14ac:dyDescent="0.25">
      <c r="A2200">
        <f t="shared" si="311"/>
        <v>0.22026932901078891</v>
      </c>
      <c r="B2200" s="2">
        <f t="shared" si="306"/>
        <v>21.970000000000635</v>
      </c>
      <c r="C2200" s="428">
        <f t="shared" si="312"/>
        <v>21.97</v>
      </c>
      <c r="D2200" s="425">
        <f t="shared" si="307"/>
        <v>0.22026932901078261</v>
      </c>
      <c r="E2200" s="433">
        <f t="shared" si="313"/>
        <v>21.97</v>
      </c>
      <c r="F2200" s="430">
        <f t="shared" si="308"/>
        <v>0.25464685319190866</v>
      </c>
      <c r="G2200" s="439">
        <f t="shared" si="314"/>
        <v>21.97</v>
      </c>
      <c r="H2200" s="435">
        <f t="shared" si="309"/>
        <v>0.25464685319190866</v>
      </c>
      <c r="I2200" s="577">
        <f t="shared" si="314"/>
        <v>21.97</v>
      </c>
      <c r="J2200" s="573">
        <f t="shared" si="310"/>
        <v>0.67021133035995839</v>
      </c>
    </row>
    <row r="2201" spans="1:10" x14ac:dyDescent="0.25">
      <c r="A2201">
        <f t="shared" si="311"/>
        <v>0.22036818534085226</v>
      </c>
      <c r="B2201" s="2">
        <f t="shared" si="306"/>
        <v>21.980000000000636</v>
      </c>
      <c r="C2201" s="428">
        <f t="shared" si="312"/>
        <v>21.98</v>
      </c>
      <c r="D2201" s="425">
        <f t="shared" si="307"/>
        <v>0.22036818534084596</v>
      </c>
      <c r="E2201" s="433">
        <f t="shared" si="313"/>
        <v>21.98</v>
      </c>
      <c r="F2201" s="430">
        <f t="shared" si="308"/>
        <v>0.25472955443147616</v>
      </c>
      <c r="G2201" s="439">
        <f t="shared" si="314"/>
        <v>21.98</v>
      </c>
      <c r="H2201" s="435">
        <f t="shared" si="309"/>
        <v>0.25472955443147616</v>
      </c>
      <c r="I2201" s="577">
        <f t="shared" si="314"/>
        <v>21.98</v>
      </c>
      <c r="J2201" s="573">
        <f t="shared" si="310"/>
        <v>0.67029103522839906</v>
      </c>
    </row>
    <row r="2202" spans="1:10" x14ac:dyDescent="0.25">
      <c r="A2202">
        <f t="shared" si="311"/>
        <v>0.22046704397446718</v>
      </c>
      <c r="B2202" s="2">
        <f t="shared" si="306"/>
        <v>21.990000000000638</v>
      </c>
      <c r="C2202" s="428">
        <f t="shared" si="312"/>
        <v>21.99</v>
      </c>
      <c r="D2202" s="425">
        <f t="shared" si="307"/>
        <v>0.22046704397446085</v>
      </c>
      <c r="E2202" s="433">
        <f t="shared" si="313"/>
        <v>21.99</v>
      </c>
      <c r="F2202" s="430">
        <f t="shared" si="308"/>
        <v>0.25481226404815682</v>
      </c>
      <c r="G2202" s="439">
        <f t="shared" si="314"/>
        <v>21.99</v>
      </c>
      <c r="H2202" s="435">
        <f t="shared" si="309"/>
        <v>0.25481226404815682</v>
      </c>
      <c r="I2202" s="577">
        <f t="shared" si="314"/>
        <v>21.99</v>
      </c>
      <c r="J2202" s="573">
        <f t="shared" si="310"/>
        <v>0.67037074192531199</v>
      </c>
    </row>
    <row r="2203" spans="1:10" x14ac:dyDescent="0.25">
      <c r="A2203">
        <f t="shared" si="311"/>
        <v>0.22056590490704531</v>
      </c>
      <c r="B2203" s="2">
        <f t="shared" si="306"/>
        <v>22.000000000000639</v>
      </c>
      <c r="C2203" s="428">
        <f t="shared" si="312"/>
        <v>22</v>
      </c>
      <c r="D2203" s="425">
        <f t="shared" si="307"/>
        <v>0.22056590490703901</v>
      </c>
      <c r="E2203" s="433">
        <f t="shared" si="313"/>
        <v>22</v>
      </c>
      <c r="F2203" s="430">
        <f t="shared" si="308"/>
        <v>0.25489498203838584</v>
      </c>
      <c r="G2203" s="439">
        <f t="shared" si="314"/>
        <v>22</v>
      </c>
      <c r="H2203" s="435">
        <f t="shared" si="309"/>
        <v>0.25489498203838584</v>
      </c>
      <c r="I2203" s="577">
        <f t="shared" si="314"/>
        <v>22</v>
      </c>
      <c r="J2203" s="573">
        <f t="shared" si="310"/>
        <v>0.67045045045045049</v>
      </c>
    </row>
    <row r="2204" spans="1:10" x14ac:dyDescent="0.25">
      <c r="A2204">
        <f t="shared" si="311"/>
        <v>0.22066476813400715</v>
      </c>
      <c r="B2204" s="2">
        <f t="shared" si="306"/>
        <v>22.010000000000641</v>
      </c>
      <c r="C2204" s="428">
        <f t="shared" si="312"/>
        <v>22.01</v>
      </c>
      <c r="D2204" s="425">
        <f t="shared" si="307"/>
        <v>0.22066476813400082</v>
      </c>
      <c r="E2204" s="433">
        <f t="shared" si="313"/>
        <v>22.01</v>
      </c>
      <c r="F2204" s="430">
        <f t="shared" si="308"/>
        <v>0.25497770839859923</v>
      </c>
      <c r="G2204" s="439">
        <f t="shared" si="314"/>
        <v>22.01</v>
      </c>
      <c r="H2204" s="435">
        <f t="shared" si="309"/>
        <v>0.25497770839859923</v>
      </c>
      <c r="I2204" s="577">
        <f t="shared" si="314"/>
        <v>22.01</v>
      </c>
      <c r="J2204" s="573">
        <f t="shared" si="310"/>
        <v>0.67053016080356753</v>
      </c>
    </row>
    <row r="2205" spans="1:10" x14ac:dyDescent="0.25">
      <c r="A2205">
        <f t="shared" si="311"/>
        <v>0.22076363365078189</v>
      </c>
      <c r="B2205" s="2">
        <f t="shared" si="306"/>
        <v>22.020000000000643</v>
      </c>
      <c r="C2205" s="428">
        <f t="shared" si="312"/>
        <v>22.02</v>
      </c>
      <c r="D2205" s="425">
        <f t="shared" si="307"/>
        <v>0.22076363365077553</v>
      </c>
      <c r="E2205" s="433">
        <f t="shared" si="313"/>
        <v>22.02</v>
      </c>
      <c r="F2205" s="430">
        <f t="shared" si="308"/>
        <v>0.25506044312523402</v>
      </c>
      <c r="G2205" s="439">
        <f t="shared" si="314"/>
        <v>22.02</v>
      </c>
      <c r="H2205" s="435">
        <f t="shared" si="309"/>
        <v>0.25506044312523402</v>
      </c>
      <c r="I2205" s="577">
        <f t="shared" si="314"/>
        <v>22.02</v>
      </c>
      <c r="J2205" s="573">
        <f t="shared" si="310"/>
        <v>0.67060987298441577</v>
      </c>
    </row>
    <row r="2206" spans="1:10" x14ac:dyDescent="0.25">
      <c r="A2206">
        <f t="shared" si="311"/>
        <v>0.22086250145280764</v>
      </c>
      <c r="B2206" s="2">
        <f t="shared" si="306"/>
        <v>22.030000000000644</v>
      </c>
      <c r="C2206" s="428">
        <f t="shared" si="312"/>
        <v>22.03</v>
      </c>
      <c r="D2206" s="425">
        <f t="shared" si="307"/>
        <v>0.22086250145280129</v>
      </c>
      <c r="E2206" s="433">
        <f t="shared" si="313"/>
        <v>22.03</v>
      </c>
      <c r="F2206" s="430">
        <f t="shared" si="308"/>
        <v>0.2551431862147282</v>
      </c>
      <c r="G2206" s="439">
        <f t="shared" si="314"/>
        <v>22.03</v>
      </c>
      <c r="H2206" s="435">
        <f t="shared" si="309"/>
        <v>0.2551431862147282</v>
      </c>
      <c r="I2206" s="577">
        <f t="shared" si="314"/>
        <v>22.03</v>
      </c>
      <c r="J2206" s="573">
        <f t="shared" si="310"/>
        <v>0.67068958699274894</v>
      </c>
    </row>
    <row r="2207" spans="1:10" x14ac:dyDescent="0.25">
      <c r="A2207">
        <f t="shared" si="311"/>
        <v>0.22096137153553122</v>
      </c>
      <c r="B2207" s="2">
        <f t="shared" si="306"/>
        <v>22.040000000000646</v>
      </c>
      <c r="C2207" s="428">
        <f t="shared" si="312"/>
        <v>22.04</v>
      </c>
      <c r="D2207" s="425">
        <f t="shared" si="307"/>
        <v>0.22096137153552486</v>
      </c>
      <c r="E2207" s="433">
        <f t="shared" si="313"/>
        <v>22.04</v>
      </c>
      <c r="F2207" s="430">
        <f t="shared" si="308"/>
        <v>0.25522593766352036</v>
      </c>
      <c r="G2207" s="439">
        <f t="shared" si="314"/>
        <v>22.04</v>
      </c>
      <c r="H2207" s="435">
        <f t="shared" si="309"/>
        <v>0.25522593766352036</v>
      </c>
      <c r="I2207" s="577">
        <f t="shared" si="314"/>
        <v>22.04</v>
      </c>
      <c r="J2207" s="573">
        <f t="shared" si="310"/>
        <v>0.67076930282831948</v>
      </c>
    </row>
    <row r="2208" spans="1:10" x14ac:dyDescent="0.25">
      <c r="A2208">
        <f t="shared" si="311"/>
        <v>0.22106024389440826</v>
      </c>
      <c r="B2208" s="2">
        <f t="shared" ref="B2208:B2271" si="315">B2207+0.01</f>
        <v>22.050000000000647</v>
      </c>
      <c r="C2208" s="428">
        <f t="shared" si="312"/>
        <v>22.05</v>
      </c>
      <c r="D2208" s="425">
        <f t="shared" si="307"/>
        <v>0.22106024389440188</v>
      </c>
      <c r="E2208" s="433">
        <f t="shared" si="313"/>
        <v>22.05</v>
      </c>
      <c r="F2208" s="430">
        <f t="shared" si="308"/>
        <v>0.25530869746805029</v>
      </c>
      <c r="G2208" s="439">
        <f t="shared" si="314"/>
        <v>22.05</v>
      </c>
      <c r="H2208" s="435">
        <f t="shared" si="309"/>
        <v>0.25530869746805029</v>
      </c>
      <c r="I2208" s="577">
        <f t="shared" si="314"/>
        <v>22.05</v>
      </c>
      <c r="J2208" s="573">
        <f t="shared" si="310"/>
        <v>0.67084902049088058</v>
      </c>
    </row>
    <row r="2209" spans="1:10" x14ac:dyDescent="0.25">
      <c r="A2209">
        <f t="shared" si="311"/>
        <v>0.22115911852490316</v>
      </c>
      <c r="B2209" s="2">
        <f t="shared" si="315"/>
        <v>22.060000000000649</v>
      </c>
      <c r="C2209" s="428">
        <f t="shared" si="312"/>
        <v>22.06</v>
      </c>
      <c r="D2209" s="425">
        <f t="shared" si="307"/>
        <v>0.22115911852489675</v>
      </c>
      <c r="E2209" s="433">
        <f t="shared" si="313"/>
        <v>22.06</v>
      </c>
      <c r="F2209" s="430">
        <f t="shared" si="308"/>
        <v>0.25539146562475862</v>
      </c>
      <c r="G2209" s="439">
        <f t="shared" si="314"/>
        <v>22.06</v>
      </c>
      <c r="H2209" s="435">
        <f t="shared" si="309"/>
        <v>0.25539146562475862</v>
      </c>
      <c r="I2209" s="577">
        <f t="shared" si="314"/>
        <v>22.06</v>
      </c>
      <c r="J2209" s="573">
        <f t="shared" si="310"/>
        <v>0.67092873998018576</v>
      </c>
    </row>
    <row r="2210" spans="1:10" x14ac:dyDescent="0.25">
      <c r="A2210">
        <f t="shared" si="311"/>
        <v>0.22125799542248906</v>
      </c>
      <c r="B2210" s="2">
        <f t="shared" si="315"/>
        <v>22.07000000000065</v>
      </c>
      <c r="C2210" s="428">
        <f t="shared" si="312"/>
        <v>22.07</v>
      </c>
      <c r="D2210" s="425">
        <f t="shared" si="307"/>
        <v>0.22125799542248259</v>
      </c>
      <c r="E2210" s="433">
        <f t="shared" si="313"/>
        <v>22.07</v>
      </c>
      <c r="F2210" s="430">
        <f t="shared" si="308"/>
        <v>0.25547424213008685</v>
      </c>
      <c r="G2210" s="439">
        <f t="shared" si="314"/>
        <v>22.07</v>
      </c>
      <c r="H2210" s="435">
        <f t="shared" si="309"/>
        <v>0.25547424213008685</v>
      </c>
      <c r="I2210" s="577">
        <f t="shared" si="314"/>
        <v>22.07</v>
      </c>
      <c r="J2210" s="573">
        <f t="shared" si="310"/>
        <v>0.67100846129598801</v>
      </c>
    </row>
    <row r="2211" spans="1:10" x14ac:dyDescent="0.25">
      <c r="A2211">
        <f t="shared" si="311"/>
        <v>0.22135687458264769</v>
      </c>
      <c r="B2211" s="2">
        <f t="shared" si="315"/>
        <v>22.080000000000652</v>
      </c>
      <c r="C2211" s="428">
        <f t="shared" si="312"/>
        <v>22.08</v>
      </c>
      <c r="D2211" s="425">
        <f t="shared" si="307"/>
        <v>0.22135687458264122</v>
      </c>
      <c r="E2211" s="433">
        <f t="shared" si="313"/>
        <v>22.08</v>
      </c>
      <c r="F2211" s="430">
        <f t="shared" si="308"/>
        <v>0.25555702698047728</v>
      </c>
      <c r="G2211" s="439">
        <f t="shared" si="314"/>
        <v>22.08</v>
      </c>
      <c r="H2211" s="435">
        <f t="shared" si="309"/>
        <v>0.25555702698047728</v>
      </c>
      <c r="I2211" s="577">
        <f t="shared" si="314"/>
        <v>22.08</v>
      </c>
      <c r="J2211" s="573">
        <f t="shared" si="310"/>
        <v>0.67108818443803997</v>
      </c>
    </row>
    <row r="2212" spans="1:10" x14ac:dyDescent="0.25">
      <c r="A2212">
        <f t="shared" si="311"/>
        <v>0.22145575600086967</v>
      </c>
      <c r="B2212" s="2">
        <f t="shared" si="315"/>
        <v>22.090000000000654</v>
      </c>
      <c r="C2212" s="428">
        <f t="shared" si="312"/>
        <v>22.09</v>
      </c>
      <c r="D2212" s="425">
        <f t="shared" si="307"/>
        <v>0.2214557560008632</v>
      </c>
      <c r="E2212" s="433">
        <f t="shared" si="313"/>
        <v>22.09</v>
      </c>
      <c r="F2212" s="430">
        <f t="shared" si="308"/>
        <v>0.25563982017237352</v>
      </c>
      <c r="G2212" s="439">
        <f t="shared" si="314"/>
        <v>22.09</v>
      </c>
      <c r="H2212" s="435">
        <f t="shared" si="309"/>
        <v>0.25563982017237352</v>
      </c>
      <c r="I2212" s="577">
        <f t="shared" si="314"/>
        <v>22.09</v>
      </c>
      <c r="J2212" s="573">
        <f t="shared" si="310"/>
        <v>0.67116790940609683</v>
      </c>
    </row>
    <row r="2213" spans="1:10" x14ac:dyDescent="0.25">
      <c r="A2213">
        <f t="shared" si="311"/>
        <v>0.22155463967265429</v>
      </c>
      <c r="B2213" s="2">
        <f t="shared" si="315"/>
        <v>22.100000000000655</v>
      </c>
      <c r="C2213" s="428">
        <f t="shared" si="312"/>
        <v>22.1</v>
      </c>
      <c r="D2213" s="425">
        <f t="shared" si="307"/>
        <v>0.22155463967264782</v>
      </c>
      <c r="E2213" s="433">
        <f t="shared" si="313"/>
        <v>22.1</v>
      </c>
      <c r="F2213" s="430">
        <f t="shared" si="308"/>
        <v>0.25572262170221949</v>
      </c>
      <c r="G2213" s="439">
        <f t="shared" si="314"/>
        <v>22.1</v>
      </c>
      <c r="H2213" s="435">
        <f t="shared" si="309"/>
        <v>0.25572262170221949</v>
      </c>
      <c r="I2213" s="577">
        <f t="shared" si="314"/>
        <v>22.1</v>
      </c>
      <c r="J2213" s="573">
        <f t="shared" si="310"/>
        <v>0.67124763619990968</v>
      </c>
    </row>
    <row r="2214" spans="1:10" x14ac:dyDescent="0.25">
      <c r="A2214">
        <f t="shared" si="311"/>
        <v>0.22165352559350934</v>
      </c>
      <c r="B2214" s="2">
        <f t="shared" si="315"/>
        <v>22.110000000000657</v>
      </c>
      <c r="C2214" s="428">
        <f t="shared" si="312"/>
        <v>22.11</v>
      </c>
      <c r="D2214" s="425">
        <f t="shared" si="307"/>
        <v>0.22165352559350285</v>
      </c>
      <c r="E2214" s="433">
        <f t="shared" si="313"/>
        <v>22.11</v>
      </c>
      <c r="F2214" s="430">
        <f t="shared" si="308"/>
        <v>0.25580543156646046</v>
      </c>
      <c r="G2214" s="439">
        <f t="shared" si="314"/>
        <v>22.11</v>
      </c>
      <c r="H2214" s="435">
        <f t="shared" si="309"/>
        <v>0.25580543156646046</v>
      </c>
      <c r="I2214" s="577">
        <f t="shared" si="314"/>
        <v>22.11</v>
      </c>
      <c r="J2214" s="573">
        <f t="shared" si="310"/>
        <v>0.6713273648192335</v>
      </c>
    </row>
    <row r="2215" spans="1:10" x14ac:dyDescent="0.25">
      <c r="A2215">
        <f t="shared" si="311"/>
        <v>0.22175241375895152</v>
      </c>
      <c r="B2215" s="2">
        <f t="shared" si="315"/>
        <v>22.120000000000658</v>
      </c>
      <c r="C2215" s="428">
        <f t="shared" si="312"/>
        <v>22.12</v>
      </c>
      <c r="D2215" s="425">
        <f t="shared" si="307"/>
        <v>0.221752413758945</v>
      </c>
      <c r="E2215" s="433">
        <f t="shared" si="313"/>
        <v>22.12</v>
      </c>
      <c r="F2215" s="430">
        <f t="shared" si="308"/>
        <v>0.25588824976154262</v>
      </c>
      <c r="G2215" s="439">
        <f t="shared" si="314"/>
        <v>22.12</v>
      </c>
      <c r="H2215" s="435">
        <f t="shared" si="309"/>
        <v>0.25588824976154262</v>
      </c>
      <c r="I2215" s="577">
        <f t="shared" si="314"/>
        <v>22.12</v>
      </c>
      <c r="J2215" s="573">
        <f t="shared" si="310"/>
        <v>0.67140709526382136</v>
      </c>
    </row>
    <row r="2216" spans="1:10" x14ac:dyDescent="0.25">
      <c r="A2216">
        <f t="shared" si="311"/>
        <v>0.22185130416450599</v>
      </c>
      <c r="B2216" s="2">
        <f t="shared" si="315"/>
        <v>22.13000000000066</v>
      </c>
      <c r="C2216" s="428">
        <f t="shared" si="312"/>
        <v>22.13</v>
      </c>
      <c r="D2216" s="425">
        <f t="shared" si="307"/>
        <v>0.22185130416449944</v>
      </c>
      <c r="E2216" s="433">
        <f t="shared" si="313"/>
        <v>22.13</v>
      </c>
      <c r="F2216" s="430">
        <f t="shared" si="308"/>
        <v>0.25597107628391275</v>
      </c>
      <c r="G2216" s="439">
        <f t="shared" si="314"/>
        <v>22.13</v>
      </c>
      <c r="H2216" s="435">
        <f t="shared" si="309"/>
        <v>0.25597107628391275</v>
      </c>
      <c r="I2216" s="577">
        <f t="shared" si="314"/>
        <v>22.13</v>
      </c>
      <c r="J2216" s="573">
        <f t="shared" si="310"/>
        <v>0.67148682753342626</v>
      </c>
    </row>
    <row r="2217" spans="1:10" x14ac:dyDescent="0.25">
      <c r="A2217">
        <f t="shared" si="311"/>
        <v>0.2219501968057066</v>
      </c>
      <c r="B2217" s="2">
        <f t="shared" si="315"/>
        <v>22.140000000000661</v>
      </c>
      <c r="C2217" s="428">
        <f t="shared" si="312"/>
        <v>22.14</v>
      </c>
      <c r="D2217" s="425">
        <f t="shared" si="307"/>
        <v>0.22195019680570011</v>
      </c>
      <c r="E2217" s="433">
        <f t="shared" si="313"/>
        <v>22.14</v>
      </c>
      <c r="F2217" s="430">
        <f t="shared" si="308"/>
        <v>0.2560539111300188</v>
      </c>
      <c r="G2217" s="439">
        <f t="shared" si="314"/>
        <v>22.14</v>
      </c>
      <c r="H2217" s="435">
        <f t="shared" si="309"/>
        <v>0.2560539111300188</v>
      </c>
      <c r="I2217" s="577">
        <f t="shared" si="314"/>
        <v>22.14</v>
      </c>
      <c r="J2217" s="573">
        <f t="shared" si="310"/>
        <v>0.67156656162780226</v>
      </c>
    </row>
    <row r="2218" spans="1:10" x14ac:dyDescent="0.25">
      <c r="A2218">
        <f t="shared" si="311"/>
        <v>0.22204909167809589</v>
      </c>
      <c r="B2218" s="2">
        <f t="shared" si="315"/>
        <v>22.150000000000663</v>
      </c>
      <c r="C2218" s="428">
        <f t="shared" si="312"/>
        <v>22.15</v>
      </c>
      <c r="D2218" s="425">
        <f t="shared" si="307"/>
        <v>0.22204909167808934</v>
      </c>
      <c r="E2218" s="433">
        <f t="shared" si="313"/>
        <v>22.15</v>
      </c>
      <c r="F2218" s="430">
        <f t="shared" si="308"/>
        <v>0.2561367542963095</v>
      </c>
      <c r="G2218" s="439">
        <f t="shared" si="314"/>
        <v>22.15</v>
      </c>
      <c r="H2218" s="435">
        <f t="shared" si="309"/>
        <v>0.2561367542963095</v>
      </c>
      <c r="I2218" s="577">
        <f t="shared" si="314"/>
        <v>22.15</v>
      </c>
      <c r="J2218" s="573">
        <f t="shared" si="310"/>
        <v>0.67164629754670269</v>
      </c>
    </row>
    <row r="2219" spans="1:10" x14ac:dyDescent="0.25">
      <c r="A2219">
        <f t="shared" si="311"/>
        <v>0.22214798877722483</v>
      </c>
      <c r="B2219" s="2">
        <f t="shared" si="315"/>
        <v>22.160000000000664</v>
      </c>
      <c r="C2219" s="428">
        <f t="shared" si="312"/>
        <v>22.16</v>
      </c>
      <c r="D2219" s="425">
        <f t="shared" si="307"/>
        <v>0.22214798877721828</v>
      </c>
      <c r="E2219" s="433">
        <f t="shared" si="313"/>
        <v>22.16</v>
      </c>
      <c r="F2219" s="430">
        <f t="shared" si="308"/>
        <v>0.25621960577923464</v>
      </c>
      <c r="G2219" s="439">
        <f t="shared" si="314"/>
        <v>22.16</v>
      </c>
      <c r="H2219" s="435">
        <f t="shared" si="309"/>
        <v>0.25621960577923464</v>
      </c>
      <c r="I2219" s="577">
        <f t="shared" si="314"/>
        <v>22.16</v>
      </c>
      <c r="J2219" s="573">
        <f t="shared" si="310"/>
        <v>0.67172603528988106</v>
      </c>
    </row>
    <row r="2220" spans="1:10" x14ac:dyDescent="0.25">
      <c r="A2220">
        <f t="shared" si="311"/>
        <v>0.22224688809865317</v>
      </c>
      <c r="B2220" s="2">
        <f t="shared" si="315"/>
        <v>22.170000000000666</v>
      </c>
      <c r="C2220" s="428">
        <f t="shared" si="312"/>
        <v>22.17</v>
      </c>
      <c r="D2220" s="425">
        <f t="shared" si="307"/>
        <v>0.22224688809864662</v>
      </c>
      <c r="E2220" s="433">
        <f t="shared" si="313"/>
        <v>22.17</v>
      </c>
      <c r="F2220" s="430">
        <f t="shared" si="308"/>
        <v>0.25630246557524483</v>
      </c>
      <c r="G2220" s="439">
        <f t="shared" si="314"/>
        <v>22.17</v>
      </c>
      <c r="H2220" s="435">
        <f t="shared" si="309"/>
        <v>0.25630246557524483</v>
      </c>
      <c r="I2220" s="577">
        <f t="shared" si="314"/>
        <v>22.17</v>
      </c>
      <c r="J2220" s="573">
        <f t="shared" si="310"/>
        <v>0.67180577485709159</v>
      </c>
    </row>
    <row r="2221" spans="1:10" x14ac:dyDescent="0.25">
      <c r="A2221">
        <f t="shared" si="311"/>
        <v>0.2223457896379491</v>
      </c>
      <c r="B2221" s="2">
        <f t="shared" si="315"/>
        <v>22.180000000000668</v>
      </c>
      <c r="C2221" s="428">
        <f t="shared" si="312"/>
        <v>22.18</v>
      </c>
      <c r="D2221" s="425">
        <f t="shared" si="307"/>
        <v>0.22234578963794246</v>
      </c>
      <c r="E2221" s="433">
        <f t="shared" si="313"/>
        <v>22.18</v>
      </c>
      <c r="F2221" s="430">
        <f t="shared" si="308"/>
        <v>0.25638533368079142</v>
      </c>
      <c r="G2221" s="439">
        <f t="shared" si="314"/>
        <v>22.18</v>
      </c>
      <c r="H2221" s="435">
        <f t="shared" si="309"/>
        <v>0.25638533368079142</v>
      </c>
      <c r="I2221" s="577">
        <f t="shared" si="314"/>
        <v>22.18</v>
      </c>
      <c r="J2221" s="573">
        <f t="shared" si="310"/>
        <v>0.67188551624808712</v>
      </c>
    </row>
    <row r="2222" spans="1:10" x14ac:dyDescent="0.25">
      <c r="A2222">
        <f t="shared" si="311"/>
        <v>0.22244469339068934</v>
      </c>
      <c r="B2222" s="2">
        <f t="shared" si="315"/>
        <v>22.190000000000669</v>
      </c>
      <c r="C2222" s="428">
        <f t="shared" si="312"/>
        <v>22.19</v>
      </c>
      <c r="D2222" s="425">
        <f t="shared" si="307"/>
        <v>0.22244469339068276</v>
      </c>
      <c r="E2222" s="433">
        <f t="shared" si="313"/>
        <v>22.19</v>
      </c>
      <c r="F2222" s="430">
        <f t="shared" si="308"/>
        <v>0.25646821009232712</v>
      </c>
      <c r="G2222" s="439">
        <f t="shared" si="314"/>
        <v>22.19</v>
      </c>
      <c r="H2222" s="435">
        <f t="shared" si="309"/>
        <v>0.25646821009232712</v>
      </c>
      <c r="I2222" s="577">
        <f t="shared" si="314"/>
        <v>22.19</v>
      </c>
      <c r="J2222" s="573">
        <f t="shared" si="310"/>
        <v>0.67196525946262198</v>
      </c>
    </row>
    <row r="2223" spans="1:10" x14ac:dyDescent="0.25">
      <c r="A2223">
        <f t="shared" si="311"/>
        <v>0.22254359935245932</v>
      </c>
      <c r="B2223" s="2">
        <f t="shared" si="315"/>
        <v>22.200000000000671</v>
      </c>
      <c r="C2223" s="428">
        <f t="shared" si="312"/>
        <v>22.2</v>
      </c>
      <c r="D2223" s="425">
        <f t="shared" si="307"/>
        <v>0.22254359935245269</v>
      </c>
      <c r="E2223" s="433">
        <f t="shared" si="313"/>
        <v>22.2</v>
      </c>
      <c r="F2223" s="430">
        <f t="shared" si="308"/>
        <v>0.256551094806305</v>
      </c>
      <c r="G2223" s="439">
        <f t="shared" si="314"/>
        <v>22.2</v>
      </c>
      <c r="H2223" s="435">
        <f t="shared" si="309"/>
        <v>0.256551094806305</v>
      </c>
      <c r="I2223" s="577">
        <f t="shared" si="314"/>
        <v>22.2</v>
      </c>
      <c r="J2223" s="573">
        <f t="shared" si="310"/>
        <v>0.67204500450045013</v>
      </c>
    </row>
    <row r="2224" spans="1:10" x14ac:dyDescent="0.25">
      <c r="A2224">
        <f t="shared" si="311"/>
        <v>0.22264250751885281</v>
      </c>
      <c r="B2224" s="2">
        <f t="shared" si="315"/>
        <v>22.210000000000672</v>
      </c>
      <c r="C2224" s="428">
        <f t="shared" si="312"/>
        <v>22.21</v>
      </c>
      <c r="D2224" s="425">
        <f t="shared" si="307"/>
        <v>0.22264250751884615</v>
      </c>
      <c r="E2224" s="433">
        <f t="shared" si="313"/>
        <v>22.21</v>
      </c>
      <c r="F2224" s="430">
        <f t="shared" si="308"/>
        <v>0.25663398781917957</v>
      </c>
      <c r="G2224" s="439">
        <f t="shared" si="314"/>
        <v>22.21</v>
      </c>
      <c r="H2224" s="435">
        <f t="shared" si="309"/>
        <v>0.25663398781917957</v>
      </c>
      <c r="I2224" s="577">
        <f t="shared" si="314"/>
        <v>22.21</v>
      </c>
      <c r="J2224" s="573">
        <f t="shared" si="310"/>
        <v>0.67212475136132488</v>
      </c>
    </row>
    <row r="2225" spans="1:10" x14ac:dyDescent="0.25">
      <c r="A2225">
        <f t="shared" si="311"/>
        <v>0.22274141788547216</v>
      </c>
      <c r="B2225" s="2">
        <f t="shared" si="315"/>
        <v>22.220000000000674</v>
      </c>
      <c r="C2225" s="428">
        <f t="shared" si="312"/>
        <v>22.22</v>
      </c>
      <c r="D2225" s="425">
        <f t="shared" si="307"/>
        <v>0.2227414178854655</v>
      </c>
      <c r="E2225" s="433">
        <f t="shared" si="313"/>
        <v>22.22</v>
      </c>
      <c r="F2225" s="430">
        <f t="shared" si="308"/>
        <v>0.25671688912740581</v>
      </c>
      <c r="G2225" s="439">
        <f t="shared" si="314"/>
        <v>22.22</v>
      </c>
      <c r="H2225" s="435">
        <f t="shared" si="309"/>
        <v>0.25671688912740581</v>
      </c>
      <c r="I2225" s="577">
        <f t="shared" si="314"/>
        <v>22.22</v>
      </c>
      <c r="J2225" s="573">
        <f t="shared" si="310"/>
        <v>0.67220450004500054</v>
      </c>
    </row>
    <row r="2226" spans="1:10" x14ac:dyDescent="0.25">
      <c r="A2226">
        <f t="shared" si="311"/>
        <v>0.22284033044792823</v>
      </c>
      <c r="B2226" s="2">
        <f t="shared" si="315"/>
        <v>22.230000000000675</v>
      </c>
      <c r="C2226" s="428">
        <f t="shared" si="312"/>
        <v>22.23</v>
      </c>
      <c r="D2226" s="425">
        <f t="shared" si="307"/>
        <v>0.22284033044792154</v>
      </c>
      <c r="E2226" s="433">
        <f t="shared" si="313"/>
        <v>22.23</v>
      </c>
      <c r="F2226" s="430">
        <f t="shared" si="308"/>
        <v>0.25679979872743991</v>
      </c>
      <c r="G2226" s="439">
        <f t="shared" si="314"/>
        <v>22.23</v>
      </c>
      <c r="H2226" s="435">
        <f t="shared" si="309"/>
        <v>0.25679979872743991</v>
      </c>
      <c r="I2226" s="577">
        <f t="shared" si="314"/>
        <v>22.23</v>
      </c>
      <c r="J2226" s="573">
        <f t="shared" si="310"/>
        <v>0.67228425055123076</v>
      </c>
    </row>
    <row r="2227" spans="1:10" x14ac:dyDescent="0.25">
      <c r="A2227">
        <f t="shared" si="311"/>
        <v>0.22293924520184027</v>
      </c>
      <c r="B2227" s="2">
        <f t="shared" si="315"/>
        <v>22.240000000000677</v>
      </c>
      <c r="C2227" s="428">
        <f t="shared" si="312"/>
        <v>22.24</v>
      </c>
      <c r="D2227" s="425">
        <f t="shared" si="307"/>
        <v>0.22293924520183359</v>
      </c>
      <c r="E2227" s="433">
        <f t="shared" si="313"/>
        <v>22.24</v>
      </c>
      <c r="F2227" s="430">
        <f t="shared" si="308"/>
        <v>0.25688271661573886</v>
      </c>
      <c r="G2227" s="439">
        <f t="shared" si="314"/>
        <v>22.24</v>
      </c>
      <c r="H2227" s="435">
        <f t="shared" si="309"/>
        <v>0.25688271661573886</v>
      </c>
      <c r="I2227" s="577">
        <f t="shared" si="314"/>
        <v>22.24</v>
      </c>
      <c r="J2227" s="573">
        <f t="shared" si="310"/>
        <v>0.67236400287976961</v>
      </c>
    </row>
    <row r="2228" spans="1:10" x14ac:dyDescent="0.25">
      <c r="A2228">
        <f t="shared" si="311"/>
        <v>0.22303816214283623</v>
      </c>
      <c r="B2228" s="2">
        <f t="shared" si="315"/>
        <v>22.250000000000679</v>
      </c>
      <c r="C2228" s="428">
        <f t="shared" si="312"/>
        <v>22.25</v>
      </c>
      <c r="D2228" s="425">
        <f t="shared" si="307"/>
        <v>0.22303816214282951</v>
      </c>
      <c r="E2228" s="433">
        <f t="shared" si="313"/>
        <v>22.25</v>
      </c>
      <c r="F2228" s="430">
        <f t="shared" si="308"/>
        <v>0.25696564278876061</v>
      </c>
      <c r="G2228" s="439">
        <f t="shared" si="314"/>
        <v>22.25</v>
      </c>
      <c r="H2228" s="435">
        <f t="shared" si="309"/>
        <v>0.25696564278876061</v>
      </c>
      <c r="I2228" s="577">
        <f t="shared" si="314"/>
        <v>22.25</v>
      </c>
      <c r="J2228" s="573">
        <f t="shared" si="310"/>
        <v>0.6724437570303714</v>
      </c>
    </row>
    <row r="2229" spans="1:10" x14ac:dyDescent="0.25">
      <c r="A2229">
        <f t="shared" si="311"/>
        <v>0.22313708126655218</v>
      </c>
      <c r="B2229" s="2">
        <f t="shared" si="315"/>
        <v>22.26000000000068</v>
      </c>
      <c r="C2229" s="428">
        <f t="shared" si="312"/>
        <v>22.26</v>
      </c>
      <c r="D2229" s="425">
        <f t="shared" si="307"/>
        <v>0.22313708126654541</v>
      </c>
      <c r="E2229" s="433">
        <f t="shared" si="313"/>
        <v>22.26</v>
      </c>
      <c r="F2229" s="430">
        <f t="shared" si="308"/>
        <v>0.25704857724296398</v>
      </c>
      <c r="G2229" s="439">
        <f t="shared" si="314"/>
        <v>22.26</v>
      </c>
      <c r="H2229" s="435">
        <f t="shared" si="309"/>
        <v>0.25704857724296398</v>
      </c>
      <c r="I2229" s="577">
        <f t="shared" si="314"/>
        <v>22.26</v>
      </c>
      <c r="J2229" s="573">
        <f t="shared" si="310"/>
        <v>0.67252351300278967</v>
      </c>
    </row>
    <row r="2230" spans="1:10" x14ac:dyDescent="0.25">
      <c r="A2230">
        <f t="shared" si="311"/>
        <v>0.22323600256863277</v>
      </c>
      <c r="B2230" s="2">
        <f t="shared" si="315"/>
        <v>22.270000000000682</v>
      </c>
      <c r="C2230" s="428">
        <f t="shared" si="312"/>
        <v>22.27</v>
      </c>
      <c r="D2230" s="425">
        <f t="shared" si="307"/>
        <v>0.22323600256862605</v>
      </c>
      <c r="E2230" s="433">
        <f t="shared" si="313"/>
        <v>22.27</v>
      </c>
      <c r="F2230" s="430">
        <f t="shared" si="308"/>
        <v>0.2571315199748086</v>
      </c>
      <c r="G2230" s="439">
        <f t="shared" si="314"/>
        <v>22.27</v>
      </c>
      <c r="H2230" s="435">
        <f t="shared" si="309"/>
        <v>0.2571315199748086</v>
      </c>
      <c r="I2230" s="577">
        <f t="shared" si="314"/>
        <v>22.27</v>
      </c>
      <c r="J2230" s="573">
        <f t="shared" si="310"/>
        <v>0.67260327079677851</v>
      </c>
    </row>
    <row r="2231" spans="1:10" x14ac:dyDescent="0.25">
      <c r="A2231">
        <f t="shared" si="311"/>
        <v>0.22333492604473121</v>
      </c>
      <c r="B2231" s="2">
        <f t="shared" si="315"/>
        <v>22.280000000000683</v>
      </c>
      <c r="C2231" s="428">
        <f t="shared" si="312"/>
        <v>22.28</v>
      </c>
      <c r="D2231" s="425">
        <f t="shared" si="307"/>
        <v>0.22333492604472446</v>
      </c>
      <c r="E2231" s="433">
        <f t="shared" si="313"/>
        <v>22.28</v>
      </c>
      <c r="F2231" s="430">
        <f t="shared" si="308"/>
        <v>0.25721447098075545</v>
      </c>
      <c r="G2231" s="439">
        <f t="shared" si="314"/>
        <v>22.28</v>
      </c>
      <c r="H2231" s="435">
        <f t="shared" si="309"/>
        <v>0.25721447098075545</v>
      </c>
      <c r="I2231" s="577">
        <f t="shared" si="314"/>
        <v>22.28</v>
      </c>
      <c r="J2231" s="573">
        <f t="shared" si="310"/>
        <v>0.67268303041209321</v>
      </c>
    </row>
    <row r="2232" spans="1:10" x14ac:dyDescent="0.25">
      <c r="A2232">
        <f t="shared" si="311"/>
        <v>0.22343385169050889</v>
      </c>
      <c r="B2232" s="2">
        <f t="shared" si="315"/>
        <v>22.290000000000685</v>
      </c>
      <c r="C2232" s="428">
        <f t="shared" si="312"/>
        <v>22.29</v>
      </c>
      <c r="D2232" s="425">
        <f t="shared" si="307"/>
        <v>0.22343385169050212</v>
      </c>
      <c r="E2232" s="433">
        <f t="shared" si="313"/>
        <v>22.29</v>
      </c>
      <c r="F2232" s="430">
        <f t="shared" si="308"/>
        <v>0.2572974302572657</v>
      </c>
      <c r="G2232" s="439">
        <f t="shared" si="314"/>
        <v>22.29</v>
      </c>
      <c r="H2232" s="435">
        <f t="shared" si="309"/>
        <v>0.2572974302572657</v>
      </c>
      <c r="I2232" s="577">
        <f t="shared" si="314"/>
        <v>22.29</v>
      </c>
      <c r="J2232" s="573">
        <f t="shared" si="310"/>
        <v>0.67276279184848597</v>
      </c>
    </row>
    <row r="2233" spans="1:10" x14ac:dyDescent="0.25">
      <c r="A2233">
        <f t="shared" si="311"/>
        <v>0.22353277950163569</v>
      </c>
      <c r="B2233" s="2">
        <f t="shared" si="315"/>
        <v>22.300000000000686</v>
      </c>
      <c r="C2233" s="428">
        <f t="shared" si="312"/>
        <v>22.3</v>
      </c>
      <c r="D2233" s="425">
        <f t="shared" si="307"/>
        <v>0.22353277950162889</v>
      </c>
      <c r="E2233" s="433">
        <f t="shared" si="313"/>
        <v>22.3</v>
      </c>
      <c r="F2233" s="430">
        <f t="shared" si="308"/>
        <v>0.25738039780080219</v>
      </c>
      <c r="G2233" s="439">
        <f t="shared" si="314"/>
        <v>22.3</v>
      </c>
      <c r="H2233" s="435">
        <f t="shared" si="309"/>
        <v>0.25738039780080219</v>
      </c>
      <c r="I2233" s="577">
        <f t="shared" si="314"/>
        <v>22.3</v>
      </c>
      <c r="J2233" s="573">
        <f t="shared" si="310"/>
        <v>0.67284255510571278</v>
      </c>
    </row>
    <row r="2234" spans="1:10" x14ac:dyDescent="0.25">
      <c r="A2234">
        <f t="shared" si="311"/>
        <v>0.22363170947378982</v>
      </c>
      <c r="B2234" s="2">
        <f t="shared" si="315"/>
        <v>22.310000000000688</v>
      </c>
      <c r="C2234" s="428">
        <f t="shared" si="312"/>
        <v>22.31</v>
      </c>
      <c r="D2234" s="425">
        <f t="shared" si="307"/>
        <v>0.22363170947378302</v>
      </c>
      <c r="E2234" s="433">
        <f t="shared" si="313"/>
        <v>22.31</v>
      </c>
      <c r="F2234" s="430">
        <f t="shared" si="308"/>
        <v>0.25746337360782823</v>
      </c>
      <c r="G2234" s="439">
        <f t="shared" si="314"/>
        <v>22.31</v>
      </c>
      <c r="H2234" s="435">
        <f t="shared" si="309"/>
        <v>0.25746337360782823</v>
      </c>
      <c r="I2234" s="577">
        <f t="shared" si="314"/>
        <v>22.31</v>
      </c>
      <c r="J2234" s="573">
        <f t="shared" si="310"/>
        <v>0.67292232018352716</v>
      </c>
    </row>
    <row r="2235" spans="1:10" x14ac:dyDescent="0.25">
      <c r="A2235">
        <f t="shared" si="311"/>
        <v>0.22373064160265796</v>
      </c>
      <c r="B2235" s="2">
        <f t="shared" si="315"/>
        <v>22.32000000000069</v>
      </c>
      <c r="C2235" s="428">
        <f t="shared" si="312"/>
        <v>22.32</v>
      </c>
      <c r="D2235" s="425">
        <f t="shared" si="307"/>
        <v>0.22373064160265113</v>
      </c>
      <c r="E2235" s="433">
        <f t="shared" si="313"/>
        <v>22.32</v>
      </c>
      <c r="F2235" s="430">
        <f t="shared" si="308"/>
        <v>0.25754635767480816</v>
      </c>
      <c r="G2235" s="439">
        <f t="shared" si="314"/>
        <v>22.32</v>
      </c>
      <c r="H2235" s="435">
        <f t="shared" si="309"/>
        <v>0.25754635767480816</v>
      </c>
      <c r="I2235" s="577">
        <f t="shared" si="314"/>
        <v>22.32</v>
      </c>
      <c r="J2235" s="573">
        <f t="shared" si="310"/>
        <v>0.67300208708168396</v>
      </c>
    </row>
    <row r="2236" spans="1:10" x14ac:dyDescent="0.25">
      <c r="A2236">
        <f t="shared" si="311"/>
        <v>0.22382957588393496</v>
      </c>
      <c r="B2236" s="2">
        <f t="shared" si="315"/>
        <v>22.330000000000691</v>
      </c>
      <c r="C2236" s="428">
        <f t="shared" si="312"/>
        <v>22.33</v>
      </c>
      <c r="D2236" s="425">
        <f t="shared" si="307"/>
        <v>0.22382957588392813</v>
      </c>
      <c r="E2236" s="433">
        <f t="shared" si="313"/>
        <v>22.33</v>
      </c>
      <c r="F2236" s="430">
        <f t="shared" si="308"/>
        <v>0.25762934999820725</v>
      </c>
      <c r="G2236" s="439">
        <f t="shared" si="314"/>
        <v>22.33</v>
      </c>
      <c r="H2236" s="435">
        <f t="shared" si="309"/>
        <v>0.25762934999820725</v>
      </c>
      <c r="I2236" s="577">
        <f t="shared" si="314"/>
        <v>22.33</v>
      </c>
      <c r="J2236" s="573">
        <f t="shared" si="310"/>
        <v>0.67308185579993685</v>
      </c>
    </row>
    <row r="2237" spans="1:10" x14ac:dyDescent="0.25">
      <c r="A2237">
        <f t="shared" si="311"/>
        <v>0.22392851231332411</v>
      </c>
      <c r="B2237" s="2">
        <f t="shared" si="315"/>
        <v>22.340000000000693</v>
      </c>
      <c r="C2237" s="428">
        <f t="shared" si="312"/>
        <v>22.34</v>
      </c>
      <c r="D2237" s="425">
        <f t="shared" si="307"/>
        <v>0.22392851231331726</v>
      </c>
      <c r="E2237" s="433">
        <f t="shared" si="313"/>
        <v>22.34</v>
      </c>
      <c r="F2237" s="430">
        <f t="shared" si="308"/>
        <v>0.25771235057449171</v>
      </c>
      <c r="G2237" s="439">
        <f t="shared" si="314"/>
        <v>22.34</v>
      </c>
      <c r="H2237" s="435">
        <f t="shared" si="309"/>
        <v>0.25771235057449171</v>
      </c>
      <c r="I2237" s="577">
        <f t="shared" si="314"/>
        <v>22.34</v>
      </c>
      <c r="J2237" s="573">
        <f t="shared" si="310"/>
        <v>0.67316162633804077</v>
      </c>
    </row>
    <row r="2238" spans="1:10" x14ac:dyDescent="0.25">
      <c r="A2238">
        <f t="shared" si="311"/>
        <v>0.224027450886537</v>
      </c>
      <c r="B2238" s="2">
        <f t="shared" si="315"/>
        <v>22.350000000000694</v>
      </c>
      <c r="C2238" s="428">
        <f t="shared" si="312"/>
        <v>22.35</v>
      </c>
      <c r="D2238" s="425">
        <f t="shared" si="307"/>
        <v>0.22402745088653014</v>
      </c>
      <c r="E2238" s="433">
        <f t="shared" si="313"/>
        <v>22.35</v>
      </c>
      <c r="F2238" s="430">
        <f t="shared" si="308"/>
        <v>0.25779535940012865</v>
      </c>
      <c r="G2238" s="439">
        <f t="shared" si="314"/>
        <v>22.35</v>
      </c>
      <c r="H2238" s="435">
        <f t="shared" si="309"/>
        <v>0.25779535940012865</v>
      </c>
      <c r="I2238" s="577">
        <f t="shared" si="314"/>
        <v>22.35</v>
      </c>
      <c r="J2238" s="573">
        <f t="shared" si="310"/>
        <v>0.67324139869574995</v>
      </c>
    </row>
    <row r="2239" spans="1:10" x14ac:dyDescent="0.25">
      <c r="A2239">
        <f t="shared" si="311"/>
        <v>0.22412639159929351</v>
      </c>
      <c r="B2239" s="2">
        <f t="shared" si="315"/>
        <v>22.360000000000696</v>
      </c>
      <c r="C2239" s="428">
        <f t="shared" si="312"/>
        <v>22.36</v>
      </c>
      <c r="D2239" s="425">
        <f t="shared" si="307"/>
        <v>0.2241263915992866</v>
      </c>
      <c r="E2239" s="433">
        <f t="shared" si="313"/>
        <v>22.36</v>
      </c>
      <c r="F2239" s="430">
        <f t="shared" si="308"/>
        <v>0.25787837647158596</v>
      </c>
      <c r="G2239" s="439">
        <f t="shared" si="314"/>
        <v>22.36</v>
      </c>
      <c r="H2239" s="435">
        <f t="shared" si="309"/>
        <v>0.25787837647158596</v>
      </c>
      <c r="I2239" s="577">
        <f t="shared" si="314"/>
        <v>22.36</v>
      </c>
      <c r="J2239" s="573">
        <f t="shared" si="310"/>
        <v>0.67332117287281867</v>
      </c>
    </row>
    <row r="2240" spans="1:10" x14ac:dyDescent="0.25">
      <c r="A2240">
        <f t="shared" si="311"/>
        <v>0.22422533444732176</v>
      </c>
      <c r="B2240" s="2">
        <f t="shared" si="315"/>
        <v>22.370000000000697</v>
      </c>
      <c r="C2240" s="428">
        <f t="shared" si="312"/>
        <v>22.37</v>
      </c>
      <c r="D2240" s="425">
        <f t="shared" si="307"/>
        <v>0.22422533444731488</v>
      </c>
      <c r="E2240" s="433">
        <f t="shared" si="313"/>
        <v>22.37</v>
      </c>
      <c r="F2240" s="430">
        <f t="shared" si="308"/>
        <v>0.25796140178533272</v>
      </c>
      <c r="G2240" s="439">
        <f t="shared" si="314"/>
        <v>22.37</v>
      </c>
      <c r="H2240" s="435">
        <f t="shared" si="309"/>
        <v>0.25796140178533272</v>
      </c>
      <c r="I2240" s="577">
        <f t="shared" si="314"/>
        <v>22.37</v>
      </c>
      <c r="J2240" s="573">
        <f t="shared" si="310"/>
        <v>0.67340094886900215</v>
      </c>
    </row>
    <row r="2241" spans="1:10" x14ac:dyDescent="0.25">
      <c r="A2241">
        <f t="shared" si="311"/>
        <v>0.22432427942635816</v>
      </c>
      <c r="B2241" s="2">
        <f t="shared" si="315"/>
        <v>22.380000000000699</v>
      </c>
      <c r="C2241" s="428">
        <f t="shared" si="312"/>
        <v>22.38</v>
      </c>
      <c r="D2241" s="425">
        <f t="shared" si="307"/>
        <v>0.22432427942635125</v>
      </c>
      <c r="E2241" s="433">
        <f t="shared" si="313"/>
        <v>22.38</v>
      </c>
      <c r="F2241" s="430">
        <f t="shared" si="308"/>
        <v>0.25804443533783866</v>
      </c>
      <c r="G2241" s="439">
        <f t="shared" si="314"/>
        <v>22.38</v>
      </c>
      <c r="H2241" s="435">
        <f t="shared" si="309"/>
        <v>0.25804443533783866</v>
      </c>
      <c r="I2241" s="577">
        <f t="shared" si="314"/>
        <v>22.38</v>
      </c>
      <c r="J2241" s="573">
        <f t="shared" si="310"/>
        <v>0.67348072668405434</v>
      </c>
    </row>
    <row r="2242" spans="1:10" x14ac:dyDescent="0.25">
      <c r="A2242">
        <f t="shared" si="311"/>
        <v>0.22442322653214744</v>
      </c>
      <c r="B2242" s="2">
        <f t="shared" si="315"/>
        <v>22.3900000000007</v>
      </c>
      <c r="C2242" s="428">
        <f t="shared" si="312"/>
        <v>22.39</v>
      </c>
      <c r="D2242" s="425">
        <f t="shared" si="307"/>
        <v>0.2244232265321405</v>
      </c>
      <c r="E2242" s="433">
        <f t="shared" si="313"/>
        <v>22.39</v>
      </c>
      <c r="F2242" s="430">
        <f t="shared" si="308"/>
        <v>0.25812747712557482</v>
      </c>
      <c r="G2242" s="439">
        <f t="shared" si="314"/>
        <v>22.39</v>
      </c>
      <c r="H2242" s="435">
        <f t="shared" si="309"/>
        <v>0.25812747712557482</v>
      </c>
      <c r="I2242" s="577">
        <f t="shared" si="314"/>
        <v>22.39</v>
      </c>
      <c r="J2242" s="573">
        <f t="shared" si="310"/>
        <v>0.67356050631773012</v>
      </c>
    </row>
    <row r="2243" spans="1:10" x14ac:dyDescent="0.25">
      <c r="A2243">
        <f t="shared" si="311"/>
        <v>0.22452217576044242</v>
      </c>
      <c r="B2243" s="2">
        <f t="shared" si="315"/>
        <v>22.400000000000702</v>
      </c>
      <c r="C2243" s="428">
        <f t="shared" si="312"/>
        <v>22.4</v>
      </c>
      <c r="D2243" s="425">
        <f t="shared" ref="D2243:D2306" si="316">(((1+C2243/100)^D$2)*C2243/100)/(((1+C2243/100)^D$2)-1)</f>
        <v>0.22452217576043548</v>
      </c>
      <c r="E2243" s="433">
        <f t="shared" si="313"/>
        <v>22.4</v>
      </c>
      <c r="F2243" s="430">
        <f t="shared" ref="F2243:F2306" si="317">(((1+E2243/100)^F$2)*E2243/100)/(((1+E2243/100)^F$2)-1)</f>
        <v>0.25821052714501264</v>
      </c>
      <c r="G2243" s="439">
        <f t="shared" si="314"/>
        <v>22.4</v>
      </c>
      <c r="H2243" s="435">
        <f t="shared" ref="H2243:H2306" si="318">(((1+G2243/100)^H$2)*G2243/100)/(((1+G2243/100)^H$2)-1)</f>
        <v>0.25821052714501264</v>
      </c>
      <c r="I2243" s="577">
        <f t="shared" si="314"/>
        <v>22.4</v>
      </c>
      <c r="J2243" s="573">
        <f t="shared" ref="J2243:J2306" si="319">(((1+I2243/100)^J$2)*I2243/100)/(((1+I2243/100)^J$2)-1)</f>
        <v>0.67364028776978413</v>
      </c>
    </row>
    <row r="2244" spans="1:10" x14ac:dyDescent="0.25">
      <c r="A2244">
        <f t="shared" si="311"/>
        <v>0.22462112710700433</v>
      </c>
      <c r="B2244" s="2">
        <f t="shared" si="315"/>
        <v>22.410000000000704</v>
      </c>
      <c r="C2244" s="428">
        <f t="shared" si="312"/>
        <v>22.41</v>
      </c>
      <c r="D2244" s="425">
        <f t="shared" si="316"/>
        <v>0.22462112710699736</v>
      </c>
      <c r="E2244" s="433">
        <f t="shared" si="313"/>
        <v>22.41</v>
      </c>
      <c r="F2244" s="430">
        <f t="shared" si="317"/>
        <v>0.25829358539262487</v>
      </c>
      <c r="G2244" s="439">
        <f t="shared" si="314"/>
        <v>22.41</v>
      </c>
      <c r="H2244" s="435">
        <f t="shared" si="318"/>
        <v>0.25829358539262487</v>
      </c>
      <c r="I2244" s="577">
        <f t="shared" si="314"/>
        <v>22.41</v>
      </c>
      <c r="J2244" s="573">
        <f t="shared" si="319"/>
        <v>0.67372007103997145</v>
      </c>
    </row>
    <row r="2245" spans="1:10" x14ac:dyDescent="0.25">
      <c r="A2245">
        <f t="shared" ref="A2245:A2308" si="320">(((1+B2245/100)^A$2)*B2245/100)/(((1+B2245/100)^A$2)-1)</f>
        <v>0.22472008056760245</v>
      </c>
      <c r="B2245" s="2">
        <f t="shared" si="315"/>
        <v>22.420000000000705</v>
      </c>
      <c r="C2245" s="428">
        <f t="shared" si="312"/>
        <v>22.42</v>
      </c>
      <c r="D2245" s="425">
        <f t="shared" si="316"/>
        <v>0.22472008056759549</v>
      </c>
      <c r="E2245" s="433">
        <f t="shared" si="313"/>
        <v>22.42</v>
      </c>
      <c r="F2245" s="430">
        <f t="shared" si="317"/>
        <v>0.25837665186488512</v>
      </c>
      <c r="G2245" s="439">
        <f t="shared" si="314"/>
        <v>22.42</v>
      </c>
      <c r="H2245" s="435">
        <f t="shared" si="318"/>
        <v>0.25837665186488512</v>
      </c>
      <c r="I2245" s="577">
        <f t="shared" si="314"/>
        <v>22.42</v>
      </c>
      <c r="J2245" s="573">
        <f t="shared" si="319"/>
        <v>0.67379985612804616</v>
      </c>
    </row>
    <row r="2246" spans="1:10" x14ac:dyDescent="0.25">
      <c r="A2246">
        <f t="shared" si="320"/>
        <v>0.22481903613801429</v>
      </c>
      <c r="B2246" s="2">
        <f t="shared" si="315"/>
        <v>22.430000000000707</v>
      </c>
      <c r="C2246" s="428">
        <f t="shared" ref="C2246:C2309" si="321">ROUND(C2245+0.01,2)</f>
        <v>22.43</v>
      </c>
      <c r="D2246" s="425">
        <f t="shared" si="316"/>
        <v>0.22481903613800733</v>
      </c>
      <c r="E2246" s="433">
        <f t="shared" ref="E2246:E2309" si="322">ROUND(E2245+0.01,2)</f>
        <v>22.43</v>
      </c>
      <c r="F2246" s="430">
        <f t="shared" si="317"/>
        <v>0.25845972655826771</v>
      </c>
      <c r="G2246" s="439">
        <f t="shared" ref="G2246:I2309" si="323">ROUND(G2245+0.01,2)</f>
        <v>22.43</v>
      </c>
      <c r="H2246" s="435">
        <f t="shared" si="318"/>
        <v>0.25845972655826771</v>
      </c>
      <c r="I2246" s="577">
        <f t="shared" si="323"/>
        <v>22.43</v>
      </c>
      <c r="J2246" s="573">
        <f t="shared" si="319"/>
        <v>0.67387964303376346</v>
      </c>
    </row>
    <row r="2247" spans="1:10" x14ac:dyDescent="0.25">
      <c r="A2247">
        <f t="shared" si="320"/>
        <v>0.22491799381402564</v>
      </c>
      <c r="B2247" s="2">
        <f t="shared" si="315"/>
        <v>22.440000000000708</v>
      </c>
      <c r="C2247" s="428">
        <f t="shared" si="321"/>
        <v>22.44</v>
      </c>
      <c r="D2247" s="425">
        <f t="shared" si="316"/>
        <v>0.22491799381401864</v>
      </c>
      <c r="E2247" s="433">
        <f t="shared" si="322"/>
        <v>22.44</v>
      </c>
      <c r="F2247" s="430">
        <f t="shared" si="317"/>
        <v>0.25854280946924818</v>
      </c>
      <c r="G2247" s="439">
        <f t="shared" si="323"/>
        <v>22.44</v>
      </c>
      <c r="H2247" s="435">
        <f t="shared" si="318"/>
        <v>0.25854280946924818</v>
      </c>
      <c r="I2247" s="577">
        <f t="shared" si="323"/>
        <v>22.44</v>
      </c>
      <c r="J2247" s="573">
        <f t="shared" si="319"/>
        <v>0.67395943175687845</v>
      </c>
    </row>
    <row r="2248" spans="1:10" x14ac:dyDescent="0.25">
      <c r="A2248">
        <f t="shared" si="320"/>
        <v>0.22501695359143029</v>
      </c>
      <c r="B2248" s="2">
        <f t="shared" si="315"/>
        <v>22.45000000000071</v>
      </c>
      <c r="C2248" s="428">
        <f t="shared" si="321"/>
        <v>22.45</v>
      </c>
      <c r="D2248" s="425">
        <f t="shared" si="316"/>
        <v>0.22501695359142326</v>
      </c>
      <c r="E2248" s="433">
        <f t="shared" si="322"/>
        <v>22.45</v>
      </c>
      <c r="F2248" s="430">
        <f t="shared" si="317"/>
        <v>0.25862590059430268</v>
      </c>
      <c r="G2248" s="439">
        <f t="shared" si="323"/>
        <v>22.45</v>
      </c>
      <c r="H2248" s="435">
        <f t="shared" si="318"/>
        <v>0.25862590059430268</v>
      </c>
      <c r="I2248" s="577">
        <f t="shared" si="323"/>
        <v>22.45</v>
      </c>
      <c r="J2248" s="573">
        <f t="shared" si="319"/>
        <v>0.67403922229714552</v>
      </c>
    </row>
    <row r="2249" spans="1:10" x14ac:dyDescent="0.25">
      <c r="A2249">
        <f t="shared" si="320"/>
        <v>0.22511591546603035</v>
      </c>
      <c r="B2249" s="2">
        <f t="shared" si="315"/>
        <v>22.460000000000711</v>
      </c>
      <c r="C2249" s="428">
        <f t="shared" si="321"/>
        <v>22.46</v>
      </c>
      <c r="D2249" s="425">
        <f t="shared" si="316"/>
        <v>0.2251159154660233</v>
      </c>
      <c r="E2249" s="433">
        <f t="shared" si="322"/>
        <v>22.46</v>
      </c>
      <c r="F2249" s="430">
        <f t="shared" si="317"/>
        <v>0.25870899992990865</v>
      </c>
      <c r="G2249" s="439">
        <f t="shared" si="323"/>
        <v>22.46</v>
      </c>
      <c r="H2249" s="435">
        <f t="shared" si="318"/>
        <v>0.25870899992990865</v>
      </c>
      <c r="I2249" s="577">
        <f t="shared" si="323"/>
        <v>22.46</v>
      </c>
      <c r="J2249" s="573">
        <f t="shared" si="319"/>
        <v>0.67411901465431967</v>
      </c>
    </row>
    <row r="2250" spans="1:10" x14ac:dyDescent="0.25">
      <c r="A2250">
        <f t="shared" si="320"/>
        <v>0.22521487943363588</v>
      </c>
      <c r="B2250" s="2">
        <f t="shared" si="315"/>
        <v>22.470000000000713</v>
      </c>
      <c r="C2250" s="428">
        <f t="shared" si="321"/>
        <v>22.47</v>
      </c>
      <c r="D2250" s="425">
        <f t="shared" si="316"/>
        <v>0.22521487943362883</v>
      </c>
      <c r="E2250" s="433">
        <f t="shared" si="322"/>
        <v>22.47</v>
      </c>
      <c r="F2250" s="430">
        <f t="shared" si="317"/>
        <v>0.25879210747254422</v>
      </c>
      <c r="G2250" s="439">
        <f t="shared" si="323"/>
        <v>22.47</v>
      </c>
      <c r="H2250" s="435">
        <f t="shared" si="318"/>
        <v>0.25879210747254422</v>
      </c>
      <c r="I2250" s="577">
        <f t="shared" si="323"/>
        <v>22.47</v>
      </c>
      <c r="J2250" s="573">
        <f t="shared" si="319"/>
        <v>0.67419880882815675</v>
      </c>
    </row>
    <row r="2251" spans="1:10" x14ac:dyDescent="0.25">
      <c r="A2251">
        <f t="shared" si="320"/>
        <v>0.22531384549006522</v>
      </c>
      <c r="B2251" s="2">
        <f t="shared" si="315"/>
        <v>22.480000000000715</v>
      </c>
      <c r="C2251" s="428">
        <f t="shared" si="321"/>
        <v>22.48</v>
      </c>
      <c r="D2251" s="425">
        <f t="shared" si="316"/>
        <v>0.22531384549005815</v>
      </c>
      <c r="E2251" s="433">
        <f t="shared" si="322"/>
        <v>22.48</v>
      </c>
      <c r="F2251" s="430">
        <f t="shared" si="317"/>
        <v>0.25887522321868839</v>
      </c>
      <c r="G2251" s="439">
        <f t="shared" si="323"/>
        <v>22.48</v>
      </c>
      <c r="H2251" s="435">
        <f t="shared" si="318"/>
        <v>0.25887522321868839</v>
      </c>
      <c r="I2251" s="577">
        <f t="shared" si="323"/>
        <v>22.48</v>
      </c>
      <c r="J2251" s="573">
        <f t="shared" si="319"/>
        <v>0.67427860481841051</v>
      </c>
    </row>
    <row r="2252" spans="1:10" x14ac:dyDescent="0.25">
      <c r="A2252">
        <f t="shared" si="320"/>
        <v>0.22541281363114471</v>
      </c>
      <c r="B2252" s="2">
        <f t="shared" si="315"/>
        <v>22.490000000000716</v>
      </c>
      <c r="C2252" s="428">
        <f t="shared" si="321"/>
        <v>22.49</v>
      </c>
      <c r="D2252" s="425">
        <f t="shared" si="316"/>
        <v>0.22541281363113763</v>
      </c>
      <c r="E2252" s="433">
        <f t="shared" si="322"/>
        <v>22.49</v>
      </c>
      <c r="F2252" s="430">
        <f t="shared" si="317"/>
        <v>0.2589583471648213</v>
      </c>
      <c r="G2252" s="439">
        <f t="shared" si="323"/>
        <v>22.49</v>
      </c>
      <c r="H2252" s="435">
        <f t="shared" si="318"/>
        <v>0.2589583471648213</v>
      </c>
      <c r="I2252" s="577">
        <f t="shared" si="323"/>
        <v>22.49</v>
      </c>
      <c r="J2252" s="573">
        <f t="shared" si="319"/>
        <v>0.67435840262483715</v>
      </c>
    </row>
    <row r="2253" spans="1:10" x14ac:dyDescent="0.25">
      <c r="A2253">
        <f t="shared" si="320"/>
        <v>0.22551178385270881</v>
      </c>
      <c r="B2253" s="2">
        <f t="shared" si="315"/>
        <v>22.500000000000718</v>
      </c>
      <c r="C2253" s="428">
        <f t="shared" si="321"/>
        <v>22.5</v>
      </c>
      <c r="D2253" s="425">
        <f t="shared" si="316"/>
        <v>0.22551178385270171</v>
      </c>
      <c r="E2253" s="433">
        <f t="shared" si="322"/>
        <v>22.5</v>
      </c>
      <c r="F2253" s="430">
        <f t="shared" si="317"/>
        <v>0.25904147930742383</v>
      </c>
      <c r="G2253" s="439">
        <f t="shared" si="323"/>
        <v>22.5</v>
      </c>
      <c r="H2253" s="435">
        <f t="shared" si="318"/>
        <v>0.25904147930742383</v>
      </c>
      <c r="I2253" s="577">
        <f t="shared" si="323"/>
        <v>22.5</v>
      </c>
      <c r="J2253" s="573">
        <f t="shared" si="319"/>
        <v>0.67443820224719075</v>
      </c>
    </row>
    <row r="2254" spans="1:10" x14ac:dyDescent="0.25">
      <c r="A2254">
        <f t="shared" si="320"/>
        <v>0.22561075615060017</v>
      </c>
      <c r="B2254" s="2">
        <f t="shared" si="315"/>
        <v>22.510000000000719</v>
      </c>
      <c r="C2254" s="428">
        <f t="shared" si="321"/>
        <v>22.51</v>
      </c>
      <c r="D2254" s="425">
        <f t="shared" si="316"/>
        <v>0.22561075615059306</v>
      </c>
      <c r="E2254" s="433">
        <f t="shared" si="322"/>
        <v>22.51</v>
      </c>
      <c r="F2254" s="430">
        <f t="shared" si="317"/>
        <v>0.25912461964297789</v>
      </c>
      <c r="G2254" s="439">
        <f t="shared" si="323"/>
        <v>22.51</v>
      </c>
      <c r="H2254" s="435">
        <f t="shared" si="318"/>
        <v>0.25912461964297789</v>
      </c>
      <c r="I2254" s="577">
        <f t="shared" si="323"/>
        <v>22.51</v>
      </c>
      <c r="J2254" s="573">
        <f t="shared" si="319"/>
        <v>0.67451800368522763</v>
      </c>
    </row>
    <row r="2255" spans="1:10" x14ac:dyDescent="0.25">
      <c r="A2255">
        <f t="shared" si="320"/>
        <v>0.22570973052066926</v>
      </c>
      <c r="B2255" s="2">
        <f t="shared" si="315"/>
        <v>22.520000000000721</v>
      </c>
      <c r="C2255" s="428">
        <f t="shared" si="321"/>
        <v>22.52</v>
      </c>
      <c r="D2255" s="425">
        <f t="shared" si="316"/>
        <v>0.22570973052066209</v>
      </c>
      <c r="E2255" s="433">
        <f t="shared" si="322"/>
        <v>22.52</v>
      </c>
      <c r="F2255" s="430">
        <f t="shared" si="317"/>
        <v>0.25920776816796626</v>
      </c>
      <c r="G2255" s="439">
        <f t="shared" si="323"/>
        <v>22.52</v>
      </c>
      <c r="H2255" s="435">
        <f t="shared" si="318"/>
        <v>0.25920776816796626</v>
      </c>
      <c r="I2255" s="577">
        <f t="shared" si="323"/>
        <v>22.52</v>
      </c>
      <c r="J2255" s="573">
        <f t="shared" si="319"/>
        <v>0.67459780693870186</v>
      </c>
    </row>
    <row r="2256" spans="1:10" x14ac:dyDescent="0.25">
      <c r="A2256">
        <f t="shared" si="320"/>
        <v>0.22580870695877478</v>
      </c>
      <c r="B2256" s="2">
        <f t="shared" si="315"/>
        <v>22.530000000000722</v>
      </c>
      <c r="C2256" s="428">
        <f t="shared" si="321"/>
        <v>22.53</v>
      </c>
      <c r="D2256" s="425">
        <f t="shared" si="316"/>
        <v>0.22580870695876762</v>
      </c>
      <c r="E2256" s="433">
        <f t="shared" si="322"/>
        <v>22.53</v>
      </c>
      <c r="F2256" s="430">
        <f t="shared" si="317"/>
        <v>0.25929092487887273</v>
      </c>
      <c r="G2256" s="439">
        <f t="shared" si="323"/>
        <v>22.53</v>
      </c>
      <c r="H2256" s="435">
        <f t="shared" si="318"/>
        <v>0.25929092487887273</v>
      </c>
      <c r="I2256" s="577">
        <f t="shared" si="323"/>
        <v>22.53</v>
      </c>
      <c r="J2256" s="573">
        <f t="shared" si="319"/>
        <v>0.67467761200736975</v>
      </c>
    </row>
    <row r="2257" spans="1:10" x14ac:dyDescent="0.25">
      <c r="A2257">
        <f t="shared" si="320"/>
        <v>0.22590768546078344</v>
      </c>
      <c r="B2257" s="2">
        <f t="shared" si="315"/>
        <v>22.540000000000724</v>
      </c>
      <c r="C2257" s="428">
        <f t="shared" si="321"/>
        <v>22.54</v>
      </c>
      <c r="D2257" s="425">
        <f t="shared" si="316"/>
        <v>0.22590768546077622</v>
      </c>
      <c r="E2257" s="433">
        <f t="shared" si="322"/>
        <v>22.54</v>
      </c>
      <c r="F2257" s="430">
        <f t="shared" si="317"/>
        <v>0.2593740897721819</v>
      </c>
      <c r="G2257" s="439">
        <f t="shared" si="323"/>
        <v>22.54</v>
      </c>
      <c r="H2257" s="435">
        <f t="shared" si="318"/>
        <v>0.2593740897721819</v>
      </c>
      <c r="I2257" s="577">
        <f t="shared" si="323"/>
        <v>22.54</v>
      </c>
      <c r="J2257" s="573">
        <f t="shared" si="319"/>
        <v>0.67475741889098562</v>
      </c>
    </row>
    <row r="2258" spans="1:10" x14ac:dyDescent="0.25">
      <c r="A2258">
        <f t="shared" si="320"/>
        <v>0.22600666602256989</v>
      </c>
      <c r="B2258" s="2">
        <f t="shared" si="315"/>
        <v>22.550000000000725</v>
      </c>
      <c r="C2258" s="428">
        <f t="shared" si="321"/>
        <v>22.55</v>
      </c>
      <c r="D2258" s="425">
        <f t="shared" si="316"/>
        <v>0.22600666602256272</v>
      </c>
      <c r="E2258" s="433">
        <f t="shared" si="322"/>
        <v>22.55</v>
      </c>
      <c r="F2258" s="430">
        <f t="shared" si="317"/>
        <v>0.25945726284437942</v>
      </c>
      <c r="G2258" s="439">
        <f t="shared" si="323"/>
        <v>22.55</v>
      </c>
      <c r="H2258" s="435">
        <f t="shared" si="318"/>
        <v>0.25945726284437942</v>
      </c>
      <c r="I2258" s="577">
        <f t="shared" si="323"/>
        <v>22.55</v>
      </c>
      <c r="J2258" s="573">
        <f t="shared" si="319"/>
        <v>0.67483722758930564</v>
      </c>
    </row>
    <row r="2259" spans="1:10" x14ac:dyDescent="0.25">
      <c r="A2259">
        <f t="shared" si="320"/>
        <v>0.22610564864001687</v>
      </c>
      <c r="B2259" s="2">
        <f t="shared" si="315"/>
        <v>22.560000000000727</v>
      </c>
      <c r="C2259" s="428">
        <f t="shared" si="321"/>
        <v>22.56</v>
      </c>
      <c r="D2259" s="425">
        <f t="shared" si="316"/>
        <v>0.22610564864000968</v>
      </c>
      <c r="E2259" s="433">
        <f t="shared" si="322"/>
        <v>22.56</v>
      </c>
      <c r="F2259" s="430">
        <f t="shared" si="317"/>
        <v>0.25954044409195176</v>
      </c>
      <c r="G2259" s="439">
        <f t="shared" si="323"/>
        <v>22.56</v>
      </c>
      <c r="H2259" s="435">
        <f t="shared" si="318"/>
        <v>0.25954044409195176</v>
      </c>
      <c r="I2259" s="577">
        <f t="shared" si="323"/>
        <v>22.56</v>
      </c>
      <c r="J2259" s="573">
        <f t="shared" si="319"/>
        <v>0.67491703810208481</v>
      </c>
    </row>
    <row r="2260" spans="1:10" x14ac:dyDescent="0.25">
      <c r="A2260">
        <f t="shared" si="320"/>
        <v>0.22620463330901505</v>
      </c>
      <c r="B2260" s="2">
        <f t="shared" si="315"/>
        <v>22.570000000000729</v>
      </c>
      <c r="C2260" s="428">
        <f t="shared" si="321"/>
        <v>22.57</v>
      </c>
      <c r="D2260" s="425">
        <f t="shared" si="316"/>
        <v>0.22620463330900786</v>
      </c>
      <c r="E2260" s="433">
        <f t="shared" si="322"/>
        <v>22.57</v>
      </c>
      <c r="F2260" s="430">
        <f t="shared" si="317"/>
        <v>0.25962363351138634</v>
      </c>
      <c r="G2260" s="439">
        <f t="shared" si="323"/>
        <v>22.57</v>
      </c>
      <c r="H2260" s="435">
        <f t="shared" si="318"/>
        <v>0.25962363351138634</v>
      </c>
      <c r="I2260" s="577">
        <f t="shared" si="323"/>
        <v>22.57</v>
      </c>
      <c r="J2260" s="573">
        <f t="shared" si="319"/>
        <v>0.67499685042907842</v>
      </c>
    </row>
    <row r="2261" spans="1:10" x14ac:dyDescent="0.25">
      <c r="A2261">
        <f t="shared" si="320"/>
        <v>0.22630362002546311</v>
      </c>
      <c r="B2261" s="2">
        <f t="shared" si="315"/>
        <v>22.58000000000073</v>
      </c>
      <c r="C2261" s="428">
        <f t="shared" si="321"/>
        <v>22.58</v>
      </c>
      <c r="D2261" s="425">
        <f t="shared" si="316"/>
        <v>0.22630362002545587</v>
      </c>
      <c r="E2261" s="433">
        <f t="shared" si="322"/>
        <v>22.58</v>
      </c>
      <c r="F2261" s="430">
        <f t="shared" si="317"/>
        <v>0.25970683109917164</v>
      </c>
      <c r="G2261" s="439">
        <f t="shared" si="323"/>
        <v>22.58</v>
      </c>
      <c r="H2261" s="435">
        <f t="shared" si="318"/>
        <v>0.25970683109917164</v>
      </c>
      <c r="I2261" s="577">
        <f t="shared" si="323"/>
        <v>22.58</v>
      </c>
      <c r="J2261" s="573">
        <f t="shared" si="319"/>
        <v>0.67507666457004223</v>
      </c>
    </row>
    <row r="2262" spans="1:10" x14ac:dyDescent="0.25">
      <c r="A2262">
        <f t="shared" si="320"/>
        <v>0.22640260878526766</v>
      </c>
      <c r="B2262" s="2">
        <f t="shared" si="315"/>
        <v>22.590000000000732</v>
      </c>
      <c r="C2262" s="428">
        <f t="shared" si="321"/>
        <v>22.59</v>
      </c>
      <c r="D2262" s="425">
        <f t="shared" si="316"/>
        <v>0.22640260878526045</v>
      </c>
      <c r="E2262" s="433">
        <f t="shared" si="322"/>
        <v>22.59</v>
      </c>
      <c r="F2262" s="430">
        <f t="shared" si="317"/>
        <v>0.25979003685179686</v>
      </c>
      <c r="G2262" s="439">
        <f t="shared" si="323"/>
        <v>22.59</v>
      </c>
      <c r="H2262" s="435">
        <f t="shared" si="318"/>
        <v>0.25979003685179686</v>
      </c>
      <c r="I2262" s="577">
        <f t="shared" si="323"/>
        <v>22.59</v>
      </c>
      <c r="J2262" s="573">
        <f t="shared" si="319"/>
        <v>0.67515648052473143</v>
      </c>
    </row>
    <row r="2263" spans="1:10" x14ac:dyDescent="0.25">
      <c r="A2263">
        <f t="shared" si="320"/>
        <v>0.22650159958434329</v>
      </c>
      <c r="B2263" s="2">
        <f t="shared" si="315"/>
        <v>22.600000000000733</v>
      </c>
      <c r="C2263" s="428">
        <f t="shared" si="321"/>
        <v>22.6</v>
      </c>
      <c r="D2263" s="425">
        <f t="shared" si="316"/>
        <v>0.22650159958433605</v>
      </c>
      <c r="E2263" s="433">
        <f t="shared" si="322"/>
        <v>22.6</v>
      </c>
      <c r="F2263" s="430">
        <f t="shared" si="317"/>
        <v>0.25987325076575229</v>
      </c>
      <c r="G2263" s="439">
        <f t="shared" si="323"/>
        <v>22.6</v>
      </c>
      <c r="H2263" s="435">
        <f t="shared" si="318"/>
        <v>0.25987325076575229</v>
      </c>
      <c r="I2263" s="577">
        <f t="shared" si="323"/>
        <v>22.6</v>
      </c>
      <c r="J2263" s="573">
        <f t="shared" si="319"/>
        <v>0.67523629829290222</v>
      </c>
    </row>
    <row r="2264" spans="1:10" x14ac:dyDescent="0.25">
      <c r="A2264">
        <f t="shared" si="320"/>
        <v>0.22660059241861247</v>
      </c>
      <c r="B2264" s="2">
        <f t="shared" si="315"/>
        <v>22.610000000000735</v>
      </c>
      <c r="C2264" s="428">
        <f t="shared" si="321"/>
        <v>22.61</v>
      </c>
      <c r="D2264" s="425">
        <f t="shared" si="316"/>
        <v>0.22660059241860522</v>
      </c>
      <c r="E2264" s="433">
        <f t="shared" si="322"/>
        <v>22.61</v>
      </c>
      <c r="F2264" s="430">
        <f t="shared" si="317"/>
        <v>0.25995647283752904</v>
      </c>
      <c r="G2264" s="439">
        <f t="shared" si="323"/>
        <v>22.61</v>
      </c>
      <c r="H2264" s="435">
        <f t="shared" si="318"/>
        <v>0.25995647283752904</v>
      </c>
      <c r="I2264" s="577">
        <f t="shared" si="323"/>
        <v>22.61</v>
      </c>
      <c r="J2264" s="573">
        <f t="shared" si="319"/>
        <v>0.67531611787430923</v>
      </c>
    </row>
    <row r="2265" spans="1:10" x14ac:dyDescent="0.25">
      <c r="A2265">
        <f t="shared" si="320"/>
        <v>0.22669958728400563</v>
      </c>
      <c r="B2265" s="2">
        <f t="shared" si="315"/>
        <v>22.620000000000736</v>
      </c>
      <c r="C2265" s="428">
        <f t="shared" si="321"/>
        <v>22.62</v>
      </c>
      <c r="D2265" s="425">
        <f t="shared" si="316"/>
        <v>0.22669958728399836</v>
      </c>
      <c r="E2265" s="433">
        <f t="shared" si="322"/>
        <v>22.62</v>
      </c>
      <c r="F2265" s="430">
        <f t="shared" si="317"/>
        <v>0.26003970306361934</v>
      </c>
      <c r="G2265" s="439">
        <f t="shared" si="323"/>
        <v>22.62</v>
      </c>
      <c r="H2265" s="435">
        <f t="shared" si="318"/>
        <v>0.26003970306361934</v>
      </c>
      <c r="I2265" s="577">
        <f t="shared" si="323"/>
        <v>22.62</v>
      </c>
      <c r="J2265" s="573">
        <f t="shared" si="319"/>
        <v>0.67539593926870911</v>
      </c>
    </row>
    <row r="2266" spans="1:10" x14ac:dyDescent="0.25">
      <c r="A2266">
        <f t="shared" si="320"/>
        <v>0.22679858417646107</v>
      </c>
      <c r="B2266" s="2">
        <f t="shared" si="315"/>
        <v>22.630000000000738</v>
      </c>
      <c r="C2266" s="428">
        <f t="shared" si="321"/>
        <v>22.63</v>
      </c>
      <c r="D2266" s="425">
        <f t="shared" si="316"/>
        <v>0.22679858417645374</v>
      </c>
      <c r="E2266" s="433">
        <f t="shared" si="322"/>
        <v>22.63</v>
      </c>
      <c r="F2266" s="430">
        <f t="shared" si="317"/>
        <v>0.26012294144051606</v>
      </c>
      <c r="G2266" s="439">
        <f t="shared" si="323"/>
        <v>22.63</v>
      </c>
      <c r="H2266" s="435">
        <f t="shared" si="318"/>
        <v>0.26012294144051606</v>
      </c>
      <c r="I2266" s="577">
        <f t="shared" si="323"/>
        <v>22.63</v>
      </c>
      <c r="J2266" s="573">
        <f t="shared" si="319"/>
        <v>0.67547576247585694</v>
      </c>
    </row>
    <row r="2267" spans="1:10" x14ac:dyDescent="0.25">
      <c r="A2267">
        <f t="shared" si="320"/>
        <v>0.22689758309192501</v>
      </c>
      <c r="B2267" s="2">
        <f t="shared" si="315"/>
        <v>22.64000000000074</v>
      </c>
      <c r="C2267" s="428">
        <f t="shared" si="321"/>
        <v>22.64</v>
      </c>
      <c r="D2267" s="425">
        <f t="shared" si="316"/>
        <v>0.22689758309191771</v>
      </c>
      <c r="E2267" s="433">
        <f t="shared" si="322"/>
        <v>22.64</v>
      </c>
      <c r="F2267" s="430">
        <f t="shared" si="317"/>
        <v>0.26020618796471329</v>
      </c>
      <c r="G2267" s="439">
        <f t="shared" si="323"/>
        <v>22.64</v>
      </c>
      <c r="H2267" s="435">
        <f t="shared" si="318"/>
        <v>0.26020618796471329</v>
      </c>
      <c r="I2267" s="577">
        <f t="shared" si="323"/>
        <v>22.64</v>
      </c>
      <c r="J2267" s="573">
        <f t="shared" si="319"/>
        <v>0.67555558749550859</v>
      </c>
    </row>
    <row r="2268" spans="1:10" x14ac:dyDescent="0.25">
      <c r="A2268">
        <f t="shared" si="320"/>
        <v>0.22699658402635151</v>
      </c>
      <c r="B2268" s="2">
        <f t="shared" si="315"/>
        <v>22.650000000000741</v>
      </c>
      <c r="C2268" s="428">
        <f t="shared" si="321"/>
        <v>22.65</v>
      </c>
      <c r="D2268" s="425">
        <f t="shared" si="316"/>
        <v>0.22699658402634418</v>
      </c>
      <c r="E2268" s="433">
        <f t="shared" si="322"/>
        <v>22.65</v>
      </c>
      <c r="F2268" s="430">
        <f t="shared" si="317"/>
        <v>0.26028944263270587</v>
      </c>
      <c r="G2268" s="439">
        <f t="shared" si="323"/>
        <v>22.65</v>
      </c>
      <c r="H2268" s="435">
        <f t="shared" si="318"/>
        <v>0.26028944263270587</v>
      </c>
      <c r="I2268" s="577">
        <f t="shared" si="323"/>
        <v>22.65</v>
      </c>
      <c r="J2268" s="573">
        <f t="shared" si="319"/>
        <v>0.6756354143274198</v>
      </c>
    </row>
    <row r="2269" spans="1:10" x14ac:dyDescent="0.25">
      <c r="A2269">
        <f t="shared" si="320"/>
        <v>0.22709558697570253</v>
      </c>
      <c r="B2269" s="2">
        <f t="shared" si="315"/>
        <v>22.660000000000743</v>
      </c>
      <c r="C2269" s="428">
        <f t="shared" si="321"/>
        <v>22.66</v>
      </c>
      <c r="D2269" s="425">
        <f t="shared" si="316"/>
        <v>0.22709558697569518</v>
      </c>
      <c r="E2269" s="433">
        <f t="shared" si="322"/>
        <v>22.66</v>
      </c>
      <c r="F2269" s="430">
        <f t="shared" si="317"/>
        <v>0.26037270544098962</v>
      </c>
      <c r="G2269" s="439">
        <f t="shared" si="323"/>
        <v>22.66</v>
      </c>
      <c r="H2269" s="435">
        <f t="shared" si="318"/>
        <v>0.26037270544098962</v>
      </c>
      <c r="I2269" s="577">
        <f t="shared" si="323"/>
        <v>22.66</v>
      </c>
      <c r="J2269" s="573">
        <f t="shared" si="319"/>
        <v>0.67571524297134666</v>
      </c>
    </row>
    <row r="2270" spans="1:10" x14ac:dyDescent="0.25">
      <c r="A2270">
        <f t="shared" si="320"/>
        <v>0.22719459193594782</v>
      </c>
      <c r="B2270" s="2">
        <f t="shared" si="315"/>
        <v>22.670000000000744</v>
      </c>
      <c r="C2270" s="428">
        <f t="shared" si="321"/>
        <v>22.67</v>
      </c>
      <c r="D2270" s="425">
        <f t="shared" si="316"/>
        <v>0.22719459193594047</v>
      </c>
      <c r="E2270" s="433">
        <f t="shared" si="322"/>
        <v>22.67</v>
      </c>
      <c r="F2270" s="430">
        <f t="shared" si="317"/>
        <v>0.26045597638606133</v>
      </c>
      <c r="G2270" s="439">
        <f t="shared" si="323"/>
        <v>22.67</v>
      </c>
      <c r="H2270" s="435">
        <f t="shared" si="318"/>
        <v>0.26045597638606133</v>
      </c>
      <c r="I2270" s="577">
        <f t="shared" si="323"/>
        <v>22.67</v>
      </c>
      <c r="J2270" s="573">
        <f t="shared" si="319"/>
        <v>0.67579507342704426</v>
      </c>
    </row>
    <row r="2271" spans="1:10" x14ac:dyDescent="0.25">
      <c r="A2271">
        <f t="shared" si="320"/>
        <v>0.227293598903065</v>
      </c>
      <c r="B2271" s="2">
        <f t="shared" si="315"/>
        <v>22.680000000000746</v>
      </c>
      <c r="C2271" s="428">
        <f t="shared" si="321"/>
        <v>22.68</v>
      </c>
      <c r="D2271" s="425">
        <f t="shared" si="316"/>
        <v>0.22729359890305764</v>
      </c>
      <c r="E2271" s="433">
        <f t="shared" si="322"/>
        <v>22.68</v>
      </c>
      <c r="F2271" s="430">
        <f t="shared" si="317"/>
        <v>0.2605392554644187</v>
      </c>
      <c r="G2271" s="439">
        <f t="shared" si="323"/>
        <v>22.68</v>
      </c>
      <c r="H2271" s="435">
        <f t="shared" si="318"/>
        <v>0.2605392554644187</v>
      </c>
      <c r="I2271" s="577">
        <f t="shared" si="323"/>
        <v>22.68</v>
      </c>
      <c r="J2271" s="573">
        <f t="shared" si="319"/>
        <v>0.67587490569427011</v>
      </c>
    </row>
    <row r="2272" spans="1:10" x14ac:dyDescent="0.25">
      <c r="A2272">
        <f t="shared" si="320"/>
        <v>0.2273926078730395</v>
      </c>
      <c r="B2272" s="2">
        <f t="shared" ref="B2272:B2335" si="324">B2271+0.01</f>
        <v>22.690000000000747</v>
      </c>
      <c r="C2272" s="428">
        <f t="shared" si="321"/>
        <v>22.69</v>
      </c>
      <c r="D2272" s="425">
        <f t="shared" si="316"/>
        <v>0.22739260787303217</v>
      </c>
      <c r="E2272" s="433">
        <f t="shared" si="322"/>
        <v>22.69</v>
      </c>
      <c r="F2272" s="430">
        <f t="shared" si="317"/>
        <v>0.26062254267256024</v>
      </c>
      <c r="G2272" s="439">
        <f t="shared" si="323"/>
        <v>22.69</v>
      </c>
      <c r="H2272" s="435">
        <f t="shared" si="318"/>
        <v>0.26062254267256024</v>
      </c>
      <c r="I2272" s="577">
        <f t="shared" si="323"/>
        <v>22.69</v>
      </c>
      <c r="J2272" s="573">
        <f t="shared" si="319"/>
        <v>0.67595473977277809</v>
      </c>
    </row>
    <row r="2273" spans="1:10" x14ac:dyDescent="0.25">
      <c r="A2273">
        <f t="shared" si="320"/>
        <v>0.22749161884186458</v>
      </c>
      <c r="B2273" s="2">
        <f t="shared" si="324"/>
        <v>22.700000000000749</v>
      </c>
      <c r="C2273" s="428">
        <f t="shared" si="321"/>
        <v>22.7</v>
      </c>
      <c r="D2273" s="425">
        <f t="shared" si="316"/>
        <v>0.22749161884185715</v>
      </c>
      <c r="E2273" s="433">
        <f t="shared" si="322"/>
        <v>22.7</v>
      </c>
      <c r="F2273" s="430">
        <f t="shared" si="317"/>
        <v>0.26070583800698577</v>
      </c>
      <c r="G2273" s="439">
        <f t="shared" si="323"/>
        <v>22.7</v>
      </c>
      <c r="H2273" s="435">
        <f t="shared" si="318"/>
        <v>0.26070583800698577</v>
      </c>
      <c r="I2273" s="577">
        <f t="shared" si="323"/>
        <v>22.7</v>
      </c>
      <c r="J2273" s="573">
        <f t="shared" si="319"/>
        <v>0.67603457566232628</v>
      </c>
    </row>
    <row r="2274" spans="1:10" x14ac:dyDescent="0.25">
      <c r="A2274">
        <f t="shared" si="320"/>
        <v>0.2275906318055412</v>
      </c>
      <c r="B2274" s="2">
        <f t="shared" si="324"/>
        <v>22.71000000000075</v>
      </c>
      <c r="C2274" s="428">
        <f t="shared" si="321"/>
        <v>22.71</v>
      </c>
      <c r="D2274" s="425">
        <f t="shared" si="316"/>
        <v>0.22759063180553379</v>
      </c>
      <c r="E2274" s="433">
        <f t="shared" si="322"/>
        <v>22.71</v>
      </c>
      <c r="F2274" s="430">
        <f t="shared" si="317"/>
        <v>0.26078914146419552</v>
      </c>
      <c r="G2274" s="439">
        <f t="shared" si="323"/>
        <v>22.71</v>
      </c>
      <c r="H2274" s="435">
        <f t="shared" si="318"/>
        <v>0.26078914146419552</v>
      </c>
      <c r="I2274" s="577">
        <f t="shared" si="323"/>
        <v>22.71</v>
      </c>
      <c r="J2274" s="573">
        <f t="shared" si="319"/>
        <v>0.67611441336266886</v>
      </c>
    </row>
    <row r="2275" spans="1:10" x14ac:dyDescent="0.25">
      <c r="A2275">
        <f t="shared" si="320"/>
        <v>0.22768964676007819</v>
      </c>
      <c r="B2275" s="2">
        <f t="shared" si="324"/>
        <v>22.720000000000752</v>
      </c>
      <c r="C2275" s="428">
        <f t="shared" si="321"/>
        <v>22.72</v>
      </c>
      <c r="D2275" s="425">
        <f t="shared" si="316"/>
        <v>0.22768964676007072</v>
      </c>
      <c r="E2275" s="433">
        <f t="shared" si="322"/>
        <v>22.72</v>
      </c>
      <c r="F2275" s="430">
        <f t="shared" si="317"/>
        <v>0.26087245304069107</v>
      </c>
      <c r="G2275" s="439">
        <f t="shared" si="323"/>
        <v>22.72</v>
      </c>
      <c r="H2275" s="435">
        <f t="shared" si="318"/>
        <v>0.26087245304069107</v>
      </c>
      <c r="I2275" s="577">
        <f t="shared" si="323"/>
        <v>22.72</v>
      </c>
      <c r="J2275" s="573">
        <f t="shared" si="319"/>
        <v>0.67619425287356294</v>
      </c>
    </row>
    <row r="2276" spans="1:10" x14ac:dyDescent="0.25">
      <c r="A2276">
        <f t="shared" si="320"/>
        <v>0.22778866370149209</v>
      </c>
      <c r="B2276" s="2">
        <f t="shared" si="324"/>
        <v>22.730000000000754</v>
      </c>
      <c r="C2276" s="428">
        <f t="shared" si="321"/>
        <v>22.73</v>
      </c>
      <c r="D2276" s="425">
        <f t="shared" si="316"/>
        <v>0.22778866370148459</v>
      </c>
      <c r="E2276" s="433">
        <f t="shared" si="322"/>
        <v>22.73</v>
      </c>
      <c r="F2276" s="430">
        <f t="shared" si="317"/>
        <v>0.26095577273297477</v>
      </c>
      <c r="G2276" s="439">
        <f t="shared" si="323"/>
        <v>22.73</v>
      </c>
      <c r="H2276" s="435">
        <f t="shared" si="318"/>
        <v>0.26095577273297477</v>
      </c>
      <c r="I2276" s="577">
        <f t="shared" si="323"/>
        <v>22.73</v>
      </c>
      <c r="J2276" s="573">
        <f t="shared" si="319"/>
        <v>0.6762740941947647</v>
      </c>
    </row>
    <row r="2277" spans="1:10" x14ac:dyDescent="0.25">
      <c r="A2277">
        <f t="shared" si="320"/>
        <v>0.22788768262580708</v>
      </c>
      <c r="B2277" s="2">
        <f t="shared" si="324"/>
        <v>22.740000000000755</v>
      </c>
      <c r="C2277" s="428">
        <f t="shared" si="321"/>
        <v>22.74</v>
      </c>
      <c r="D2277" s="425">
        <f t="shared" si="316"/>
        <v>0.22788768262579961</v>
      </c>
      <c r="E2277" s="433">
        <f t="shared" si="322"/>
        <v>22.74</v>
      </c>
      <c r="F2277" s="430">
        <f t="shared" si="317"/>
        <v>0.26103910053754992</v>
      </c>
      <c r="G2277" s="439">
        <f t="shared" si="323"/>
        <v>22.74</v>
      </c>
      <c r="H2277" s="435">
        <f t="shared" si="318"/>
        <v>0.26103910053754992</v>
      </c>
      <c r="I2277" s="577">
        <f t="shared" si="323"/>
        <v>22.74</v>
      </c>
      <c r="J2277" s="573">
        <f t="shared" si="319"/>
        <v>0.67635393732603033</v>
      </c>
    </row>
    <row r="2278" spans="1:10" x14ac:dyDescent="0.25">
      <c r="A2278">
        <f t="shared" si="320"/>
        <v>0.22798670352905542</v>
      </c>
      <c r="B2278" s="2">
        <f t="shared" si="324"/>
        <v>22.750000000000757</v>
      </c>
      <c r="C2278" s="428">
        <f t="shared" si="321"/>
        <v>22.75</v>
      </c>
      <c r="D2278" s="425">
        <f t="shared" si="316"/>
        <v>0.22798670352904796</v>
      </c>
      <c r="E2278" s="433">
        <f t="shared" si="322"/>
        <v>22.75</v>
      </c>
      <c r="F2278" s="430">
        <f t="shared" si="317"/>
        <v>0.26112243645092081</v>
      </c>
      <c r="G2278" s="439">
        <f t="shared" si="323"/>
        <v>22.75</v>
      </c>
      <c r="H2278" s="435">
        <f t="shared" si="318"/>
        <v>0.26112243645092081</v>
      </c>
      <c r="I2278" s="577">
        <f t="shared" si="323"/>
        <v>22.75</v>
      </c>
      <c r="J2278" s="573">
        <f t="shared" si="319"/>
        <v>0.6764337822671157</v>
      </c>
    </row>
    <row r="2279" spans="1:10" x14ac:dyDescent="0.25">
      <c r="A2279">
        <f t="shared" si="320"/>
        <v>0.2280857264072767</v>
      </c>
      <c r="B2279" s="2">
        <f t="shared" si="324"/>
        <v>22.760000000000758</v>
      </c>
      <c r="C2279" s="428">
        <f t="shared" si="321"/>
        <v>22.76</v>
      </c>
      <c r="D2279" s="425">
        <f t="shared" si="316"/>
        <v>0.22808572640726918</v>
      </c>
      <c r="E2279" s="433">
        <f t="shared" si="322"/>
        <v>22.76</v>
      </c>
      <c r="F2279" s="430">
        <f t="shared" si="317"/>
        <v>0.26120578046959253</v>
      </c>
      <c r="G2279" s="439">
        <f t="shared" si="323"/>
        <v>22.76</v>
      </c>
      <c r="H2279" s="435">
        <f t="shared" si="318"/>
        <v>0.26120578046959253</v>
      </c>
      <c r="I2279" s="577">
        <f t="shared" si="323"/>
        <v>22.76</v>
      </c>
      <c r="J2279" s="573">
        <f t="shared" si="319"/>
        <v>0.6765136290177769</v>
      </c>
    </row>
    <row r="2280" spans="1:10" x14ac:dyDescent="0.25">
      <c r="A2280">
        <f t="shared" si="320"/>
        <v>0.22818475125651833</v>
      </c>
      <c r="B2280" s="2">
        <f t="shared" si="324"/>
        <v>22.77000000000076</v>
      </c>
      <c r="C2280" s="428">
        <f t="shared" si="321"/>
        <v>22.77</v>
      </c>
      <c r="D2280" s="425">
        <f t="shared" si="316"/>
        <v>0.2281847512565108</v>
      </c>
      <c r="E2280" s="433">
        <f t="shared" si="322"/>
        <v>22.77</v>
      </c>
      <c r="F2280" s="430">
        <f t="shared" si="317"/>
        <v>0.26128913259007125</v>
      </c>
      <c r="G2280" s="439">
        <f t="shared" si="323"/>
        <v>22.77</v>
      </c>
      <c r="H2280" s="435">
        <f t="shared" si="318"/>
        <v>0.26128913259007125</v>
      </c>
      <c r="I2280" s="577">
        <f t="shared" si="323"/>
        <v>22.77</v>
      </c>
      <c r="J2280" s="573">
        <f t="shared" si="319"/>
        <v>0.67659347757777089</v>
      </c>
    </row>
    <row r="2281" spans="1:10" x14ac:dyDescent="0.25">
      <c r="A2281">
        <f t="shared" si="320"/>
        <v>0.22828377807283556</v>
      </c>
      <c r="B2281" s="2">
        <f t="shared" si="324"/>
        <v>22.780000000000761</v>
      </c>
      <c r="C2281" s="428">
        <f t="shared" si="321"/>
        <v>22.78</v>
      </c>
      <c r="D2281" s="425">
        <f t="shared" si="316"/>
        <v>0.22828377807282801</v>
      </c>
      <c r="E2281" s="433">
        <f t="shared" si="322"/>
        <v>22.78</v>
      </c>
      <c r="F2281" s="430">
        <f t="shared" si="317"/>
        <v>0.26137249280886404</v>
      </c>
      <c r="G2281" s="439">
        <f t="shared" si="323"/>
        <v>22.78</v>
      </c>
      <c r="H2281" s="435">
        <f t="shared" si="318"/>
        <v>0.26137249280886404</v>
      </c>
      <c r="I2281" s="577">
        <f t="shared" si="323"/>
        <v>22.78</v>
      </c>
      <c r="J2281" s="573">
        <f t="shared" si="319"/>
        <v>0.67667332794685331</v>
      </c>
    </row>
    <row r="2282" spans="1:10" x14ac:dyDescent="0.25">
      <c r="A2282">
        <f t="shared" si="320"/>
        <v>0.22838280685229109</v>
      </c>
      <c r="B2282" s="2">
        <f t="shared" si="324"/>
        <v>22.790000000000763</v>
      </c>
      <c r="C2282" s="428">
        <f t="shared" si="321"/>
        <v>22.79</v>
      </c>
      <c r="D2282" s="425">
        <f t="shared" si="316"/>
        <v>0.22838280685228354</v>
      </c>
      <c r="E2282" s="433">
        <f t="shared" si="322"/>
        <v>22.79</v>
      </c>
      <c r="F2282" s="430">
        <f t="shared" si="317"/>
        <v>0.26145586112247882</v>
      </c>
      <c r="G2282" s="439">
        <f t="shared" si="323"/>
        <v>22.79</v>
      </c>
      <c r="H2282" s="435">
        <f t="shared" si="318"/>
        <v>0.26145586112247882</v>
      </c>
      <c r="I2282" s="577">
        <f t="shared" si="323"/>
        <v>22.79</v>
      </c>
      <c r="J2282" s="573">
        <f t="shared" si="319"/>
        <v>0.67675318012478114</v>
      </c>
    </row>
    <row r="2283" spans="1:10" x14ac:dyDescent="0.25">
      <c r="A2283">
        <f t="shared" si="320"/>
        <v>0.22848183759095547</v>
      </c>
      <c r="B2283" s="2">
        <f t="shared" si="324"/>
        <v>22.800000000000765</v>
      </c>
      <c r="C2283" s="428">
        <f t="shared" si="321"/>
        <v>22.8</v>
      </c>
      <c r="D2283" s="425">
        <f t="shared" si="316"/>
        <v>0.22848183759094795</v>
      </c>
      <c r="E2283" s="433">
        <f t="shared" si="322"/>
        <v>22.8</v>
      </c>
      <c r="F2283" s="430">
        <f t="shared" si="317"/>
        <v>0.26153923752742458</v>
      </c>
      <c r="G2283" s="439">
        <f t="shared" si="323"/>
        <v>22.8</v>
      </c>
      <c r="H2283" s="435">
        <f t="shared" si="318"/>
        <v>0.26153923752742458</v>
      </c>
      <c r="I2283" s="577">
        <f t="shared" si="323"/>
        <v>22.8</v>
      </c>
      <c r="J2283" s="573">
        <f t="shared" si="319"/>
        <v>0.67683303411131068</v>
      </c>
    </row>
    <row r="2284" spans="1:10" x14ac:dyDescent="0.25">
      <c r="A2284">
        <f t="shared" si="320"/>
        <v>0.22858087028490684</v>
      </c>
      <c r="B2284" s="2">
        <f t="shared" si="324"/>
        <v>22.810000000000766</v>
      </c>
      <c r="C2284" s="428">
        <f t="shared" si="321"/>
        <v>22.81</v>
      </c>
      <c r="D2284" s="425">
        <f t="shared" si="316"/>
        <v>0.22858087028489923</v>
      </c>
      <c r="E2284" s="433">
        <f t="shared" si="322"/>
        <v>22.81</v>
      </c>
      <c r="F2284" s="430">
        <f t="shared" si="317"/>
        <v>0.26162262202021119</v>
      </c>
      <c r="G2284" s="439">
        <f t="shared" si="323"/>
        <v>22.81</v>
      </c>
      <c r="H2284" s="435">
        <f t="shared" si="318"/>
        <v>0.26162262202021119</v>
      </c>
      <c r="I2284" s="577">
        <f t="shared" si="323"/>
        <v>22.81</v>
      </c>
      <c r="J2284" s="573">
        <f t="shared" si="319"/>
        <v>0.67691288990619825</v>
      </c>
    </row>
    <row r="2285" spans="1:10" x14ac:dyDescent="0.25">
      <c r="A2285">
        <f t="shared" si="320"/>
        <v>0.22867990493023085</v>
      </c>
      <c r="B2285" s="2">
        <f t="shared" si="324"/>
        <v>22.820000000000768</v>
      </c>
      <c r="C2285" s="428">
        <f t="shared" si="321"/>
        <v>22.82</v>
      </c>
      <c r="D2285" s="425">
        <f t="shared" si="316"/>
        <v>0.22867990493022328</v>
      </c>
      <c r="E2285" s="433">
        <f t="shared" si="322"/>
        <v>22.82</v>
      </c>
      <c r="F2285" s="430">
        <f t="shared" si="317"/>
        <v>0.26170601459734949</v>
      </c>
      <c r="G2285" s="439">
        <f t="shared" si="323"/>
        <v>22.82</v>
      </c>
      <c r="H2285" s="435">
        <f t="shared" si="318"/>
        <v>0.26170601459734949</v>
      </c>
      <c r="I2285" s="577">
        <f t="shared" si="323"/>
        <v>22.82</v>
      </c>
      <c r="J2285" s="573">
        <f t="shared" si="319"/>
        <v>0.67699274750920035</v>
      </c>
    </row>
    <row r="2286" spans="1:10" x14ac:dyDescent="0.25">
      <c r="A2286">
        <f t="shared" si="320"/>
        <v>0.22877894152302095</v>
      </c>
      <c r="B2286" s="2">
        <f t="shared" si="324"/>
        <v>22.830000000000769</v>
      </c>
      <c r="C2286" s="428">
        <f t="shared" si="321"/>
        <v>22.83</v>
      </c>
      <c r="D2286" s="425">
        <f t="shared" si="316"/>
        <v>0.22877894152301331</v>
      </c>
      <c r="E2286" s="433">
        <f t="shared" si="322"/>
        <v>22.83</v>
      </c>
      <c r="F2286" s="430">
        <f t="shared" si="317"/>
        <v>0.2617894152553511</v>
      </c>
      <c r="G2286" s="439">
        <f t="shared" si="323"/>
        <v>22.83</v>
      </c>
      <c r="H2286" s="435">
        <f t="shared" si="318"/>
        <v>0.2617894152553511</v>
      </c>
      <c r="I2286" s="577">
        <f t="shared" si="323"/>
        <v>22.83</v>
      </c>
      <c r="J2286" s="573">
        <f t="shared" si="319"/>
        <v>0.67707260692007354</v>
      </c>
    </row>
    <row r="2287" spans="1:10" x14ac:dyDescent="0.25">
      <c r="A2287">
        <f t="shared" si="320"/>
        <v>0.22887798005937809</v>
      </c>
      <c r="B2287" s="2">
        <f t="shared" si="324"/>
        <v>22.840000000000771</v>
      </c>
      <c r="C2287" s="428">
        <f t="shared" si="321"/>
        <v>22.84</v>
      </c>
      <c r="D2287" s="425">
        <f t="shared" si="316"/>
        <v>0.22887798005937046</v>
      </c>
      <c r="E2287" s="433">
        <f t="shared" si="322"/>
        <v>22.84</v>
      </c>
      <c r="F2287" s="430">
        <f t="shared" si="317"/>
        <v>0.26187282399072892</v>
      </c>
      <c r="G2287" s="439">
        <f t="shared" si="323"/>
        <v>22.84</v>
      </c>
      <c r="H2287" s="435">
        <f t="shared" si="318"/>
        <v>0.26187282399072892</v>
      </c>
      <c r="I2287" s="577">
        <f t="shared" si="323"/>
        <v>22.84</v>
      </c>
      <c r="J2287" s="573">
        <f t="shared" si="319"/>
        <v>0.67715246813857499</v>
      </c>
    </row>
    <row r="2288" spans="1:10" x14ac:dyDescent="0.25">
      <c r="A2288">
        <f t="shared" si="320"/>
        <v>0.22897702053541086</v>
      </c>
      <c r="B2288" s="2">
        <f t="shared" si="324"/>
        <v>22.850000000000772</v>
      </c>
      <c r="C2288" s="428">
        <f t="shared" si="321"/>
        <v>22.85</v>
      </c>
      <c r="D2288" s="425">
        <f t="shared" si="316"/>
        <v>0.2289770205354032</v>
      </c>
      <c r="E2288" s="433">
        <f t="shared" si="322"/>
        <v>22.85</v>
      </c>
      <c r="F2288" s="430">
        <f t="shared" si="317"/>
        <v>0.26195624079999641</v>
      </c>
      <c r="G2288" s="439">
        <f t="shared" si="323"/>
        <v>22.85</v>
      </c>
      <c r="H2288" s="435">
        <f t="shared" si="318"/>
        <v>0.26195624079999641</v>
      </c>
      <c r="I2288" s="577">
        <f t="shared" si="323"/>
        <v>22.85</v>
      </c>
      <c r="J2288" s="573">
        <f t="shared" si="319"/>
        <v>0.67723233116446058</v>
      </c>
    </row>
    <row r="2289" spans="1:10" x14ac:dyDescent="0.25">
      <c r="A2289">
        <f t="shared" si="320"/>
        <v>0.22907606294723534</v>
      </c>
      <c r="B2289" s="2">
        <f t="shared" si="324"/>
        <v>22.860000000000774</v>
      </c>
      <c r="C2289" s="428">
        <f t="shared" si="321"/>
        <v>22.86</v>
      </c>
      <c r="D2289" s="425">
        <f t="shared" si="316"/>
        <v>0.22907606294722771</v>
      </c>
      <c r="E2289" s="433">
        <f t="shared" si="322"/>
        <v>22.86</v>
      </c>
      <c r="F2289" s="430">
        <f t="shared" si="317"/>
        <v>0.26203966567966819</v>
      </c>
      <c r="G2289" s="439">
        <f t="shared" si="323"/>
        <v>22.86</v>
      </c>
      <c r="H2289" s="435">
        <f t="shared" si="318"/>
        <v>0.26203966567966819</v>
      </c>
      <c r="I2289" s="577">
        <f t="shared" si="323"/>
        <v>22.86</v>
      </c>
      <c r="J2289" s="573">
        <f t="shared" si="319"/>
        <v>0.67731219599748738</v>
      </c>
    </row>
    <row r="2290" spans="1:10" x14ac:dyDescent="0.25">
      <c r="A2290">
        <f t="shared" si="320"/>
        <v>0.22917510729097532</v>
      </c>
      <c r="B2290" s="2">
        <f t="shared" si="324"/>
        <v>22.870000000000775</v>
      </c>
      <c r="C2290" s="428">
        <f t="shared" si="321"/>
        <v>22.87</v>
      </c>
      <c r="D2290" s="425">
        <f t="shared" si="316"/>
        <v>0.22917510729096768</v>
      </c>
      <c r="E2290" s="433">
        <f t="shared" si="322"/>
        <v>22.87</v>
      </c>
      <c r="F2290" s="430">
        <f t="shared" si="317"/>
        <v>0.26212309862625977</v>
      </c>
      <c r="G2290" s="439">
        <f t="shared" si="323"/>
        <v>22.87</v>
      </c>
      <c r="H2290" s="435">
        <f t="shared" si="318"/>
        <v>0.26212309862625977</v>
      </c>
      <c r="I2290" s="577">
        <f t="shared" si="323"/>
        <v>22.87</v>
      </c>
      <c r="J2290" s="573">
        <f t="shared" si="319"/>
        <v>0.67739206263741214</v>
      </c>
    </row>
    <row r="2291" spans="1:10" x14ac:dyDescent="0.25">
      <c r="A2291">
        <f t="shared" si="320"/>
        <v>0.22927415356276207</v>
      </c>
      <c r="B2291" s="2">
        <f t="shared" si="324"/>
        <v>22.880000000000777</v>
      </c>
      <c r="C2291" s="428">
        <f t="shared" si="321"/>
        <v>22.88</v>
      </c>
      <c r="D2291" s="425">
        <f t="shared" si="316"/>
        <v>0.22927415356275438</v>
      </c>
      <c r="E2291" s="433">
        <f t="shared" si="322"/>
        <v>22.88</v>
      </c>
      <c r="F2291" s="430">
        <f t="shared" si="317"/>
        <v>0.26220653963628754</v>
      </c>
      <c r="G2291" s="439">
        <f t="shared" si="323"/>
        <v>22.88</v>
      </c>
      <c r="H2291" s="435">
        <f t="shared" si="318"/>
        <v>0.26220653963628754</v>
      </c>
      <c r="I2291" s="577">
        <f t="shared" si="323"/>
        <v>22.88</v>
      </c>
      <c r="J2291" s="573">
        <f t="shared" si="319"/>
        <v>0.67747193108399117</v>
      </c>
    </row>
    <row r="2292" spans="1:10" x14ac:dyDescent="0.25">
      <c r="A2292">
        <f t="shared" si="320"/>
        <v>0.2293732017587343</v>
      </c>
      <c r="B2292" s="2">
        <f t="shared" si="324"/>
        <v>22.890000000000779</v>
      </c>
      <c r="C2292" s="428">
        <f t="shared" si="321"/>
        <v>22.89</v>
      </c>
      <c r="D2292" s="425">
        <f t="shared" si="316"/>
        <v>0.22937320175872661</v>
      </c>
      <c r="E2292" s="433">
        <f t="shared" si="322"/>
        <v>22.89</v>
      </c>
      <c r="F2292" s="430">
        <f t="shared" si="317"/>
        <v>0.26228998870626907</v>
      </c>
      <c r="G2292" s="439">
        <f t="shared" si="323"/>
        <v>22.89</v>
      </c>
      <c r="H2292" s="435">
        <f t="shared" si="318"/>
        <v>0.26228998870626907</v>
      </c>
      <c r="I2292" s="577">
        <f t="shared" si="323"/>
        <v>22.89</v>
      </c>
      <c r="J2292" s="573">
        <f t="shared" si="319"/>
        <v>0.67755180133698256</v>
      </c>
    </row>
    <row r="2293" spans="1:10" x14ac:dyDescent="0.25">
      <c r="A2293">
        <f t="shared" si="320"/>
        <v>0.22947225187503839</v>
      </c>
      <c r="B2293" s="2">
        <f t="shared" si="324"/>
        <v>22.90000000000078</v>
      </c>
      <c r="C2293" s="428">
        <f t="shared" si="321"/>
        <v>22.9</v>
      </c>
      <c r="D2293" s="425">
        <f t="shared" si="316"/>
        <v>0.22947225187503068</v>
      </c>
      <c r="E2293" s="433">
        <f t="shared" si="322"/>
        <v>22.9</v>
      </c>
      <c r="F2293" s="430">
        <f t="shared" si="317"/>
        <v>0.26237344583272248</v>
      </c>
      <c r="G2293" s="439">
        <f t="shared" si="323"/>
        <v>22.9</v>
      </c>
      <c r="H2293" s="435">
        <f t="shared" si="318"/>
        <v>0.26237344583272248</v>
      </c>
      <c r="I2293" s="577">
        <f t="shared" si="323"/>
        <v>22.9</v>
      </c>
      <c r="J2293" s="573">
        <f t="shared" si="319"/>
        <v>0.67763167339614161</v>
      </c>
    </row>
    <row r="2294" spans="1:10" x14ac:dyDescent="0.25">
      <c r="A2294">
        <f t="shared" si="320"/>
        <v>0.22957130390782815</v>
      </c>
      <c r="B2294" s="2">
        <f t="shared" si="324"/>
        <v>22.910000000000782</v>
      </c>
      <c r="C2294" s="428">
        <f t="shared" si="321"/>
        <v>22.91</v>
      </c>
      <c r="D2294" s="425">
        <f t="shared" si="316"/>
        <v>0.22957130390782041</v>
      </c>
      <c r="E2294" s="433">
        <f t="shared" si="322"/>
        <v>22.91</v>
      </c>
      <c r="F2294" s="430">
        <f t="shared" si="317"/>
        <v>0.26245691101216728</v>
      </c>
      <c r="G2294" s="439">
        <f t="shared" si="323"/>
        <v>22.91</v>
      </c>
      <c r="H2294" s="435">
        <f t="shared" si="318"/>
        <v>0.26245691101216728</v>
      </c>
      <c r="I2294" s="577">
        <f t="shared" si="323"/>
        <v>22.91</v>
      </c>
      <c r="J2294" s="573">
        <f t="shared" si="319"/>
        <v>0.67771154726122629</v>
      </c>
    </row>
    <row r="2295" spans="1:10" x14ac:dyDescent="0.25">
      <c r="A2295">
        <f t="shared" si="320"/>
        <v>0.22967035785326492</v>
      </c>
      <c r="B2295" s="2">
        <f t="shared" si="324"/>
        <v>22.920000000000783</v>
      </c>
      <c r="C2295" s="428">
        <f t="shared" si="321"/>
        <v>22.92</v>
      </c>
      <c r="D2295" s="425">
        <f t="shared" si="316"/>
        <v>0.22967035785325721</v>
      </c>
      <c r="E2295" s="433">
        <f t="shared" si="322"/>
        <v>22.92</v>
      </c>
      <c r="F2295" s="430">
        <f t="shared" si="317"/>
        <v>0.26254038424112353</v>
      </c>
      <c r="G2295" s="439">
        <f t="shared" si="323"/>
        <v>22.92</v>
      </c>
      <c r="H2295" s="435">
        <f t="shared" si="318"/>
        <v>0.26254038424112353</v>
      </c>
      <c r="I2295" s="577">
        <f t="shared" si="323"/>
        <v>22.92</v>
      </c>
      <c r="J2295" s="573">
        <f t="shared" si="319"/>
        <v>0.67779142293199324</v>
      </c>
    </row>
    <row r="2296" spans="1:10" x14ac:dyDescent="0.25">
      <c r="A2296">
        <f t="shared" si="320"/>
        <v>0.22976941370751752</v>
      </c>
      <c r="B2296" s="2">
        <f t="shared" si="324"/>
        <v>22.930000000000785</v>
      </c>
      <c r="C2296" s="428">
        <f t="shared" si="321"/>
        <v>22.93</v>
      </c>
      <c r="D2296" s="425">
        <f t="shared" si="316"/>
        <v>0.22976941370750975</v>
      </c>
      <c r="E2296" s="433">
        <f t="shared" si="322"/>
        <v>22.93</v>
      </c>
      <c r="F2296" s="430">
        <f t="shared" si="317"/>
        <v>0.26262386551611239</v>
      </c>
      <c r="G2296" s="439">
        <f t="shared" si="323"/>
        <v>22.93</v>
      </c>
      <c r="H2296" s="435">
        <f t="shared" si="318"/>
        <v>0.26262386551611239</v>
      </c>
      <c r="I2296" s="577">
        <f t="shared" si="323"/>
        <v>22.93</v>
      </c>
      <c r="J2296" s="573">
        <f t="shared" si="319"/>
        <v>0.67787130040819987</v>
      </c>
    </row>
    <row r="2297" spans="1:10" x14ac:dyDescent="0.25">
      <c r="A2297">
        <f t="shared" si="320"/>
        <v>0.2298684714667622</v>
      </c>
      <c r="B2297" s="2">
        <f t="shared" si="324"/>
        <v>22.940000000000786</v>
      </c>
      <c r="C2297" s="428">
        <f t="shared" si="321"/>
        <v>22.94</v>
      </c>
      <c r="D2297" s="425">
        <f t="shared" si="316"/>
        <v>0.2298684714667544</v>
      </c>
      <c r="E2297" s="433">
        <f t="shared" si="322"/>
        <v>22.94</v>
      </c>
      <c r="F2297" s="430">
        <f t="shared" si="317"/>
        <v>0.26270735483365615</v>
      </c>
      <c r="G2297" s="439">
        <f t="shared" si="323"/>
        <v>22.94</v>
      </c>
      <c r="H2297" s="435">
        <f t="shared" si="318"/>
        <v>0.26270735483365615</v>
      </c>
      <c r="I2297" s="577">
        <f t="shared" si="323"/>
        <v>22.94</v>
      </c>
      <c r="J2297" s="573">
        <f t="shared" si="319"/>
        <v>0.6779511796896025</v>
      </c>
    </row>
    <row r="2298" spans="1:10" x14ac:dyDescent="0.25">
      <c r="A2298">
        <f t="shared" si="320"/>
        <v>0.22996753112718268</v>
      </c>
      <c r="B2298" s="2">
        <f t="shared" si="324"/>
        <v>22.950000000000788</v>
      </c>
      <c r="C2298" s="428">
        <f t="shared" si="321"/>
        <v>22.95</v>
      </c>
      <c r="D2298" s="425">
        <f t="shared" si="316"/>
        <v>0.22996753112717483</v>
      </c>
      <c r="E2298" s="433">
        <f t="shared" si="322"/>
        <v>22.95</v>
      </c>
      <c r="F2298" s="430">
        <f t="shared" si="317"/>
        <v>0.26279085219027759</v>
      </c>
      <c r="G2298" s="439">
        <f t="shared" si="323"/>
        <v>22.95</v>
      </c>
      <c r="H2298" s="435">
        <f t="shared" si="318"/>
        <v>0.26279085219027759</v>
      </c>
      <c r="I2298" s="577">
        <f t="shared" si="323"/>
        <v>22.95</v>
      </c>
      <c r="J2298" s="573">
        <f t="shared" si="319"/>
        <v>0.67803106077595854</v>
      </c>
    </row>
    <row r="2299" spans="1:10" x14ac:dyDescent="0.25">
      <c r="A2299">
        <f t="shared" si="320"/>
        <v>0.23006659268497009</v>
      </c>
      <c r="B2299" s="2">
        <f t="shared" si="324"/>
        <v>22.96000000000079</v>
      </c>
      <c r="C2299" s="428">
        <f t="shared" si="321"/>
        <v>22.96</v>
      </c>
      <c r="D2299" s="425">
        <f t="shared" si="316"/>
        <v>0.23006659268496232</v>
      </c>
      <c r="E2299" s="433">
        <f t="shared" si="322"/>
        <v>22.96</v>
      </c>
      <c r="F2299" s="430">
        <f t="shared" si="317"/>
        <v>0.26287435758250099</v>
      </c>
      <c r="G2299" s="439">
        <f t="shared" si="323"/>
        <v>22.96</v>
      </c>
      <c r="H2299" s="435">
        <f t="shared" si="318"/>
        <v>0.26287435758250099</v>
      </c>
      <c r="I2299" s="577">
        <f t="shared" si="323"/>
        <v>22.96</v>
      </c>
      <c r="J2299" s="573">
        <f t="shared" si="319"/>
        <v>0.6781109436670254</v>
      </c>
    </row>
    <row r="2300" spans="1:10" x14ac:dyDescent="0.25">
      <c r="A2300">
        <f t="shared" si="320"/>
        <v>0.23016565613632314</v>
      </c>
      <c r="B2300" s="2">
        <f t="shared" si="324"/>
        <v>22.970000000000791</v>
      </c>
      <c r="C2300" s="428">
        <f t="shared" si="321"/>
        <v>22.97</v>
      </c>
      <c r="D2300" s="425">
        <f t="shared" si="316"/>
        <v>0.23016565613631529</v>
      </c>
      <c r="E2300" s="433">
        <f t="shared" si="322"/>
        <v>22.97</v>
      </c>
      <c r="F2300" s="430">
        <f t="shared" si="317"/>
        <v>0.26295787100685108</v>
      </c>
      <c r="G2300" s="439">
        <f t="shared" si="323"/>
        <v>22.97</v>
      </c>
      <c r="H2300" s="435">
        <f t="shared" si="318"/>
        <v>0.26295787100685108</v>
      </c>
      <c r="I2300" s="577">
        <f t="shared" si="323"/>
        <v>22.97</v>
      </c>
      <c r="J2300" s="573">
        <f t="shared" si="319"/>
        <v>0.67819082836255984</v>
      </c>
    </row>
    <row r="2301" spans="1:10" x14ac:dyDescent="0.25">
      <c r="A2301">
        <f t="shared" si="320"/>
        <v>0.23026472147744778</v>
      </c>
      <c r="B2301" s="2">
        <f t="shared" si="324"/>
        <v>22.980000000000793</v>
      </c>
      <c r="C2301" s="428">
        <f t="shared" si="321"/>
        <v>22.98</v>
      </c>
      <c r="D2301" s="425">
        <f t="shared" si="316"/>
        <v>0.2302647214774399</v>
      </c>
      <c r="E2301" s="433">
        <f t="shared" si="322"/>
        <v>22.98</v>
      </c>
      <c r="F2301" s="430">
        <f t="shared" si="317"/>
        <v>0.26304139245985392</v>
      </c>
      <c r="G2301" s="439">
        <f t="shared" si="323"/>
        <v>22.98</v>
      </c>
      <c r="H2301" s="435">
        <f t="shared" si="318"/>
        <v>0.26304139245985392</v>
      </c>
      <c r="I2301" s="577">
        <f t="shared" si="323"/>
        <v>22.98</v>
      </c>
      <c r="J2301" s="573">
        <f t="shared" si="319"/>
        <v>0.6782707148623196</v>
      </c>
    </row>
    <row r="2302" spans="1:10" x14ac:dyDescent="0.25">
      <c r="A2302">
        <f t="shared" si="320"/>
        <v>0.23036378870455737</v>
      </c>
      <c r="B2302" s="2">
        <f t="shared" si="324"/>
        <v>22.990000000000794</v>
      </c>
      <c r="C2302" s="428">
        <f t="shared" si="321"/>
        <v>22.99</v>
      </c>
      <c r="D2302" s="425">
        <f t="shared" si="316"/>
        <v>0.23036378870454949</v>
      </c>
      <c r="E2302" s="433">
        <f t="shared" si="322"/>
        <v>22.99</v>
      </c>
      <c r="F2302" s="430">
        <f t="shared" si="317"/>
        <v>0.26312492193803622</v>
      </c>
      <c r="G2302" s="439">
        <f t="shared" si="323"/>
        <v>22.99</v>
      </c>
      <c r="H2302" s="435">
        <f t="shared" si="318"/>
        <v>0.26312492193803622</v>
      </c>
      <c r="I2302" s="577">
        <f t="shared" si="323"/>
        <v>22.99</v>
      </c>
      <c r="J2302" s="573">
        <f t="shared" si="319"/>
        <v>0.67835060316606133</v>
      </c>
    </row>
    <row r="2303" spans="1:10" x14ac:dyDescent="0.25">
      <c r="A2303">
        <f t="shared" si="320"/>
        <v>0.23046285781387277</v>
      </c>
      <c r="B2303" s="2">
        <f t="shared" si="324"/>
        <v>23.000000000000796</v>
      </c>
      <c r="C2303" s="428">
        <f t="shared" si="321"/>
        <v>23</v>
      </c>
      <c r="D2303" s="425">
        <f t="shared" si="316"/>
        <v>0.23046285781386483</v>
      </c>
      <c r="E2303" s="433">
        <f t="shared" si="322"/>
        <v>23</v>
      </c>
      <c r="F2303" s="430">
        <f t="shared" si="317"/>
        <v>0.26320845943792581</v>
      </c>
      <c r="G2303" s="439">
        <f t="shared" si="323"/>
        <v>23</v>
      </c>
      <c r="H2303" s="435">
        <f t="shared" si="318"/>
        <v>0.26320845943792581</v>
      </c>
      <c r="I2303" s="577">
        <f t="shared" si="323"/>
        <v>23</v>
      </c>
      <c r="J2303" s="573">
        <f t="shared" si="319"/>
        <v>0.67843049327354277</v>
      </c>
    </row>
    <row r="2304" spans="1:10" x14ac:dyDescent="0.25">
      <c r="A2304">
        <f t="shared" si="320"/>
        <v>0.23056192880162207</v>
      </c>
      <c r="B2304" s="2">
        <f t="shared" si="324"/>
        <v>23.010000000000797</v>
      </c>
      <c r="C2304" s="428">
        <f t="shared" si="321"/>
        <v>23.01</v>
      </c>
      <c r="D2304" s="425">
        <f t="shared" si="316"/>
        <v>0.23056192880161422</v>
      </c>
      <c r="E2304" s="433">
        <f t="shared" si="322"/>
        <v>23.01</v>
      </c>
      <c r="F2304" s="430">
        <f t="shared" si="317"/>
        <v>0.26329200495605148</v>
      </c>
      <c r="G2304" s="439">
        <f t="shared" si="323"/>
        <v>23.01</v>
      </c>
      <c r="H2304" s="435">
        <f t="shared" si="318"/>
        <v>0.26329200495605148</v>
      </c>
      <c r="I2304" s="577">
        <f t="shared" si="323"/>
        <v>23.01</v>
      </c>
      <c r="J2304" s="573">
        <f t="shared" si="319"/>
        <v>0.678510385184521</v>
      </c>
    </row>
    <row r="2305" spans="1:10" x14ac:dyDescent="0.25">
      <c r="A2305">
        <f t="shared" si="320"/>
        <v>0.23066100166404091</v>
      </c>
      <c r="B2305" s="2">
        <f t="shared" si="324"/>
        <v>23.020000000000799</v>
      </c>
      <c r="C2305" s="428">
        <f t="shared" si="321"/>
        <v>23.02</v>
      </c>
      <c r="D2305" s="425">
        <f t="shared" si="316"/>
        <v>0.230661001664033</v>
      </c>
      <c r="E2305" s="433">
        <f t="shared" si="322"/>
        <v>23.02</v>
      </c>
      <c r="F2305" s="430">
        <f t="shared" si="317"/>
        <v>0.26337555848894278</v>
      </c>
      <c r="G2305" s="439">
        <f t="shared" si="323"/>
        <v>23.02</v>
      </c>
      <c r="H2305" s="435">
        <f t="shared" si="318"/>
        <v>0.26337555848894278</v>
      </c>
      <c r="I2305" s="577">
        <f t="shared" si="323"/>
        <v>23.02</v>
      </c>
      <c r="J2305" s="573">
        <f t="shared" si="319"/>
        <v>0.67859027889875356</v>
      </c>
    </row>
    <row r="2306" spans="1:10" x14ac:dyDescent="0.25">
      <c r="A2306">
        <f t="shared" si="320"/>
        <v>0.23076007639737212</v>
      </c>
      <c r="B2306" s="2">
        <f t="shared" si="324"/>
        <v>23.0300000000008</v>
      </c>
      <c r="C2306" s="428">
        <f t="shared" si="321"/>
        <v>23.03</v>
      </c>
      <c r="D2306" s="425">
        <f t="shared" si="316"/>
        <v>0.23076007639736421</v>
      </c>
      <c r="E2306" s="433">
        <f t="shared" si="322"/>
        <v>23.03</v>
      </c>
      <c r="F2306" s="430">
        <f t="shared" si="317"/>
        <v>0.26345912003313043</v>
      </c>
      <c r="G2306" s="439">
        <f t="shared" si="323"/>
        <v>23.03</v>
      </c>
      <c r="H2306" s="435">
        <f t="shared" si="318"/>
        <v>0.26345912003313043</v>
      </c>
      <c r="I2306" s="577">
        <f t="shared" si="323"/>
        <v>23.03</v>
      </c>
      <c r="J2306" s="573">
        <f t="shared" si="319"/>
        <v>0.67867017441599797</v>
      </c>
    </row>
    <row r="2307" spans="1:10" x14ac:dyDescent="0.25">
      <c r="A2307">
        <f t="shared" si="320"/>
        <v>0.23085915299786586</v>
      </c>
      <c r="B2307" s="2">
        <f t="shared" si="324"/>
        <v>23.040000000000802</v>
      </c>
      <c r="C2307" s="428">
        <f t="shared" si="321"/>
        <v>23.04</v>
      </c>
      <c r="D2307" s="425">
        <f t="shared" ref="D2307:D2370" si="325">(((1+C2307/100)^D$2)*C2307/100)/(((1+C2307/100)^D$2)-1)</f>
        <v>0.23085915299785792</v>
      </c>
      <c r="E2307" s="433">
        <f t="shared" si="322"/>
        <v>23.04</v>
      </c>
      <c r="F2307" s="430">
        <f t="shared" ref="F2307:F2370" si="326">(((1+E2307/100)^F$2)*E2307/100)/(((1+E2307/100)^F$2)-1)</f>
        <v>0.26354268958514593</v>
      </c>
      <c r="G2307" s="439">
        <f t="shared" si="323"/>
        <v>23.04</v>
      </c>
      <c r="H2307" s="435">
        <f t="shared" ref="H2307:H2370" si="327">(((1+G2307/100)^H$2)*G2307/100)/(((1+G2307/100)^H$2)-1)</f>
        <v>0.26354268958514593</v>
      </c>
      <c r="I2307" s="577">
        <f t="shared" si="323"/>
        <v>23.04</v>
      </c>
      <c r="J2307" s="573">
        <f t="shared" ref="J2307:J2370" si="328">(((1+I2307/100)^J$2)*I2307/100)/(((1+I2307/100)^J$2)-1)</f>
        <v>0.67875007173601154</v>
      </c>
    </row>
    <row r="2308" spans="1:10" x14ac:dyDescent="0.25">
      <c r="A2308">
        <f t="shared" si="320"/>
        <v>0.23095823146177971</v>
      </c>
      <c r="B2308" s="2">
        <f t="shared" si="324"/>
        <v>23.050000000000804</v>
      </c>
      <c r="C2308" s="428">
        <f t="shared" si="321"/>
        <v>23.05</v>
      </c>
      <c r="D2308" s="425">
        <f t="shared" si="325"/>
        <v>0.23095823146177177</v>
      </c>
      <c r="E2308" s="433">
        <f t="shared" si="322"/>
        <v>23.05</v>
      </c>
      <c r="F2308" s="430">
        <f t="shared" si="326"/>
        <v>0.26362626714152193</v>
      </c>
      <c r="G2308" s="439">
        <f t="shared" si="323"/>
        <v>23.05</v>
      </c>
      <c r="H2308" s="435">
        <f t="shared" si="327"/>
        <v>0.26362626714152193</v>
      </c>
      <c r="I2308" s="577">
        <f t="shared" si="323"/>
        <v>23.05</v>
      </c>
      <c r="J2308" s="573">
        <f t="shared" si="328"/>
        <v>0.67882997085855212</v>
      </c>
    </row>
    <row r="2309" spans="1:10" x14ac:dyDescent="0.25">
      <c r="A2309">
        <f t="shared" ref="A2309:A2372" si="329">(((1+B2309/100)^A$2)*B2309/100)/(((1+B2309/100)^A$2)-1)</f>
        <v>0.23105731178537847</v>
      </c>
      <c r="B2309" s="2">
        <f t="shared" si="324"/>
        <v>23.060000000000805</v>
      </c>
      <c r="C2309" s="428">
        <f t="shared" si="321"/>
        <v>23.06</v>
      </c>
      <c r="D2309" s="425">
        <f t="shared" si="325"/>
        <v>0.23105731178537048</v>
      </c>
      <c r="E2309" s="433">
        <f t="shared" si="322"/>
        <v>23.06</v>
      </c>
      <c r="F2309" s="430">
        <f t="shared" si="326"/>
        <v>0.26370985269879171</v>
      </c>
      <c r="G2309" s="439">
        <f t="shared" si="323"/>
        <v>23.06</v>
      </c>
      <c r="H2309" s="435">
        <f t="shared" si="327"/>
        <v>0.26370985269879171</v>
      </c>
      <c r="I2309" s="577">
        <f t="shared" si="323"/>
        <v>23.06</v>
      </c>
      <c r="J2309" s="573">
        <f t="shared" si="328"/>
        <v>0.67890987178337681</v>
      </c>
    </row>
    <row r="2310" spans="1:10" x14ac:dyDescent="0.25">
      <c r="A2310">
        <f t="shared" si="329"/>
        <v>0.23115639396493429</v>
      </c>
      <c r="B2310" s="2">
        <f t="shared" si="324"/>
        <v>23.070000000000807</v>
      </c>
      <c r="C2310" s="428">
        <f t="shared" ref="C2310:C2373" si="330">ROUND(C2309+0.01,2)</f>
        <v>23.07</v>
      </c>
      <c r="D2310" s="425">
        <f t="shared" si="325"/>
        <v>0.23115639396492627</v>
      </c>
      <c r="E2310" s="433">
        <f t="shared" ref="E2310:E2373" si="331">ROUND(E2309+0.01,2)</f>
        <v>23.07</v>
      </c>
      <c r="F2310" s="430">
        <f t="shared" si="326"/>
        <v>0.26379344625348983</v>
      </c>
      <c r="G2310" s="439">
        <f t="shared" ref="G2310:I2373" si="332">ROUND(G2309+0.01,2)</f>
        <v>23.07</v>
      </c>
      <c r="H2310" s="435">
        <f t="shared" si="327"/>
        <v>0.26379344625348983</v>
      </c>
      <c r="I2310" s="577">
        <f t="shared" si="332"/>
        <v>23.07</v>
      </c>
      <c r="J2310" s="573">
        <f t="shared" si="328"/>
        <v>0.67898977451024323</v>
      </c>
    </row>
    <row r="2311" spans="1:10" x14ac:dyDescent="0.25">
      <c r="A2311">
        <f t="shared" si="329"/>
        <v>0.23125547799672652</v>
      </c>
      <c r="B2311" s="2">
        <f t="shared" si="324"/>
        <v>23.080000000000808</v>
      </c>
      <c r="C2311" s="428">
        <f t="shared" si="330"/>
        <v>23.08</v>
      </c>
      <c r="D2311" s="425">
        <f t="shared" si="325"/>
        <v>0.2312554779967185</v>
      </c>
      <c r="E2311" s="433">
        <f t="shared" si="331"/>
        <v>23.08</v>
      </c>
      <c r="F2311" s="430">
        <f t="shared" si="326"/>
        <v>0.26387704780215171</v>
      </c>
      <c r="G2311" s="439">
        <f t="shared" si="332"/>
        <v>23.08</v>
      </c>
      <c r="H2311" s="435">
        <f t="shared" si="327"/>
        <v>0.26387704780215171</v>
      </c>
      <c r="I2311" s="577">
        <f t="shared" si="332"/>
        <v>23.08</v>
      </c>
      <c r="J2311" s="573">
        <f t="shared" si="328"/>
        <v>0.67906967903890991</v>
      </c>
    </row>
    <row r="2312" spans="1:10" x14ac:dyDescent="0.25">
      <c r="A2312">
        <f t="shared" si="329"/>
        <v>0.23135456387704184</v>
      </c>
      <c r="B2312" s="2">
        <f t="shared" si="324"/>
        <v>23.09000000000081</v>
      </c>
      <c r="C2312" s="428">
        <f t="shared" si="330"/>
        <v>23.09</v>
      </c>
      <c r="D2312" s="425">
        <f t="shared" si="325"/>
        <v>0.23135456387703382</v>
      </c>
      <c r="E2312" s="433">
        <f t="shared" si="331"/>
        <v>23.09</v>
      </c>
      <c r="F2312" s="430">
        <f t="shared" si="326"/>
        <v>0.26396065734131341</v>
      </c>
      <c r="G2312" s="439">
        <f t="shared" si="332"/>
        <v>23.09</v>
      </c>
      <c r="H2312" s="435">
        <f t="shared" si="327"/>
        <v>0.26396065734131341</v>
      </c>
      <c r="I2312" s="577">
        <f t="shared" si="332"/>
        <v>23.09</v>
      </c>
      <c r="J2312" s="573">
        <f t="shared" si="328"/>
        <v>0.67914958536913328</v>
      </c>
    </row>
    <row r="2313" spans="1:10" x14ac:dyDescent="0.25">
      <c r="A2313">
        <f t="shared" si="329"/>
        <v>0.23145365160217421</v>
      </c>
      <c r="B2313" s="2">
        <f t="shared" si="324"/>
        <v>23.100000000000811</v>
      </c>
      <c r="C2313" s="428">
        <f t="shared" si="330"/>
        <v>23.1</v>
      </c>
      <c r="D2313" s="425">
        <f t="shared" si="325"/>
        <v>0.23145365160216619</v>
      </c>
      <c r="E2313" s="433">
        <f t="shared" si="331"/>
        <v>23.1</v>
      </c>
      <c r="F2313" s="430">
        <f t="shared" si="326"/>
        <v>0.26404427486751247</v>
      </c>
      <c r="G2313" s="439">
        <f t="shared" si="332"/>
        <v>23.1</v>
      </c>
      <c r="H2313" s="435">
        <f t="shared" si="327"/>
        <v>0.26404427486751247</v>
      </c>
      <c r="I2313" s="577">
        <f t="shared" si="332"/>
        <v>23.1</v>
      </c>
      <c r="J2313" s="573">
        <f t="shared" si="328"/>
        <v>0.67922949350067219</v>
      </c>
    </row>
    <row r="2314" spans="1:10" x14ac:dyDescent="0.25">
      <c r="A2314">
        <f t="shared" si="329"/>
        <v>0.23155274116842478</v>
      </c>
      <c r="B2314" s="2">
        <f t="shared" si="324"/>
        <v>23.110000000000813</v>
      </c>
      <c r="C2314" s="428">
        <f t="shared" si="330"/>
        <v>23.11</v>
      </c>
      <c r="D2314" s="425">
        <f t="shared" si="325"/>
        <v>0.2315527411684167</v>
      </c>
      <c r="E2314" s="433">
        <f t="shared" si="331"/>
        <v>23.11</v>
      </c>
      <c r="F2314" s="430">
        <f t="shared" si="326"/>
        <v>0.26412790037728689</v>
      </c>
      <c r="G2314" s="439">
        <f t="shared" si="332"/>
        <v>23.11</v>
      </c>
      <c r="H2314" s="435">
        <f t="shared" si="327"/>
        <v>0.26412790037728689</v>
      </c>
      <c r="I2314" s="577">
        <f t="shared" si="332"/>
        <v>23.11</v>
      </c>
      <c r="J2314" s="573">
        <f t="shared" si="328"/>
        <v>0.67930940343328383</v>
      </c>
    </row>
    <row r="2315" spans="1:10" x14ac:dyDescent="0.25">
      <c r="A2315">
        <f t="shared" si="329"/>
        <v>0.23165183257210192</v>
      </c>
      <c r="B2315" s="2">
        <f t="shared" si="324"/>
        <v>23.120000000000815</v>
      </c>
      <c r="C2315" s="428">
        <f t="shared" si="330"/>
        <v>23.12</v>
      </c>
      <c r="D2315" s="425">
        <f t="shared" si="325"/>
        <v>0.23165183257209385</v>
      </c>
      <c r="E2315" s="433">
        <f t="shared" si="331"/>
        <v>23.12</v>
      </c>
      <c r="F2315" s="430">
        <f t="shared" si="326"/>
        <v>0.26421153386717605</v>
      </c>
      <c r="G2315" s="439">
        <f t="shared" si="332"/>
        <v>23.12</v>
      </c>
      <c r="H2315" s="435">
        <f t="shared" si="327"/>
        <v>0.26421153386717605</v>
      </c>
      <c r="I2315" s="577">
        <f t="shared" si="332"/>
        <v>23.12</v>
      </c>
      <c r="J2315" s="573">
        <f t="shared" si="328"/>
        <v>0.67938931516672629</v>
      </c>
    </row>
    <row r="2316" spans="1:10" x14ac:dyDescent="0.25">
      <c r="A2316">
        <f t="shared" si="329"/>
        <v>0.23175092580952122</v>
      </c>
      <c r="B2316" s="2">
        <f t="shared" si="324"/>
        <v>23.130000000000816</v>
      </c>
      <c r="C2316" s="428">
        <f t="shared" si="330"/>
        <v>23.13</v>
      </c>
      <c r="D2316" s="425">
        <f t="shared" si="325"/>
        <v>0.23175092580951312</v>
      </c>
      <c r="E2316" s="433">
        <f t="shared" si="331"/>
        <v>23.13</v>
      </c>
      <c r="F2316" s="430">
        <f t="shared" si="326"/>
        <v>0.26429517533371988</v>
      </c>
      <c r="G2316" s="439">
        <f t="shared" si="332"/>
        <v>23.13</v>
      </c>
      <c r="H2316" s="435">
        <f t="shared" si="327"/>
        <v>0.26429517533371988</v>
      </c>
      <c r="I2316" s="577">
        <f t="shared" si="332"/>
        <v>23.13</v>
      </c>
      <c r="J2316" s="573">
        <f t="shared" si="328"/>
        <v>0.67946922870075721</v>
      </c>
    </row>
    <row r="2317" spans="1:10" x14ac:dyDescent="0.25">
      <c r="A2317">
        <f t="shared" si="329"/>
        <v>0.23185002087700549</v>
      </c>
      <c r="B2317" s="2">
        <f t="shared" si="324"/>
        <v>23.140000000000818</v>
      </c>
      <c r="C2317" s="428">
        <f t="shared" si="330"/>
        <v>23.14</v>
      </c>
      <c r="D2317" s="425">
        <f t="shared" si="325"/>
        <v>0.23185002087699735</v>
      </c>
      <c r="E2317" s="433">
        <f t="shared" si="331"/>
        <v>23.14</v>
      </c>
      <c r="F2317" s="430">
        <f t="shared" si="326"/>
        <v>0.26437882477345959</v>
      </c>
      <c r="G2317" s="439">
        <f t="shared" si="332"/>
        <v>23.14</v>
      </c>
      <c r="H2317" s="435">
        <f t="shared" si="327"/>
        <v>0.26437882477345959</v>
      </c>
      <c r="I2317" s="577">
        <f t="shared" si="332"/>
        <v>23.14</v>
      </c>
      <c r="J2317" s="573">
        <f t="shared" si="328"/>
        <v>0.67954914403513478</v>
      </c>
    </row>
    <row r="2318" spans="1:10" x14ac:dyDescent="0.25">
      <c r="A2318">
        <f t="shared" si="329"/>
        <v>0.23194911777088464</v>
      </c>
      <c r="B2318" s="2">
        <f t="shared" si="324"/>
        <v>23.150000000000819</v>
      </c>
      <c r="C2318" s="428">
        <f t="shared" si="330"/>
        <v>23.15</v>
      </c>
      <c r="D2318" s="425">
        <f t="shared" si="325"/>
        <v>0.23194911777087651</v>
      </c>
      <c r="E2318" s="433">
        <f t="shared" si="331"/>
        <v>23.15</v>
      </c>
      <c r="F2318" s="430">
        <f t="shared" si="326"/>
        <v>0.26446248218293711</v>
      </c>
      <c r="G2318" s="439">
        <f t="shared" si="332"/>
        <v>23.15</v>
      </c>
      <c r="H2318" s="435">
        <f t="shared" si="327"/>
        <v>0.26446248218293711</v>
      </c>
      <c r="I2318" s="577">
        <f t="shared" si="332"/>
        <v>23.15</v>
      </c>
      <c r="J2318" s="573">
        <f t="shared" si="328"/>
        <v>0.67962906116961663</v>
      </c>
    </row>
    <row r="2319" spans="1:10" x14ac:dyDescent="0.25">
      <c r="A2319">
        <f t="shared" si="329"/>
        <v>0.23204821648749593</v>
      </c>
      <c r="B2319" s="2">
        <f t="shared" si="324"/>
        <v>23.160000000000821</v>
      </c>
      <c r="C2319" s="428">
        <f t="shared" si="330"/>
        <v>23.16</v>
      </c>
      <c r="D2319" s="425">
        <f t="shared" si="325"/>
        <v>0.23204821648748783</v>
      </c>
      <c r="E2319" s="433">
        <f t="shared" si="331"/>
        <v>23.16</v>
      </c>
      <c r="F2319" s="430">
        <f t="shared" si="326"/>
        <v>0.26454614755869549</v>
      </c>
      <c r="G2319" s="439">
        <f t="shared" si="332"/>
        <v>23.16</v>
      </c>
      <c r="H2319" s="435">
        <f t="shared" si="327"/>
        <v>0.26454614755869549</v>
      </c>
      <c r="I2319" s="577">
        <f t="shared" si="332"/>
        <v>23.16</v>
      </c>
      <c r="J2319" s="573">
        <f t="shared" si="328"/>
        <v>0.6797089801039613</v>
      </c>
    </row>
    <row r="2320" spans="1:10" x14ac:dyDescent="0.25">
      <c r="A2320">
        <f t="shared" si="329"/>
        <v>0.23214731702318361</v>
      </c>
      <c r="B2320" s="2">
        <f t="shared" si="324"/>
        <v>23.170000000000822</v>
      </c>
      <c r="C2320" s="428">
        <f t="shared" si="330"/>
        <v>23.17</v>
      </c>
      <c r="D2320" s="425">
        <f t="shared" si="325"/>
        <v>0.23214731702317548</v>
      </c>
      <c r="E2320" s="433">
        <f t="shared" si="331"/>
        <v>23.17</v>
      </c>
      <c r="F2320" s="430">
        <f t="shared" si="326"/>
        <v>0.26462982089727854</v>
      </c>
      <c r="G2320" s="439">
        <f t="shared" si="332"/>
        <v>23.17</v>
      </c>
      <c r="H2320" s="435">
        <f t="shared" si="327"/>
        <v>0.26462982089727854</v>
      </c>
      <c r="I2320" s="577">
        <f t="shared" si="332"/>
        <v>23.17</v>
      </c>
      <c r="J2320" s="573">
        <f t="shared" si="328"/>
        <v>0.67978890083792631</v>
      </c>
    </row>
    <row r="2321" spans="1:10" x14ac:dyDescent="0.25">
      <c r="A2321">
        <f t="shared" si="329"/>
        <v>0.23224641937429918</v>
      </c>
      <c r="B2321" s="2">
        <f t="shared" si="324"/>
        <v>23.180000000000824</v>
      </c>
      <c r="C2321" s="428">
        <f t="shared" si="330"/>
        <v>23.18</v>
      </c>
      <c r="D2321" s="425">
        <f t="shared" si="325"/>
        <v>0.23224641937429102</v>
      </c>
      <c r="E2321" s="433">
        <f t="shared" si="331"/>
        <v>23.18</v>
      </c>
      <c r="F2321" s="430">
        <f t="shared" si="326"/>
        <v>0.26471350219523121</v>
      </c>
      <c r="G2321" s="439">
        <f t="shared" si="332"/>
        <v>23.18</v>
      </c>
      <c r="H2321" s="435">
        <f t="shared" si="327"/>
        <v>0.26471350219523121</v>
      </c>
      <c r="I2321" s="577">
        <f t="shared" si="332"/>
        <v>23.18</v>
      </c>
      <c r="J2321" s="573">
        <f t="shared" si="328"/>
        <v>0.67986882337126975</v>
      </c>
    </row>
    <row r="2322" spans="1:10" x14ac:dyDescent="0.25">
      <c r="A2322">
        <f t="shared" si="329"/>
        <v>0.2323455235372012</v>
      </c>
      <c r="B2322" s="2">
        <f t="shared" si="324"/>
        <v>23.190000000000826</v>
      </c>
      <c r="C2322" s="428">
        <f t="shared" si="330"/>
        <v>23.19</v>
      </c>
      <c r="D2322" s="425">
        <f t="shared" si="325"/>
        <v>0.23234552353719301</v>
      </c>
      <c r="E2322" s="433">
        <f t="shared" si="331"/>
        <v>23.19</v>
      </c>
      <c r="F2322" s="430">
        <f t="shared" si="326"/>
        <v>0.26479719144909941</v>
      </c>
      <c r="G2322" s="439">
        <f t="shared" si="332"/>
        <v>23.19</v>
      </c>
      <c r="H2322" s="435">
        <f t="shared" si="327"/>
        <v>0.26479719144909941</v>
      </c>
      <c r="I2322" s="577">
        <f t="shared" si="332"/>
        <v>23.19</v>
      </c>
      <c r="J2322" s="573">
        <f t="shared" si="328"/>
        <v>0.67994874770375013</v>
      </c>
    </row>
    <row r="2323" spans="1:10" x14ac:dyDescent="0.25">
      <c r="A2323">
        <f t="shared" si="329"/>
        <v>0.23244462950825537</v>
      </c>
      <c r="B2323" s="2">
        <f t="shared" si="324"/>
        <v>23.200000000000827</v>
      </c>
      <c r="C2323" s="428">
        <f t="shared" si="330"/>
        <v>23.2</v>
      </c>
      <c r="D2323" s="425">
        <f t="shared" si="325"/>
        <v>0.23244462950824712</v>
      </c>
      <c r="E2323" s="433">
        <f t="shared" si="331"/>
        <v>23.2</v>
      </c>
      <c r="F2323" s="430">
        <f t="shared" si="326"/>
        <v>0.26488088865542975</v>
      </c>
      <c r="G2323" s="439">
        <f t="shared" si="332"/>
        <v>23.2</v>
      </c>
      <c r="H2323" s="435">
        <f t="shared" si="327"/>
        <v>0.26488088865542975</v>
      </c>
      <c r="I2323" s="577">
        <f t="shared" si="332"/>
        <v>23.2</v>
      </c>
      <c r="J2323" s="573">
        <f t="shared" si="328"/>
        <v>0.68002867383512533</v>
      </c>
    </row>
    <row r="2324" spans="1:10" x14ac:dyDescent="0.25">
      <c r="A2324">
        <f t="shared" si="329"/>
        <v>0.23254373728383448</v>
      </c>
      <c r="B2324" s="2">
        <f t="shared" si="324"/>
        <v>23.210000000000829</v>
      </c>
      <c r="C2324" s="428">
        <f t="shared" si="330"/>
        <v>23.21</v>
      </c>
      <c r="D2324" s="425">
        <f t="shared" si="325"/>
        <v>0.2325437372838263</v>
      </c>
      <c r="E2324" s="433">
        <f t="shared" si="331"/>
        <v>23.21</v>
      </c>
      <c r="F2324" s="430">
        <f t="shared" si="326"/>
        <v>0.26496459381077009</v>
      </c>
      <c r="G2324" s="439">
        <f t="shared" si="332"/>
        <v>23.21</v>
      </c>
      <c r="H2324" s="435">
        <f t="shared" si="327"/>
        <v>0.26496459381077009</v>
      </c>
      <c r="I2324" s="577">
        <f t="shared" si="332"/>
        <v>23.21</v>
      </c>
      <c r="J2324" s="573">
        <f t="shared" si="328"/>
        <v>0.68010860176515398</v>
      </c>
    </row>
    <row r="2325" spans="1:10" x14ac:dyDescent="0.25">
      <c r="A2325">
        <f t="shared" si="329"/>
        <v>0.23264284686031855</v>
      </c>
      <c r="B2325" s="2">
        <f t="shared" si="324"/>
        <v>23.22000000000083</v>
      </c>
      <c r="C2325" s="428">
        <f t="shared" si="330"/>
        <v>23.22</v>
      </c>
      <c r="D2325" s="425">
        <f t="shared" si="325"/>
        <v>0.23264284686031031</v>
      </c>
      <c r="E2325" s="433">
        <f t="shared" si="331"/>
        <v>23.22</v>
      </c>
      <c r="F2325" s="430">
        <f t="shared" si="326"/>
        <v>0.26504830691166908</v>
      </c>
      <c r="G2325" s="439">
        <f t="shared" si="332"/>
        <v>23.22</v>
      </c>
      <c r="H2325" s="435">
        <f t="shared" si="327"/>
        <v>0.26504830691166908</v>
      </c>
      <c r="I2325" s="577">
        <f t="shared" si="332"/>
        <v>23.22</v>
      </c>
      <c r="J2325" s="573">
        <f t="shared" si="328"/>
        <v>0.68018853149359371</v>
      </c>
    </row>
    <row r="2326" spans="1:10" x14ac:dyDescent="0.25">
      <c r="A2326">
        <f t="shared" si="329"/>
        <v>0.23274195823409449</v>
      </c>
      <c r="B2326" s="2">
        <f t="shared" si="324"/>
        <v>23.230000000000832</v>
      </c>
      <c r="C2326" s="428">
        <f t="shared" si="330"/>
        <v>23.23</v>
      </c>
      <c r="D2326" s="425">
        <f t="shared" si="325"/>
        <v>0.23274195823408622</v>
      </c>
      <c r="E2326" s="433">
        <f t="shared" si="331"/>
        <v>23.23</v>
      </c>
      <c r="F2326" s="430">
        <f t="shared" si="326"/>
        <v>0.26513202795467644</v>
      </c>
      <c r="G2326" s="439">
        <f t="shared" si="332"/>
        <v>23.23</v>
      </c>
      <c r="H2326" s="435">
        <f t="shared" si="327"/>
        <v>0.26513202795467644</v>
      </c>
      <c r="I2326" s="577">
        <f t="shared" si="332"/>
        <v>23.23</v>
      </c>
      <c r="J2326" s="573">
        <f t="shared" si="328"/>
        <v>0.6802684630202035</v>
      </c>
    </row>
    <row r="2327" spans="1:10" x14ac:dyDescent="0.25">
      <c r="A2327">
        <f t="shared" si="329"/>
        <v>0.23284107140155638</v>
      </c>
      <c r="B2327" s="2">
        <f t="shared" si="324"/>
        <v>23.240000000000833</v>
      </c>
      <c r="C2327" s="428">
        <f t="shared" si="330"/>
        <v>23.24</v>
      </c>
      <c r="D2327" s="425">
        <f t="shared" si="325"/>
        <v>0.23284107140154811</v>
      </c>
      <c r="E2327" s="433">
        <f t="shared" si="331"/>
        <v>23.24</v>
      </c>
      <c r="F2327" s="430">
        <f t="shared" si="326"/>
        <v>0.26521575693634269</v>
      </c>
      <c r="G2327" s="439">
        <f t="shared" si="332"/>
        <v>23.24</v>
      </c>
      <c r="H2327" s="435">
        <f t="shared" si="327"/>
        <v>0.26521575693634269</v>
      </c>
      <c r="I2327" s="577">
        <f t="shared" si="332"/>
        <v>23.24</v>
      </c>
      <c r="J2327" s="573">
        <f t="shared" si="328"/>
        <v>0.68034839634474109</v>
      </c>
    </row>
    <row r="2328" spans="1:10" x14ac:dyDescent="0.25">
      <c r="A2328">
        <f t="shared" si="329"/>
        <v>0.23294018635910535</v>
      </c>
      <c r="B2328" s="2">
        <f t="shared" si="324"/>
        <v>23.250000000000835</v>
      </c>
      <c r="C2328" s="428">
        <f t="shared" si="330"/>
        <v>23.25</v>
      </c>
      <c r="D2328" s="425">
        <f t="shared" si="325"/>
        <v>0.23294018635909705</v>
      </c>
      <c r="E2328" s="433">
        <f t="shared" si="331"/>
        <v>23.25</v>
      </c>
      <c r="F2328" s="430">
        <f t="shared" si="326"/>
        <v>0.26529949385321938</v>
      </c>
      <c r="G2328" s="439">
        <f t="shared" si="332"/>
        <v>23.25</v>
      </c>
      <c r="H2328" s="435">
        <f t="shared" si="327"/>
        <v>0.26529949385321938</v>
      </c>
      <c r="I2328" s="577">
        <f t="shared" si="332"/>
        <v>23.25</v>
      </c>
      <c r="J2328" s="573">
        <f t="shared" si="328"/>
        <v>0.68042833146696546</v>
      </c>
    </row>
    <row r="2329" spans="1:10" x14ac:dyDescent="0.25">
      <c r="A2329">
        <f t="shared" si="329"/>
        <v>0.23303930310314952</v>
      </c>
      <c r="B2329" s="2">
        <f t="shared" si="324"/>
        <v>23.260000000000836</v>
      </c>
      <c r="C2329" s="428">
        <f t="shared" si="330"/>
        <v>23.26</v>
      </c>
      <c r="D2329" s="425">
        <f t="shared" si="325"/>
        <v>0.23303930310314125</v>
      </c>
      <c r="E2329" s="433">
        <f t="shared" si="331"/>
        <v>23.26</v>
      </c>
      <c r="F2329" s="430">
        <f t="shared" si="326"/>
        <v>0.26538323870185904</v>
      </c>
      <c r="G2329" s="439">
        <f t="shared" si="332"/>
        <v>23.26</v>
      </c>
      <c r="H2329" s="435">
        <f t="shared" si="327"/>
        <v>0.26538323870185904</v>
      </c>
      <c r="I2329" s="577">
        <f t="shared" si="332"/>
        <v>23.26</v>
      </c>
      <c r="J2329" s="573">
        <f t="shared" si="328"/>
        <v>0.68050826838663403</v>
      </c>
    </row>
    <row r="2330" spans="1:10" x14ac:dyDescent="0.25">
      <c r="A2330">
        <f t="shared" si="329"/>
        <v>0.23313842163010409</v>
      </c>
      <c r="B2330" s="2">
        <f t="shared" si="324"/>
        <v>23.270000000000838</v>
      </c>
      <c r="C2330" s="428">
        <f t="shared" si="330"/>
        <v>23.27</v>
      </c>
      <c r="D2330" s="425">
        <f t="shared" si="325"/>
        <v>0.23313842163009582</v>
      </c>
      <c r="E2330" s="433">
        <f t="shared" si="331"/>
        <v>23.27</v>
      </c>
      <c r="F2330" s="430">
        <f t="shared" si="326"/>
        <v>0.26546699147881525</v>
      </c>
      <c r="G2330" s="439">
        <f t="shared" si="332"/>
        <v>23.27</v>
      </c>
      <c r="H2330" s="435">
        <f t="shared" si="327"/>
        <v>0.26546699147881525</v>
      </c>
      <c r="I2330" s="577">
        <f t="shared" si="332"/>
        <v>23.27</v>
      </c>
      <c r="J2330" s="573">
        <f t="shared" si="328"/>
        <v>0.68058820710350709</v>
      </c>
    </row>
    <row r="2331" spans="1:10" x14ac:dyDescent="0.25">
      <c r="A2331">
        <f t="shared" si="329"/>
        <v>0.23323754193639132</v>
      </c>
      <c r="B2331" s="2">
        <f t="shared" si="324"/>
        <v>23.28000000000084</v>
      </c>
      <c r="C2331" s="428">
        <f t="shared" si="330"/>
        <v>23.28</v>
      </c>
      <c r="D2331" s="425">
        <f t="shared" si="325"/>
        <v>0.23323754193638302</v>
      </c>
      <c r="E2331" s="433">
        <f t="shared" si="331"/>
        <v>23.28</v>
      </c>
      <c r="F2331" s="430">
        <f t="shared" si="326"/>
        <v>0.26555075218064228</v>
      </c>
      <c r="G2331" s="439">
        <f t="shared" si="332"/>
        <v>23.28</v>
      </c>
      <c r="H2331" s="435">
        <f t="shared" si="327"/>
        <v>0.26555075218064228</v>
      </c>
      <c r="I2331" s="577">
        <f t="shared" si="332"/>
        <v>23.28</v>
      </c>
      <c r="J2331" s="573">
        <f t="shared" si="328"/>
        <v>0.68066814761734129</v>
      </c>
    </row>
    <row r="2332" spans="1:10" x14ac:dyDescent="0.25">
      <c r="A2332">
        <f t="shared" si="329"/>
        <v>0.23333666401844036</v>
      </c>
      <c r="B2332" s="2">
        <f t="shared" si="324"/>
        <v>23.290000000000841</v>
      </c>
      <c r="C2332" s="428">
        <f t="shared" si="330"/>
        <v>23.29</v>
      </c>
      <c r="D2332" s="425">
        <f t="shared" si="325"/>
        <v>0.23333666401843198</v>
      </c>
      <c r="E2332" s="433">
        <f t="shared" si="331"/>
        <v>23.29</v>
      </c>
      <c r="F2332" s="430">
        <f t="shared" si="326"/>
        <v>0.26563452080389566</v>
      </c>
      <c r="G2332" s="439">
        <f t="shared" si="332"/>
        <v>23.29</v>
      </c>
      <c r="H2332" s="435">
        <f t="shared" si="327"/>
        <v>0.26563452080389566</v>
      </c>
      <c r="I2332" s="577">
        <f t="shared" si="332"/>
        <v>23.29</v>
      </c>
      <c r="J2332" s="573">
        <f t="shared" si="328"/>
        <v>0.68074808992789682</v>
      </c>
    </row>
    <row r="2333" spans="1:10" x14ac:dyDescent="0.25">
      <c r="A2333">
        <f t="shared" si="329"/>
        <v>0.23343578787268734</v>
      </c>
      <c r="B2333" s="2">
        <f t="shared" si="324"/>
        <v>23.300000000000843</v>
      </c>
      <c r="C2333" s="428">
        <f t="shared" si="330"/>
        <v>23.3</v>
      </c>
      <c r="D2333" s="425">
        <f t="shared" si="325"/>
        <v>0.23343578787267902</v>
      </c>
      <c r="E2333" s="433">
        <f t="shared" si="331"/>
        <v>23.3</v>
      </c>
      <c r="F2333" s="430">
        <f t="shared" si="326"/>
        <v>0.26571829734513153</v>
      </c>
      <c r="G2333" s="439">
        <f t="shared" si="332"/>
        <v>23.3</v>
      </c>
      <c r="H2333" s="435">
        <f t="shared" si="327"/>
        <v>0.26571829734513153</v>
      </c>
      <c r="I2333" s="577">
        <f t="shared" si="332"/>
        <v>23.3</v>
      </c>
      <c r="J2333" s="573">
        <f t="shared" si="328"/>
        <v>0.68082803403493042</v>
      </c>
    </row>
    <row r="2334" spans="1:10" x14ac:dyDescent="0.25">
      <c r="A2334">
        <f t="shared" si="329"/>
        <v>0.23353491349557559</v>
      </c>
      <c r="B2334" s="2">
        <f t="shared" si="324"/>
        <v>23.310000000000844</v>
      </c>
      <c r="C2334" s="428">
        <f t="shared" si="330"/>
        <v>23.31</v>
      </c>
      <c r="D2334" s="425">
        <f t="shared" si="325"/>
        <v>0.23353491349556721</v>
      </c>
      <c r="E2334" s="433">
        <f t="shared" si="331"/>
        <v>23.31</v>
      </c>
      <c r="F2334" s="430">
        <f t="shared" si="326"/>
        <v>0.26580208180090736</v>
      </c>
      <c r="G2334" s="439">
        <f t="shared" si="332"/>
        <v>23.31</v>
      </c>
      <c r="H2334" s="435">
        <f t="shared" si="327"/>
        <v>0.26580208180090736</v>
      </c>
      <c r="I2334" s="577">
        <f t="shared" si="332"/>
        <v>23.31</v>
      </c>
      <c r="J2334" s="573">
        <f t="shared" si="328"/>
        <v>0.68090797993820285</v>
      </c>
    </row>
    <row r="2335" spans="1:10" x14ac:dyDescent="0.25">
      <c r="A2335">
        <f t="shared" si="329"/>
        <v>0.23363404088355513</v>
      </c>
      <c r="B2335" s="2">
        <f t="shared" si="324"/>
        <v>23.320000000000846</v>
      </c>
      <c r="C2335" s="428">
        <f t="shared" si="330"/>
        <v>23.32</v>
      </c>
      <c r="D2335" s="425">
        <f t="shared" si="325"/>
        <v>0.23363404088354672</v>
      </c>
      <c r="E2335" s="433">
        <f t="shared" si="331"/>
        <v>23.32</v>
      </c>
      <c r="F2335" s="430">
        <f t="shared" si="326"/>
        <v>0.26588587416778137</v>
      </c>
      <c r="G2335" s="439">
        <f t="shared" si="332"/>
        <v>23.32</v>
      </c>
      <c r="H2335" s="435">
        <f t="shared" si="327"/>
        <v>0.26588587416778137</v>
      </c>
      <c r="I2335" s="577">
        <f t="shared" si="332"/>
        <v>23.32</v>
      </c>
      <c r="J2335" s="573">
        <f t="shared" si="328"/>
        <v>0.68098792763747074</v>
      </c>
    </row>
    <row r="2336" spans="1:10" x14ac:dyDescent="0.25">
      <c r="A2336">
        <f t="shared" si="329"/>
        <v>0.23373317003308308</v>
      </c>
      <c r="B2336" s="2">
        <f t="shared" ref="B2336:B2399" si="333">B2335+0.01</f>
        <v>23.330000000000847</v>
      </c>
      <c r="C2336" s="428">
        <f t="shared" si="330"/>
        <v>23.33</v>
      </c>
      <c r="D2336" s="425">
        <f t="shared" si="325"/>
        <v>0.23373317003307462</v>
      </c>
      <c r="E2336" s="433">
        <f t="shared" si="331"/>
        <v>23.33</v>
      </c>
      <c r="F2336" s="430">
        <f t="shared" si="326"/>
        <v>0.26596967444231268</v>
      </c>
      <c r="G2336" s="439">
        <f t="shared" si="332"/>
        <v>23.33</v>
      </c>
      <c r="H2336" s="435">
        <f t="shared" si="327"/>
        <v>0.26596967444231268</v>
      </c>
      <c r="I2336" s="577">
        <f t="shared" si="332"/>
        <v>23.33</v>
      </c>
      <c r="J2336" s="573">
        <f t="shared" si="328"/>
        <v>0.68106787713249439</v>
      </c>
    </row>
    <row r="2337" spans="1:10" x14ac:dyDescent="0.25">
      <c r="A2337">
        <f t="shared" si="329"/>
        <v>0.23383230094062343</v>
      </c>
      <c r="B2337" s="2">
        <f t="shared" si="333"/>
        <v>23.340000000000849</v>
      </c>
      <c r="C2337" s="428">
        <f t="shared" si="330"/>
        <v>23.34</v>
      </c>
      <c r="D2337" s="425">
        <f t="shared" si="325"/>
        <v>0.233832300940615</v>
      </c>
      <c r="E2337" s="433">
        <f t="shared" si="331"/>
        <v>23.34</v>
      </c>
      <c r="F2337" s="430">
        <f t="shared" si="326"/>
        <v>0.26605348262106165</v>
      </c>
      <c r="G2337" s="439">
        <f t="shared" si="332"/>
        <v>23.34</v>
      </c>
      <c r="H2337" s="435">
        <f t="shared" si="327"/>
        <v>0.26605348262106165</v>
      </c>
      <c r="I2337" s="577">
        <f t="shared" si="332"/>
        <v>23.34</v>
      </c>
      <c r="J2337" s="573">
        <f t="shared" si="328"/>
        <v>0.68114782842303201</v>
      </c>
    </row>
    <row r="2338" spans="1:10" x14ac:dyDescent="0.25">
      <c r="A2338">
        <f t="shared" si="329"/>
        <v>0.2339314336026472</v>
      </c>
      <c r="B2338" s="2">
        <f t="shared" si="333"/>
        <v>23.350000000000851</v>
      </c>
      <c r="C2338" s="428">
        <f t="shared" si="330"/>
        <v>23.35</v>
      </c>
      <c r="D2338" s="425">
        <f t="shared" si="325"/>
        <v>0.23393143360263877</v>
      </c>
      <c r="E2338" s="433">
        <f t="shared" si="331"/>
        <v>23.35</v>
      </c>
      <c r="F2338" s="430">
        <f t="shared" si="326"/>
        <v>0.26613729870058928</v>
      </c>
      <c r="G2338" s="439">
        <f t="shared" si="332"/>
        <v>23.35</v>
      </c>
      <c r="H2338" s="435">
        <f t="shared" si="327"/>
        <v>0.26613729870058928</v>
      </c>
      <c r="I2338" s="577">
        <f t="shared" si="332"/>
        <v>23.35</v>
      </c>
      <c r="J2338" s="573">
        <f t="shared" si="328"/>
        <v>0.68122778150884267</v>
      </c>
    </row>
    <row r="2339" spans="1:10" x14ac:dyDescent="0.25">
      <c r="A2339">
        <f t="shared" si="329"/>
        <v>0.23403056801563218</v>
      </c>
      <c r="B2339" s="2">
        <f t="shared" si="333"/>
        <v>23.360000000000852</v>
      </c>
      <c r="C2339" s="428">
        <f t="shared" si="330"/>
        <v>23.36</v>
      </c>
      <c r="D2339" s="425">
        <f t="shared" si="325"/>
        <v>0.23403056801562375</v>
      </c>
      <c r="E2339" s="433">
        <f t="shared" si="331"/>
        <v>23.36</v>
      </c>
      <c r="F2339" s="430">
        <f t="shared" si="326"/>
        <v>0.26622112267745762</v>
      </c>
      <c r="G2339" s="439">
        <f t="shared" si="332"/>
        <v>23.36</v>
      </c>
      <c r="H2339" s="435">
        <f t="shared" si="327"/>
        <v>0.26622112267745762</v>
      </c>
      <c r="I2339" s="577">
        <f t="shared" si="332"/>
        <v>23.36</v>
      </c>
      <c r="J2339" s="573">
        <f t="shared" si="328"/>
        <v>0.68130773638968456</v>
      </c>
    </row>
    <row r="2340" spans="1:10" x14ac:dyDescent="0.25">
      <c r="A2340">
        <f t="shared" si="329"/>
        <v>0.23412970417606321</v>
      </c>
      <c r="B2340" s="2">
        <f t="shared" si="333"/>
        <v>23.370000000000854</v>
      </c>
      <c r="C2340" s="428">
        <f t="shared" si="330"/>
        <v>23.37</v>
      </c>
      <c r="D2340" s="425">
        <f t="shared" si="325"/>
        <v>0.23412970417605478</v>
      </c>
      <c r="E2340" s="433">
        <f t="shared" si="331"/>
        <v>23.37</v>
      </c>
      <c r="F2340" s="430">
        <f t="shared" si="326"/>
        <v>0.26630495454822983</v>
      </c>
      <c r="G2340" s="439">
        <f t="shared" si="332"/>
        <v>23.37</v>
      </c>
      <c r="H2340" s="435">
        <f t="shared" si="327"/>
        <v>0.26630495454822983</v>
      </c>
      <c r="I2340" s="577">
        <f t="shared" si="332"/>
        <v>23.37</v>
      </c>
      <c r="J2340" s="573">
        <f t="shared" si="328"/>
        <v>0.68138769306531755</v>
      </c>
    </row>
    <row r="2341" spans="1:10" x14ac:dyDescent="0.25">
      <c r="A2341">
        <f t="shared" si="329"/>
        <v>0.2342288420804319</v>
      </c>
      <c r="B2341" s="2">
        <f t="shared" si="333"/>
        <v>23.380000000000855</v>
      </c>
      <c r="C2341" s="428">
        <f t="shared" si="330"/>
        <v>23.38</v>
      </c>
      <c r="D2341" s="425">
        <f t="shared" si="325"/>
        <v>0.23422884208042344</v>
      </c>
      <c r="E2341" s="433">
        <f t="shared" si="331"/>
        <v>23.38</v>
      </c>
      <c r="F2341" s="430">
        <f t="shared" si="326"/>
        <v>0.26638879430946988</v>
      </c>
      <c r="G2341" s="439">
        <f t="shared" si="332"/>
        <v>23.38</v>
      </c>
      <c r="H2341" s="435">
        <f t="shared" si="327"/>
        <v>0.26638879430946988</v>
      </c>
      <c r="I2341" s="577">
        <f t="shared" si="332"/>
        <v>23.38</v>
      </c>
      <c r="J2341" s="573">
        <f t="shared" si="328"/>
        <v>0.68146765153550004</v>
      </c>
    </row>
    <row r="2342" spans="1:10" x14ac:dyDescent="0.25">
      <c r="A2342">
        <f t="shared" si="329"/>
        <v>0.23432798172523675</v>
      </c>
      <c r="B2342" s="2">
        <f t="shared" si="333"/>
        <v>23.390000000000857</v>
      </c>
      <c r="C2342" s="428">
        <f t="shared" si="330"/>
        <v>23.39</v>
      </c>
      <c r="D2342" s="425">
        <f t="shared" si="325"/>
        <v>0.23432798172522831</v>
      </c>
      <c r="E2342" s="433">
        <f t="shared" si="331"/>
        <v>23.39</v>
      </c>
      <c r="F2342" s="430">
        <f t="shared" si="326"/>
        <v>0.26647264195774273</v>
      </c>
      <c r="G2342" s="439">
        <f t="shared" si="332"/>
        <v>23.39</v>
      </c>
      <c r="H2342" s="435">
        <f t="shared" si="327"/>
        <v>0.26647264195774273</v>
      </c>
      <c r="I2342" s="577">
        <f t="shared" si="332"/>
        <v>23.39</v>
      </c>
      <c r="J2342" s="573">
        <f t="shared" si="328"/>
        <v>0.68154761179999113</v>
      </c>
    </row>
    <row r="2343" spans="1:10" x14ac:dyDescent="0.25">
      <c r="A2343">
        <f t="shared" si="329"/>
        <v>0.23442712310698322</v>
      </c>
      <c r="B2343" s="2">
        <f t="shared" si="333"/>
        <v>23.400000000000858</v>
      </c>
      <c r="C2343" s="428">
        <f t="shared" si="330"/>
        <v>23.4</v>
      </c>
      <c r="D2343" s="425">
        <f t="shared" si="325"/>
        <v>0.23442712310697469</v>
      </c>
      <c r="E2343" s="433">
        <f t="shared" si="331"/>
        <v>23.4</v>
      </c>
      <c r="F2343" s="430">
        <f t="shared" si="326"/>
        <v>0.26655649748961424</v>
      </c>
      <c r="G2343" s="439">
        <f t="shared" si="332"/>
        <v>23.4</v>
      </c>
      <c r="H2343" s="435">
        <f t="shared" si="327"/>
        <v>0.26655649748961424</v>
      </c>
      <c r="I2343" s="577">
        <f t="shared" si="332"/>
        <v>23.4</v>
      </c>
      <c r="J2343" s="573">
        <f t="shared" si="328"/>
        <v>0.68162757385854955</v>
      </c>
    </row>
    <row r="2344" spans="1:10" x14ac:dyDescent="0.25">
      <c r="A2344">
        <f t="shared" si="329"/>
        <v>0.2345262662221835</v>
      </c>
      <c r="B2344" s="2">
        <f t="shared" si="333"/>
        <v>23.41000000000086</v>
      </c>
      <c r="C2344" s="428">
        <f t="shared" si="330"/>
        <v>23.41</v>
      </c>
      <c r="D2344" s="425">
        <f t="shared" si="325"/>
        <v>0.23452626622217498</v>
      </c>
      <c r="E2344" s="433">
        <f t="shared" si="331"/>
        <v>23.41</v>
      </c>
      <c r="F2344" s="430">
        <f t="shared" si="326"/>
        <v>0.2666403609016515</v>
      </c>
      <c r="G2344" s="439">
        <f t="shared" si="332"/>
        <v>23.41</v>
      </c>
      <c r="H2344" s="435">
        <f t="shared" si="327"/>
        <v>0.2666403609016515</v>
      </c>
      <c r="I2344" s="577">
        <f t="shared" si="332"/>
        <v>23.41</v>
      </c>
      <c r="J2344" s="573">
        <f t="shared" si="328"/>
        <v>0.68170753771093517</v>
      </c>
    </row>
    <row r="2345" spans="1:10" x14ac:dyDescent="0.25">
      <c r="A2345">
        <f t="shared" si="329"/>
        <v>0.23462541106735665</v>
      </c>
      <c r="B2345" s="2">
        <f t="shared" si="333"/>
        <v>23.420000000000861</v>
      </c>
      <c r="C2345" s="428">
        <f t="shared" si="330"/>
        <v>23.42</v>
      </c>
      <c r="D2345" s="425">
        <f t="shared" si="325"/>
        <v>0.23462541106734819</v>
      </c>
      <c r="E2345" s="433">
        <f t="shared" si="331"/>
        <v>23.42</v>
      </c>
      <c r="F2345" s="430">
        <f t="shared" si="326"/>
        <v>0.26672423219042213</v>
      </c>
      <c r="G2345" s="439">
        <f t="shared" si="332"/>
        <v>23.42</v>
      </c>
      <c r="H2345" s="435">
        <f t="shared" si="327"/>
        <v>0.26672423219042213</v>
      </c>
      <c r="I2345" s="577">
        <f t="shared" si="332"/>
        <v>23.42</v>
      </c>
      <c r="J2345" s="573">
        <f t="shared" si="328"/>
        <v>0.6817875033569063</v>
      </c>
    </row>
    <row r="2346" spans="1:10" x14ac:dyDescent="0.25">
      <c r="A2346">
        <f t="shared" si="329"/>
        <v>0.23472455763902864</v>
      </c>
      <c r="B2346" s="2">
        <f t="shared" si="333"/>
        <v>23.430000000000863</v>
      </c>
      <c r="C2346" s="428">
        <f t="shared" si="330"/>
        <v>23.43</v>
      </c>
      <c r="D2346" s="425">
        <f t="shared" si="325"/>
        <v>0.23472455763902011</v>
      </c>
      <c r="E2346" s="433">
        <f t="shared" si="331"/>
        <v>23.43</v>
      </c>
      <c r="F2346" s="430">
        <f t="shared" si="326"/>
        <v>0.2668081113524951</v>
      </c>
      <c r="G2346" s="439">
        <f t="shared" si="332"/>
        <v>23.43</v>
      </c>
      <c r="H2346" s="435">
        <f t="shared" si="327"/>
        <v>0.2668081113524951</v>
      </c>
      <c r="I2346" s="577">
        <f t="shared" si="332"/>
        <v>23.43</v>
      </c>
      <c r="J2346" s="573">
        <f t="shared" si="328"/>
        <v>0.68186747079622256</v>
      </c>
    </row>
    <row r="2347" spans="1:10" x14ac:dyDescent="0.25">
      <c r="A2347">
        <f t="shared" si="329"/>
        <v>0.23482370593373211</v>
      </c>
      <c r="B2347" s="2">
        <f t="shared" si="333"/>
        <v>23.440000000000865</v>
      </c>
      <c r="C2347" s="428">
        <f t="shared" si="330"/>
        <v>23.44</v>
      </c>
      <c r="D2347" s="425">
        <f t="shared" si="325"/>
        <v>0.23482370593372359</v>
      </c>
      <c r="E2347" s="433">
        <f t="shared" si="331"/>
        <v>23.44</v>
      </c>
      <c r="F2347" s="430">
        <f t="shared" si="326"/>
        <v>0.26689199838444017</v>
      </c>
      <c r="G2347" s="439">
        <f t="shared" si="332"/>
        <v>23.44</v>
      </c>
      <c r="H2347" s="435">
        <f t="shared" si="327"/>
        <v>0.26689199838444017</v>
      </c>
      <c r="I2347" s="577">
        <f t="shared" si="332"/>
        <v>23.44</v>
      </c>
      <c r="J2347" s="573">
        <f t="shared" si="328"/>
        <v>0.68194744002864316</v>
      </c>
    </row>
    <row r="2348" spans="1:10" x14ac:dyDescent="0.25">
      <c r="A2348">
        <f t="shared" si="329"/>
        <v>0.2349228559480066</v>
      </c>
      <c r="B2348" s="2">
        <f t="shared" si="333"/>
        <v>23.450000000000866</v>
      </c>
      <c r="C2348" s="428">
        <f t="shared" si="330"/>
        <v>23.45</v>
      </c>
      <c r="D2348" s="425">
        <f t="shared" si="325"/>
        <v>0.234922855947998</v>
      </c>
      <c r="E2348" s="433">
        <f t="shared" si="331"/>
        <v>23.45</v>
      </c>
      <c r="F2348" s="430">
        <f t="shared" si="326"/>
        <v>0.266975893282828</v>
      </c>
      <c r="G2348" s="439">
        <f t="shared" si="332"/>
        <v>23.45</v>
      </c>
      <c r="H2348" s="435">
        <f t="shared" si="327"/>
        <v>0.266975893282828</v>
      </c>
      <c r="I2348" s="577">
        <f t="shared" si="332"/>
        <v>23.45</v>
      </c>
      <c r="J2348" s="573">
        <f t="shared" si="328"/>
        <v>0.68202741105392717</v>
      </c>
    </row>
    <row r="2349" spans="1:10" x14ac:dyDescent="0.25">
      <c r="A2349">
        <f t="shared" si="329"/>
        <v>0.23502200767839837</v>
      </c>
      <c r="B2349" s="2">
        <f t="shared" si="333"/>
        <v>23.460000000000868</v>
      </c>
      <c r="C2349" s="428">
        <f t="shared" si="330"/>
        <v>23.46</v>
      </c>
      <c r="D2349" s="425">
        <f t="shared" si="325"/>
        <v>0.23502200767838982</v>
      </c>
      <c r="E2349" s="433">
        <f t="shared" si="331"/>
        <v>23.46</v>
      </c>
      <c r="F2349" s="430">
        <f t="shared" si="326"/>
        <v>0.26705979604423036</v>
      </c>
      <c r="G2349" s="439">
        <f t="shared" si="332"/>
        <v>23.46</v>
      </c>
      <c r="H2349" s="435">
        <f t="shared" si="327"/>
        <v>0.26705979604423036</v>
      </c>
      <c r="I2349" s="577">
        <f t="shared" si="332"/>
        <v>23.46</v>
      </c>
      <c r="J2349" s="573">
        <f t="shared" si="328"/>
        <v>0.68210738387183412</v>
      </c>
    </row>
    <row r="2350" spans="1:10" x14ac:dyDescent="0.25">
      <c r="A2350">
        <f t="shared" si="329"/>
        <v>0.23512116112146056</v>
      </c>
      <c r="B2350" s="2">
        <f t="shared" si="333"/>
        <v>23.470000000000869</v>
      </c>
      <c r="C2350" s="428">
        <f t="shared" si="330"/>
        <v>23.47</v>
      </c>
      <c r="D2350" s="425">
        <f t="shared" si="325"/>
        <v>0.23512116112145193</v>
      </c>
      <c r="E2350" s="433">
        <f t="shared" si="331"/>
        <v>23.47</v>
      </c>
      <c r="F2350" s="430">
        <f t="shared" si="326"/>
        <v>0.26714370666521986</v>
      </c>
      <c r="G2350" s="439">
        <f t="shared" si="332"/>
        <v>23.47</v>
      </c>
      <c r="H2350" s="435">
        <f t="shared" si="327"/>
        <v>0.26714370666521986</v>
      </c>
      <c r="I2350" s="577">
        <f t="shared" si="332"/>
        <v>23.47</v>
      </c>
      <c r="J2350" s="573">
        <f t="shared" si="328"/>
        <v>0.68218735848212297</v>
      </c>
    </row>
    <row r="2351" spans="1:10" x14ac:dyDescent="0.25">
      <c r="A2351">
        <f t="shared" si="329"/>
        <v>0.23522031627375292</v>
      </c>
      <c r="B2351" s="2">
        <f t="shared" si="333"/>
        <v>23.480000000000871</v>
      </c>
      <c r="C2351" s="428">
        <f t="shared" si="330"/>
        <v>23.48</v>
      </c>
      <c r="D2351" s="425">
        <f t="shared" si="325"/>
        <v>0.23522031627374432</v>
      </c>
      <c r="E2351" s="433">
        <f t="shared" si="331"/>
        <v>23.48</v>
      </c>
      <c r="F2351" s="430">
        <f t="shared" si="326"/>
        <v>0.2672276251423702</v>
      </c>
      <c r="G2351" s="439">
        <f t="shared" si="332"/>
        <v>23.48</v>
      </c>
      <c r="H2351" s="435">
        <f t="shared" si="327"/>
        <v>0.2672276251423702</v>
      </c>
      <c r="I2351" s="577">
        <f t="shared" si="332"/>
        <v>23.48</v>
      </c>
      <c r="J2351" s="573">
        <f t="shared" si="328"/>
        <v>0.6822673348845536</v>
      </c>
    </row>
    <row r="2352" spans="1:10" x14ac:dyDescent="0.25">
      <c r="A2352">
        <f t="shared" si="329"/>
        <v>0.23531947313184215</v>
      </c>
      <c r="B2352" s="2">
        <f t="shared" si="333"/>
        <v>23.490000000000872</v>
      </c>
      <c r="C2352" s="428">
        <f t="shared" si="330"/>
        <v>23.49</v>
      </c>
      <c r="D2352" s="425">
        <f t="shared" si="325"/>
        <v>0.23531947313183343</v>
      </c>
      <c r="E2352" s="433">
        <f t="shared" si="331"/>
        <v>23.49</v>
      </c>
      <c r="F2352" s="430">
        <f t="shared" si="326"/>
        <v>0.26731155147225577</v>
      </c>
      <c r="G2352" s="439">
        <f t="shared" si="332"/>
        <v>23.49</v>
      </c>
      <c r="H2352" s="435">
        <f t="shared" si="327"/>
        <v>0.26731155147225577</v>
      </c>
      <c r="I2352" s="577">
        <f t="shared" si="332"/>
        <v>23.49</v>
      </c>
      <c r="J2352" s="573">
        <f t="shared" si="328"/>
        <v>0.68234731307888463</v>
      </c>
    </row>
    <row r="2353" spans="1:10" x14ac:dyDescent="0.25">
      <c r="A2353">
        <f t="shared" si="329"/>
        <v>0.23541863169230137</v>
      </c>
      <c r="B2353" s="2">
        <f t="shared" si="333"/>
        <v>23.500000000000874</v>
      </c>
      <c r="C2353" s="428">
        <f t="shared" si="330"/>
        <v>23.5</v>
      </c>
      <c r="D2353" s="425">
        <f t="shared" si="325"/>
        <v>0.23541863169229268</v>
      </c>
      <c r="E2353" s="433">
        <f t="shared" si="331"/>
        <v>23.5</v>
      </c>
      <c r="F2353" s="430">
        <f t="shared" si="326"/>
        <v>0.2673954856514526</v>
      </c>
      <c r="G2353" s="439">
        <f t="shared" si="332"/>
        <v>23.5</v>
      </c>
      <c r="H2353" s="435">
        <f t="shared" si="327"/>
        <v>0.2673954856514526</v>
      </c>
      <c r="I2353" s="577">
        <f t="shared" si="332"/>
        <v>23.5</v>
      </c>
      <c r="J2353" s="573">
        <f t="shared" si="328"/>
        <v>0.68242729306487737</v>
      </c>
    </row>
    <row r="2354" spans="1:10" x14ac:dyDescent="0.25">
      <c r="A2354">
        <f t="shared" si="329"/>
        <v>0.23551779195171077</v>
      </c>
      <c r="B2354" s="2">
        <f t="shared" si="333"/>
        <v>23.510000000000876</v>
      </c>
      <c r="C2354" s="428">
        <f t="shared" si="330"/>
        <v>23.51</v>
      </c>
      <c r="D2354" s="425">
        <f t="shared" si="325"/>
        <v>0.23551779195170208</v>
      </c>
      <c r="E2354" s="433">
        <f t="shared" si="331"/>
        <v>23.51</v>
      </c>
      <c r="F2354" s="430">
        <f t="shared" si="326"/>
        <v>0.2674794276765366</v>
      </c>
      <c r="G2354" s="439">
        <f t="shared" si="332"/>
        <v>23.51</v>
      </c>
      <c r="H2354" s="435">
        <f t="shared" si="327"/>
        <v>0.2674794276765366</v>
      </c>
      <c r="I2354" s="577">
        <f t="shared" si="332"/>
        <v>23.51</v>
      </c>
      <c r="J2354" s="573">
        <f t="shared" si="328"/>
        <v>0.68250727484228868</v>
      </c>
    </row>
    <row r="2355" spans="1:10" x14ac:dyDescent="0.25">
      <c r="A2355">
        <f t="shared" si="329"/>
        <v>0.23561695390665707</v>
      </c>
      <c r="B2355" s="2">
        <f t="shared" si="333"/>
        <v>23.520000000000877</v>
      </c>
      <c r="C2355" s="428">
        <f t="shared" si="330"/>
        <v>23.52</v>
      </c>
      <c r="D2355" s="425">
        <f t="shared" si="325"/>
        <v>0.23561695390664833</v>
      </c>
      <c r="E2355" s="433">
        <f t="shared" si="331"/>
        <v>23.52</v>
      </c>
      <c r="F2355" s="430">
        <f t="shared" si="326"/>
        <v>0.26756337754408571</v>
      </c>
      <c r="G2355" s="439">
        <f t="shared" si="332"/>
        <v>23.52</v>
      </c>
      <c r="H2355" s="435">
        <f t="shared" si="327"/>
        <v>0.26756337754408571</v>
      </c>
      <c r="I2355" s="577">
        <f t="shared" si="332"/>
        <v>23.52</v>
      </c>
      <c r="J2355" s="573">
        <f t="shared" si="328"/>
        <v>0.6825872584108803</v>
      </c>
    </row>
    <row r="2356" spans="1:10" x14ac:dyDescent="0.25">
      <c r="A2356">
        <f t="shared" si="329"/>
        <v>0.23571611755373367</v>
      </c>
      <c r="B2356" s="2">
        <f t="shared" si="333"/>
        <v>23.530000000000879</v>
      </c>
      <c r="C2356" s="428">
        <f t="shared" si="330"/>
        <v>23.53</v>
      </c>
      <c r="D2356" s="425">
        <f t="shared" si="325"/>
        <v>0.23571611755372499</v>
      </c>
      <c r="E2356" s="433">
        <f t="shared" si="331"/>
        <v>23.53</v>
      </c>
      <c r="F2356" s="430">
        <f t="shared" si="326"/>
        <v>0.26764733525067824</v>
      </c>
      <c r="G2356" s="439">
        <f t="shared" si="332"/>
        <v>23.53</v>
      </c>
      <c r="H2356" s="435">
        <f t="shared" si="327"/>
        <v>0.26764733525067824</v>
      </c>
      <c r="I2356" s="577">
        <f t="shared" si="332"/>
        <v>23.53</v>
      </c>
      <c r="J2356" s="573">
        <f t="shared" si="328"/>
        <v>0.68266724377041121</v>
      </c>
    </row>
    <row r="2357" spans="1:10" x14ac:dyDescent="0.25">
      <c r="A2357">
        <f t="shared" si="329"/>
        <v>0.23581528288954076</v>
      </c>
      <c r="B2357" s="2">
        <f t="shared" si="333"/>
        <v>23.54000000000088</v>
      </c>
      <c r="C2357" s="428">
        <f t="shared" si="330"/>
        <v>23.54</v>
      </c>
      <c r="D2357" s="425">
        <f t="shared" si="325"/>
        <v>0.23581528288953205</v>
      </c>
      <c r="E2357" s="433">
        <f t="shared" si="331"/>
        <v>23.54</v>
      </c>
      <c r="F2357" s="430">
        <f t="shared" si="326"/>
        <v>0.26773130079289348</v>
      </c>
      <c r="G2357" s="439">
        <f t="shared" si="332"/>
        <v>23.54</v>
      </c>
      <c r="H2357" s="435">
        <f t="shared" si="327"/>
        <v>0.26773130079289348</v>
      </c>
      <c r="I2357" s="577">
        <f t="shared" si="332"/>
        <v>23.54</v>
      </c>
      <c r="J2357" s="573">
        <f t="shared" si="328"/>
        <v>0.68274723092064049</v>
      </c>
    </row>
    <row r="2358" spans="1:10" x14ac:dyDescent="0.25">
      <c r="A2358">
        <f t="shared" si="329"/>
        <v>0.23591444991068516</v>
      </c>
      <c r="B2358" s="2">
        <f t="shared" si="333"/>
        <v>23.550000000000882</v>
      </c>
      <c r="C2358" s="428">
        <f t="shared" si="330"/>
        <v>23.55</v>
      </c>
      <c r="D2358" s="425">
        <f t="shared" si="325"/>
        <v>0.23591444991067642</v>
      </c>
      <c r="E2358" s="433">
        <f t="shared" si="331"/>
        <v>23.55</v>
      </c>
      <c r="F2358" s="430">
        <f t="shared" si="326"/>
        <v>0.26781527416731199</v>
      </c>
      <c r="G2358" s="439">
        <f t="shared" si="332"/>
        <v>23.55</v>
      </c>
      <c r="H2358" s="435">
        <f t="shared" si="327"/>
        <v>0.26781527416731199</v>
      </c>
      <c r="I2358" s="577">
        <f t="shared" si="332"/>
        <v>23.55</v>
      </c>
      <c r="J2358" s="573">
        <f t="shared" si="328"/>
        <v>0.68282721986132844</v>
      </c>
    </row>
    <row r="2359" spans="1:10" x14ac:dyDescent="0.25">
      <c r="A2359">
        <f t="shared" si="329"/>
        <v>0.23601361861378028</v>
      </c>
      <c r="B2359" s="2">
        <f t="shared" si="333"/>
        <v>23.560000000000883</v>
      </c>
      <c r="C2359" s="428">
        <f t="shared" si="330"/>
        <v>23.56</v>
      </c>
      <c r="D2359" s="425">
        <f t="shared" si="325"/>
        <v>0.23601361861377151</v>
      </c>
      <c r="E2359" s="433">
        <f t="shared" si="331"/>
        <v>23.56</v>
      </c>
      <c r="F2359" s="430">
        <f t="shared" si="326"/>
        <v>0.26789925537051501</v>
      </c>
      <c r="G2359" s="439">
        <f t="shared" si="332"/>
        <v>23.56</v>
      </c>
      <c r="H2359" s="435">
        <f t="shared" si="327"/>
        <v>0.26789925537051501</v>
      </c>
      <c r="I2359" s="577">
        <f t="shared" si="332"/>
        <v>23.56</v>
      </c>
      <c r="J2359" s="573">
        <f t="shared" si="328"/>
        <v>0.68290721059223458</v>
      </c>
    </row>
    <row r="2360" spans="1:10" x14ac:dyDescent="0.25">
      <c r="A2360">
        <f t="shared" si="329"/>
        <v>0.23611278899544627</v>
      </c>
      <c r="B2360" s="2">
        <f t="shared" si="333"/>
        <v>23.570000000000885</v>
      </c>
      <c r="C2360" s="428">
        <f t="shared" si="330"/>
        <v>23.57</v>
      </c>
      <c r="D2360" s="425">
        <f t="shared" si="325"/>
        <v>0.23611278899543747</v>
      </c>
      <c r="E2360" s="433">
        <f t="shared" si="331"/>
        <v>23.57</v>
      </c>
      <c r="F2360" s="430">
        <f t="shared" si="326"/>
        <v>0.26798324439908494</v>
      </c>
      <c r="G2360" s="439">
        <f t="shared" si="332"/>
        <v>23.57</v>
      </c>
      <c r="H2360" s="435">
        <f t="shared" si="327"/>
        <v>0.26798324439908494</v>
      </c>
      <c r="I2360" s="577">
        <f t="shared" si="332"/>
        <v>23.57</v>
      </c>
      <c r="J2360" s="573">
        <f t="shared" si="328"/>
        <v>0.68298720311311889</v>
      </c>
    </row>
    <row r="2361" spans="1:10" x14ac:dyDescent="0.25">
      <c r="A2361">
        <f t="shared" si="329"/>
        <v>0.23621196105230985</v>
      </c>
      <c r="B2361" s="2">
        <f t="shared" si="333"/>
        <v>23.580000000000886</v>
      </c>
      <c r="C2361" s="428">
        <f t="shared" si="330"/>
        <v>23.58</v>
      </c>
      <c r="D2361" s="425">
        <f t="shared" si="325"/>
        <v>0.23621196105230105</v>
      </c>
      <c r="E2361" s="433">
        <f t="shared" si="331"/>
        <v>23.58</v>
      </c>
      <c r="F2361" s="430">
        <f t="shared" si="326"/>
        <v>0.26806724124960496</v>
      </c>
      <c r="G2361" s="439">
        <f t="shared" si="332"/>
        <v>23.58</v>
      </c>
      <c r="H2361" s="435">
        <f t="shared" si="327"/>
        <v>0.26806724124960496</v>
      </c>
      <c r="I2361" s="577">
        <f t="shared" si="332"/>
        <v>23.58</v>
      </c>
      <c r="J2361" s="573">
        <f t="shared" si="328"/>
        <v>0.68306719742374089</v>
      </c>
    </row>
    <row r="2362" spans="1:10" x14ac:dyDescent="0.25">
      <c r="A2362">
        <f t="shared" si="329"/>
        <v>0.23631113478100446</v>
      </c>
      <c r="B2362" s="2">
        <f t="shared" si="333"/>
        <v>23.590000000000888</v>
      </c>
      <c r="C2362" s="428">
        <f t="shared" si="330"/>
        <v>23.59</v>
      </c>
      <c r="D2362" s="425">
        <f t="shared" si="325"/>
        <v>0.23631113478099566</v>
      </c>
      <c r="E2362" s="433">
        <f t="shared" si="331"/>
        <v>23.59</v>
      </c>
      <c r="F2362" s="430">
        <f t="shared" si="326"/>
        <v>0.26815124591865935</v>
      </c>
      <c r="G2362" s="439">
        <f t="shared" si="332"/>
        <v>23.59</v>
      </c>
      <c r="H2362" s="435">
        <f t="shared" si="327"/>
        <v>0.26815124591865935</v>
      </c>
      <c r="I2362" s="577">
        <f t="shared" si="332"/>
        <v>23.59</v>
      </c>
      <c r="J2362" s="573">
        <f t="shared" si="328"/>
        <v>0.68314719352386055</v>
      </c>
    </row>
    <row r="2363" spans="1:10" x14ac:dyDescent="0.25">
      <c r="A2363">
        <f t="shared" si="329"/>
        <v>0.2364103101781701</v>
      </c>
      <c r="B2363" s="2">
        <f t="shared" si="333"/>
        <v>23.60000000000089</v>
      </c>
      <c r="C2363" s="428">
        <f t="shared" si="330"/>
        <v>23.6</v>
      </c>
      <c r="D2363" s="425">
        <f t="shared" si="325"/>
        <v>0.23641031017816133</v>
      </c>
      <c r="E2363" s="433">
        <f t="shared" si="331"/>
        <v>23.6</v>
      </c>
      <c r="F2363" s="430">
        <f t="shared" si="326"/>
        <v>0.26823525840283341</v>
      </c>
      <c r="G2363" s="439">
        <f t="shared" si="332"/>
        <v>23.6</v>
      </c>
      <c r="H2363" s="435">
        <f t="shared" si="327"/>
        <v>0.26823525840283341</v>
      </c>
      <c r="I2363" s="577">
        <f t="shared" si="332"/>
        <v>23.6</v>
      </c>
      <c r="J2363" s="573">
        <f t="shared" si="328"/>
        <v>0.68322719141323807</v>
      </c>
    </row>
    <row r="2364" spans="1:10" x14ac:dyDescent="0.25">
      <c r="A2364">
        <f t="shared" si="329"/>
        <v>0.23650948724045331</v>
      </c>
      <c r="B2364" s="2">
        <f t="shared" si="333"/>
        <v>23.610000000000891</v>
      </c>
      <c r="C2364" s="428">
        <f t="shared" si="330"/>
        <v>23.61</v>
      </c>
      <c r="D2364" s="425">
        <f t="shared" si="325"/>
        <v>0.23650948724044443</v>
      </c>
      <c r="E2364" s="433">
        <f t="shared" si="331"/>
        <v>23.61</v>
      </c>
      <c r="F2364" s="430">
        <f t="shared" si="326"/>
        <v>0.26831927869871314</v>
      </c>
      <c r="G2364" s="439">
        <f t="shared" si="332"/>
        <v>23.61</v>
      </c>
      <c r="H2364" s="435">
        <f t="shared" si="327"/>
        <v>0.26831927869871314</v>
      </c>
      <c r="I2364" s="577">
        <f t="shared" si="332"/>
        <v>23.61</v>
      </c>
      <c r="J2364" s="573">
        <f t="shared" si="328"/>
        <v>0.68330719109163285</v>
      </c>
    </row>
    <row r="2365" spans="1:10" x14ac:dyDescent="0.25">
      <c r="A2365">
        <f t="shared" si="329"/>
        <v>0.2366086659645073</v>
      </c>
      <c r="B2365" s="2">
        <f t="shared" si="333"/>
        <v>23.620000000000893</v>
      </c>
      <c r="C2365" s="428">
        <f t="shared" si="330"/>
        <v>23.62</v>
      </c>
      <c r="D2365" s="425">
        <f t="shared" si="325"/>
        <v>0.23660866596449845</v>
      </c>
      <c r="E2365" s="433">
        <f t="shared" si="331"/>
        <v>23.62</v>
      </c>
      <c r="F2365" s="430">
        <f t="shared" si="326"/>
        <v>0.26840330680288588</v>
      </c>
      <c r="G2365" s="439">
        <f t="shared" si="332"/>
        <v>23.62</v>
      </c>
      <c r="H2365" s="435">
        <f t="shared" si="327"/>
        <v>0.26840330680288588</v>
      </c>
      <c r="I2365" s="577">
        <f t="shared" si="332"/>
        <v>23.62</v>
      </c>
      <c r="J2365" s="573">
        <f t="shared" si="328"/>
        <v>0.6833871925588052</v>
      </c>
    </row>
    <row r="2366" spans="1:10" x14ac:dyDescent="0.25">
      <c r="A2366">
        <f t="shared" si="329"/>
        <v>0.23670784634699174</v>
      </c>
      <c r="B2366" s="2">
        <f t="shared" si="333"/>
        <v>23.630000000000894</v>
      </c>
      <c r="C2366" s="428">
        <f t="shared" si="330"/>
        <v>23.63</v>
      </c>
      <c r="D2366" s="425">
        <f t="shared" si="325"/>
        <v>0.23670784634698291</v>
      </c>
      <c r="E2366" s="433">
        <f t="shared" si="331"/>
        <v>23.63</v>
      </c>
      <c r="F2366" s="430">
        <f t="shared" si="326"/>
        <v>0.26848734271193953</v>
      </c>
      <c r="G2366" s="439">
        <f t="shared" si="332"/>
        <v>23.63</v>
      </c>
      <c r="H2366" s="435">
        <f t="shared" si="327"/>
        <v>0.26848734271193953</v>
      </c>
      <c r="I2366" s="577">
        <f t="shared" si="332"/>
        <v>23.63</v>
      </c>
      <c r="J2366" s="573">
        <f t="shared" si="328"/>
        <v>0.68346719581451509</v>
      </c>
    </row>
    <row r="2367" spans="1:10" x14ac:dyDescent="0.25">
      <c r="A2367">
        <f t="shared" si="329"/>
        <v>0.23680702838457313</v>
      </c>
      <c r="B2367" s="2">
        <f t="shared" si="333"/>
        <v>23.640000000000896</v>
      </c>
      <c r="C2367" s="428">
        <f t="shared" si="330"/>
        <v>23.64</v>
      </c>
      <c r="D2367" s="425">
        <f t="shared" si="325"/>
        <v>0.23680702838456422</v>
      </c>
      <c r="E2367" s="433">
        <f t="shared" si="331"/>
        <v>23.64</v>
      </c>
      <c r="F2367" s="430">
        <f t="shared" si="326"/>
        <v>0.26857138642246342</v>
      </c>
      <c r="G2367" s="439">
        <f t="shared" si="332"/>
        <v>23.64</v>
      </c>
      <c r="H2367" s="435">
        <f t="shared" si="327"/>
        <v>0.26857138642246342</v>
      </c>
      <c r="I2367" s="577">
        <f t="shared" si="332"/>
        <v>23.64</v>
      </c>
      <c r="J2367" s="573">
        <f t="shared" si="328"/>
        <v>0.68354720085852272</v>
      </c>
    </row>
    <row r="2368" spans="1:10" x14ac:dyDescent="0.25">
      <c r="A2368">
        <f t="shared" si="329"/>
        <v>0.23690621207392418</v>
      </c>
      <c r="B2368" s="2">
        <f t="shared" si="333"/>
        <v>23.650000000000897</v>
      </c>
      <c r="C2368" s="428">
        <f t="shared" si="330"/>
        <v>23.65</v>
      </c>
      <c r="D2368" s="425">
        <f t="shared" si="325"/>
        <v>0.23690621207391527</v>
      </c>
      <c r="E2368" s="433">
        <f t="shared" si="331"/>
        <v>23.65</v>
      </c>
      <c r="F2368" s="430">
        <f t="shared" si="326"/>
        <v>0.26865543793104746</v>
      </c>
      <c r="G2368" s="439">
        <f t="shared" si="332"/>
        <v>23.65</v>
      </c>
      <c r="H2368" s="435">
        <f t="shared" si="327"/>
        <v>0.26865543793104746</v>
      </c>
      <c r="I2368" s="577">
        <f t="shared" si="332"/>
        <v>23.65</v>
      </c>
      <c r="J2368" s="573">
        <f t="shared" si="328"/>
        <v>0.68362720769058816</v>
      </c>
    </row>
    <row r="2369" spans="1:10" x14ac:dyDescent="0.25">
      <c r="A2369">
        <f t="shared" si="329"/>
        <v>0.23700539741172436</v>
      </c>
      <c r="B2369" s="2">
        <f t="shared" si="333"/>
        <v>23.660000000000899</v>
      </c>
      <c r="C2369" s="428">
        <f t="shared" si="330"/>
        <v>23.66</v>
      </c>
      <c r="D2369" s="425">
        <f t="shared" si="325"/>
        <v>0.23700539741171542</v>
      </c>
      <c r="E2369" s="433">
        <f t="shared" si="331"/>
        <v>23.66</v>
      </c>
      <c r="F2369" s="430">
        <f t="shared" si="326"/>
        <v>0.2687394972342827</v>
      </c>
      <c r="G2369" s="439">
        <f t="shared" si="332"/>
        <v>23.66</v>
      </c>
      <c r="H2369" s="435">
        <f t="shared" si="327"/>
        <v>0.2687394972342827</v>
      </c>
      <c r="I2369" s="577">
        <f t="shared" si="332"/>
        <v>23.66</v>
      </c>
      <c r="J2369" s="573">
        <f t="shared" si="328"/>
        <v>0.68370721631047149</v>
      </c>
    </row>
    <row r="2370" spans="1:10" x14ac:dyDescent="0.25">
      <c r="A2370">
        <f t="shared" si="329"/>
        <v>0.23710458439465959</v>
      </c>
      <c r="B2370" s="2">
        <f t="shared" si="333"/>
        <v>23.670000000000901</v>
      </c>
      <c r="C2370" s="428">
        <f t="shared" si="330"/>
        <v>23.67</v>
      </c>
      <c r="D2370" s="425">
        <f t="shared" si="325"/>
        <v>0.23710458439465062</v>
      </c>
      <c r="E2370" s="433">
        <f t="shared" si="331"/>
        <v>23.67</v>
      </c>
      <c r="F2370" s="430">
        <f t="shared" si="326"/>
        <v>0.26882356432876114</v>
      </c>
      <c r="G2370" s="439">
        <f t="shared" si="332"/>
        <v>23.67</v>
      </c>
      <c r="H2370" s="435">
        <f t="shared" si="327"/>
        <v>0.26882356432876114</v>
      </c>
      <c r="I2370" s="577">
        <f t="shared" si="332"/>
        <v>23.67</v>
      </c>
      <c r="J2370" s="573">
        <f t="shared" si="328"/>
        <v>0.68378722671793279</v>
      </c>
    </row>
    <row r="2371" spans="1:10" x14ac:dyDescent="0.25">
      <c r="A2371">
        <f t="shared" si="329"/>
        <v>0.23720377301942233</v>
      </c>
      <c r="B2371" s="2">
        <f t="shared" si="333"/>
        <v>23.680000000000902</v>
      </c>
      <c r="C2371" s="428">
        <f t="shared" si="330"/>
        <v>23.68</v>
      </c>
      <c r="D2371" s="425">
        <f t="shared" ref="D2371:D2434" si="334">(((1+C2371/100)^D$2)*C2371/100)/(((1+C2371/100)^D$2)-1)</f>
        <v>0.23720377301941334</v>
      </c>
      <c r="E2371" s="433">
        <f t="shared" si="331"/>
        <v>23.68</v>
      </c>
      <c r="F2371" s="430">
        <f t="shared" ref="F2371:F2434" si="335">(((1+E2371/100)^F$2)*E2371/100)/(((1+E2371/100)^F$2)-1)</f>
        <v>0.26890763921107563</v>
      </c>
      <c r="G2371" s="439">
        <f t="shared" si="332"/>
        <v>23.68</v>
      </c>
      <c r="H2371" s="435">
        <f t="shared" ref="H2371:H2434" si="336">(((1+G2371/100)^H$2)*G2371/100)/(((1+G2371/100)^H$2)-1)</f>
        <v>0.26890763921107563</v>
      </c>
      <c r="I2371" s="577">
        <f t="shared" si="332"/>
        <v>23.68</v>
      </c>
      <c r="J2371" s="573">
        <f t="shared" ref="J2371:J2434" si="337">(((1+I2371/100)^J$2)*I2371/100)/(((1+I2371/100)^J$2)-1)</f>
        <v>0.68386723891273216</v>
      </c>
    </row>
    <row r="2372" spans="1:10" x14ac:dyDescent="0.25">
      <c r="A2372">
        <f t="shared" si="329"/>
        <v>0.23730296328271153</v>
      </c>
      <c r="B2372" s="2">
        <f t="shared" si="333"/>
        <v>23.690000000000904</v>
      </c>
      <c r="C2372" s="428">
        <f t="shared" si="330"/>
        <v>23.69</v>
      </c>
      <c r="D2372" s="425">
        <f t="shared" si="334"/>
        <v>0.23730296328270253</v>
      </c>
      <c r="E2372" s="433">
        <f t="shared" si="331"/>
        <v>23.69</v>
      </c>
      <c r="F2372" s="430">
        <f t="shared" si="335"/>
        <v>0.26899172187782044</v>
      </c>
      <c r="G2372" s="439">
        <f t="shared" si="332"/>
        <v>23.69</v>
      </c>
      <c r="H2372" s="435">
        <f t="shared" si="336"/>
        <v>0.26899172187782044</v>
      </c>
      <c r="I2372" s="577">
        <f t="shared" si="332"/>
        <v>23.69</v>
      </c>
      <c r="J2372" s="573">
        <f t="shared" si="337"/>
        <v>0.68394725289463121</v>
      </c>
    </row>
    <row r="2373" spans="1:10" x14ac:dyDescent="0.25">
      <c r="A2373">
        <f t="shared" ref="A2373:A2436" si="338">(((1+B2373/100)^A$2)*B2373/100)/(((1+B2373/100)^A$2)-1)</f>
        <v>0.23740215518123259</v>
      </c>
      <c r="B2373" s="2">
        <f t="shared" si="333"/>
        <v>23.700000000000905</v>
      </c>
      <c r="C2373" s="428">
        <f t="shared" si="330"/>
        <v>23.7</v>
      </c>
      <c r="D2373" s="425">
        <f t="shared" si="334"/>
        <v>0.2374021551812236</v>
      </c>
      <c r="E2373" s="433">
        <f t="shared" si="331"/>
        <v>23.7</v>
      </c>
      <c r="F2373" s="430">
        <f t="shared" si="335"/>
        <v>0.26907581232559002</v>
      </c>
      <c r="G2373" s="439">
        <f t="shared" si="332"/>
        <v>23.7</v>
      </c>
      <c r="H2373" s="435">
        <f t="shared" si="336"/>
        <v>0.26907581232559002</v>
      </c>
      <c r="I2373" s="577">
        <f t="shared" si="332"/>
        <v>23.7</v>
      </c>
      <c r="J2373" s="573">
        <f t="shared" si="337"/>
        <v>0.68402726866338814</v>
      </c>
    </row>
    <row r="2374" spans="1:10" x14ac:dyDescent="0.25">
      <c r="A2374">
        <f t="shared" si="338"/>
        <v>0.23750134871169751</v>
      </c>
      <c r="B2374" s="2">
        <f t="shared" si="333"/>
        <v>23.710000000000907</v>
      </c>
      <c r="C2374" s="428">
        <f t="shared" ref="C2374:C2437" si="339">ROUND(C2373+0.01,2)</f>
        <v>23.71</v>
      </c>
      <c r="D2374" s="425">
        <f t="shared" si="334"/>
        <v>0.23750134871168851</v>
      </c>
      <c r="E2374" s="433">
        <f t="shared" ref="E2374:E2437" si="340">ROUND(E2373+0.01,2)</f>
        <v>23.71</v>
      </c>
      <c r="F2374" s="430">
        <f t="shared" si="335"/>
        <v>0.26915991055098065</v>
      </c>
      <c r="G2374" s="439">
        <f t="shared" ref="G2374:I2437" si="341">ROUND(G2373+0.01,2)</f>
        <v>23.71</v>
      </c>
      <c r="H2374" s="435">
        <f t="shared" si="336"/>
        <v>0.26915991055098065</v>
      </c>
      <c r="I2374" s="577">
        <f t="shared" si="341"/>
        <v>23.71</v>
      </c>
      <c r="J2374" s="573">
        <f t="shared" si="337"/>
        <v>0.68410728621876526</v>
      </c>
    </row>
    <row r="2375" spans="1:10" x14ac:dyDescent="0.25">
      <c r="A2375">
        <f t="shared" si="338"/>
        <v>0.23760054387082466</v>
      </c>
      <c r="B2375" s="2">
        <f t="shared" si="333"/>
        <v>23.720000000000908</v>
      </c>
      <c r="C2375" s="428">
        <f t="shared" si="339"/>
        <v>23.72</v>
      </c>
      <c r="D2375" s="425">
        <f t="shared" si="334"/>
        <v>0.23760054387081558</v>
      </c>
      <c r="E2375" s="433">
        <f t="shared" si="340"/>
        <v>23.72</v>
      </c>
      <c r="F2375" s="430">
        <f t="shared" si="335"/>
        <v>0.26924401655058888</v>
      </c>
      <c r="G2375" s="439">
        <f t="shared" si="341"/>
        <v>23.72</v>
      </c>
      <c r="H2375" s="435">
        <f t="shared" si="336"/>
        <v>0.26924401655058888</v>
      </c>
      <c r="I2375" s="577">
        <f t="shared" si="341"/>
        <v>23.72</v>
      </c>
      <c r="J2375" s="573">
        <f t="shared" si="337"/>
        <v>0.68418730556052187</v>
      </c>
    </row>
    <row r="2376" spans="1:10" x14ac:dyDescent="0.25">
      <c r="A2376">
        <f t="shared" si="338"/>
        <v>0.23769974065533886</v>
      </c>
      <c r="B2376" s="2">
        <f t="shared" si="333"/>
        <v>23.73000000000091</v>
      </c>
      <c r="C2376" s="428">
        <f t="shared" si="339"/>
        <v>23.73</v>
      </c>
      <c r="D2376" s="425">
        <f t="shared" si="334"/>
        <v>0.23769974065532981</v>
      </c>
      <c r="E2376" s="433">
        <f t="shared" si="340"/>
        <v>23.73</v>
      </c>
      <c r="F2376" s="430">
        <f t="shared" si="335"/>
        <v>0.26932813032101272</v>
      </c>
      <c r="G2376" s="439">
        <f t="shared" si="341"/>
        <v>23.73</v>
      </c>
      <c r="H2376" s="435">
        <f t="shared" si="336"/>
        <v>0.26932813032101272</v>
      </c>
      <c r="I2376" s="577">
        <f t="shared" si="341"/>
        <v>23.73</v>
      </c>
      <c r="J2376" s="573">
        <f t="shared" si="337"/>
        <v>0.68426732668841883</v>
      </c>
    </row>
    <row r="2377" spans="1:10" x14ac:dyDescent="0.25">
      <c r="A2377">
        <f t="shared" si="338"/>
        <v>0.23779893906197133</v>
      </c>
      <c r="B2377" s="2">
        <f t="shared" si="333"/>
        <v>23.740000000000911</v>
      </c>
      <c r="C2377" s="428">
        <f t="shared" si="339"/>
        <v>23.74</v>
      </c>
      <c r="D2377" s="425">
        <f t="shared" si="334"/>
        <v>0.23779893906196226</v>
      </c>
      <c r="E2377" s="433">
        <f t="shared" si="340"/>
        <v>23.74</v>
      </c>
      <c r="F2377" s="430">
        <f t="shared" si="335"/>
        <v>0.26941225185885082</v>
      </c>
      <c r="G2377" s="439">
        <f t="shared" si="341"/>
        <v>23.74</v>
      </c>
      <c r="H2377" s="435">
        <f t="shared" si="336"/>
        <v>0.26941225185885082</v>
      </c>
      <c r="I2377" s="577">
        <f t="shared" si="341"/>
        <v>23.74</v>
      </c>
      <c r="J2377" s="573">
        <f t="shared" si="337"/>
        <v>0.68434734960221677</v>
      </c>
    </row>
    <row r="2378" spans="1:10" x14ac:dyDescent="0.25">
      <c r="A2378">
        <f t="shared" si="338"/>
        <v>0.23789813908745985</v>
      </c>
      <c r="B2378" s="2">
        <f t="shared" si="333"/>
        <v>23.750000000000913</v>
      </c>
      <c r="C2378" s="428">
        <f t="shared" si="339"/>
        <v>23.75</v>
      </c>
      <c r="D2378" s="425">
        <f t="shared" si="334"/>
        <v>0.23789813908745083</v>
      </c>
      <c r="E2378" s="433">
        <f t="shared" si="340"/>
        <v>23.75</v>
      </c>
      <c r="F2378" s="430">
        <f t="shared" si="335"/>
        <v>0.26949638116070307</v>
      </c>
      <c r="G2378" s="439">
        <f t="shared" si="341"/>
        <v>23.75</v>
      </c>
      <c r="H2378" s="435">
        <f t="shared" si="336"/>
        <v>0.26949638116070307</v>
      </c>
      <c r="I2378" s="577">
        <f t="shared" si="341"/>
        <v>23.75</v>
      </c>
      <c r="J2378" s="573">
        <f t="shared" si="337"/>
        <v>0.68442737430167599</v>
      </c>
    </row>
    <row r="2379" spans="1:10" x14ac:dyDescent="0.25">
      <c r="A2379">
        <f t="shared" si="338"/>
        <v>0.23799734072854858</v>
      </c>
      <c r="B2379" s="2">
        <f t="shared" si="333"/>
        <v>23.760000000000915</v>
      </c>
      <c r="C2379" s="428">
        <f t="shared" si="339"/>
        <v>23.76</v>
      </c>
      <c r="D2379" s="425">
        <f t="shared" si="334"/>
        <v>0.23799734072853954</v>
      </c>
      <c r="E2379" s="433">
        <f t="shared" si="340"/>
        <v>23.76</v>
      </c>
      <c r="F2379" s="430">
        <f t="shared" si="335"/>
        <v>0.26958051822317008</v>
      </c>
      <c r="G2379" s="439">
        <f t="shared" si="341"/>
        <v>23.76</v>
      </c>
      <c r="H2379" s="435">
        <f t="shared" si="336"/>
        <v>0.26958051822317008</v>
      </c>
      <c r="I2379" s="577">
        <f t="shared" si="341"/>
        <v>23.76</v>
      </c>
      <c r="J2379" s="573">
        <f t="shared" si="337"/>
        <v>0.68450740078655703</v>
      </c>
    </row>
    <row r="2380" spans="1:10" x14ac:dyDescent="0.25">
      <c r="A2380">
        <f t="shared" si="338"/>
        <v>0.23809654398198804</v>
      </c>
      <c r="B2380" s="2">
        <f t="shared" si="333"/>
        <v>23.770000000000916</v>
      </c>
      <c r="C2380" s="428">
        <f t="shared" si="339"/>
        <v>23.77</v>
      </c>
      <c r="D2380" s="425">
        <f t="shared" si="334"/>
        <v>0.23809654398197896</v>
      </c>
      <c r="E2380" s="433">
        <f t="shared" si="340"/>
        <v>23.77</v>
      </c>
      <c r="F2380" s="430">
        <f t="shared" si="335"/>
        <v>0.26966466304285364</v>
      </c>
      <c r="G2380" s="439">
        <f t="shared" si="341"/>
        <v>23.77</v>
      </c>
      <c r="H2380" s="435">
        <f t="shared" si="336"/>
        <v>0.26966466304285364</v>
      </c>
      <c r="I2380" s="577">
        <f t="shared" si="341"/>
        <v>23.77</v>
      </c>
      <c r="J2380" s="573">
        <f t="shared" si="337"/>
        <v>0.68458742905662062</v>
      </c>
    </row>
    <row r="2381" spans="1:10" x14ac:dyDescent="0.25">
      <c r="A2381">
        <f t="shared" si="338"/>
        <v>0.23819574884453509</v>
      </c>
      <c r="B2381" s="2">
        <f t="shared" si="333"/>
        <v>23.780000000000918</v>
      </c>
      <c r="C2381" s="428">
        <f t="shared" si="339"/>
        <v>23.78</v>
      </c>
      <c r="D2381" s="425">
        <f t="shared" si="334"/>
        <v>0.23819574884452607</v>
      </c>
      <c r="E2381" s="433">
        <f t="shared" si="340"/>
        <v>23.78</v>
      </c>
      <c r="F2381" s="430">
        <f t="shared" si="335"/>
        <v>0.26974881561635644</v>
      </c>
      <c r="G2381" s="439">
        <f t="shared" si="341"/>
        <v>23.78</v>
      </c>
      <c r="H2381" s="435">
        <f t="shared" si="336"/>
        <v>0.26974881561635644</v>
      </c>
      <c r="I2381" s="577">
        <f t="shared" si="341"/>
        <v>23.78</v>
      </c>
      <c r="J2381" s="573">
        <f t="shared" si="337"/>
        <v>0.68466745911162741</v>
      </c>
    </row>
    <row r="2382" spans="1:10" x14ac:dyDescent="0.25">
      <c r="A2382">
        <f t="shared" si="338"/>
        <v>0.23829495531295317</v>
      </c>
      <c r="B2382" s="2">
        <f t="shared" si="333"/>
        <v>23.790000000000919</v>
      </c>
      <c r="C2382" s="428">
        <f t="shared" si="339"/>
        <v>23.79</v>
      </c>
      <c r="D2382" s="425">
        <f t="shared" si="334"/>
        <v>0.23829495531294403</v>
      </c>
      <c r="E2382" s="433">
        <f t="shared" si="340"/>
        <v>23.79</v>
      </c>
      <c r="F2382" s="430">
        <f t="shared" si="335"/>
        <v>0.26983297594028199</v>
      </c>
      <c r="G2382" s="439">
        <f t="shared" si="341"/>
        <v>23.79</v>
      </c>
      <c r="H2382" s="435">
        <f t="shared" si="336"/>
        <v>0.26983297594028199</v>
      </c>
      <c r="I2382" s="577">
        <f t="shared" si="341"/>
        <v>23.79</v>
      </c>
      <c r="J2382" s="573">
        <f t="shared" si="337"/>
        <v>0.68474749095133836</v>
      </c>
    </row>
    <row r="2383" spans="1:10" x14ac:dyDescent="0.25">
      <c r="A2383">
        <f t="shared" si="338"/>
        <v>0.23839416338401184</v>
      </c>
      <c r="B2383" s="2">
        <f t="shared" si="333"/>
        <v>23.800000000000921</v>
      </c>
      <c r="C2383" s="428">
        <f t="shared" si="339"/>
        <v>23.8</v>
      </c>
      <c r="D2383" s="425">
        <f t="shared" si="334"/>
        <v>0.23839416338400274</v>
      </c>
      <c r="E2383" s="433">
        <f t="shared" si="340"/>
        <v>23.8</v>
      </c>
      <c r="F2383" s="430">
        <f t="shared" si="335"/>
        <v>0.26991714401123518</v>
      </c>
      <c r="G2383" s="439">
        <f t="shared" si="341"/>
        <v>23.8</v>
      </c>
      <c r="H2383" s="435">
        <f t="shared" si="336"/>
        <v>0.26991714401123518</v>
      </c>
      <c r="I2383" s="577">
        <f t="shared" si="341"/>
        <v>23.8</v>
      </c>
      <c r="J2383" s="573">
        <f t="shared" si="337"/>
        <v>0.68482752457551399</v>
      </c>
    </row>
    <row r="2384" spans="1:10" x14ac:dyDescent="0.25">
      <c r="A2384">
        <f t="shared" si="338"/>
        <v>0.23849337305448723</v>
      </c>
      <c r="B2384" s="2">
        <f t="shared" si="333"/>
        <v>23.810000000000922</v>
      </c>
      <c r="C2384" s="428">
        <f t="shared" si="339"/>
        <v>23.81</v>
      </c>
      <c r="D2384" s="425">
        <f t="shared" si="334"/>
        <v>0.23849337305447807</v>
      </c>
      <c r="E2384" s="433">
        <f t="shared" si="340"/>
        <v>23.81</v>
      </c>
      <c r="F2384" s="430">
        <f t="shared" si="335"/>
        <v>0.27000131982582132</v>
      </c>
      <c r="G2384" s="439">
        <f t="shared" si="341"/>
        <v>23.81</v>
      </c>
      <c r="H2384" s="435">
        <f t="shared" si="336"/>
        <v>0.27000131982582132</v>
      </c>
      <c r="I2384" s="577">
        <f t="shared" si="341"/>
        <v>23.81</v>
      </c>
      <c r="J2384" s="573">
        <f t="shared" si="337"/>
        <v>0.68490755998391506</v>
      </c>
    </row>
    <row r="2385" spans="1:10" x14ac:dyDescent="0.25">
      <c r="A2385">
        <f t="shared" si="338"/>
        <v>0.23859258432116168</v>
      </c>
      <c r="B2385" s="2">
        <f t="shared" si="333"/>
        <v>23.820000000000924</v>
      </c>
      <c r="C2385" s="428">
        <f t="shared" si="339"/>
        <v>23.82</v>
      </c>
      <c r="D2385" s="425">
        <f t="shared" si="334"/>
        <v>0.23859258432115255</v>
      </c>
      <c r="E2385" s="433">
        <f t="shared" si="340"/>
        <v>23.82</v>
      </c>
      <c r="F2385" s="430">
        <f t="shared" si="335"/>
        <v>0.27008550338064713</v>
      </c>
      <c r="G2385" s="439">
        <f t="shared" si="341"/>
        <v>23.82</v>
      </c>
      <c r="H2385" s="435">
        <f t="shared" si="336"/>
        <v>0.27008550338064713</v>
      </c>
      <c r="I2385" s="577">
        <f t="shared" si="341"/>
        <v>23.82</v>
      </c>
      <c r="J2385" s="573">
        <f t="shared" si="337"/>
        <v>0.68498759717630242</v>
      </c>
    </row>
    <row r="2386" spans="1:10" x14ac:dyDescent="0.25">
      <c r="A2386">
        <f t="shared" si="338"/>
        <v>0.23869179718082395</v>
      </c>
      <c r="B2386" s="2">
        <f t="shared" si="333"/>
        <v>23.830000000000926</v>
      </c>
      <c r="C2386" s="428">
        <f t="shared" si="339"/>
        <v>23.83</v>
      </c>
      <c r="D2386" s="425">
        <f t="shared" si="334"/>
        <v>0.23869179718081476</v>
      </c>
      <c r="E2386" s="433">
        <f t="shared" si="340"/>
        <v>23.83</v>
      </c>
      <c r="F2386" s="430">
        <f t="shared" si="335"/>
        <v>0.27016969467232016</v>
      </c>
      <c r="G2386" s="439">
        <f t="shared" si="341"/>
        <v>23.83</v>
      </c>
      <c r="H2386" s="435">
        <f t="shared" si="336"/>
        <v>0.27016969467232016</v>
      </c>
      <c r="I2386" s="577">
        <f t="shared" si="341"/>
        <v>23.83</v>
      </c>
      <c r="J2386" s="573">
        <f t="shared" si="337"/>
        <v>0.68506763615243726</v>
      </c>
    </row>
    <row r="2387" spans="1:10" x14ac:dyDescent="0.25">
      <c r="A2387">
        <f t="shared" si="338"/>
        <v>0.23879101163026908</v>
      </c>
      <c r="B2387" s="2">
        <f t="shared" si="333"/>
        <v>23.840000000000927</v>
      </c>
      <c r="C2387" s="428">
        <f t="shared" si="339"/>
        <v>23.84</v>
      </c>
      <c r="D2387" s="425">
        <f t="shared" si="334"/>
        <v>0.2387910116302599</v>
      </c>
      <c r="E2387" s="433">
        <f t="shared" si="340"/>
        <v>23.84</v>
      </c>
      <c r="F2387" s="430">
        <f t="shared" si="335"/>
        <v>0.27025389369744895</v>
      </c>
      <c r="G2387" s="439">
        <f t="shared" si="341"/>
        <v>23.84</v>
      </c>
      <c r="H2387" s="435">
        <f t="shared" si="336"/>
        <v>0.27025389369744895</v>
      </c>
      <c r="I2387" s="577">
        <f t="shared" si="341"/>
        <v>23.84</v>
      </c>
      <c r="J2387" s="573">
        <f t="shared" si="337"/>
        <v>0.68514767691208012</v>
      </c>
    </row>
    <row r="2388" spans="1:10" x14ac:dyDescent="0.25">
      <c r="A2388">
        <f t="shared" si="338"/>
        <v>0.23889022766629836</v>
      </c>
      <c r="B2388" s="2">
        <f t="shared" si="333"/>
        <v>23.850000000000929</v>
      </c>
      <c r="C2388" s="428">
        <f t="shared" si="339"/>
        <v>23.85</v>
      </c>
      <c r="D2388" s="425">
        <f t="shared" si="334"/>
        <v>0.2388902276662892</v>
      </c>
      <c r="E2388" s="433">
        <f t="shared" si="340"/>
        <v>23.85</v>
      </c>
      <c r="F2388" s="430">
        <f t="shared" si="335"/>
        <v>0.270338100452643</v>
      </c>
      <c r="G2388" s="439">
        <f t="shared" si="341"/>
        <v>23.85</v>
      </c>
      <c r="H2388" s="435">
        <f t="shared" si="336"/>
        <v>0.270338100452643</v>
      </c>
      <c r="I2388" s="577">
        <f t="shared" si="341"/>
        <v>23.85</v>
      </c>
      <c r="J2388" s="573">
        <f t="shared" si="337"/>
        <v>0.68522771945499239</v>
      </c>
    </row>
    <row r="2389" spans="1:10" x14ac:dyDescent="0.25">
      <c r="A2389">
        <f t="shared" si="338"/>
        <v>0.23898944528571958</v>
      </c>
      <c r="B2389" s="2">
        <f t="shared" si="333"/>
        <v>23.86000000000093</v>
      </c>
      <c r="C2389" s="428">
        <f t="shared" si="339"/>
        <v>23.86</v>
      </c>
      <c r="D2389" s="425">
        <f t="shared" si="334"/>
        <v>0.23898944528571031</v>
      </c>
      <c r="E2389" s="433">
        <f t="shared" si="340"/>
        <v>23.86</v>
      </c>
      <c r="F2389" s="430">
        <f t="shared" si="335"/>
        <v>0.27042231493451263</v>
      </c>
      <c r="G2389" s="439">
        <f t="shared" si="341"/>
        <v>23.86</v>
      </c>
      <c r="H2389" s="435">
        <f t="shared" si="336"/>
        <v>0.27042231493451263</v>
      </c>
      <c r="I2389" s="577">
        <f t="shared" si="341"/>
        <v>23.86</v>
      </c>
      <c r="J2389" s="573">
        <f t="shared" si="337"/>
        <v>0.68530776378093461</v>
      </c>
    </row>
    <row r="2390" spans="1:10" x14ac:dyDescent="0.25">
      <c r="A2390">
        <f t="shared" si="338"/>
        <v>0.23908866448534652</v>
      </c>
      <c r="B2390" s="2">
        <f t="shared" si="333"/>
        <v>23.870000000000932</v>
      </c>
      <c r="C2390" s="428">
        <f t="shared" si="339"/>
        <v>23.87</v>
      </c>
      <c r="D2390" s="425">
        <f t="shared" si="334"/>
        <v>0.23908866448533728</v>
      </c>
      <c r="E2390" s="433">
        <f t="shared" si="340"/>
        <v>23.87</v>
      </c>
      <c r="F2390" s="430">
        <f t="shared" si="335"/>
        <v>0.27050653713966949</v>
      </c>
      <c r="G2390" s="439">
        <f t="shared" si="341"/>
        <v>23.87</v>
      </c>
      <c r="H2390" s="435">
        <f t="shared" si="336"/>
        <v>0.27050653713966949</v>
      </c>
      <c r="I2390" s="577">
        <f t="shared" si="341"/>
        <v>23.87</v>
      </c>
      <c r="J2390" s="573">
        <f t="shared" si="337"/>
        <v>0.68538780988966796</v>
      </c>
    </row>
    <row r="2391" spans="1:10" x14ac:dyDescent="0.25">
      <c r="A2391">
        <f t="shared" si="338"/>
        <v>0.23918788526199958</v>
      </c>
      <c r="B2391" s="2">
        <f t="shared" si="333"/>
        <v>23.880000000000933</v>
      </c>
      <c r="C2391" s="428">
        <f t="shared" si="339"/>
        <v>23.88</v>
      </c>
      <c r="D2391" s="425">
        <f t="shared" si="334"/>
        <v>0.23918788526199031</v>
      </c>
      <c r="E2391" s="433">
        <f t="shared" si="340"/>
        <v>23.88</v>
      </c>
      <c r="F2391" s="430">
        <f t="shared" si="335"/>
        <v>0.27059076706472596</v>
      </c>
      <c r="G2391" s="439">
        <f t="shared" si="341"/>
        <v>23.88</v>
      </c>
      <c r="H2391" s="435">
        <f t="shared" si="336"/>
        <v>0.27059076706472596</v>
      </c>
      <c r="I2391" s="577">
        <f t="shared" si="341"/>
        <v>23.88</v>
      </c>
      <c r="J2391" s="573">
        <f t="shared" si="337"/>
        <v>0.68546785778095431</v>
      </c>
    </row>
    <row r="2392" spans="1:10" x14ac:dyDescent="0.25">
      <c r="A2392">
        <f t="shared" si="338"/>
        <v>0.2392871076125051</v>
      </c>
      <c r="B2392" s="2">
        <f t="shared" si="333"/>
        <v>23.890000000000935</v>
      </c>
      <c r="C2392" s="428">
        <f t="shared" si="339"/>
        <v>23.89</v>
      </c>
      <c r="D2392" s="425">
        <f t="shared" si="334"/>
        <v>0.2392871076124958</v>
      </c>
      <c r="E2392" s="433">
        <f t="shared" si="340"/>
        <v>23.89</v>
      </c>
      <c r="F2392" s="430">
        <f t="shared" si="335"/>
        <v>0.2706750047062953</v>
      </c>
      <c r="G2392" s="439">
        <f t="shared" si="341"/>
        <v>23.89</v>
      </c>
      <c r="H2392" s="435">
        <f t="shared" si="336"/>
        <v>0.2706750047062953</v>
      </c>
      <c r="I2392" s="577">
        <f t="shared" si="341"/>
        <v>23.89</v>
      </c>
      <c r="J2392" s="573">
        <f t="shared" si="337"/>
        <v>0.68554790745455341</v>
      </c>
    </row>
    <row r="2393" spans="1:10" x14ac:dyDescent="0.25">
      <c r="A2393">
        <f t="shared" si="338"/>
        <v>0.2393863315336959</v>
      </c>
      <c r="B2393" s="2">
        <f t="shared" si="333"/>
        <v>23.900000000000936</v>
      </c>
      <c r="C2393" s="428">
        <f t="shared" si="339"/>
        <v>23.9</v>
      </c>
      <c r="D2393" s="425">
        <f t="shared" si="334"/>
        <v>0.23938633153368655</v>
      </c>
      <c r="E2393" s="433">
        <f t="shared" si="340"/>
        <v>23.9</v>
      </c>
      <c r="F2393" s="430">
        <f t="shared" si="335"/>
        <v>0.27075925006099211</v>
      </c>
      <c r="G2393" s="439">
        <f t="shared" si="341"/>
        <v>23.9</v>
      </c>
      <c r="H2393" s="435">
        <f t="shared" si="336"/>
        <v>0.27075925006099211</v>
      </c>
      <c r="I2393" s="577">
        <f t="shared" si="341"/>
        <v>23.9</v>
      </c>
      <c r="J2393" s="573">
        <f t="shared" si="337"/>
        <v>0.68562795891022799</v>
      </c>
    </row>
    <row r="2394" spans="1:10" x14ac:dyDescent="0.25">
      <c r="A2394">
        <f t="shared" si="338"/>
        <v>0.23948555702241092</v>
      </c>
      <c r="B2394" s="2">
        <f t="shared" si="333"/>
        <v>23.910000000000938</v>
      </c>
      <c r="C2394" s="428">
        <f t="shared" si="339"/>
        <v>23.91</v>
      </c>
      <c r="D2394" s="425">
        <f t="shared" si="334"/>
        <v>0.2394855570224016</v>
      </c>
      <c r="E2394" s="433">
        <f t="shared" si="340"/>
        <v>23.91</v>
      </c>
      <c r="F2394" s="430">
        <f t="shared" si="335"/>
        <v>0.27084350312543148</v>
      </c>
      <c r="G2394" s="439">
        <f t="shared" si="341"/>
        <v>23.91</v>
      </c>
      <c r="H2394" s="435">
        <f t="shared" si="336"/>
        <v>0.27084350312543148</v>
      </c>
      <c r="I2394" s="577">
        <f t="shared" si="341"/>
        <v>23.91</v>
      </c>
      <c r="J2394" s="573">
        <f t="shared" si="337"/>
        <v>0.68570801214773769</v>
      </c>
    </row>
    <row r="2395" spans="1:10" x14ac:dyDescent="0.25">
      <c r="A2395">
        <f t="shared" si="338"/>
        <v>0.23958478407549538</v>
      </c>
      <c r="B2395" s="2">
        <f t="shared" si="333"/>
        <v>23.92000000000094</v>
      </c>
      <c r="C2395" s="428">
        <f t="shared" si="339"/>
        <v>23.92</v>
      </c>
      <c r="D2395" s="425">
        <f t="shared" si="334"/>
        <v>0.23958478407548606</v>
      </c>
      <c r="E2395" s="433">
        <f t="shared" si="340"/>
        <v>23.92</v>
      </c>
      <c r="F2395" s="430">
        <f t="shared" si="335"/>
        <v>0.27092776389623008</v>
      </c>
      <c r="G2395" s="439">
        <f t="shared" si="341"/>
        <v>23.92</v>
      </c>
      <c r="H2395" s="435">
        <f t="shared" si="336"/>
        <v>0.27092776389623008</v>
      </c>
      <c r="I2395" s="577">
        <f t="shared" si="341"/>
        <v>23.92</v>
      </c>
      <c r="J2395" s="573">
        <f t="shared" si="337"/>
        <v>0.68578806716684526</v>
      </c>
    </row>
    <row r="2396" spans="1:10" x14ac:dyDescent="0.25">
      <c r="A2396">
        <f t="shared" si="338"/>
        <v>0.23968401268980069</v>
      </c>
      <c r="B2396" s="2">
        <f t="shared" si="333"/>
        <v>23.930000000000941</v>
      </c>
      <c r="C2396" s="428">
        <f t="shared" si="339"/>
        <v>23.93</v>
      </c>
      <c r="D2396" s="425">
        <f t="shared" si="334"/>
        <v>0.23968401268979136</v>
      </c>
      <c r="E2396" s="433">
        <f t="shared" si="340"/>
        <v>23.93</v>
      </c>
      <c r="F2396" s="430">
        <f t="shared" si="335"/>
        <v>0.27101203237000498</v>
      </c>
      <c r="G2396" s="439">
        <f t="shared" si="341"/>
        <v>23.93</v>
      </c>
      <c r="H2396" s="435">
        <f t="shared" si="336"/>
        <v>0.27101203237000498</v>
      </c>
      <c r="I2396" s="577">
        <f t="shared" si="341"/>
        <v>23.93</v>
      </c>
      <c r="J2396" s="573">
        <f t="shared" si="337"/>
        <v>0.68586812396731101</v>
      </c>
    </row>
    <row r="2397" spans="1:10" x14ac:dyDescent="0.25">
      <c r="A2397">
        <f t="shared" si="338"/>
        <v>0.23978324286218455</v>
      </c>
      <c r="B2397" s="2">
        <f t="shared" si="333"/>
        <v>23.940000000000943</v>
      </c>
      <c r="C2397" s="428">
        <f t="shared" si="339"/>
        <v>23.94</v>
      </c>
      <c r="D2397" s="425">
        <f t="shared" si="334"/>
        <v>0.2397832428621752</v>
      </c>
      <c r="E2397" s="433">
        <f t="shared" si="340"/>
        <v>23.94</v>
      </c>
      <c r="F2397" s="430">
        <f t="shared" si="335"/>
        <v>0.27109630854337452</v>
      </c>
      <c r="G2397" s="439">
        <f t="shared" si="341"/>
        <v>23.94</v>
      </c>
      <c r="H2397" s="435">
        <f t="shared" si="336"/>
        <v>0.27109630854337452</v>
      </c>
      <c r="I2397" s="577">
        <f t="shared" si="341"/>
        <v>23.94</v>
      </c>
      <c r="J2397" s="573">
        <f t="shared" si="337"/>
        <v>0.68594818254889689</v>
      </c>
    </row>
    <row r="2398" spans="1:10" x14ac:dyDescent="0.25">
      <c r="A2398">
        <f t="shared" si="338"/>
        <v>0.2398824745895107</v>
      </c>
      <c r="B2398" s="2">
        <f t="shared" si="333"/>
        <v>23.950000000000944</v>
      </c>
      <c r="C2398" s="428">
        <f t="shared" si="339"/>
        <v>23.95</v>
      </c>
      <c r="D2398" s="425">
        <f t="shared" si="334"/>
        <v>0.23988247458950129</v>
      </c>
      <c r="E2398" s="433">
        <f t="shared" si="340"/>
        <v>23.95</v>
      </c>
      <c r="F2398" s="430">
        <f t="shared" si="335"/>
        <v>0.271180592412958</v>
      </c>
      <c r="G2398" s="439">
        <f t="shared" si="341"/>
        <v>23.95</v>
      </c>
      <c r="H2398" s="435">
        <f t="shared" si="336"/>
        <v>0.271180592412958</v>
      </c>
      <c r="I2398" s="577">
        <f t="shared" si="341"/>
        <v>23.95</v>
      </c>
      <c r="J2398" s="573">
        <f t="shared" si="337"/>
        <v>0.68602824291136399</v>
      </c>
    </row>
    <row r="2399" spans="1:10" x14ac:dyDescent="0.25">
      <c r="A2399">
        <f t="shared" si="338"/>
        <v>0.23998170786864917</v>
      </c>
      <c r="B2399" s="2">
        <f t="shared" si="333"/>
        <v>23.960000000000946</v>
      </c>
      <c r="C2399" s="428">
        <f t="shared" si="339"/>
        <v>23.96</v>
      </c>
      <c r="D2399" s="425">
        <f t="shared" si="334"/>
        <v>0.23998170786863982</v>
      </c>
      <c r="E2399" s="433">
        <f t="shared" si="340"/>
        <v>23.96</v>
      </c>
      <c r="F2399" s="430">
        <f t="shared" si="335"/>
        <v>0.27126488397537563</v>
      </c>
      <c r="G2399" s="439">
        <f t="shared" si="341"/>
        <v>23.96</v>
      </c>
      <c r="H2399" s="435">
        <f t="shared" si="336"/>
        <v>0.27126488397537563</v>
      </c>
      <c r="I2399" s="577">
        <f t="shared" si="341"/>
        <v>23.96</v>
      </c>
      <c r="J2399" s="573">
        <f t="shared" si="337"/>
        <v>0.68610830505447395</v>
      </c>
    </row>
    <row r="2400" spans="1:10" x14ac:dyDescent="0.25">
      <c r="A2400">
        <f t="shared" si="338"/>
        <v>0.24008094269647617</v>
      </c>
      <c r="B2400" s="2">
        <f t="shared" ref="B2400:B2463" si="342">B2399+0.01</f>
        <v>23.970000000000947</v>
      </c>
      <c r="C2400" s="428">
        <f t="shared" si="339"/>
        <v>23.97</v>
      </c>
      <c r="D2400" s="425">
        <f t="shared" si="334"/>
        <v>0.24008094269646676</v>
      </c>
      <c r="E2400" s="433">
        <f t="shared" si="340"/>
        <v>23.97</v>
      </c>
      <c r="F2400" s="430">
        <f t="shared" si="335"/>
        <v>0.27134918322724866</v>
      </c>
      <c r="G2400" s="439">
        <f t="shared" si="341"/>
        <v>23.97</v>
      </c>
      <c r="H2400" s="435">
        <f t="shared" si="336"/>
        <v>0.27134918322724866</v>
      </c>
      <c r="I2400" s="577">
        <f t="shared" si="341"/>
        <v>23.97</v>
      </c>
      <c r="J2400" s="573">
        <f t="shared" si="337"/>
        <v>0.68618836897798807</v>
      </c>
    </row>
    <row r="2401" spans="1:10" x14ac:dyDescent="0.25">
      <c r="A2401">
        <f t="shared" si="338"/>
        <v>0.24018017906987402</v>
      </c>
      <c r="B2401" s="2">
        <f t="shared" si="342"/>
        <v>23.980000000000949</v>
      </c>
      <c r="C2401" s="428">
        <f t="shared" si="339"/>
        <v>23.98</v>
      </c>
      <c r="D2401" s="425">
        <f t="shared" si="334"/>
        <v>0.24018017906986464</v>
      </c>
      <c r="E2401" s="433">
        <f t="shared" si="340"/>
        <v>23.98</v>
      </c>
      <c r="F2401" s="430">
        <f t="shared" si="335"/>
        <v>0.27143349016519924</v>
      </c>
      <c r="G2401" s="439">
        <f t="shared" si="341"/>
        <v>23.98</v>
      </c>
      <c r="H2401" s="435">
        <f t="shared" si="336"/>
        <v>0.27143349016519924</v>
      </c>
      <c r="I2401" s="577">
        <f t="shared" si="341"/>
        <v>23.98</v>
      </c>
      <c r="J2401" s="573">
        <f t="shared" si="337"/>
        <v>0.68626843468166798</v>
      </c>
    </row>
    <row r="2402" spans="1:10" x14ac:dyDescent="0.25">
      <c r="A2402">
        <f t="shared" si="338"/>
        <v>0.24027941698573121</v>
      </c>
      <c r="B2402" s="2">
        <f t="shared" si="342"/>
        <v>23.990000000000951</v>
      </c>
      <c r="C2402" s="428">
        <f t="shared" si="339"/>
        <v>23.99</v>
      </c>
      <c r="D2402" s="425">
        <f t="shared" si="334"/>
        <v>0.24027941698572178</v>
      </c>
      <c r="E2402" s="433">
        <f t="shared" si="340"/>
        <v>23.99</v>
      </c>
      <c r="F2402" s="430">
        <f t="shared" si="335"/>
        <v>0.27151780478585064</v>
      </c>
      <c r="G2402" s="439">
        <f t="shared" si="341"/>
        <v>23.99</v>
      </c>
      <c r="H2402" s="435">
        <f t="shared" si="336"/>
        <v>0.27151780478585064</v>
      </c>
      <c r="I2402" s="577">
        <f t="shared" si="341"/>
        <v>23.99</v>
      </c>
      <c r="J2402" s="573">
        <f t="shared" si="337"/>
        <v>0.68634850216527521</v>
      </c>
    </row>
    <row r="2403" spans="1:10" x14ac:dyDescent="0.25">
      <c r="A2403">
        <f t="shared" si="338"/>
        <v>0.24037865644094236</v>
      </c>
      <c r="B2403" s="2">
        <f t="shared" si="342"/>
        <v>24.000000000000952</v>
      </c>
      <c r="C2403" s="428">
        <f t="shared" si="339"/>
        <v>24</v>
      </c>
      <c r="D2403" s="425">
        <f t="shared" si="334"/>
        <v>0.2403786564409329</v>
      </c>
      <c r="E2403" s="433">
        <f t="shared" si="340"/>
        <v>24</v>
      </c>
      <c r="F2403" s="430">
        <f t="shared" si="335"/>
        <v>0.27160212708582698</v>
      </c>
      <c r="G2403" s="439">
        <f t="shared" si="341"/>
        <v>24</v>
      </c>
      <c r="H2403" s="435">
        <f t="shared" si="336"/>
        <v>0.27160212708582698</v>
      </c>
      <c r="I2403" s="577">
        <f t="shared" si="341"/>
        <v>24</v>
      </c>
      <c r="J2403" s="573">
        <f t="shared" si="337"/>
        <v>0.68642857142857139</v>
      </c>
    </row>
    <row r="2404" spans="1:10" x14ac:dyDescent="0.25">
      <c r="A2404">
        <f t="shared" si="338"/>
        <v>0.24047789743240822</v>
      </c>
      <c r="B2404" s="2">
        <f t="shared" si="342"/>
        <v>24.010000000000954</v>
      </c>
      <c r="C2404" s="428">
        <f t="shared" si="339"/>
        <v>24.01</v>
      </c>
      <c r="D2404" s="425">
        <f t="shared" si="334"/>
        <v>0.24047789743239875</v>
      </c>
      <c r="E2404" s="433">
        <f t="shared" si="340"/>
        <v>24.01</v>
      </c>
      <c r="F2404" s="430">
        <f t="shared" si="335"/>
        <v>0.27168645706175337</v>
      </c>
      <c r="G2404" s="439">
        <f t="shared" si="341"/>
        <v>24.01</v>
      </c>
      <c r="H2404" s="435">
        <f t="shared" si="336"/>
        <v>0.27168645706175337</v>
      </c>
      <c r="I2404" s="577">
        <f t="shared" si="341"/>
        <v>24.01</v>
      </c>
      <c r="J2404" s="573">
        <f t="shared" si="337"/>
        <v>0.68650864247131815</v>
      </c>
    </row>
    <row r="2405" spans="1:10" x14ac:dyDescent="0.25">
      <c r="A2405">
        <f t="shared" si="338"/>
        <v>0.24057713995703561</v>
      </c>
      <c r="B2405" s="2">
        <f t="shared" si="342"/>
        <v>24.020000000000955</v>
      </c>
      <c r="C2405" s="428">
        <f t="shared" si="339"/>
        <v>24.02</v>
      </c>
      <c r="D2405" s="425">
        <f t="shared" si="334"/>
        <v>0.24057713995702612</v>
      </c>
      <c r="E2405" s="433">
        <f t="shared" si="340"/>
        <v>24.02</v>
      </c>
      <c r="F2405" s="430">
        <f t="shared" si="335"/>
        <v>0.271770794710256</v>
      </c>
      <c r="G2405" s="439">
        <f t="shared" si="341"/>
        <v>24.02</v>
      </c>
      <c r="H2405" s="435">
        <f t="shared" si="336"/>
        <v>0.271770794710256</v>
      </c>
      <c r="I2405" s="577">
        <f t="shared" si="341"/>
        <v>24.02</v>
      </c>
      <c r="J2405" s="573">
        <f t="shared" si="337"/>
        <v>0.68658871529327747</v>
      </c>
    </row>
    <row r="2406" spans="1:10" x14ac:dyDescent="0.25">
      <c r="A2406">
        <f t="shared" si="338"/>
        <v>0.2406763840117376</v>
      </c>
      <c r="B2406" s="2">
        <f t="shared" si="342"/>
        <v>24.030000000000957</v>
      </c>
      <c r="C2406" s="428">
        <f t="shared" si="339"/>
        <v>24.03</v>
      </c>
      <c r="D2406" s="425">
        <f t="shared" si="334"/>
        <v>0.24067638401172808</v>
      </c>
      <c r="E2406" s="433">
        <f t="shared" si="340"/>
        <v>24.03</v>
      </c>
      <c r="F2406" s="430">
        <f t="shared" si="335"/>
        <v>0.27185514002796196</v>
      </c>
      <c r="G2406" s="439">
        <f t="shared" si="341"/>
        <v>24.03</v>
      </c>
      <c r="H2406" s="435">
        <f t="shared" si="336"/>
        <v>0.27185514002796196</v>
      </c>
      <c r="I2406" s="577">
        <f t="shared" si="341"/>
        <v>24.03</v>
      </c>
      <c r="J2406" s="573">
        <f t="shared" si="337"/>
        <v>0.68666878989421076</v>
      </c>
    </row>
    <row r="2407" spans="1:10" x14ac:dyDescent="0.25">
      <c r="A2407">
        <f t="shared" si="338"/>
        <v>0.24077562959343313</v>
      </c>
      <c r="B2407" s="2">
        <f t="shared" si="342"/>
        <v>24.040000000000958</v>
      </c>
      <c r="C2407" s="428">
        <f t="shared" si="339"/>
        <v>24.04</v>
      </c>
      <c r="D2407" s="425">
        <f t="shared" si="334"/>
        <v>0.24077562959342361</v>
      </c>
      <c r="E2407" s="433">
        <f t="shared" si="340"/>
        <v>24.04</v>
      </c>
      <c r="F2407" s="430">
        <f t="shared" si="335"/>
        <v>0.27193949301149928</v>
      </c>
      <c r="G2407" s="439">
        <f t="shared" si="341"/>
        <v>24.04</v>
      </c>
      <c r="H2407" s="435">
        <f t="shared" si="336"/>
        <v>0.27193949301149928</v>
      </c>
      <c r="I2407" s="577">
        <f t="shared" si="341"/>
        <v>24.04</v>
      </c>
      <c r="J2407" s="573">
        <f t="shared" si="337"/>
        <v>0.68674886627387977</v>
      </c>
    </row>
    <row r="2408" spans="1:10" x14ac:dyDescent="0.25">
      <c r="A2408">
        <f t="shared" si="338"/>
        <v>0.24087487669904739</v>
      </c>
      <c r="B2408" s="2">
        <f t="shared" si="342"/>
        <v>24.05000000000096</v>
      </c>
      <c r="C2408" s="428">
        <f t="shared" si="339"/>
        <v>24.05</v>
      </c>
      <c r="D2408" s="425">
        <f t="shared" si="334"/>
        <v>0.24087487669903787</v>
      </c>
      <c r="E2408" s="433">
        <f t="shared" si="340"/>
        <v>24.05</v>
      </c>
      <c r="F2408" s="430">
        <f t="shared" si="335"/>
        <v>0.27202385365749704</v>
      </c>
      <c r="G2408" s="439">
        <f t="shared" si="341"/>
        <v>24.05</v>
      </c>
      <c r="H2408" s="435">
        <f t="shared" si="336"/>
        <v>0.27202385365749704</v>
      </c>
      <c r="I2408" s="577">
        <f t="shared" si="341"/>
        <v>24.05</v>
      </c>
      <c r="J2408" s="573">
        <f t="shared" si="337"/>
        <v>0.68682894443204656</v>
      </c>
    </row>
    <row r="2409" spans="1:10" x14ac:dyDescent="0.25">
      <c r="A2409">
        <f t="shared" si="338"/>
        <v>0.24097412532551155</v>
      </c>
      <c r="B2409" s="2">
        <f t="shared" si="342"/>
        <v>24.060000000000962</v>
      </c>
      <c r="C2409" s="428">
        <f t="shared" si="339"/>
        <v>24.06</v>
      </c>
      <c r="D2409" s="425">
        <f t="shared" si="334"/>
        <v>0.24097412532550197</v>
      </c>
      <c r="E2409" s="433">
        <f t="shared" si="340"/>
        <v>24.06</v>
      </c>
      <c r="F2409" s="430">
        <f t="shared" si="335"/>
        <v>0.27210822196258527</v>
      </c>
      <c r="G2409" s="439">
        <f t="shared" si="341"/>
        <v>24.06</v>
      </c>
      <c r="H2409" s="435">
        <f t="shared" si="336"/>
        <v>0.27210822196258527</v>
      </c>
      <c r="I2409" s="577">
        <f t="shared" si="341"/>
        <v>24.06</v>
      </c>
      <c r="J2409" s="573">
        <f t="shared" si="337"/>
        <v>0.68690902436847279</v>
      </c>
    </row>
    <row r="2410" spans="1:10" x14ac:dyDescent="0.25">
      <c r="A2410">
        <f t="shared" si="338"/>
        <v>0.24107337546976287</v>
      </c>
      <c r="B2410" s="2">
        <f t="shared" si="342"/>
        <v>24.070000000000963</v>
      </c>
      <c r="C2410" s="428">
        <f t="shared" si="339"/>
        <v>24.07</v>
      </c>
      <c r="D2410" s="425">
        <f t="shared" si="334"/>
        <v>0.2410733754697533</v>
      </c>
      <c r="E2410" s="433">
        <f t="shared" si="340"/>
        <v>24.07</v>
      </c>
      <c r="F2410" s="430">
        <f t="shared" si="335"/>
        <v>0.27219259792339517</v>
      </c>
      <c r="G2410" s="439">
        <f t="shared" si="341"/>
        <v>24.07</v>
      </c>
      <c r="H2410" s="435">
        <f t="shared" si="336"/>
        <v>0.27219259792339517</v>
      </c>
      <c r="I2410" s="577">
        <f t="shared" si="341"/>
        <v>24.07</v>
      </c>
      <c r="J2410" s="573">
        <f t="shared" si="337"/>
        <v>0.68698910608292074</v>
      </c>
    </row>
    <row r="2411" spans="1:10" x14ac:dyDescent="0.25">
      <c r="A2411">
        <f t="shared" si="338"/>
        <v>0.24117262712874471</v>
      </c>
      <c r="B2411" s="2">
        <f t="shared" si="342"/>
        <v>24.080000000000965</v>
      </c>
      <c r="C2411" s="428">
        <f t="shared" si="339"/>
        <v>24.08</v>
      </c>
      <c r="D2411" s="425">
        <f t="shared" si="334"/>
        <v>0.24117262712873511</v>
      </c>
      <c r="E2411" s="433">
        <f t="shared" si="340"/>
        <v>24.08</v>
      </c>
      <c r="F2411" s="430">
        <f t="shared" si="335"/>
        <v>0.27227698153655844</v>
      </c>
      <c r="G2411" s="439">
        <f t="shared" si="341"/>
        <v>24.08</v>
      </c>
      <c r="H2411" s="435">
        <f t="shared" si="336"/>
        <v>0.27227698153655844</v>
      </c>
      <c r="I2411" s="577">
        <f t="shared" si="341"/>
        <v>24.08</v>
      </c>
      <c r="J2411" s="573">
        <f t="shared" si="337"/>
        <v>0.68706918957515184</v>
      </c>
    </row>
    <row r="2412" spans="1:10" x14ac:dyDescent="0.25">
      <c r="A2412">
        <f t="shared" si="338"/>
        <v>0.24127188029940638</v>
      </c>
      <c r="B2412" s="2">
        <f t="shared" si="342"/>
        <v>24.090000000000966</v>
      </c>
      <c r="C2412" s="428">
        <f t="shared" si="339"/>
        <v>24.09</v>
      </c>
      <c r="D2412" s="425">
        <f t="shared" si="334"/>
        <v>0.24127188029939678</v>
      </c>
      <c r="E2412" s="433">
        <f t="shared" si="340"/>
        <v>24.09</v>
      </c>
      <c r="F2412" s="430">
        <f t="shared" si="335"/>
        <v>0.27236137279870837</v>
      </c>
      <c r="G2412" s="439">
        <f t="shared" si="341"/>
        <v>24.09</v>
      </c>
      <c r="H2412" s="435">
        <f t="shared" si="336"/>
        <v>0.27236137279870837</v>
      </c>
      <c r="I2412" s="577">
        <f t="shared" si="341"/>
        <v>24.09</v>
      </c>
      <c r="J2412" s="573">
        <f t="shared" si="337"/>
        <v>0.6871492748449286</v>
      </c>
    </row>
    <row r="2413" spans="1:10" x14ac:dyDescent="0.25">
      <c r="A2413">
        <f t="shared" si="338"/>
        <v>0.24137113497870319</v>
      </c>
      <c r="B2413" s="2">
        <f t="shared" si="342"/>
        <v>24.100000000000968</v>
      </c>
      <c r="C2413" s="428">
        <f t="shared" si="339"/>
        <v>24.1</v>
      </c>
      <c r="D2413" s="425">
        <f t="shared" si="334"/>
        <v>0.24137113497869359</v>
      </c>
      <c r="E2413" s="433">
        <f t="shared" si="340"/>
        <v>24.1</v>
      </c>
      <c r="F2413" s="430">
        <f t="shared" si="335"/>
        <v>0.27244577170647871</v>
      </c>
      <c r="G2413" s="439">
        <f t="shared" si="341"/>
        <v>24.1</v>
      </c>
      <c r="H2413" s="435">
        <f t="shared" si="336"/>
        <v>0.27244577170647871</v>
      </c>
      <c r="I2413" s="577">
        <f t="shared" si="341"/>
        <v>24.1</v>
      </c>
      <c r="J2413" s="573">
        <f t="shared" si="337"/>
        <v>0.68722936189201234</v>
      </c>
    </row>
    <row r="2414" spans="1:10" x14ac:dyDescent="0.25">
      <c r="A2414">
        <f t="shared" si="338"/>
        <v>0.24147039116359656</v>
      </c>
      <c r="B2414" s="2">
        <f t="shared" si="342"/>
        <v>24.110000000000969</v>
      </c>
      <c r="C2414" s="428">
        <f t="shared" si="339"/>
        <v>24.11</v>
      </c>
      <c r="D2414" s="425">
        <f t="shared" si="334"/>
        <v>0.2414703911635869</v>
      </c>
      <c r="E2414" s="433">
        <f t="shared" si="340"/>
        <v>24.11</v>
      </c>
      <c r="F2414" s="430">
        <f t="shared" si="335"/>
        <v>0.27253017825650466</v>
      </c>
      <c r="G2414" s="439">
        <f t="shared" si="341"/>
        <v>24.11</v>
      </c>
      <c r="H2414" s="435">
        <f t="shared" si="336"/>
        <v>0.27253017825650466</v>
      </c>
      <c r="I2414" s="577">
        <f t="shared" si="341"/>
        <v>24.11</v>
      </c>
      <c r="J2414" s="573">
        <f t="shared" si="337"/>
        <v>0.68730945071616645</v>
      </c>
    </row>
    <row r="2415" spans="1:10" x14ac:dyDescent="0.25">
      <c r="A2415">
        <f t="shared" si="338"/>
        <v>0.24156964885105381</v>
      </c>
      <c r="B2415" s="2">
        <f t="shared" si="342"/>
        <v>24.120000000000971</v>
      </c>
      <c r="C2415" s="428">
        <f t="shared" si="339"/>
        <v>24.12</v>
      </c>
      <c r="D2415" s="425">
        <f t="shared" si="334"/>
        <v>0.24156964885104418</v>
      </c>
      <c r="E2415" s="433">
        <f t="shared" si="340"/>
        <v>24.12</v>
      </c>
      <c r="F2415" s="430">
        <f t="shared" si="335"/>
        <v>0.27261459244542185</v>
      </c>
      <c r="G2415" s="439">
        <f t="shared" si="341"/>
        <v>24.12</v>
      </c>
      <c r="H2415" s="435">
        <f t="shared" si="336"/>
        <v>0.27261459244542185</v>
      </c>
      <c r="I2415" s="577">
        <f t="shared" si="341"/>
        <v>24.12</v>
      </c>
      <c r="J2415" s="573">
        <f t="shared" si="337"/>
        <v>0.68738954131715124</v>
      </c>
    </row>
    <row r="2416" spans="1:10" x14ac:dyDescent="0.25">
      <c r="A2416">
        <f t="shared" si="338"/>
        <v>0.24166890803804833</v>
      </c>
      <c r="B2416" s="2">
        <f t="shared" si="342"/>
        <v>24.130000000000972</v>
      </c>
      <c r="C2416" s="428">
        <f t="shared" si="339"/>
        <v>24.13</v>
      </c>
      <c r="D2416" s="425">
        <f t="shared" si="334"/>
        <v>0.2416689080380387</v>
      </c>
      <c r="E2416" s="433">
        <f t="shared" si="340"/>
        <v>24.13</v>
      </c>
      <c r="F2416" s="430">
        <f t="shared" si="335"/>
        <v>0.27269901426986753</v>
      </c>
      <c r="G2416" s="439">
        <f t="shared" si="341"/>
        <v>24.13</v>
      </c>
      <c r="H2416" s="435">
        <f t="shared" si="336"/>
        <v>0.27269901426986753</v>
      </c>
      <c r="I2416" s="577">
        <f t="shared" si="341"/>
        <v>24.13</v>
      </c>
      <c r="J2416" s="573">
        <f t="shared" si="337"/>
        <v>0.68746963369473058</v>
      </c>
    </row>
    <row r="2417" spans="1:10" x14ac:dyDescent="0.25">
      <c r="A2417">
        <f t="shared" si="338"/>
        <v>0.24176816872155951</v>
      </c>
      <c r="B2417" s="2">
        <f t="shared" si="342"/>
        <v>24.140000000000974</v>
      </c>
      <c r="C2417" s="428">
        <f t="shared" si="339"/>
        <v>24.14</v>
      </c>
      <c r="D2417" s="425">
        <f t="shared" si="334"/>
        <v>0.24176816872154983</v>
      </c>
      <c r="E2417" s="433">
        <f t="shared" si="340"/>
        <v>24.14</v>
      </c>
      <c r="F2417" s="430">
        <f t="shared" si="335"/>
        <v>0.27278344372647939</v>
      </c>
      <c r="G2417" s="439">
        <f t="shared" si="341"/>
        <v>24.14</v>
      </c>
      <c r="H2417" s="435">
        <f t="shared" si="336"/>
        <v>0.27278344372647939</v>
      </c>
      <c r="I2417" s="577">
        <f t="shared" si="341"/>
        <v>24.14</v>
      </c>
      <c r="J2417" s="573">
        <f t="shared" si="337"/>
        <v>0.68754972784866597</v>
      </c>
    </row>
    <row r="2418" spans="1:10" x14ac:dyDescent="0.25">
      <c r="A2418">
        <f t="shared" si="338"/>
        <v>0.24186743089857254</v>
      </c>
      <c r="B2418" s="2">
        <f t="shared" si="342"/>
        <v>24.150000000000976</v>
      </c>
      <c r="C2418" s="428">
        <f t="shared" si="339"/>
        <v>24.15</v>
      </c>
      <c r="D2418" s="425">
        <f t="shared" si="334"/>
        <v>0.24186743089856286</v>
      </c>
      <c r="E2418" s="433">
        <f t="shared" si="340"/>
        <v>24.15</v>
      </c>
      <c r="F2418" s="430">
        <f t="shared" si="335"/>
        <v>0.27286788081189639</v>
      </c>
      <c r="G2418" s="439">
        <f t="shared" si="341"/>
        <v>24.15</v>
      </c>
      <c r="H2418" s="435">
        <f t="shared" si="336"/>
        <v>0.27286788081189639</v>
      </c>
      <c r="I2418" s="577">
        <f t="shared" si="341"/>
        <v>24.15</v>
      </c>
      <c r="J2418" s="573">
        <f t="shared" si="337"/>
        <v>0.6876298237787194</v>
      </c>
    </row>
    <row r="2419" spans="1:10" x14ac:dyDescent="0.25">
      <c r="A2419">
        <f t="shared" si="338"/>
        <v>0.24196669456607875</v>
      </c>
      <c r="B2419" s="2">
        <f t="shared" si="342"/>
        <v>24.160000000000977</v>
      </c>
      <c r="C2419" s="428">
        <f t="shared" si="339"/>
        <v>24.16</v>
      </c>
      <c r="D2419" s="425">
        <f t="shared" si="334"/>
        <v>0.24196669456606903</v>
      </c>
      <c r="E2419" s="433">
        <f t="shared" si="340"/>
        <v>24.16</v>
      </c>
      <c r="F2419" s="430">
        <f t="shared" si="335"/>
        <v>0.27295232552275844</v>
      </c>
      <c r="G2419" s="439">
        <f t="shared" si="341"/>
        <v>24.16</v>
      </c>
      <c r="H2419" s="435">
        <f t="shared" si="336"/>
        <v>0.27295232552275844</v>
      </c>
      <c r="I2419" s="577">
        <f t="shared" si="341"/>
        <v>24.16</v>
      </c>
      <c r="J2419" s="573">
        <f t="shared" si="337"/>
        <v>0.68770992148465382</v>
      </c>
    </row>
    <row r="2420" spans="1:10" x14ac:dyDescent="0.25">
      <c r="A2420">
        <f t="shared" si="338"/>
        <v>0.24206595972107531</v>
      </c>
      <c r="B2420" s="2">
        <f t="shared" si="342"/>
        <v>24.170000000000979</v>
      </c>
      <c r="C2420" s="428">
        <f t="shared" si="339"/>
        <v>24.17</v>
      </c>
      <c r="D2420" s="425">
        <f t="shared" si="334"/>
        <v>0.24206595972106559</v>
      </c>
      <c r="E2420" s="433">
        <f t="shared" si="340"/>
        <v>24.17</v>
      </c>
      <c r="F2420" s="430">
        <f t="shared" si="335"/>
        <v>0.2730367778557064</v>
      </c>
      <c r="G2420" s="439">
        <f t="shared" si="341"/>
        <v>24.17</v>
      </c>
      <c r="H2420" s="435">
        <f t="shared" si="336"/>
        <v>0.2730367778557064</v>
      </c>
      <c r="I2420" s="577">
        <f t="shared" si="341"/>
        <v>24.17</v>
      </c>
      <c r="J2420" s="573">
        <f t="shared" si="337"/>
        <v>0.68779002096623099</v>
      </c>
    </row>
    <row r="2421" spans="1:10" x14ac:dyDescent="0.25">
      <c r="A2421">
        <f t="shared" si="338"/>
        <v>0.24216522636056537</v>
      </c>
      <c r="B2421" s="2">
        <f t="shared" si="342"/>
        <v>24.18000000000098</v>
      </c>
      <c r="C2421" s="428">
        <f t="shared" si="339"/>
        <v>24.18</v>
      </c>
      <c r="D2421" s="425">
        <f t="shared" si="334"/>
        <v>0.24216522636055565</v>
      </c>
      <c r="E2421" s="433">
        <f t="shared" si="340"/>
        <v>24.18</v>
      </c>
      <c r="F2421" s="430">
        <f t="shared" si="335"/>
        <v>0.27312123780738201</v>
      </c>
      <c r="G2421" s="439">
        <f t="shared" si="341"/>
        <v>24.18</v>
      </c>
      <c r="H2421" s="435">
        <f t="shared" si="336"/>
        <v>0.27312123780738201</v>
      </c>
      <c r="I2421" s="577">
        <f t="shared" si="341"/>
        <v>24.18</v>
      </c>
      <c r="J2421" s="573">
        <f t="shared" si="337"/>
        <v>0.68787012222321353</v>
      </c>
    </row>
    <row r="2422" spans="1:10" x14ac:dyDescent="0.25">
      <c r="A2422">
        <f t="shared" si="338"/>
        <v>0.24226449448155801</v>
      </c>
      <c r="B2422" s="2">
        <f t="shared" si="342"/>
        <v>24.190000000000982</v>
      </c>
      <c r="C2422" s="428">
        <f t="shared" si="339"/>
        <v>24.19</v>
      </c>
      <c r="D2422" s="425">
        <f t="shared" si="334"/>
        <v>0.2422644944815483</v>
      </c>
      <c r="E2422" s="433">
        <f t="shared" si="340"/>
        <v>24.19</v>
      </c>
      <c r="F2422" s="430">
        <f t="shared" si="335"/>
        <v>0.27320570537442823</v>
      </c>
      <c r="G2422" s="439">
        <f t="shared" si="341"/>
        <v>24.19</v>
      </c>
      <c r="H2422" s="435">
        <f t="shared" si="336"/>
        <v>0.27320570537442823</v>
      </c>
      <c r="I2422" s="577">
        <f t="shared" si="341"/>
        <v>24.19</v>
      </c>
      <c r="J2422" s="573">
        <f t="shared" si="337"/>
        <v>0.68795022525536376</v>
      </c>
    </row>
    <row r="2423" spans="1:10" x14ac:dyDescent="0.25">
      <c r="A2423">
        <f t="shared" si="338"/>
        <v>0.24236376408106808</v>
      </c>
      <c r="B2423" s="2">
        <f t="shared" si="342"/>
        <v>24.200000000000983</v>
      </c>
      <c r="C2423" s="428">
        <f t="shared" si="339"/>
        <v>24.2</v>
      </c>
      <c r="D2423" s="425">
        <f t="shared" si="334"/>
        <v>0.24236376408105834</v>
      </c>
      <c r="E2423" s="433">
        <f t="shared" si="340"/>
        <v>24.2</v>
      </c>
      <c r="F2423" s="430">
        <f t="shared" si="335"/>
        <v>0.27329018055348875</v>
      </c>
      <c r="G2423" s="439">
        <f t="shared" si="341"/>
        <v>24.2</v>
      </c>
      <c r="H2423" s="435">
        <f t="shared" si="336"/>
        <v>0.27329018055348875</v>
      </c>
      <c r="I2423" s="577">
        <f t="shared" si="341"/>
        <v>24.2</v>
      </c>
      <c r="J2423" s="573">
        <f t="shared" si="337"/>
        <v>0.68803033006244418</v>
      </c>
    </row>
    <row r="2424" spans="1:10" x14ac:dyDescent="0.25">
      <c r="A2424">
        <f t="shared" si="338"/>
        <v>0.24246303515611656</v>
      </c>
      <c r="B2424" s="2">
        <f t="shared" si="342"/>
        <v>24.210000000000985</v>
      </c>
      <c r="C2424" s="428">
        <f t="shared" si="339"/>
        <v>24.21</v>
      </c>
      <c r="D2424" s="425">
        <f t="shared" si="334"/>
        <v>0.24246303515610684</v>
      </c>
      <c r="E2424" s="433">
        <f t="shared" si="340"/>
        <v>24.21</v>
      </c>
      <c r="F2424" s="430">
        <f t="shared" si="335"/>
        <v>0.27337466334120847</v>
      </c>
      <c r="G2424" s="439">
        <f t="shared" si="341"/>
        <v>24.21</v>
      </c>
      <c r="H2424" s="435">
        <f t="shared" si="336"/>
        <v>0.27337466334120847</v>
      </c>
      <c r="I2424" s="577">
        <f t="shared" si="341"/>
        <v>24.21</v>
      </c>
      <c r="J2424" s="573">
        <f t="shared" si="337"/>
        <v>0.68811043664421745</v>
      </c>
    </row>
    <row r="2425" spans="1:10" x14ac:dyDescent="0.25">
      <c r="A2425">
        <f t="shared" si="338"/>
        <v>0.24256230770373016</v>
      </c>
      <c r="B2425" s="2">
        <f t="shared" si="342"/>
        <v>24.220000000000987</v>
      </c>
      <c r="C2425" s="428">
        <f t="shared" si="339"/>
        <v>24.22</v>
      </c>
      <c r="D2425" s="425">
        <f t="shared" si="334"/>
        <v>0.24256230770372039</v>
      </c>
      <c r="E2425" s="433">
        <f t="shared" si="340"/>
        <v>24.22</v>
      </c>
      <c r="F2425" s="430">
        <f t="shared" si="335"/>
        <v>0.27345915373423318</v>
      </c>
      <c r="G2425" s="439">
        <f t="shared" si="341"/>
        <v>24.22</v>
      </c>
      <c r="H2425" s="435">
        <f t="shared" si="336"/>
        <v>0.27345915373423318</v>
      </c>
      <c r="I2425" s="577">
        <f t="shared" si="341"/>
        <v>24.22</v>
      </c>
      <c r="J2425" s="573">
        <f t="shared" si="337"/>
        <v>0.68819054500044607</v>
      </c>
    </row>
    <row r="2426" spans="1:10" x14ac:dyDescent="0.25">
      <c r="A2426">
        <f t="shared" si="338"/>
        <v>0.24266158172094154</v>
      </c>
      <c r="B2426" s="2">
        <f t="shared" si="342"/>
        <v>24.230000000000988</v>
      </c>
      <c r="C2426" s="428">
        <f t="shared" si="339"/>
        <v>24.23</v>
      </c>
      <c r="D2426" s="425">
        <f t="shared" si="334"/>
        <v>0.24266158172093175</v>
      </c>
      <c r="E2426" s="433">
        <f t="shared" si="340"/>
        <v>24.23</v>
      </c>
      <c r="F2426" s="430">
        <f t="shared" si="335"/>
        <v>0.27354365172920969</v>
      </c>
      <c r="G2426" s="439">
        <f t="shared" si="341"/>
        <v>24.23</v>
      </c>
      <c r="H2426" s="435">
        <f t="shared" si="336"/>
        <v>0.27354365172920969</v>
      </c>
      <c r="I2426" s="577">
        <f t="shared" si="341"/>
        <v>24.23</v>
      </c>
      <c r="J2426" s="573">
        <f t="shared" si="337"/>
        <v>0.68827065513089247</v>
      </c>
    </row>
    <row r="2427" spans="1:10" x14ac:dyDescent="0.25">
      <c r="A2427">
        <f t="shared" si="338"/>
        <v>0.24276085720478913</v>
      </c>
      <c r="B2427" s="2">
        <f t="shared" si="342"/>
        <v>24.24000000000099</v>
      </c>
      <c r="C2427" s="428">
        <f t="shared" si="339"/>
        <v>24.24</v>
      </c>
      <c r="D2427" s="425">
        <f t="shared" si="334"/>
        <v>0.2427608572047793</v>
      </c>
      <c r="E2427" s="433">
        <f t="shared" si="340"/>
        <v>24.24</v>
      </c>
      <c r="F2427" s="430">
        <f t="shared" si="335"/>
        <v>0.27362815732278561</v>
      </c>
      <c r="G2427" s="439">
        <f t="shared" si="341"/>
        <v>24.24</v>
      </c>
      <c r="H2427" s="435">
        <f t="shared" si="336"/>
        <v>0.27362815732278561</v>
      </c>
      <c r="I2427" s="577">
        <f t="shared" si="341"/>
        <v>24.24</v>
      </c>
      <c r="J2427" s="573">
        <f t="shared" si="337"/>
        <v>0.68835076703531939</v>
      </c>
    </row>
    <row r="2428" spans="1:10" x14ac:dyDescent="0.25">
      <c r="A2428">
        <f t="shared" si="338"/>
        <v>0.2428601341523173</v>
      </c>
      <c r="B2428" s="2">
        <f t="shared" si="342"/>
        <v>24.250000000000991</v>
      </c>
      <c r="C2428" s="428">
        <f t="shared" si="339"/>
        <v>24.25</v>
      </c>
      <c r="D2428" s="425">
        <f t="shared" si="334"/>
        <v>0.24286013415230745</v>
      </c>
      <c r="E2428" s="433">
        <f t="shared" si="340"/>
        <v>24.25</v>
      </c>
      <c r="F2428" s="430">
        <f t="shared" si="335"/>
        <v>0.27371267051160986</v>
      </c>
      <c r="G2428" s="439">
        <f t="shared" si="341"/>
        <v>24.25</v>
      </c>
      <c r="H2428" s="435">
        <f t="shared" si="336"/>
        <v>0.27371267051160986</v>
      </c>
      <c r="I2428" s="577">
        <f t="shared" si="341"/>
        <v>24.25</v>
      </c>
      <c r="J2428" s="573">
        <f t="shared" si="337"/>
        <v>0.68843088071348957</v>
      </c>
    </row>
    <row r="2429" spans="1:10" x14ac:dyDescent="0.25">
      <c r="A2429">
        <f t="shared" si="338"/>
        <v>0.24295941256057624</v>
      </c>
      <c r="B2429" s="2">
        <f t="shared" si="342"/>
        <v>24.260000000000993</v>
      </c>
      <c r="C2429" s="428">
        <f t="shared" si="339"/>
        <v>24.26</v>
      </c>
      <c r="D2429" s="425">
        <f t="shared" si="334"/>
        <v>0.24295941256056641</v>
      </c>
      <c r="E2429" s="433">
        <f t="shared" si="340"/>
        <v>24.26</v>
      </c>
      <c r="F2429" s="430">
        <f t="shared" si="335"/>
        <v>0.27379719129233199</v>
      </c>
      <c r="G2429" s="439">
        <f t="shared" si="341"/>
        <v>24.26</v>
      </c>
      <c r="H2429" s="435">
        <f t="shared" si="336"/>
        <v>0.27379719129233199</v>
      </c>
      <c r="I2429" s="577">
        <f t="shared" si="341"/>
        <v>24.26</v>
      </c>
      <c r="J2429" s="573">
        <f t="shared" si="337"/>
        <v>0.68851099616516553</v>
      </c>
    </row>
    <row r="2430" spans="1:10" x14ac:dyDescent="0.25">
      <c r="A2430">
        <f t="shared" si="338"/>
        <v>0.24305869242662201</v>
      </c>
      <c r="B2430" s="2">
        <f t="shared" si="342"/>
        <v>24.270000000000994</v>
      </c>
      <c r="C2430" s="428">
        <f t="shared" si="339"/>
        <v>24.27</v>
      </c>
      <c r="D2430" s="425">
        <f t="shared" si="334"/>
        <v>0.2430586924266121</v>
      </c>
      <c r="E2430" s="433">
        <f t="shared" si="340"/>
        <v>24.27</v>
      </c>
      <c r="F2430" s="430">
        <f t="shared" si="335"/>
        <v>0.27388171966160291</v>
      </c>
      <c r="G2430" s="439">
        <f t="shared" si="341"/>
        <v>24.27</v>
      </c>
      <c r="H2430" s="435">
        <f t="shared" si="336"/>
        <v>0.27388171966160291</v>
      </c>
      <c r="I2430" s="577">
        <f t="shared" si="341"/>
        <v>24.27</v>
      </c>
      <c r="J2430" s="573">
        <f t="shared" si="337"/>
        <v>0.68859111339011037</v>
      </c>
    </row>
    <row r="2431" spans="1:10" x14ac:dyDescent="0.25">
      <c r="A2431">
        <f t="shared" si="338"/>
        <v>0.24315797374751641</v>
      </c>
      <c r="B2431" s="2">
        <f t="shared" si="342"/>
        <v>24.280000000000996</v>
      </c>
      <c r="C2431" s="428">
        <f t="shared" si="339"/>
        <v>24.28</v>
      </c>
      <c r="D2431" s="425">
        <f t="shared" si="334"/>
        <v>0.24315797374750656</v>
      </c>
      <c r="E2431" s="433">
        <f t="shared" si="340"/>
        <v>24.28</v>
      </c>
      <c r="F2431" s="430">
        <f t="shared" si="335"/>
        <v>0.27396625561607424</v>
      </c>
      <c r="G2431" s="439">
        <f t="shared" si="341"/>
        <v>24.28</v>
      </c>
      <c r="H2431" s="435">
        <f t="shared" si="336"/>
        <v>0.27396625561607424</v>
      </c>
      <c r="I2431" s="577">
        <f t="shared" si="341"/>
        <v>24.28</v>
      </c>
      <c r="J2431" s="573">
        <f t="shared" si="337"/>
        <v>0.68867123238808647</v>
      </c>
    </row>
    <row r="2432" spans="1:10" x14ac:dyDescent="0.25">
      <c r="A2432">
        <f t="shared" si="338"/>
        <v>0.24325725652032706</v>
      </c>
      <c r="B2432" s="2">
        <f t="shared" si="342"/>
        <v>24.290000000000997</v>
      </c>
      <c r="C2432" s="428">
        <f t="shared" si="339"/>
        <v>24.29</v>
      </c>
      <c r="D2432" s="425">
        <f t="shared" si="334"/>
        <v>0.24325725652031716</v>
      </c>
      <c r="E2432" s="433">
        <f t="shared" si="340"/>
        <v>24.29</v>
      </c>
      <c r="F2432" s="430">
        <f t="shared" si="335"/>
        <v>0.27405079915239861</v>
      </c>
      <c r="G2432" s="439">
        <f t="shared" si="341"/>
        <v>24.29</v>
      </c>
      <c r="H2432" s="435">
        <f t="shared" si="336"/>
        <v>0.27405079915239861</v>
      </c>
      <c r="I2432" s="577">
        <f t="shared" si="341"/>
        <v>24.29</v>
      </c>
      <c r="J2432" s="573">
        <f t="shared" si="337"/>
        <v>0.68875135315885661</v>
      </c>
    </row>
    <row r="2433" spans="1:10" x14ac:dyDescent="0.25">
      <c r="A2433">
        <f t="shared" si="338"/>
        <v>0.24335654074212756</v>
      </c>
      <c r="B2433" s="2">
        <f t="shared" si="342"/>
        <v>24.300000000000999</v>
      </c>
      <c r="C2433" s="428">
        <f t="shared" si="339"/>
        <v>24.3</v>
      </c>
      <c r="D2433" s="425">
        <f t="shared" si="334"/>
        <v>0.24335654074211766</v>
      </c>
      <c r="E2433" s="433">
        <f t="shared" si="340"/>
        <v>24.3</v>
      </c>
      <c r="F2433" s="430">
        <f t="shared" si="335"/>
        <v>0.2741353502672299</v>
      </c>
      <c r="G2433" s="439">
        <f t="shared" si="341"/>
        <v>24.3</v>
      </c>
      <c r="H2433" s="435">
        <f t="shared" si="336"/>
        <v>0.2741353502672299</v>
      </c>
      <c r="I2433" s="577">
        <f t="shared" si="341"/>
        <v>24.3</v>
      </c>
      <c r="J2433" s="573">
        <f t="shared" si="337"/>
        <v>0.68883147570218473</v>
      </c>
    </row>
    <row r="2434" spans="1:10" x14ac:dyDescent="0.25">
      <c r="A2434">
        <f t="shared" si="338"/>
        <v>0.24345582640999697</v>
      </c>
      <c r="B2434" s="2">
        <f t="shared" si="342"/>
        <v>24.310000000001001</v>
      </c>
      <c r="C2434" s="428">
        <f t="shared" si="339"/>
        <v>24.31</v>
      </c>
      <c r="D2434" s="425">
        <f t="shared" si="334"/>
        <v>0.24345582640998706</v>
      </c>
      <c r="E2434" s="433">
        <f t="shared" si="340"/>
        <v>24.31</v>
      </c>
      <c r="F2434" s="430">
        <f t="shared" si="335"/>
        <v>0.27421990895722254</v>
      </c>
      <c r="G2434" s="439">
        <f t="shared" si="341"/>
        <v>24.31</v>
      </c>
      <c r="H2434" s="435">
        <f t="shared" si="336"/>
        <v>0.27421990895722254</v>
      </c>
      <c r="I2434" s="577">
        <f t="shared" si="341"/>
        <v>24.31</v>
      </c>
      <c r="J2434" s="573">
        <f t="shared" si="337"/>
        <v>0.68891160001783225</v>
      </c>
    </row>
    <row r="2435" spans="1:10" x14ac:dyDescent="0.25">
      <c r="A2435">
        <f t="shared" si="338"/>
        <v>0.24355511352102044</v>
      </c>
      <c r="B2435" s="2">
        <f t="shared" si="342"/>
        <v>24.320000000001002</v>
      </c>
      <c r="C2435" s="428">
        <f t="shared" si="339"/>
        <v>24.32</v>
      </c>
      <c r="D2435" s="425">
        <f t="shared" ref="D2435:D2498" si="343">(((1+C2435/100)^D$2)*C2435/100)/(((1+C2435/100)^D$2)-1)</f>
        <v>0.24355511352101056</v>
      </c>
      <c r="E2435" s="433">
        <f t="shared" si="340"/>
        <v>24.32</v>
      </c>
      <c r="F2435" s="430">
        <f t="shared" ref="F2435:F2498" si="344">(((1+E2435/100)^F$2)*E2435/100)/(((1+E2435/100)^F$2)-1)</f>
        <v>0.2743044752190324</v>
      </c>
      <c r="G2435" s="439">
        <f t="shared" si="341"/>
        <v>24.32</v>
      </c>
      <c r="H2435" s="435">
        <f t="shared" ref="H2435:H2498" si="345">(((1+G2435/100)^H$2)*G2435/100)/(((1+G2435/100)^H$2)-1)</f>
        <v>0.2743044752190324</v>
      </c>
      <c r="I2435" s="577">
        <f t="shared" si="341"/>
        <v>24.32</v>
      </c>
      <c r="J2435" s="573">
        <f t="shared" ref="J2435:J2498" si="346">(((1+I2435/100)^J$2)*I2435/100)/(((1+I2435/100)^J$2)-1)</f>
        <v>0.68899172610556336</v>
      </c>
    </row>
    <row r="2436" spans="1:10" x14ac:dyDescent="0.25">
      <c r="A2436">
        <f t="shared" si="338"/>
        <v>0.24365440207228881</v>
      </c>
      <c r="B2436" s="2">
        <f t="shared" si="342"/>
        <v>24.330000000001004</v>
      </c>
      <c r="C2436" s="428">
        <f t="shared" si="339"/>
        <v>24.33</v>
      </c>
      <c r="D2436" s="425">
        <f t="shared" si="343"/>
        <v>0.24365440207227881</v>
      </c>
      <c r="E2436" s="433">
        <f t="shared" si="340"/>
        <v>24.33</v>
      </c>
      <c r="F2436" s="430">
        <f t="shared" si="344"/>
        <v>0.27438904904931599</v>
      </c>
      <c r="G2436" s="439">
        <f t="shared" si="341"/>
        <v>24.33</v>
      </c>
      <c r="H2436" s="435">
        <f t="shared" si="345"/>
        <v>0.27438904904931599</v>
      </c>
      <c r="I2436" s="577">
        <f t="shared" si="341"/>
        <v>24.33</v>
      </c>
      <c r="J2436" s="573">
        <f t="shared" si="346"/>
        <v>0.68907185396514037</v>
      </c>
    </row>
    <row r="2437" spans="1:10" x14ac:dyDescent="0.25">
      <c r="A2437">
        <f t="shared" ref="A2437:A2500" si="347">(((1+B2437/100)^A$2)*B2437/100)/(((1+B2437/100)^A$2)-1)</f>
        <v>0.24375369206089845</v>
      </c>
      <c r="B2437" s="2">
        <f t="shared" si="342"/>
        <v>24.340000000001005</v>
      </c>
      <c r="C2437" s="428">
        <f t="shared" si="339"/>
        <v>24.34</v>
      </c>
      <c r="D2437" s="425">
        <f t="shared" si="343"/>
        <v>0.24375369206088848</v>
      </c>
      <c r="E2437" s="433">
        <f t="shared" si="340"/>
        <v>24.34</v>
      </c>
      <c r="F2437" s="430">
        <f t="shared" si="344"/>
        <v>0.27447363044473111</v>
      </c>
      <c r="G2437" s="439">
        <f t="shared" si="341"/>
        <v>24.34</v>
      </c>
      <c r="H2437" s="435">
        <f t="shared" si="345"/>
        <v>0.27447363044473111</v>
      </c>
      <c r="I2437" s="577">
        <f t="shared" si="341"/>
        <v>24.34</v>
      </c>
      <c r="J2437" s="573">
        <f t="shared" si="346"/>
        <v>0.6891519835963269</v>
      </c>
    </row>
    <row r="2438" spans="1:10" x14ac:dyDescent="0.25">
      <c r="A2438">
        <f t="shared" si="347"/>
        <v>0.24385298348395179</v>
      </c>
      <c r="B2438" s="2">
        <f t="shared" si="342"/>
        <v>24.350000000001007</v>
      </c>
      <c r="C2438" s="428">
        <f t="shared" ref="C2438:C2501" si="348">ROUND(C2437+0.01,2)</f>
        <v>24.35</v>
      </c>
      <c r="D2438" s="425">
        <f t="shared" si="343"/>
        <v>0.24385298348394177</v>
      </c>
      <c r="E2438" s="433">
        <f t="shared" ref="E2438:E2501" si="349">ROUND(E2437+0.01,2)</f>
        <v>24.35</v>
      </c>
      <c r="F2438" s="430">
        <f t="shared" si="344"/>
        <v>0.27455821940193631</v>
      </c>
      <c r="G2438" s="439">
        <f t="shared" ref="G2438:I2501" si="350">ROUND(G2437+0.01,2)</f>
        <v>24.35</v>
      </c>
      <c r="H2438" s="435">
        <f t="shared" si="345"/>
        <v>0.27455821940193631</v>
      </c>
      <c r="I2438" s="577">
        <f t="shared" si="350"/>
        <v>24.35</v>
      </c>
      <c r="J2438" s="573">
        <f t="shared" si="346"/>
        <v>0.68923211499888559</v>
      </c>
    </row>
    <row r="2439" spans="1:10" x14ac:dyDescent="0.25">
      <c r="A2439">
        <f t="shared" si="347"/>
        <v>0.24395227633855676</v>
      </c>
      <c r="B2439" s="2">
        <f t="shared" si="342"/>
        <v>24.360000000001008</v>
      </c>
      <c r="C2439" s="428">
        <f t="shared" si="348"/>
        <v>24.36</v>
      </c>
      <c r="D2439" s="425">
        <f t="shared" si="343"/>
        <v>0.24395227633854677</v>
      </c>
      <c r="E2439" s="433">
        <f t="shared" si="349"/>
        <v>24.36</v>
      </c>
      <c r="F2439" s="430">
        <f t="shared" si="344"/>
        <v>0.27464281591759104</v>
      </c>
      <c r="G2439" s="439">
        <f t="shared" si="350"/>
        <v>24.36</v>
      </c>
      <c r="H2439" s="435">
        <f t="shared" si="345"/>
        <v>0.27464281591759104</v>
      </c>
      <c r="I2439" s="577">
        <f t="shared" si="350"/>
        <v>24.36</v>
      </c>
      <c r="J2439" s="573">
        <f t="shared" si="346"/>
        <v>0.68931224817257963</v>
      </c>
    </row>
    <row r="2440" spans="1:10" x14ac:dyDescent="0.25">
      <c r="A2440">
        <f t="shared" si="347"/>
        <v>0.2440515706218272</v>
      </c>
      <c r="B2440" s="2">
        <f t="shared" si="342"/>
        <v>24.37000000000101</v>
      </c>
      <c r="C2440" s="428">
        <f t="shared" si="348"/>
        <v>24.37</v>
      </c>
      <c r="D2440" s="425">
        <f t="shared" si="343"/>
        <v>0.2440515706218172</v>
      </c>
      <c r="E2440" s="433">
        <f t="shared" si="349"/>
        <v>24.37</v>
      </c>
      <c r="F2440" s="430">
        <f t="shared" si="344"/>
        <v>0.27472741998835626</v>
      </c>
      <c r="G2440" s="439">
        <f t="shared" si="350"/>
        <v>24.37</v>
      </c>
      <c r="H2440" s="435">
        <f t="shared" si="345"/>
        <v>0.27472741998835626</v>
      </c>
      <c r="I2440" s="577">
        <f t="shared" si="350"/>
        <v>24.37</v>
      </c>
      <c r="J2440" s="573">
        <f t="shared" si="346"/>
        <v>0.68939238311717255</v>
      </c>
    </row>
    <row r="2441" spans="1:10" x14ac:dyDescent="0.25">
      <c r="A2441">
        <f t="shared" si="347"/>
        <v>0.24415086633088251</v>
      </c>
      <c r="B2441" s="2">
        <f t="shared" si="342"/>
        <v>24.380000000001012</v>
      </c>
      <c r="C2441" s="428">
        <f t="shared" si="348"/>
        <v>24.38</v>
      </c>
      <c r="D2441" s="425">
        <f t="shared" si="343"/>
        <v>0.24415086633087246</v>
      </c>
      <c r="E2441" s="433">
        <f t="shared" si="349"/>
        <v>24.38</v>
      </c>
      <c r="F2441" s="430">
        <f t="shared" si="344"/>
        <v>0.27481203161089318</v>
      </c>
      <c r="G2441" s="439">
        <f t="shared" si="350"/>
        <v>24.38</v>
      </c>
      <c r="H2441" s="435">
        <f t="shared" si="345"/>
        <v>0.27481203161089318</v>
      </c>
      <c r="I2441" s="577">
        <f t="shared" si="350"/>
        <v>24.38</v>
      </c>
      <c r="J2441" s="573">
        <f t="shared" si="346"/>
        <v>0.68947251983242697</v>
      </c>
    </row>
    <row r="2442" spans="1:10" x14ac:dyDescent="0.25">
      <c r="A2442">
        <f t="shared" si="347"/>
        <v>0.24425016346284789</v>
      </c>
      <c r="B2442" s="2">
        <f t="shared" si="342"/>
        <v>24.390000000001013</v>
      </c>
      <c r="C2442" s="428">
        <f t="shared" si="348"/>
        <v>24.39</v>
      </c>
      <c r="D2442" s="425">
        <f t="shared" si="343"/>
        <v>0.24425016346283784</v>
      </c>
      <c r="E2442" s="433">
        <f t="shared" si="349"/>
        <v>24.39</v>
      </c>
      <c r="F2442" s="430">
        <f t="shared" si="344"/>
        <v>0.27489665078186476</v>
      </c>
      <c r="G2442" s="439">
        <f t="shared" si="350"/>
        <v>24.39</v>
      </c>
      <c r="H2442" s="435">
        <f t="shared" si="345"/>
        <v>0.27489665078186476</v>
      </c>
      <c r="I2442" s="577">
        <f t="shared" si="350"/>
        <v>24.39</v>
      </c>
      <c r="J2442" s="573">
        <f t="shared" si="346"/>
        <v>0.68955265831810697</v>
      </c>
    </row>
    <row r="2443" spans="1:10" x14ac:dyDescent="0.25">
      <c r="A2443">
        <f t="shared" si="347"/>
        <v>0.24434946201485419</v>
      </c>
      <c r="B2443" s="2">
        <f t="shared" si="342"/>
        <v>24.400000000001015</v>
      </c>
      <c r="C2443" s="428">
        <f t="shared" si="348"/>
        <v>24.4</v>
      </c>
      <c r="D2443" s="425">
        <f t="shared" si="343"/>
        <v>0.24434946201484406</v>
      </c>
      <c r="E2443" s="433">
        <f t="shared" si="349"/>
        <v>24.4</v>
      </c>
      <c r="F2443" s="430">
        <f t="shared" si="344"/>
        <v>0.27498127749793433</v>
      </c>
      <c r="G2443" s="439">
        <f t="shared" si="350"/>
        <v>24.4</v>
      </c>
      <c r="H2443" s="435">
        <f t="shared" si="345"/>
        <v>0.27498127749793433</v>
      </c>
      <c r="I2443" s="577">
        <f t="shared" si="350"/>
        <v>24.4</v>
      </c>
      <c r="J2443" s="573">
        <f t="shared" si="346"/>
        <v>0.68963279857397497</v>
      </c>
    </row>
    <row r="2444" spans="1:10" x14ac:dyDescent="0.25">
      <c r="A2444">
        <f t="shared" si="347"/>
        <v>0.24444876198403792</v>
      </c>
      <c r="B2444" s="2">
        <f t="shared" si="342"/>
        <v>24.410000000001016</v>
      </c>
      <c r="C2444" s="428">
        <f t="shared" si="348"/>
        <v>24.41</v>
      </c>
      <c r="D2444" s="425">
        <f t="shared" si="343"/>
        <v>0.24444876198402782</v>
      </c>
      <c r="E2444" s="433">
        <f t="shared" si="349"/>
        <v>24.41</v>
      </c>
      <c r="F2444" s="430">
        <f t="shared" si="344"/>
        <v>0.27506591175576661</v>
      </c>
      <c r="G2444" s="439">
        <f t="shared" si="350"/>
        <v>24.41</v>
      </c>
      <c r="H2444" s="435">
        <f t="shared" si="345"/>
        <v>0.27506591175576661</v>
      </c>
      <c r="I2444" s="577">
        <f t="shared" si="350"/>
        <v>24.41</v>
      </c>
      <c r="J2444" s="573">
        <f t="shared" si="346"/>
        <v>0.68971294059979504</v>
      </c>
    </row>
    <row r="2445" spans="1:10" x14ac:dyDescent="0.25">
      <c r="A2445">
        <f t="shared" si="347"/>
        <v>0.24454806336754129</v>
      </c>
      <c r="B2445" s="2">
        <f t="shared" si="342"/>
        <v>24.420000000001018</v>
      </c>
      <c r="C2445" s="428">
        <f t="shared" si="348"/>
        <v>24.42</v>
      </c>
      <c r="D2445" s="425">
        <f t="shared" si="343"/>
        <v>0.24454806336753118</v>
      </c>
      <c r="E2445" s="433">
        <f t="shared" si="349"/>
        <v>24.42</v>
      </c>
      <c r="F2445" s="430">
        <f t="shared" si="344"/>
        <v>0.27515055355202706</v>
      </c>
      <c r="G2445" s="439">
        <f t="shared" si="350"/>
        <v>24.42</v>
      </c>
      <c r="H2445" s="435">
        <f t="shared" si="345"/>
        <v>0.27515055355202706</v>
      </c>
      <c r="I2445" s="577">
        <f t="shared" si="350"/>
        <v>24.42</v>
      </c>
      <c r="J2445" s="573">
        <f t="shared" si="346"/>
        <v>0.68979308439533038</v>
      </c>
    </row>
    <row r="2446" spans="1:10" x14ac:dyDescent="0.25">
      <c r="A2446">
        <f t="shared" si="347"/>
        <v>0.24464736616251226</v>
      </c>
      <c r="B2446" s="2">
        <f t="shared" si="342"/>
        <v>24.430000000001019</v>
      </c>
      <c r="C2446" s="428">
        <f t="shared" si="348"/>
        <v>24.43</v>
      </c>
      <c r="D2446" s="425">
        <f t="shared" si="343"/>
        <v>0.24464736616250213</v>
      </c>
      <c r="E2446" s="433">
        <f t="shared" si="349"/>
        <v>24.43</v>
      </c>
      <c r="F2446" s="430">
        <f t="shared" si="344"/>
        <v>0.27523520288338227</v>
      </c>
      <c r="G2446" s="439">
        <f t="shared" si="350"/>
        <v>24.43</v>
      </c>
      <c r="H2446" s="435">
        <f t="shared" si="345"/>
        <v>0.27523520288338227</v>
      </c>
      <c r="I2446" s="577">
        <f t="shared" si="350"/>
        <v>24.43</v>
      </c>
      <c r="J2446" s="573">
        <f t="shared" si="346"/>
        <v>0.68987322996034406</v>
      </c>
    </row>
    <row r="2447" spans="1:10" x14ac:dyDescent="0.25">
      <c r="A2447">
        <f t="shared" si="347"/>
        <v>0.24474667036610417</v>
      </c>
      <c r="B2447" s="2">
        <f t="shared" si="342"/>
        <v>24.440000000001021</v>
      </c>
      <c r="C2447" s="428">
        <f t="shared" si="348"/>
        <v>24.44</v>
      </c>
      <c r="D2447" s="425">
        <f t="shared" si="343"/>
        <v>0.24474667036609404</v>
      </c>
      <c r="E2447" s="433">
        <f t="shared" si="349"/>
        <v>24.44</v>
      </c>
      <c r="F2447" s="430">
        <f t="shared" si="344"/>
        <v>0.27531985974649981</v>
      </c>
      <c r="G2447" s="439">
        <f t="shared" si="350"/>
        <v>24.44</v>
      </c>
      <c r="H2447" s="435">
        <f t="shared" si="345"/>
        <v>0.27531985974649981</v>
      </c>
      <c r="I2447" s="577">
        <f t="shared" si="350"/>
        <v>24.44</v>
      </c>
      <c r="J2447" s="573">
        <f t="shared" si="346"/>
        <v>0.68995337729460005</v>
      </c>
    </row>
    <row r="2448" spans="1:10" x14ac:dyDescent="0.25">
      <c r="A2448">
        <f t="shared" si="347"/>
        <v>0.24484597597547633</v>
      </c>
      <c r="B2448" s="2">
        <f t="shared" si="342"/>
        <v>24.450000000001022</v>
      </c>
      <c r="C2448" s="428">
        <f t="shared" si="348"/>
        <v>24.45</v>
      </c>
      <c r="D2448" s="425">
        <f t="shared" si="343"/>
        <v>0.24484597597546623</v>
      </c>
      <c r="E2448" s="433">
        <f t="shared" si="349"/>
        <v>24.45</v>
      </c>
      <c r="F2448" s="430">
        <f t="shared" si="344"/>
        <v>0.27540452413804811</v>
      </c>
      <c r="G2448" s="439">
        <f t="shared" si="350"/>
        <v>24.45</v>
      </c>
      <c r="H2448" s="435">
        <f t="shared" si="345"/>
        <v>0.27540452413804811</v>
      </c>
      <c r="I2448" s="577">
        <f t="shared" si="350"/>
        <v>24.45</v>
      </c>
      <c r="J2448" s="573">
        <f t="shared" si="346"/>
        <v>0.69003352639786153</v>
      </c>
    </row>
    <row r="2449" spans="1:10" x14ac:dyDescent="0.25">
      <c r="A2449">
        <f t="shared" si="347"/>
        <v>0.24494528298779344</v>
      </c>
      <c r="B2449" s="2">
        <f t="shared" si="342"/>
        <v>24.460000000001024</v>
      </c>
      <c r="C2449" s="428">
        <f t="shared" si="348"/>
        <v>24.46</v>
      </c>
      <c r="D2449" s="425">
        <f t="shared" si="343"/>
        <v>0.24494528298778326</v>
      </c>
      <c r="E2449" s="433">
        <f t="shared" si="349"/>
        <v>24.46</v>
      </c>
      <c r="F2449" s="430">
        <f t="shared" si="344"/>
        <v>0.27548919605469691</v>
      </c>
      <c r="G2449" s="439">
        <f t="shared" si="350"/>
        <v>24.46</v>
      </c>
      <c r="H2449" s="435">
        <f t="shared" si="345"/>
        <v>0.27548919605469691</v>
      </c>
      <c r="I2449" s="577">
        <f t="shared" si="350"/>
        <v>24.46</v>
      </c>
      <c r="J2449" s="573">
        <f t="shared" si="346"/>
        <v>0.69011367726989226</v>
      </c>
    </row>
    <row r="2450" spans="1:10" x14ac:dyDescent="0.25">
      <c r="A2450">
        <f t="shared" si="347"/>
        <v>0.24504459140022589</v>
      </c>
      <c r="B2450" s="2">
        <f t="shared" si="342"/>
        <v>24.470000000001026</v>
      </c>
      <c r="C2450" s="428">
        <f t="shared" si="348"/>
        <v>24.47</v>
      </c>
      <c r="D2450" s="425">
        <f t="shared" si="343"/>
        <v>0.2450445914002157</v>
      </c>
      <c r="E2450" s="433">
        <f t="shared" si="349"/>
        <v>24.47</v>
      </c>
      <c r="F2450" s="430">
        <f t="shared" si="344"/>
        <v>0.27557387549311663</v>
      </c>
      <c r="G2450" s="439">
        <f t="shared" si="350"/>
        <v>24.47</v>
      </c>
      <c r="H2450" s="435">
        <f t="shared" si="345"/>
        <v>0.27557387549311663</v>
      </c>
      <c r="I2450" s="577">
        <f t="shared" si="350"/>
        <v>24.47</v>
      </c>
      <c r="J2450" s="573">
        <f t="shared" si="346"/>
        <v>0.69019382991045575</v>
      </c>
    </row>
    <row r="2451" spans="1:10" x14ac:dyDescent="0.25">
      <c r="A2451">
        <f t="shared" si="347"/>
        <v>0.24514390120994972</v>
      </c>
      <c r="B2451" s="2">
        <f t="shared" si="342"/>
        <v>24.480000000001027</v>
      </c>
      <c r="C2451" s="428">
        <f t="shared" si="348"/>
        <v>24.48</v>
      </c>
      <c r="D2451" s="425">
        <f t="shared" si="343"/>
        <v>0.24514390120993954</v>
      </c>
      <c r="E2451" s="433">
        <f t="shared" si="349"/>
        <v>24.48</v>
      </c>
      <c r="F2451" s="430">
        <f t="shared" si="344"/>
        <v>0.27565856244997872</v>
      </c>
      <c r="G2451" s="439">
        <f t="shared" si="350"/>
        <v>24.48</v>
      </c>
      <c r="H2451" s="435">
        <f t="shared" si="345"/>
        <v>0.27565856244997872</v>
      </c>
      <c r="I2451" s="577">
        <f t="shared" si="350"/>
        <v>24.48</v>
      </c>
      <c r="J2451" s="573">
        <f t="shared" si="346"/>
        <v>0.69027398431931553</v>
      </c>
    </row>
    <row r="2452" spans="1:10" x14ac:dyDescent="0.25">
      <c r="A2452">
        <f t="shared" si="347"/>
        <v>0.24524321241414654</v>
      </c>
      <c r="B2452" s="2">
        <f t="shared" si="342"/>
        <v>24.490000000001029</v>
      </c>
      <c r="C2452" s="428">
        <f t="shared" si="348"/>
        <v>24.49</v>
      </c>
      <c r="D2452" s="425">
        <f t="shared" si="343"/>
        <v>0.2452432124141363</v>
      </c>
      <c r="E2452" s="433">
        <f t="shared" si="349"/>
        <v>24.49</v>
      </c>
      <c r="F2452" s="430">
        <f t="shared" si="344"/>
        <v>0.27574325692195584</v>
      </c>
      <c r="G2452" s="439">
        <f t="shared" si="350"/>
        <v>24.49</v>
      </c>
      <c r="H2452" s="435">
        <f t="shared" si="345"/>
        <v>0.27574325692195584</v>
      </c>
      <c r="I2452" s="577">
        <f t="shared" si="350"/>
        <v>24.49</v>
      </c>
      <c r="J2452" s="573">
        <f t="shared" si="346"/>
        <v>0.69035414049623611</v>
      </c>
    </row>
    <row r="2453" spans="1:10" x14ac:dyDescent="0.25">
      <c r="A2453">
        <f t="shared" si="347"/>
        <v>0.24534252501000342</v>
      </c>
      <c r="B2453" s="2">
        <f t="shared" si="342"/>
        <v>24.50000000000103</v>
      </c>
      <c r="C2453" s="428">
        <f t="shared" si="348"/>
        <v>24.5</v>
      </c>
      <c r="D2453" s="425">
        <f t="shared" si="343"/>
        <v>0.24534252500999318</v>
      </c>
      <c r="E2453" s="433">
        <f t="shared" si="349"/>
        <v>24.5</v>
      </c>
      <c r="F2453" s="430">
        <f t="shared" si="344"/>
        <v>0.27582795890572126</v>
      </c>
      <c r="G2453" s="439">
        <f t="shared" si="350"/>
        <v>24.5</v>
      </c>
      <c r="H2453" s="435">
        <f t="shared" si="345"/>
        <v>0.27582795890572126</v>
      </c>
      <c r="I2453" s="577">
        <f t="shared" si="350"/>
        <v>24.5</v>
      </c>
      <c r="J2453" s="573">
        <f t="shared" si="346"/>
        <v>0.69043429844097981</v>
      </c>
    </row>
    <row r="2454" spans="1:10" x14ac:dyDescent="0.25">
      <c r="A2454">
        <f t="shared" si="347"/>
        <v>0.24544183899471325</v>
      </c>
      <c r="B2454" s="2">
        <f t="shared" si="342"/>
        <v>24.510000000001032</v>
      </c>
      <c r="C2454" s="428">
        <f t="shared" si="348"/>
        <v>24.51</v>
      </c>
      <c r="D2454" s="425">
        <f t="shared" si="343"/>
        <v>0.24544183899470304</v>
      </c>
      <c r="E2454" s="433">
        <f t="shared" si="349"/>
        <v>24.51</v>
      </c>
      <c r="F2454" s="430">
        <f t="shared" si="344"/>
        <v>0.27591266839794976</v>
      </c>
      <c r="G2454" s="439">
        <f t="shared" si="350"/>
        <v>24.51</v>
      </c>
      <c r="H2454" s="435">
        <f t="shared" si="345"/>
        <v>0.27591266839794976</v>
      </c>
      <c r="I2454" s="577">
        <f t="shared" si="350"/>
        <v>24.51</v>
      </c>
      <c r="J2454" s="573">
        <f t="shared" si="346"/>
        <v>0.69051445815331147</v>
      </c>
    </row>
    <row r="2455" spans="1:10" x14ac:dyDescent="0.25">
      <c r="A2455">
        <f t="shared" si="347"/>
        <v>0.24554115436547427</v>
      </c>
      <c r="B2455" s="2">
        <f t="shared" si="342"/>
        <v>24.520000000001033</v>
      </c>
      <c r="C2455" s="428">
        <f t="shared" si="348"/>
        <v>24.52</v>
      </c>
      <c r="D2455" s="425">
        <f t="shared" si="343"/>
        <v>0.245541154365464</v>
      </c>
      <c r="E2455" s="433">
        <f t="shared" si="349"/>
        <v>24.52</v>
      </c>
      <c r="F2455" s="430">
        <f t="shared" si="344"/>
        <v>0.27599738539531671</v>
      </c>
      <c r="G2455" s="439">
        <f t="shared" si="350"/>
        <v>24.52</v>
      </c>
      <c r="H2455" s="435">
        <f t="shared" si="345"/>
        <v>0.27599738539531671</v>
      </c>
      <c r="I2455" s="577">
        <f t="shared" si="350"/>
        <v>24.52</v>
      </c>
      <c r="J2455" s="573">
        <f t="shared" si="346"/>
        <v>0.69059461963299462</v>
      </c>
    </row>
    <row r="2456" spans="1:10" x14ac:dyDescent="0.25">
      <c r="A2456">
        <f t="shared" si="347"/>
        <v>0.24564047111949039</v>
      </c>
      <c r="B2456" s="2">
        <f t="shared" si="342"/>
        <v>24.530000000001035</v>
      </c>
      <c r="C2456" s="428">
        <f t="shared" si="348"/>
        <v>24.53</v>
      </c>
      <c r="D2456" s="425">
        <f t="shared" si="343"/>
        <v>0.24564047111948009</v>
      </c>
      <c r="E2456" s="433">
        <f t="shared" si="349"/>
        <v>24.53</v>
      </c>
      <c r="F2456" s="430">
        <f t="shared" si="344"/>
        <v>0.27608210989449855</v>
      </c>
      <c r="G2456" s="439">
        <f t="shared" si="350"/>
        <v>24.53</v>
      </c>
      <c r="H2456" s="435">
        <f t="shared" si="345"/>
        <v>0.27608210989449855</v>
      </c>
      <c r="I2456" s="577">
        <f t="shared" si="350"/>
        <v>24.53</v>
      </c>
      <c r="J2456" s="573">
        <f t="shared" si="346"/>
        <v>0.69067478287979323</v>
      </c>
    </row>
    <row r="2457" spans="1:10" x14ac:dyDescent="0.25">
      <c r="A2457">
        <f t="shared" si="347"/>
        <v>0.245739789253971</v>
      </c>
      <c r="B2457" s="2">
        <f t="shared" si="342"/>
        <v>24.540000000001037</v>
      </c>
      <c r="C2457" s="428">
        <f t="shared" si="348"/>
        <v>24.54</v>
      </c>
      <c r="D2457" s="425">
        <f t="shared" si="343"/>
        <v>0.2457397892539607</v>
      </c>
      <c r="E2457" s="433">
        <f t="shared" si="349"/>
        <v>24.54</v>
      </c>
      <c r="F2457" s="430">
        <f t="shared" si="344"/>
        <v>0.27616684189217278</v>
      </c>
      <c r="G2457" s="439">
        <f t="shared" si="350"/>
        <v>24.54</v>
      </c>
      <c r="H2457" s="435">
        <f t="shared" si="345"/>
        <v>0.27616684189217278</v>
      </c>
      <c r="I2457" s="577">
        <f t="shared" si="350"/>
        <v>24.54</v>
      </c>
      <c r="J2457" s="573">
        <f t="shared" si="346"/>
        <v>0.69075494789347092</v>
      </c>
    </row>
    <row r="2458" spans="1:10" x14ac:dyDescent="0.25">
      <c r="A2458">
        <f t="shared" si="347"/>
        <v>0.24583910876613105</v>
      </c>
      <c r="B2458" s="2">
        <f t="shared" si="342"/>
        <v>24.550000000001038</v>
      </c>
      <c r="C2458" s="428">
        <f t="shared" si="348"/>
        <v>24.55</v>
      </c>
      <c r="D2458" s="425">
        <f t="shared" si="343"/>
        <v>0.24583910876612075</v>
      </c>
      <c r="E2458" s="433">
        <f t="shared" si="349"/>
        <v>24.55</v>
      </c>
      <c r="F2458" s="430">
        <f t="shared" si="344"/>
        <v>0.27625158138501787</v>
      </c>
      <c r="G2458" s="439">
        <f t="shared" si="350"/>
        <v>24.55</v>
      </c>
      <c r="H2458" s="435">
        <f t="shared" si="345"/>
        <v>0.27625158138501787</v>
      </c>
      <c r="I2458" s="577">
        <f t="shared" si="350"/>
        <v>24.55</v>
      </c>
      <c r="J2458" s="573">
        <f t="shared" si="346"/>
        <v>0.69083511467379188</v>
      </c>
    </row>
    <row r="2459" spans="1:10" x14ac:dyDescent="0.25">
      <c r="A2459">
        <f t="shared" si="347"/>
        <v>0.24593842965319102</v>
      </c>
      <c r="B2459" s="2">
        <f t="shared" si="342"/>
        <v>24.56000000000104</v>
      </c>
      <c r="C2459" s="428">
        <f t="shared" si="348"/>
        <v>24.56</v>
      </c>
      <c r="D2459" s="425">
        <f t="shared" si="343"/>
        <v>0.24593842965318069</v>
      </c>
      <c r="E2459" s="433">
        <f t="shared" si="349"/>
        <v>24.56</v>
      </c>
      <c r="F2459" s="430">
        <f t="shared" si="344"/>
        <v>0.27633632836971339</v>
      </c>
      <c r="G2459" s="439">
        <f t="shared" si="350"/>
        <v>24.56</v>
      </c>
      <c r="H2459" s="435">
        <f t="shared" si="345"/>
        <v>0.27633632836971339</v>
      </c>
      <c r="I2459" s="577">
        <f t="shared" si="350"/>
        <v>24.56</v>
      </c>
      <c r="J2459" s="573">
        <f t="shared" si="346"/>
        <v>0.69091528322051998</v>
      </c>
    </row>
    <row r="2460" spans="1:10" x14ac:dyDescent="0.25">
      <c r="A2460">
        <f t="shared" si="347"/>
        <v>0.2460377519123769</v>
      </c>
      <c r="B2460" s="2">
        <f t="shared" si="342"/>
        <v>24.570000000001041</v>
      </c>
      <c r="C2460" s="428">
        <f t="shared" si="348"/>
        <v>24.57</v>
      </c>
      <c r="D2460" s="425">
        <f t="shared" si="343"/>
        <v>0.24603775191236651</v>
      </c>
      <c r="E2460" s="433">
        <f t="shared" si="349"/>
        <v>24.57</v>
      </c>
      <c r="F2460" s="430">
        <f t="shared" si="344"/>
        <v>0.27642108284293976</v>
      </c>
      <c r="G2460" s="439">
        <f t="shared" si="350"/>
        <v>24.57</v>
      </c>
      <c r="H2460" s="435">
        <f t="shared" si="345"/>
        <v>0.27642108284293976</v>
      </c>
      <c r="I2460" s="577">
        <f t="shared" si="350"/>
        <v>24.57</v>
      </c>
      <c r="J2460" s="573">
        <f t="shared" si="346"/>
        <v>0.69099545353341929</v>
      </c>
    </row>
    <row r="2461" spans="1:10" x14ac:dyDescent="0.25">
      <c r="A2461">
        <f t="shared" si="347"/>
        <v>0.2461370755409201</v>
      </c>
      <c r="B2461" s="2">
        <f t="shared" si="342"/>
        <v>24.580000000001043</v>
      </c>
      <c r="C2461" s="428">
        <f t="shared" si="348"/>
        <v>24.58</v>
      </c>
      <c r="D2461" s="425">
        <f t="shared" si="343"/>
        <v>0.24613707554090974</v>
      </c>
      <c r="E2461" s="433">
        <f t="shared" si="349"/>
        <v>24.58</v>
      </c>
      <c r="F2461" s="430">
        <f t="shared" si="344"/>
        <v>0.2765058448013783</v>
      </c>
      <c r="G2461" s="439">
        <f t="shared" si="350"/>
        <v>24.58</v>
      </c>
      <c r="H2461" s="435">
        <f t="shared" si="345"/>
        <v>0.2765058448013783</v>
      </c>
      <c r="I2461" s="577">
        <f t="shared" si="350"/>
        <v>24.58</v>
      </c>
      <c r="J2461" s="573">
        <f t="shared" si="346"/>
        <v>0.69107562561225377</v>
      </c>
    </row>
    <row r="2462" spans="1:10" x14ac:dyDescent="0.25">
      <c r="A2462">
        <f t="shared" si="347"/>
        <v>0.24623640053605764</v>
      </c>
      <c r="B2462" s="2">
        <f t="shared" si="342"/>
        <v>24.590000000001044</v>
      </c>
      <c r="C2462" s="428">
        <f t="shared" si="348"/>
        <v>24.59</v>
      </c>
      <c r="D2462" s="425">
        <f t="shared" si="343"/>
        <v>0.24623640053604728</v>
      </c>
      <c r="E2462" s="433">
        <f t="shared" si="349"/>
        <v>24.59</v>
      </c>
      <c r="F2462" s="430">
        <f t="shared" si="344"/>
        <v>0.27659061424171166</v>
      </c>
      <c r="G2462" s="439">
        <f t="shared" si="350"/>
        <v>24.59</v>
      </c>
      <c r="H2462" s="435">
        <f t="shared" si="345"/>
        <v>0.27659061424171166</v>
      </c>
      <c r="I2462" s="577">
        <f t="shared" si="350"/>
        <v>24.59</v>
      </c>
      <c r="J2462" s="573">
        <f t="shared" si="346"/>
        <v>0.69115579945678796</v>
      </c>
    </row>
    <row r="2463" spans="1:10" x14ac:dyDescent="0.25">
      <c r="A2463">
        <f t="shared" si="347"/>
        <v>0.246335726895032</v>
      </c>
      <c r="B2463" s="2">
        <f t="shared" si="342"/>
        <v>24.600000000001046</v>
      </c>
      <c r="C2463" s="428">
        <f t="shared" si="348"/>
        <v>24.6</v>
      </c>
      <c r="D2463" s="425">
        <f t="shared" si="343"/>
        <v>0.24633572689502162</v>
      </c>
      <c r="E2463" s="433">
        <f t="shared" si="349"/>
        <v>24.6</v>
      </c>
      <c r="F2463" s="430">
        <f t="shared" si="344"/>
        <v>0.27667539116062317</v>
      </c>
      <c r="G2463" s="439">
        <f t="shared" si="350"/>
        <v>24.6</v>
      </c>
      <c r="H2463" s="435">
        <f t="shared" si="345"/>
        <v>0.27667539116062317</v>
      </c>
      <c r="I2463" s="577">
        <f t="shared" si="350"/>
        <v>24.6</v>
      </c>
      <c r="J2463" s="573">
        <f t="shared" si="346"/>
        <v>0.69123597506678536</v>
      </c>
    </row>
    <row r="2464" spans="1:10" x14ac:dyDescent="0.25">
      <c r="A2464">
        <f t="shared" si="347"/>
        <v>0.24643505461509105</v>
      </c>
      <c r="B2464" s="2">
        <f t="shared" ref="B2464:B2527" si="351">B2463+0.01</f>
        <v>24.610000000001047</v>
      </c>
      <c r="C2464" s="428">
        <f t="shared" si="348"/>
        <v>24.61</v>
      </c>
      <c r="D2464" s="425">
        <f t="shared" si="343"/>
        <v>0.24643505461508064</v>
      </c>
      <c r="E2464" s="433">
        <f t="shared" si="349"/>
        <v>24.61</v>
      </c>
      <c r="F2464" s="430">
        <f t="shared" si="344"/>
        <v>0.27676017555479737</v>
      </c>
      <c r="G2464" s="439">
        <f t="shared" si="350"/>
        <v>24.61</v>
      </c>
      <c r="H2464" s="435">
        <f t="shared" si="345"/>
        <v>0.27676017555479737</v>
      </c>
      <c r="I2464" s="577">
        <f t="shared" si="350"/>
        <v>24.61</v>
      </c>
      <c r="J2464" s="573">
        <f t="shared" si="346"/>
        <v>0.69131615244201061</v>
      </c>
    </row>
    <row r="2465" spans="1:10" x14ac:dyDescent="0.25">
      <c r="A2465">
        <f t="shared" si="347"/>
        <v>0.24653438369348821</v>
      </c>
      <c r="B2465" s="2">
        <f t="shared" si="351"/>
        <v>24.620000000001049</v>
      </c>
      <c r="C2465" s="428">
        <f t="shared" si="348"/>
        <v>24.62</v>
      </c>
      <c r="D2465" s="425">
        <f t="shared" si="343"/>
        <v>0.24653438369347777</v>
      </c>
      <c r="E2465" s="433">
        <f t="shared" si="349"/>
        <v>24.62</v>
      </c>
      <c r="F2465" s="430">
        <f t="shared" si="344"/>
        <v>0.27684496742091969</v>
      </c>
      <c r="G2465" s="439">
        <f t="shared" si="350"/>
        <v>24.62</v>
      </c>
      <c r="H2465" s="435">
        <f t="shared" si="345"/>
        <v>0.27684496742091969</v>
      </c>
      <c r="I2465" s="577">
        <f t="shared" si="350"/>
        <v>24.62</v>
      </c>
      <c r="J2465" s="573">
        <f t="shared" si="346"/>
        <v>0.69139633158222791</v>
      </c>
    </row>
    <row r="2466" spans="1:10" x14ac:dyDescent="0.25">
      <c r="A2466">
        <f t="shared" si="347"/>
        <v>0.24663371412748225</v>
      </c>
      <c r="B2466" s="2">
        <f t="shared" si="351"/>
        <v>24.630000000001051</v>
      </c>
      <c r="C2466" s="428">
        <f t="shared" si="348"/>
        <v>24.63</v>
      </c>
      <c r="D2466" s="425">
        <f t="shared" si="343"/>
        <v>0.24663371412747179</v>
      </c>
      <c r="E2466" s="433">
        <f t="shared" si="349"/>
        <v>24.63</v>
      </c>
      <c r="F2466" s="430">
        <f t="shared" si="344"/>
        <v>0.27692976675567643</v>
      </c>
      <c r="G2466" s="439">
        <f t="shared" si="350"/>
        <v>24.63</v>
      </c>
      <c r="H2466" s="435">
        <f t="shared" si="345"/>
        <v>0.27692976675567643</v>
      </c>
      <c r="I2466" s="577">
        <f t="shared" si="350"/>
        <v>24.63</v>
      </c>
      <c r="J2466" s="573">
        <f t="shared" si="346"/>
        <v>0.69147651248720132</v>
      </c>
    </row>
    <row r="2467" spans="1:10" x14ac:dyDescent="0.25">
      <c r="A2467">
        <f t="shared" si="347"/>
        <v>0.24673304591433745</v>
      </c>
      <c r="B2467" s="2">
        <f t="shared" si="351"/>
        <v>24.640000000001052</v>
      </c>
      <c r="C2467" s="428">
        <f t="shared" si="348"/>
        <v>24.64</v>
      </c>
      <c r="D2467" s="425">
        <f t="shared" si="343"/>
        <v>0.24673304591432701</v>
      </c>
      <c r="E2467" s="433">
        <f t="shared" si="349"/>
        <v>24.64</v>
      </c>
      <c r="F2467" s="430">
        <f t="shared" si="344"/>
        <v>0.27701457355575521</v>
      </c>
      <c r="G2467" s="439">
        <f t="shared" si="350"/>
        <v>24.64</v>
      </c>
      <c r="H2467" s="435">
        <f t="shared" si="345"/>
        <v>0.27701457355575521</v>
      </c>
      <c r="I2467" s="577">
        <f t="shared" si="350"/>
        <v>24.64</v>
      </c>
      <c r="J2467" s="573">
        <f t="shared" si="346"/>
        <v>0.69155669515669527</v>
      </c>
    </row>
    <row r="2468" spans="1:10" x14ac:dyDescent="0.25">
      <c r="A2468">
        <f t="shared" si="347"/>
        <v>0.24683237905132355</v>
      </c>
      <c r="B2468" s="2">
        <f t="shared" si="351"/>
        <v>24.650000000001054</v>
      </c>
      <c r="C2468" s="428">
        <f t="shared" si="348"/>
        <v>24.65</v>
      </c>
      <c r="D2468" s="425">
        <f t="shared" si="343"/>
        <v>0.24683237905131306</v>
      </c>
      <c r="E2468" s="433">
        <f t="shared" si="349"/>
        <v>24.65</v>
      </c>
      <c r="F2468" s="430">
        <f t="shared" si="344"/>
        <v>0.27709938781784443</v>
      </c>
      <c r="G2468" s="439">
        <f t="shared" si="350"/>
        <v>24.65</v>
      </c>
      <c r="H2468" s="435">
        <f t="shared" si="345"/>
        <v>0.27709938781784443</v>
      </c>
      <c r="I2468" s="577">
        <f t="shared" si="350"/>
        <v>24.65</v>
      </c>
      <c r="J2468" s="573">
        <f t="shared" si="346"/>
        <v>0.69163687959047415</v>
      </c>
    </row>
    <row r="2469" spans="1:10" x14ac:dyDescent="0.25">
      <c r="A2469">
        <f t="shared" si="347"/>
        <v>0.24693171353571564</v>
      </c>
      <c r="B2469" s="2">
        <f t="shared" si="351"/>
        <v>24.660000000001055</v>
      </c>
      <c r="C2469" s="428">
        <f t="shared" si="348"/>
        <v>24.66</v>
      </c>
      <c r="D2469" s="425">
        <f t="shared" si="343"/>
        <v>0.24693171353570514</v>
      </c>
      <c r="E2469" s="433">
        <f t="shared" si="349"/>
        <v>24.66</v>
      </c>
      <c r="F2469" s="430">
        <f t="shared" si="344"/>
        <v>0.27718420953863349</v>
      </c>
      <c r="G2469" s="439">
        <f t="shared" si="350"/>
        <v>24.66</v>
      </c>
      <c r="H2469" s="435">
        <f t="shared" si="345"/>
        <v>0.27718420953863349</v>
      </c>
      <c r="I2469" s="577">
        <f t="shared" si="350"/>
        <v>24.66</v>
      </c>
      <c r="J2469" s="573">
        <f t="shared" si="346"/>
        <v>0.6917170657883025</v>
      </c>
    </row>
    <row r="2470" spans="1:10" x14ac:dyDescent="0.25">
      <c r="A2470">
        <f t="shared" si="347"/>
        <v>0.24703104936479417</v>
      </c>
      <c r="B2470" s="2">
        <f t="shared" si="351"/>
        <v>24.670000000001057</v>
      </c>
      <c r="C2470" s="428">
        <f t="shared" si="348"/>
        <v>24.67</v>
      </c>
      <c r="D2470" s="425">
        <f t="shared" si="343"/>
        <v>0.24703104936478371</v>
      </c>
      <c r="E2470" s="433">
        <f t="shared" si="349"/>
        <v>24.67</v>
      </c>
      <c r="F2470" s="430">
        <f t="shared" si="344"/>
        <v>0.27726903871481268</v>
      </c>
      <c r="G2470" s="439">
        <f t="shared" si="350"/>
        <v>24.67</v>
      </c>
      <c r="H2470" s="435">
        <f t="shared" si="345"/>
        <v>0.27726903871481268</v>
      </c>
      <c r="I2470" s="577">
        <f t="shared" si="350"/>
        <v>24.67</v>
      </c>
      <c r="J2470" s="573">
        <f t="shared" si="346"/>
        <v>0.69179725374994405</v>
      </c>
    </row>
    <row r="2471" spans="1:10" x14ac:dyDescent="0.25">
      <c r="A2471">
        <f t="shared" si="347"/>
        <v>0.24713038653584518</v>
      </c>
      <c r="B2471" s="2">
        <f t="shared" si="351"/>
        <v>24.680000000001058</v>
      </c>
      <c r="C2471" s="428">
        <f t="shared" si="348"/>
        <v>24.68</v>
      </c>
      <c r="D2471" s="425">
        <f t="shared" si="343"/>
        <v>0.24713038653583466</v>
      </c>
      <c r="E2471" s="433">
        <f t="shared" si="349"/>
        <v>24.68</v>
      </c>
      <c r="F2471" s="430">
        <f t="shared" si="344"/>
        <v>0.27735387534307371</v>
      </c>
      <c r="G2471" s="439">
        <f t="shared" si="350"/>
        <v>24.68</v>
      </c>
      <c r="H2471" s="435">
        <f t="shared" si="345"/>
        <v>0.27735387534307371</v>
      </c>
      <c r="I2471" s="577">
        <f t="shared" si="350"/>
        <v>24.68</v>
      </c>
      <c r="J2471" s="573">
        <f t="shared" si="346"/>
        <v>0.69187744347516489</v>
      </c>
    </row>
    <row r="2472" spans="1:10" x14ac:dyDescent="0.25">
      <c r="A2472">
        <f t="shared" si="347"/>
        <v>0.24722972504615984</v>
      </c>
      <c r="B2472" s="2">
        <f t="shared" si="351"/>
        <v>24.69000000000106</v>
      </c>
      <c r="C2472" s="428">
        <f t="shared" si="348"/>
        <v>24.69</v>
      </c>
      <c r="D2472" s="425">
        <f t="shared" si="343"/>
        <v>0.24722972504614929</v>
      </c>
      <c r="E2472" s="433">
        <f t="shared" si="349"/>
        <v>24.69</v>
      </c>
      <c r="F2472" s="430">
        <f t="shared" si="344"/>
        <v>0.27743871942010884</v>
      </c>
      <c r="G2472" s="439">
        <f t="shared" si="350"/>
        <v>24.69</v>
      </c>
      <c r="H2472" s="435">
        <f t="shared" si="345"/>
        <v>0.27743871942010884</v>
      </c>
      <c r="I2472" s="577">
        <f t="shared" si="350"/>
        <v>24.69</v>
      </c>
      <c r="J2472" s="573">
        <f t="shared" si="346"/>
        <v>0.69195763496372753</v>
      </c>
    </row>
    <row r="2473" spans="1:10" x14ac:dyDescent="0.25">
      <c r="A2473">
        <f t="shared" si="347"/>
        <v>0.24732906489303488</v>
      </c>
      <c r="B2473" s="2">
        <f t="shared" si="351"/>
        <v>24.700000000001062</v>
      </c>
      <c r="C2473" s="428">
        <f t="shared" si="348"/>
        <v>24.7</v>
      </c>
      <c r="D2473" s="425">
        <f t="shared" si="343"/>
        <v>0.24732906489302434</v>
      </c>
      <c r="E2473" s="433">
        <f t="shared" si="349"/>
        <v>24.7</v>
      </c>
      <c r="F2473" s="430">
        <f t="shared" si="344"/>
        <v>0.2775235709426116</v>
      </c>
      <c r="G2473" s="439">
        <f t="shared" si="350"/>
        <v>24.7</v>
      </c>
      <c r="H2473" s="435">
        <f t="shared" si="345"/>
        <v>0.2775235709426116</v>
      </c>
      <c r="I2473" s="577">
        <f t="shared" si="350"/>
        <v>24.7</v>
      </c>
      <c r="J2473" s="573">
        <f t="shared" si="346"/>
        <v>0.6920378282153985</v>
      </c>
    </row>
    <row r="2474" spans="1:10" x14ac:dyDescent="0.25">
      <c r="A2474">
        <f t="shared" si="347"/>
        <v>0.24742840607377242</v>
      </c>
      <c r="B2474" s="2">
        <f t="shared" si="351"/>
        <v>24.710000000001063</v>
      </c>
      <c r="C2474" s="428">
        <f t="shared" si="348"/>
        <v>24.71</v>
      </c>
      <c r="D2474" s="425">
        <f t="shared" si="343"/>
        <v>0.24742840607376188</v>
      </c>
      <c r="E2474" s="433">
        <f t="shared" si="349"/>
        <v>24.71</v>
      </c>
      <c r="F2474" s="430">
        <f t="shared" si="344"/>
        <v>0.27760842990727613</v>
      </c>
      <c r="G2474" s="439">
        <f t="shared" si="350"/>
        <v>24.71</v>
      </c>
      <c r="H2474" s="435">
        <f t="shared" si="345"/>
        <v>0.27760842990727613</v>
      </c>
      <c r="I2474" s="577">
        <f t="shared" si="350"/>
        <v>24.71</v>
      </c>
      <c r="J2474" s="573">
        <f t="shared" si="346"/>
        <v>0.69211802322994065</v>
      </c>
    </row>
    <row r="2475" spans="1:10" x14ac:dyDescent="0.25">
      <c r="A2475">
        <f t="shared" si="347"/>
        <v>0.24752774858567975</v>
      </c>
      <c r="B2475" s="2">
        <f t="shared" si="351"/>
        <v>24.720000000001065</v>
      </c>
      <c r="C2475" s="428">
        <f t="shared" si="348"/>
        <v>24.72</v>
      </c>
      <c r="D2475" s="425">
        <f t="shared" si="343"/>
        <v>0.24752774858566914</v>
      </c>
      <c r="E2475" s="433">
        <f t="shared" si="349"/>
        <v>24.72</v>
      </c>
      <c r="F2475" s="430">
        <f t="shared" si="344"/>
        <v>0.27769329631079825</v>
      </c>
      <c r="G2475" s="439">
        <f t="shared" si="350"/>
        <v>24.72</v>
      </c>
      <c r="H2475" s="435">
        <f t="shared" si="345"/>
        <v>0.27769329631079825</v>
      </c>
      <c r="I2475" s="577">
        <f t="shared" si="350"/>
        <v>24.72</v>
      </c>
      <c r="J2475" s="573">
        <f t="shared" si="346"/>
        <v>0.69219822000712017</v>
      </c>
    </row>
    <row r="2476" spans="1:10" x14ac:dyDescent="0.25">
      <c r="A2476">
        <f t="shared" si="347"/>
        <v>0.2476270924260697</v>
      </c>
      <c r="B2476" s="2">
        <f t="shared" si="351"/>
        <v>24.730000000001066</v>
      </c>
      <c r="C2476" s="428">
        <f t="shared" si="348"/>
        <v>24.73</v>
      </c>
      <c r="D2476" s="425">
        <f t="shared" si="343"/>
        <v>0.2476270924260591</v>
      </c>
      <c r="E2476" s="433">
        <f t="shared" si="349"/>
        <v>24.73</v>
      </c>
      <c r="F2476" s="430">
        <f t="shared" si="344"/>
        <v>0.2777781701498741</v>
      </c>
      <c r="G2476" s="439">
        <f t="shared" si="350"/>
        <v>24.73</v>
      </c>
      <c r="H2476" s="435">
        <f t="shared" si="345"/>
        <v>0.2777781701498741</v>
      </c>
      <c r="I2476" s="577">
        <f t="shared" si="350"/>
        <v>24.73</v>
      </c>
      <c r="J2476" s="573">
        <f t="shared" si="346"/>
        <v>0.69227841854670036</v>
      </c>
    </row>
    <row r="2477" spans="1:10" x14ac:dyDescent="0.25">
      <c r="A2477">
        <f t="shared" si="347"/>
        <v>0.24772643759226026</v>
      </c>
      <c r="B2477" s="2">
        <f t="shared" si="351"/>
        <v>24.740000000001068</v>
      </c>
      <c r="C2477" s="428">
        <f t="shared" si="348"/>
        <v>24.74</v>
      </c>
      <c r="D2477" s="425">
        <f t="shared" si="343"/>
        <v>0.24772643759224963</v>
      </c>
      <c r="E2477" s="433">
        <f t="shared" si="349"/>
        <v>24.74</v>
      </c>
      <c r="F2477" s="430">
        <f t="shared" si="344"/>
        <v>0.27786305142120127</v>
      </c>
      <c r="G2477" s="439">
        <f t="shared" si="350"/>
        <v>24.74</v>
      </c>
      <c r="H2477" s="435">
        <f t="shared" si="345"/>
        <v>0.27786305142120127</v>
      </c>
      <c r="I2477" s="577">
        <f t="shared" si="350"/>
        <v>24.74</v>
      </c>
      <c r="J2477" s="573">
        <f t="shared" si="346"/>
        <v>0.69235861884844685</v>
      </c>
    </row>
    <row r="2478" spans="1:10" x14ac:dyDescent="0.25">
      <c r="A2478">
        <f t="shared" si="347"/>
        <v>0.24782578408157493</v>
      </c>
      <c r="B2478" s="2">
        <f t="shared" si="351"/>
        <v>24.750000000001069</v>
      </c>
      <c r="C2478" s="428">
        <f t="shared" si="348"/>
        <v>24.75</v>
      </c>
      <c r="D2478" s="425">
        <f t="shared" si="343"/>
        <v>0.24782578408156433</v>
      </c>
      <c r="E2478" s="433">
        <f t="shared" si="349"/>
        <v>24.75</v>
      </c>
      <c r="F2478" s="430">
        <f t="shared" si="344"/>
        <v>0.27794794012147811</v>
      </c>
      <c r="G2478" s="439">
        <f t="shared" si="350"/>
        <v>24.75</v>
      </c>
      <c r="H2478" s="435">
        <f t="shared" si="345"/>
        <v>0.27794794012147811</v>
      </c>
      <c r="I2478" s="577">
        <f t="shared" si="350"/>
        <v>24.75</v>
      </c>
      <c r="J2478" s="573">
        <f t="shared" si="346"/>
        <v>0.6924388209121245</v>
      </c>
    </row>
    <row r="2479" spans="1:10" x14ac:dyDescent="0.25">
      <c r="A2479">
        <f t="shared" si="347"/>
        <v>0.24792513189134241</v>
      </c>
      <c r="B2479" s="2">
        <f t="shared" si="351"/>
        <v>24.760000000001071</v>
      </c>
      <c r="C2479" s="428">
        <f t="shared" si="348"/>
        <v>24.76</v>
      </c>
      <c r="D2479" s="425">
        <f t="shared" si="343"/>
        <v>0.24792513189133181</v>
      </c>
      <c r="E2479" s="433">
        <f t="shared" si="349"/>
        <v>24.76</v>
      </c>
      <c r="F2479" s="430">
        <f t="shared" si="344"/>
        <v>0.27803283624740405</v>
      </c>
      <c r="G2479" s="439">
        <f t="shared" si="350"/>
        <v>24.76</v>
      </c>
      <c r="H2479" s="435">
        <f t="shared" si="345"/>
        <v>0.27803283624740405</v>
      </c>
      <c r="I2479" s="577">
        <f t="shared" si="350"/>
        <v>24.76</v>
      </c>
      <c r="J2479" s="573">
        <f t="shared" si="346"/>
        <v>0.69251902473749771</v>
      </c>
    </row>
    <row r="2480" spans="1:10" x14ac:dyDescent="0.25">
      <c r="A2480">
        <f t="shared" si="347"/>
        <v>0.24802448101889671</v>
      </c>
      <c r="B2480" s="2">
        <f t="shared" si="351"/>
        <v>24.770000000001072</v>
      </c>
      <c r="C2480" s="428">
        <f t="shared" si="348"/>
        <v>24.77</v>
      </c>
      <c r="D2480" s="425">
        <f t="shared" si="343"/>
        <v>0.24802448101888602</v>
      </c>
      <c r="E2480" s="433">
        <f t="shared" si="349"/>
        <v>24.77</v>
      </c>
      <c r="F2480" s="430">
        <f t="shared" si="344"/>
        <v>0.27811773979567944</v>
      </c>
      <c r="G2480" s="439">
        <f t="shared" si="350"/>
        <v>24.77</v>
      </c>
      <c r="H2480" s="435">
        <f t="shared" si="345"/>
        <v>0.27811773979567944</v>
      </c>
      <c r="I2480" s="577">
        <f t="shared" si="350"/>
        <v>24.77</v>
      </c>
      <c r="J2480" s="573">
        <f t="shared" si="346"/>
        <v>0.69259923032433146</v>
      </c>
    </row>
    <row r="2481" spans="1:10" x14ac:dyDescent="0.25">
      <c r="A2481">
        <f t="shared" si="347"/>
        <v>0.24812383146157715</v>
      </c>
      <c r="B2481" s="2">
        <f t="shared" si="351"/>
        <v>24.780000000001074</v>
      </c>
      <c r="C2481" s="428">
        <f t="shared" si="348"/>
        <v>24.78</v>
      </c>
      <c r="D2481" s="425">
        <f t="shared" si="343"/>
        <v>0.2481238314615665</v>
      </c>
      <c r="E2481" s="433">
        <f t="shared" si="349"/>
        <v>24.78</v>
      </c>
      <c r="F2481" s="430">
        <f t="shared" si="344"/>
        <v>0.27820265076300577</v>
      </c>
      <c r="G2481" s="439">
        <f t="shared" si="350"/>
        <v>24.78</v>
      </c>
      <c r="H2481" s="435">
        <f t="shared" si="345"/>
        <v>0.27820265076300577</v>
      </c>
      <c r="I2481" s="577">
        <f t="shared" si="350"/>
        <v>24.78</v>
      </c>
      <c r="J2481" s="573">
        <f t="shared" si="346"/>
        <v>0.69267943767239071</v>
      </c>
    </row>
    <row r="2482" spans="1:10" x14ac:dyDescent="0.25">
      <c r="A2482">
        <f t="shared" si="347"/>
        <v>0.24822318321672837</v>
      </c>
      <c r="B2482" s="2">
        <f t="shared" si="351"/>
        <v>24.790000000001076</v>
      </c>
      <c r="C2482" s="428">
        <f t="shared" si="348"/>
        <v>24.79</v>
      </c>
      <c r="D2482" s="425">
        <f t="shared" si="343"/>
        <v>0.24822318321671769</v>
      </c>
      <c r="E2482" s="433">
        <f t="shared" si="349"/>
        <v>24.79</v>
      </c>
      <c r="F2482" s="430">
        <f t="shared" si="344"/>
        <v>0.27828756914608549</v>
      </c>
      <c r="G2482" s="439">
        <f t="shared" si="350"/>
        <v>24.79</v>
      </c>
      <c r="H2482" s="435">
        <f t="shared" si="345"/>
        <v>0.27828756914608549</v>
      </c>
      <c r="I2482" s="577">
        <f t="shared" si="350"/>
        <v>24.79</v>
      </c>
      <c r="J2482" s="573">
        <f t="shared" si="346"/>
        <v>0.69275964678144031</v>
      </c>
    </row>
    <row r="2483" spans="1:10" x14ac:dyDescent="0.25">
      <c r="A2483">
        <f t="shared" si="347"/>
        <v>0.24832253628170028</v>
      </c>
      <c r="B2483" s="2">
        <f t="shared" si="351"/>
        <v>24.800000000001077</v>
      </c>
      <c r="C2483" s="428">
        <f t="shared" si="348"/>
        <v>24.8</v>
      </c>
      <c r="D2483" s="425">
        <f t="shared" si="343"/>
        <v>0.24832253628168957</v>
      </c>
      <c r="E2483" s="433">
        <f t="shared" si="349"/>
        <v>24.8</v>
      </c>
      <c r="F2483" s="430">
        <f t="shared" si="344"/>
        <v>0.27837249494162197</v>
      </c>
      <c r="G2483" s="439">
        <f t="shared" si="350"/>
        <v>24.8</v>
      </c>
      <c r="H2483" s="435">
        <f t="shared" si="345"/>
        <v>0.27837249494162197</v>
      </c>
      <c r="I2483" s="577">
        <f t="shared" si="350"/>
        <v>24.8</v>
      </c>
      <c r="J2483" s="573">
        <f t="shared" si="346"/>
        <v>0.69283985765124545</v>
      </c>
    </row>
    <row r="2484" spans="1:10" x14ac:dyDescent="0.25">
      <c r="A2484">
        <f t="shared" si="347"/>
        <v>0.24842189065384795</v>
      </c>
      <c r="B2484" s="2">
        <f t="shared" si="351"/>
        <v>24.810000000001079</v>
      </c>
      <c r="C2484" s="428">
        <f t="shared" si="348"/>
        <v>24.81</v>
      </c>
      <c r="D2484" s="425">
        <f t="shared" si="343"/>
        <v>0.24842189065383721</v>
      </c>
      <c r="E2484" s="433">
        <f t="shared" si="349"/>
        <v>24.81</v>
      </c>
      <c r="F2484" s="430">
        <f t="shared" si="344"/>
        <v>0.27845742814631969</v>
      </c>
      <c r="G2484" s="439">
        <f t="shared" si="350"/>
        <v>24.81</v>
      </c>
      <c r="H2484" s="435">
        <f t="shared" si="345"/>
        <v>0.27845742814631969</v>
      </c>
      <c r="I2484" s="577">
        <f t="shared" si="350"/>
        <v>24.81</v>
      </c>
      <c r="J2484" s="573">
        <f t="shared" si="346"/>
        <v>0.6929200702815711</v>
      </c>
    </row>
    <row r="2485" spans="1:10" x14ac:dyDescent="0.25">
      <c r="A2485">
        <f t="shared" si="347"/>
        <v>0.24852124633053183</v>
      </c>
      <c r="B2485" s="2">
        <f t="shared" si="351"/>
        <v>24.82000000000108</v>
      </c>
      <c r="C2485" s="428">
        <f t="shared" si="348"/>
        <v>24.82</v>
      </c>
      <c r="D2485" s="425">
        <f t="shared" si="343"/>
        <v>0.24852124633052111</v>
      </c>
      <c r="E2485" s="433">
        <f t="shared" si="349"/>
        <v>24.82</v>
      </c>
      <c r="F2485" s="430">
        <f t="shared" si="344"/>
        <v>0.27854236875688404</v>
      </c>
      <c r="G2485" s="439">
        <f t="shared" si="350"/>
        <v>24.82</v>
      </c>
      <c r="H2485" s="435">
        <f t="shared" si="345"/>
        <v>0.27854236875688404</v>
      </c>
      <c r="I2485" s="577">
        <f t="shared" si="350"/>
        <v>24.82</v>
      </c>
      <c r="J2485" s="573">
        <f t="shared" si="346"/>
        <v>0.69300028467218233</v>
      </c>
    </row>
    <row r="2486" spans="1:10" x14ac:dyDescent="0.25">
      <c r="A2486">
        <f t="shared" si="347"/>
        <v>0.24862060330911764</v>
      </c>
      <c r="B2486" s="2">
        <f t="shared" si="351"/>
        <v>24.830000000001082</v>
      </c>
      <c r="C2486" s="428">
        <f t="shared" si="348"/>
        <v>24.83</v>
      </c>
      <c r="D2486" s="425">
        <f t="shared" si="343"/>
        <v>0.24862060330910687</v>
      </c>
      <c r="E2486" s="433">
        <f t="shared" si="349"/>
        <v>24.83</v>
      </c>
      <c r="F2486" s="430">
        <f t="shared" si="344"/>
        <v>0.27862731677002139</v>
      </c>
      <c r="G2486" s="439">
        <f t="shared" si="350"/>
        <v>24.83</v>
      </c>
      <c r="H2486" s="435">
        <f t="shared" si="345"/>
        <v>0.27862731677002139</v>
      </c>
      <c r="I2486" s="577">
        <f t="shared" si="350"/>
        <v>24.83</v>
      </c>
      <c r="J2486" s="573">
        <f t="shared" si="346"/>
        <v>0.693080500822844</v>
      </c>
    </row>
    <row r="2487" spans="1:10" x14ac:dyDescent="0.25">
      <c r="A2487">
        <f t="shared" si="347"/>
        <v>0.24871996158697615</v>
      </c>
      <c r="B2487" s="2">
        <f t="shared" si="351"/>
        <v>24.840000000001083</v>
      </c>
      <c r="C2487" s="428">
        <f t="shared" si="348"/>
        <v>24.84</v>
      </c>
      <c r="D2487" s="425">
        <f t="shared" si="343"/>
        <v>0.24871996158696538</v>
      </c>
      <c r="E2487" s="433">
        <f t="shared" si="349"/>
        <v>24.84</v>
      </c>
      <c r="F2487" s="430">
        <f t="shared" si="344"/>
        <v>0.27871227218243927</v>
      </c>
      <c r="G2487" s="439">
        <f t="shared" si="350"/>
        <v>24.84</v>
      </c>
      <c r="H2487" s="435">
        <f t="shared" si="345"/>
        <v>0.27871227218243927</v>
      </c>
      <c r="I2487" s="577">
        <f t="shared" si="350"/>
        <v>24.84</v>
      </c>
      <c r="J2487" s="573">
        <f t="shared" si="346"/>
        <v>0.69316071873332141</v>
      </c>
    </row>
    <row r="2488" spans="1:10" x14ac:dyDescent="0.25">
      <c r="A2488">
        <f t="shared" si="347"/>
        <v>0.2488193211614835</v>
      </c>
      <c r="B2488" s="2">
        <f t="shared" si="351"/>
        <v>24.850000000001085</v>
      </c>
      <c r="C2488" s="428">
        <f t="shared" si="348"/>
        <v>24.85</v>
      </c>
      <c r="D2488" s="425">
        <f t="shared" si="343"/>
        <v>0.24881932116147276</v>
      </c>
      <c r="E2488" s="433">
        <f t="shared" si="349"/>
        <v>24.85</v>
      </c>
      <c r="F2488" s="430">
        <f t="shared" si="344"/>
        <v>0.27879723499084602</v>
      </c>
      <c r="G2488" s="439">
        <f t="shared" si="350"/>
        <v>24.85</v>
      </c>
      <c r="H2488" s="435">
        <f t="shared" si="345"/>
        <v>0.27879723499084602</v>
      </c>
      <c r="I2488" s="577">
        <f t="shared" si="350"/>
        <v>24.85</v>
      </c>
      <c r="J2488" s="573">
        <f t="shared" si="346"/>
        <v>0.69324093840338008</v>
      </c>
    </row>
    <row r="2489" spans="1:10" x14ac:dyDescent="0.25">
      <c r="A2489">
        <f t="shared" si="347"/>
        <v>0.2489186820300211</v>
      </c>
      <c r="B2489" s="2">
        <f t="shared" si="351"/>
        <v>24.860000000001087</v>
      </c>
      <c r="C2489" s="428">
        <f t="shared" si="348"/>
        <v>24.86</v>
      </c>
      <c r="D2489" s="425">
        <f t="shared" si="343"/>
        <v>0.2489186820300103</v>
      </c>
      <c r="E2489" s="433">
        <f t="shared" si="349"/>
        <v>24.86</v>
      </c>
      <c r="F2489" s="430">
        <f t="shared" si="344"/>
        <v>0.27888220519195117</v>
      </c>
      <c r="G2489" s="439">
        <f t="shared" si="350"/>
        <v>24.86</v>
      </c>
      <c r="H2489" s="435">
        <f t="shared" si="345"/>
        <v>0.27888220519195117</v>
      </c>
      <c r="I2489" s="577">
        <f t="shared" si="350"/>
        <v>24.86</v>
      </c>
      <c r="J2489" s="573">
        <f t="shared" si="346"/>
        <v>0.69332115983278497</v>
      </c>
    </row>
    <row r="2490" spans="1:10" x14ac:dyDescent="0.25">
      <c r="A2490">
        <f t="shared" si="347"/>
        <v>0.24901804418997542</v>
      </c>
      <c r="B2490" s="2">
        <f t="shared" si="351"/>
        <v>24.870000000001088</v>
      </c>
      <c r="C2490" s="428">
        <f t="shared" si="348"/>
        <v>24.87</v>
      </c>
      <c r="D2490" s="425">
        <f t="shared" si="343"/>
        <v>0.24901804418996468</v>
      </c>
      <c r="E2490" s="433">
        <f t="shared" si="349"/>
        <v>24.87</v>
      </c>
      <c r="F2490" s="430">
        <f t="shared" si="344"/>
        <v>0.27896718278246507</v>
      </c>
      <c r="G2490" s="439">
        <f t="shared" si="350"/>
        <v>24.87</v>
      </c>
      <c r="H2490" s="435">
        <f t="shared" si="345"/>
        <v>0.27896718278246507</v>
      </c>
      <c r="I2490" s="577">
        <f t="shared" si="350"/>
        <v>24.87</v>
      </c>
      <c r="J2490" s="573">
        <f t="shared" si="346"/>
        <v>0.69340138302130139</v>
      </c>
    </row>
    <row r="2491" spans="1:10" x14ac:dyDescent="0.25">
      <c r="A2491">
        <f t="shared" si="347"/>
        <v>0.24911740763873824</v>
      </c>
      <c r="B2491" s="2">
        <f t="shared" si="351"/>
        <v>24.88000000000109</v>
      </c>
      <c r="C2491" s="428">
        <f t="shared" si="348"/>
        <v>24.88</v>
      </c>
      <c r="D2491" s="425">
        <f t="shared" si="343"/>
        <v>0.24911740763872739</v>
      </c>
      <c r="E2491" s="433">
        <f t="shared" si="349"/>
        <v>24.88</v>
      </c>
      <c r="F2491" s="430">
        <f t="shared" si="344"/>
        <v>0.27905216775909919</v>
      </c>
      <c r="G2491" s="439">
        <f t="shared" si="350"/>
        <v>24.88</v>
      </c>
      <c r="H2491" s="435">
        <f t="shared" si="345"/>
        <v>0.27905216775909919</v>
      </c>
      <c r="I2491" s="577">
        <f t="shared" si="350"/>
        <v>24.88</v>
      </c>
      <c r="J2491" s="573">
        <f t="shared" si="346"/>
        <v>0.69348160796869451</v>
      </c>
    </row>
    <row r="2492" spans="1:10" x14ac:dyDescent="0.25">
      <c r="A2492">
        <f t="shared" si="347"/>
        <v>0.24921677237370635</v>
      </c>
      <c r="B2492" s="2">
        <f t="shared" si="351"/>
        <v>24.890000000001091</v>
      </c>
      <c r="C2492" s="428">
        <f t="shared" si="348"/>
        <v>24.89</v>
      </c>
      <c r="D2492" s="425">
        <f t="shared" si="343"/>
        <v>0.24921677237369552</v>
      </c>
      <c r="E2492" s="433">
        <f t="shared" si="349"/>
        <v>24.89</v>
      </c>
      <c r="F2492" s="430">
        <f t="shared" si="344"/>
        <v>0.27913716011856587</v>
      </c>
      <c r="G2492" s="439">
        <f t="shared" si="350"/>
        <v>24.89</v>
      </c>
      <c r="H2492" s="435">
        <f t="shared" si="345"/>
        <v>0.27913716011856587</v>
      </c>
      <c r="I2492" s="577">
        <f t="shared" si="350"/>
        <v>24.89</v>
      </c>
      <c r="J2492" s="573">
        <f t="shared" si="346"/>
        <v>0.69356183467473009</v>
      </c>
    </row>
    <row r="2493" spans="1:10" x14ac:dyDescent="0.25">
      <c r="A2493">
        <f t="shared" si="347"/>
        <v>0.24931613839228201</v>
      </c>
      <c r="B2493" s="2">
        <f t="shared" si="351"/>
        <v>24.900000000001093</v>
      </c>
      <c r="C2493" s="428">
        <f t="shared" si="348"/>
        <v>24.9</v>
      </c>
      <c r="D2493" s="425">
        <f t="shared" si="343"/>
        <v>0.24931613839227112</v>
      </c>
      <c r="E2493" s="433">
        <f t="shared" si="349"/>
        <v>24.9</v>
      </c>
      <c r="F2493" s="430">
        <f t="shared" si="344"/>
        <v>0.27922215985757876</v>
      </c>
      <c r="G2493" s="439">
        <f t="shared" si="350"/>
        <v>24.9</v>
      </c>
      <c r="H2493" s="435">
        <f t="shared" si="345"/>
        <v>0.27922215985757876</v>
      </c>
      <c r="I2493" s="577">
        <f t="shared" si="350"/>
        <v>24.9</v>
      </c>
      <c r="J2493" s="573">
        <f t="shared" si="346"/>
        <v>0.69364206313917276</v>
      </c>
    </row>
    <row r="2494" spans="1:10" x14ac:dyDescent="0.25">
      <c r="A2494">
        <f t="shared" si="347"/>
        <v>0.24941550569187235</v>
      </c>
      <c r="B2494" s="2">
        <f t="shared" si="351"/>
        <v>24.910000000001094</v>
      </c>
      <c r="C2494" s="428">
        <f t="shared" si="348"/>
        <v>24.91</v>
      </c>
      <c r="D2494" s="425">
        <f t="shared" si="343"/>
        <v>0.24941550569186147</v>
      </c>
      <c r="E2494" s="433">
        <f t="shared" si="349"/>
        <v>24.91</v>
      </c>
      <c r="F2494" s="430">
        <f t="shared" si="344"/>
        <v>0.27930716697285218</v>
      </c>
      <c r="G2494" s="439">
        <f t="shared" si="350"/>
        <v>24.91</v>
      </c>
      <c r="H2494" s="435">
        <f t="shared" si="345"/>
        <v>0.27930716697285218</v>
      </c>
      <c r="I2494" s="577">
        <f t="shared" si="350"/>
        <v>24.91</v>
      </c>
      <c r="J2494" s="573">
        <f t="shared" si="346"/>
        <v>0.69372229336178937</v>
      </c>
    </row>
    <row r="2495" spans="1:10" x14ac:dyDescent="0.25">
      <c r="A2495">
        <f t="shared" si="347"/>
        <v>0.24951487426988983</v>
      </c>
      <c r="B2495" s="2">
        <f t="shared" si="351"/>
        <v>24.920000000001096</v>
      </c>
      <c r="C2495" s="428">
        <f t="shared" si="348"/>
        <v>24.92</v>
      </c>
      <c r="D2495" s="425">
        <f t="shared" si="343"/>
        <v>0.24951487426987895</v>
      </c>
      <c r="E2495" s="433">
        <f t="shared" si="349"/>
        <v>24.92</v>
      </c>
      <c r="F2495" s="430">
        <f t="shared" si="344"/>
        <v>0.27939218146110156</v>
      </c>
      <c r="G2495" s="439">
        <f t="shared" si="350"/>
        <v>24.92</v>
      </c>
      <c r="H2495" s="435">
        <f t="shared" si="345"/>
        <v>0.27939218146110156</v>
      </c>
      <c r="I2495" s="577">
        <f t="shared" si="350"/>
        <v>24.92</v>
      </c>
      <c r="J2495" s="573">
        <f t="shared" si="346"/>
        <v>0.69380252534234377</v>
      </c>
    </row>
    <row r="2496" spans="1:10" x14ac:dyDescent="0.25">
      <c r="A2496">
        <f t="shared" si="347"/>
        <v>0.24961424412375199</v>
      </c>
      <c r="B2496" s="2">
        <f t="shared" si="351"/>
        <v>24.930000000001098</v>
      </c>
      <c r="C2496" s="428">
        <f t="shared" si="348"/>
        <v>24.93</v>
      </c>
      <c r="D2496" s="425">
        <f t="shared" si="343"/>
        <v>0.24961424412374109</v>
      </c>
      <c r="E2496" s="433">
        <f t="shared" si="349"/>
        <v>24.93</v>
      </c>
      <c r="F2496" s="430">
        <f t="shared" si="344"/>
        <v>0.27947720331904335</v>
      </c>
      <c r="G2496" s="439">
        <f t="shared" si="350"/>
        <v>24.93</v>
      </c>
      <c r="H2496" s="435">
        <f t="shared" si="345"/>
        <v>0.27947720331904335</v>
      </c>
      <c r="I2496" s="577">
        <f t="shared" si="350"/>
        <v>24.93</v>
      </c>
      <c r="J2496" s="573">
        <f t="shared" si="346"/>
        <v>0.6938827590806026</v>
      </c>
    </row>
    <row r="2497" spans="1:10" x14ac:dyDescent="0.25">
      <c r="A2497">
        <f t="shared" si="347"/>
        <v>0.24971361525088157</v>
      </c>
      <c r="B2497" s="2">
        <f t="shared" si="351"/>
        <v>24.940000000001099</v>
      </c>
      <c r="C2497" s="428">
        <f t="shared" si="348"/>
        <v>24.94</v>
      </c>
      <c r="D2497" s="425">
        <f t="shared" si="343"/>
        <v>0.24971361525087066</v>
      </c>
      <c r="E2497" s="433">
        <f t="shared" si="349"/>
        <v>24.94</v>
      </c>
      <c r="F2497" s="430">
        <f t="shared" si="344"/>
        <v>0.27956223254339518</v>
      </c>
      <c r="G2497" s="439">
        <f t="shared" si="350"/>
        <v>24.94</v>
      </c>
      <c r="H2497" s="435">
        <f t="shared" si="345"/>
        <v>0.27956223254339518</v>
      </c>
      <c r="I2497" s="577">
        <f t="shared" si="350"/>
        <v>24.94</v>
      </c>
      <c r="J2497" s="573">
        <f t="shared" si="346"/>
        <v>0.69396299457633137</v>
      </c>
    </row>
    <row r="2498" spans="1:10" x14ac:dyDescent="0.25">
      <c r="A2498">
        <f t="shared" si="347"/>
        <v>0.24981298764870635</v>
      </c>
      <c r="B2498" s="2">
        <f t="shared" si="351"/>
        <v>24.950000000001101</v>
      </c>
      <c r="C2498" s="428">
        <f t="shared" si="348"/>
        <v>24.95</v>
      </c>
      <c r="D2498" s="425">
        <f t="shared" si="343"/>
        <v>0.24981298764869539</v>
      </c>
      <c r="E2498" s="433">
        <f t="shared" si="349"/>
        <v>24.95</v>
      </c>
      <c r="F2498" s="430">
        <f t="shared" si="344"/>
        <v>0.27964726913087529</v>
      </c>
      <c r="G2498" s="439">
        <f t="shared" si="350"/>
        <v>24.95</v>
      </c>
      <c r="H2498" s="435">
        <f t="shared" si="345"/>
        <v>0.27964726913087529</v>
      </c>
      <c r="I2498" s="577">
        <f t="shared" si="350"/>
        <v>24.95</v>
      </c>
      <c r="J2498" s="573">
        <f t="shared" si="346"/>
        <v>0.69404323182929539</v>
      </c>
    </row>
    <row r="2499" spans="1:10" x14ac:dyDescent="0.25">
      <c r="A2499">
        <f t="shared" si="347"/>
        <v>0.24991236131465924</v>
      </c>
      <c r="B2499" s="2">
        <f t="shared" si="351"/>
        <v>24.960000000001102</v>
      </c>
      <c r="C2499" s="428">
        <f t="shared" si="348"/>
        <v>24.96</v>
      </c>
      <c r="D2499" s="425">
        <f t="shared" ref="D2499:D2562" si="352">(((1+C2499/100)^D$2)*C2499/100)/(((1+C2499/100)^D$2)-1)</f>
        <v>0.24991236131464831</v>
      </c>
      <c r="E2499" s="433">
        <f t="shared" si="349"/>
        <v>24.96</v>
      </c>
      <c r="F2499" s="430">
        <f t="shared" ref="F2499:F2562" si="353">(((1+E2499/100)^F$2)*E2499/100)/(((1+E2499/100)^F$2)-1)</f>
        <v>0.27973231307820329</v>
      </c>
      <c r="G2499" s="439">
        <f t="shared" si="350"/>
        <v>24.96</v>
      </c>
      <c r="H2499" s="435">
        <f t="shared" ref="H2499:H2562" si="354">(((1+G2499/100)^H$2)*G2499/100)/(((1+G2499/100)^H$2)-1)</f>
        <v>0.27973231307820329</v>
      </c>
      <c r="I2499" s="577">
        <f t="shared" si="350"/>
        <v>24.96</v>
      </c>
      <c r="J2499" s="573">
        <f t="shared" ref="J2499:J2562" si="355">(((1+I2499/100)^J$2)*I2499/100)/(((1+I2499/100)^J$2)-1)</f>
        <v>0.6941234708392604</v>
      </c>
    </row>
    <row r="2500" spans="1:10" x14ac:dyDescent="0.25">
      <c r="A2500">
        <f t="shared" si="347"/>
        <v>0.2500117362461784</v>
      </c>
      <c r="B2500" s="2">
        <f t="shared" si="351"/>
        <v>24.970000000001104</v>
      </c>
      <c r="C2500" s="428">
        <f t="shared" si="348"/>
        <v>24.97</v>
      </c>
      <c r="D2500" s="425">
        <f t="shared" si="352"/>
        <v>0.2500117362461674</v>
      </c>
      <c r="E2500" s="433">
        <f t="shared" si="349"/>
        <v>24.97</v>
      </c>
      <c r="F2500" s="430">
        <f t="shared" si="353"/>
        <v>0.27981736438209948</v>
      </c>
      <c r="G2500" s="439">
        <f t="shared" si="350"/>
        <v>24.97</v>
      </c>
      <c r="H2500" s="435">
        <f t="shared" si="354"/>
        <v>0.27981736438209948</v>
      </c>
      <c r="I2500" s="577">
        <f t="shared" si="350"/>
        <v>24.97</v>
      </c>
      <c r="J2500" s="573">
        <f t="shared" si="355"/>
        <v>0.69420371160599181</v>
      </c>
    </row>
    <row r="2501" spans="1:10" x14ac:dyDescent="0.25">
      <c r="A2501">
        <f t="shared" ref="A2501:A2564" si="356">(((1+B2501/100)^A$2)*B2501/100)/(((1+B2501/100)^A$2)-1)</f>
        <v>0.25011111244070683</v>
      </c>
      <c r="B2501" s="2">
        <f t="shared" si="351"/>
        <v>24.980000000001105</v>
      </c>
      <c r="C2501" s="428">
        <f t="shared" si="348"/>
        <v>24.98</v>
      </c>
      <c r="D2501" s="425">
        <f t="shared" si="352"/>
        <v>0.25011111244069589</v>
      </c>
      <c r="E2501" s="433">
        <f t="shared" si="349"/>
        <v>24.98</v>
      </c>
      <c r="F2501" s="430">
        <f t="shared" si="353"/>
        <v>0.27990242303928553</v>
      </c>
      <c r="G2501" s="439">
        <f t="shared" si="350"/>
        <v>24.98</v>
      </c>
      <c r="H2501" s="435">
        <f t="shared" si="354"/>
        <v>0.27990242303928553</v>
      </c>
      <c r="I2501" s="577">
        <f t="shared" si="350"/>
        <v>24.98</v>
      </c>
      <c r="J2501" s="573">
        <f t="shared" si="355"/>
        <v>0.69428395412925592</v>
      </c>
    </row>
    <row r="2502" spans="1:10" x14ac:dyDescent="0.25">
      <c r="A2502">
        <f t="shared" si="356"/>
        <v>0.25021048989569289</v>
      </c>
      <c r="B2502" s="2">
        <f t="shared" si="351"/>
        <v>24.990000000001107</v>
      </c>
      <c r="C2502" s="428">
        <f t="shared" ref="C2502:C2565" si="357">ROUND(C2501+0.01,2)</f>
        <v>24.99</v>
      </c>
      <c r="D2502" s="425">
        <f t="shared" si="352"/>
        <v>0.2502104898956819</v>
      </c>
      <c r="E2502" s="433">
        <f t="shared" ref="E2502:E2565" si="358">ROUND(E2501+0.01,2)</f>
        <v>24.99</v>
      </c>
      <c r="F2502" s="430">
        <f t="shared" si="353"/>
        <v>0.2799874890464838</v>
      </c>
      <c r="G2502" s="439">
        <f t="shared" ref="G2502:I2565" si="359">ROUND(G2501+0.01,2)</f>
        <v>24.99</v>
      </c>
      <c r="H2502" s="435">
        <f t="shared" si="354"/>
        <v>0.2799874890464838</v>
      </c>
      <c r="I2502" s="577">
        <f t="shared" si="359"/>
        <v>24.99</v>
      </c>
      <c r="J2502" s="573">
        <f t="shared" si="355"/>
        <v>0.69436419840881802</v>
      </c>
    </row>
    <row r="2503" spans="1:10" x14ac:dyDescent="0.25">
      <c r="A2503">
        <f t="shared" si="356"/>
        <v>0.25030986860858984</v>
      </c>
      <c r="B2503" s="2">
        <f t="shared" si="351"/>
        <v>25.000000000001108</v>
      </c>
      <c r="C2503" s="428">
        <f t="shared" si="357"/>
        <v>25</v>
      </c>
      <c r="D2503" s="425">
        <f t="shared" si="352"/>
        <v>0.25030986860857884</v>
      </c>
      <c r="E2503" s="433">
        <f t="shared" si="358"/>
        <v>25</v>
      </c>
      <c r="F2503" s="430">
        <f t="shared" si="353"/>
        <v>0.28007256240041783</v>
      </c>
      <c r="G2503" s="439">
        <f t="shared" si="359"/>
        <v>25</v>
      </c>
      <c r="H2503" s="435">
        <f t="shared" si="354"/>
        <v>0.28007256240041783</v>
      </c>
      <c r="I2503" s="577">
        <f t="shared" si="359"/>
        <v>25</v>
      </c>
      <c r="J2503" s="573">
        <f t="shared" si="355"/>
        <v>0.69444444444444442</v>
      </c>
    </row>
    <row r="2504" spans="1:10" x14ac:dyDescent="0.25">
      <c r="A2504">
        <f t="shared" si="356"/>
        <v>0.25040924857685604</v>
      </c>
      <c r="B2504" s="2">
        <f t="shared" si="351"/>
        <v>25.01000000000111</v>
      </c>
      <c r="C2504" s="428">
        <f t="shared" si="357"/>
        <v>25.01</v>
      </c>
      <c r="D2504" s="425">
        <f t="shared" si="352"/>
        <v>0.25040924857684504</v>
      </c>
      <c r="E2504" s="433">
        <f t="shared" si="358"/>
        <v>25.01</v>
      </c>
      <c r="F2504" s="430">
        <f t="shared" si="353"/>
        <v>0.2801576430978121</v>
      </c>
      <c r="G2504" s="439">
        <f t="shared" si="359"/>
        <v>25.01</v>
      </c>
      <c r="H2504" s="435">
        <f t="shared" si="354"/>
        <v>0.2801576430978121</v>
      </c>
      <c r="I2504" s="577">
        <f t="shared" si="359"/>
        <v>25.01</v>
      </c>
      <c r="J2504" s="573">
        <f t="shared" si="355"/>
        <v>0.69452469223590063</v>
      </c>
    </row>
    <row r="2505" spans="1:10" x14ac:dyDescent="0.25">
      <c r="A2505">
        <f t="shared" si="356"/>
        <v>0.25050862979795491</v>
      </c>
      <c r="B2505" s="2">
        <f t="shared" si="351"/>
        <v>25.020000000001112</v>
      </c>
      <c r="C2505" s="428">
        <f t="shared" si="357"/>
        <v>25.02</v>
      </c>
      <c r="D2505" s="425">
        <f t="shared" si="352"/>
        <v>0.2505086297979438</v>
      </c>
      <c r="E2505" s="433">
        <f t="shared" si="358"/>
        <v>25.02</v>
      </c>
      <c r="F2505" s="430">
        <f t="shared" si="353"/>
        <v>0.28024273113539211</v>
      </c>
      <c r="G2505" s="439">
        <f t="shared" si="359"/>
        <v>25.02</v>
      </c>
      <c r="H2505" s="435">
        <f t="shared" si="354"/>
        <v>0.28024273113539211</v>
      </c>
      <c r="I2505" s="577">
        <f t="shared" si="359"/>
        <v>25.02</v>
      </c>
      <c r="J2505" s="573">
        <f t="shared" si="355"/>
        <v>0.69460494178295262</v>
      </c>
    </row>
    <row r="2506" spans="1:10" x14ac:dyDescent="0.25">
      <c r="A2506">
        <f t="shared" si="356"/>
        <v>0.25060801226935492</v>
      </c>
      <c r="B2506" s="2">
        <f t="shared" si="351"/>
        <v>25.030000000001113</v>
      </c>
      <c r="C2506" s="428">
        <f t="shared" si="357"/>
        <v>25.03</v>
      </c>
      <c r="D2506" s="425">
        <f t="shared" si="352"/>
        <v>0.25060801226934387</v>
      </c>
      <c r="E2506" s="433">
        <f t="shared" si="358"/>
        <v>25.03</v>
      </c>
      <c r="F2506" s="430">
        <f t="shared" si="353"/>
        <v>0.28032782650988436</v>
      </c>
      <c r="G2506" s="439">
        <f t="shared" si="359"/>
        <v>25.03</v>
      </c>
      <c r="H2506" s="435">
        <f t="shared" si="354"/>
        <v>0.28032782650988436</v>
      </c>
      <c r="I2506" s="577">
        <f t="shared" si="359"/>
        <v>25.03</v>
      </c>
      <c r="J2506" s="573">
        <f t="shared" si="355"/>
        <v>0.69468519308536647</v>
      </c>
    </row>
    <row r="2507" spans="1:10" x14ac:dyDescent="0.25">
      <c r="A2507">
        <f t="shared" si="356"/>
        <v>0.2507073959885297</v>
      </c>
      <c r="B2507" s="2">
        <f t="shared" si="351"/>
        <v>25.040000000001115</v>
      </c>
      <c r="C2507" s="428">
        <f t="shared" si="357"/>
        <v>25.04</v>
      </c>
      <c r="D2507" s="425">
        <f t="shared" si="352"/>
        <v>0.25070739598851866</v>
      </c>
      <c r="E2507" s="433">
        <f t="shared" si="358"/>
        <v>25.04</v>
      </c>
      <c r="F2507" s="430">
        <f t="shared" si="353"/>
        <v>0.2804129292180163</v>
      </c>
      <c r="G2507" s="439">
        <f t="shared" si="359"/>
        <v>25.04</v>
      </c>
      <c r="H2507" s="435">
        <f t="shared" si="354"/>
        <v>0.2804129292180163</v>
      </c>
      <c r="I2507" s="577">
        <f t="shared" si="359"/>
        <v>25.04</v>
      </c>
      <c r="J2507" s="573">
        <f t="shared" si="355"/>
        <v>0.69476544614290803</v>
      </c>
    </row>
    <row r="2508" spans="1:10" x14ac:dyDescent="0.25">
      <c r="A2508">
        <f t="shared" si="356"/>
        <v>0.25080678095295772</v>
      </c>
      <c r="B2508" s="2">
        <f t="shared" si="351"/>
        <v>25.050000000001116</v>
      </c>
      <c r="C2508" s="428">
        <f t="shared" si="357"/>
        <v>25.05</v>
      </c>
      <c r="D2508" s="425">
        <f t="shared" si="352"/>
        <v>0.25080678095294662</v>
      </c>
      <c r="E2508" s="433">
        <f t="shared" si="358"/>
        <v>25.05</v>
      </c>
      <c r="F2508" s="430">
        <f t="shared" si="353"/>
        <v>0.28049803925651662</v>
      </c>
      <c r="G2508" s="439">
        <f t="shared" si="359"/>
        <v>25.05</v>
      </c>
      <c r="H2508" s="435">
        <f t="shared" si="354"/>
        <v>0.28049803925651662</v>
      </c>
      <c r="I2508" s="577">
        <f t="shared" si="359"/>
        <v>25.05</v>
      </c>
      <c r="J2508" s="573">
        <f t="shared" si="355"/>
        <v>0.69484570095534337</v>
      </c>
    </row>
    <row r="2509" spans="1:10" x14ac:dyDescent="0.25">
      <c r="A2509">
        <f t="shared" si="356"/>
        <v>0.25090616716012254</v>
      </c>
      <c r="B2509" s="2">
        <f t="shared" si="351"/>
        <v>25.060000000001118</v>
      </c>
      <c r="C2509" s="428">
        <f t="shared" si="357"/>
        <v>25.06</v>
      </c>
      <c r="D2509" s="425">
        <f t="shared" si="352"/>
        <v>0.25090616716011144</v>
      </c>
      <c r="E2509" s="433">
        <f t="shared" si="358"/>
        <v>25.06</v>
      </c>
      <c r="F2509" s="430">
        <f t="shared" si="353"/>
        <v>0.28058315662211458</v>
      </c>
      <c r="G2509" s="439">
        <f t="shared" si="359"/>
        <v>25.06</v>
      </c>
      <c r="H2509" s="435">
        <f t="shared" si="354"/>
        <v>0.28058315662211458</v>
      </c>
      <c r="I2509" s="577">
        <f t="shared" si="359"/>
        <v>25.06</v>
      </c>
      <c r="J2509" s="573">
        <f t="shared" si="355"/>
        <v>0.69492595752243858</v>
      </c>
    </row>
    <row r="2510" spans="1:10" x14ac:dyDescent="0.25">
      <c r="A2510">
        <f t="shared" si="356"/>
        <v>0.25100555460751278</v>
      </c>
      <c r="B2510" s="2">
        <f t="shared" si="351"/>
        <v>25.070000000001119</v>
      </c>
      <c r="C2510" s="428">
        <f t="shared" si="357"/>
        <v>25.07</v>
      </c>
      <c r="D2510" s="425">
        <f t="shared" si="352"/>
        <v>0.25100555460750162</v>
      </c>
      <c r="E2510" s="433">
        <f t="shared" si="358"/>
        <v>25.07</v>
      </c>
      <c r="F2510" s="430">
        <f t="shared" si="353"/>
        <v>0.28066828131154092</v>
      </c>
      <c r="G2510" s="439">
        <f t="shared" si="359"/>
        <v>25.07</v>
      </c>
      <c r="H2510" s="435">
        <f t="shared" si="354"/>
        <v>0.28066828131154092</v>
      </c>
      <c r="I2510" s="577">
        <f t="shared" si="359"/>
        <v>25.07</v>
      </c>
      <c r="J2510" s="573">
        <f t="shared" si="355"/>
        <v>0.69500621584395983</v>
      </c>
    </row>
    <row r="2511" spans="1:10" x14ac:dyDescent="0.25">
      <c r="A2511">
        <f t="shared" si="356"/>
        <v>0.25110494329262206</v>
      </c>
      <c r="B2511" s="2">
        <f t="shared" si="351"/>
        <v>25.080000000001121</v>
      </c>
      <c r="C2511" s="428">
        <f t="shared" si="357"/>
        <v>25.08</v>
      </c>
      <c r="D2511" s="425">
        <f t="shared" si="352"/>
        <v>0.25110494329261085</v>
      </c>
      <c r="E2511" s="433">
        <f t="shared" si="358"/>
        <v>25.08</v>
      </c>
      <c r="F2511" s="430">
        <f t="shared" si="353"/>
        <v>0.28075341332152709</v>
      </c>
      <c r="G2511" s="439">
        <f t="shared" si="359"/>
        <v>25.08</v>
      </c>
      <c r="H2511" s="435">
        <f t="shared" si="354"/>
        <v>0.28075341332152709</v>
      </c>
      <c r="I2511" s="577">
        <f t="shared" si="359"/>
        <v>25.08</v>
      </c>
      <c r="J2511" s="573">
        <f t="shared" si="355"/>
        <v>0.6950864759196731</v>
      </c>
    </row>
    <row r="2512" spans="1:10" x14ac:dyDescent="0.25">
      <c r="A2512">
        <f t="shared" si="356"/>
        <v>0.25120433321294877</v>
      </c>
      <c r="B2512" s="2">
        <f t="shared" si="351"/>
        <v>25.090000000001123</v>
      </c>
      <c r="C2512" s="428">
        <f t="shared" si="357"/>
        <v>25.09</v>
      </c>
      <c r="D2512" s="425">
        <f t="shared" si="352"/>
        <v>0.25120433321293767</v>
      </c>
      <c r="E2512" s="433">
        <f t="shared" si="358"/>
        <v>25.09</v>
      </c>
      <c r="F2512" s="430">
        <f t="shared" si="353"/>
        <v>0.28083855264880558</v>
      </c>
      <c r="G2512" s="439">
        <f t="shared" si="359"/>
        <v>25.09</v>
      </c>
      <c r="H2512" s="435">
        <f t="shared" si="354"/>
        <v>0.28083855264880558</v>
      </c>
      <c r="I2512" s="577">
        <f t="shared" si="359"/>
        <v>25.09</v>
      </c>
      <c r="J2512" s="573">
        <f t="shared" si="355"/>
        <v>0.69516673774934445</v>
      </c>
    </row>
    <row r="2513" spans="1:10" x14ac:dyDescent="0.25">
      <c r="A2513">
        <f t="shared" si="356"/>
        <v>0.25130372436599674</v>
      </c>
      <c r="B2513" s="2">
        <f t="shared" si="351"/>
        <v>25.100000000001124</v>
      </c>
      <c r="C2513" s="428">
        <f t="shared" si="357"/>
        <v>25.1</v>
      </c>
      <c r="D2513" s="425">
        <f t="shared" si="352"/>
        <v>0.25130372436598564</v>
      </c>
      <c r="E2513" s="433">
        <f t="shared" si="358"/>
        <v>25.1</v>
      </c>
      <c r="F2513" s="430">
        <f t="shared" si="353"/>
        <v>0.28092369929011018</v>
      </c>
      <c r="G2513" s="439">
        <f t="shared" si="359"/>
        <v>25.1</v>
      </c>
      <c r="H2513" s="435">
        <f t="shared" si="354"/>
        <v>0.28092369929011018</v>
      </c>
      <c r="I2513" s="577">
        <f t="shared" si="359"/>
        <v>25.1</v>
      </c>
      <c r="J2513" s="573">
        <f t="shared" si="355"/>
        <v>0.69524700133274142</v>
      </c>
    </row>
    <row r="2514" spans="1:10" x14ac:dyDescent="0.25">
      <c r="A2514">
        <f t="shared" si="356"/>
        <v>0.25140311674927429</v>
      </c>
      <c r="B2514" s="2">
        <f t="shared" si="351"/>
        <v>25.110000000001126</v>
      </c>
      <c r="C2514" s="428">
        <f t="shared" si="357"/>
        <v>25.11</v>
      </c>
      <c r="D2514" s="425">
        <f t="shared" si="352"/>
        <v>0.25140311674926313</v>
      </c>
      <c r="E2514" s="433">
        <f t="shared" si="358"/>
        <v>25.11</v>
      </c>
      <c r="F2514" s="430">
        <f t="shared" si="353"/>
        <v>0.28100885324217506</v>
      </c>
      <c r="G2514" s="439">
        <f t="shared" si="359"/>
        <v>25.11</v>
      </c>
      <c r="H2514" s="435">
        <f t="shared" si="354"/>
        <v>0.28100885324217506</v>
      </c>
      <c r="I2514" s="577">
        <f t="shared" si="359"/>
        <v>25.11</v>
      </c>
      <c r="J2514" s="573">
        <f t="shared" si="355"/>
        <v>0.69532726666962796</v>
      </c>
    </row>
    <row r="2515" spans="1:10" x14ac:dyDescent="0.25">
      <c r="A2515">
        <f t="shared" si="356"/>
        <v>0.25150251036029503</v>
      </c>
      <c r="B2515" s="2">
        <f t="shared" si="351"/>
        <v>25.120000000001127</v>
      </c>
      <c r="C2515" s="428">
        <f t="shared" si="357"/>
        <v>25.12</v>
      </c>
      <c r="D2515" s="425">
        <f t="shared" si="352"/>
        <v>0.25150251036028387</v>
      </c>
      <c r="E2515" s="433">
        <f t="shared" si="358"/>
        <v>25.12</v>
      </c>
      <c r="F2515" s="430">
        <f t="shared" si="353"/>
        <v>0.28109401450173616</v>
      </c>
      <c r="G2515" s="439">
        <f t="shared" si="359"/>
        <v>25.12</v>
      </c>
      <c r="H2515" s="435">
        <f t="shared" si="354"/>
        <v>0.28109401450173616</v>
      </c>
      <c r="I2515" s="577">
        <f t="shared" si="359"/>
        <v>25.12</v>
      </c>
      <c r="J2515" s="573">
        <f t="shared" si="355"/>
        <v>0.69540753375977238</v>
      </c>
    </row>
    <row r="2516" spans="1:10" x14ac:dyDescent="0.25">
      <c r="A2516">
        <f t="shared" si="356"/>
        <v>0.25160190519657738</v>
      </c>
      <c r="B2516" s="2">
        <f t="shared" si="351"/>
        <v>25.130000000001129</v>
      </c>
      <c r="C2516" s="428">
        <f t="shared" si="357"/>
        <v>25.13</v>
      </c>
      <c r="D2516" s="425">
        <f t="shared" si="352"/>
        <v>0.25160190519656617</v>
      </c>
      <c r="E2516" s="433">
        <f t="shared" si="358"/>
        <v>25.13</v>
      </c>
      <c r="F2516" s="430">
        <f t="shared" si="353"/>
        <v>0.2811791830655298</v>
      </c>
      <c r="G2516" s="439">
        <f t="shared" si="359"/>
        <v>25.13</v>
      </c>
      <c r="H2516" s="435">
        <f t="shared" si="354"/>
        <v>0.2811791830655298</v>
      </c>
      <c r="I2516" s="577">
        <f t="shared" si="359"/>
        <v>25.13</v>
      </c>
      <c r="J2516" s="573">
        <f t="shared" si="355"/>
        <v>0.69548780260294041</v>
      </c>
    </row>
    <row r="2517" spans="1:10" x14ac:dyDescent="0.25">
      <c r="A2517">
        <f t="shared" si="356"/>
        <v>0.25170130125564466</v>
      </c>
      <c r="B2517" s="2">
        <f t="shared" si="351"/>
        <v>25.14000000000113</v>
      </c>
      <c r="C2517" s="428">
        <f t="shared" si="357"/>
        <v>25.14</v>
      </c>
      <c r="D2517" s="425">
        <f t="shared" si="352"/>
        <v>0.25170130125563345</v>
      </c>
      <c r="E2517" s="433">
        <f t="shared" si="358"/>
        <v>25.14</v>
      </c>
      <c r="F2517" s="430">
        <f t="shared" si="353"/>
        <v>0.28126435893029372</v>
      </c>
      <c r="G2517" s="439">
        <f t="shared" si="359"/>
        <v>25.14</v>
      </c>
      <c r="H2517" s="435">
        <f t="shared" si="354"/>
        <v>0.28126435893029372</v>
      </c>
      <c r="I2517" s="577">
        <f t="shared" si="359"/>
        <v>25.14</v>
      </c>
      <c r="J2517" s="573">
        <f t="shared" si="355"/>
        <v>0.69556807319889835</v>
      </c>
    </row>
    <row r="2518" spans="1:10" x14ac:dyDescent="0.25">
      <c r="A2518">
        <f t="shared" si="356"/>
        <v>0.25180069853502529</v>
      </c>
      <c r="B2518" s="2">
        <f t="shared" si="351"/>
        <v>25.150000000001132</v>
      </c>
      <c r="C2518" s="428">
        <f t="shared" si="357"/>
        <v>25.15</v>
      </c>
      <c r="D2518" s="425">
        <f t="shared" si="352"/>
        <v>0.25180069853501402</v>
      </c>
      <c r="E2518" s="433">
        <f t="shared" si="358"/>
        <v>25.15</v>
      </c>
      <c r="F2518" s="430">
        <f t="shared" si="353"/>
        <v>0.28134954209276636</v>
      </c>
      <c r="G2518" s="439">
        <f t="shared" si="359"/>
        <v>25.15</v>
      </c>
      <c r="H2518" s="435">
        <f t="shared" si="354"/>
        <v>0.28134954209276636</v>
      </c>
      <c r="I2518" s="577">
        <f t="shared" si="359"/>
        <v>25.15</v>
      </c>
      <c r="J2518" s="573">
        <f t="shared" si="355"/>
        <v>0.69564834554741262</v>
      </c>
    </row>
    <row r="2519" spans="1:10" x14ac:dyDescent="0.25">
      <c r="A2519">
        <f t="shared" si="356"/>
        <v>0.25190009703225241</v>
      </c>
      <c r="B2519" s="2">
        <f t="shared" si="351"/>
        <v>25.160000000001133</v>
      </c>
      <c r="C2519" s="428">
        <f t="shared" si="357"/>
        <v>25.16</v>
      </c>
      <c r="D2519" s="425">
        <f t="shared" si="352"/>
        <v>0.25190009703224114</v>
      </c>
      <c r="E2519" s="433">
        <f t="shared" si="358"/>
        <v>25.16</v>
      </c>
      <c r="F2519" s="430">
        <f t="shared" si="353"/>
        <v>0.28143473254968748</v>
      </c>
      <c r="G2519" s="439">
        <f t="shared" si="359"/>
        <v>25.16</v>
      </c>
      <c r="H2519" s="435">
        <f t="shared" si="354"/>
        <v>0.28143473254968748</v>
      </c>
      <c r="I2519" s="577">
        <f t="shared" si="359"/>
        <v>25.16</v>
      </c>
      <c r="J2519" s="573">
        <f t="shared" si="355"/>
        <v>0.69572861964824995</v>
      </c>
    </row>
    <row r="2520" spans="1:10" x14ac:dyDescent="0.25">
      <c r="A2520">
        <f t="shared" si="356"/>
        <v>0.25199949674486427</v>
      </c>
      <c r="B2520" s="2">
        <f t="shared" si="351"/>
        <v>25.170000000001135</v>
      </c>
      <c r="C2520" s="428">
        <f t="shared" si="357"/>
        <v>25.17</v>
      </c>
      <c r="D2520" s="425">
        <f t="shared" si="352"/>
        <v>0.25199949674485306</v>
      </c>
      <c r="E2520" s="433">
        <f t="shared" si="358"/>
        <v>25.17</v>
      </c>
      <c r="F2520" s="430">
        <f t="shared" si="353"/>
        <v>0.28151993029779765</v>
      </c>
      <c r="G2520" s="439">
        <f t="shared" si="359"/>
        <v>25.17</v>
      </c>
      <c r="H2520" s="435">
        <f t="shared" si="354"/>
        <v>0.28151993029779765</v>
      </c>
      <c r="I2520" s="577">
        <f t="shared" si="359"/>
        <v>25.17</v>
      </c>
      <c r="J2520" s="573">
        <f t="shared" si="355"/>
        <v>0.69580889550117686</v>
      </c>
    </row>
    <row r="2521" spans="1:10" x14ac:dyDescent="0.25">
      <c r="A2521">
        <f t="shared" si="356"/>
        <v>0.25209889767040394</v>
      </c>
      <c r="B2521" s="2">
        <f t="shared" si="351"/>
        <v>25.180000000001137</v>
      </c>
      <c r="C2521" s="428">
        <f t="shared" si="357"/>
        <v>25.18</v>
      </c>
      <c r="D2521" s="425">
        <f t="shared" si="352"/>
        <v>0.25209889767039262</v>
      </c>
      <c r="E2521" s="433">
        <f t="shared" si="358"/>
        <v>25.18</v>
      </c>
      <c r="F2521" s="430">
        <f t="shared" si="353"/>
        <v>0.28160513533383841</v>
      </c>
      <c r="G2521" s="439">
        <f t="shared" si="359"/>
        <v>25.18</v>
      </c>
      <c r="H2521" s="435">
        <f t="shared" si="354"/>
        <v>0.28160513533383841</v>
      </c>
      <c r="I2521" s="577">
        <f t="shared" si="359"/>
        <v>25.18</v>
      </c>
      <c r="J2521" s="573">
        <f t="shared" si="355"/>
        <v>0.69588917310595966</v>
      </c>
    </row>
    <row r="2522" spans="1:10" x14ac:dyDescent="0.25">
      <c r="A2522">
        <f t="shared" si="356"/>
        <v>0.25219829980641933</v>
      </c>
      <c r="B2522" s="2">
        <f t="shared" si="351"/>
        <v>25.190000000001138</v>
      </c>
      <c r="C2522" s="428">
        <f t="shared" si="357"/>
        <v>25.19</v>
      </c>
      <c r="D2522" s="425">
        <f t="shared" si="352"/>
        <v>0.25219829980640801</v>
      </c>
      <c r="E2522" s="433">
        <f t="shared" si="358"/>
        <v>25.19</v>
      </c>
      <c r="F2522" s="430">
        <f t="shared" si="353"/>
        <v>0.28169034765455236</v>
      </c>
      <c r="G2522" s="439">
        <f t="shared" si="359"/>
        <v>25.19</v>
      </c>
      <c r="H2522" s="435">
        <f t="shared" si="354"/>
        <v>0.28169034765455236</v>
      </c>
      <c r="I2522" s="577">
        <f t="shared" si="359"/>
        <v>25.19</v>
      </c>
      <c r="J2522" s="573">
        <f t="shared" si="355"/>
        <v>0.69596945246236519</v>
      </c>
    </row>
    <row r="2523" spans="1:10" x14ac:dyDescent="0.25">
      <c r="A2523">
        <f t="shared" si="356"/>
        <v>0.25229770315046329</v>
      </c>
      <c r="B2523" s="2">
        <f t="shared" si="351"/>
        <v>25.20000000000114</v>
      </c>
      <c r="C2523" s="428">
        <f t="shared" si="357"/>
        <v>25.2</v>
      </c>
      <c r="D2523" s="425">
        <f t="shared" si="352"/>
        <v>0.25229770315045197</v>
      </c>
      <c r="E2523" s="433">
        <f t="shared" si="358"/>
        <v>25.2</v>
      </c>
      <c r="F2523" s="430">
        <f t="shared" si="353"/>
        <v>0.28177556725668323</v>
      </c>
      <c r="G2523" s="439">
        <f t="shared" si="359"/>
        <v>25.2</v>
      </c>
      <c r="H2523" s="435">
        <f t="shared" si="354"/>
        <v>0.28177556725668323</v>
      </c>
      <c r="I2523" s="577">
        <f t="shared" si="359"/>
        <v>25.2</v>
      </c>
      <c r="J2523" s="573">
        <f t="shared" si="355"/>
        <v>0.69604973357015976</v>
      </c>
    </row>
    <row r="2524" spans="1:10" x14ac:dyDescent="0.25">
      <c r="A2524">
        <f t="shared" si="356"/>
        <v>0.2523971077000936</v>
      </c>
      <c r="B2524" s="2">
        <f t="shared" si="351"/>
        <v>25.210000000001141</v>
      </c>
      <c r="C2524" s="428">
        <f t="shared" si="357"/>
        <v>25.21</v>
      </c>
      <c r="D2524" s="425">
        <f t="shared" si="352"/>
        <v>0.25239710770008228</v>
      </c>
      <c r="E2524" s="433">
        <f t="shared" si="358"/>
        <v>25.21</v>
      </c>
      <c r="F2524" s="430">
        <f t="shared" si="353"/>
        <v>0.28186079413697568</v>
      </c>
      <c r="G2524" s="439">
        <f t="shared" si="359"/>
        <v>25.21</v>
      </c>
      <c r="H2524" s="435">
        <f t="shared" si="354"/>
        <v>0.28186079413697568</v>
      </c>
      <c r="I2524" s="577">
        <f t="shared" si="359"/>
        <v>25.21</v>
      </c>
      <c r="J2524" s="573">
        <f t="shared" si="355"/>
        <v>0.69613001642911065</v>
      </c>
    </row>
    <row r="2525" spans="1:10" x14ac:dyDescent="0.25">
      <c r="A2525">
        <f t="shared" si="356"/>
        <v>0.25249651345287283</v>
      </c>
      <c r="B2525" s="2">
        <f t="shared" si="351"/>
        <v>25.220000000001143</v>
      </c>
      <c r="C2525" s="428">
        <f t="shared" si="357"/>
        <v>25.22</v>
      </c>
      <c r="D2525" s="425">
        <f t="shared" si="352"/>
        <v>0.25249651345286145</v>
      </c>
      <c r="E2525" s="433">
        <f t="shared" si="358"/>
        <v>25.22</v>
      </c>
      <c r="F2525" s="430">
        <f t="shared" si="353"/>
        <v>0.2819460282921753</v>
      </c>
      <c r="G2525" s="439">
        <f t="shared" si="359"/>
        <v>25.22</v>
      </c>
      <c r="H2525" s="435">
        <f t="shared" si="354"/>
        <v>0.2819460282921753</v>
      </c>
      <c r="I2525" s="577">
        <f t="shared" si="359"/>
        <v>25.22</v>
      </c>
      <c r="J2525" s="573">
        <f t="shared" si="355"/>
        <v>0.69621030103898407</v>
      </c>
    </row>
    <row r="2526" spans="1:10" x14ac:dyDescent="0.25">
      <c r="A2526">
        <f t="shared" si="356"/>
        <v>0.25259592040636841</v>
      </c>
      <c r="B2526" s="2">
        <f t="shared" si="351"/>
        <v>25.230000000001144</v>
      </c>
      <c r="C2526" s="428">
        <f t="shared" si="357"/>
        <v>25.23</v>
      </c>
      <c r="D2526" s="425">
        <f t="shared" si="352"/>
        <v>0.25259592040635709</v>
      </c>
      <c r="E2526" s="433">
        <f t="shared" si="358"/>
        <v>25.23</v>
      </c>
      <c r="F2526" s="430">
        <f t="shared" si="353"/>
        <v>0.28203126971902875</v>
      </c>
      <c r="G2526" s="439">
        <f t="shared" si="359"/>
        <v>25.23</v>
      </c>
      <c r="H2526" s="435">
        <f t="shared" si="354"/>
        <v>0.28203126971902875</v>
      </c>
      <c r="I2526" s="577">
        <f t="shared" si="359"/>
        <v>25.23</v>
      </c>
      <c r="J2526" s="573">
        <f t="shared" si="355"/>
        <v>0.69629058739954708</v>
      </c>
    </row>
    <row r="2527" spans="1:10" x14ac:dyDescent="0.25">
      <c r="A2527">
        <f t="shared" si="356"/>
        <v>0.2526953285581528</v>
      </c>
      <c r="B2527" s="2">
        <f t="shared" si="351"/>
        <v>25.240000000001146</v>
      </c>
      <c r="C2527" s="428">
        <f t="shared" si="357"/>
        <v>25.24</v>
      </c>
      <c r="D2527" s="425">
        <f t="shared" si="352"/>
        <v>0.25269532855814136</v>
      </c>
      <c r="E2527" s="433">
        <f t="shared" si="358"/>
        <v>25.24</v>
      </c>
      <c r="F2527" s="430">
        <f t="shared" si="353"/>
        <v>0.28211651841428376</v>
      </c>
      <c r="G2527" s="439">
        <f t="shared" si="359"/>
        <v>25.24</v>
      </c>
      <c r="H2527" s="435">
        <f t="shared" si="354"/>
        <v>0.28211651841428376</v>
      </c>
      <c r="I2527" s="577">
        <f t="shared" si="359"/>
        <v>25.24</v>
      </c>
      <c r="J2527" s="573">
        <f t="shared" si="355"/>
        <v>0.69637087551056653</v>
      </c>
    </row>
    <row r="2528" spans="1:10" x14ac:dyDescent="0.25">
      <c r="A2528">
        <f t="shared" si="356"/>
        <v>0.25279473790580287</v>
      </c>
      <c r="B2528" s="2">
        <f t="shared" ref="B2528:B2591" si="360">B2527+0.01</f>
        <v>25.250000000001148</v>
      </c>
      <c r="C2528" s="428">
        <f t="shared" si="357"/>
        <v>25.25</v>
      </c>
      <c r="D2528" s="425">
        <f t="shared" si="352"/>
        <v>0.25279473790579149</v>
      </c>
      <c r="E2528" s="433">
        <f t="shared" si="358"/>
        <v>25.25</v>
      </c>
      <c r="F2528" s="430">
        <f t="shared" si="353"/>
        <v>0.28220177437468902</v>
      </c>
      <c r="G2528" s="439">
        <f t="shared" si="359"/>
        <v>25.25</v>
      </c>
      <c r="H2528" s="435">
        <f t="shared" si="354"/>
        <v>0.28220177437468902</v>
      </c>
      <c r="I2528" s="577">
        <f t="shared" si="359"/>
        <v>25.25</v>
      </c>
      <c r="J2528" s="573">
        <f t="shared" si="355"/>
        <v>0.69645116537180929</v>
      </c>
    </row>
    <row r="2529" spans="1:10" x14ac:dyDescent="0.25">
      <c r="A2529">
        <f t="shared" si="356"/>
        <v>0.25289414844690083</v>
      </c>
      <c r="B2529" s="2">
        <f t="shared" si="360"/>
        <v>25.260000000001149</v>
      </c>
      <c r="C2529" s="428">
        <f t="shared" si="357"/>
        <v>25.26</v>
      </c>
      <c r="D2529" s="425">
        <f t="shared" si="352"/>
        <v>0.2528941484468894</v>
      </c>
      <c r="E2529" s="433">
        <f t="shared" si="358"/>
        <v>25.26</v>
      </c>
      <c r="F2529" s="430">
        <f t="shared" si="353"/>
        <v>0.28228703759699414</v>
      </c>
      <c r="G2529" s="439">
        <f t="shared" si="359"/>
        <v>25.26</v>
      </c>
      <c r="H2529" s="435">
        <f t="shared" si="354"/>
        <v>0.28228703759699414</v>
      </c>
      <c r="I2529" s="577">
        <f t="shared" si="359"/>
        <v>25.26</v>
      </c>
      <c r="J2529" s="573">
        <f t="shared" si="355"/>
        <v>0.69653145698304186</v>
      </c>
    </row>
    <row r="2530" spans="1:10" x14ac:dyDescent="0.25">
      <c r="A2530">
        <f t="shared" si="356"/>
        <v>0.25299356017903341</v>
      </c>
      <c r="B2530" s="2">
        <f t="shared" si="360"/>
        <v>25.270000000001151</v>
      </c>
      <c r="C2530" s="428">
        <f t="shared" si="357"/>
        <v>25.27</v>
      </c>
      <c r="D2530" s="425">
        <f t="shared" si="352"/>
        <v>0.25299356017902197</v>
      </c>
      <c r="E2530" s="433">
        <f t="shared" si="358"/>
        <v>25.27</v>
      </c>
      <c r="F2530" s="430">
        <f t="shared" si="353"/>
        <v>0.28237230807794994</v>
      </c>
      <c r="G2530" s="439">
        <f t="shared" si="359"/>
        <v>25.27</v>
      </c>
      <c r="H2530" s="435">
        <f t="shared" si="354"/>
        <v>0.28237230807794994</v>
      </c>
      <c r="I2530" s="577">
        <f t="shared" si="359"/>
        <v>25.27</v>
      </c>
      <c r="J2530" s="573">
        <f t="shared" si="355"/>
        <v>0.69661175034403167</v>
      </c>
    </row>
    <row r="2531" spans="1:10" x14ac:dyDescent="0.25">
      <c r="A2531">
        <f t="shared" si="356"/>
        <v>0.25309297309979217</v>
      </c>
      <c r="B2531" s="2">
        <f t="shared" si="360"/>
        <v>25.280000000001152</v>
      </c>
      <c r="C2531" s="428">
        <f t="shared" si="357"/>
        <v>25.28</v>
      </c>
      <c r="D2531" s="425">
        <f t="shared" si="352"/>
        <v>0.25309297309978079</v>
      </c>
      <c r="E2531" s="433">
        <f t="shared" si="358"/>
        <v>25.28</v>
      </c>
      <c r="F2531" s="430">
        <f t="shared" si="353"/>
        <v>0.28245758581430797</v>
      </c>
      <c r="G2531" s="439">
        <f t="shared" si="359"/>
        <v>25.28</v>
      </c>
      <c r="H2531" s="435">
        <f t="shared" si="354"/>
        <v>0.28245758581430797</v>
      </c>
      <c r="I2531" s="577">
        <f t="shared" si="359"/>
        <v>25.28</v>
      </c>
      <c r="J2531" s="573">
        <f t="shared" si="355"/>
        <v>0.69669204545454511</v>
      </c>
    </row>
    <row r="2532" spans="1:10" x14ac:dyDescent="0.25">
      <c r="A2532">
        <f t="shared" si="356"/>
        <v>0.25319238720677362</v>
      </c>
      <c r="B2532" s="2">
        <f t="shared" si="360"/>
        <v>25.290000000001154</v>
      </c>
      <c r="C2532" s="428">
        <f t="shared" si="357"/>
        <v>25.29</v>
      </c>
      <c r="D2532" s="425">
        <f t="shared" si="352"/>
        <v>0.25319238720676213</v>
      </c>
      <c r="E2532" s="433">
        <f t="shared" si="358"/>
        <v>25.29</v>
      </c>
      <c r="F2532" s="430">
        <f t="shared" si="353"/>
        <v>0.2825428708028212</v>
      </c>
      <c r="G2532" s="439">
        <f t="shared" si="359"/>
        <v>25.29</v>
      </c>
      <c r="H2532" s="435">
        <f t="shared" si="354"/>
        <v>0.2825428708028212</v>
      </c>
      <c r="I2532" s="577">
        <f t="shared" si="359"/>
        <v>25.29</v>
      </c>
      <c r="J2532" s="573">
        <f t="shared" si="355"/>
        <v>0.69677234231435059</v>
      </c>
    </row>
    <row r="2533" spans="1:10" x14ac:dyDescent="0.25">
      <c r="A2533">
        <f t="shared" si="356"/>
        <v>0.25329180249757888</v>
      </c>
      <c r="B2533" s="2">
        <f t="shared" si="360"/>
        <v>25.300000000001155</v>
      </c>
      <c r="C2533" s="428">
        <f t="shared" si="357"/>
        <v>25.3</v>
      </c>
      <c r="D2533" s="425">
        <f t="shared" si="352"/>
        <v>0.25329180249756744</v>
      </c>
      <c r="E2533" s="433">
        <f t="shared" si="358"/>
        <v>25.3</v>
      </c>
      <c r="F2533" s="430">
        <f t="shared" si="353"/>
        <v>0.28262816304024313</v>
      </c>
      <c r="G2533" s="439">
        <f t="shared" si="359"/>
        <v>25.3</v>
      </c>
      <c r="H2533" s="435">
        <f t="shared" si="354"/>
        <v>0.28262816304024313</v>
      </c>
      <c r="I2533" s="577">
        <f t="shared" si="359"/>
        <v>25.3</v>
      </c>
      <c r="J2533" s="573">
        <f t="shared" si="355"/>
        <v>0.69685264092321331</v>
      </c>
    </row>
    <row r="2534" spans="1:10" x14ac:dyDescent="0.25">
      <c r="A2534">
        <f t="shared" si="356"/>
        <v>0.25339121896981404</v>
      </c>
      <c r="B2534" s="2">
        <f t="shared" si="360"/>
        <v>25.310000000001157</v>
      </c>
      <c r="C2534" s="428">
        <f t="shared" si="357"/>
        <v>25.31</v>
      </c>
      <c r="D2534" s="425">
        <f t="shared" si="352"/>
        <v>0.25339121896980255</v>
      </c>
      <c r="E2534" s="433">
        <f t="shared" si="358"/>
        <v>25.31</v>
      </c>
      <c r="F2534" s="430">
        <f t="shared" si="353"/>
        <v>0.28271346252332868</v>
      </c>
      <c r="G2534" s="439">
        <f t="shared" si="359"/>
        <v>25.31</v>
      </c>
      <c r="H2534" s="435">
        <f t="shared" si="354"/>
        <v>0.28271346252332868</v>
      </c>
      <c r="I2534" s="577">
        <f t="shared" si="359"/>
        <v>25.31</v>
      </c>
      <c r="J2534" s="573">
        <f t="shared" si="355"/>
        <v>0.696932941280902</v>
      </c>
    </row>
    <row r="2535" spans="1:10" x14ac:dyDescent="0.25">
      <c r="A2535">
        <f t="shared" si="356"/>
        <v>0.25349063662108984</v>
      </c>
      <c r="B2535" s="2">
        <f t="shared" si="360"/>
        <v>25.320000000001158</v>
      </c>
      <c r="C2535" s="428">
        <f t="shared" si="357"/>
        <v>25.32</v>
      </c>
      <c r="D2535" s="425">
        <f t="shared" si="352"/>
        <v>0.25349063662107829</v>
      </c>
      <c r="E2535" s="433">
        <f t="shared" si="358"/>
        <v>25.32</v>
      </c>
      <c r="F2535" s="430">
        <f t="shared" si="353"/>
        <v>0.28279876924883357</v>
      </c>
      <c r="G2535" s="439">
        <f t="shared" si="359"/>
        <v>25.32</v>
      </c>
      <c r="H2535" s="435">
        <f t="shared" si="354"/>
        <v>0.28279876924883357</v>
      </c>
      <c r="I2535" s="577">
        <f t="shared" si="359"/>
        <v>25.32</v>
      </c>
      <c r="J2535" s="573">
        <f t="shared" si="355"/>
        <v>0.69701324338718251</v>
      </c>
    </row>
    <row r="2536" spans="1:10" x14ac:dyDescent="0.25">
      <c r="A2536">
        <f t="shared" si="356"/>
        <v>0.25359005544902175</v>
      </c>
      <c r="B2536" s="2">
        <f t="shared" si="360"/>
        <v>25.33000000000116</v>
      </c>
      <c r="C2536" s="428">
        <f t="shared" si="357"/>
        <v>25.33</v>
      </c>
      <c r="D2536" s="425">
        <f t="shared" si="352"/>
        <v>0.2535900554490102</v>
      </c>
      <c r="E2536" s="433">
        <f t="shared" si="358"/>
        <v>25.33</v>
      </c>
      <c r="F2536" s="430">
        <f t="shared" si="353"/>
        <v>0.2828840832135146</v>
      </c>
      <c r="G2536" s="439">
        <f t="shared" si="359"/>
        <v>25.33</v>
      </c>
      <c r="H2536" s="435">
        <f t="shared" si="354"/>
        <v>0.2828840832135146</v>
      </c>
      <c r="I2536" s="577">
        <f t="shared" si="359"/>
        <v>25.33</v>
      </c>
      <c r="J2536" s="573">
        <f t="shared" si="355"/>
        <v>0.69709354724182337</v>
      </c>
    </row>
    <row r="2537" spans="1:10" x14ac:dyDescent="0.25">
      <c r="A2537">
        <f t="shared" si="356"/>
        <v>0.25368947545123011</v>
      </c>
      <c r="B2537" s="2">
        <f t="shared" si="360"/>
        <v>25.340000000001162</v>
      </c>
      <c r="C2537" s="428">
        <f t="shared" si="357"/>
        <v>25.34</v>
      </c>
      <c r="D2537" s="425">
        <f t="shared" si="352"/>
        <v>0.25368947545121862</v>
      </c>
      <c r="E2537" s="433">
        <f t="shared" si="358"/>
        <v>25.34</v>
      </c>
      <c r="F2537" s="430">
        <f t="shared" si="353"/>
        <v>0.28296940441412943</v>
      </c>
      <c r="G2537" s="439">
        <f t="shared" si="359"/>
        <v>25.34</v>
      </c>
      <c r="H2537" s="435">
        <f t="shared" si="354"/>
        <v>0.28296940441412943</v>
      </c>
      <c r="I2537" s="577">
        <f t="shared" si="359"/>
        <v>25.34</v>
      </c>
      <c r="J2537" s="573">
        <f t="shared" si="355"/>
        <v>0.69717385284459032</v>
      </c>
    </row>
    <row r="2538" spans="1:10" x14ac:dyDescent="0.25">
      <c r="A2538">
        <f t="shared" si="356"/>
        <v>0.25378889662534004</v>
      </c>
      <c r="B2538" s="2">
        <f t="shared" si="360"/>
        <v>25.350000000001163</v>
      </c>
      <c r="C2538" s="428">
        <f t="shared" si="357"/>
        <v>25.35</v>
      </c>
      <c r="D2538" s="425">
        <f t="shared" si="352"/>
        <v>0.2537888966253285</v>
      </c>
      <c r="E2538" s="433">
        <f t="shared" si="358"/>
        <v>25.35</v>
      </c>
      <c r="F2538" s="430">
        <f t="shared" si="353"/>
        <v>0.28305473284743704</v>
      </c>
      <c r="G2538" s="439">
        <f t="shared" si="359"/>
        <v>25.35</v>
      </c>
      <c r="H2538" s="435">
        <f t="shared" si="354"/>
        <v>0.28305473284743704</v>
      </c>
      <c r="I2538" s="577">
        <f t="shared" si="359"/>
        <v>25.35</v>
      </c>
      <c r="J2538" s="573">
        <f t="shared" si="355"/>
        <v>0.69725416019525177</v>
      </c>
    </row>
    <row r="2539" spans="1:10" x14ac:dyDescent="0.25">
      <c r="A2539">
        <f t="shared" si="356"/>
        <v>0.25388831896898123</v>
      </c>
      <c r="B2539" s="2">
        <f t="shared" si="360"/>
        <v>25.360000000001165</v>
      </c>
      <c r="C2539" s="428">
        <f t="shared" si="357"/>
        <v>25.36</v>
      </c>
      <c r="D2539" s="425">
        <f t="shared" si="352"/>
        <v>0.25388831896896963</v>
      </c>
      <c r="E2539" s="433">
        <f t="shared" si="358"/>
        <v>25.36</v>
      </c>
      <c r="F2539" s="430">
        <f t="shared" si="353"/>
        <v>0.28314006851019713</v>
      </c>
      <c r="G2539" s="439">
        <f t="shared" si="359"/>
        <v>25.36</v>
      </c>
      <c r="H2539" s="435">
        <f t="shared" si="354"/>
        <v>0.28314006851019713</v>
      </c>
      <c r="I2539" s="577">
        <f t="shared" si="359"/>
        <v>25.36</v>
      </c>
      <c r="J2539" s="573">
        <f t="shared" si="355"/>
        <v>0.69733446929357457</v>
      </c>
    </row>
    <row r="2540" spans="1:10" x14ac:dyDescent="0.25">
      <c r="A2540">
        <f t="shared" si="356"/>
        <v>0.25398774247978817</v>
      </c>
      <c r="B2540" s="2">
        <f t="shared" si="360"/>
        <v>25.370000000001166</v>
      </c>
      <c r="C2540" s="428">
        <f t="shared" si="357"/>
        <v>25.37</v>
      </c>
      <c r="D2540" s="425">
        <f t="shared" si="352"/>
        <v>0.25398774247977657</v>
      </c>
      <c r="E2540" s="433">
        <f t="shared" si="358"/>
        <v>25.37</v>
      </c>
      <c r="F2540" s="430">
        <f t="shared" si="353"/>
        <v>0.28322541139917057</v>
      </c>
      <c r="G2540" s="439">
        <f t="shared" si="359"/>
        <v>25.37</v>
      </c>
      <c r="H2540" s="435">
        <f t="shared" si="354"/>
        <v>0.28322541139917057</v>
      </c>
      <c r="I2540" s="577">
        <f t="shared" si="359"/>
        <v>25.37</v>
      </c>
      <c r="J2540" s="573">
        <f t="shared" si="355"/>
        <v>0.69741478013932634</v>
      </c>
    </row>
    <row r="2541" spans="1:10" x14ac:dyDescent="0.25">
      <c r="A2541">
        <f t="shared" si="356"/>
        <v>0.2540871671554002</v>
      </c>
      <c r="B2541" s="2">
        <f t="shared" si="360"/>
        <v>25.380000000001168</v>
      </c>
      <c r="C2541" s="428">
        <f t="shared" si="357"/>
        <v>25.38</v>
      </c>
      <c r="D2541" s="425">
        <f t="shared" si="352"/>
        <v>0.25408716715538854</v>
      </c>
      <c r="E2541" s="433">
        <f t="shared" si="358"/>
        <v>25.38</v>
      </c>
      <c r="F2541" s="430">
        <f t="shared" si="353"/>
        <v>0.28331076151111922</v>
      </c>
      <c r="G2541" s="439">
        <f t="shared" si="359"/>
        <v>25.38</v>
      </c>
      <c r="H2541" s="435">
        <f t="shared" si="354"/>
        <v>0.28331076151111922</v>
      </c>
      <c r="I2541" s="577">
        <f t="shared" si="359"/>
        <v>25.38</v>
      </c>
      <c r="J2541" s="573">
        <f t="shared" si="355"/>
        <v>0.69749509273227428</v>
      </c>
    </row>
    <row r="2542" spans="1:10" x14ac:dyDescent="0.25">
      <c r="A2542">
        <f t="shared" si="356"/>
        <v>0.25418659299346114</v>
      </c>
      <c r="B2542" s="2">
        <f t="shared" si="360"/>
        <v>25.390000000001169</v>
      </c>
      <c r="C2542" s="428">
        <f t="shared" si="357"/>
        <v>25.39</v>
      </c>
      <c r="D2542" s="425">
        <f t="shared" si="352"/>
        <v>0.25418659299344953</v>
      </c>
      <c r="E2542" s="433">
        <f t="shared" si="358"/>
        <v>25.39</v>
      </c>
      <c r="F2542" s="430">
        <f t="shared" si="353"/>
        <v>0.28339611884280591</v>
      </c>
      <c r="G2542" s="439">
        <f t="shared" si="359"/>
        <v>25.39</v>
      </c>
      <c r="H2542" s="435">
        <f t="shared" si="354"/>
        <v>0.28339611884280591</v>
      </c>
      <c r="I2542" s="577">
        <f t="shared" si="359"/>
        <v>25.39</v>
      </c>
      <c r="J2542" s="573">
        <f t="shared" si="355"/>
        <v>0.6975754070721859</v>
      </c>
    </row>
    <row r="2543" spans="1:10" x14ac:dyDescent="0.25">
      <c r="A2543">
        <f t="shared" si="356"/>
        <v>0.25428601999161976</v>
      </c>
      <c r="B2543" s="2">
        <f t="shared" si="360"/>
        <v>25.400000000001171</v>
      </c>
      <c r="C2543" s="428">
        <f t="shared" si="357"/>
        <v>25.4</v>
      </c>
      <c r="D2543" s="425">
        <f t="shared" si="352"/>
        <v>0.2542860199916081</v>
      </c>
      <c r="E2543" s="433">
        <f t="shared" si="358"/>
        <v>25.4</v>
      </c>
      <c r="F2543" s="430">
        <f t="shared" si="353"/>
        <v>0.28348148339099444</v>
      </c>
      <c r="G2543" s="439">
        <f t="shared" si="359"/>
        <v>25.4</v>
      </c>
      <c r="H2543" s="435">
        <f t="shared" si="354"/>
        <v>0.28348148339099444</v>
      </c>
      <c r="I2543" s="577">
        <f t="shared" si="359"/>
        <v>25.4</v>
      </c>
      <c r="J2543" s="573">
        <f t="shared" si="355"/>
        <v>0.69765572315882873</v>
      </c>
    </row>
    <row r="2544" spans="1:10" x14ac:dyDescent="0.25">
      <c r="A2544">
        <f t="shared" si="356"/>
        <v>0.25438544814752934</v>
      </c>
      <c r="B2544" s="2">
        <f t="shared" si="360"/>
        <v>25.410000000001173</v>
      </c>
      <c r="C2544" s="428">
        <f t="shared" si="357"/>
        <v>25.41</v>
      </c>
      <c r="D2544" s="425">
        <f t="shared" si="352"/>
        <v>0.25438544814751768</v>
      </c>
      <c r="E2544" s="433">
        <f t="shared" si="358"/>
        <v>25.41</v>
      </c>
      <c r="F2544" s="430">
        <f t="shared" si="353"/>
        <v>0.28356685515244984</v>
      </c>
      <c r="G2544" s="439">
        <f t="shared" si="359"/>
        <v>25.41</v>
      </c>
      <c r="H2544" s="435">
        <f t="shared" si="354"/>
        <v>0.28356685515244984</v>
      </c>
      <c r="I2544" s="577">
        <f t="shared" si="359"/>
        <v>25.41</v>
      </c>
      <c r="J2544" s="573">
        <f t="shared" si="355"/>
        <v>0.69773604099197006</v>
      </c>
    </row>
    <row r="2545" spans="1:10" x14ac:dyDescent="0.25">
      <c r="A2545">
        <f t="shared" si="356"/>
        <v>0.2544848774588479</v>
      </c>
      <c r="B2545" s="2">
        <f t="shared" si="360"/>
        <v>25.420000000001174</v>
      </c>
      <c r="C2545" s="428">
        <f t="shared" si="357"/>
        <v>25.42</v>
      </c>
      <c r="D2545" s="425">
        <f t="shared" si="352"/>
        <v>0.25448487745883619</v>
      </c>
      <c r="E2545" s="433">
        <f t="shared" si="358"/>
        <v>25.42</v>
      </c>
      <c r="F2545" s="430">
        <f t="shared" si="353"/>
        <v>0.28365223412393786</v>
      </c>
      <c r="G2545" s="439">
        <f t="shared" si="359"/>
        <v>25.42</v>
      </c>
      <c r="H2545" s="435">
        <f t="shared" si="354"/>
        <v>0.28365223412393786</v>
      </c>
      <c r="I2545" s="577">
        <f t="shared" si="359"/>
        <v>25.42</v>
      </c>
      <c r="J2545" s="573">
        <f t="shared" si="355"/>
        <v>0.69781636057137786</v>
      </c>
    </row>
    <row r="2546" spans="1:10" x14ac:dyDescent="0.25">
      <c r="A2546">
        <f t="shared" si="356"/>
        <v>0.25458430792323822</v>
      </c>
      <c r="B2546" s="2">
        <f t="shared" si="360"/>
        <v>25.430000000001176</v>
      </c>
      <c r="C2546" s="428">
        <f t="shared" si="357"/>
        <v>25.43</v>
      </c>
      <c r="D2546" s="425">
        <f t="shared" si="352"/>
        <v>0.2545843079232265</v>
      </c>
      <c r="E2546" s="433">
        <f t="shared" si="358"/>
        <v>25.43</v>
      </c>
      <c r="F2546" s="430">
        <f t="shared" si="353"/>
        <v>0.28373762030222544</v>
      </c>
      <c r="G2546" s="439">
        <f t="shared" si="359"/>
        <v>25.43</v>
      </c>
      <c r="H2546" s="435">
        <f t="shared" si="354"/>
        <v>0.28373762030222544</v>
      </c>
      <c r="I2546" s="577">
        <f t="shared" si="359"/>
        <v>25.43</v>
      </c>
      <c r="J2546" s="573">
        <f t="shared" si="355"/>
        <v>0.69789668189681942</v>
      </c>
    </row>
    <row r="2547" spans="1:10" x14ac:dyDescent="0.25">
      <c r="A2547">
        <f t="shared" si="356"/>
        <v>0.25468373953836754</v>
      </c>
      <c r="B2547" s="2">
        <f t="shared" si="360"/>
        <v>25.440000000001177</v>
      </c>
      <c r="C2547" s="428">
        <f t="shared" si="357"/>
        <v>25.44</v>
      </c>
      <c r="D2547" s="425">
        <f t="shared" si="352"/>
        <v>0.25468373953835582</v>
      </c>
      <c r="E2547" s="433">
        <f t="shared" si="358"/>
        <v>25.44</v>
      </c>
      <c r="F2547" s="430">
        <f t="shared" si="353"/>
        <v>0.28382301368408058</v>
      </c>
      <c r="G2547" s="439">
        <f t="shared" si="359"/>
        <v>25.44</v>
      </c>
      <c r="H2547" s="435">
        <f t="shared" si="354"/>
        <v>0.28382301368408058</v>
      </c>
      <c r="I2547" s="577">
        <f t="shared" si="359"/>
        <v>25.44</v>
      </c>
      <c r="J2547" s="573">
        <f t="shared" si="355"/>
        <v>0.69797700496806259</v>
      </c>
    </row>
    <row r="2548" spans="1:10" x14ac:dyDescent="0.25">
      <c r="A2548">
        <f t="shared" si="356"/>
        <v>0.254783172301908</v>
      </c>
      <c r="B2548" s="2">
        <f t="shared" si="360"/>
        <v>25.450000000001179</v>
      </c>
      <c r="C2548" s="428">
        <f t="shared" si="357"/>
        <v>25.45</v>
      </c>
      <c r="D2548" s="425">
        <f t="shared" si="352"/>
        <v>0.25478317230189623</v>
      </c>
      <c r="E2548" s="433">
        <f t="shared" si="358"/>
        <v>25.45</v>
      </c>
      <c r="F2548" s="430">
        <f t="shared" si="353"/>
        <v>0.28390841426627217</v>
      </c>
      <c r="G2548" s="439">
        <f t="shared" si="359"/>
        <v>25.45</v>
      </c>
      <c r="H2548" s="435">
        <f t="shared" si="354"/>
        <v>0.28390841426627217</v>
      </c>
      <c r="I2548" s="577">
        <f t="shared" si="359"/>
        <v>25.45</v>
      </c>
      <c r="J2548" s="573">
        <f t="shared" si="355"/>
        <v>0.69805732978487478</v>
      </c>
    </row>
    <row r="2549" spans="1:10" x14ac:dyDescent="0.25">
      <c r="A2549">
        <f t="shared" si="356"/>
        <v>0.25488260621153619</v>
      </c>
      <c r="B2549" s="2">
        <f t="shared" si="360"/>
        <v>25.46000000000118</v>
      </c>
      <c r="C2549" s="428">
        <f t="shared" si="357"/>
        <v>25.46</v>
      </c>
      <c r="D2549" s="425">
        <f t="shared" si="352"/>
        <v>0.25488260621152448</v>
      </c>
      <c r="E2549" s="433">
        <f t="shared" si="358"/>
        <v>25.46</v>
      </c>
      <c r="F2549" s="430">
        <f t="shared" si="353"/>
        <v>0.28399382204557022</v>
      </c>
      <c r="G2549" s="439">
        <f t="shared" si="359"/>
        <v>25.46</v>
      </c>
      <c r="H2549" s="435">
        <f t="shared" si="354"/>
        <v>0.28399382204557022</v>
      </c>
      <c r="I2549" s="577">
        <f t="shared" si="359"/>
        <v>25.46</v>
      </c>
      <c r="J2549" s="573">
        <f t="shared" si="355"/>
        <v>0.69813765634702407</v>
      </c>
    </row>
    <row r="2550" spans="1:10" x14ac:dyDescent="0.25">
      <c r="A2550">
        <f t="shared" si="356"/>
        <v>0.25498204126493357</v>
      </c>
      <c r="B2550" s="2">
        <f t="shared" si="360"/>
        <v>25.470000000001182</v>
      </c>
      <c r="C2550" s="428">
        <f t="shared" si="357"/>
        <v>25.47</v>
      </c>
      <c r="D2550" s="425">
        <f t="shared" si="352"/>
        <v>0.2549820412649218</v>
      </c>
      <c r="E2550" s="433">
        <f t="shared" si="358"/>
        <v>25.47</v>
      </c>
      <c r="F2550" s="430">
        <f t="shared" si="353"/>
        <v>0.28407923701874549</v>
      </c>
      <c r="G2550" s="439">
        <f t="shared" si="359"/>
        <v>25.47</v>
      </c>
      <c r="H2550" s="435">
        <f t="shared" si="354"/>
        <v>0.28407923701874549</v>
      </c>
      <c r="I2550" s="577">
        <f t="shared" si="359"/>
        <v>25.47</v>
      </c>
      <c r="J2550" s="573">
        <f t="shared" si="355"/>
        <v>0.69821798465427776</v>
      </c>
    </row>
    <row r="2551" spans="1:10" x14ac:dyDescent="0.25">
      <c r="A2551">
        <f t="shared" si="356"/>
        <v>0.25508147745978593</v>
      </c>
      <c r="B2551" s="2">
        <f t="shared" si="360"/>
        <v>25.480000000001183</v>
      </c>
      <c r="C2551" s="428">
        <f t="shared" si="357"/>
        <v>25.48</v>
      </c>
      <c r="D2551" s="425">
        <f t="shared" si="352"/>
        <v>0.25508147745977416</v>
      </c>
      <c r="E2551" s="433">
        <f t="shared" si="358"/>
        <v>25.48</v>
      </c>
      <c r="F2551" s="430">
        <f t="shared" si="353"/>
        <v>0.28416465918257022</v>
      </c>
      <c r="G2551" s="439">
        <f t="shared" si="359"/>
        <v>25.48</v>
      </c>
      <c r="H2551" s="435">
        <f t="shared" si="354"/>
        <v>0.28416465918257022</v>
      </c>
      <c r="I2551" s="577">
        <f t="shared" si="359"/>
        <v>25.48</v>
      </c>
      <c r="J2551" s="573">
        <f t="shared" si="355"/>
        <v>0.69829831470640435</v>
      </c>
    </row>
    <row r="2552" spans="1:10" x14ac:dyDescent="0.25">
      <c r="A2552">
        <f t="shared" si="356"/>
        <v>0.25518091479378396</v>
      </c>
      <c r="B2552" s="2">
        <f t="shared" si="360"/>
        <v>25.490000000001185</v>
      </c>
      <c r="C2552" s="428">
        <f t="shared" si="357"/>
        <v>25.49</v>
      </c>
      <c r="D2552" s="425">
        <f t="shared" si="352"/>
        <v>0.25518091479377214</v>
      </c>
      <c r="E2552" s="433">
        <f t="shared" si="358"/>
        <v>25.49</v>
      </c>
      <c r="F2552" s="430">
        <f t="shared" si="353"/>
        <v>0.28425008853381722</v>
      </c>
      <c r="G2552" s="439">
        <f t="shared" si="359"/>
        <v>25.49</v>
      </c>
      <c r="H2552" s="435">
        <f t="shared" si="354"/>
        <v>0.28425008853381722</v>
      </c>
      <c r="I2552" s="577">
        <f t="shared" si="359"/>
        <v>25.49</v>
      </c>
      <c r="J2552" s="573">
        <f t="shared" si="355"/>
        <v>0.69837864650317094</v>
      </c>
    </row>
    <row r="2553" spans="1:10" x14ac:dyDescent="0.25">
      <c r="A2553">
        <f t="shared" si="356"/>
        <v>0.25528035326462273</v>
      </c>
      <c r="B2553" s="2">
        <f t="shared" si="360"/>
        <v>25.500000000001187</v>
      </c>
      <c r="C2553" s="428">
        <f t="shared" si="357"/>
        <v>25.5</v>
      </c>
      <c r="D2553" s="425">
        <f t="shared" si="352"/>
        <v>0.2552803532646109</v>
      </c>
      <c r="E2553" s="433">
        <f t="shared" si="358"/>
        <v>25.5</v>
      </c>
      <c r="F2553" s="430">
        <f t="shared" si="353"/>
        <v>0.28433552506926069</v>
      </c>
      <c r="G2553" s="439">
        <f t="shared" si="359"/>
        <v>25.5</v>
      </c>
      <c r="H2553" s="435">
        <f t="shared" si="354"/>
        <v>0.28433552506926069</v>
      </c>
      <c r="I2553" s="577">
        <f t="shared" si="359"/>
        <v>25.5</v>
      </c>
      <c r="J2553" s="573">
        <f t="shared" si="355"/>
        <v>0.69845898004434614</v>
      </c>
    </row>
    <row r="2554" spans="1:10" x14ac:dyDescent="0.25">
      <c r="A2554">
        <f t="shared" si="356"/>
        <v>0.25537979287000212</v>
      </c>
      <c r="B2554" s="2">
        <f t="shared" si="360"/>
        <v>25.510000000001188</v>
      </c>
      <c r="C2554" s="428">
        <f t="shared" si="357"/>
        <v>25.51</v>
      </c>
      <c r="D2554" s="425">
        <f t="shared" si="352"/>
        <v>0.25537979286999035</v>
      </c>
      <c r="E2554" s="433">
        <f t="shared" si="358"/>
        <v>25.51</v>
      </c>
      <c r="F2554" s="430">
        <f t="shared" si="353"/>
        <v>0.28442096878567541</v>
      </c>
      <c r="G2554" s="439">
        <f t="shared" si="359"/>
        <v>25.51</v>
      </c>
      <c r="H2554" s="435">
        <f t="shared" si="354"/>
        <v>0.28442096878567541</v>
      </c>
      <c r="I2554" s="577">
        <f t="shared" si="359"/>
        <v>25.51</v>
      </c>
      <c r="J2554" s="573">
        <f t="shared" si="355"/>
        <v>0.69853931532969693</v>
      </c>
    </row>
    <row r="2555" spans="1:10" x14ac:dyDescent="0.25">
      <c r="A2555">
        <f t="shared" si="356"/>
        <v>0.25547923360762648</v>
      </c>
      <c r="B2555" s="2">
        <f t="shared" si="360"/>
        <v>25.52000000000119</v>
      </c>
      <c r="C2555" s="428">
        <f t="shared" si="357"/>
        <v>25.52</v>
      </c>
      <c r="D2555" s="425">
        <f t="shared" si="352"/>
        <v>0.25547923360761465</v>
      </c>
      <c r="E2555" s="433">
        <f t="shared" si="358"/>
        <v>25.52</v>
      </c>
      <c r="F2555" s="430">
        <f t="shared" si="353"/>
        <v>0.28450641967983764</v>
      </c>
      <c r="G2555" s="439">
        <f t="shared" si="359"/>
        <v>25.52</v>
      </c>
      <c r="H2555" s="435">
        <f t="shared" si="354"/>
        <v>0.28450641967983764</v>
      </c>
      <c r="I2555" s="577">
        <f t="shared" si="359"/>
        <v>25.52</v>
      </c>
      <c r="J2555" s="573">
        <f t="shared" si="355"/>
        <v>0.69861965235899282</v>
      </c>
    </row>
    <row r="2556" spans="1:10" x14ac:dyDescent="0.25">
      <c r="A2556">
        <f t="shared" si="356"/>
        <v>0.2555786754752048</v>
      </c>
      <c r="B2556" s="2">
        <f t="shared" si="360"/>
        <v>25.530000000001191</v>
      </c>
      <c r="C2556" s="428">
        <f t="shared" si="357"/>
        <v>25.53</v>
      </c>
      <c r="D2556" s="425">
        <f t="shared" si="352"/>
        <v>0.25557867547519292</v>
      </c>
      <c r="E2556" s="433">
        <f t="shared" si="358"/>
        <v>25.53</v>
      </c>
      <c r="F2556" s="430">
        <f t="shared" si="353"/>
        <v>0.28459187774852435</v>
      </c>
      <c r="G2556" s="439">
        <f t="shared" si="359"/>
        <v>25.53</v>
      </c>
      <c r="H2556" s="435">
        <f t="shared" si="354"/>
        <v>0.28459187774852435</v>
      </c>
      <c r="I2556" s="577">
        <f t="shared" si="359"/>
        <v>25.53</v>
      </c>
      <c r="J2556" s="573">
        <f t="shared" si="355"/>
        <v>0.6986999911320001</v>
      </c>
    </row>
    <row r="2557" spans="1:10" x14ac:dyDescent="0.25">
      <c r="A2557">
        <f t="shared" si="356"/>
        <v>0.25567811847045058</v>
      </c>
      <c r="B2557" s="2">
        <f t="shared" si="360"/>
        <v>25.540000000001193</v>
      </c>
      <c r="C2557" s="428">
        <f t="shared" si="357"/>
        <v>25.54</v>
      </c>
      <c r="D2557" s="425">
        <f t="shared" si="352"/>
        <v>0.25567811847043875</v>
      </c>
      <c r="E2557" s="433">
        <f t="shared" si="358"/>
        <v>25.54</v>
      </c>
      <c r="F2557" s="430">
        <f t="shared" si="353"/>
        <v>0.28467734298851355</v>
      </c>
      <c r="G2557" s="439">
        <f t="shared" si="359"/>
        <v>25.54</v>
      </c>
      <c r="H2557" s="435">
        <f t="shared" si="354"/>
        <v>0.28467734298851355</v>
      </c>
      <c r="I2557" s="577">
        <f t="shared" si="359"/>
        <v>25.54</v>
      </c>
      <c r="J2557" s="573">
        <f t="shared" si="355"/>
        <v>0.69878033164848785</v>
      </c>
    </row>
    <row r="2558" spans="1:10" x14ac:dyDescent="0.25">
      <c r="A2558">
        <f t="shared" si="356"/>
        <v>0.25577756259108203</v>
      </c>
      <c r="B2558" s="2">
        <f t="shared" si="360"/>
        <v>25.550000000001194</v>
      </c>
      <c r="C2558" s="428">
        <f t="shared" si="357"/>
        <v>25.55</v>
      </c>
      <c r="D2558" s="425">
        <f t="shared" si="352"/>
        <v>0.2557775625910701</v>
      </c>
      <c r="E2558" s="433">
        <f t="shared" si="358"/>
        <v>25.55</v>
      </c>
      <c r="F2558" s="430">
        <f t="shared" si="353"/>
        <v>0.28476281539658449</v>
      </c>
      <c r="G2558" s="439">
        <f t="shared" si="359"/>
        <v>25.55</v>
      </c>
      <c r="H2558" s="435">
        <f t="shared" si="354"/>
        <v>0.28476281539658449</v>
      </c>
      <c r="I2558" s="577">
        <f t="shared" si="359"/>
        <v>25.55</v>
      </c>
      <c r="J2558" s="573">
        <f t="shared" si="355"/>
        <v>0.69886067390822415</v>
      </c>
    </row>
    <row r="2559" spans="1:10" x14ac:dyDescent="0.25">
      <c r="A2559">
        <f t="shared" si="356"/>
        <v>0.2558770078348217</v>
      </c>
      <c r="B2559" s="2">
        <f t="shared" si="360"/>
        <v>25.560000000001196</v>
      </c>
      <c r="C2559" s="428">
        <f t="shared" si="357"/>
        <v>25.56</v>
      </c>
      <c r="D2559" s="425">
        <f t="shared" si="352"/>
        <v>0.25587700783480977</v>
      </c>
      <c r="E2559" s="433">
        <f t="shared" si="358"/>
        <v>25.56</v>
      </c>
      <c r="F2559" s="430">
        <f t="shared" si="353"/>
        <v>0.28484829496951708</v>
      </c>
      <c r="G2559" s="439">
        <f t="shared" si="359"/>
        <v>25.56</v>
      </c>
      <c r="H2559" s="435">
        <f t="shared" si="354"/>
        <v>0.28484829496951708</v>
      </c>
      <c r="I2559" s="577">
        <f t="shared" si="359"/>
        <v>25.56</v>
      </c>
      <c r="J2559" s="573">
        <f t="shared" si="355"/>
        <v>0.69894101791097696</v>
      </c>
    </row>
    <row r="2560" spans="1:10" x14ac:dyDescent="0.25">
      <c r="A2560">
        <f t="shared" si="356"/>
        <v>0.25597645419939691</v>
      </c>
      <c r="B2560" s="2">
        <f t="shared" si="360"/>
        <v>25.570000000001198</v>
      </c>
      <c r="C2560" s="428">
        <f t="shared" si="357"/>
        <v>25.57</v>
      </c>
      <c r="D2560" s="425">
        <f t="shared" si="352"/>
        <v>0.25597645419938497</v>
      </c>
      <c r="E2560" s="433">
        <f t="shared" si="358"/>
        <v>25.57</v>
      </c>
      <c r="F2560" s="430">
        <f t="shared" si="353"/>
        <v>0.28493378170409273</v>
      </c>
      <c r="G2560" s="439">
        <f t="shared" si="359"/>
        <v>25.57</v>
      </c>
      <c r="H2560" s="435">
        <f t="shared" si="354"/>
        <v>0.28493378170409273</v>
      </c>
      <c r="I2560" s="577">
        <f t="shared" si="359"/>
        <v>25.57</v>
      </c>
      <c r="J2560" s="573">
        <f t="shared" si="355"/>
        <v>0.69902136365651457</v>
      </c>
    </row>
    <row r="2561" spans="1:10" x14ac:dyDescent="0.25">
      <c r="A2561">
        <f t="shared" si="356"/>
        <v>0.25607590168253935</v>
      </c>
      <c r="B2561" s="2">
        <f t="shared" si="360"/>
        <v>25.580000000001199</v>
      </c>
      <c r="C2561" s="428">
        <f t="shared" si="357"/>
        <v>25.58</v>
      </c>
      <c r="D2561" s="425">
        <f t="shared" si="352"/>
        <v>0.25607590168252747</v>
      </c>
      <c r="E2561" s="433">
        <f t="shared" si="358"/>
        <v>25.58</v>
      </c>
      <c r="F2561" s="430">
        <f t="shared" si="353"/>
        <v>0.28501927559709322</v>
      </c>
      <c r="G2561" s="439">
        <f t="shared" si="359"/>
        <v>25.58</v>
      </c>
      <c r="H2561" s="435">
        <f t="shared" si="354"/>
        <v>0.28501927559709322</v>
      </c>
      <c r="I2561" s="577">
        <f t="shared" si="359"/>
        <v>25.58</v>
      </c>
      <c r="J2561" s="573">
        <f t="shared" si="355"/>
        <v>0.69910171114460495</v>
      </c>
    </row>
    <row r="2562" spans="1:10" x14ac:dyDescent="0.25">
      <c r="A2562">
        <f t="shared" si="356"/>
        <v>0.25617535028198551</v>
      </c>
      <c r="B2562" s="2">
        <f t="shared" si="360"/>
        <v>25.590000000001201</v>
      </c>
      <c r="C2562" s="428">
        <f t="shared" si="357"/>
        <v>25.59</v>
      </c>
      <c r="D2562" s="425">
        <f t="shared" si="352"/>
        <v>0.25617535028197352</v>
      </c>
      <c r="E2562" s="433">
        <f t="shared" si="358"/>
        <v>25.59</v>
      </c>
      <c r="F2562" s="430">
        <f t="shared" si="353"/>
        <v>0.28510477664530198</v>
      </c>
      <c r="G2562" s="439">
        <f t="shared" si="359"/>
        <v>25.59</v>
      </c>
      <c r="H2562" s="435">
        <f t="shared" si="354"/>
        <v>0.28510477664530198</v>
      </c>
      <c r="I2562" s="577">
        <f t="shared" si="359"/>
        <v>25.59</v>
      </c>
      <c r="J2562" s="573">
        <f t="shared" si="355"/>
        <v>0.69918206037501651</v>
      </c>
    </row>
    <row r="2563" spans="1:10" x14ac:dyDescent="0.25">
      <c r="A2563">
        <f t="shared" si="356"/>
        <v>0.25627479999547598</v>
      </c>
      <c r="B2563" s="2">
        <f t="shared" si="360"/>
        <v>25.600000000001202</v>
      </c>
      <c r="C2563" s="428">
        <f t="shared" si="357"/>
        <v>25.6</v>
      </c>
      <c r="D2563" s="425">
        <f t="shared" ref="D2563:D2626" si="361">(((1+C2563/100)^D$2)*C2563/100)/(((1+C2563/100)^D$2)-1)</f>
        <v>0.25627479999546404</v>
      </c>
      <c r="E2563" s="433">
        <f t="shared" si="358"/>
        <v>25.6</v>
      </c>
      <c r="F2563" s="430">
        <f t="shared" ref="F2563:F2626" si="362">(((1+E2563/100)^F$2)*E2563/100)/(((1+E2563/100)^F$2)-1)</f>
        <v>0.28519028484550313</v>
      </c>
      <c r="G2563" s="439">
        <f t="shared" si="359"/>
        <v>25.6</v>
      </c>
      <c r="H2563" s="435">
        <f t="shared" ref="H2563:H2626" si="363">(((1+G2563/100)^H$2)*G2563/100)/(((1+G2563/100)^H$2)-1)</f>
        <v>0.28519028484550313</v>
      </c>
      <c r="I2563" s="577">
        <f t="shared" si="359"/>
        <v>25.6</v>
      </c>
      <c r="J2563" s="573">
        <f t="shared" ref="J2563:J2626" si="364">(((1+I2563/100)^J$2)*I2563/100)/(((1+I2563/100)^J$2)-1)</f>
        <v>0.69926241134751776</v>
      </c>
    </row>
    <row r="2564" spans="1:10" x14ac:dyDescent="0.25">
      <c r="A2564">
        <f t="shared" si="356"/>
        <v>0.25637425082075627</v>
      </c>
      <c r="B2564" s="2">
        <f t="shared" si="360"/>
        <v>25.610000000001204</v>
      </c>
      <c r="C2564" s="428">
        <f t="shared" si="357"/>
        <v>25.61</v>
      </c>
      <c r="D2564" s="425">
        <f t="shared" si="361"/>
        <v>0.25637425082074428</v>
      </c>
      <c r="E2564" s="433">
        <f t="shared" si="358"/>
        <v>25.61</v>
      </c>
      <c r="F2564" s="430">
        <f t="shared" si="362"/>
        <v>0.28527580019448179</v>
      </c>
      <c r="G2564" s="439">
        <f t="shared" si="359"/>
        <v>25.61</v>
      </c>
      <c r="H2564" s="435">
        <f t="shared" si="363"/>
        <v>0.28527580019448179</v>
      </c>
      <c r="I2564" s="577">
        <f t="shared" si="359"/>
        <v>25.61</v>
      </c>
      <c r="J2564" s="573">
        <f t="shared" si="364"/>
        <v>0.69934276406187679</v>
      </c>
    </row>
    <row r="2565" spans="1:10" x14ac:dyDescent="0.25">
      <c r="A2565">
        <f t="shared" ref="A2565:A2628" si="365">(((1+B2565/100)^A$2)*B2565/100)/(((1+B2565/100)^A$2)-1)</f>
        <v>0.25647370275557613</v>
      </c>
      <c r="B2565" s="2">
        <f t="shared" si="360"/>
        <v>25.620000000001205</v>
      </c>
      <c r="C2565" s="428">
        <f t="shared" si="357"/>
        <v>25.62</v>
      </c>
      <c r="D2565" s="425">
        <f t="shared" si="361"/>
        <v>0.25647370275556419</v>
      </c>
      <c r="E2565" s="433">
        <f t="shared" si="358"/>
        <v>25.62</v>
      </c>
      <c r="F2565" s="430">
        <f t="shared" si="362"/>
        <v>0.2853613226890242</v>
      </c>
      <c r="G2565" s="439">
        <f t="shared" si="359"/>
        <v>25.62</v>
      </c>
      <c r="H2565" s="435">
        <f t="shared" si="363"/>
        <v>0.2853613226890242</v>
      </c>
      <c r="I2565" s="577">
        <f t="shared" si="359"/>
        <v>25.62</v>
      </c>
      <c r="J2565" s="573">
        <f t="shared" si="364"/>
        <v>0.69942311851786199</v>
      </c>
    </row>
    <row r="2566" spans="1:10" x14ac:dyDescent="0.25">
      <c r="A2566">
        <f t="shared" si="365"/>
        <v>0.25657315579769002</v>
      </c>
      <c r="B2566" s="2">
        <f t="shared" si="360"/>
        <v>25.630000000001207</v>
      </c>
      <c r="C2566" s="428">
        <f t="shared" ref="C2566:C2629" si="366">ROUND(C2565+0.01,2)</f>
        <v>25.63</v>
      </c>
      <c r="D2566" s="425">
        <f t="shared" si="361"/>
        <v>0.25657315579767803</v>
      </c>
      <c r="E2566" s="433">
        <f t="shared" ref="E2566:E2629" si="367">ROUND(E2565+0.01,2)</f>
        <v>25.63</v>
      </c>
      <c r="F2566" s="430">
        <f t="shared" si="362"/>
        <v>0.2854468523259176</v>
      </c>
      <c r="G2566" s="439">
        <f t="shared" ref="G2566:I2629" si="368">ROUND(G2565+0.01,2)</f>
        <v>25.63</v>
      </c>
      <c r="H2566" s="435">
        <f t="shared" si="363"/>
        <v>0.2854468523259176</v>
      </c>
      <c r="I2566" s="577">
        <f t="shared" si="368"/>
        <v>25.63</v>
      </c>
      <c r="J2566" s="573">
        <f t="shared" si="364"/>
        <v>0.69950347471524177</v>
      </c>
    </row>
    <row r="2567" spans="1:10" x14ac:dyDescent="0.25">
      <c r="A2567">
        <f t="shared" si="365"/>
        <v>0.25667260994485674</v>
      </c>
      <c r="B2567" s="2">
        <f t="shared" si="360"/>
        <v>25.640000000001208</v>
      </c>
      <c r="C2567" s="428">
        <f t="shared" si="366"/>
        <v>25.64</v>
      </c>
      <c r="D2567" s="425">
        <f t="shared" si="361"/>
        <v>0.25667260994484475</v>
      </c>
      <c r="E2567" s="433">
        <f t="shared" si="367"/>
        <v>25.64</v>
      </c>
      <c r="F2567" s="430">
        <f t="shared" si="362"/>
        <v>0.28553238910195022</v>
      </c>
      <c r="G2567" s="439">
        <f t="shared" si="368"/>
        <v>25.64</v>
      </c>
      <c r="H2567" s="435">
        <f t="shared" si="363"/>
        <v>0.28553238910195022</v>
      </c>
      <c r="I2567" s="577">
        <f t="shared" si="368"/>
        <v>25.64</v>
      </c>
      <c r="J2567" s="573">
        <f t="shared" si="364"/>
        <v>0.69958383265378477</v>
      </c>
    </row>
    <row r="2568" spans="1:10" x14ac:dyDescent="0.25">
      <c r="A2568">
        <f t="shared" si="365"/>
        <v>0.25677206519483958</v>
      </c>
      <c r="B2568" s="2">
        <f t="shared" si="360"/>
        <v>25.65000000000121</v>
      </c>
      <c r="C2568" s="428">
        <f t="shared" si="366"/>
        <v>25.65</v>
      </c>
      <c r="D2568" s="425">
        <f t="shared" si="361"/>
        <v>0.25677206519482754</v>
      </c>
      <c r="E2568" s="433">
        <f t="shared" si="367"/>
        <v>25.65</v>
      </c>
      <c r="F2568" s="430">
        <f t="shared" si="362"/>
        <v>0.28561793301391136</v>
      </c>
      <c r="G2568" s="439">
        <f t="shared" si="368"/>
        <v>25.65</v>
      </c>
      <c r="H2568" s="435">
        <f t="shared" si="363"/>
        <v>0.28561793301391136</v>
      </c>
      <c r="I2568" s="577">
        <f t="shared" si="368"/>
        <v>25.65</v>
      </c>
      <c r="J2568" s="573">
        <f t="shared" si="364"/>
        <v>0.69966419233325949</v>
      </c>
    </row>
    <row r="2569" spans="1:10" x14ac:dyDescent="0.25">
      <c r="A2569">
        <f t="shared" si="365"/>
        <v>0.25687152154540638</v>
      </c>
      <c r="B2569" s="2">
        <f t="shared" si="360"/>
        <v>25.660000000001212</v>
      </c>
      <c r="C2569" s="428">
        <f t="shared" si="366"/>
        <v>25.66</v>
      </c>
      <c r="D2569" s="425">
        <f t="shared" si="361"/>
        <v>0.25687152154539433</v>
      </c>
      <c r="E2569" s="433">
        <f t="shared" si="367"/>
        <v>25.66</v>
      </c>
      <c r="F2569" s="430">
        <f t="shared" si="362"/>
        <v>0.28570348405859125</v>
      </c>
      <c r="G2569" s="439">
        <f t="shared" si="368"/>
        <v>25.66</v>
      </c>
      <c r="H2569" s="435">
        <f t="shared" si="363"/>
        <v>0.28570348405859125</v>
      </c>
      <c r="I2569" s="577">
        <f t="shared" si="368"/>
        <v>25.66</v>
      </c>
      <c r="J2569" s="573">
        <f t="shared" si="364"/>
        <v>0.69974455375343436</v>
      </c>
    </row>
    <row r="2570" spans="1:10" x14ac:dyDescent="0.25">
      <c r="A2570">
        <f t="shared" si="365"/>
        <v>0.25697097899432936</v>
      </c>
      <c r="B2570" s="2">
        <f t="shared" si="360"/>
        <v>25.670000000001213</v>
      </c>
      <c r="C2570" s="428">
        <f t="shared" si="366"/>
        <v>25.67</v>
      </c>
      <c r="D2570" s="425">
        <f t="shared" si="361"/>
        <v>0.25697097899431731</v>
      </c>
      <c r="E2570" s="433">
        <f t="shared" si="367"/>
        <v>25.67</v>
      </c>
      <c r="F2570" s="430">
        <f t="shared" si="362"/>
        <v>0.28578904223278129</v>
      </c>
      <c r="G2570" s="439">
        <f t="shared" si="368"/>
        <v>25.67</v>
      </c>
      <c r="H2570" s="435">
        <f t="shared" si="363"/>
        <v>0.28578904223278129</v>
      </c>
      <c r="I2570" s="577">
        <f t="shared" si="368"/>
        <v>25.67</v>
      </c>
      <c r="J2570" s="573">
        <f t="shared" si="364"/>
        <v>0.69982491691407811</v>
      </c>
    </row>
    <row r="2571" spans="1:10" x14ac:dyDescent="0.25">
      <c r="A2571">
        <f t="shared" si="365"/>
        <v>0.2570704375393853</v>
      </c>
      <c r="B2571" s="2">
        <f t="shared" si="360"/>
        <v>25.680000000001215</v>
      </c>
      <c r="C2571" s="428">
        <f t="shared" si="366"/>
        <v>25.68</v>
      </c>
      <c r="D2571" s="425">
        <f t="shared" si="361"/>
        <v>0.2570704375393732</v>
      </c>
      <c r="E2571" s="433">
        <f t="shared" si="367"/>
        <v>25.68</v>
      </c>
      <c r="F2571" s="430">
        <f t="shared" si="362"/>
        <v>0.28587460753327359</v>
      </c>
      <c r="G2571" s="439">
        <f t="shared" si="368"/>
        <v>25.68</v>
      </c>
      <c r="H2571" s="435">
        <f t="shared" si="363"/>
        <v>0.28587460753327359</v>
      </c>
      <c r="I2571" s="577">
        <f t="shared" si="368"/>
        <v>25.68</v>
      </c>
      <c r="J2571" s="573">
        <f t="shared" si="364"/>
        <v>0.69990528181495948</v>
      </c>
    </row>
    <row r="2572" spans="1:10" x14ac:dyDescent="0.25">
      <c r="A2572">
        <f t="shared" si="365"/>
        <v>0.25716989717835531</v>
      </c>
      <c r="B2572" s="2">
        <f t="shared" si="360"/>
        <v>25.690000000001216</v>
      </c>
      <c r="C2572" s="428">
        <f t="shared" si="366"/>
        <v>25.69</v>
      </c>
      <c r="D2572" s="425">
        <f t="shared" si="361"/>
        <v>0.25716989717834321</v>
      </c>
      <c r="E2572" s="433">
        <f t="shared" si="367"/>
        <v>25.69</v>
      </c>
      <c r="F2572" s="430">
        <f t="shared" si="362"/>
        <v>0.28596017995686168</v>
      </c>
      <c r="G2572" s="439">
        <f t="shared" si="368"/>
        <v>25.69</v>
      </c>
      <c r="H2572" s="435">
        <f t="shared" si="363"/>
        <v>0.28596017995686168</v>
      </c>
      <c r="I2572" s="577">
        <f t="shared" si="368"/>
        <v>25.69</v>
      </c>
      <c r="J2572" s="573">
        <f t="shared" si="364"/>
        <v>0.69998564845584677</v>
      </c>
    </row>
    <row r="2573" spans="1:10" x14ac:dyDescent="0.25">
      <c r="A2573">
        <f t="shared" si="365"/>
        <v>0.257269357909025</v>
      </c>
      <c r="B2573" s="2">
        <f t="shared" si="360"/>
        <v>25.700000000001218</v>
      </c>
      <c r="C2573" s="428">
        <f t="shared" si="366"/>
        <v>25.7</v>
      </c>
      <c r="D2573" s="425">
        <f t="shared" si="361"/>
        <v>0.25726935790901284</v>
      </c>
      <c r="E2573" s="433">
        <f t="shared" si="367"/>
        <v>25.7</v>
      </c>
      <c r="F2573" s="430">
        <f t="shared" si="362"/>
        <v>0.28604575950033984</v>
      </c>
      <c r="G2573" s="439">
        <f t="shared" si="368"/>
        <v>25.7</v>
      </c>
      <c r="H2573" s="435">
        <f t="shared" si="363"/>
        <v>0.28604575950033984</v>
      </c>
      <c r="I2573" s="577">
        <f t="shared" si="368"/>
        <v>25.7</v>
      </c>
      <c r="J2573" s="573">
        <f t="shared" si="364"/>
        <v>0.70006601683650838</v>
      </c>
    </row>
    <row r="2574" spans="1:10" x14ac:dyDescent="0.25">
      <c r="A2574">
        <f t="shared" si="365"/>
        <v>0.25736881972918441</v>
      </c>
      <c r="B2574" s="2">
        <f t="shared" si="360"/>
        <v>25.710000000001219</v>
      </c>
      <c r="C2574" s="428">
        <f t="shared" si="366"/>
        <v>25.71</v>
      </c>
      <c r="D2574" s="425">
        <f t="shared" si="361"/>
        <v>0.2573688197291723</v>
      </c>
      <c r="E2574" s="433">
        <f t="shared" si="367"/>
        <v>25.71</v>
      </c>
      <c r="F2574" s="430">
        <f t="shared" si="362"/>
        <v>0.28613134616050351</v>
      </c>
      <c r="G2574" s="439">
        <f t="shared" si="368"/>
        <v>25.71</v>
      </c>
      <c r="H2574" s="435">
        <f t="shared" si="363"/>
        <v>0.28613134616050351</v>
      </c>
      <c r="I2574" s="577">
        <f t="shared" si="368"/>
        <v>25.71</v>
      </c>
      <c r="J2574" s="573">
        <f t="shared" si="364"/>
        <v>0.70014638695671449</v>
      </c>
    </row>
    <row r="2575" spans="1:10" x14ac:dyDescent="0.25">
      <c r="A2575">
        <f t="shared" si="365"/>
        <v>0.25746828263662802</v>
      </c>
      <c r="B2575" s="2">
        <f t="shared" si="360"/>
        <v>25.720000000001221</v>
      </c>
      <c r="C2575" s="428">
        <f t="shared" si="366"/>
        <v>25.72</v>
      </c>
      <c r="D2575" s="425">
        <f t="shared" si="361"/>
        <v>0.25746828263661586</v>
      </c>
      <c r="E2575" s="433">
        <f t="shared" si="367"/>
        <v>25.72</v>
      </c>
      <c r="F2575" s="430">
        <f t="shared" si="362"/>
        <v>0.28621693993414887</v>
      </c>
      <c r="G2575" s="439">
        <f t="shared" si="368"/>
        <v>25.72</v>
      </c>
      <c r="H2575" s="435">
        <f t="shared" si="363"/>
        <v>0.28621693993414887</v>
      </c>
      <c r="I2575" s="577">
        <f t="shared" si="368"/>
        <v>25.72</v>
      </c>
      <c r="J2575" s="573">
        <f t="shared" si="364"/>
        <v>0.7002267588162322</v>
      </c>
    </row>
    <row r="2576" spans="1:10" x14ac:dyDescent="0.25">
      <c r="A2576">
        <f t="shared" si="365"/>
        <v>0.25756774662915471</v>
      </c>
      <c r="B2576" s="2">
        <f t="shared" si="360"/>
        <v>25.730000000001223</v>
      </c>
      <c r="C2576" s="428">
        <f t="shared" si="366"/>
        <v>25.73</v>
      </c>
      <c r="D2576" s="425">
        <f t="shared" si="361"/>
        <v>0.25756774662914256</v>
      </c>
      <c r="E2576" s="433">
        <f t="shared" si="367"/>
        <v>25.73</v>
      </c>
      <c r="F2576" s="430">
        <f t="shared" si="362"/>
        <v>0.28630254081807371</v>
      </c>
      <c r="G2576" s="439">
        <f t="shared" si="368"/>
        <v>25.73</v>
      </c>
      <c r="H2576" s="435">
        <f t="shared" si="363"/>
        <v>0.28630254081807371</v>
      </c>
      <c r="I2576" s="577">
        <f t="shared" si="368"/>
        <v>25.73</v>
      </c>
      <c r="J2576" s="573">
        <f t="shared" si="364"/>
        <v>0.70030713241483167</v>
      </c>
    </row>
    <row r="2577" spans="1:10" x14ac:dyDescent="0.25">
      <c r="A2577">
        <f t="shared" si="365"/>
        <v>0.25766721170456769</v>
      </c>
      <c r="B2577" s="2">
        <f t="shared" si="360"/>
        <v>25.740000000001224</v>
      </c>
      <c r="C2577" s="428">
        <f t="shared" si="366"/>
        <v>25.74</v>
      </c>
      <c r="D2577" s="425">
        <f t="shared" si="361"/>
        <v>0.25766721170455553</v>
      </c>
      <c r="E2577" s="433">
        <f t="shared" si="367"/>
        <v>25.74</v>
      </c>
      <c r="F2577" s="430">
        <f t="shared" si="362"/>
        <v>0.28638814880907604</v>
      </c>
      <c r="G2577" s="439">
        <f t="shared" si="368"/>
        <v>25.74</v>
      </c>
      <c r="H2577" s="435">
        <f t="shared" si="363"/>
        <v>0.28638814880907604</v>
      </c>
      <c r="I2577" s="577">
        <f t="shared" si="368"/>
        <v>25.74</v>
      </c>
      <c r="J2577" s="573">
        <f t="shared" si="364"/>
        <v>0.7003875077522812</v>
      </c>
    </row>
    <row r="2578" spans="1:10" x14ac:dyDescent="0.25">
      <c r="A2578">
        <f t="shared" si="365"/>
        <v>0.2577666778606747</v>
      </c>
      <c r="B2578" s="2">
        <f t="shared" si="360"/>
        <v>25.750000000001226</v>
      </c>
      <c r="C2578" s="428">
        <f t="shared" si="366"/>
        <v>25.75</v>
      </c>
      <c r="D2578" s="425">
        <f t="shared" si="361"/>
        <v>0.25776667786066249</v>
      </c>
      <c r="E2578" s="433">
        <f t="shared" si="367"/>
        <v>25.75</v>
      </c>
      <c r="F2578" s="430">
        <f t="shared" si="362"/>
        <v>0.28647376390395568</v>
      </c>
      <c r="G2578" s="439">
        <f t="shared" si="368"/>
        <v>25.75</v>
      </c>
      <c r="H2578" s="435">
        <f t="shared" si="363"/>
        <v>0.28647376390395568</v>
      </c>
      <c r="I2578" s="577">
        <f t="shared" si="368"/>
        <v>25.75</v>
      </c>
      <c r="J2578" s="573">
        <f t="shared" si="364"/>
        <v>0.70046788482834987</v>
      </c>
    </row>
    <row r="2579" spans="1:10" x14ac:dyDescent="0.25">
      <c r="A2579">
        <f t="shared" si="365"/>
        <v>0.25786614509528771</v>
      </c>
      <c r="B2579" s="2">
        <f t="shared" si="360"/>
        <v>25.760000000001227</v>
      </c>
      <c r="C2579" s="428">
        <f t="shared" si="366"/>
        <v>25.76</v>
      </c>
      <c r="D2579" s="425">
        <f t="shared" si="361"/>
        <v>0.2578661450952755</v>
      </c>
      <c r="E2579" s="433">
        <f t="shared" si="367"/>
        <v>25.76</v>
      </c>
      <c r="F2579" s="430">
        <f t="shared" si="362"/>
        <v>0.28655938609951292</v>
      </c>
      <c r="G2579" s="439">
        <f t="shared" si="368"/>
        <v>25.76</v>
      </c>
      <c r="H2579" s="435">
        <f t="shared" si="363"/>
        <v>0.28655938609951292</v>
      </c>
      <c r="I2579" s="577">
        <f t="shared" si="368"/>
        <v>25.76</v>
      </c>
      <c r="J2579" s="573">
        <f t="shared" si="364"/>
        <v>0.70054826364280653</v>
      </c>
    </row>
    <row r="2580" spans="1:10" x14ac:dyDescent="0.25">
      <c r="A2580">
        <f t="shared" si="365"/>
        <v>0.25796561340622326</v>
      </c>
      <c r="B2580" s="2">
        <f t="shared" si="360"/>
        <v>25.770000000001229</v>
      </c>
      <c r="C2580" s="428">
        <f t="shared" si="366"/>
        <v>25.77</v>
      </c>
      <c r="D2580" s="425">
        <f t="shared" si="361"/>
        <v>0.25796561340621105</v>
      </c>
      <c r="E2580" s="433">
        <f t="shared" si="367"/>
        <v>25.77</v>
      </c>
      <c r="F2580" s="430">
        <f t="shared" si="362"/>
        <v>0.28664501539254922</v>
      </c>
      <c r="G2580" s="439">
        <f t="shared" si="368"/>
        <v>25.77</v>
      </c>
      <c r="H2580" s="435">
        <f t="shared" si="363"/>
        <v>0.28664501539254922</v>
      </c>
      <c r="I2580" s="577">
        <f t="shared" si="368"/>
        <v>25.77</v>
      </c>
      <c r="J2580" s="573">
        <f t="shared" si="364"/>
        <v>0.70062864419542004</v>
      </c>
    </row>
    <row r="2581" spans="1:10" x14ac:dyDescent="0.25">
      <c r="A2581">
        <f t="shared" si="365"/>
        <v>0.25806508279130208</v>
      </c>
      <c r="B2581" s="2">
        <f t="shared" si="360"/>
        <v>25.78000000000123</v>
      </c>
      <c r="C2581" s="428">
        <f t="shared" si="366"/>
        <v>25.78</v>
      </c>
      <c r="D2581" s="425">
        <f t="shared" si="361"/>
        <v>0.25806508279128981</v>
      </c>
      <c r="E2581" s="433">
        <f t="shared" si="367"/>
        <v>25.78</v>
      </c>
      <c r="F2581" s="430">
        <f t="shared" si="362"/>
        <v>0.28673065177986717</v>
      </c>
      <c r="G2581" s="439">
        <f t="shared" si="368"/>
        <v>25.78</v>
      </c>
      <c r="H2581" s="435">
        <f t="shared" si="363"/>
        <v>0.28673065177986717</v>
      </c>
      <c r="I2581" s="577">
        <f t="shared" si="368"/>
        <v>25.78</v>
      </c>
      <c r="J2581" s="573">
        <f t="shared" si="364"/>
        <v>0.70070902648595979</v>
      </c>
    </row>
    <row r="2582" spans="1:10" x14ac:dyDescent="0.25">
      <c r="A2582">
        <f t="shared" si="365"/>
        <v>0.2581645532483493</v>
      </c>
      <c r="B2582" s="2">
        <f t="shared" si="360"/>
        <v>25.790000000001232</v>
      </c>
      <c r="C2582" s="428">
        <f t="shared" si="366"/>
        <v>25.79</v>
      </c>
      <c r="D2582" s="425">
        <f t="shared" si="361"/>
        <v>0.25816455324833704</v>
      </c>
      <c r="E2582" s="433">
        <f t="shared" si="367"/>
        <v>25.79</v>
      </c>
      <c r="F2582" s="430">
        <f t="shared" si="362"/>
        <v>0.28681629525827018</v>
      </c>
      <c r="G2582" s="439">
        <f t="shared" si="368"/>
        <v>25.79</v>
      </c>
      <c r="H2582" s="435">
        <f t="shared" si="363"/>
        <v>0.28681629525827018</v>
      </c>
      <c r="I2582" s="577">
        <f t="shared" si="368"/>
        <v>25.79</v>
      </c>
      <c r="J2582" s="573">
        <f t="shared" si="364"/>
        <v>0.70078941051419452</v>
      </c>
    </row>
    <row r="2583" spans="1:10" x14ac:dyDescent="0.25">
      <c r="A2583">
        <f t="shared" si="365"/>
        <v>0.25826402477519456</v>
      </c>
      <c r="B2583" s="2">
        <f t="shared" si="360"/>
        <v>25.800000000001234</v>
      </c>
      <c r="C2583" s="428">
        <f t="shared" si="366"/>
        <v>25.8</v>
      </c>
      <c r="D2583" s="425">
        <f t="shared" si="361"/>
        <v>0.25826402477518229</v>
      </c>
      <c r="E2583" s="433">
        <f t="shared" si="367"/>
        <v>25.8</v>
      </c>
      <c r="F2583" s="430">
        <f t="shared" si="362"/>
        <v>0.28690194582456308</v>
      </c>
      <c r="G2583" s="439">
        <f t="shared" si="368"/>
        <v>25.8</v>
      </c>
      <c r="H2583" s="435">
        <f t="shared" si="363"/>
        <v>0.28690194582456308</v>
      </c>
      <c r="I2583" s="577">
        <f t="shared" si="368"/>
        <v>25.8</v>
      </c>
      <c r="J2583" s="573">
        <f t="shared" si="364"/>
        <v>0.70086979627989365</v>
      </c>
    </row>
    <row r="2584" spans="1:10" x14ac:dyDescent="0.25">
      <c r="A2584">
        <f t="shared" si="365"/>
        <v>0.25836349736967162</v>
      </c>
      <c r="B2584" s="2">
        <f t="shared" si="360"/>
        <v>25.810000000001235</v>
      </c>
      <c r="C2584" s="428">
        <f t="shared" si="366"/>
        <v>25.81</v>
      </c>
      <c r="D2584" s="425">
        <f t="shared" si="361"/>
        <v>0.25836349736965936</v>
      </c>
      <c r="E2584" s="433">
        <f t="shared" si="367"/>
        <v>25.81</v>
      </c>
      <c r="F2584" s="430">
        <f t="shared" si="362"/>
        <v>0.28698760347555113</v>
      </c>
      <c r="G2584" s="439">
        <f t="shared" si="368"/>
        <v>25.81</v>
      </c>
      <c r="H2584" s="435">
        <f t="shared" si="363"/>
        <v>0.28698760347555113</v>
      </c>
      <c r="I2584" s="577">
        <f t="shared" si="368"/>
        <v>25.81</v>
      </c>
      <c r="J2584" s="573">
        <f t="shared" si="364"/>
        <v>0.70095018378282625</v>
      </c>
    </row>
    <row r="2585" spans="1:10" x14ac:dyDescent="0.25">
      <c r="A2585">
        <f t="shared" si="365"/>
        <v>0.25846297102961874</v>
      </c>
      <c r="B2585" s="2">
        <f t="shared" si="360"/>
        <v>25.820000000001237</v>
      </c>
      <c r="C2585" s="428">
        <f t="shared" si="366"/>
        <v>25.82</v>
      </c>
      <c r="D2585" s="425">
        <f t="shared" si="361"/>
        <v>0.25846297102960641</v>
      </c>
      <c r="E2585" s="433">
        <f t="shared" si="367"/>
        <v>25.82</v>
      </c>
      <c r="F2585" s="430">
        <f t="shared" si="362"/>
        <v>0.28707326820804108</v>
      </c>
      <c r="G2585" s="439">
        <f t="shared" si="368"/>
        <v>25.82</v>
      </c>
      <c r="H2585" s="435">
        <f t="shared" si="363"/>
        <v>0.28707326820804108</v>
      </c>
      <c r="I2585" s="577">
        <f t="shared" si="368"/>
        <v>25.82</v>
      </c>
      <c r="J2585" s="573">
        <f t="shared" si="364"/>
        <v>0.70103057302276162</v>
      </c>
    </row>
    <row r="2586" spans="1:10" x14ac:dyDescent="0.25">
      <c r="A2586">
        <f t="shared" si="365"/>
        <v>0.25856244575287846</v>
      </c>
      <c r="B2586" s="2">
        <f t="shared" si="360"/>
        <v>25.830000000001238</v>
      </c>
      <c r="C2586" s="428">
        <f t="shared" si="366"/>
        <v>25.83</v>
      </c>
      <c r="D2586" s="425">
        <f t="shared" si="361"/>
        <v>0.25856244575286613</v>
      </c>
      <c r="E2586" s="433">
        <f t="shared" si="367"/>
        <v>25.83</v>
      </c>
      <c r="F2586" s="430">
        <f t="shared" si="362"/>
        <v>0.28715894001884051</v>
      </c>
      <c r="G2586" s="439">
        <f t="shared" si="368"/>
        <v>25.83</v>
      </c>
      <c r="H2586" s="435">
        <f t="shared" si="363"/>
        <v>0.28715894001884051</v>
      </c>
      <c r="I2586" s="577">
        <f t="shared" si="368"/>
        <v>25.83</v>
      </c>
      <c r="J2586" s="573">
        <f t="shared" si="364"/>
        <v>0.70111096399946859</v>
      </c>
    </row>
    <row r="2587" spans="1:10" x14ac:dyDescent="0.25">
      <c r="A2587">
        <f t="shared" si="365"/>
        <v>0.25866192153729761</v>
      </c>
      <c r="B2587" s="2">
        <f t="shared" si="360"/>
        <v>25.84000000000124</v>
      </c>
      <c r="C2587" s="428">
        <f t="shared" si="366"/>
        <v>25.84</v>
      </c>
      <c r="D2587" s="425">
        <f t="shared" si="361"/>
        <v>0.25866192153728523</v>
      </c>
      <c r="E2587" s="433">
        <f t="shared" si="367"/>
        <v>25.84</v>
      </c>
      <c r="F2587" s="430">
        <f t="shared" si="362"/>
        <v>0.28724461890475816</v>
      </c>
      <c r="G2587" s="439">
        <f t="shared" si="368"/>
        <v>25.84</v>
      </c>
      <c r="H2587" s="435">
        <f t="shared" si="363"/>
        <v>0.28724461890475816</v>
      </c>
      <c r="I2587" s="577">
        <f t="shared" si="368"/>
        <v>25.84</v>
      </c>
      <c r="J2587" s="573">
        <f t="shared" si="364"/>
        <v>0.70119135671271704</v>
      </c>
    </row>
    <row r="2588" spans="1:10" x14ac:dyDescent="0.25">
      <c r="A2588">
        <f t="shared" si="365"/>
        <v>0.25876139838072731</v>
      </c>
      <c r="B2588" s="2">
        <f t="shared" si="360"/>
        <v>25.850000000001241</v>
      </c>
      <c r="C2588" s="428">
        <f t="shared" si="366"/>
        <v>25.85</v>
      </c>
      <c r="D2588" s="425">
        <f t="shared" si="361"/>
        <v>0.25876139838071494</v>
      </c>
      <c r="E2588" s="433">
        <f t="shared" si="367"/>
        <v>25.85</v>
      </c>
      <c r="F2588" s="430">
        <f t="shared" si="362"/>
        <v>0.28733030486260352</v>
      </c>
      <c r="G2588" s="439">
        <f t="shared" si="368"/>
        <v>25.85</v>
      </c>
      <c r="H2588" s="435">
        <f t="shared" si="363"/>
        <v>0.28733030486260352</v>
      </c>
      <c r="I2588" s="577">
        <f t="shared" si="368"/>
        <v>25.85</v>
      </c>
      <c r="J2588" s="573">
        <f t="shared" si="364"/>
        <v>0.70127175116227591</v>
      </c>
    </row>
    <row r="2589" spans="1:10" x14ac:dyDescent="0.25">
      <c r="A2589">
        <f t="shared" si="365"/>
        <v>0.25886087628102306</v>
      </c>
      <c r="B2589" s="2">
        <f t="shared" si="360"/>
        <v>25.860000000001243</v>
      </c>
      <c r="C2589" s="428">
        <f t="shared" si="366"/>
        <v>25.86</v>
      </c>
      <c r="D2589" s="425">
        <f t="shared" si="361"/>
        <v>0.25886087628101068</v>
      </c>
      <c r="E2589" s="433">
        <f t="shared" si="367"/>
        <v>25.86</v>
      </c>
      <c r="F2589" s="430">
        <f t="shared" si="362"/>
        <v>0.28741599788918726</v>
      </c>
      <c r="G2589" s="439">
        <f t="shared" si="368"/>
        <v>25.86</v>
      </c>
      <c r="H2589" s="435">
        <f t="shared" si="363"/>
        <v>0.28741599788918726</v>
      </c>
      <c r="I2589" s="577">
        <f t="shared" si="368"/>
        <v>25.86</v>
      </c>
      <c r="J2589" s="573">
        <f t="shared" si="364"/>
        <v>0.70135214734791473</v>
      </c>
    </row>
    <row r="2590" spans="1:10" x14ac:dyDescent="0.25">
      <c r="A2590">
        <f t="shared" si="365"/>
        <v>0.2589603552360446</v>
      </c>
      <c r="B2590" s="2">
        <f t="shared" si="360"/>
        <v>25.870000000001244</v>
      </c>
      <c r="C2590" s="428">
        <f t="shared" si="366"/>
        <v>25.87</v>
      </c>
      <c r="D2590" s="425">
        <f t="shared" si="361"/>
        <v>0.25896035523603222</v>
      </c>
      <c r="E2590" s="433">
        <f t="shared" si="367"/>
        <v>25.87</v>
      </c>
      <c r="F2590" s="430">
        <f t="shared" si="362"/>
        <v>0.28750169798132125</v>
      </c>
      <c r="G2590" s="439">
        <f t="shared" si="368"/>
        <v>25.87</v>
      </c>
      <c r="H2590" s="435">
        <f t="shared" si="363"/>
        <v>0.28750169798132125</v>
      </c>
      <c r="I2590" s="577">
        <f t="shared" si="368"/>
        <v>25.87</v>
      </c>
      <c r="J2590" s="573">
        <f t="shared" si="364"/>
        <v>0.70143254526940302</v>
      </c>
    </row>
    <row r="2591" spans="1:10" x14ac:dyDescent="0.25">
      <c r="A2591">
        <f t="shared" si="365"/>
        <v>0.25905983524365606</v>
      </c>
      <c r="B2591" s="2">
        <f t="shared" si="360"/>
        <v>25.880000000001246</v>
      </c>
      <c r="C2591" s="428">
        <f t="shared" si="366"/>
        <v>25.88</v>
      </c>
      <c r="D2591" s="425">
        <f t="shared" si="361"/>
        <v>0.25905983524364368</v>
      </c>
      <c r="E2591" s="433">
        <f t="shared" si="367"/>
        <v>25.88</v>
      </c>
      <c r="F2591" s="430">
        <f t="shared" si="362"/>
        <v>0.2875874051358181</v>
      </c>
      <c r="G2591" s="439">
        <f t="shared" si="368"/>
        <v>25.88</v>
      </c>
      <c r="H2591" s="435">
        <f t="shared" si="363"/>
        <v>0.2875874051358181</v>
      </c>
      <c r="I2591" s="577">
        <f t="shared" si="368"/>
        <v>25.88</v>
      </c>
      <c r="J2591" s="573">
        <f t="shared" si="364"/>
        <v>0.70151294492650962</v>
      </c>
    </row>
    <row r="2592" spans="1:10" x14ac:dyDescent="0.25">
      <c r="A2592">
        <f t="shared" si="365"/>
        <v>0.25915931630172567</v>
      </c>
      <c r="B2592" s="2">
        <f t="shared" ref="B2592:B2655" si="369">B2591+0.01</f>
        <v>25.890000000001248</v>
      </c>
      <c r="C2592" s="428">
        <f t="shared" si="366"/>
        <v>25.89</v>
      </c>
      <c r="D2592" s="425">
        <f t="shared" si="361"/>
        <v>0.25915931630171329</v>
      </c>
      <c r="E2592" s="433">
        <f t="shared" si="367"/>
        <v>25.89</v>
      </c>
      <c r="F2592" s="430">
        <f t="shared" si="362"/>
        <v>0.28767311934949158</v>
      </c>
      <c r="G2592" s="439">
        <f t="shared" si="368"/>
        <v>25.89</v>
      </c>
      <c r="H2592" s="435">
        <f t="shared" si="363"/>
        <v>0.28767311934949158</v>
      </c>
      <c r="I2592" s="577">
        <f t="shared" si="368"/>
        <v>25.89</v>
      </c>
      <c r="J2592" s="573">
        <f t="shared" si="364"/>
        <v>0.70159334631900461</v>
      </c>
    </row>
    <row r="2593" spans="1:10" x14ac:dyDescent="0.25">
      <c r="A2593">
        <f t="shared" si="365"/>
        <v>0.2592587984081261</v>
      </c>
      <c r="B2593" s="2">
        <f t="shared" si="369"/>
        <v>25.900000000001249</v>
      </c>
      <c r="C2593" s="428">
        <f t="shared" si="366"/>
        <v>25.9</v>
      </c>
      <c r="D2593" s="425">
        <f t="shared" si="361"/>
        <v>0.25925879840811367</v>
      </c>
      <c r="E2593" s="433">
        <f t="shared" si="367"/>
        <v>25.9</v>
      </c>
      <c r="F2593" s="430">
        <f t="shared" si="362"/>
        <v>0.28775884061915652</v>
      </c>
      <c r="G2593" s="439">
        <f t="shared" si="368"/>
        <v>25.9</v>
      </c>
      <c r="H2593" s="435">
        <f t="shared" si="363"/>
        <v>0.28775884061915652</v>
      </c>
      <c r="I2593" s="577">
        <f t="shared" si="368"/>
        <v>25.9</v>
      </c>
      <c r="J2593" s="573">
        <f t="shared" si="364"/>
        <v>0.70167374944665806</v>
      </c>
    </row>
    <row r="2594" spans="1:10" x14ac:dyDescent="0.25">
      <c r="A2594">
        <f t="shared" si="365"/>
        <v>0.25935828156073409</v>
      </c>
      <c r="B2594" s="2">
        <f t="shared" si="369"/>
        <v>25.910000000001251</v>
      </c>
      <c r="C2594" s="428">
        <f t="shared" si="366"/>
        <v>25.91</v>
      </c>
      <c r="D2594" s="425">
        <f t="shared" si="361"/>
        <v>0.25935828156072166</v>
      </c>
      <c r="E2594" s="433">
        <f t="shared" si="367"/>
        <v>25.91</v>
      </c>
      <c r="F2594" s="430">
        <f t="shared" si="362"/>
        <v>0.28784456894162852</v>
      </c>
      <c r="G2594" s="439">
        <f t="shared" si="368"/>
        <v>25.91</v>
      </c>
      <c r="H2594" s="435">
        <f t="shared" si="363"/>
        <v>0.28784456894162852</v>
      </c>
      <c r="I2594" s="577">
        <f t="shared" si="368"/>
        <v>25.91</v>
      </c>
      <c r="J2594" s="573">
        <f t="shared" si="364"/>
        <v>0.70175415430923793</v>
      </c>
    </row>
    <row r="2595" spans="1:10" x14ac:dyDescent="0.25">
      <c r="A2595">
        <f t="shared" si="365"/>
        <v>0.2594577657574309</v>
      </c>
      <c r="B2595" s="2">
        <f t="shared" si="369"/>
        <v>25.920000000001252</v>
      </c>
      <c r="C2595" s="428">
        <f t="shared" si="366"/>
        <v>25.92</v>
      </c>
      <c r="D2595" s="425">
        <f t="shared" si="361"/>
        <v>0.25945776575741847</v>
      </c>
      <c r="E2595" s="433">
        <f t="shared" si="367"/>
        <v>25.92</v>
      </c>
      <c r="F2595" s="430">
        <f t="shared" si="362"/>
        <v>0.28793030431372463</v>
      </c>
      <c r="G2595" s="439">
        <f t="shared" si="368"/>
        <v>25.92</v>
      </c>
      <c r="H2595" s="435">
        <f t="shared" si="363"/>
        <v>0.28793030431372463</v>
      </c>
      <c r="I2595" s="577">
        <f t="shared" si="368"/>
        <v>25.92</v>
      </c>
      <c r="J2595" s="573">
        <f t="shared" si="364"/>
        <v>0.70183456090651541</v>
      </c>
    </row>
    <row r="2596" spans="1:10" x14ac:dyDescent="0.25">
      <c r="A2596">
        <f t="shared" si="365"/>
        <v>0.25955725099610177</v>
      </c>
      <c r="B2596" s="2">
        <f t="shared" si="369"/>
        <v>25.930000000001254</v>
      </c>
      <c r="C2596" s="428">
        <f t="shared" si="366"/>
        <v>25.93</v>
      </c>
      <c r="D2596" s="425">
        <f t="shared" si="361"/>
        <v>0.25955725099608928</v>
      </c>
      <c r="E2596" s="433">
        <f t="shared" si="367"/>
        <v>25.93</v>
      </c>
      <c r="F2596" s="430">
        <f t="shared" si="362"/>
        <v>0.2880160467322625</v>
      </c>
      <c r="G2596" s="439">
        <f t="shared" si="368"/>
        <v>25.93</v>
      </c>
      <c r="H2596" s="435">
        <f t="shared" si="363"/>
        <v>0.2880160467322625</v>
      </c>
      <c r="I2596" s="577">
        <f t="shared" si="368"/>
        <v>25.93</v>
      </c>
      <c r="J2596" s="573">
        <f t="shared" si="364"/>
        <v>0.70191496923825947</v>
      </c>
    </row>
    <row r="2597" spans="1:10" x14ac:dyDescent="0.25">
      <c r="A2597">
        <f t="shared" si="365"/>
        <v>0.25965673727463634</v>
      </c>
      <c r="B2597" s="2">
        <f t="shared" si="369"/>
        <v>25.940000000001255</v>
      </c>
      <c r="C2597" s="428">
        <f t="shared" si="366"/>
        <v>25.94</v>
      </c>
      <c r="D2597" s="425">
        <f t="shared" si="361"/>
        <v>0.25965673727462385</v>
      </c>
      <c r="E2597" s="433">
        <f t="shared" si="367"/>
        <v>25.94</v>
      </c>
      <c r="F2597" s="430">
        <f t="shared" si="362"/>
        <v>0.28810179619406112</v>
      </c>
      <c r="G2597" s="439">
        <f t="shared" si="368"/>
        <v>25.94</v>
      </c>
      <c r="H2597" s="435">
        <f t="shared" si="363"/>
        <v>0.28810179619406112</v>
      </c>
      <c r="I2597" s="577">
        <f t="shared" si="368"/>
        <v>25.94</v>
      </c>
      <c r="J2597" s="573">
        <f t="shared" si="364"/>
        <v>0.70199537930423994</v>
      </c>
    </row>
    <row r="2598" spans="1:10" x14ac:dyDescent="0.25">
      <c r="A2598">
        <f t="shared" si="365"/>
        <v>0.25975622459092845</v>
      </c>
      <c r="B2598" s="2">
        <f t="shared" si="369"/>
        <v>25.950000000001257</v>
      </c>
      <c r="C2598" s="428">
        <f t="shared" si="366"/>
        <v>25.95</v>
      </c>
      <c r="D2598" s="425">
        <f t="shared" si="361"/>
        <v>0.25975622459091596</v>
      </c>
      <c r="E2598" s="433">
        <f t="shared" si="367"/>
        <v>25.95</v>
      </c>
      <c r="F2598" s="430">
        <f t="shared" si="362"/>
        <v>0.28818755269594032</v>
      </c>
      <c r="G2598" s="439">
        <f t="shared" si="368"/>
        <v>25.95</v>
      </c>
      <c r="H2598" s="435">
        <f t="shared" si="363"/>
        <v>0.28818755269594032</v>
      </c>
      <c r="I2598" s="577">
        <f t="shared" si="368"/>
        <v>25.95</v>
      </c>
      <c r="J2598" s="573">
        <f t="shared" si="364"/>
        <v>0.70207579110422647</v>
      </c>
    </row>
    <row r="2599" spans="1:10" x14ac:dyDescent="0.25">
      <c r="A2599">
        <f t="shared" si="365"/>
        <v>0.25985571294287602</v>
      </c>
      <c r="B2599" s="2">
        <f t="shared" si="369"/>
        <v>25.960000000001259</v>
      </c>
      <c r="C2599" s="428">
        <f t="shared" si="366"/>
        <v>25.96</v>
      </c>
      <c r="D2599" s="425">
        <f t="shared" si="361"/>
        <v>0.25985571294286353</v>
      </c>
      <c r="E2599" s="433">
        <f t="shared" si="367"/>
        <v>25.96</v>
      </c>
      <c r="F2599" s="430">
        <f t="shared" si="362"/>
        <v>0.28827331623472091</v>
      </c>
      <c r="G2599" s="439">
        <f t="shared" si="368"/>
        <v>25.96</v>
      </c>
      <c r="H2599" s="435">
        <f t="shared" si="363"/>
        <v>0.28827331623472091</v>
      </c>
      <c r="I2599" s="577">
        <f t="shared" si="368"/>
        <v>25.96</v>
      </c>
      <c r="J2599" s="573">
        <f t="shared" si="364"/>
        <v>0.702156204637989</v>
      </c>
    </row>
    <row r="2600" spans="1:10" x14ac:dyDescent="0.25">
      <c r="A2600">
        <f t="shared" si="365"/>
        <v>0.25995520232838148</v>
      </c>
      <c r="B2600" s="2">
        <f t="shared" si="369"/>
        <v>25.97000000000126</v>
      </c>
      <c r="C2600" s="428">
        <f t="shared" si="366"/>
        <v>25.97</v>
      </c>
      <c r="D2600" s="425">
        <f t="shared" si="361"/>
        <v>0.25995520232836894</v>
      </c>
      <c r="E2600" s="433">
        <f t="shared" si="367"/>
        <v>25.97</v>
      </c>
      <c r="F2600" s="430">
        <f t="shared" si="362"/>
        <v>0.28835908680722494</v>
      </c>
      <c r="G2600" s="439">
        <f t="shared" si="368"/>
        <v>25.97</v>
      </c>
      <c r="H2600" s="435">
        <f t="shared" si="363"/>
        <v>0.28835908680722494</v>
      </c>
      <c r="I2600" s="577">
        <f t="shared" si="368"/>
        <v>25.97</v>
      </c>
      <c r="J2600" s="573">
        <f t="shared" si="364"/>
        <v>0.70223661990529707</v>
      </c>
    </row>
    <row r="2601" spans="1:10" x14ac:dyDescent="0.25">
      <c r="A2601">
        <f t="shared" si="365"/>
        <v>0.26005469274535126</v>
      </c>
      <c r="B2601" s="2">
        <f t="shared" si="369"/>
        <v>25.980000000001262</v>
      </c>
      <c r="C2601" s="428">
        <f t="shared" si="366"/>
        <v>25.98</v>
      </c>
      <c r="D2601" s="425">
        <f t="shared" si="361"/>
        <v>0.26005469274533866</v>
      </c>
      <c r="E2601" s="433">
        <f t="shared" si="367"/>
        <v>25.98</v>
      </c>
      <c r="F2601" s="430">
        <f t="shared" si="362"/>
        <v>0.28844486441027534</v>
      </c>
      <c r="G2601" s="439">
        <f t="shared" si="368"/>
        <v>25.98</v>
      </c>
      <c r="H2601" s="435">
        <f t="shared" si="363"/>
        <v>0.28844486441027534</v>
      </c>
      <c r="I2601" s="577">
        <f t="shared" si="368"/>
        <v>25.98</v>
      </c>
      <c r="J2601" s="573">
        <f t="shared" si="364"/>
        <v>0.70231703690592084</v>
      </c>
    </row>
    <row r="2602" spans="1:10" x14ac:dyDescent="0.25">
      <c r="A2602">
        <f t="shared" si="365"/>
        <v>0.26015418419169584</v>
      </c>
      <c r="B2602" s="2">
        <f t="shared" si="369"/>
        <v>25.990000000001263</v>
      </c>
      <c r="C2602" s="428">
        <f t="shared" si="366"/>
        <v>25.99</v>
      </c>
      <c r="D2602" s="425">
        <f t="shared" si="361"/>
        <v>0.26015418419168329</v>
      </c>
      <c r="E2602" s="433">
        <f t="shared" si="367"/>
        <v>25.99</v>
      </c>
      <c r="F2602" s="430">
        <f t="shared" si="362"/>
        <v>0.28853064904069597</v>
      </c>
      <c r="G2602" s="439">
        <f t="shared" si="368"/>
        <v>25.99</v>
      </c>
      <c r="H2602" s="435">
        <f t="shared" si="363"/>
        <v>0.28853064904069597</v>
      </c>
      <c r="I2602" s="577">
        <f t="shared" si="368"/>
        <v>25.99</v>
      </c>
      <c r="J2602" s="573">
        <f t="shared" si="364"/>
        <v>0.70239745563962985</v>
      </c>
    </row>
    <row r="2603" spans="1:10" x14ac:dyDescent="0.25">
      <c r="A2603">
        <f t="shared" si="365"/>
        <v>0.26025367666533028</v>
      </c>
      <c r="B2603" s="2">
        <f t="shared" si="369"/>
        <v>26.000000000001265</v>
      </c>
      <c r="C2603" s="428">
        <f t="shared" si="366"/>
        <v>26</v>
      </c>
      <c r="D2603" s="425">
        <f t="shared" si="361"/>
        <v>0.26025367666531762</v>
      </c>
      <c r="E2603" s="433">
        <f t="shared" si="367"/>
        <v>26</v>
      </c>
      <c r="F2603" s="430">
        <f t="shared" si="362"/>
        <v>0.28861644069531195</v>
      </c>
      <c r="G2603" s="439">
        <f t="shared" si="368"/>
        <v>26</v>
      </c>
      <c r="H2603" s="435">
        <f t="shared" si="363"/>
        <v>0.28861644069531195</v>
      </c>
      <c r="I2603" s="577">
        <f t="shared" si="368"/>
        <v>26</v>
      </c>
      <c r="J2603" s="573">
        <f t="shared" si="364"/>
        <v>0.70247787610619472</v>
      </c>
    </row>
    <row r="2604" spans="1:10" x14ac:dyDescent="0.25">
      <c r="A2604">
        <f t="shared" si="365"/>
        <v>0.26035317016417342</v>
      </c>
      <c r="B2604" s="2">
        <f t="shared" si="369"/>
        <v>26.010000000001266</v>
      </c>
      <c r="C2604" s="428">
        <f t="shared" si="366"/>
        <v>26.01</v>
      </c>
      <c r="D2604" s="425">
        <f t="shared" si="361"/>
        <v>0.26035317016416087</v>
      </c>
      <c r="E2604" s="433">
        <f t="shared" si="367"/>
        <v>26.01</v>
      </c>
      <c r="F2604" s="430">
        <f t="shared" si="362"/>
        <v>0.2887022393709493</v>
      </c>
      <c r="G2604" s="439">
        <f t="shared" si="368"/>
        <v>26.01</v>
      </c>
      <c r="H2604" s="435">
        <f t="shared" si="363"/>
        <v>0.2887022393709493</v>
      </c>
      <c r="I2604" s="577">
        <f t="shared" si="368"/>
        <v>26.01</v>
      </c>
      <c r="J2604" s="573">
        <f t="shared" si="364"/>
        <v>0.70255829830538474</v>
      </c>
    </row>
    <row r="2605" spans="1:10" x14ac:dyDescent="0.25">
      <c r="A2605">
        <f t="shared" si="365"/>
        <v>0.26045266468614858</v>
      </c>
      <c r="B2605" s="2">
        <f t="shared" si="369"/>
        <v>26.020000000001268</v>
      </c>
      <c r="C2605" s="428">
        <f t="shared" si="366"/>
        <v>26.02</v>
      </c>
      <c r="D2605" s="425">
        <f t="shared" si="361"/>
        <v>0.26045266468613598</v>
      </c>
      <c r="E2605" s="433">
        <f t="shared" si="367"/>
        <v>26.02</v>
      </c>
      <c r="F2605" s="430">
        <f t="shared" si="362"/>
        <v>0.28878804506443495</v>
      </c>
      <c r="G2605" s="439">
        <f t="shared" si="368"/>
        <v>26.02</v>
      </c>
      <c r="H2605" s="435">
        <f t="shared" si="363"/>
        <v>0.28878804506443495</v>
      </c>
      <c r="I2605" s="577">
        <f t="shared" si="368"/>
        <v>26.02</v>
      </c>
      <c r="J2605" s="573">
        <f t="shared" si="364"/>
        <v>0.70263872223697021</v>
      </c>
    </row>
    <row r="2606" spans="1:10" x14ac:dyDescent="0.25">
      <c r="A2606">
        <f t="shared" si="365"/>
        <v>0.26055216022918309</v>
      </c>
      <c r="B2606" s="2">
        <f t="shared" si="369"/>
        <v>26.030000000001269</v>
      </c>
      <c r="C2606" s="428">
        <f t="shared" si="366"/>
        <v>26.03</v>
      </c>
      <c r="D2606" s="425">
        <f t="shared" si="361"/>
        <v>0.26055216022917049</v>
      </c>
      <c r="E2606" s="433">
        <f t="shared" si="367"/>
        <v>26.03</v>
      </c>
      <c r="F2606" s="430">
        <f t="shared" si="362"/>
        <v>0.28887385777259705</v>
      </c>
      <c r="G2606" s="439">
        <f t="shared" si="368"/>
        <v>26.03</v>
      </c>
      <c r="H2606" s="435">
        <f t="shared" si="363"/>
        <v>0.28887385777259705</v>
      </c>
      <c r="I2606" s="577">
        <f t="shared" si="368"/>
        <v>26.03</v>
      </c>
      <c r="J2606" s="573">
        <f t="shared" si="364"/>
        <v>0.7027191479007211</v>
      </c>
    </row>
    <row r="2607" spans="1:10" x14ac:dyDescent="0.25">
      <c r="A2607">
        <f t="shared" si="365"/>
        <v>0.2606516567912085</v>
      </c>
      <c r="B2607" s="2">
        <f t="shared" si="369"/>
        <v>26.040000000001271</v>
      </c>
      <c r="C2607" s="428">
        <f t="shared" si="366"/>
        <v>26.04</v>
      </c>
      <c r="D2607" s="425">
        <f t="shared" si="361"/>
        <v>0.26065165679119578</v>
      </c>
      <c r="E2607" s="433">
        <f t="shared" si="367"/>
        <v>26.04</v>
      </c>
      <c r="F2607" s="430">
        <f t="shared" si="362"/>
        <v>0.2889596774922647</v>
      </c>
      <c r="G2607" s="439">
        <f t="shared" si="368"/>
        <v>26.04</v>
      </c>
      <c r="H2607" s="435">
        <f t="shared" si="363"/>
        <v>0.2889596774922647</v>
      </c>
      <c r="I2607" s="577">
        <f t="shared" si="368"/>
        <v>26.04</v>
      </c>
      <c r="J2607" s="573">
        <f t="shared" si="364"/>
        <v>0.7027995752964078</v>
      </c>
    </row>
    <row r="2608" spans="1:10" x14ac:dyDescent="0.25">
      <c r="A2608">
        <f t="shared" si="365"/>
        <v>0.26075115437016033</v>
      </c>
      <c r="B2608" s="2">
        <f t="shared" si="369"/>
        <v>26.050000000001273</v>
      </c>
      <c r="C2608" s="428">
        <f t="shared" si="366"/>
        <v>26.05</v>
      </c>
      <c r="D2608" s="425">
        <f t="shared" si="361"/>
        <v>0.26075115437014768</v>
      </c>
      <c r="E2608" s="433">
        <f t="shared" si="367"/>
        <v>26.05</v>
      </c>
      <c r="F2608" s="430">
        <f t="shared" si="362"/>
        <v>0.28904550422026798</v>
      </c>
      <c r="G2608" s="439">
        <f t="shared" si="368"/>
        <v>26.05</v>
      </c>
      <c r="H2608" s="435">
        <f t="shared" si="363"/>
        <v>0.28904550422026798</v>
      </c>
      <c r="I2608" s="577">
        <f t="shared" si="368"/>
        <v>26.05</v>
      </c>
      <c r="J2608" s="573">
        <f t="shared" si="364"/>
        <v>0.70288000442380016</v>
      </c>
    </row>
    <row r="2609" spans="1:10" x14ac:dyDescent="0.25">
      <c r="A2609">
        <f t="shared" si="365"/>
        <v>0.26085065296397847</v>
      </c>
      <c r="B2609" s="2">
        <f t="shared" si="369"/>
        <v>26.060000000001274</v>
      </c>
      <c r="C2609" s="428">
        <f t="shared" si="366"/>
        <v>26.06</v>
      </c>
      <c r="D2609" s="425">
        <f t="shared" si="361"/>
        <v>0.26085065296396581</v>
      </c>
      <c r="E2609" s="433">
        <f t="shared" si="367"/>
        <v>26.06</v>
      </c>
      <c r="F2609" s="430">
        <f t="shared" si="362"/>
        <v>0.28913133795343804</v>
      </c>
      <c r="G2609" s="439">
        <f t="shared" si="368"/>
        <v>26.06</v>
      </c>
      <c r="H2609" s="435">
        <f t="shared" si="363"/>
        <v>0.28913133795343804</v>
      </c>
      <c r="I2609" s="577">
        <f t="shared" si="368"/>
        <v>26.06</v>
      </c>
      <c r="J2609" s="573">
        <f t="shared" si="364"/>
        <v>0.70296043528266827</v>
      </c>
    </row>
    <row r="2610" spans="1:10" x14ac:dyDescent="0.25">
      <c r="A2610">
        <f t="shared" si="365"/>
        <v>0.26095015257060689</v>
      </c>
      <c r="B2610" s="2">
        <f t="shared" si="369"/>
        <v>26.070000000001276</v>
      </c>
      <c r="C2610" s="428">
        <f t="shared" si="366"/>
        <v>26.07</v>
      </c>
      <c r="D2610" s="425">
        <f t="shared" si="361"/>
        <v>0.26095015257059417</v>
      </c>
      <c r="E2610" s="433">
        <f t="shared" si="367"/>
        <v>26.07</v>
      </c>
      <c r="F2610" s="430">
        <f t="shared" si="362"/>
        <v>0.28921717868860713</v>
      </c>
      <c r="G2610" s="439">
        <f t="shared" si="368"/>
        <v>26.07</v>
      </c>
      <c r="H2610" s="435">
        <f t="shared" si="363"/>
        <v>0.28921717868860713</v>
      </c>
      <c r="I2610" s="577">
        <f t="shared" si="368"/>
        <v>26.07</v>
      </c>
      <c r="J2610" s="573">
        <f t="shared" si="364"/>
        <v>0.70304086787278275</v>
      </c>
    </row>
    <row r="2611" spans="1:10" x14ac:dyDescent="0.25">
      <c r="A2611">
        <f t="shared" si="365"/>
        <v>0.26104965318799356</v>
      </c>
      <c r="B2611" s="2">
        <f t="shared" si="369"/>
        <v>26.080000000001277</v>
      </c>
      <c r="C2611" s="428">
        <f t="shared" si="366"/>
        <v>26.08</v>
      </c>
      <c r="D2611" s="425">
        <f t="shared" si="361"/>
        <v>0.26104965318798085</v>
      </c>
      <c r="E2611" s="433">
        <f t="shared" si="367"/>
        <v>26.08</v>
      </c>
      <c r="F2611" s="430">
        <f t="shared" si="362"/>
        <v>0.2893030264226083</v>
      </c>
      <c r="G2611" s="439">
        <f t="shared" si="368"/>
        <v>26.08</v>
      </c>
      <c r="H2611" s="435">
        <f t="shared" si="363"/>
        <v>0.2893030264226083</v>
      </c>
      <c r="I2611" s="577">
        <f t="shared" si="368"/>
        <v>26.08</v>
      </c>
      <c r="J2611" s="573">
        <f t="shared" si="364"/>
        <v>0.70312130219391378</v>
      </c>
    </row>
    <row r="2612" spans="1:10" x14ac:dyDescent="0.25">
      <c r="A2612">
        <f t="shared" si="365"/>
        <v>0.26114915481409073</v>
      </c>
      <c r="B2612" s="2">
        <f t="shared" si="369"/>
        <v>26.090000000001279</v>
      </c>
      <c r="C2612" s="428">
        <f t="shared" si="366"/>
        <v>26.09</v>
      </c>
      <c r="D2612" s="425">
        <f t="shared" si="361"/>
        <v>0.26114915481407802</v>
      </c>
      <c r="E2612" s="433">
        <f t="shared" si="367"/>
        <v>26.09</v>
      </c>
      <c r="F2612" s="430">
        <f t="shared" si="362"/>
        <v>0.28938888115227579</v>
      </c>
      <c r="G2612" s="439">
        <f t="shared" si="368"/>
        <v>26.09</v>
      </c>
      <c r="H2612" s="435">
        <f t="shared" si="363"/>
        <v>0.28938888115227579</v>
      </c>
      <c r="I2612" s="577">
        <f t="shared" si="368"/>
        <v>26.09</v>
      </c>
      <c r="J2612" s="573">
        <f t="shared" si="364"/>
        <v>0.70320173824583154</v>
      </c>
    </row>
    <row r="2613" spans="1:10" x14ac:dyDescent="0.25">
      <c r="A2613">
        <f t="shared" si="365"/>
        <v>0.26124865744685466</v>
      </c>
      <c r="B2613" s="2">
        <f t="shared" si="369"/>
        <v>26.10000000000128</v>
      </c>
      <c r="C2613" s="428">
        <f t="shared" si="366"/>
        <v>26.1</v>
      </c>
      <c r="D2613" s="425">
        <f t="shared" si="361"/>
        <v>0.26124865744684195</v>
      </c>
      <c r="E2613" s="433">
        <f t="shared" si="367"/>
        <v>26.1</v>
      </c>
      <c r="F2613" s="430">
        <f t="shared" si="362"/>
        <v>0.28947474287444491</v>
      </c>
      <c r="G2613" s="439">
        <f t="shared" si="368"/>
        <v>26.1</v>
      </c>
      <c r="H2613" s="435">
        <f t="shared" si="363"/>
        <v>0.28947474287444491</v>
      </c>
      <c r="I2613" s="577">
        <f t="shared" si="368"/>
        <v>26.1</v>
      </c>
      <c r="J2613" s="573">
        <f t="shared" si="364"/>
        <v>0.70328217602830578</v>
      </c>
    </row>
    <row r="2614" spans="1:10" x14ac:dyDescent="0.25">
      <c r="A2614">
        <f t="shared" si="365"/>
        <v>0.26134816108424569</v>
      </c>
      <c r="B2614" s="2">
        <f t="shared" si="369"/>
        <v>26.110000000001282</v>
      </c>
      <c r="C2614" s="428">
        <f t="shared" si="366"/>
        <v>26.11</v>
      </c>
      <c r="D2614" s="425">
        <f t="shared" si="361"/>
        <v>0.26134816108423292</v>
      </c>
      <c r="E2614" s="433">
        <f t="shared" si="367"/>
        <v>26.11</v>
      </c>
      <c r="F2614" s="430">
        <f t="shared" si="362"/>
        <v>0.28956061158595198</v>
      </c>
      <c r="G2614" s="439">
        <f t="shared" si="368"/>
        <v>26.11</v>
      </c>
      <c r="H2614" s="435">
        <f t="shared" si="363"/>
        <v>0.28956061158595198</v>
      </c>
      <c r="I2614" s="577">
        <f t="shared" si="368"/>
        <v>26.11</v>
      </c>
      <c r="J2614" s="573">
        <f t="shared" si="364"/>
        <v>0.70336261554110868</v>
      </c>
    </row>
    <row r="2615" spans="1:10" x14ac:dyDescent="0.25">
      <c r="A2615">
        <f t="shared" si="365"/>
        <v>0.26144766572422828</v>
      </c>
      <c r="B2615" s="2">
        <f t="shared" si="369"/>
        <v>26.120000000001284</v>
      </c>
      <c r="C2615" s="428">
        <f t="shared" si="366"/>
        <v>26.12</v>
      </c>
      <c r="D2615" s="425">
        <f t="shared" si="361"/>
        <v>0.26144766572421552</v>
      </c>
      <c r="E2615" s="433">
        <f t="shared" si="367"/>
        <v>26.12</v>
      </c>
      <c r="F2615" s="430">
        <f t="shared" si="362"/>
        <v>0.28964648728363407</v>
      </c>
      <c r="G2615" s="439">
        <f t="shared" si="368"/>
        <v>26.12</v>
      </c>
      <c r="H2615" s="435">
        <f t="shared" si="363"/>
        <v>0.28964648728363407</v>
      </c>
      <c r="I2615" s="577">
        <f t="shared" si="368"/>
        <v>26.12</v>
      </c>
      <c r="J2615" s="573">
        <f t="shared" si="364"/>
        <v>0.70344305678400842</v>
      </c>
    </row>
    <row r="2616" spans="1:10" x14ac:dyDescent="0.25">
      <c r="A2616">
        <f t="shared" si="365"/>
        <v>0.26154717136477101</v>
      </c>
      <c r="B2616" s="2">
        <f t="shared" si="369"/>
        <v>26.130000000001285</v>
      </c>
      <c r="C2616" s="428">
        <f t="shared" si="366"/>
        <v>26.13</v>
      </c>
      <c r="D2616" s="425">
        <f t="shared" si="361"/>
        <v>0.26154717136475819</v>
      </c>
      <c r="E2616" s="433">
        <f t="shared" si="367"/>
        <v>26.13</v>
      </c>
      <c r="F2616" s="430">
        <f t="shared" si="362"/>
        <v>0.28973236996432966</v>
      </c>
      <c r="G2616" s="439">
        <f t="shared" si="368"/>
        <v>26.13</v>
      </c>
      <c r="H2616" s="435">
        <f t="shared" si="363"/>
        <v>0.28973236996432966</v>
      </c>
      <c r="I2616" s="577">
        <f t="shared" si="368"/>
        <v>26.13</v>
      </c>
      <c r="J2616" s="573">
        <f t="shared" si="364"/>
        <v>0.7035234997567773</v>
      </c>
    </row>
    <row r="2617" spans="1:10" x14ac:dyDescent="0.25">
      <c r="A2617">
        <f t="shared" si="365"/>
        <v>0.26164667800384656</v>
      </c>
      <c r="B2617" s="2">
        <f t="shared" si="369"/>
        <v>26.140000000001287</v>
      </c>
      <c r="C2617" s="428">
        <f t="shared" si="366"/>
        <v>26.14</v>
      </c>
      <c r="D2617" s="425">
        <f t="shared" si="361"/>
        <v>0.26164667800383373</v>
      </c>
      <c r="E2617" s="433">
        <f t="shared" si="367"/>
        <v>26.14</v>
      </c>
      <c r="F2617" s="430">
        <f t="shared" si="362"/>
        <v>0.28981825962487806</v>
      </c>
      <c r="G2617" s="439">
        <f t="shared" si="368"/>
        <v>26.14</v>
      </c>
      <c r="H2617" s="435">
        <f t="shared" si="363"/>
        <v>0.28981825962487806</v>
      </c>
      <c r="I2617" s="577">
        <f t="shared" si="368"/>
        <v>26.14</v>
      </c>
      <c r="J2617" s="573">
        <f t="shared" si="364"/>
        <v>0.7036039444591845</v>
      </c>
    </row>
    <row r="2618" spans="1:10" x14ac:dyDescent="0.25">
      <c r="A2618">
        <f t="shared" si="365"/>
        <v>0.26174618563943147</v>
      </c>
      <c r="B2618" s="2">
        <f t="shared" si="369"/>
        <v>26.150000000001288</v>
      </c>
      <c r="C2618" s="428">
        <f t="shared" si="366"/>
        <v>26.15</v>
      </c>
      <c r="D2618" s="425">
        <f t="shared" si="361"/>
        <v>0.26174618563941859</v>
      </c>
      <c r="E2618" s="433">
        <f t="shared" si="367"/>
        <v>26.15</v>
      </c>
      <c r="F2618" s="430">
        <f t="shared" si="362"/>
        <v>0.28990415626211963</v>
      </c>
      <c r="G2618" s="439">
        <f t="shared" si="368"/>
        <v>26.15</v>
      </c>
      <c r="H2618" s="435">
        <f t="shared" si="363"/>
        <v>0.28990415626211963</v>
      </c>
      <c r="I2618" s="577">
        <f t="shared" si="368"/>
        <v>26.15</v>
      </c>
      <c r="J2618" s="573">
        <f t="shared" si="364"/>
        <v>0.70368439089100132</v>
      </c>
    </row>
    <row r="2619" spans="1:10" x14ac:dyDescent="0.25">
      <c r="A2619">
        <f t="shared" si="365"/>
        <v>0.2618456942695066</v>
      </c>
      <c r="B2619" s="2">
        <f t="shared" si="369"/>
        <v>26.16000000000129</v>
      </c>
      <c r="C2619" s="428">
        <f t="shared" si="366"/>
        <v>26.16</v>
      </c>
      <c r="D2619" s="425">
        <f t="shared" si="361"/>
        <v>0.26184569426949378</v>
      </c>
      <c r="E2619" s="433">
        <f t="shared" si="367"/>
        <v>26.16</v>
      </c>
      <c r="F2619" s="430">
        <f t="shared" si="362"/>
        <v>0.28999005987289583</v>
      </c>
      <c r="G2619" s="439">
        <f t="shared" si="368"/>
        <v>26.16</v>
      </c>
      <c r="H2619" s="435">
        <f t="shared" si="363"/>
        <v>0.28999005987289583</v>
      </c>
      <c r="I2619" s="577">
        <f t="shared" si="368"/>
        <v>26.16</v>
      </c>
      <c r="J2619" s="573">
        <f t="shared" si="364"/>
        <v>0.70376483905199838</v>
      </c>
    </row>
    <row r="2620" spans="1:10" x14ac:dyDescent="0.25">
      <c r="A2620">
        <f t="shared" si="365"/>
        <v>0.26194520389205678</v>
      </c>
      <c r="B2620" s="2">
        <f t="shared" si="369"/>
        <v>26.170000000001291</v>
      </c>
      <c r="C2620" s="428">
        <f t="shared" si="366"/>
        <v>26.17</v>
      </c>
      <c r="D2620" s="425">
        <f t="shared" si="361"/>
        <v>0.26194520389204395</v>
      </c>
      <c r="E2620" s="433">
        <f t="shared" si="367"/>
        <v>26.17</v>
      </c>
      <c r="F2620" s="430">
        <f t="shared" si="362"/>
        <v>0.29007597045404898</v>
      </c>
      <c r="G2620" s="439">
        <f t="shared" si="368"/>
        <v>26.17</v>
      </c>
      <c r="H2620" s="435">
        <f t="shared" si="363"/>
        <v>0.29007597045404898</v>
      </c>
      <c r="I2620" s="577">
        <f t="shared" si="368"/>
        <v>26.17</v>
      </c>
      <c r="J2620" s="573">
        <f t="shared" si="364"/>
        <v>0.70384528894194631</v>
      </c>
    </row>
    <row r="2621" spans="1:10" x14ac:dyDescent="0.25">
      <c r="A2621">
        <f t="shared" si="365"/>
        <v>0.26204471450507089</v>
      </c>
      <c r="B2621" s="2">
        <f t="shared" si="369"/>
        <v>26.180000000001293</v>
      </c>
      <c r="C2621" s="428">
        <f t="shared" si="366"/>
        <v>26.18</v>
      </c>
      <c r="D2621" s="425">
        <f t="shared" si="361"/>
        <v>0.26204471450505801</v>
      </c>
      <c r="E2621" s="433">
        <f t="shared" si="367"/>
        <v>26.18</v>
      </c>
      <c r="F2621" s="430">
        <f t="shared" si="362"/>
        <v>0.29016188800242254</v>
      </c>
      <c r="G2621" s="439">
        <f t="shared" si="368"/>
        <v>26.18</v>
      </c>
      <c r="H2621" s="435">
        <f t="shared" si="363"/>
        <v>0.29016188800242254</v>
      </c>
      <c r="I2621" s="577">
        <f t="shared" si="368"/>
        <v>26.18</v>
      </c>
      <c r="J2621" s="573">
        <f t="shared" si="364"/>
        <v>0.7039257405606153</v>
      </c>
    </row>
    <row r="2622" spans="1:10" x14ac:dyDescent="0.25">
      <c r="A2622">
        <f t="shared" si="365"/>
        <v>0.2621442261065417</v>
      </c>
      <c r="B2622" s="2">
        <f t="shared" si="369"/>
        <v>26.190000000001294</v>
      </c>
      <c r="C2622" s="428">
        <f t="shared" si="366"/>
        <v>26.19</v>
      </c>
      <c r="D2622" s="425">
        <f t="shared" si="361"/>
        <v>0.26214422610652877</v>
      </c>
      <c r="E2622" s="433">
        <f t="shared" si="367"/>
        <v>26.19</v>
      </c>
      <c r="F2622" s="430">
        <f t="shared" si="362"/>
        <v>0.29024781251486104</v>
      </c>
      <c r="G2622" s="439">
        <f t="shared" si="368"/>
        <v>26.19</v>
      </c>
      <c r="H2622" s="435">
        <f t="shared" si="363"/>
        <v>0.29024781251486104</v>
      </c>
      <c r="I2622" s="577">
        <f t="shared" si="368"/>
        <v>26.19</v>
      </c>
      <c r="J2622" s="573">
        <f t="shared" si="364"/>
        <v>0.70400619390777675</v>
      </c>
    </row>
    <row r="2623" spans="1:10" x14ac:dyDescent="0.25">
      <c r="A2623">
        <f t="shared" si="365"/>
        <v>0.2622437386944661</v>
      </c>
      <c r="B2623" s="2">
        <f t="shared" si="369"/>
        <v>26.200000000001296</v>
      </c>
      <c r="C2623" s="428">
        <f t="shared" si="366"/>
        <v>26.2</v>
      </c>
      <c r="D2623" s="425">
        <f t="shared" si="361"/>
        <v>0.26224373869445322</v>
      </c>
      <c r="E2623" s="433">
        <f t="shared" si="367"/>
        <v>26.2</v>
      </c>
      <c r="F2623" s="430">
        <f t="shared" si="362"/>
        <v>0.29033374398820994</v>
      </c>
      <c r="G2623" s="439">
        <f t="shared" si="368"/>
        <v>26.2</v>
      </c>
      <c r="H2623" s="435">
        <f t="shared" si="363"/>
        <v>0.29033374398820994</v>
      </c>
      <c r="I2623" s="577">
        <f t="shared" si="368"/>
        <v>26.2</v>
      </c>
      <c r="J2623" s="573">
        <f t="shared" si="364"/>
        <v>0.70408664898320061</v>
      </c>
    </row>
    <row r="2624" spans="1:10" x14ac:dyDescent="0.25">
      <c r="A2624">
        <f t="shared" si="365"/>
        <v>0.26234325226684518</v>
      </c>
      <c r="B2624" s="2">
        <f t="shared" si="369"/>
        <v>26.210000000001298</v>
      </c>
      <c r="C2624" s="428">
        <f t="shared" si="366"/>
        <v>26.21</v>
      </c>
      <c r="D2624" s="425">
        <f t="shared" si="361"/>
        <v>0.26234325226683231</v>
      </c>
      <c r="E2624" s="433">
        <f t="shared" si="367"/>
        <v>26.21</v>
      </c>
      <c r="F2624" s="430">
        <f t="shared" si="362"/>
        <v>0.29041968241931571</v>
      </c>
      <c r="G2624" s="439">
        <f t="shared" si="368"/>
        <v>26.21</v>
      </c>
      <c r="H2624" s="435">
        <f t="shared" si="363"/>
        <v>0.29041968241931571</v>
      </c>
      <c r="I2624" s="577">
        <f t="shared" si="368"/>
        <v>26.21</v>
      </c>
      <c r="J2624" s="573">
        <f t="shared" si="364"/>
        <v>0.70416710578665831</v>
      </c>
    </row>
    <row r="2625" spans="1:10" x14ac:dyDescent="0.25">
      <c r="A2625">
        <f t="shared" si="365"/>
        <v>0.26244276682168383</v>
      </c>
      <c r="B2625" s="2">
        <f t="shared" si="369"/>
        <v>26.220000000001299</v>
      </c>
      <c r="C2625" s="428">
        <f t="shared" si="366"/>
        <v>26.22</v>
      </c>
      <c r="D2625" s="425">
        <f t="shared" si="361"/>
        <v>0.26244276682167084</v>
      </c>
      <c r="E2625" s="433">
        <f t="shared" si="367"/>
        <v>26.22</v>
      </c>
      <c r="F2625" s="430">
        <f t="shared" si="362"/>
        <v>0.29050562780502603</v>
      </c>
      <c r="G2625" s="439">
        <f t="shared" si="368"/>
        <v>26.22</v>
      </c>
      <c r="H2625" s="435">
        <f t="shared" si="363"/>
        <v>0.29050562780502603</v>
      </c>
      <c r="I2625" s="577">
        <f t="shared" si="368"/>
        <v>26.22</v>
      </c>
      <c r="J2625" s="573">
        <f t="shared" si="364"/>
        <v>0.70424756431792057</v>
      </c>
    </row>
    <row r="2626" spans="1:10" x14ac:dyDescent="0.25">
      <c r="A2626">
        <f t="shared" si="365"/>
        <v>0.2625422823569909</v>
      </c>
      <c r="B2626" s="2">
        <f t="shared" si="369"/>
        <v>26.230000000001301</v>
      </c>
      <c r="C2626" s="428">
        <f t="shared" si="366"/>
        <v>26.23</v>
      </c>
      <c r="D2626" s="425">
        <f t="shared" si="361"/>
        <v>0.26254228235697796</v>
      </c>
      <c r="E2626" s="433">
        <f t="shared" si="367"/>
        <v>26.23</v>
      </c>
      <c r="F2626" s="430">
        <f t="shared" si="362"/>
        <v>0.29059158014218944</v>
      </c>
      <c r="G2626" s="439">
        <f t="shared" si="368"/>
        <v>26.23</v>
      </c>
      <c r="H2626" s="435">
        <f t="shared" si="363"/>
        <v>0.29059158014218944</v>
      </c>
      <c r="I2626" s="577">
        <f t="shared" si="368"/>
        <v>26.23</v>
      </c>
      <c r="J2626" s="573">
        <f t="shared" si="364"/>
        <v>0.70432802457675825</v>
      </c>
    </row>
    <row r="2627" spans="1:10" x14ac:dyDescent="0.25">
      <c r="A2627">
        <f t="shared" si="365"/>
        <v>0.26264179887077943</v>
      </c>
      <c r="B2627" s="2">
        <f t="shared" si="369"/>
        <v>26.240000000001302</v>
      </c>
      <c r="C2627" s="428">
        <f t="shared" si="366"/>
        <v>26.24</v>
      </c>
      <c r="D2627" s="425">
        <f t="shared" ref="D2627:D2690" si="370">(((1+C2627/100)^D$2)*C2627/100)/(((1+C2627/100)^D$2)-1)</f>
        <v>0.2626417988707665</v>
      </c>
      <c r="E2627" s="433">
        <f t="shared" si="367"/>
        <v>26.24</v>
      </c>
      <c r="F2627" s="430">
        <f t="shared" ref="F2627:F2690" si="371">(((1+E2627/100)^F$2)*E2627/100)/(((1+E2627/100)^F$2)-1)</f>
        <v>0.2906775394276554</v>
      </c>
      <c r="G2627" s="439">
        <f t="shared" si="368"/>
        <v>26.24</v>
      </c>
      <c r="H2627" s="435">
        <f t="shared" ref="H2627:H2690" si="372">(((1+G2627/100)^H$2)*G2627/100)/(((1+G2627/100)^H$2)-1)</f>
        <v>0.2906775394276554</v>
      </c>
      <c r="I2627" s="577">
        <f t="shared" si="368"/>
        <v>26.24</v>
      </c>
      <c r="J2627" s="573">
        <f t="shared" ref="J2627:J2690" si="373">(((1+I2627/100)^J$2)*I2627/100)/(((1+I2627/100)^J$2)-1)</f>
        <v>0.70440848656294219</v>
      </c>
    </row>
    <row r="2628" spans="1:10" x14ac:dyDescent="0.25">
      <c r="A2628">
        <f t="shared" si="365"/>
        <v>0.26274131636106635</v>
      </c>
      <c r="B2628" s="2">
        <f t="shared" si="369"/>
        <v>26.250000000001304</v>
      </c>
      <c r="C2628" s="428">
        <f t="shared" si="366"/>
        <v>26.25</v>
      </c>
      <c r="D2628" s="425">
        <f t="shared" si="370"/>
        <v>0.26274131636105341</v>
      </c>
      <c r="E2628" s="433">
        <f t="shared" si="367"/>
        <v>26.25</v>
      </c>
      <c r="F2628" s="430">
        <f t="shared" si="371"/>
        <v>0.29076350565827475</v>
      </c>
      <c r="G2628" s="439">
        <f t="shared" si="368"/>
        <v>26.25</v>
      </c>
      <c r="H2628" s="435">
        <f t="shared" si="372"/>
        <v>0.29076350565827475</v>
      </c>
      <c r="I2628" s="577">
        <f t="shared" si="368"/>
        <v>26.25</v>
      </c>
      <c r="J2628" s="573">
        <f t="shared" si="373"/>
        <v>0.70448895027624314</v>
      </c>
    </row>
    <row r="2629" spans="1:10" x14ac:dyDescent="0.25">
      <c r="A2629">
        <f t="shared" ref="A2629:A2692" si="374">(((1+B2629/100)^A$2)*B2629/100)/(((1+B2629/100)^A$2)-1)</f>
        <v>0.26284083482587262</v>
      </c>
      <c r="B2629" s="2">
        <f t="shared" si="369"/>
        <v>26.260000000001305</v>
      </c>
      <c r="C2629" s="428">
        <f t="shared" si="366"/>
        <v>26.26</v>
      </c>
      <c r="D2629" s="425">
        <f t="shared" si="370"/>
        <v>0.26284083482585957</v>
      </c>
      <c r="E2629" s="433">
        <f t="shared" si="367"/>
        <v>26.26</v>
      </c>
      <c r="F2629" s="430">
        <f t="shared" si="371"/>
        <v>0.29084947883089901</v>
      </c>
      <c r="G2629" s="439">
        <f t="shared" si="368"/>
        <v>26.26</v>
      </c>
      <c r="H2629" s="435">
        <f t="shared" si="372"/>
        <v>0.29084947883089901</v>
      </c>
      <c r="I2629" s="577">
        <f t="shared" si="368"/>
        <v>26.26</v>
      </c>
      <c r="J2629" s="573">
        <f t="shared" si="373"/>
        <v>0.70456941571643261</v>
      </c>
    </row>
    <row r="2630" spans="1:10" x14ac:dyDescent="0.25">
      <c r="A2630">
        <f t="shared" si="374"/>
        <v>0.26294035426322299</v>
      </c>
      <c r="B2630" s="2">
        <f t="shared" si="369"/>
        <v>26.270000000001307</v>
      </c>
      <c r="C2630" s="428">
        <f t="shared" ref="C2630:C2693" si="375">ROUND(C2629+0.01,2)</f>
        <v>26.27</v>
      </c>
      <c r="D2630" s="425">
        <f t="shared" si="370"/>
        <v>0.26294035426321</v>
      </c>
      <c r="E2630" s="433">
        <f t="shared" ref="E2630:E2693" si="376">ROUND(E2629+0.01,2)</f>
        <v>26.27</v>
      </c>
      <c r="F2630" s="430">
        <f t="shared" si="371"/>
        <v>0.29093545894238088</v>
      </c>
      <c r="G2630" s="439">
        <f t="shared" ref="G2630:I2693" si="377">ROUND(G2629+0.01,2)</f>
        <v>26.27</v>
      </c>
      <c r="H2630" s="435">
        <f t="shared" si="372"/>
        <v>0.29093545894238088</v>
      </c>
      <c r="I2630" s="577">
        <f t="shared" si="377"/>
        <v>26.27</v>
      </c>
      <c r="J2630" s="573">
        <f t="shared" si="373"/>
        <v>0.70464988288328112</v>
      </c>
    </row>
    <row r="2631" spans="1:10" x14ac:dyDescent="0.25">
      <c r="A2631">
        <f t="shared" si="374"/>
        <v>0.26303987467114653</v>
      </c>
      <c r="B2631" s="2">
        <f t="shared" si="369"/>
        <v>26.280000000001309</v>
      </c>
      <c r="C2631" s="428">
        <f t="shared" si="375"/>
        <v>26.28</v>
      </c>
      <c r="D2631" s="425">
        <f t="shared" si="370"/>
        <v>0.26303987467113349</v>
      </c>
      <c r="E2631" s="433">
        <f t="shared" si="376"/>
        <v>26.28</v>
      </c>
      <c r="F2631" s="430">
        <f t="shared" si="371"/>
        <v>0.29102144598957425</v>
      </c>
      <c r="G2631" s="439">
        <f t="shared" si="377"/>
        <v>26.28</v>
      </c>
      <c r="H2631" s="435">
        <f t="shared" si="372"/>
        <v>0.29102144598957425</v>
      </c>
      <c r="I2631" s="577">
        <f t="shared" si="377"/>
        <v>26.28</v>
      </c>
      <c r="J2631" s="573">
        <f t="shared" si="373"/>
        <v>0.70473035177656018</v>
      </c>
    </row>
    <row r="2632" spans="1:10" x14ac:dyDescent="0.25">
      <c r="A2632">
        <f t="shared" si="374"/>
        <v>0.26313939604767589</v>
      </c>
      <c r="B2632" s="2">
        <f t="shared" si="369"/>
        <v>26.29000000000131</v>
      </c>
      <c r="C2632" s="428">
        <f t="shared" si="375"/>
        <v>26.29</v>
      </c>
      <c r="D2632" s="425">
        <f t="shared" si="370"/>
        <v>0.26313939604766279</v>
      </c>
      <c r="E2632" s="433">
        <f t="shared" si="376"/>
        <v>26.29</v>
      </c>
      <c r="F2632" s="430">
        <f t="shared" si="371"/>
        <v>0.29110743996933358</v>
      </c>
      <c r="G2632" s="439">
        <f t="shared" si="377"/>
        <v>26.29</v>
      </c>
      <c r="H2632" s="435">
        <f t="shared" si="372"/>
        <v>0.29110743996933358</v>
      </c>
      <c r="I2632" s="577">
        <f t="shared" si="377"/>
        <v>26.29</v>
      </c>
      <c r="J2632" s="573">
        <f t="shared" si="373"/>
        <v>0.70481082239604065</v>
      </c>
    </row>
    <row r="2633" spans="1:10" x14ac:dyDescent="0.25">
      <c r="A2633">
        <f t="shared" si="374"/>
        <v>0.26323891839084779</v>
      </c>
      <c r="B2633" s="2">
        <f t="shared" si="369"/>
        <v>26.300000000001312</v>
      </c>
      <c r="C2633" s="428">
        <f t="shared" si="375"/>
        <v>26.3</v>
      </c>
      <c r="D2633" s="425">
        <f t="shared" si="370"/>
        <v>0.2632389183908348</v>
      </c>
      <c r="E2633" s="433">
        <f t="shared" si="376"/>
        <v>26.3</v>
      </c>
      <c r="F2633" s="430">
        <f t="shared" si="371"/>
        <v>0.29119344087851479</v>
      </c>
      <c r="G2633" s="439">
        <f t="shared" si="377"/>
        <v>26.3</v>
      </c>
      <c r="H2633" s="435">
        <f t="shared" si="372"/>
        <v>0.29119344087851479</v>
      </c>
      <c r="I2633" s="577">
        <f t="shared" si="377"/>
        <v>26.3</v>
      </c>
      <c r="J2633" s="573">
        <f t="shared" si="373"/>
        <v>0.7048912947414937</v>
      </c>
    </row>
    <row r="2634" spans="1:10" x14ac:dyDescent="0.25">
      <c r="A2634">
        <f t="shared" si="374"/>
        <v>0.26333844169870319</v>
      </c>
      <c r="B2634" s="2">
        <f t="shared" si="369"/>
        <v>26.310000000001313</v>
      </c>
      <c r="C2634" s="428">
        <f t="shared" si="375"/>
        <v>26.31</v>
      </c>
      <c r="D2634" s="425">
        <f t="shared" si="370"/>
        <v>0.26333844169869008</v>
      </c>
      <c r="E2634" s="433">
        <f t="shared" si="376"/>
        <v>26.31</v>
      </c>
      <c r="F2634" s="430">
        <f t="shared" si="371"/>
        <v>0.29127944871397465</v>
      </c>
      <c r="G2634" s="439">
        <f t="shared" si="377"/>
        <v>26.31</v>
      </c>
      <c r="H2634" s="435">
        <f t="shared" si="372"/>
        <v>0.29127944871397465</v>
      </c>
      <c r="I2634" s="577">
        <f t="shared" si="377"/>
        <v>26.31</v>
      </c>
      <c r="J2634" s="573">
        <f t="shared" si="373"/>
        <v>0.7049717688126903</v>
      </c>
    </row>
    <row r="2635" spans="1:10" x14ac:dyDescent="0.25">
      <c r="A2635">
        <f t="shared" si="374"/>
        <v>0.26343796596928648</v>
      </c>
      <c r="B2635" s="2">
        <f t="shared" si="369"/>
        <v>26.320000000001315</v>
      </c>
      <c r="C2635" s="428">
        <f t="shared" si="375"/>
        <v>26.32</v>
      </c>
      <c r="D2635" s="425">
        <f t="shared" si="370"/>
        <v>0.26343796596927344</v>
      </c>
      <c r="E2635" s="433">
        <f t="shared" si="376"/>
        <v>26.32</v>
      </c>
      <c r="F2635" s="430">
        <f t="shared" si="371"/>
        <v>0.29136546347257114</v>
      </c>
      <c r="G2635" s="439">
        <f t="shared" si="377"/>
        <v>26.32</v>
      </c>
      <c r="H2635" s="435">
        <f t="shared" si="372"/>
        <v>0.29136546347257114</v>
      </c>
      <c r="I2635" s="577">
        <f t="shared" si="377"/>
        <v>26.32</v>
      </c>
      <c r="J2635" s="573">
        <f t="shared" si="373"/>
        <v>0.70505224460940286</v>
      </c>
    </row>
    <row r="2636" spans="1:10" x14ac:dyDescent="0.25">
      <c r="A2636">
        <f t="shared" si="374"/>
        <v>0.2635374912006464</v>
      </c>
      <c r="B2636" s="2">
        <f t="shared" si="369"/>
        <v>26.330000000001316</v>
      </c>
      <c r="C2636" s="428">
        <f t="shared" si="375"/>
        <v>26.33</v>
      </c>
      <c r="D2636" s="425">
        <f t="shared" si="370"/>
        <v>0.26353749120063324</v>
      </c>
      <c r="E2636" s="433">
        <f t="shared" si="376"/>
        <v>26.33</v>
      </c>
      <c r="F2636" s="430">
        <f t="shared" si="371"/>
        <v>0.29145148515116281</v>
      </c>
      <c r="G2636" s="439">
        <f t="shared" si="377"/>
        <v>26.33</v>
      </c>
      <c r="H2636" s="435">
        <f t="shared" si="372"/>
        <v>0.29145148515116281</v>
      </c>
      <c r="I2636" s="577">
        <f t="shared" si="377"/>
        <v>26.33</v>
      </c>
      <c r="J2636" s="573">
        <f t="shared" si="373"/>
        <v>0.70513272213140077</v>
      </c>
    </row>
    <row r="2637" spans="1:10" x14ac:dyDescent="0.25">
      <c r="A2637">
        <f t="shared" si="374"/>
        <v>0.26363701739083534</v>
      </c>
      <c r="B2637" s="2">
        <f t="shared" si="369"/>
        <v>26.340000000001318</v>
      </c>
      <c r="C2637" s="428">
        <f t="shared" si="375"/>
        <v>26.34</v>
      </c>
      <c r="D2637" s="425">
        <f t="shared" si="370"/>
        <v>0.26363701739082218</v>
      </c>
      <c r="E2637" s="433">
        <f t="shared" si="376"/>
        <v>26.34</v>
      </c>
      <c r="F2637" s="430">
        <f t="shared" si="371"/>
        <v>0.2915375137466098</v>
      </c>
      <c r="G2637" s="439">
        <f t="shared" si="377"/>
        <v>26.34</v>
      </c>
      <c r="H2637" s="435">
        <f t="shared" si="372"/>
        <v>0.2915375137466098</v>
      </c>
      <c r="I2637" s="577">
        <f t="shared" si="377"/>
        <v>26.34</v>
      </c>
      <c r="J2637" s="573">
        <f t="shared" si="373"/>
        <v>0.70521320137845711</v>
      </c>
    </row>
    <row r="2638" spans="1:10" x14ac:dyDescent="0.25">
      <c r="A2638">
        <f t="shared" si="374"/>
        <v>0.26373654453790973</v>
      </c>
      <c r="B2638" s="2">
        <f t="shared" si="369"/>
        <v>26.350000000001319</v>
      </c>
      <c r="C2638" s="428">
        <f t="shared" si="375"/>
        <v>26.35</v>
      </c>
      <c r="D2638" s="425">
        <f t="shared" si="370"/>
        <v>0.26373654453789663</v>
      </c>
      <c r="E2638" s="433">
        <f t="shared" si="376"/>
        <v>26.35</v>
      </c>
      <c r="F2638" s="430">
        <f t="shared" si="371"/>
        <v>0.29162354925577294</v>
      </c>
      <c r="G2638" s="439">
        <f t="shared" si="377"/>
        <v>26.35</v>
      </c>
      <c r="H2638" s="435">
        <f t="shared" si="372"/>
        <v>0.29162354925577294</v>
      </c>
      <c r="I2638" s="577">
        <f t="shared" si="377"/>
        <v>26.35</v>
      </c>
      <c r="J2638" s="573">
        <f t="shared" si="373"/>
        <v>0.7052936823503424</v>
      </c>
    </row>
    <row r="2639" spans="1:10" x14ac:dyDescent="0.25">
      <c r="A2639">
        <f t="shared" si="374"/>
        <v>0.26383607263992986</v>
      </c>
      <c r="B2639" s="2">
        <f t="shared" si="369"/>
        <v>26.360000000001321</v>
      </c>
      <c r="C2639" s="428">
        <f t="shared" si="375"/>
        <v>26.36</v>
      </c>
      <c r="D2639" s="425">
        <f t="shared" si="370"/>
        <v>0.26383607263991671</v>
      </c>
      <c r="E2639" s="433">
        <f t="shared" si="376"/>
        <v>26.36</v>
      </c>
      <c r="F2639" s="430">
        <f t="shared" si="371"/>
        <v>0.29170959167551413</v>
      </c>
      <c r="G2639" s="439">
        <f t="shared" si="377"/>
        <v>26.36</v>
      </c>
      <c r="H2639" s="435">
        <f t="shared" si="372"/>
        <v>0.29170959167551413</v>
      </c>
      <c r="I2639" s="577">
        <f t="shared" si="377"/>
        <v>26.36</v>
      </c>
      <c r="J2639" s="573">
        <f t="shared" si="373"/>
        <v>0.70537416504682793</v>
      </c>
    </row>
    <row r="2640" spans="1:10" x14ac:dyDescent="0.25">
      <c r="A2640">
        <f t="shared" si="374"/>
        <v>0.26393560169496005</v>
      </c>
      <c r="B2640" s="2">
        <f t="shared" si="369"/>
        <v>26.370000000001323</v>
      </c>
      <c r="C2640" s="428">
        <f t="shared" si="375"/>
        <v>26.37</v>
      </c>
      <c r="D2640" s="425">
        <f t="shared" si="370"/>
        <v>0.2639356016949469</v>
      </c>
      <c r="E2640" s="433">
        <f t="shared" si="376"/>
        <v>26.37</v>
      </c>
      <c r="F2640" s="430">
        <f t="shared" si="371"/>
        <v>0.29179564100269639</v>
      </c>
      <c r="G2640" s="439">
        <f t="shared" si="377"/>
        <v>26.37</v>
      </c>
      <c r="H2640" s="435">
        <f t="shared" si="372"/>
        <v>0.29179564100269639</v>
      </c>
      <c r="I2640" s="577">
        <f t="shared" si="377"/>
        <v>26.37</v>
      </c>
      <c r="J2640" s="573">
        <f t="shared" si="373"/>
        <v>0.70545464946768566</v>
      </c>
    </row>
    <row r="2641" spans="1:10" x14ac:dyDescent="0.25">
      <c r="A2641">
        <f t="shared" si="374"/>
        <v>0.26403513170106829</v>
      </c>
      <c r="B2641" s="2">
        <f t="shared" si="369"/>
        <v>26.380000000001324</v>
      </c>
      <c r="C2641" s="428">
        <f t="shared" si="375"/>
        <v>26.38</v>
      </c>
      <c r="D2641" s="425">
        <f t="shared" si="370"/>
        <v>0.26403513170105508</v>
      </c>
      <c r="E2641" s="433">
        <f t="shared" si="376"/>
        <v>26.38</v>
      </c>
      <c r="F2641" s="430">
        <f t="shared" si="371"/>
        <v>0.29188169723418367</v>
      </c>
      <c r="G2641" s="439">
        <f t="shared" si="377"/>
        <v>26.38</v>
      </c>
      <c r="H2641" s="435">
        <f t="shared" si="372"/>
        <v>0.29188169723418367</v>
      </c>
      <c r="I2641" s="577">
        <f t="shared" si="377"/>
        <v>26.38</v>
      </c>
      <c r="J2641" s="573">
        <f t="shared" si="373"/>
        <v>0.70553513561268655</v>
      </c>
    </row>
    <row r="2642" spans="1:10" x14ac:dyDescent="0.25">
      <c r="A2642">
        <f t="shared" si="374"/>
        <v>0.26413466265632651</v>
      </c>
      <c r="B2642" s="2">
        <f t="shared" si="369"/>
        <v>26.390000000001326</v>
      </c>
      <c r="C2642" s="428">
        <f t="shared" si="375"/>
        <v>26.39</v>
      </c>
      <c r="D2642" s="425">
        <f t="shared" si="370"/>
        <v>0.26413466265631336</v>
      </c>
      <c r="E2642" s="433">
        <f t="shared" si="376"/>
        <v>26.39</v>
      </c>
      <c r="F2642" s="430">
        <f t="shared" si="371"/>
        <v>0.29196776036684108</v>
      </c>
      <c r="G2642" s="439">
        <f t="shared" si="377"/>
        <v>26.39</v>
      </c>
      <c r="H2642" s="435">
        <f t="shared" si="372"/>
        <v>0.29196776036684108</v>
      </c>
      <c r="I2642" s="577">
        <f t="shared" si="377"/>
        <v>26.39</v>
      </c>
      <c r="J2642" s="573">
        <f t="shared" si="373"/>
        <v>0.70561562348160256</v>
      </c>
    </row>
    <row r="2643" spans="1:10" x14ac:dyDescent="0.25">
      <c r="A2643">
        <f t="shared" si="374"/>
        <v>0.26423419455881064</v>
      </c>
      <c r="B2643" s="2">
        <f t="shared" si="369"/>
        <v>26.400000000001327</v>
      </c>
      <c r="C2643" s="428">
        <f t="shared" si="375"/>
        <v>26.4</v>
      </c>
      <c r="D2643" s="425">
        <f t="shared" si="370"/>
        <v>0.26423419455879743</v>
      </c>
      <c r="E2643" s="433">
        <f t="shared" si="376"/>
        <v>26.4</v>
      </c>
      <c r="F2643" s="430">
        <f t="shared" si="371"/>
        <v>0.29205383039753463</v>
      </c>
      <c r="G2643" s="439">
        <f t="shared" si="377"/>
        <v>26.4</v>
      </c>
      <c r="H2643" s="435">
        <f t="shared" si="372"/>
        <v>0.29205383039753463</v>
      </c>
      <c r="I2643" s="577">
        <f t="shared" si="377"/>
        <v>26.4</v>
      </c>
      <c r="J2643" s="573">
        <f t="shared" si="373"/>
        <v>0.70569611307420499</v>
      </c>
    </row>
    <row r="2644" spans="1:10" x14ac:dyDescent="0.25">
      <c r="A2644">
        <f t="shared" si="374"/>
        <v>0.26433372740660044</v>
      </c>
      <c r="B2644" s="2">
        <f t="shared" si="369"/>
        <v>26.410000000001329</v>
      </c>
      <c r="C2644" s="428">
        <f t="shared" si="375"/>
        <v>26.41</v>
      </c>
      <c r="D2644" s="425">
        <f t="shared" si="370"/>
        <v>0.26433372740658723</v>
      </c>
      <c r="E2644" s="433">
        <f t="shared" si="376"/>
        <v>26.41</v>
      </c>
      <c r="F2644" s="430">
        <f t="shared" si="371"/>
        <v>0.29213990732313133</v>
      </c>
      <c r="G2644" s="439">
        <f t="shared" si="377"/>
        <v>26.41</v>
      </c>
      <c r="H2644" s="435">
        <f t="shared" si="372"/>
        <v>0.29213990732313133</v>
      </c>
      <c r="I2644" s="577">
        <f t="shared" si="377"/>
        <v>26.41</v>
      </c>
      <c r="J2644" s="573">
        <f t="shared" si="373"/>
        <v>0.70577660439026535</v>
      </c>
    </row>
    <row r="2645" spans="1:10" x14ac:dyDescent="0.25">
      <c r="A2645">
        <f t="shared" si="374"/>
        <v>0.26443326119777938</v>
      </c>
      <c r="B2645" s="2">
        <f t="shared" si="369"/>
        <v>26.42000000000133</v>
      </c>
      <c r="C2645" s="428">
        <f t="shared" si="375"/>
        <v>26.42</v>
      </c>
      <c r="D2645" s="425">
        <f t="shared" si="370"/>
        <v>0.26443326119776617</v>
      </c>
      <c r="E2645" s="433">
        <f t="shared" si="376"/>
        <v>26.42</v>
      </c>
      <c r="F2645" s="430">
        <f t="shared" si="371"/>
        <v>0.29222599114049946</v>
      </c>
      <c r="G2645" s="439">
        <f t="shared" si="377"/>
        <v>26.42</v>
      </c>
      <c r="H2645" s="435">
        <f t="shared" si="372"/>
        <v>0.29222599114049946</v>
      </c>
      <c r="I2645" s="577">
        <f t="shared" si="377"/>
        <v>26.42</v>
      </c>
      <c r="J2645" s="573">
        <f t="shared" si="373"/>
        <v>0.70585709742955594</v>
      </c>
    </row>
    <row r="2646" spans="1:10" x14ac:dyDescent="0.25">
      <c r="A2646">
        <f t="shared" si="374"/>
        <v>0.26453279593043499</v>
      </c>
      <c r="B2646" s="2">
        <f t="shared" si="369"/>
        <v>26.430000000001332</v>
      </c>
      <c r="C2646" s="428">
        <f t="shared" si="375"/>
        <v>26.43</v>
      </c>
      <c r="D2646" s="425">
        <f t="shared" si="370"/>
        <v>0.26453279593042173</v>
      </c>
      <c r="E2646" s="433">
        <f t="shared" si="376"/>
        <v>26.43</v>
      </c>
      <c r="F2646" s="430">
        <f t="shared" si="371"/>
        <v>0.29231208184650798</v>
      </c>
      <c r="G2646" s="439">
        <f t="shared" si="377"/>
        <v>26.43</v>
      </c>
      <c r="H2646" s="435">
        <f t="shared" si="372"/>
        <v>0.29231208184650798</v>
      </c>
      <c r="I2646" s="577">
        <f t="shared" si="377"/>
        <v>26.43</v>
      </c>
      <c r="J2646" s="573">
        <f t="shared" si="373"/>
        <v>0.70593759219184737</v>
      </c>
    </row>
    <row r="2647" spans="1:10" x14ac:dyDescent="0.25">
      <c r="A2647">
        <f t="shared" si="374"/>
        <v>0.26463233160265842</v>
      </c>
      <c r="B2647" s="2">
        <f t="shared" si="369"/>
        <v>26.440000000001334</v>
      </c>
      <c r="C2647" s="428">
        <f t="shared" si="375"/>
        <v>26.44</v>
      </c>
      <c r="D2647" s="425">
        <f t="shared" si="370"/>
        <v>0.26463233160264521</v>
      </c>
      <c r="E2647" s="433">
        <f t="shared" si="376"/>
        <v>26.44</v>
      </c>
      <c r="F2647" s="430">
        <f t="shared" si="371"/>
        <v>0.29239817943802715</v>
      </c>
      <c r="G2647" s="439">
        <f t="shared" si="377"/>
        <v>26.44</v>
      </c>
      <c r="H2647" s="435">
        <f t="shared" si="372"/>
        <v>0.29239817943802715</v>
      </c>
      <c r="I2647" s="577">
        <f t="shared" si="377"/>
        <v>26.44</v>
      </c>
      <c r="J2647" s="573">
        <f t="shared" si="373"/>
        <v>0.70601808867691229</v>
      </c>
    </row>
    <row r="2648" spans="1:10" x14ac:dyDescent="0.25">
      <c r="A2648">
        <f t="shared" si="374"/>
        <v>0.26473186821254491</v>
      </c>
      <c r="B2648" s="2">
        <f t="shared" si="369"/>
        <v>26.450000000001335</v>
      </c>
      <c r="C2648" s="428">
        <f t="shared" si="375"/>
        <v>26.45</v>
      </c>
      <c r="D2648" s="425">
        <f t="shared" si="370"/>
        <v>0.26473186821253164</v>
      </c>
      <c r="E2648" s="433">
        <f t="shared" si="376"/>
        <v>26.45</v>
      </c>
      <c r="F2648" s="430">
        <f t="shared" si="371"/>
        <v>0.2924842839119281</v>
      </c>
      <c r="G2648" s="439">
        <f t="shared" si="377"/>
        <v>26.45</v>
      </c>
      <c r="H2648" s="435">
        <f t="shared" si="372"/>
        <v>0.2924842839119281</v>
      </c>
      <c r="I2648" s="577">
        <f t="shared" si="377"/>
        <v>26.45</v>
      </c>
      <c r="J2648" s="573">
        <f t="shared" si="373"/>
        <v>0.70609858688452198</v>
      </c>
    </row>
    <row r="2649" spans="1:10" x14ac:dyDescent="0.25">
      <c r="A2649">
        <f t="shared" si="374"/>
        <v>0.26483140575819331</v>
      </c>
      <c r="B2649" s="2">
        <f t="shared" si="369"/>
        <v>26.460000000001337</v>
      </c>
      <c r="C2649" s="428">
        <f t="shared" si="375"/>
        <v>26.46</v>
      </c>
      <c r="D2649" s="425">
        <f t="shared" si="370"/>
        <v>0.26483140575818004</v>
      </c>
      <c r="E2649" s="433">
        <f t="shared" si="376"/>
        <v>26.46</v>
      </c>
      <c r="F2649" s="430">
        <f t="shared" si="371"/>
        <v>0.29257039526508322</v>
      </c>
      <c r="G2649" s="439">
        <f t="shared" si="377"/>
        <v>26.46</v>
      </c>
      <c r="H2649" s="435">
        <f t="shared" si="372"/>
        <v>0.29257039526508322</v>
      </c>
      <c r="I2649" s="577">
        <f t="shared" si="377"/>
        <v>26.46</v>
      </c>
      <c r="J2649" s="573">
        <f t="shared" si="373"/>
        <v>0.70617908681444863</v>
      </c>
    </row>
    <row r="2650" spans="1:10" x14ac:dyDescent="0.25">
      <c r="A2650">
        <f t="shared" si="374"/>
        <v>0.26493094423770647</v>
      </c>
      <c r="B2650" s="2">
        <f t="shared" si="369"/>
        <v>26.470000000001338</v>
      </c>
      <c r="C2650" s="428">
        <f t="shared" si="375"/>
        <v>26.47</v>
      </c>
      <c r="D2650" s="425">
        <f t="shared" si="370"/>
        <v>0.26493094423769309</v>
      </c>
      <c r="E2650" s="433">
        <f t="shared" si="376"/>
        <v>26.47</v>
      </c>
      <c r="F2650" s="430">
        <f t="shared" si="371"/>
        <v>0.29265651349436561</v>
      </c>
      <c r="G2650" s="439">
        <f t="shared" si="377"/>
        <v>26.47</v>
      </c>
      <c r="H2650" s="435">
        <f t="shared" si="372"/>
        <v>0.29265651349436561</v>
      </c>
      <c r="I2650" s="577">
        <f t="shared" si="377"/>
        <v>26.47</v>
      </c>
      <c r="J2650" s="573">
        <f t="shared" si="373"/>
        <v>0.70625958846646364</v>
      </c>
    </row>
    <row r="2651" spans="1:10" x14ac:dyDescent="0.25">
      <c r="A2651">
        <f t="shared" si="374"/>
        <v>0.26503048364919085</v>
      </c>
      <c r="B2651" s="2">
        <f t="shared" si="369"/>
        <v>26.48000000000134</v>
      </c>
      <c r="C2651" s="428">
        <f t="shared" si="375"/>
        <v>26.48</v>
      </c>
      <c r="D2651" s="425">
        <f t="shared" si="370"/>
        <v>0.26503048364917747</v>
      </c>
      <c r="E2651" s="433">
        <f t="shared" si="376"/>
        <v>26.48</v>
      </c>
      <c r="F2651" s="430">
        <f t="shared" si="371"/>
        <v>0.29274263859664973</v>
      </c>
      <c r="G2651" s="439">
        <f t="shared" si="377"/>
        <v>26.48</v>
      </c>
      <c r="H2651" s="435">
        <f t="shared" si="372"/>
        <v>0.29274263859664973</v>
      </c>
      <c r="I2651" s="577">
        <f t="shared" si="377"/>
        <v>26.48</v>
      </c>
      <c r="J2651" s="573">
        <f t="shared" si="373"/>
        <v>0.7063400918403393</v>
      </c>
    </row>
    <row r="2652" spans="1:10" x14ac:dyDescent="0.25">
      <c r="A2652">
        <f t="shared" si="374"/>
        <v>0.26513002399075686</v>
      </c>
      <c r="B2652" s="2">
        <f t="shared" si="369"/>
        <v>26.490000000001341</v>
      </c>
      <c r="C2652" s="428">
        <f t="shared" si="375"/>
        <v>26.49</v>
      </c>
      <c r="D2652" s="425">
        <f t="shared" si="370"/>
        <v>0.26513002399074348</v>
      </c>
      <c r="E2652" s="433">
        <f t="shared" si="376"/>
        <v>26.49</v>
      </c>
      <c r="F2652" s="430">
        <f t="shared" si="371"/>
        <v>0.29282877056881068</v>
      </c>
      <c r="G2652" s="439">
        <f t="shared" si="377"/>
        <v>26.49</v>
      </c>
      <c r="H2652" s="435">
        <f t="shared" si="372"/>
        <v>0.29282877056881068</v>
      </c>
      <c r="I2652" s="577">
        <f t="shared" si="377"/>
        <v>26.49</v>
      </c>
      <c r="J2652" s="573">
        <f t="shared" si="373"/>
        <v>0.70642059693584702</v>
      </c>
    </row>
    <row r="2653" spans="1:10" x14ac:dyDescent="0.25">
      <c r="A2653">
        <f t="shared" si="374"/>
        <v>0.26522956526051866</v>
      </c>
      <c r="B2653" s="2">
        <f t="shared" si="369"/>
        <v>26.500000000001343</v>
      </c>
      <c r="C2653" s="428">
        <f t="shared" si="375"/>
        <v>26.5</v>
      </c>
      <c r="D2653" s="425">
        <f t="shared" si="370"/>
        <v>0.26522956526050528</v>
      </c>
      <c r="E2653" s="433">
        <f t="shared" si="376"/>
        <v>26.5</v>
      </c>
      <c r="F2653" s="430">
        <f t="shared" si="371"/>
        <v>0.29291490940772502</v>
      </c>
      <c r="G2653" s="439">
        <f t="shared" si="377"/>
        <v>26.5</v>
      </c>
      <c r="H2653" s="435">
        <f t="shared" si="372"/>
        <v>0.29291490940772502</v>
      </c>
      <c r="I2653" s="577">
        <f t="shared" si="377"/>
        <v>26.5</v>
      </c>
      <c r="J2653" s="573">
        <f t="shared" si="373"/>
        <v>0.70650110375275932</v>
      </c>
    </row>
    <row r="2654" spans="1:10" x14ac:dyDescent="0.25">
      <c r="A2654">
        <f t="shared" si="374"/>
        <v>0.26532910745659433</v>
      </c>
      <c r="B2654" s="2">
        <f t="shared" si="369"/>
        <v>26.510000000001344</v>
      </c>
      <c r="C2654" s="428">
        <f t="shared" si="375"/>
        <v>26.51</v>
      </c>
      <c r="D2654" s="425">
        <f t="shared" si="370"/>
        <v>0.26532910745658095</v>
      </c>
      <c r="E2654" s="433">
        <f t="shared" si="376"/>
        <v>26.51</v>
      </c>
      <c r="F2654" s="430">
        <f t="shared" si="371"/>
        <v>0.29300105511027014</v>
      </c>
      <c r="G2654" s="439">
        <f t="shared" si="377"/>
        <v>26.51</v>
      </c>
      <c r="H2654" s="435">
        <f t="shared" si="372"/>
        <v>0.29300105511027014</v>
      </c>
      <c r="I2654" s="577">
        <f t="shared" si="377"/>
        <v>26.51</v>
      </c>
      <c r="J2654" s="573">
        <f t="shared" si="373"/>
        <v>0.70658161229084815</v>
      </c>
    </row>
    <row r="2655" spans="1:10" x14ac:dyDescent="0.25">
      <c r="A2655">
        <f t="shared" si="374"/>
        <v>0.26542865057710552</v>
      </c>
      <c r="B2655" s="2">
        <f t="shared" si="369"/>
        <v>26.520000000001346</v>
      </c>
      <c r="C2655" s="428">
        <f t="shared" si="375"/>
        <v>26.52</v>
      </c>
      <c r="D2655" s="425">
        <f t="shared" si="370"/>
        <v>0.26542865057709208</v>
      </c>
      <c r="E2655" s="433">
        <f t="shared" si="376"/>
        <v>26.52</v>
      </c>
      <c r="F2655" s="430">
        <f t="shared" si="371"/>
        <v>0.29308720767332413</v>
      </c>
      <c r="G2655" s="439">
        <f t="shared" si="377"/>
        <v>26.52</v>
      </c>
      <c r="H2655" s="435">
        <f t="shared" si="372"/>
        <v>0.29308720767332413</v>
      </c>
      <c r="I2655" s="577">
        <f t="shared" si="377"/>
        <v>26.52</v>
      </c>
      <c r="J2655" s="573">
        <f t="shared" si="373"/>
        <v>0.70666212254988492</v>
      </c>
    </row>
    <row r="2656" spans="1:10" x14ac:dyDescent="0.25">
      <c r="A2656">
        <f t="shared" si="374"/>
        <v>0.26552819462017779</v>
      </c>
      <c r="B2656" s="2">
        <f t="shared" ref="B2656:B2719" si="378">B2655+0.01</f>
        <v>26.530000000001348</v>
      </c>
      <c r="C2656" s="428">
        <f t="shared" si="375"/>
        <v>26.53</v>
      </c>
      <c r="D2656" s="425">
        <f t="shared" si="370"/>
        <v>0.26552819462016441</v>
      </c>
      <c r="E2656" s="433">
        <f t="shared" si="376"/>
        <v>26.53</v>
      </c>
      <c r="F2656" s="430">
        <f t="shared" si="371"/>
        <v>0.29317336709376685</v>
      </c>
      <c r="G2656" s="439">
        <f t="shared" si="377"/>
        <v>26.53</v>
      </c>
      <c r="H2656" s="435">
        <f t="shared" si="372"/>
        <v>0.29317336709376685</v>
      </c>
      <c r="I2656" s="577">
        <f t="shared" si="377"/>
        <v>26.53</v>
      </c>
      <c r="J2656" s="573">
        <f t="shared" si="373"/>
        <v>0.7067426345296427</v>
      </c>
    </row>
    <row r="2657" spans="1:10" x14ac:dyDescent="0.25">
      <c r="A2657">
        <f t="shared" si="374"/>
        <v>0.26562773958394043</v>
      </c>
      <c r="B2657" s="2">
        <f t="shared" si="378"/>
        <v>26.540000000001349</v>
      </c>
      <c r="C2657" s="428">
        <f t="shared" si="375"/>
        <v>26.54</v>
      </c>
      <c r="D2657" s="425">
        <f t="shared" si="370"/>
        <v>0.26562773958392705</v>
      </c>
      <c r="E2657" s="433">
        <f t="shared" si="376"/>
        <v>26.54</v>
      </c>
      <c r="F2657" s="430">
        <f t="shared" si="371"/>
        <v>0.29325953336847849</v>
      </c>
      <c r="G2657" s="439">
        <f t="shared" si="377"/>
        <v>26.54</v>
      </c>
      <c r="H2657" s="435">
        <f t="shared" si="372"/>
        <v>0.29325953336847849</v>
      </c>
      <c r="I2657" s="577">
        <f t="shared" si="377"/>
        <v>26.54</v>
      </c>
      <c r="J2657" s="573">
        <f t="shared" si="373"/>
        <v>0.70682314822989301</v>
      </c>
    </row>
    <row r="2658" spans="1:10" x14ac:dyDescent="0.25">
      <c r="A2658">
        <f t="shared" si="374"/>
        <v>0.26572728546652657</v>
      </c>
      <c r="B2658" s="2">
        <f t="shared" si="378"/>
        <v>26.550000000001351</v>
      </c>
      <c r="C2658" s="428">
        <f t="shared" si="375"/>
        <v>26.55</v>
      </c>
      <c r="D2658" s="425">
        <f t="shared" si="370"/>
        <v>0.26572728546651314</v>
      </c>
      <c r="E2658" s="433">
        <f t="shared" si="376"/>
        <v>26.55</v>
      </c>
      <c r="F2658" s="430">
        <f t="shared" si="371"/>
        <v>0.29334570649434072</v>
      </c>
      <c r="G2658" s="439">
        <f t="shared" si="377"/>
        <v>26.55</v>
      </c>
      <c r="H2658" s="435">
        <f t="shared" si="372"/>
        <v>0.29334570649434072</v>
      </c>
      <c r="I2658" s="577">
        <f t="shared" si="377"/>
        <v>26.55</v>
      </c>
      <c r="J2658" s="573">
        <f t="shared" si="373"/>
        <v>0.70690366365040835</v>
      </c>
    </row>
    <row r="2659" spans="1:10" x14ac:dyDescent="0.25">
      <c r="A2659">
        <f t="shared" si="374"/>
        <v>0.26582683226607295</v>
      </c>
      <c r="B2659" s="2">
        <f t="shared" si="378"/>
        <v>26.560000000001352</v>
      </c>
      <c r="C2659" s="428">
        <f t="shared" si="375"/>
        <v>26.56</v>
      </c>
      <c r="D2659" s="425">
        <f t="shared" si="370"/>
        <v>0.26582683226605952</v>
      </c>
      <c r="E2659" s="433">
        <f t="shared" si="376"/>
        <v>26.56</v>
      </c>
      <c r="F2659" s="430">
        <f t="shared" si="371"/>
        <v>0.29343188646823604</v>
      </c>
      <c r="G2659" s="439">
        <f t="shared" si="377"/>
        <v>26.56</v>
      </c>
      <c r="H2659" s="435">
        <f t="shared" si="372"/>
        <v>0.29343188646823604</v>
      </c>
      <c r="I2659" s="577">
        <f t="shared" si="377"/>
        <v>26.56</v>
      </c>
      <c r="J2659" s="573">
        <f t="shared" si="373"/>
        <v>0.70698418079096026</v>
      </c>
    </row>
    <row r="2660" spans="1:10" x14ac:dyDescent="0.25">
      <c r="A2660">
        <f t="shared" si="374"/>
        <v>0.26592637998072016</v>
      </c>
      <c r="B2660" s="2">
        <f t="shared" si="378"/>
        <v>26.570000000001354</v>
      </c>
      <c r="C2660" s="428">
        <f t="shared" si="375"/>
        <v>26.57</v>
      </c>
      <c r="D2660" s="425">
        <f t="shared" si="370"/>
        <v>0.26592637998070667</v>
      </c>
      <c r="E2660" s="433">
        <f t="shared" si="376"/>
        <v>26.57</v>
      </c>
      <c r="F2660" s="430">
        <f t="shared" si="371"/>
        <v>0.29351807328704799</v>
      </c>
      <c r="G2660" s="439">
        <f t="shared" si="377"/>
        <v>26.57</v>
      </c>
      <c r="H2660" s="435">
        <f t="shared" si="372"/>
        <v>0.29351807328704799</v>
      </c>
      <c r="I2660" s="577">
        <f t="shared" si="377"/>
        <v>26.57</v>
      </c>
      <c r="J2660" s="573">
        <f t="shared" si="373"/>
        <v>0.70706469965132179</v>
      </c>
    </row>
    <row r="2661" spans="1:10" x14ac:dyDescent="0.25">
      <c r="A2661">
        <f t="shared" si="374"/>
        <v>0.26602592860861257</v>
      </c>
      <c r="B2661" s="2">
        <f t="shared" si="378"/>
        <v>26.580000000001355</v>
      </c>
      <c r="C2661" s="428">
        <f t="shared" si="375"/>
        <v>26.58</v>
      </c>
      <c r="D2661" s="425">
        <f t="shared" si="370"/>
        <v>0.26602592860859903</v>
      </c>
      <c r="E2661" s="433">
        <f t="shared" si="376"/>
        <v>26.58</v>
      </c>
      <c r="F2661" s="430">
        <f t="shared" si="371"/>
        <v>0.29360426694766106</v>
      </c>
      <c r="G2661" s="439">
        <f t="shared" si="377"/>
        <v>26.58</v>
      </c>
      <c r="H2661" s="435">
        <f t="shared" si="372"/>
        <v>0.29360426694766106</v>
      </c>
      <c r="I2661" s="577">
        <f t="shared" si="377"/>
        <v>26.58</v>
      </c>
      <c r="J2661" s="573">
        <f t="shared" si="373"/>
        <v>0.70714522023126469</v>
      </c>
    </row>
    <row r="2662" spans="1:10" x14ac:dyDescent="0.25">
      <c r="A2662">
        <f t="shared" si="374"/>
        <v>0.26612547814789811</v>
      </c>
      <c r="B2662" s="2">
        <f t="shared" si="378"/>
        <v>26.590000000001357</v>
      </c>
      <c r="C2662" s="428">
        <f t="shared" si="375"/>
        <v>26.59</v>
      </c>
      <c r="D2662" s="425">
        <f t="shared" si="370"/>
        <v>0.26612547814788456</v>
      </c>
      <c r="E2662" s="433">
        <f t="shared" si="376"/>
        <v>26.59</v>
      </c>
      <c r="F2662" s="430">
        <f t="shared" si="371"/>
        <v>0.29369046744696109</v>
      </c>
      <c r="G2662" s="439">
        <f t="shared" si="377"/>
        <v>26.59</v>
      </c>
      <c r="H2662" s="435">
        <f t="shared" si="372"/>
        <v>0.29369046744696109</v>
      </c>
      <c r="I2662" s="577">
        <f t="shared" si="377"/>
        <v>26.59</v>
      </c>
      <c r="J2662" s="573">
        <f t="shared" si="373"/>
        <v>0.7072257425305617</v>
      </c>
    </row>
    <row r="2663" spans="1:10" x14ac:dyDescent="0.25">
      <c r="A2663">
        <f t="shared" si="374"/>
        <v>0.26622502859672859</v>
      </c>
      <c r="B2663" s="2">
        <f t="shared" si="378"/>
        <v>26.600000000001359</v>
      </c>
      <c r="C2663" s="428">
        <f t="shared" si="375"/>
        <v>26.6</v>
      </c>
      <c r="D2663" s="425">
        <f t="shared" si="370"/>
        <v>0.26622502859671504</v>
      </c>
      <c r="E2663" s="433">
        <f t="shared" si="376"/>
        <v>26.6</v>
      </c>
      <c r="F2663" s="430">
        <f t="shared" si="371"/>
        <v>0.29377667478183467</v>
      </c>
      <c r="G2663" s="439">
        <f t="shared" si="377"/>
        <v>26.6</v>
      </c>
      <c r="H2663" s="435">
        <f t="shared" si="372"/>
        <v>0.29377667478183467</v>
      </c>
      <c r="I2663" s="577">
        <f t="shared" si="377"/>
        <v>26.6</v>
      </c>
      <c r="J2663" s="573">
        <f t="shared" si="373"/>
        <v>0.70730626654898499</v>
      </c>
    </row>
    <row r="2664" spans="1:10" x14ac:dyDescent="0.25">
      <c r="A2664">
        <f t="shared" si="374"/>
        <v>0.26632457995325948</v>
      </c>
      <c r="B2664" s="2">
        <f t="shared" si="378"/>
        <v>26.61000000000136</v>
      </c>
      <c r="C2664" s="428">
        <f t="shared" si="375"/>
        <v>26.61</v>
      </c>
      <c r="D2664" s="425">
        <f t="shared" si="370"/>
        <v>0.26632457995324593</v>
      </c>
      <c r="E2664" s="433">
        <f t="shared" si="376"/>
        <v>26.61</v>
      </c>
      <c r="F2664" s="430">
        <f t="shared" si="371"/>
        <v>0.2938628889491694</v>
      </c>
      <c r="G2664" s="439">
        <f t="shared" si="377"/>
        <v>26.61</v>
      </c>
      <c r="H2664" s="435">
        <f t="shared" si="372"/>
        <v>0.2938628889491694</v>
      </c>
      <c r="I2664" s="577">
        <f t="shared" si="377"/>
        <v>26.61</v>
      </c>
      <c r="J2664" s="573">
        <f t="shared" si="373"/>
        <v>0.70738679228630685</v>
      </c>
    </row>
    <row r="2665" spans="1:10" x14ac:dyDescent="0.25">
      <c r="A2665">
        <f t="shared" si="374"/>
        <v>0.26642413221564998</v>
      </c>
      <c r="B2665" s="2">
        <f t="shared" si="378"/>
        <v>26.620000000001362</v>
      </c>
      <c r="C2665" s="428">
        <f t="shared" si="375"/>
        <v>26.62</v>
      </c>
      <c r="D2665" s="425">
        <f t="shared" si="370"/>
        <v>0.26642413221563649</v>
      </c>
      <c r="E2665" s="433">
        <f t="shared" si="376"/>
        <v>26.62</v>
      </c>
      <c r="F2665" s="430">
        <f t="shared" si="371"/>
        <v>0.2939491099458541</v>
      </c>
      <c r="G2665" s="439">
        <f t="shared" si="377"/>
        <v>26.62</v>
      </c>
      <c r="H2665" s="435">
        <f t="shared" si="372"/>
        <v>0.2939491099458541</v>
      </c>
      <c r="I2665" s="577">
        <f t="shared" si="377"/>
        <v>26.62</v>
      </c>
      <c r="J2665" s="573">
        <f t="shared" si="373"/>
        <v>0.70746731974229993</v>
      </c>
    </row>
    <row r="2666" spans="1:10" x14ac:dyDescent="0.25">
      <c r="A2666">
        <f t="shared" si="374"/>
        <v>0.26652368538206306</v>
      </c>
      <c r="B2666" s="2">
        <f t="shared" si="378"/>
        <v>26.630000000001363</v>
      </c>
      <c r="C2666" s="428">
        <f t="shared" si="375"/>
        <v>26.63</v>
      </c>
      <c r="D2666" s="425">
        <f t="shared" si="370"/>
        <v>0.26652368538204946</v>
      </c>
      <c r="E2666" s="433">
        <f t="shared" si="376"/>
        <v>26.63</v>
      </c>
      <c r="F2666" s="430">
        <f t="shared" si="371"/>
        <v>0.29403533776877844</v>
      </c>
      <c r="G2666" s="439">
        <f t="shared" si="377"/>
        <v>26.63</v>
      </c>
      <c r="H2666" s="435">
        <f t="shared" si="372"/>
        <v>0.29403533776877844</v>
      </c>
      <c r="I2666" s="577">
        <f t="shared" si="377"/>
        <v>26.63</v>
      </c>
      <c r="J2666" s="573">
        <f t="shared" si="373"/>
        <v>0.7075478489167365</v>
      </c>
    </row>
    <row r="2667" spans="1:10" x14ac:dyDescent="0.25">
      <c r="A2667">
        <f t="shared" si="374"/>
        <v>0.26662323945066529</v>
      </c>
      <c r="B2667" s="2">
        <f t="shared" si="378"/>
        <v>26.640000000001365</v>
      </c>
      <c r="C2667" s="428">
        <f t="shared" si="375"/>
        <v>26.64</v>
      </c>
      <c r="D2667" s="425">
        <f t="shared" si="370"/>
        <v>0.26662323945065164</v>
      </c>
      <c r="E2667" s="433">
        <f t="shared" si="376"/>
        <v>26.64</v>
      </c>
      <c r="F2667" s="430">
        <f t="shared" si="371"/>
        <v>0.29412157241483328</v>
      </c>
      <c r="G2667" s="439">
        <f t="shared" si="377"/>
        <v>26.64</v>
      </c>
      <c r="H2667" s="435">
        <f t="shared" si="372"/>
        <v>0.29412157241483328</v>
      </c>
      <c r="I2667" s="577">
        <f t="shared" si="377"/>
        <v>26.64</v>
      </c>
      <c r="J2667" s="573">
        <f t="shared" si="373"/>
        <v>0.70762837980938931</v>
      </c>
    </row>
    <row r="2668" spans="1:10" x14ac:dyDescent="0.25">
      <c r="A2668">
        <f t="shared" si="374"/>
        <v>0.26672279441962682</v>
      </c>
      <c r="B2668" s="2">
        <f t="shared" si="378"/>
        <v>26.650000000001366</v>
      </c>
      <c r="C2668" s="428">
        <f t="shared" si="375"/>
        <v>26.65</v>
      </c>
      <c r="D2668" s="425">
        <f t="shared" si="370"/>
        <v>0.26672279441961316</v>
      </c>
      <c r="E2668" s="433">
        <f t="shared" si="376"/>
        <v>26.65</v>
      </c>
      <c r="F2668" s="430">
        <f t="shared" si="371"/>
        <v>0.2942078138809105</v>
      </c>
      <c r="G2668" s="439">
        <f t="shared" si="377"/>
        <v>26.65</v>
      </c>
      <c r="H2668" s="435">
        <f t="shared" si="372"/>
        <v>0.2942078138809105</v>
      </c>
      <c r="I2668" s="577">
        <f t="shared" si="377"/>
        <v>26.65</v>
      </c>
      <c r="J2668" s="573">
        <f t="shared" si="373"/>
        <v>0.70770891242003098</v>
      </c>
    </row>
    <row r="2669" spans="1:10" x14ac:dyDescent="0.25">
      <c r="A2669">
        <f t="shared" si="374"/>
        <v>0.26682235028712176</v>
      </c>
      <c r="B2669" s="2">
        <f t="shared" si="378"/>
        <v>26.660000000001368</v>
      </c>
      <c r="C2669" s="428">
        <f t="shared" si="375"/>
        <v>26.66</v>
      </c>
      <c r="D2669" s="425">
        <f t="shared" si="370"/>
        <v>0.26682235028710816</v>
      </c>
      <c r="E2669" s="433">
        <f t="shared" si="376"/>
        <v>26.66</v>
      </c>
      <c r="F2669" s="430">
        <f t="shared" si="371"/>
        <v>0.2942940621639028</v>
      </c>
      <c r="G2669" s="439">
        <f t="shared" si="377"/>
        <v>26.66</v>
      </c>
      <c r="H2669" s="435">
        <f t="shared" si="372"/>
        <v>0.2942940621639028</v>
      </c>
      <c r="I2669" s="577">
        <f t="shared" si="377"/>
        <v>26.66</v>
      </c>
      <c r="J2669" s="573">
        <f t="shared" si="373"/>
        <v>0.70778944674843391</v>
      </c>
    </row>
    <row r="2670" spans="1:10" x14ac:dyDescent="0.25">
      <c r="A2670">
        <f t="shared" si="374"/>
        <v>0.26692190705132768</v>
      </c>
      <c r="B2670" s="2">
        <f t="shared" si="378"/>
        <v>26.67000000000137</v>
      </c>
      <c r="C2670" s="428">
        <f t="shared" si="375"/>
        <v>26.67</v>
      </c>
      <c r="D2670" s="425">
        <f t="shared" si="370"/>
        <v>0.26692190705131408</v>
      </c>
      <c r="E2670" s="433">
        <f t="shared" si="376"/>
        <v>26.67</v>
      </c>
      <c r="F2670" s="430">
        <f t="shared" si="371"/>
        <v>0.29438031726070418</v>
      </c>
      <c r="G2670" s="439">
        <f t="shared" si="377"/>
        <v>26.67</v>
      </c>
      <c r="H2670" s="435">
        <f t="shared" si="372"/>
        <v>0.29438031726070418</v>
      </c>
      <c r="I2670" s="577">
        <f t="shared" si="377"/>
        <v>26.67</v>
      </c>
      <c r="J2670" s="573">
        <f t="shared" si="373"/>
        <v>0.70786998279437086</v>
      </c>
    </row>
    <row r="2671" spans="1:10" x14ac:dyDescent="0.25">
      <c r="A2671">
        <f t="shared" si="374"/>
        <v>0.26702146471042598</v>
      </c>
      <c r="B2671" s="2">
        <f t="shared" si="378"/>
        <v>26.680000000001371</v>
      </c>
      <c r="C2671" s="428">
        <f t="shared" si="375"/>
        <v>26.68</v>
      </c>
      <c r="D2671" s="425">
        <f t="shared" si="370"/>
        <v>0.26702146471041227</v>
      </c>
      <c r="E2671" s="433">
        <f t="shared" si="376"/>
        <v>26.68</v>
      </c>
      <c r="F2671" s="430">
        <f t="shared" si="371"/>
        <v>0.29446657916820956</v>
      </c>
      <c r="G2671" s="439">
        <f t="shared" si="377"/>
        <v>26.68</v>
      </c>
      <c r="H2671" s="435">
        <f t="shared" si="372"/>
        <v>0.29446657916820956</v>
      </c>
      <c r="I2671" s="577">
        <f t="shared" si="377"/>
        <v>26.68</v>
      </c>
      <c r="J2671" s="573">
        <f t="shared" si="373"/>
        <v>0.70795052055761432</v>
      </c>
    </row>
    <row r="2672" spans="1:10" x14ac:dyDescent="0.25">
      <c r="A2672">
        <f t="shared" si="374"/>
        <v>0.26712102326260145</v>
      </c>
      <c r="B2672" s="2">
        <f t="shared" si="378"/>
        <v>26.690000000001373</v>
      </c>
      <c r="C2672" s="428">
        <f t="shared" si="375"/>
        <v>26.69</v>
      </c>
      <c r="D2672" s="425">
        <f t="shared" si="370"/>
        <v>0.2671210232625878</v>
      </c>
      <c r="E2672" s="433">
        <f t="shared" si="376"/>
        <v>26.69</v>
      </c>
      <c r="F2672" s="430">
        <f t="shared" si="371"/>
        <v>0.29455284788331471</v>
      </c>
      <c r="G2672" s="439">
        <f t="shared" si="377"/>
        <v>26.69</v>
      </c>
      <c r="H2672" s="435">
        <f t="shared" si="372"/>
        <v>0.29455284788331471</v>
      </c>
      <c r="I2672" s="577">
        <f t="shared" si="377"/>
        <v>26.69</v>
      </c>
      <c r="J2672" s="573">
        <f t="shared" si="373"/>
        <v>0.70803106003793714</v>
      </c>
    </row>
    <row r="2673" spans="1:10" x14ac:dyDescent="0.25">
      <c r="A2673">
        <f t="shared" si="374"/>
        <v>0.26722058270604293</v>
      </c>
      <c r="B2673" s="2">
        <f t="shared" si="378"/>
        <v>26.700000000001374</v>
      </c>
      <c r="C2673" s="428">
        <f t="shared" si="375"/>
        <v>26.7</v>
      </c>
      <c r="D2673" s="425">
        <f t="shared" si="370"/>
        <v>0.26722058270602927</v>
      </c>
      <c r="E2673" s="433">
        <f t="shared" si="376"/>
        <v>26.7</v>
      </c>
      <c r="F2673" s="430">
        <f t="shared" si="371"/>
        <v>0.29463912340291687</v>
      </c>
      <c r="G2673" s="439">
        <f t="shared" si="377"/>
        <v>26.7</v>
      </c>
      <c r="H2673" s="435">
        <f t="shared" si="372"/>
        <v>0.29463912340291687</v>
      </c>
      <c r="I2673" s="577">
        <f t="shared" si="377"/>
        <v>26.7</v>
      </c>
      <c r="J2673" s="573">
        <f t="shared" si="373"/>
        <v>0.70811160123511263</v>
      </c>
    </row>
    <row r="2674" spans="1:10" x14ac:dyDescent="0.25">
      <c r="A2674">
        <f t="shared" si="374"/>
        <v>0.26732014303894253</v>
      </c>
      <c r="B2674" s="2">
        <f t="shared" si="378"/>
        <v>26.710000000001376</v>
      </c>
      <c r="C2674" s="428">
        <f t="shared" si="375"/>
        <v>26.71</v>
      </c>
      <c r="D2674" s="425">
        <f t="shared" si="370"/>
        <v>0.26732014303892881</v>
      </c>
      <c r="E2674" s="433">
        <f t="shared" si="376"/>
        <v>26.71</v>
      </c>
      <c r="F2674" s="430">
        <f t="shared" si="371"/>
        <v>0.29472540572391392</v>
      </c>
      <c r="G2674" s="439">
        <f t="shared" si="377"/>
        <v>26.71</v>
      </c>
      <c r="H2674" s="435">
        <f t="shared" si="372"/>
        <v>0.29472540572391392</v>
      </c>
      <c r="I2674" s="577">
        <f t="shared" si="377"/>
        <v>26.71</v>
      </c>
      <c r="J2674" s="573">
        <f t="shared" si="373"/>
        <v>0.70819214414891252</v>
      </c>
    </row>
    <row r="2675" spans="1:10" x14ac:dyDescent="0.25">
      <c r="A2675">
        <f t="shared" si="374"/>
        <v>0.26741970425949624</v>
      </c>
      <c r="B2675" s="2">
        <f t="shared" si="378"/>
        <v>26.720000000001377</v>
      </c>
      <c r="C2675" s="428">
        <f t="shared" si="375"/>
        <v>26.72</v>
      </c>
      <c r="D2675" s="425">
        <f t="shared" si="370"/>
        <v>0.26741970425948253</v>
      </c>
      <c r="E2675" s="433">
        <f t="shared" si="376"/>
        <v>26.72</v>
      </c>
      <c r="F2675" s="430">
        <f t="shared" si="371"/>
        <v>0.29481169484320491</v>
      </c>
      <c r="G2675" s="439">
        <f t="shared" si="377"/>
        <v>26.72</v>
      </c>
      <c r="H2675" s="435">
        <f t="shared" si="372"/>
        <v>0.29481169484320491</v>
      </c>
      <c r="I2675" s="577">
        <f t="shared" si="377"/>
        <v>26.72</v>
      </c>
      <c r="J2675" s="573">
        <f t="shared" si="373"/>
        <v>0.70827268877911109</v>
      </c>
    </row>
    <row r="2676" spans="1:10" x14ac:dyDescent="0.25">
      <c r="A2676">
        <f t="shared" si="374"/>
        <v>0.26751926636590351</v>
      </c>
      <c r="B2676" s="2">
        <f t="shared" si="378"/>
        <v>26.730000000001379</v>
      </c>
      <c r="C2676" s="428">
        <f t="shared" si="375"/>
        <v>26.73</v>
      </c>
      <c r="D2676" s="425">
        <f t="shared" si="370"/>
        <v>0.26751926636588985</v>
      </c>
      <c r="E2676" s="433">
        <f t="shared" si="376"/>
        <v>26.73</v>
      </c>
      <c r="F2676" s="430">
        <f t="shared" si="371"/>
        <v>0.29489799075768985</v>
      </c>
      <c r="G2676" s="439">
        <f t="shared" si="377"/>
        <v>26.73</v>
      </c>
      <c r="H2676" s="435">
        <f t="shared" si="372"/>
        <v>0.29489799075768985</v>
      </c>
      <c r="I2676" s="577">
        <f t="shared" si="377"/>
        <v>26.73</v>
      </c>
      <c r="J2676" s="573">
        <f t="shared" si="373"/>
        <v>0.70835323512547943</v>
      </c>
    </row>
    <row r="2677" spans="1:10" x14ac:dyDescent="0.25">
      <c r="A2677">
        <f t="shared" si="374"/>
        <v>0.26761882935636766</v>
      </c>
      <c r="B2677" s="2">
        <f t="shared" si="378"/>
        <v>26.74000000000138</v>
      </c>
      <c r="C2677" s="428">
        <f t="shared" si="375"/>
        <v>26.74</v>
      </c>
      <c r="D2677" s="425">
        <f t="shared" si="370"/>
        <v>0.26761882935635389</v>
      </c>
      <c r="E2677" s="433">
        <f t="shared" si="376"/>
        <v>26.74</v>
      </c>
      <c r="F2677" s="430">
        <f t="shared" si="371"/>
        <v>0.29498429346427002</v>
      </c>
      <c r="G2677" s="439">
        <f t="shared" si="377"/>
        <v>26.74</v>
      </c>
      <c r="H2677" s="435">
        <f t="shared" si="372"/>
        <v>0.29498429346427002</v>
      </c>
      <c r="I2677" s="577">
        <f t="shared" si="377"/>
        <v>26.74</v>
      </c>
      <c r="J2677" s="573">
        <f t="shared" si="373"/>
        <v>0.70843378318779238</v>
      </c>
    </row>
    <row r="2678" spans="1:10" x14ac:dyDescent="0.25">
      <c r="A2678">
        <f t="shared" si="374"/>
        <v>0.2677183932290953</v>
      </c>
      <c r="B2678" s="2">
        <f t="shared" si="378"/>
        <v>26.750000000001382</v>
      </c>
      <c r="C2678" s="428">
        <f t="shared" si="375"/>
        <v>26.75</v>
      </c>
      <c r="D2678" s="425">
        <f t="shared" si="370"/>
        <v>0.26771839322908153</v>
      </c>
      <c r="E2678" s="433">
        <f t="shared" si="376"/>
        <v>26.75</v>
      </c>
      <c r="F2678" s="430">
        <f t="shared" si="371"/>
        <v>0.29507060295984744</v>
      </c>
      <c r="G2678" s="439">
        <f t="shared" si="377"/>
        <v>26.75</v>
      </c>
      <c r="H2678" s="435">
        <f t="shared" si="372"/>
        <v>0.29507060295984744</v>
      </c>
      <c r="I2678" s="577">
        <f t="shared" si="377"/>
        <v>26.75</v>
      </c>
      <c r="J2678" s="573">
        <f t="shared" si="373"/>
        <v>0.70851433296582134</v>
      </c>
    </row>
    <row r="2679" spans="1:10" x14ac:dyDescent="0.25">
      <c r="A2679">
        <f t="shared" si="374"/>
        <v>0.26781795798229696</v>
      </c>
      <c r="B2679" s="2">
        <f t="shared" si="378"/>
        <v>26.760000000001384</v>
      </c>
      <c r="C2679" s="428">
        <f t="shared" si="375"/>
        <v>26.76</v>
      </c>
      <c r="D2679" s="425">
        <f t="shared" si="370"/>
        <v>0.26781795798228314</v>
      </c>
      <c r="E2679" s="433">
        <f t="shared" si="376"/>
        <v>26.76</v>
      </c>
      <c r="F2679" s="430">
        <f t="shared" si="371"/>
        <v>0.29515691924132537</v>
      </c>
      <c r="G2679" s="439">
        <f t="shared" si="377"/>
        <v>26.76</v>
      </c>
      <c r="H2679" s="435">
        <f t="shared" si="372"/>
        <v>0.29515691924132537</v>
      </c>
      <c r="I2679" s="577">
        <f t="shared" si="377"/>
        <v>26.76</v>
      </c>
      <c r="J2679" s="573">
        <f t="shared" si="373"/>
        <v>0.70859488445934027</v>
      </c>
    </row>
    <row r="2680" spans="1:10" x14ac:dyDescent="0.25">
      <c r="A2680">
        <f t="shared" si="374"/>
        <v>0.26791752361418653</v>
      </c>
      <c r="B2680" s="2">
        <f t="shared" si="378"/>
        <v>26.770000000001385</v>
      </c>
      <c r="C2680" s="428">
        <f t="shared" si="375"/>
        <v>26.77</v>
      </c>
      <c r="D2680" s="425">
        <f t="shared" si="370"/>
        <v>0.2679175236141727</v>
      </c>
      <c r="E2680" s="433">
        <f t="shared" si="376"/>
        <v>26.77</v>
      </c>
      <c r="F2680" s="430">
        <f t="shared" si="371"/>
        <v>0.29524324230560794</v>
      </c>
      <c r="G2680" s="439">
        <f t="shared" si="377"/>
        <v>26.77</v>
      </c>
      <c r="H2680" s="435">
        <f t="shared" si="372"/>
        <v>0.29524324230560794</v>
      </c>
      <c r="I2680" s="577">
        <f t="shared" si="377"/>
        <v>26.77</v>
      </c>
      <c r="J2680" s="573">
        <f t="shared" si="373"/>
        <v>0.7086754376681218</v>
      </c>
    </row>
    <row r="2681" spans="1:10" x14ac:dyDescent="0.25">
      <c r="A2681">
        <f t="shared" si="374"/>
        <v>0.26801709012298164</v>
      </c>
      <c r="B2681" s="2">
        <f t="shared" si="378"/>
        <v>26.780000000001387</v>
      </c>
      <c r="C2681" s="428">
        <f t="shared" si="375"/>
        <v>26.78</v>
      </c>
      <c r="D2681" s="425">
        <f t="shared" si="370"/>
        <v>0.26801709012296782</v>
      </c>
      <c r="E2681" s="433">
        <f t="shared" si="376"/>
        <v>26.78</v>
      </c>
      <c r="F2681" s="430">
        <f t="shared" si="371"/>
        <v>0.29532957214960043</v>
      </c>
      <c r="G2681" s="439">
        <f t="shared" si="377"/>
        <v>26.78</v>
      </c>
      <c r="H2681" s="435">
        <f t="shared" si="372"/>
        <v>0.29532957214960043</v>
      </c>
      <c r="I2681" s="577">
        <f t="shared" si="377"/>
        <v>26.78</v>
      </c>
      <c r="J2681" s="573">
        <f t="shared" si="373"/>
        <v>0.70875599259193922</v>
      </c>
    </row>
    <row r="2682" spans="1:10" x14ac:dyDescent="0.25">
      <c r="A2682">
        <f t="shared" si="374"/>
        <v>0.26811665750690344</v>
      </c>
      <c r="B2682" s="2">
        <f t="shared" si="378"/>
        <v>26.790000000001388</v>
      </c>
      <c r="C2682" s="428">
        <f t="shared" si="375"/>
        <v>26.79</v>
      </c>
      <c r="D2682" s="425">
        <f t="shared" si="370"/>
        <v>0.26811665750688968</v>
      </c>
      <c r="E2682" s="433">
        <f t="shared" si="376"/>
        <v>26.79</v>
      </c>
      <c r="F2682" s="430">
        <f t="shared" si="371"/>
        <v>0.29541590877020918</v>
      </c>
      <c r="G2682" s="439">
        <f t="shared" si="377"/>
        <v>26.79</v>
      </c>
      <c r="H2682" s="435">
        <f t="shared" si="372"/>
        <v>0.29541590877020918</v>
      </c>
      <c r="I2682" s="577">
        <f t="shared" si="377"/>
        <v>26.79</v>
      </c>
      <c r="J2682" s="573">
        <f t="shared" si="373"/>
        <v>0.7088365492305656</v>
      </c>
    </row>
    <row r="2683" spans="1:10" x14ac:dyDescent="0.25">
      <c r="A2683">
        <f t="shared" si="374"/>
        <v>0.26821622576417681</v>
      </c>
      <c r="B2683" s="2">
        <f t="shared" si="378"/>
        <v>26.80000000000139</v>
      </c>
      <c r="C2683" s="428">
        <f t="shared" si="375"/>
        <v>26.8</v>
      </c>
      <c r="D2683" s="425">
        <f t="shared" si="370"/>
        <v>0.26821622576416299</v>
      </c>
      <c r="E2683" s="433">
        <f t="shared" si="376"/>
        <v>26.8</v>
      </c>
      <c r="F2683" s="430">
        <f t="shared" si="371"/>
        <v>0.29550225216434139</v>
      </c>
      <c r="G2683" s="439">
        <f t="shared" si="377"/>
        <v>26.8</v>
      </c>
      <c r="H2683" s="435">
        <f t="shared" si="372"/>
        <v>0.29550225216434139</v>
      </c>
      <c r="I2683" s="577">
        <f t="shared" si="377"/>
        <v>26.8</v>
      </c>
      <c r="J2683" s="573">
        <f t="shared" si="373"/>
        <v>0.70891710758377413</v>
      </c>
    </row>
    <row r="2684" spans="1:10" x14ac:dyDescent="0.25">
      <c r="A2684">
        <f t="shared" si="374"/>
        <v>0.26831579489302998</v>
      </c>
      <c r="B2684" s="2">
        <f t="shared" si="378"/>
        <v>26.810000000001391</v>
      </c>
      <c r="C2684" s="428">
        <f t="shared" si="375"/>
        <v>26.81</v>
      </c>
      <c r="D2684" s="425">
        <f t="shared" si="370"/>
        <v>0.2683157948930161</v>
      </c>
      <c r="E2684" s="433">
        <f t="shared" si="376"/>
        <v>26.81</v>
      </c>
      <c r="F2684" s="430">
        <f t="shared" si="371"/>
        <v>0.29558860232890555</v>
      </c>
      <c r="G2684" s="439">
        <f t="shared" si="377"/>
        <v>26.81</v>
      </c>
      <c r="H2684" s="435">
        <f t="shared" si="372"/>
        <v>0.29558860232890555</v>
      </c>
      <c r="I2684" s="577">
        <f t="shared" si="377"/>
        <v>26.81</v>
      </c>
      <c r="J2684" s="573">
        <f t="shared" si="373"/>
        <v>0.70899766765133809</v>
      </c>
    </row>
    <row r="2685" spans="1:10" x14ac:dyDescent="0.25">
      <c r="A2685">
        <f t="shared" si="374"/>
        <v>0.26841536489169493</v>
      </c>
      <c r="B2685" s="2">
        <f t="shared" si="378"/>
        <v>26.820000000001393</v>
      </c>
      <c r="C2685" s="428">
        <f t="shared" si="375"/>
        <v>26.82</v>
      </c>
      <c r="D2685" s="425">
        <f t="shared" si="370"/>
        <v>0.26841536489168105</v>
      </c>
      <c r="E2685" s="433">
        <f t="shared" si="376"/>
        <v>26.82</v>
      </c>
      <c r="F2685" s="430">
        <f t="shared" si="371"/>
        <v>0.29567495926081083</v>
      </c>
      <c r="G2685" s="439">
        <f t="shared" si="377"/>
        <v>26.82</v>
      </c>
      <c r="H2685" s="435">
        <f t="shared" si="372"/>
        <v>0.29567495926081083</v>
      </c>
      <c r="I2685" s="577">
        <f t="shared" si="377"/>
        <v>26.82</v>
      </c>
      <c r="J2685" s="573">
        <f t="shared" si="373"/>
        <v>0.70907822943303056</v>
      </c>
    </row>
    <row r="2686" spans="1:10" x14ac:dyDescent="0.25">
      <c r="A2686">
        <f t="shared" si="374"/>
        <v>0.26851493575840707</v>
      </c>
      <c r="B2686" s="2">
        <f t="shared" si="378"/>
        <v>26.830000000001395</v>
      </c>
      <c r="C2686" s="428">
        <f t="shared" si="375"/>
        <v>26.83</v>
      </c>
      <c r="D2686" s="425">
        <f t="shared" si="370"/>
        <v>0.26851493575839314</v>
      </c>
      <c r="E2686" s="433">
        <f t="shared" si="376"/>
        <v>26.83</v>
      </c>
      <c r="F2686" s="430">
        <f t="shared" si="371"/>
        <v>0.29576132295696778</v>
      </c>
      <c r="G2686" s="439">
        <f t="shared" si="377"/>
        <v>26.83</v>
      </c>
      <c r="H2686" s="435">
        <f t="shared" si="372"/>
        <v>0.29576132295696778</v>
      </c>
      <c r="I2686" s="577">
        <f t="shared" si="377"/>
        <v>26.83</v>
      </c>
      <c r="J2686" s="573">
        <f t="shared" si="373"/>
        <v>0.70915879292862494</v>
      </c>
    </row>
    <row r="2687" spans="1:10" x14ac:dyDescent="0.25">
      <c r="A2687">
        <f t="shared" si="374"/>
        <v>0.26861450749140542</v>
      </c>
      <c r="B2687" s="2">
        <f t="shared" si="378"/>
        <v>26.840000000001396</v>
      </c>
      <c r="C2687" s="428">
        <f t="shared" si="375"/>
        <v>26.84</v>
      </c>
      <c r="D2687" s="425">
        <f t="shared" si="370"/>
        <v>0.26861450749139154</v>
      </c>
      <c r="E2687" s="433">
        <f t="shared" si="376"/>
        <v>26.84</v>
      </c>
      <c r="F2687" s="430">
        <f t="shared" si="371"/>
        <v>0.29584769341428796</v>
      </c>
      <c r="G2687" s="439">
        <f t="shared" si="377"/>
        <v>26.84</v>
      </c>
      <c r="H2687" s="435">
        <f t="shared" si="372"/>
        <v>0.29584769341428796</v>
      </c>
      <c r="I2687" s="577">
        <f t="shared" si="377"/>
        <v>26.84</v>
      </c>
      <c r="J2687" s="573">
        <f t="shared" si="373"/>
        <v>0.70923935813789463</v>
      </c>
    </row>
    <row r="2688" spans="1:10" x14ac:dyDescent="0.25">
      <c r="A2688">
        <f t="shared" si="374"/>
        <v>0.26871408008893261</v>
      </c>
      <c r="B2688" s="2">
        <f t="shared" si="378"/>
        <v>26.850000000001398</v>
      </c>
      <c r="C2688" s="428">
        <f t="shared" si="375"/>
        <v>26.85</v>
      </c>
      <c r="D2688" s="425">
        <f t="shared" si="370"/>
        <v>0.26871408008891867</v>
      </c>
      <c r="E2688" s="433">
        <f t="shared" si="376"/>
        <v>26.85</v>
      </c>
      <c r="F2688" s="430">
        <f t="shared" si="371"/>
        <v>0.29593407062968363</v>
      </c>
      <c r="G2688" s="439">
        <f t="shared" si="377"/>
        <v>26.85</v>
      </c>
      <c r="H2688" s="435">
        <f t="shared" si="372"/>
        <v>0.29593407062968363</v>
      </c>
      <c r="I2688" s="577">
        <f t="shared" si="377"/>
        <v>26.85</v>
      </c>
      <c r="J2688" s="573">
        <f t="shared" si="373"/>
        <v>0.70931992506061281</v>
      </c>
    </row>
    <row r="2689" spans="1:10" x14ac:dyDescent="0.25">
      <c r="A2689">
        <f t="shared" si="374"/>
        <v>0.26881365354923464</v>
      </c>
      <c r="B2689" s="2">
        <f t="shared" si="378"/>
        <v>26.860000000001399</v>
      </c>
      <c r="C2689" s="428">
        <f t="shared" si="375"/>
        <v>26.86</v>
      </c>
      <c r="D2689" s="425">
        <f t="shared" si="370"/>
        <v>0.26881365354922077</v>
      </c>
      <c r="E2689" s="433">
        <f t="shared" si="376"/>
        <v>26.86</v>
      </c>
      <c r="F2689" s="430">
        <f t="shared" si="371"/>
        <v>0.29602045460006837</v>
      </c>
      <c r="G2689" s="439">
        <f t="shared" si="377"/>
        <v>26.86</v>
      </c>
      <c r="H2689" s="435">
        <f t="shared" si="372"/>
        <v>0.29602045460006837</v>
      </c>
      <c r="I2689" s="577">
        <f t="shared" si="377"/>
        <v>26.86</v>
      </c>
      <c r="J2689" s="573">
        <f t="shared" si="373"/>
        <v>0.70940049369655289</v>
      </c>
    </row>
    <row r="2690" spans="1:10" x14ac:dyDescent="0.25">
      <c r="A2690">
        <f t="shared" si="374"/>
        <v>0.26891322787056127</v>
      </c>
      <c r="B2690" s="2">
        <f t="shared" si="378"/>
        <v>26.870000000001401</v>
      </c>
      <c r="C2690" s="428">
        <f t="shared" si="375"/>
        <v>26.87</v>
      </c>
      <c r="D2690" s="425">
        <f t="shared" si="370"/>
        <v>0.26891322787054739</v>
      </c>
      <c r="E2690" s="433">
        <f t="shared" si="376"/>
        <v>26.87</v>
      </c>
      <c r="F2690" s="430">
        <f t="shared" si="371"/>
        <v>0.29610684532235682</v>
      </c>
      <c r="G2690" s="439">
        <f t="shared" si="377"/>
        <v>26.87</v>
      </c>
      <c r="H2690" s="435">
        <f t="shared" si="372"/>
        <v>0.29610684532235682</v>
      </c>
      <c r="I2690" s="577">
        <f t="shared" si="377"/>
        <v>26.87</v>
      </c>
      <c r="J2690" s="573">
        <f t="shared" si="373"/>
        <v>0.70948106404548883</v>
      </c>
    </row>
    <row r="2691" spans="1:10" x14ac:dyDescent="0.25">
      <c r="A2691">
        <f t="shared" si="374"/>
        <v>0.26901280305116571</v>
      </c>
      <c r="B2691" s="2">
        <f t="shared" si="378"/>
        <v>26.880000000001402</v>
      </c>
      <c r="C2691" s="428">
        <f t="shared" si="375"/>
        <v>26.88</v>
      </c>
      <c r="D2691" s="425">
        <f t="shared" ref="D2691:D2754" si="379">(((1+C2691/100)^D$2)*C2691/100)/(((1+C2691/100)^D$2)-1)</f>
        <v>0.26901280305115172</v>
      </c>
      <c r="E2691" s="433">
        <f t="shared" si="376"/>
        <v>26.88</v>
      </c>
      <c r="F2691" s="430">
        <f t="shared" ref="F2691:F2754" si="380">(((1+E2691/100)^F$2)*E2691/100)/(((1+E2691/100)^F$2)-1)</f>
        <v>0.29619324279346443</v>
      </c>
      <c r="G2691" s="439">
        <f t="shared" si="377"/>
        <v>26.88</v>
      </c>
      <c r="H2691" s="435">
        <f t="shared" ref="H2691:H2754" si="381">(((1+G2691/100)^H$2)*G2691/100)/(((1+G2691/100)^H$2)-1)</f>
        <v>0.29619324279346443</v>
      </c>
      <c r="I2691" s="577">
        <f t="shared" si="377"/>
        <v>26.88</v>
      </c>
      <c r="J2691" s="573">
        <f t="shared" ref="J2691:J2754" si="382">(((1+I2691/100)^J$2)*I2691/100)/(((1+I2691/100)^J$2)-1)</f>
        <v>0.70956163610719336</v>
      </c>
    </row>
    <row r="2692" spans="1:10" x14ac:dyDescent="0.25">
      <c r="A2692">
        <f t="shared" si="374"/>
        <v>0.26911237908930447</v>
      </c>
      <c r="B2692" s="2">
        <f t="shared" si="378"/>
        <v>26.890000000001404</v>
      </c>
      <c r="C2692" s="428">
        <f t="shared" si="375"/>
        <v>26.89</v>
      </c>
      <c r="D2692" s="425">
        <f t="shared" si="379"/>
        <v>0.26911237908929048</v>
      </c>
      <c r="E2692" s="433">
        <f t="shared" si="376"/>
        <v>26.89</v>
      </c>
      <c r="F2692" s="430">
        <f t="shared" si="380"/>
        <v>0.29627964701030801</v>
      </c>
      <c r="G2692" s="439">
        <f t="shared" si="377"/>
        <v>26.89</v>
      </c>
      <c r="H2692" s="435">
        <f t="shared" si="381"/>
        <v>0.29627964701030801</v>
      </c>
      <c r="I2692" s="577">
        <f t="shared" si="377"/>
        <v>26.89</v>
      </c>
      <c r="J2692" s="573">
        <f t="shared" si="382"/>
        <v>0.70964220988144044</v>
      </c>
    </row>
    <row r="2693" spans="1:10" x14ac:dyDescent="0.25">
      <c r="A2693">
        <f t="shared" ref="A2693:A2756" si="383">(((1+B2693/100)^A$2)*B2693/100)/(((1+B2693/100)^A$2)-1)</f>
        <v>0.26921195598323788</v>
      </c>
      <c r="B2693" s="2">
        <f t="shared" si="378"/>
        <v>26.900000000001405</v>
      </c>
      <c r="C2693" s="428">
        <f t="shared" si="375"/>
        <v>26.9</v>
      </c>
      <c r="D2693" s="425">
        <f t="shared" si="379"/>
        <v>0.26921195598322389</v>
      </c>
      <c r="E2693" s="433">
        <f t="shared" si="376"/>
        <v>26.9</v>
      </c>
      <c r="F2693" s="430">
        <f t="shared" si="380"/>
        <v>0.29636605796980497</v>
      </c>
      <c r="G2693" s="439">
        <f t="shared" si="377"/>
        <v>26.9</v>
      </c>
      <c r="H2693" s="435">
        <f t="shared" si="381"/>
        <v>0.29636605796980497</v>
      </c>
      <c r="I2693" s="577">
        <f t="shared" si="377"/>
        <v>26.9</v>
      </c>
      <c r="J2693" s="573">
        <f t="shared" si="382"/>
        <v>0.70972278536800371</v>
      </c>
    </row>
    <row r="2694" spans="1:10" x14ac:dyDescent="0.25">
      <c r="A2694">
        <f t="shared" si="383"/>
        <v>0.26931153373122968</v>
      </c>
      <c r="B2694" s="2">
        <f t="shared" si="378"/>
        <v>26.910000000001407</v>
      </c>
      <c r="C2694" s="428">
        <f t="shared" ref="C2694:C2757" si="384">ROUND(C2693+0.01,2)</f>
        <v>26.91</v>
      </c>
      <c r="D2694" s="425">
        <f t="shared" si="379"/>
        <v>0.26931153373121564</v>
      </c>
      <c r="E2694" s="433">
        <f t="shared" ref="E2694:E2757" si="385">ROUND(E2693+0.01,2)</f>
        <v>26.91</v>
      </c>
      <c r="F2694" s="430">
        <f t="shared" si="380"/>
        <v>0.29645247566887423</v>
      </c>
      <c r="G2694" s="439">
        <f t="shared" ref="G2694:I2757" si="386">ROUND(G2693+0.01,2)</f>
        <v>26.91</v>
      </c>
      <c r="H2694" s="435">
        <f t="shared" si="381"/>
        <v>0.29645247566887423</v>
      </c>
      <c r="I2694" s="577">
        <f t="shared" si="386"/>
        <v>26.91</v>
      </c>
      <c r="J2694" s="573">
        <f t="shared" si="382"/>
        <v>0.70980336256665655</v>
      </c>
    </row>
    <row r="2695" spans="1:10" x14ac:dyDescent="0.25">
      <c r="A2695">
        <f t="shared" si="383"/>
        <v>0.26941111233154696</v>
      </c>
      <c r="B2695" s="2">
        <f t="shared" si="378"/>
        <v>26.920000000001409</v>
      </c>
      <c r="C2695" s="428">
        <f t="shared" si="384"/>
        <v>26.92</v>
      </c>
      <c r="D2695" s="425">
        <f t="shared" si="379"/>
        <v>0.26941111233153298</v>
      </c>
      <c r="E2695" s="433">
        <f t="shared" si="385"/>
        <v>26.92</v>
      </c>
      <c r="F2695" s="430">
        <f t="shared" si="380"/>
        <v>0.29653890010443523</v>
      </c>
      <c r="G2695" s="439">
        <f t="shared" si="386"/>
        <v>26.92</v>
      </c>
      <c r="H2695" s="435">
        <f t="shared" si="381"/>
        <v>0.29653890010443523</v>
      </c>
      <c r="I2695" s="577">
        <f t="shared" si="386"/>
        <v>26.92</v>
      </c>
      <c r="J2695" s="573">
        <f t="shared" si="382"/>
        <v>0.70988394147717238</v>
      </c>
    </row>
    <row r="2696" spans="1:10" x14ac:dyDescent="0.25">
      <c r="A2696">
        <f t="shared" si="383"/>
        <v>0.26951069178246057</v>
      </c>
      <c r="B2696" s="2">
        <f t="shared" si="378"/>
        <v>26.93000000000141</v>
      </c>
      <c r="C2696" s="428">
        <f t="shared" si="384"/>
        <v>26.93</v>
      </c>
      <c r="D2696" s="425">
        <f t="shared" si="379"/>
        <v>0.26951069178244652</v>
      </c>
      <c r="E2696" s="433">
        <f t="shared" si="385"/>
        <v>26.93</v>
      </c>
      <c r="F2696" s="430">
        <f t="shared" si="380"/>
        <v>0.29662533127340907</v>
      </c>
      <c r="G2696" s="439">
        <f t="shared" si="386"/>
        <v>26.93</v>
      </c>
      <c r="H2696" s="435">
        <f t="shared" si="381"/>
        <v>0.29662533127340907</v>
      </c>
      <c r="I2696" s="577">
        <f t="shared" si="386"/>
        <v>26.93</v>
      </c>
      <c r="J2696" s="573">
        <f t="shared" si="382"/>
        <v>0.70996452209932603</v>
      </c>
    </row>
    <row r="2697" spans="1:10" x14ac:dyDescent="0.25">
      <c r="A2697">
        <f t="shared" si="383"/>
        <v>0.26961027208224458</v>
      </c>
      <c r="B2697" s="2">
        <f t="shared" si="378"/>
        <v>26.940000000001412</v>
      </c>
      <c r="C2697" s="428">
        <f t="shared" si="384"/>
        <v>26.94</v>
      </c>
      <c r="D2697" s="425">
        <f t="shared" si="379"/>
        <v>0.26961027208223048</v>
      </c>
      <c r="E2697" s="433">
        <f t="shared" si="385"/>
        <v>26.94</v>
      </c>
      <c r="F2697" s="430">
        <f t="shared" si="380"/>
        <v>0.29671176917271724</v>
      </c>
      <c r="G2697" s="439">
        <f t="shared" si="386"/>
        <v>26.94</v>
      </c>
      <c r="H2697" s="435">
        <f t="shared" si="381"/>
        <v>0.29671176917271724</v>
      </c>
      <c r="I2697" s="577">
        <f t="shared" si="386"/>
        <v>26.94</v>
      </c>
      <c r="J2697" s="573">
        <f t="shared" si="382"/>
        <v>0.7100451044328896</v>
      </c>
    </row>
    <row r="2698" spans="1:10" x14ac:dyDescent="0.25">
      <c r="A2698">
        <f t="shared" si="383"/>
        <v>0.26970985322917668</v>
      </c>
      <c r="B2698" s="2">
        <f t="shared" si="378"/>
        <v>26.950000000001413</v>
      </c>
      <c r="C2698" s="428">
        <f t="shared" si="384"/>
        <v>26.95</v>
      </c>
      <c r="D2698" s="425">
        <f t="shared" si="379"/>
        <v>0.26970985322916258</v>
      </c>
      <c r="E2698" s="433">
        <f t="shared" si="385"/>
        <v>26.95</v>
      </c>
      <c r="F2698" s="430">
        <f t="shared" si="380"/>
        <v>0.29679821379928273</v>
      </c>
      <c r="G2698" s="439">
        <f t="shared" si="386"/>
        <v>26.95</v>
      </c>
      <c r="H2698" s="435">
        <f t="shared" si="381"/>
        <v>0.29679821379928273</v>
      </c>
      <c r="I2698" s="577">
        <f t="shared" si="386"/>
        <v>26.95</v>
      </c>
      <c r="J2698" s="573">
        <f t="shared" si="382"/>
        <v>0.71012568847763813</v>
      </c>
    </row>
    <row r="2699" spans="1:10" x14ac:dyDescent="0.25">
      <c r="A2699">
        <f t="shared" si="383"/>
        <v>0.269809435221538</v>
      </c>
      <c r="B2699" s="2">
        <f t="shared" si="378"/>
        <v>26.960000000001415</v>
      </c>
      <c r="C2699" s="428">
        <f t="shared" si="384"/>
        <v>26.96</v>
      </c>
      <c r="D2699" s="425">
        <f t="shared" si="379"/>
        <v>0.2698094352215239</v>
      </c>
      <c r="E2699" s="433">
        <f t="shared" si="385"/>
        <v>26.96</v>
      </c>
      <c r="F2699" s="430">
        <f t="shared" si="380"/>
        <v>0.29688466515002937</v>
      </c>
      <c r="G2699" s="439">
        <f t="shared" si="386"/>
        <v>26.96</v>
      </c>
      <c r="H2699" s="435">
        <f t="shared" si="381"/>
        <v>0.29688466515002937</v>
      </c>
      <c r="I2699" s="577">
        <f t="shared" si="386"/>
        <v>26.96</v>
      </c>
      <c r="J2699" s="573">
        <f t="shared" si="382"/>
        <v>0.71020627423334493</v>
      </c>
    </row>
    <row r="2700" spans="1:10" x14ac:dyDescent="0.25">
      <c r="A2700">
        <f t="shared" si="383"/>
        <v>0.26990901805761314</v>
      </c>
      <c r="B2700" s="2">
        <f t="shared" si="378"/>
        <v>26.970000000001416</v>
      </c>
      <c r="C2700" s="428">
        <f t="shared" si="384"/>
        <v>26.97</v>
      </c>
      <c r="D2700" s="425">
        <f t="shared" si="379"/>
        <v>0.26990901805759904</v>
      </c>
      <c r="E2700" s="433">
        <f t="shared" si="385"/>
        <v>26.97</v>
      </c>
      <c r="F2700" s="430">
        <f t="shared" si="380"/>
        <v>0.29697112322188207</v>
      </c>
      <c r="G2700" s="439">
        <f t="shared" si="386"/>
        <v>26.97</v>
      </c>
      <c r="H2700" s="435">
        <f t="shared" si="381"/>
        <v>0.29697112322188207</v>
      </c>
      <c r="I2700" s="577">
        <f t="shared" si="386"/>
        <v>26.97</v>
      </c>
      <c r="J2700" s="573">
        <f t="shared" si="382"/>
        <v>0.71028686169978383</v>
      </c>
    </row>
    <row r="2701" spans="1:10" x14ac:dyDescent="0.25">
      <c r="A2701">
        <f t="shared" si="383"/>
        <v>0.27000860173569019</v>
      </c>
      <c r="B2701" s="2">
        <f t="shared" si="378"/>
        <v>26.980000000001418</v>
      </c>
      <c r="C2701" s="428">
        <f t="shared" si="384"/>
        <v>26.98</v>
      </c>
      <c r="D2701" s="425">
        <f t="shared" si="379"/>
        <v>0.27000860173567615</v>
      </c>
      <c r="E2701" s="433">
        <f t="shared" si="385"/>
        <v>26.98</v>
      </c>
      <c r="F2701" s="430">
        <f t="shared" si="380"/>
        <v>0.29705758801176679</v>
      </c>
      <c r="G2701" s="439">
        <f t="shared" si="386"/>
        <v>26.98</v>
      </c>
      <c r="H2701" s="435">
        <f t="shared" si="381"/>
        <v>0.29705758801176679</v>
      </c>
      <c r="I2701" s="577">
        <f t="shared" si="386"/>
        <v>26.98</v>
      </c>
      <c r="J2701" s="573">
        <f t="shared" si="382"/>
        <v>0.71036745087672926</v>
      </c>
    </row>
    <row r="2702" spans="1:10" x14ac:dyDescent="0.25">
      <c r="A2702">
        <f t="shared" si="383"/>
        <v>0.27010818625406069</v>
      </c>
      <c r="B2702" s="2">
        <f t="shared" si="378"/>
        <v>26.99000000000142</v>
      </c>
      <c r="C2702" s="428">
        <f t="shared" si="384"/>
        <v>26.99</v>
      </c>
      <c r="D2702" s="425">
        <f t="shared" si="379"/>
        <v>0.27010818625404648</v>
      </c>
      <c r="E2702" s="433">
        <f t="shared" si="385"/>
        <v>26.99</v>
      </c>
      <c r="F2702" s="430">
        <f t="shared" si="380"/>
        <v>0.29714405951661044</v>
      </c>
      <c r="G2702" s="439">
        <f t="shared" si="386"/>
        <v>26.99</v>
      </c>
      <c r="H2702" s="435">
        <f t="shared" si="381"/>
        <v>0.29714405951661044</v>
      </c>
      <c r="I2702" s="577">
        <f t="shared" si="386"/>
        <v>26.99</v>
      </c>
      <c r="J2702" s="573">
        <f t="shared" si="382"/>
        <v>0.71044804176395426</v>
      </c>
    </row>
    <row r="2703" spans="1:10" x14ac:dyDescent="0.25">
      <c r="A2703">
        <f t="shared" si="383"/>
        <v>0.27020777161101955</v>
      </c>
      <c r="B2703" s="2">
        <f t="shared" si="378"/>
        <v>27.000000000001421</v>
      </c>
      <c r="C2703" s="428">
        <f t="shared" si="384"/>
        <v>27</v>
      </c>
      <c r="D2703" s="425">
        <f t="shared" si="379"/>
        <v>0.27020777161100529</v>
      </c>
      <c r="E2703" s="433">
        <f t="shared" si="385"/>
        <v>27</v>
      </c>
      <c r="F2703" s="430">
        <f t="shared" si="380"/>
        <v>0.29723053773334096</v>
      </c>
      <c r="G2703" s="439">
        <f t="shared" si="386"/>
        <v>27</v>
      </c>
      <c r="H2703" s="435">
        <f t="shared" si="381"/>
        <v>0.29723053773334096</v>
      </c>
      <c r="I2703" s="577">
        <f t="shared" si="386"/>
        <v>27</v>
      </c>
      <c r="J2703" s="573">
        <f t="shared" si="382"/>
        <v>0.71052863436123337</v>
      </c>
    </row>
    <row r="2704" spans="1:10" x14ac:dyDescent="0.25">
      <c r="A2704">
        <f t="shared" si="383"/>
        <v>0.27030735780486503</v>
      </c>
      <c r="B2704" s="2">
        <f t="shared" si="378"/>
        <v>27.010000000001423</v>
      </c>
      <c r="C2704" s="428">
        <f t="shared" si="384"/>
        <v>27.01</v>
      </c>
      <c r="D2704" s="425">
        <f t="shared" si="379"/>
        <v>0.27030735780485088</v>
      </c>
      <c r="E2704" s="433">
        <f t="shared" si="385"/>
        <v>27.01</v>
      </c>
      <c r="F2704" s="430">
        <f t="shared" si="380"/>
        <v>0.29731702265888754</v>
      </c>
      <c r="G2704" s="439">
        <f t="shared" si="386"/>
        <v>27.01</v>
      </c>
      <c r="H2704" s="435">
        <f t="shared" si="381"/>
        <v>0.29731702265888754</v>
      </c>
      <c r="I2704" s="577">
        <f t="shared" si="386"/>
        <v>27.01</v>
      </c>
      <c r="J2704" s="573">
        <f t="shared" si="382"/>
        <v>0.71060922866834075</v>
      </c>
    </row>
    <row r="2705" spans="1:10" x14ac:dyDescent="0.25">
      <c r="A2705">
        <f t="shared" si="383"/>
        <v>0.27040694483389915</v>
      </c>
      <c r="B2705" s="2">
        <f t="shared" si="378"/>
        <v>27.020000000001424</v>
      </c>
      <c r="C2705" s="428">
        <f t="shared" si="384"/>
        <v>27.02</v>
      </c>
      <c r="D2705" s="425">
        <f t="shared" si="379"/>
        <v>0.270406944833885</v>
      </c>
      <c r="E2705" s="433">
        <f t="shared" si="385"/>
        <v>27.02</v>
      </c>
      <c r="F2705" s="430">
        <f t="shared" si="380"/>
        <v>0.29740351429018008</v>
      </c>
      <c r="G2705" s="439">
        <f t="shared" si="386"/>
        <v>27.02</v>
      </c>
      <c r="H2705" s="435">
        <f t="shared" si="381"/>
        <v>0.29740351429018008</v>
      </c>
      <c r="I2705" s="577">
        <f t="shared" si="386"/>
        <v>27.02</v>
      </c>
      <c r="J2705" s="573">
        <f t="shared" si="382"/>
        <v>0.71068982468504982</v>
      </c>
    </row>
    <row r="2706" spans="1:10" x14ac:dyDescent="0.25">
      <c r="A2706">
        <f t="shared" si="383"/>
        <v>0.27050653269642722</v>
      </c>
      <c r="B2706" s="2">
        <f t="shared" si="378"/>
        <v>27.030000000001426</v>
      </c>
      <c r="C2706" s="428">
        <f t="shared" si="384"/>
        <v>27.03</v>
      </c>
      <c r="D2706" s="425">
        <f t="shared" si="379"/>
        <v>0.270506532696413</v>
      </c>
      <c r="E2706" s="433">
        <f t="shared" si="385"/>
        <v>27.03</v>
      </c>
      <c r="F2706" s="430">
        <f t="shared" si="380"/>
        <v>0.29749001262414987</v>
      </c>
      <c r="G2706" s="439">
        <f t="shared" si="386"/>
        <v>27.03</v>
      </c>
      <c r="H2706" s="435">
        <f t="shared" si="381"/>
        <v>0.29749001262414987</v>
      </c>
      <c r="I2706" s="577">
        <f t="shared" si="386"/>
        <v>27.03</v>
      </c>
      <c r="J2706" s="573">
        <f t="shared" si="382"/>
        <v>0.71077042241113508</v>
      </c>
    </row>
    <row r="2707" spans="1:10" x14ac:dyDescent="0.25">
      <c r="A2707">
        <f t="shared" si="383"/>
        <v>0.27060612139075763</v>
      </c>
      <c r="B2707" s="2">
        <f t="shared" si="378"/>
        <v>27.040000000001427</v>
      </c>
      <c r="C2707" s="428">
        <f t="shared" si="384"/>
        <v>27.04</v>
      </c>
      <c r="D2707" s="425">
        <f t="shared" si="379"/>
        <v>0.27060612139074336</v>
      </c>
      <c r="E2707" s="433">
        <f t="shared" si="385"/>
        <v>27.04</v>
      </c>
      <c r="F2707" s="430">
        <f t="shared" si="380"/>
        <v>0.29757651765772891</v>
      </c>
      <c r="G2707" s="439">
        <f t="shared" si="386"/>
        <v>27.04</v>
      </c>
      <c r="H2707" s="435">
        <f t="shared" si="381"/>
        <v>0.29757651765772891</v>
      </c>
      <c r="I2707" s="577">
        <f t="shared" si="386"/>
        <v>27.04</v>
      </c>
      <c r="J2707" s="573">
        <f t="shared" si="382"/>
        <v>0.71085102184637061</v>
      </c>
    </row>
    <row r="2708" spans="1:10" x14ac:dyDescent="0.25">
      <c r="A2708">
        <f t="shared" si="383"/>
        <v>0.27070571091520262</v>
      </c>
      <c r="B2708" s="2">
        <f t="shared" si="378"/>
        <v>27.050000000001429</v>
      </c>
      <c r="C2708" s="428">
        <f t="shared" si="384"/>
        <v>27.05</v>
      </c>
      <c r="D2708" s="425">
        <f t="shared" si="379"/>
        <v>0.27070571091518836</v>
      </c>
      <c r="E2708" s="433">
        <f t="shared" si="385"/>
        <v>27.05</v>
      </c>
      <c r="F2708" s="430">
        <f t="shared" si="380"/>
        <v>0.2976630293878505</v>
      </c>
      <c r="G2708" s="439">
        <f t="shared" si="386"/>
        <v>27.05</v>
      </c>
      <c r="H2708" s="435">
        <f t="shared" si="381"/>
        <v>0.2976630293878505</v>
      </c>
      <c r="I2708" s="577">
        <f t="shared" si="386"/>
        <v>27.05</v>
      </c>
      <c r="J2708" s="573">
        <f t="shared" si="382"/>
        <v>0.71093162299053081</v>
      </c>
    </row>
    <row r="2709" spans="1:10" x14ac:dyDescent="0.25">
      <c r="A2709">
        <f t="shared" si="383"/>
        <v>0.27080530126807767</v>
      </c>
      <c r="B2709" s="2">
        <f t="shared" si="378"/>
        <v>27.06000000000143</v>
      </c>
      <c r="C2709" s="428">
        <f t="shared" si="384"/>
        <v>27.06</v>
      </c>
      <c r="D2709" s="425">
        <f t="shared" si="379"/>
        <v>0.2708053012680634</v>
      </c>
      <c r="E2709" s="433">
        <f t="shared" si="385"/>
        <v>27.06</v>
      </c>
      <c r="F2709" s="430">
        <f t="shared" si="380"/>
        <v>0.29774954781144874</v>
      </c>
      <c r="G2709" s="439">
        <f t="shared" si="386"/>
        <v>27.06</v>
      </c>
      <c r="H2709" s="435">
        <f t="shared" si="381"/>
        <v>0.29774954781144874</v>
      </c>
      <c r="I2709" s="577">
        <f t="shared" si="386"/>
        <v>27.06</v>
      </c>
      <c r="J2709" s="573">
        <f t="shared" si="382"/>
        <v>0.71101222584338941</v>
      </c>
    </row>
    <row r="2710" spans="1:10" x14ac:dyDescent="0.25">
      <c r="A2710">
        <f t="shared" si="383"/>
        <v>0.27090489244770161</v>
      </c>
      <c r="B2710" s="2">
        <f t="shared" si="378"/>
        <v>27.070000000001432</v>
      </c>
      <c r="C2710" s="428">
        <f t="shared" si="384"/>
        <v>27.07</v>
      </c>
      <c r="D2710" s="425">
        <f t="shared" si="379"/>
        <v>0.2709048924476874</v>
      </c>
      <c r="E2710" s="433">
        <f t="shared" si="385"/>
        <v>27.07</v>
      </c>
      <c r="F2710" s="430">
        <f t="shared" si="380"/>
        <v>0.29783607292545899</v>
      </c>
      <c r="G2710" s="439">
        <f t="shared" si="386"/>
        <v>27.07</v>
      </c>
      <c r="H2710" s="435">
        <f t="shared" si="381"/>
        <v>0.29783607292545899</v>
      </c>
      <c r="I2710" s="577">
        <f t="shared" si="386"/>
        <v>27.07</v>
      </c>
      <c r="J2710" s="573">
        <f t="shared" si="382"/>
        <v>0.71109283040472115</v>
      </c>
    </row>
    <row r="2711" spans="1:10" x14ac:dyDescent="0.25">
      <c r="A2711">
        <f t="shared" si="383"/>
        <v>0.27100448445239678</v>
      </c>
      <c r="B2711" s="2">
        <f t="shared" si="378"/>
        <v>27.080000000001434</v>
      </c>
      <c r="C2711" s="428">
        <f t="shared" si="384"/>
        <v>27.08</v>
      </c>
      <c r="D2711" s="425">
        <f t="shared" si="379"/>
        <v>0.27100448445238245</v>
      </c>
      <c r="E2711" s="433">
        <f t="shared" si="385"/>
        <v>27.08</v>
      </c>
      <c r="F2711" s="430">
        <f t="shared" si="380"/>
        <v>0.29792260472681742</v>
      </c>
      <c r="G2711" s="439">
        <f t="shared" si="386"/>
        <v>27.08</v>
      </c>
      <c r="H2711" s="435">
        <f t="shared" si="381"/>
        <v>0.29792260472681742</v>
      </c>
      <c r="I2711" s="577">
        <f t="shared" si="386"/>
        <v>27.08</v>
      </c>
      <c r="J2711" s="573">
        <f t="shared" si="382"/>
        <v>0.71117343667429977</v>
      </c>
    </row>
    <row r="2712" spans="1:10" x14ac:dyDescent="0.25">
      <c r="A2712">
        <f t="shared" si="383"/>
        <v>0.27110407728048869</v>
      </c>
      <c r="B2712" s="2">
        <f t="shared" si="378"/>
        <v>27.090000000001435</v>
      </c>
      <c r="C2712" s="428">
        <f t="shared" si="384"/>
        <v>27.09</v>
      </c>
      <c r="D2712" s="425">
        <f t="shared" si="379"/>
        <v>0.27110407728047442</v>
      </c>
      <c r="E2712" s="433">
        <f t="shared" si="385"/>
        <v>27.09</v>
      </c>
      <c r="F2712" s="430">
        <f t="shared" si="380"/>
        <v>0.29800914321246147</v>
      </c>
      <c r="G2712" s="439">
        <f t="shared" si="386"/>
        <v>27.09</v>
      </c>
      <c r="H2712" s="435">
        <f t="shared" si="381"/>
        <v>0.29800914321246147</v>
      </c>
      <c r="I2712" s="577">
        <f t="shared" si="386"/>
        <v>27.09</v>
      </c>
      <c r="J2712" s="573">
        <f t="shared" si="382"/>
        <v>0.71125404465190034</v>
      </c>
    </row>
    <row r="2713" spans="1:10" x14ac:dyDescent="0.25">
      <c r="A2713">
        <f t="shared" si="383"/>
        <v>0.27120367093030651</v>
      </c>
      <c r="B2713" s="2">
        <f t="shared" si="378"/>
        <v>27.100000000001437</v>
      </c>
      <c r="C2713" s="428">
        <f t="shared" si="384"/>
        <v>27.1</v>
      </c>
      <c r="D2713" s="425">
        <f t="shared" si="379"/>
        <v>0.27120367093029218</v>
      </c>
      <c r="E2713" s="433">
        <f t="shared" si="385"/>
        <v>27.1</v>
      </c>
      <c r="F2713" s="430">
        <f t="shared" si="380"/>
        <v>0.29809568837932948</v>
      </c>
      <c r="G2713" s="439">
        <f t="shared" si="386"/>
        <v>27.1</v>
      </c>
      <c r="H2713" s="435">
        <f t="shared" si="381"/>
        <v>0.29809568837932948</v>
      </c>
      <c r="I2713" s="577">
        <f t="shared" si="386"/>
        <v>27.1</v>
      </c>
      <c r="J2713" s="573">
        <f t="shared" si="382"/>
        <v>0.71133465433729659</v>
      </c>
    </row>
    <row r="2714" spans="1:10" x14ac:dyDescent="0.25">
      <c r="A2714">
        <f t="shared" si="383"/>
        <v>0.27130326540018257</v>
      </c>
      <c r="B2714" s="2">
        <f t="shared" si="378"/>
        <v>27.110000000001438</v>
      </c>
      <c r="C2714" s="428">
        <f t="shared" si="384"/>
        <v>27.11</v>
      </c>
      <c r="D2714" s="425">
        <f t="shared" si="379"/>
        <v>0.27130326540016825</v>
      </c>
      <c r="E2714" s="433">
        <f t="shared" si="385"/>
        <v>27.11</v>
      </c>
      <c r="F2714" s="430">
        <f t="shared" si="380"/>
        <v>0.29818224022436068</v>
      </c>
      <c r="G2714" s="439">
        <f t="shared" si="386"/>
        <v>27.11</v>
      </c>
      <c r="H2714" s="435">
        <f t="shared" si="381"/>
        <v>0.29818224022436068</v>
      </c>
      <c r="I2714" s="577">
        <f t="shared" si="386"/>
        <v>27.11</v>
      </c>
      <c r="J2714" s="573">
        <f t="shared" si="382"/>
        <v>0.71141526573026259</v>
      </c>
    </row>
    <row r="2715" spans="1:10" x14ac:dyDescent="0.25">
      <c r="A2715">
        <f t="shared" si="383"/>
        <v>0.27140286068845265</v>
      </c>
      <c r="B2715" s="2">
        <f t="shared" si="378"/>
        <v>27.12000000000144</v>
      </c>
      <c r="C2715" s="428">
        <f t="shared" si="384"/>
        <v>27.12</v>
      </c>
      <c r="D2715" s="425">
        <f t="shared" si="379"/>
        <v>0.27140286068843833</v>
      </c>
      <c r="E2715" s="433">
        <f t="shared" si="385"/>
        <v>27.12</v>
      </c>
      <c r="F2715" s="430">
        <f t="shared" si="380"/>
        <v>0.2982687987444958</v>
      </c>
      <c r="G2715" s="439">
        <f t="shared" si="386"/>
        <v>27.12</v>
      </c>
      <c r="H2715" s="435">
        <f t="shared" si="381"/>
        <v>0.2982687987444958</v>
      </c>
      <c r="I2715" s="577">
        <f t="shared" si="386"/>
        <v>27.12</v>
      </c>
      <c r="J2715" s="573">
        <f t="shared" si="382"/>
        <v>0.71149587883057441</v>
      </c>
    </row>
    <row r="2716" spans="1:10" x14ac:dyDescent="0.25">
      <c r="A2716">
        <f t="shared" si="383"/>
        <v>0.27150245679345586</v>
      </c>
      <c r="B2716" s="2">
        <f t="shared" si="378"/>
        <v>27.130000000001441</v>
      </c>
      <c r="C2716" s="428">
        <f t="shared" si="384"/>
        <v>27.13</v>
      </c>
      <c r="D2716" s="425">
        <f t="shared" si="379"/>
        <v>0.27150245679344148</v>
      </c>
      <c r="E2716" s="433">
        <f t="shared" si="385"/>
        <v>27.13</v>
      </c>
      <c r="F2716" s="430">
        <f t="shared" si="380"/>
        <v>0.29835536393667605</v>
      </c>
      <c r="G2716" s="439">
        <f t="shared" si="386"/>
        <v>27.13</v>
      </c>
      <c r="H2716" s="435">
        <f t="shared" si="381"/>
        <v>0.29835536393667605</v>
      </c>
      <c r="I2716" s="577">
        <f t="shared" si="386"/>
        <v>27.13</v>
      </c>
      <c r="J2716" s="573">
        <f t="shared" si="382"/>
        <v>0.71157649363800446</v>
      </c>
    </row>
    <row r="2717" spans="1:10" x14ac:dyDescent="0.25">
      <c r="A2717">
        <f t="shared" si="383"/>
        <v>0.27160205371353469</v>
      </c>
      <c r="B2717" s="2">
        <f t="shared" si="378"/>
        <v>27.140000000001443</v>
      </c>
      <c r="C2717" s="428">
        <f t="shared" si="384"/>
        <v>27.14</v>
      </c>
      <c r="D2717" s="425">
        <f t="shared" si="379"/>
        <v>0.27160205371352031</v>
      </c>
      <c r="E2717" s="433">
        <f t="shared" si="385"/>
        <v>27.14</v>
      </c>
      <c r="F2717" s="430">
        <f t="shared" si="380"/>
        <v>0.29844193579784406</v>
      </c>
      <c r="G2717" s="439">
        <f t="shared" si="386"/>
        <v>27.14</v>
      </c>
      <c r="H2717" s="435">
        <f t="shared" si="381"/>
        <v>0.29844193579784406</v>
      </c>
      <c r="I2717" s="577">
        <f t="shared" si="386"/>
        <v>27.14</v>
      </c>
      <c r="J2717" s="573">
        <f t="shared" si="382"/>
        <v>0.71165711015232891</v>
      </c>
    </row>
    <row r="2718" spans="1:10" x14ac:dyDescent="0.25">
      <c r="A2718">
        <f t="shared" si="383"/>
        <v>0.2717016514470349</v>
      </c>
      <c r="B2718" s="2">
        <f t="shared" si="378"/>
        <v>27.150000000001445</v>
      </c>
      <c r="C2718" s="428">
        <f t="shared" si="384"/>
        <v>27.15</v>
      </c>
      <c r="D2718" s="425">
        <f t="shared" si="379"/>
        <v>0.27170165144702046</v>
      </c>
      <c r="E2718" s="433">
        <f t="shared" si="385"/>
        <v>27.15</v>
      </c>
      <c r="F2718" s="430">
        <f t="shared" si="380"/>
        <v>0.29852851432494332</v>
      </c>
      <c r="G2718" s="439">
        <f t="shared" si="386"/>
        <v>27.15</v>
      </c>
      <c r="H2718" s="435">
        <f t="shared" si="381"/>
        <v>0.29852851432494332</v>
      </c>
      <c r="I2718" s="577">
        <f t="shared" si="386"/>
        <v>27.15</v>
      </c>
      <c r="J2718" s="573">
        <f t="shared" si="382"/>
        <v>0.71173772837332139</v>
      </c>
    </row>
    <row r="2719" spans="1:10" x14ac:dyDescent="0.25">
      <c r="A2719">
        <f t="shared" si="383"/>
        <v>0.27180124999230576</v>
      </c>
      <c r="B2719" s="2">
        <f t="shared" si="378"/>
        <v>27.160000000001446</v>
      </c>
      <c r="C2719" s="428">
        <f t="shared" si="384"/>
        <v>27.16</v>
      </c>
      <c r="D2719" s="425">
        <f t="shared" si="379"/>
        <v>0.27180124999229133</v>
      </c>
      <c r="E2719" s="433">
        <f t="shared" si="385"/>
        <v>27.16</v>
      </c>
      <c r="F2719" s="430">
        <f t="shared" si="380"/>
        <v>0.29861509951491855</v>
      </c>
      <c r="G2719" s="439">
        <f t="shared" si="386"/>
        <v>27.16</v>
      </c>
      <c r="H2719" s="435">
        <f t="shared" si="381"/>
        <v>0.29861509951491855</v>
      </c>
      <c r="I2719" s="577">
        <f t="shared" si="386"/>
        <v>27.16</v>
      </c>
      <c r="J2719" s="573">
        <f t="shared" si="382"/>
        <v>0.71181834830075708</v>
      </c>
    </row>
    <row r="2720" spans="1:10" x14ac:dyDescent="0.25">
      <c r="A2720">
        <f t="shared" si="383"/>
        <v>0.27190084934769959</v>
      </c>
      <c r="B2720" s="2">
        <f t="shared" ref="B2720:B2783" si="387">B2719+0.01</f>
        <v>27.170000000001448</v>
      </c>
      <c r="C2720" s="428">
        <f t="shared" si="384"/>
        <v>27.17</v>
      </c>
      <c r="D2720" s="425">
        <f t="shared" si="379"/>
        <v>0.27190084934768521</v>
      </c>
      <c r="E2720" s="433">
        <f t="shared" si="385"/>
        <v>27.17</v>
      </c>
      <c r="F2720" s="430">
        <f t="shared" si="380"/>
        <v>0.29870169136471514</v>
      </c>
      <c r="G2720" s="439">
        <f t="shared" si="386"/>
        <v>27.17</v>
      </c>
      <c r="H2720" s="435">
        <f t="shared" si="381"/>
        <v>0.29870169136471514</v>
      </c>
      <c r="I2720" s="577">
        <f t="shared" si="386"/>
        <v>27.17</v>
      </c>
      <c r="J2720" s="573">
        <f t="shared" si="382"/>
        <v>0.71189896993441026</v>
      </c>
    </row>
    <row r="2721" spans="1:10" x14ac:dyDescent="0.25">
      <c r="A2721">
        <f t="shared" si="383"/>
        <v>0.27200044951157232</v>
      </c>
      <c r="B2721" s="2">
        <f t="shared" si="387"/>
        <v>27.180000000001449</v>
      </c>
      <c r="C2721" s="428">
        <f t="shared" si="384"/>
        <v>27.18</v>
      </c>
      <c r="D2721" s="425">
        <f t="shared" si="379"/>
        <v>0.27200044951155794</v>
      </c>
      <c r="E2721" s="433">
        <f t="shared" si="385"/>
        <v>27.18</v>
      </c>
      <c r="F2721" s="430">
        <f t="shared" si="380"/>
        <v>0.29878828987127981</v>
      </c>
      <c r="G2721" s="439">
        <f t="shared" si="386"/>
        <v>27.18</v>
      </c>
      <c r="H2721" s="435">
        <f t="shared" si="381"/>
        <v>0.29878828987127981</v>
      </c>
      <c r="I2721" s="577">
        <f t="shared" si="386"/>
        <v>27.18</v>
      </c>
      <c r="J2721" s="573">
        <f t="shared" si="382"/>
        <v>0.7119795932740558</v>
      </c>
    </row>
    <row r="2722" spans="1:10" x14ac:dyDescent="0.25">
      <c r="A2722">
        <f t="shared" si="383"/>
        <v>0.27210005048228303</v>
      </c>
      <c r="B2722" s="2">
        <f t="shared" si="387"/>
        <v>27.190000000001451</v>
      </c>
      <c r="C2722" s="428">
        <f t="shared" si="384"/>
        <v>27.19</v>
      </c>
      <c r="D2722" s="425">
        <f t="shared" si="379"/>
        <v>0.2721000504822686</v>
      </c>
      <c r="E2722" s="433">
        <f t="shared" si="385"/>
        <v>27.19</v>
      </c>
      <c r="F2722" s="430">
        <f t="shared" si="380"/>
        <v>0.29887489503156045</v>
      </c>
      <c r="G2722" s="439">
        <f t="shared" si="386"/>
        <v>27.19</v>
      </c>
      <c r="H2722" s="435">
        <f t="shared" si="381"/>
        <v>0.29887489503156045</v>
      </c>
      <c r="I2722" s="577">
        <f t="shared" si="386"/>
        <v>27.19</v>
      </c>
      <c r="J2722" s="573">
        <f t="shared" si="382"/>
        <v>0.7120602183194682</v>
      </c>
    </row>
    <row r="2723" spans="1:10" x14ac:dyDescent="0.25">
      <c r="A2723">
        <f t="shared" si="383"/>
        <v>0.2721996522581942</v>
      </c>
      <c r="B2723" s="2">
        <f t="shared" si="387"/>
        <v>27.200000000001452</v>
      </c>
      <c r="C2723" s="428">
        <f t="shared" si="384"/>
        <v>27.2</v>
      </c>
      <c r="D2723" s="425">
        <f t="shared" si="379"/>
        <v>0.27219965225817971</v>
      </c>
      <c r="E2723" s="433">
        <f t="shared" si="385"/>
        <v>27.2</v>
      </c>
      <c r="F2723" s="430">
        <f t="shared" si="380"/>
        <v>0.29896150684250555</v>
      </c>
      <c r="G2723" s="439">
        <f t="shared" si="386"/>
        <v>27.2</v>
      </c>
      <c r="H2723" s="435">
        <f t="shared" si="381"/>
        <v>0.29896150684250555</v>
      </c>
      <c r="I2723" s="577">
        <f t="shared" si="386"/>
        <v>27.2</v>
      </c>
      <c r="J2723" s="573">
        <f t="shared" si="382"/>
        <v>0.71214084507042241</v>
      </c>
    </row>
    <row r="2724" spans="1:10" x14ac:dyDescent="0.25">
      <c r="A2724">
        <f t="shared" si="383"/>
        <v>0.27229925483767153</v>
      </c>
      <c r="B2724" s="2">
        <f t="shared" si="387"/>
        <v>27.210000000001454</v>
      </c>
      <c r="C2724" s="428">
        <f t="shared" si="384"/>
        <v>27.21</v>
      </c>
      <c r="D2724" s="425">
        <f t="shared" si="379"/>
        <v>0.27229925483765699</v>
      </c>
      <c r="E2724" s="433">
        <f t="shared" si="385"/>
        <v>27.21</v>
      </c>
      <c r="F2724" s="430">
        <f t="shared" si="380"/>
        <v>0.29904812530106495</v>
      </c>
      <c r="G2724" s="439">
        <f t="shared" si="386"/>
        <v>27.21</v>
      </c>
      <c r="H2724" s="435">
        <f t="shared" si="381"/>
        <v>0.29904812530106495</v>
      </c>
      <c r="I2724" s="577">
        <f t="shared" si="386"/>
        <v>27.21</v>
      </c>
      <c r="J2724" s="573">
        <f t="shared" si="382"/>
        <v>0.7122214735266934</v>
      </c>
    </row>
    <row r="2725" spans="1:10" x14ac:dyDescent="0.25">
      <c r="A2725">
        <f t="shared" si="383"/>
        <v>0.27239885821908399</v>
      </c>
      <c r="B2725" s="2">
        <f t="shared" si="387"/>
        <v>27.220000000001455</v>
      </c>
      <c r="C2725" s="428">
        <f t="shared" si="384"/>
        <v>27.22</v>
      </c>
      <c r="D2725" s="425">
        <f t="shared" si="379"/>
        <v>0.27239885821906945</v>
      </c>
      <c r="E2725" s="433">
        <f t="shared" si="385"/>
        <v>27.22</v>
      </c>
      <c r="F2725" s="430">
        <f t="shared" si="380"/>
        <v>0.29913475040418952</v>
      </c>
      <c r="G2725" s="439">
        <f t="shared" si="386"/>
        <v>27.22</v>
      </c>
      <c r="H2725" s="435">
        <f t="shared" si="381"/>
        <v>0.29913475040418952</v>
      </c>
      <c r="I2725" s="577">
        <f t="shared" si="386"/>
        <v>27.22</v>
      </c>
      <c r="J2725" s="573">
        <f t="shared" si="382"/>
        <v>0.71230210368805558</v>
      </c>
    </row>
    <row r="2726" spans="1:10" x14ac:dyDescent="0.25">
      <c r="A2726">
        <f t="shared" si="383"/>
        <v>0.27249846240080405</v>
      </c>
      <c r="B2726" s="2">
        <f t="shared" si="387"/>
        <v>27.230000000001457</v>
      </c>
      <c r="C2726" s="428">
        <f t="shared" si="384"/>
        <v>27.23</v>
      </c>
      <c r="D2726" s="425">
        <f t="shared" si="379"/>
        <v>0.27249846240078951</v>
      </c>
      <c r="E2726" s="433">
        <f t="shared" si="385"/>
        <v>27.23</v>
      </c>
      <c r="F2726" s="430">
        <f t="shared" si="380"/>
        <v>0.29922138214883098</v>
      </c>
      <c r="G2726" s="439">
        <f t="shared" si="386"/>
        <v>27.23</v>
      </c>
      <c r="H2726" s="435">
        <f t="shared" si="381"/>
        <v>0.29922138214883098</v>
      </c>
      <c r="I2726" s="577">
        <f t="shared" si="386"/>
        <v>27.23</v>
      </c>
      <c r="J2726" s="573">
        <f t="shared" si="382"/>
        <v>0.71238273555428422</v>
      </c>
    </row>
    <row r="2727" spans="1:10" x14ac:dyDescent="0.25">
      <c r="A2727">
        <f t="shared" si="383"/>
        <v>0.27259806738120718</v>
      </c>
      <c r="B2727" s="2">
        <f t="shared" si="387"/>
        <v>27.240000000001459</v>
      </c>
      <c r="C2727" s="428">
        <f t="shared" si="384"/>
        <v>27.24</v>
      </c>
      <c r="D2727" s="425">
        <f t="shared" si="379"/>
        <v>0.27259806738119269</v>
      </c>
      <c r="E2727" s="433">
        <f t="shared" si="385"/>
        <v>27.24</v>
      </c>
      <c r="F2727" s="430">
        <f t="shared" si="380"/>
        <v>0.29930802053194228</v>
      </c>
      <c r="G2727" s="439">
        <f t="shared" si="386"/>
        <v>27.24</v>
      </c>
      <c r="H2727" s="435">
        <f t="shared" si="381"/>
        <v>0.29930802053194228</v>
      </c>
      <c r="I2727" s="577">
        <f t="shared" si="386"/>
        <v>27.24</v>
      </c>
      <c r="J2727" s="573">
        <f t="shared" si="382"/>
        <v>0.71246336912515396</v>
      </c>
    </row>
    <row r="2728" spans="1:10" x14ac:dyDescent="0.25">
      <c r="A2728">
        <f t="shared" si="383"/>
        <v>0.27269767315867238</v>
      </c>
      <c r="B2728" s="2">
        <f t="shared" si="387"/>
        <v>27.25000000000146</v>
      </c>
      <c r="C2728" s="428">
        <f t="shared" si="384"/>
        <v>27.25</v>
      </c>
      <c r="D2728" s="425">
        <f t="shared" si="379"/>
        <v>0.27269767315865789</v>
      </c>
      <c r="E2728" s="433">
        <f t="shared" si="385"/>
        <v>27.25</v>
      </c>
      <c r="F2728" s="430">
        <f t="shared" si="380"/>
        <v>0.29939466555047733</v>
      </c>
      <c r="G2728" s="439">
        <f t="shared" si="386"/>
        <v>27.25</v>
      </c>
      <c r="H2728" s="435">
        <f t="shared" si="381"/>
        <v>0.29939466555047733</v>
      </c>
      <c r="I2728" s="577">
        <f t="shared" si="386"/>
        <v>27.25</v>
      </c>
      <c r="J2728" s="573">
        <f t="shared" si="382"/>
        <v>0.71254400440044019</v>
      </c>
    </row>
    <row r="2729" spans="1:10" x14ac:dyDescent="0.25">
      <c r="A2729">
        <f t="shared" si="383"/>
        <v>0.27279727973158185</v>
      </c>
      <c r="B2729" s="2">
        <f t="shared" si="387"/>
        <v>27.260000000001462</v>
      </c>
      <c r="C2729" s="428">
        <f t="shared" si="384"/>
        <v>27.26</v>
      </c>
      <c r="D2729" s="425">
        <f t="shared" si="379"/>
        <v>0.27279727973156737</v>
      </c>
      <c r="E2729" s="433">
        <f t="shared" si="385"/>
        <v>27.26</v>
      </c>
      <c r="F2729" s="430">
        <f t="shared" si="380"/>
        <v>0.2994813172013911</v>
      </c>
      <c r="G2729" s="439">
        <f t="shared" si="386"/>
        <v>27.26</v>
      </c>
      <c r="H2729" s="435">
        <f t="shared" si="381"/>
        <v>0.2994813172013911</v>
      </c>
      <c r="I2729" s="577">
        <f t="shared" si="386"/>
        <v>27.26</v>
      </c>
      <c r="J2729" s="573">
        <f t="shared" si="382"/>
        <v>0.71262464137991743</v>
      </c>
    </row>
    <row r="2730" spans="1:10" x14ac:dyDescent="0.25">
      <c r="A2730">
        <f t="shared" si="383"/>
        <v>0.27289688709832094</v>
      </c>
      <c r="B2730" s="2">
        <f t="shared" si="387"/>
        <v>27.270000000001463</v>
      </c>
      <c r="C2730" s="428">
        <f t="shared" si="384"/>
        <v>27.27</v>
      </c>
      <c r="D2730" s="425">
        <f t="shared" si="379"/>
        <v>0.2728968870983064</v>
      </c>
      <c r="E2730" s="433">
        <f t="shared" si="385"/>
        <v>27.27</v>
      </c>
      <c r="F2730" s="430">
        <f t="shared" si="380"/>
        <v>0.29956797548163944</v>
      </c>
      <c r="G2730" s="439">
        <f t="shared" si="386"/>
        <v>27.27</v>
      </c>
      <c r="H2730" s="435">
        <f t="shared" si="381"/>
        <v>0.29956797548163944</v>
      </c>
      <c r="I2730" s="577">
        <f t="shared" si="386"/>
        <v>27.27</v>
      </c>
      <c r="J2730" s="573">
        <f t="shared" si="382"/>
        <v>0.71270528006336087</v>
      </c>
    </row>
    <row r="2731" spans="1:10" x14ac:dyDescent="0.25">
      <c r="A2731">
        <f t="shared" si="383"/>
        <v>0.27299649525727837</v>
      </c>
      <c r="B2731" s="2">
        <f t="shared" si="387"/>
        <v>27.280000000001465</v>
      </c>
      <c r="C2731" s="428">
        <f t="shared" si="384"/>
        <v>27.28</v>
      </c>
      <c r="D2731" s="425">
        <f t="shared" si="379"/>
        <v>0.27299649525726383</v>
      </c>
      <c r="E2731" s="433">
        <f t="shared" si="385"/>
        <v>27.28</v>
      </c>
      <c r="F2731" s="430">
        <f t="shared" si="380"/>
        <v>0.29965464038817957</v>
      </c>
      <c r="G2731" s="439">
        <f t="shared" si="386"/>
        <v>27.28</v>
      </c>
      <c r="H2731" s="435">
        <f t="shared" si="381"/>
        <v>0.29965464038817957</v>
      </c>
      <c r="I2731" s="577">
        <f t="shared" si="386"/>
        <v>27.28</v>
      </c>
      <c r="J2731" s="573">
        <f t="shared" si="382"/>
        <v>0.71278592045054578</v>
      </c>
    </row>
    <row r="2732" spans="1:10" x14ac:dyDescent="0.25">
      <c r="A2732">
        <f t="shared" si="383"/>
        <v>0.27309610420684616</v>
      </c>
      <c r="B2732" s="2">
        <f t="shared" si="387"/>
        <v>27.290000000001466</v>
      </c>
      <c r="C2732" s="428">
        <f t="shared" si="384"/>
        <v>27.29</v>
      </c>
      <c r="D2732" s="425">
        <f t="shared" si="379"/>
        <v>0.2730961042068315</v>
      </c>
      <c r="E2732" s="433">
        <f t="shared" si="385"/>
        <v>27.29</v>
      </c>
      <c r="F2732" s="430">
        <f t="shared" si="380"/>
        <v>0.29974131191796938</v>
      </c>
      <c r="G2732" s="439">
        <f t="shared" si="386"/>
        <v>27.29</v>
      </c>
      <c r="H2732" s="435">
        <f t="shared" si="381"/>
        <v>0.29974131191796938</v>
      </c>
      <c r="I2732" s="577">
        <f t="shared" si="386"/>
        <v>27.29</v>
      </c>
      <c r="J2732" s="573">
        <f t="shared" si="382"/>
        <v>0.71286656254124703</v>
      </c>
    </row>
    <row r="2733" spans="1:10" x14ac:dyDescent="0.25">
      <c r="A2733">
        <f t="shared" si="383"/>
        <v>0.27319571394541936</v>
      </c>
      <c r="B2733" s="2">
        <f t="shared" si="387"/>
        <v>27.300000000001468</v>
      </c>
      <c r="C2733" s="428">
        <f t="shared" si="384"/>
        <v>27.3</v>
      </c>
      <c r="D2733" s="425">
        <f t="shared" si="379"/>
        <v>0.27319571394540471</v>
      </c>
      <c r="E2733" s="433">
        <f t="shared" si="385"/>
        <v>27.3</v>
      </c>
      <c r="F2733" s="430">
        <f t="shared" si="380"/>
        <v>0.29982799006796812</v>
      </c>
      <c r="G2733" s="439">
        <f t="shared" si="386"/>
        <v>27.3</v>
      </c>
      <c r="H2733" s="435">
        <f t="shared" si="381"/>
        <v>0.29982799006796812</v>
      </c>
      <c r="I2733" s="577">
        <f t="shared" si="386"/>
        <v>27.3</v>
      </c>
      <c r="J2733" s="573">
        <f t="shared" si="382"/>
        <v>0.71294720633523956</v>
      </c>
    </row>
    <row r="2734" spans="1:10" x14ac:dyDescent="0.25">
      <c r="A2734">
        <f t="shared" si="383"/>
        <v>0.27329532447139643</v>
      </c>
      <c r="B2734" s="2">
        <f t="shared" si="387"/>
        <v>27.31000000000147</v>
      </c>
      <c r="C2734" s="428">
        <f t="shared" si="384"/>
        <v>27.31</v>
      </c>
      <c r="D2734" s="425">
        <f t="shared" si="379"/>
        <v>0.27329532447138177</v>
      </c>
      <c r="E2734" s="433">
        <f t="shared" si="385"/>
        <v>27.31</v>
      </c>
      <c r="F2734" s="430">
        <f t="shared" si="380"/>
        <v>0.29991467483513579</v>
      </c>
      <c r="G2734" s="439">
        <f t="shared" si="386"/>
        <v>27.31</v>
      </c>
      <c r="H2734" s="435">
        <f t="shared" si="381"/>
        <v>0.29991467483513579</v>
      </c>
      <c r="I2734" s="577">
        <f t="shared" si="386"/>
        <v>27.31</v>
      </c>
      <c r="J2734" s="573">
        <f t="shared" si="382"/>
        <v>0.71302785183229977</v>
      </c>
    </row>
    <row r="2735" spans="1:10" x14ac:dyDescent="0.25">
      <c r="A2735">
        <f t="shared" si="383"/>
        <v>0.27339493578317914</v>
      </c>
      <c r="B2735" s="2">
        <f t="shared" si="387"/>
        <v>27.320000000001471</v>
      </c>
      <c r="C2735" s="428">
        <f t="shared" si="384"/>
        <v>27.32</v>
      </c>
      <c r="D2735" s="425">
        <f t="shared" si="379"/>
        <v>0.27339493578316448</v>
      </c>
      <c r="E2735" s="433">
        <f t="shared" si="385"/>
        <v>27.32</v>
      </c>
      <c r="F2735" s="430">
        <f t="shared" si="380"/>
        <v>0.3000013662164337</v>
      </c>
      <c r="G2735" s="439">
        <f t="shared" si="386"/>
        <v>27.32</v>
      </c>
      <c r="H2735" s="435">
        <f t="shared" si="381"/>
        <v>0.3000013662164337</v>
      </c>
      <c r="I2735" s="577">
        <f t="shared" si="386"/>
        <v>27.32</v>
      </c>
      <c r="J2735" s="573">
        <f t="shared" si="382"/>
        <v>0.71310849903220108</v>
      </c>
    </row>
    <row r="2736" spans="1:10" x14ac:dyDescent="0.25">
      <c r="A2736">
        <f t="shared" si="383"/>
        <v>0.27349454787917232</v>
      </c>
      <c r="B2736" s="2">
        <f t="shared" si="387"/>
        <v>27.330000000001473</v>
      </c>
      <c r="C2736" s="428">
        <f t="shared" si="384"/>
        <v>27.33</v>
      </c>
      <c r="D2736" s="425">
        <f t="shared" si="379"/>
        <v>0.27349454787915761</v>
      </c>
      <c r="E2736" s="433">
        <f t="shared" si="385"/>
        <v>27.33</v>
      </c>
      <c r="F2736" s="430">
        <f t="shared" si="380"/>
        <v>0.300088064208824</v>
      </c>
      <c r="G2736" s="439">
        <f t="shared" si="386"/>
        <v>27.33</v>
      </c>
      <c r="H2736" s="435">
        <f t="shared" si="381"/>
        <v>0.300088064208824</v>
      </c>
      <c r="I2736" s="577">
        <f t="shared" si="386"/>
        <v>27.33</v>
      </c>
      <c r="J2736" s="573">
        <f t="shared" si="382"/>
        <v>0.71318914793472066</v>
      </c>
    </row>
    <row r="2737" spans="1:10" x14ac:dyDescent="0.25">
      <c r="A2737">
        <f t="shared" si="383"/>
        <v>0.27359416075778403</v>
      </c>
      <c r="B2737" s="2">
        <f t="shared" si="387"/>
        <v>27.340000000001474</v>
      </c>
      <c r="C2737" s="428">
        <f t="shared" si="384"/>
        <v>27.34</v>
      </c>
      <c r="D2737" s="425">
        <f t="shared" si="379"/>
        <v>0.27359416075776932</v>
      </c>
      <c r="E2737" s="433">
        <f t="shared" si="385"/>
        <v>27.34</v>
      </c>
      <c r="F2737" s="430">
        <f t="shared" si="380"/>
        <v>0.30017476880926991</v>
      </c>
      <c r="G2737" s="439">
        <f t="shared" si="386"/>
        <v>27.34</v>
      </c>
      <c r="H2737" s="435">
        <f t="shared" si="381"/>
        <v>0.30017476880926991</v>
      </c>
      <c r="I2737" s="577">
        <f t="shared" si="386"/>
        <v>27.34</v>
      </c>
      <c r="J2737" s="573">
        <f t="shared" si="382"/>
        <v>0.71326979853963213</v>
      </c>
    </row>
    <row r="2738" spans="1:10" x14ac:dyDescent="0.25">
      <c r="A2738">
        <f t="shared" si="383"/>
        <v>0.27369377441742571</v>
      </c>
      <c r="B2738" s="2">
        <f t="shared" si="387"/>
        <v>27.350000000001476</v>
      </c>
      <c r="C2738" s="428">
        <f t="shared" si="384"/>
        <v>27.35</v>
      </c>
      <c r="D2738" s="425">
        <f t="shared" si="379"/>
        <v>0.27369377441741105</v>
      </c>
      <c r="E2738" s="433">
        <f t="shared" si="385"/>
        <v>27.35</v>
      </c>
      <c r="F2738" s="430">
        <f t="shared" si="380"/>
        <v>0.30026148001473579</v>
      </c>
      <c r="G2738" s="439">
        <f t="shared" si="386"/>
        <v>27.35</v>
      </c>
      <c r="H2738" s="435">
        <f t="shared" si="381"/>
        <v>0.30026148001473579</v>
      </c>
      <c r="I2738" s="577">
        <f t="shared" si="386"/>
        <v>27.35</v>
      </c>
      <c r="J2738" s="573">
        <f t="shared" si="382"/>
        <v>0.71335045084671189</v>
      </c>
    </row>
    <row r="2739" spans="1:10" x14ac:dyDescent="0.25">
      <c r="A2739">
        <f t="shared" si="383"/>
        <v>0.27379338885651183</v>
      </c>
      <c r="B2739" s="2">
        <f t="shared" si="387"/>
        <v>27.360000000001477</v>
      </c>
      <c r="C2739" s="428">
        <f t="shared" si="384"/>
        <v>27.36</v>
      </c>
      <c r="D2739" s="425">
        <f t="shared" si="379"/>
        <v>0.27379338885649718</v>
      </c>
      <c r="E2739" s="433">
        <f t="shared" si="385"/>
        <v>27.36</v>
      </c>
      <c r="F2739" s="430">
        <f t="shared" si="380"/>
        <v>0.30034819782218686</v>
      </c>
      <c r="G2739" s="439">
        <f t="shared" si="386"/>
        <v>27.36</v>
      </c>
      <c r="H2739" s="435">
        <f t="shared" si="381"/>
        <v>0.30034819782218686</v>
      </c>
      <c r="I2739" s="577">
        <f t="shared" si="386"/>
        <v>27.36</v>
      </c>
      <c r="J2739" s="573">
        <f t="shared" si="382"/>
        <v>0.71343110485573524</v>
      </c>
    </row>
    <row r="2740" spans="1:10" x14ac:dyDescent="0.25">
      <c r="A2740">
        <f t="shared" si="383"/>
        <v>0.27389300407346018</v>
      </c>
      <c r="B2740" s="2">
        <f t="shared" si="387"/>
        <v>27.370000000001479</v>
      </c>
      <c r="C2740" s="428">
        <f t="shared" si="384"/>
        <v>27.37</v>
      </c>
      <c r="D2740" s="425">
        <f t="shared" si="379"/>
        <v>0.27389300407344547</v>
      </c>
      <c r="E2740" s="433">
        <f t="shared" si="385"/>
        <v>27.37</v>
      </c>
      <c r="F2740" s="430">
        <f t="shared" si="380"/>
        <v>0.3004349222285897</v>
      </c>
      <c r="G2740" s="439">
        <f t="shared" si="386"/>
        <v>27.37</v>
      </c>
      <c r="H2740" s="435">
        <f t="shared" si="381"/>
        <v>0.3004349222285897</v>
      </c>
      <c r="I2740" s="577">
        <f t="shared" si="386"/>
        <v>27.37</v>
      </c>
      <c r="J2740" s="573">
        <f t="shared" si="382"/>
        <v>0.71351176056647758</v>
      </c>
    </row>
    <row r="2741" spans="1:10" x14ac:dyDescent="0.25">
      <c r="A2741">
        <f t="shared" si="383"/>
        <v>0.27399262006669167</v>
      </c>
      <c r="B2741" s="2">
        <f t="shared" si="387"/>
        <v>27.38000000000148</v>
      </c>
      <c r="C2741" s="428">
        <f t="shared" si="384"/>
        <v>27.38</v>
      </c>
      <c r="D2741" s="425">
        <f t="shared" si="379"/>
        <v>0.27399262006667691</v>
      </c>
      <c r="E2741" s="433">
        <f t="shared" si="385"/>
        <v>27.38</v>
      </c>
      <c r="F2741" s="430">
        <f t="shared" si="380"/>
        <v>0.30052165323091146</v>
      </c>
      <c r="G2741" s="439">
        <f t="shared" si="386"/>
        <v>27.38</v>
      </c>
      <c r="H2741" s="435">
        <f t="shared" si="381"/>
        <v>0.30052165323091146</v>
      </c>
      <c r="I2741" s="577">
        <f t="shared" si="386"/>
        <v>27.38</v>
      </c>
      <c r="J2741" s="573">
        <f t="shared" si="382"/>
        <v>0.71359241797871387</v>
      </c>
    </row>
    <row r="2742" spans="1:10" x14ac:dyDescent="0.25">
      <c r="A2742">
        <f t="shared" si="383"/>
        <v>0.27409223683463041</v>
      </c>
      <c r="B2742" s="2">
        <f t="shared" si="387"/>
        <v>27.390000000001482</v>
      </c>
      <c r="C2742" s="428">
        <f t="shared" si="384"/>
        <v>27.39</v>
      </c>
      <c r="D2742" s="425">
        <f t="shared" si="379"/>
        <v>0.27409223683461559</v>
      </c>
      <c r="E2742" s="433">
        <f t="shared" si="385"/>
        <v>27.39</v>
      </c>
      <c r="F2742" s="430">
        <f t="shared" si="380"/>
        <v>0.30060839082612073</v>
      </c>
      <c r="G2742" s="439">
        <f t="shared" si="386"/>
        <v>27.39</v>
      </c>
      <c r="H2742" s="435">
        <f t="shared" si="381"/>
        <v>0.30060839082612073</v>
      </c>
      <c r="I2742" s="577">
        <f t="shared" si="386"/>
        <v>27.39</v>
      </c>
      <c r="J2742" s="573">
        <f t="shared" si="382"/>
        <v>0.71367307709222039</v>
      </c>
    </row>
    <row r="2743" spans="1:10" x14ac:dyDescent="0.25">
      <c r="A2743">
        <f t="shared" si="383"/>
        <v>0.2741918543757037</v>
      </c>
      <c r="B2743" s="2">
        <f t="shared" si="387"/>
        <v>27.400000000001484</v>
      </c>
      <c r="C2743" s="428">
        <f t="shared" si="384"/>
        <v>27.4</v>
      </c>
      <c r="D2743" s="425">
        <f t="shared" si="379"/>
        <v>0.27419185437568888</v>
      </c>
      <c r="E2743" s="433">
        <f t="shared" si="385"/>
        <v>27.4</v>
      </c>
      <c r="F2743" s="430">
        <f t="shared" si="380"/>
        <v>0.30069513501118694</v>
      </c>
      <c r="G2743" s="439">
        <f t="shared" si="386"/>
        <v>27.4</v>
      </c>
      <c r="H2743" s="435">
        <f t="shared" si="381"/>
        <v>0.30069513501118694</v>
      </c>
      <c r="I2743" s="577">
        <f t="shared" si="386"/>
        <v>27.4</v>
      </c>
      <c r="J2743" s="573">
        <f t="shared" si="382"/>
        <v>0.71375373790677221</v>
      </c>
    </row>
    <row r="2744" spans="1:10" x14ac:dyDescent="0.25">
      <c r="A2744">
        <f t="shared" si="383"/>
        <v>0.27429147268834203</v>
      </c>
      <c r="B2744" s="2">
        <f t="shared" si="387"/>
        <v>27.410000000001485</v>
      </c>
      <c r="C2744" s="428">
        <f t="shared" si="384"/>
        <v>27.41</v>
      </c>
      <c r="D2744" s="425">
        <f t="shared" si="379"/>
        <v>0.27429147268832726</v>
      </c>
      <c r="E2744" s="433">
        <f t="shared" si="385"/>
        <v>27.41</v>
      </c>
      <c r="F2744" s="430">
        <f t="shared" si="380"/>
        <v>0.30078188578308063</v>
      </c>
      <c r="G2744" s="439">
        <f t="shared" si="386"/>
        <v>27.41</v>
      </c>
      <c r="H2744" s="435">
        <f t="shared" si="381"/>
        <v>0.30078188578308063</v>
      </c>
      <c r="I2744" s="577">
        <f t="shared" si="386"/>
        <v>27.41</v>
      </c>
      <c r="J2744" s="573">
        <f t="shared" si="382"/>
        <v>0.71383440042214485</v>
      </c>
    </row>
    <row r="2745" spans="1:10" x14ac:dyDescent="0.25">
      <c r="A2745">
        <f t="shared" si="383"/>
        <v>0.27439109177097909</v>
      </c>
      <c r="B2745" s="2">
        <f t="shared" si="387"/>
        <v>27.420000000001487</v>
      </c>
      <c r="C2745" s="428">
        <f t="shared" si="384"/>
        <v>27.42</v>
      </c>
      <c r="D2745" s="425">
        <f t="shared" si="379"/>
        <v>0.27439109177096438</v>
      </c>
      <c r="E2745" s="433">
        <f t="shared" si="385"/>
        <v>27.42</v>
      </c>
      <c r="F2745" s="430">
        <f t="shared" si="380"/>
        <v>0.30086864313877343</v>
      </c>
      <c r="G2745" s="439">
        <f t="shared" si="386"/>
        <v>27.42</v>
      </c>
      <c r="H2745" s="435">
        <f t="shared" si="381"/>
        <v>0.30086864313877343</v>
      </c>
      <c r="I2745" s="577">
        <f t="shared" si="386"/>
        <v>27.42</v>
      </c>
      <c r="J2745" s="573">
        <f t="shared" si="382"/>
        <v>0.7139150646381146</v>
      </c>
    </row>
    <row r="2746" spans="1:10" x14ac:dyDescent="0.25">
      <c r="A2746">
        <f t="shared" si="383"/>
        <v>0.27449071162205174</v>
      </c>
      <c r="B2746" s="2">
        <f t="shared" si="387"/>
        <v>27.430000000001488</v>
      </c>
      <c r="C2746" s="428">
        <f t="shared" si="384"/>
        <v>27.43</v>
      </c>
      <c r="D2746" s="425">
        <f t="shared" si="379"/>
        <v>0.27449071162203692</v>
      </c>
      <c r="E2746" s="433">
        <f t="shared" si="385"/>
        <v>27.43</v>
      </c>
      <c r="F2746" s="430">
        <f t="shared" si="380"/>
        <v>0.30095540707523771</v>
      </c>
      <c r="G2746" s="439">
        <f t="shared" si="386"/>
        <v>27.43</v>
      </c>
      <c r="H2746" s="435">
        <f t="shared" si="381"/>
        <v>0.30095540707523771</v>
      </c>
      <c r="I2746" s="577">
        <f t="shared" si="386"/>
        <v>27.43</v>
      </c>
      <c r="J2746" s="573">
        <f t="shared" si="382"/>
        <v>0.71399573055445631</v>
      </c>
    </row>
    <row r="2747" spans="1:10" x14ac:dyDescent="0.25">
      <c r="A2747">
        <f t="shared" si="383"/>
        <v>0.27459033223999985</v>
      </c>
      <c r="B2747" s="2">
        <f t="shared" si="387"/>
        <v>27.44000000000149</v>
      </c>
      <c r="C2747" s="428">
        <f t="shared" si="384"/>
        <v>27.44</v>
      </c>
      <c r="D2747" s="425">
        <f t="shared" si="379"/>
        <v>0.27459033223998508</v>
      </c>
      <c r="E2747" s="433">
        <f t="shared" si="385"/>
        <v>27.44</v>
      </c>
      <c r="F2747" s="430">
        <f t="shared" si="380"/>
        <v>0.3010421775894474</v>
      </c>
      <c r="G2747" s="439">
        <f t="shared" si="386"/>
        <v>27.44</v>
      </c>
      <c r="H2747" s="435">
        <f t="shared" si="381"/>
        <v>0.3010421775894474</v>
      </c>
      <c r="I2747" s="577">
        <f t="shared" si="386"/>
        <v>27.44</v>
      </c>
      <c r="J2747" s="573">
        <f t="shared" si="382"/>
        <v>0.71407639817094626</v>
      </c>
    </row>
    <row r="2748" spans="1:10" x14ac:dyDescent="0.25">
      <c r="A2748">
        <f t="shared" si="383"/>
        <v>0.27468995362326665</v>
      </c>
      <c r="B2748" s="2">
        <f t="shared" si="387"/>
        <v>27.450000000001491</v>
      </c>
      <c r="C2748" s="428">
        <f t="shared" si="384"/>
        <v>27.45</v>
      </c>
      <c r="D2748" s="425">
        <f t="shared" si="379"/>
        <v>0.27468995362325177</v>
      </c>
      <c r="E2748" s="433">
        <f t="shared" si="385"/>
        <v>27.45</v>
      </c>
      <c r="F2748" s="430">
        <f t="shared" si="380"/>
        <v>0.30112895467837697</v>
      </c>
      <c r="G2748" s="439">
        <f t="shared" si="386"/>
        <v>27.45</v>
      </c>
      <c r="H2748" s="435">
        <f t="shared" si="381"/>
        <v>0.30112895467837697</v>
      </c>
      <c r="I2748" s="577">
        <f t="shared" si="386"/>
        <v>27.45</v>
      </c>
      <c r="J2748" s="573">
        <f t="shared" si="382"/>
        <v>0.71415706748735974</v>
      </c>
    </row>
    <row r="2749" spans="1:10" x14ac:dyDescent="0.25">
      <c r="A2749">
        <f t="shared" si="383"/>
        <v>0.27478957577029833</v>
      </c>
      <c r="B2749" s="2">
        <f t="shared" si="387"/>
        <v>27.460000000001493</v>
      </c>
      <c r="C2749" s="428">
        <f t="shared" si="384"/>
        <v>27.46</v>
      </c>
      <c r="D2749" s="425">
        <f t="shared" si="379"/>
        <v>0.27478957577028346</v>
      </c>
      <c r="E2749" s="433">
        <f t="shared" si="385"/>
        <v>27.46</v>
      </c>
      <c r="F2749" s="430">
        <f t="shared" si="380"/>
        <v>0.30121573833900223</v>
      </c>
      <c r="G2749" s="439">
        <f t="shared" si="386"/>
        <v>27.46</v>
      </c>
      <c r="H2749" s="435">
        <f t="shared" si="381"/>
        <v>0.30121573833900223</v>
      </c>
      <c r="I2749" s="577">
        <f t="shared" si="386"/>
        <v>27.46</v>
      </c>
      <c r="J2749" s="573">
        <f t="shared" si="382"/>
        <v>0.71423773850347316</v>
      </c>
    </row>
    <row r="2750" spans="1:10" x14ac:dyDescent="0.25">
      <c r="A2750">
        <f t="shared" si="383"/>
        <v>0.27488919867954437</v>
      </c>
      <c r="B2750" s="2">
        <f t="shared" si="387"/>
        <v>27.470000000001495</v>
      </c>
      <c r="C2750" s="428">
        <f t="shared" si="384"/>
        <v>27.47</v>
      </c>
      <c r="D2750" s="425">
        <f t="shared" si="379"/>
        <v>0.27488919867952949</v>
      </c>
      <c r="E2750" s="433">
        <f t="shared" si="385"/>
        <v>27.47</v>
      </c>
      <c r="F2750" s="430">
        <f t="shared" si="380"/>
        <v>0.30130252856829981</v>
      </c>
      <c r="G2750" s="439">
        <f t="shared" si="386"/>
        <v>27.47</v>
      </c>
      <c r="H2750" s="435">
        <f t="shared" si="381"/>
        <v>0.30130252856829981</v>
      </c>
      <c r="I2750" s="577">
        <f t="shared" si="386"/>
        <v>27.47</v>
      </c>
      <c r="J2750" s="573">
        <f t="shared" si="382"/>
        <v>0.71431841121906192</v>
      </c>
    </row>
    <row r="2751" spans="1:10" x14ac:dyDescent="0.25">
      <c r="A2751">
        <f t="shared" si="383"/>
        <v>0.27498882234945732</v>
      </c>
      <c r="B2751" s="2">
        <f t="shared" si="387"/>
        <v>27.480000000001496</v>
      </c>
      <c r="C2751" s="428">
        <f t="shared" si="384"/>
        <v>27.48</v>
      </c>
      <c r="D2751" s="425">
        <f t="shared" si="379"/>
        <v>0.27498882234944239</v>
      </c>
      <c r="E2751" s="433">
        <f t="shared" si="385"/>
        <v>27.48</v>
      </c>
      <c r="F2751" s="430">
        <f t="shared" si="380"/>
        <v>0.30138932536324775</v>
      </c>
      <c r="G2751" s="439">
        <f t="shared" si="386"/>
        <v>27.48</v>
      </c>
      <c r="H2751" s="435">
        <f t="shared" si="381"/>
        <v>0.30138932536324775</v>
      </c>
      <c r="I2751" s="577">
        <f t="shared" si="386"/>
        <v>27.48</v>
      </c>
      <c r="J2751" s="573">
        <f t="shared" si="382"/>
        <v>0.71439908563390198</v>
      </c>
    </row>
    <row r="2752" spans="1:10" x14ac:dyDescent="0.25">
      <c r="A2752">
        <f t="shared" si="383"/>
        <v>0.27508844677849276</v>
      </c>
      <c r="B2752" s="2">
        <f t="shared" si="387"/>
        <v>27.490000000001498</v>
      </c>
      <c r="C2752" s="428">
        <f t="shared" si="384"/>
        <v>27.49</v>
      </c>
      <c r="D2752" s="425">
        <f t="shared" si="379"/>
        <v>0.27508844677847782</v>
      </c>
      <c r="E2752" s="433">
        <f t="shared" si="385"/>
        <v>27.49</v>
      </c>
      <c r="F2752" s="430">
        <f t="shared" si="380"/>
        <v>0.30147612872082458</v>
      </c>
      <c r="G2752" s="439">
        <f t="shared" si="386"/>
        <v>27.49</v>
      </c>
      <c r="H2752" s="435">
        <f t="shared" si="381"/>
        <v>0.30147612872082458</v>
      </c>
      <c r="I2752" s="577">
        <f t="shared" si="386"/>
        <v>27.49</v>
      </c>
      <c r="J2752" s="573">
        <f t="shared" si="382"/>
        <v>0.71447976174776928</v>
      </c>
    </row>
    <row r="2753" spans="1:10" x14ac:dyDescent="0.25">
      <c r="A2753">
        <f t="shared" si="383"/>
        <v>0.27518807196510964</v>
      </c>
      <c r="B2753" s="2">
        <f t="shared" si="387"/>
        <v>27.500000000001499</v>
      </c>
      <c r="C2753" s="428">
        <f t="shared" si="384"/>
        <v>27.5</v>
      </c>
      <c r="D2753" s="425">
        <f t="shared" si="379"/>
        <v>0.27518807196509465</v>
      </c>
      <c r="E2753" s="433">
        <f t="shared" si="385"/>
        <v>27.5</v>
      </c>
      <c r="F2753" s="430">
        <f t="shared" si="380"/>
        <v>0.30156293863801037</v>
      </c>
      <c r="G2753" s="439">
        <f t="shared" si="386"/>
        <v>27.5</v>
      </c>
      <c r="H2753" s="435">
        <f t="shared" si="381"/>
        <v>0.30156293863801037</v>
      </c>
      <c r="I2753" s="577">
        <f t="shared" si="386"/>
        <v>27.5</v>
      </c>
      <c r="J2753" s="573">
        <f t="shared" si="382"/>
        <v>0.71456043956043969</v>
      </c>
    </row>
    <row r="2754" spans="1:10" x14ac:dyDescent="0.25">
      <c r="A2754">
        <f t="shared" si="383"/>
        <v>0.27528769790776975</v>
      </c>
      <c r="B2754" s="2">
        <f t="shared" si="387"/>
        <v>27.510000000001501</v>
      </c>
      <c r="C2754" s="428">
        <f t="shared" si="384"/>
        <v>27.51</v>
      </c>
      <c r="D2754" s="425">
        <f t="shared" si="379"/>
        <v>0.27528769790775481</v>
      </c>
      <c r="E2754" s="433">
        <f t="shared" si="385"/>
        <v>27.51</v>
      </c>
      <c r="F2754" s="430">
        <f t="shared" si="380"/>
        <v>0.30164975511178582</v>
      </c>
      <c r="G2754" s="439">
        <f t="shared" si="386"/>
        <v>27.51</v>
      </c>
      <c r="H2754" s="435">
        <f t="shared" si="381"/>
        <v>0.30164975511178582</v>
      </c>
      <c r="I2754" s="577">
        <f t="shared" si="386"/>
        <v>27.51</v>
      </c>
      <c r="J2754" s="573">
        <f t="shared" si="382"/>
        <v>0.71464111907168892</v>
      </c>
    </row>
    <row r="2755" spans="1:10" x14ac:dyDescent="0.25">
      <c r="A2755">
        <f t="shared" si="383"/>
        <v>0.27538732460493814</v>
      </c>
      <c r="B2755" s="2">
        <f t="shared" si="387"/>
        <v>27.520000000001502</v>
      </c>
      <c r="C2755" s="428">
        <f t="shared" si="384"/>
        <v>27.52</v>
      </c>
      <c r="D2755" s="425">
        <f t="shared" ref="D2755:D2818" si="388">(((1+C2755/100)^D$2)*C2755/100)/(((1+C2755/100)^D$2)-1)</f>
        <v>0.27538732460492321</v>
      </c>
      <c r="E2755" s="433">
        <f t="shared" si="385"/>
        <v>27.52</v>
      </c>
      <c r="F2755" s="430">
        <f t="shared" ref="F2755:F2818" si="389">(((1+E2755/100)^F$2)*E2755/100)/(((1+E2755/100)^F$2)-1)</f>
        <v>0.30173657813913329</v>
      </c>
      <c r="G2755" s="439">
        <f t="shared" si="386"/>
        <v>27.52</v>
      </c>
      <c r="H2755" s="435">
        <f t="shared" ref="H2755:H2818" si="390">(((1+G2755/100)^H$2)*G2755/100)/(((1+G2755/100)^H$2)-1)</f>
        <v>0.30173657813913329</v>
      </c>
      <c r="I2755" s="577">
        <f t="shared" si="386"/>
        <v>27.52</v>
      </c>
      <c r="J2755" s="573">
        <f t="shared" ref="J2755:J2818" si="391">(((1+I2755/100)^J$2)*I2755/100)/(((1+I2755/100)^J$2)-1)</f>
        <v>0.71472180028129417</v>
      </c>
    </row>
    <row r="2756" spans="1:10" x14ac:dyDescent="0.25">
      <c r="A2756">
        <f t="shared" si="383"/>
        <v>0.275486952055083</v>
      </c>
      <c r="B2756" s="2">
        <f t="shared" si="387"/>
        <v>27.530000000001504</v>
      </c>
      <c r="C2756" s="428">
        <f t="shared" si="384"/>
        <v>27.53</v>
      </c>
      <c r="D2756" s="425">
        <f t="shared" si="388"/>
        <v>0.27548695205506801</v>
      </c>
      <c r="E2756" s="433">
        <f t="shared" si="385"/>
        <v>27.53</v>
      </c>
      <c r="F2756" s="430">
        <f t="shared" si="389"/>
        <v>0.30182340771703525</v>
      </c>
      <c r="G2756" s="439">
        <f t="shared" si="386"/>
        <v>27.53</v>
      </c>
      <c r="H2756" s="435">
        <f t="shared" si="390"/>
        <v>0.30182340771703525</v>
      </c>
      <c r="I2756" s="577">
        <f t="shared" si="386"/>
        <v>27.53</v>
      </c>
      <c r="J2756" s="573">
        <f t="shared" si="391"/>
        <v>0.71480248318902984</v>
      </c>
    </row>
    <row r="2757" spans="1:10" x14ac:dyDescent="0.25">
      <c r="A2757">
        <f t="shared" ref="A2757:A2820" si="392">(((1+B2757/100)^A$2)*B2757/100)/(((1+B2757/100)^A$2)-1)</f>
        <v>0.27558658025667548</v>
      </c>
      <c r="B2757" s="2">
        <f t="shared" si="387"/>
        <v>27.540000000001505</v>
      </c>
      <c r="C2757" s="428">
        <f t="shared" si="384"/>
        <v>27.54</v>
      </c>
      <c r="D2757" s="425">
        <f t="shared" si="388"/>
        <v>0.27558658025666039</v>
      </c>
      <c r="E2757" s="433">
        <f t="shared" si="385"/>
        <v>27.54</v>
      </c>
      <c r="F2757" s="430">
        <f t="shared" si="389"/>
        <v>0.30191024384247611</v>
      </c>
      <c r="G2757" s="439">
        <f t="shared" si="386"/>
        <v>27.54</v>
      </c>
      <c r="H2757" s="435">
        <f t="shared" si="390"/>
        <v>0.30191024384247611</v>
      </c>
      <c r="I2757" s="577">
        <f t="shared" si="386"/>
        <v>27.54</v>
      </c>
      <c r="J2757" s="573">
        <f t="shared" si="391"/>
        <v>0.71488316779467365</v>
      </c>
    </row>
    <row r="2758" spans="1:10" x14ac:dyDescent="0.25">
      <c r="A2758">
        <f t="shared" si="392"/>
        <v>0.27568620920818993</v>
      </c>
      <c r="B2758" s="2">
        <f t="shared" si="387"/>
        <v>27.550000000001507</v>
      </c>
      <c r="C2758" s="428">
        <f t="shared" ref="C2758:C2821" si="393">ROUND(C2757+0.01,2)</f>
        <v>27.55</v>
      </c>
      <c r="D2758" s="425">
        <f t="shared" si="388"/>
        <v>0.27568620920817483</v>
      </c>
      <c r="E2758" s="433">
        <f t="shared" ref="E2758:E2821" si="394">ROUND(E2757+0.01,2)</f>
        <v>27.55</v>
      </c>
      <c r="F2758" s="430">
        <f t="shared" si="389"/>
        <v>0.30199708651244073</v>
      </c>
      <c r="G2758" s="439">
        <f t="shared" ref="G2758:I2821" si="395">ROUND(G2757+0.01,2)</f>
        <v>27.55</v>
      </c>
      <c r="H2758" s="435">
        <f t="shared" si="390"/>
        <v>0.30199708651244073</v>
      </c>
      <c r="I2758" s="577">
        <f t="shared" si="395"/>
        <v>27.55</v>
      </c>
      <c r="J2758" s="573">
        <f t="shared" si="391"/>
        <v>0.71496385409800023</v>
      </c>
    </row>
    <row r="2759" spans="1:10" x14ac:dyDescent="0.25">
      <c r="A2759">
        <f t="shared" si="392"/>
        <v>0.27578583890810365</v>
      </c>
      <c r="B2759" s="2">
        <f t="shared" si="387"/>
        <v>27.560000000001509</v>
      </c>
      <c r="C2759" s="428">
        <f t="shared" si="393"/>
        <v>27.56</v>
      </c>
      <c r="D2759" s="425">
        <f t="shared" si="388"/>
        <v>0.27578583890808861</v>
      </c>
      <c r="E2759" s="433">
        <f t="shared" si="394"/>
        <v>27.56</v>
      </c>
      <c r="F2759" s="430">
        <f t="shared" si="389"/>
        <v>0.30208393572391523</v>
      </c>
      <c r="G2759" s="439">
        <f t="shared" si="395"/>
        <v>27.56</v>
      </c>
      <c r="H2759" s="435">
        <f t="shared" si="390"/>
        <v>0.30208393572391523</v>
      </c>
      <c r="I2759" s="577">
        <f t="shared" si="395"/>
        <v>27.56</v>
      </c>
      <c r="J2759" s="573">
        <f t="shared" si="391"/>
        <v>0.71504454209878698</v>
      </c>
    </row>
    <row r="2760" spans="1:10" x14ac:dyDescent="0.25">
      <c r="A2760">
        <f t="shared" si="392"/>
        <v>0.27588546935489716</v>
      </c>
      <c r="B2760" s="2">
        <f t="shared" si="387"/>
        <v>27.57000000000151</v>
      </c>
      <c r="C2760" s="428">
        <f t="shared" si="393"/>
        <v>27.57</v>
      </c>
      <c r="D2760" s="425">
        <f t="shared" si="388"/>
        <v>0.27588546935488212</v>
      </c>
      <c r="E2760" s="433">
        <f t="shared" si="394"/>
        <v>27.57</v>
      </c>
      <c r="F2760" s="430">
        <f t="shared" si="389"/>
        <v>0.30217079147388692</v>
      </c>
      <c r="G2760" s="439">
        <f t="shared" si="395"/>
        <v>27.57</v>
      </c>
      <c r="H2760" s="435">
        <f t="shared" si="390"/>
        <v>0.30217079147388692</v>
      </c>
      <c r="I2760" s="577">
        <f t="shared" si="395"/>
        <v>27.57</v>
      </c>
      <c r="J2760" s="573">
        <f t="shared" si="391"/>
        <v>0.71512523179680965</v>
      </c>
    </row>
    <row r="2761" spans="1:10" x14ac:dyDescent="0.25">
      <c r="A2761">
        <f t="shared" si="392"/>
        <v>0.27598510054705411</v>
      </c>
      <c r="B2761" s="2">
        <f t="shared" si="387"/>
        <v>27.580000000001512</v>
      </c>
      <c r="C2761" s="428">
        <f t="shared" si="393"/>
        <v>27.58</v>
      </c>
      <c r="D2761" s="425">
        <f t="shared" si="388"/>
        <v>0.27598510054703906</v>
      </c>
      <c r="E2761" s="433">
        <f t="shared" si="394"/>
        <v>27.58</v>
      </c>
      <c r="F2761" s="430">
        <f t="shared" si="389"/>
        <v>0.30225765375934383</v>
      </c>
      <c r="G2761" s="439">
        <f t="shared" si="395"/>
        <v>27.58</v>
      </c>
      <c r="H2761" s="435">
        <f t="shared" si="390"/>
        <v>0.30225765375934383</v>
      </c>
      <c r="I2761" s="577">
        <f t="shared" si="395"/>
        <v>27.58</v>
      </c>
      <c r="J2761" s="573">
        <f t="shared" si="391"/>
        <v>0.71520592319184451</v>
      </c>
    </row>
    <row r="2762" spans="1:10" x14ac:dyDescent="0.25">
      <c r="A2762">
        <f t="shared" si="392"/>
        <v>0.27608473248306098</v>
      </c>
      <c r="B2762" s="2">
        <f t="shared" si="387"/>
        <v>27.590000000001513</v>
      </c>
      <c r="C2762" s="428">
        <f t="shared" si="393"/>
        <v>27.59</v>
      </c>
      <c r="D2762" s="425">
        <f t="shared" si="388"/>
        <v>0.27608473248304588</v>
      </c>
      <c r="E2762" s="433">
        <f t="shared" si="394"/>
        <v>27.59</v>
      </c>
      <c r="F2762" s="430">
        <f t="shared" si="389"/>
        <v>0.30234452257727518</v>
      </c>
      <c r="G2762" s="439">
        <f t="shared" si="395"/>
        <v>27.59</v>
      </c>
      <c r="H2762" s="435">
        <f t="shared" si="390"/>
        <v>0.30234452257727518</v>
      </c>
      <c r="I2762" s="577">
        <f t="shared" si="395"/>
        <v>27.59</v>
      </c>
      <c r="J2762" s="573">
        <f t="shared" si="391"/>
        <v>0.71528661628366796</v>
      </c>
    </row>
    <row r="2763" spans="1:10" x14ac:dyDescent="0.25">
      <c r="A2763">
        <f t="shared" si="392"/>
        <v>0.27618436516140749</v>
      </c>
      <c r="B2763" s="2">
        <f t="shared" si="387"/>
        <v>27.600000000001515</v>
      </c>
      <c r="C2763" s="428">
        <f t="shared" si="393"/>
        <v>27.6</v>
      </c>
      <c r="D2763" s="425">
        <f t="shared" si="388"/>
        <v>0.27618436516139239</v>
      </c>
      <c r="E2763" s="433">
        <f t="shared" si="394"/>
        <v>27.6</v>
      </c>
      <c r="F2763" s="430">
        <f t="shared" si="389"/>
        <v>0.30243139792467127</v>
      </c>
      <c r="G2763" s="439">
        <f t="shared" si="395"/>
        <v>27.6</v>
      </c>
      <c r="H2763" s="435">
        <f t="shared" si="390"/>
        <v>0.30243139792467127</v>
      </c>
      <c r="I2763" s="577">
        <f t="shared" si="395"/>
        <v>27.6</v>
      </c>
      <c r="J2763" s="573">
        <f t="shared" si="391"/>
        <v>0.7153673110720562</v>
      </c>
    </row>
    <row r="2764" spans="1:10" x14ac:dyDescent="0.25">
      <c r="A2764">
        <f t="shared" si="392"/>
        <v>0.27628399858058639</v>
      </c>
      <c r="B2764" s="2">
        <f t="shared" si="387"/>
        <v>27.610000000001516</v>
      </c>
      <c r="C2764" s="428">
        <f t="shared" si="393"/>
        <v>27.61</v>
      </c>
      <c r="D2764" s="425">
        <f t="shared" si="388"/>
        <v>0.27628399858057123</v>
      </c>
      <c r="E2764" s="433">
        <f t="shared" si="394"/>
        <v>27.61</v>
      </c>
      <c r="F2764" s="430">
        <f t="shared" si="389"/>
        <v>0.30251827979852342</v>
      </c>
      <c r="G2764" s="439">
        <f t="shared" si="395"/>
        <v>27.61</v>
      </c>
      <c r="H2764" s="435">
        <f t="shared" si="390"/>
        <v>0.30251827979852342</v>
      </c>
      <c r="I2764" s="577">
        <f t="shared" si="395"/>
        <v>27.61</v>
      </c>
      <c r="J2764" s="573">
        <f t="shared" si="391"/>
        <v>0.71544800755678573</v>
      </c>
    </row>
    <row r="2765" spans="1:10" x14ac:dyDescent="0.25">
      <c r="A2765">
        <f t="shared" si="392"/>
        <v>0.27638363273909333</v>
      </c>
      <c r="B2765" s="2">
        <f t="shared" si="387"/>
        <v>27.620000000001518</v>
      </c>
      <c r="C2765" s="428">
        <f t="shared" si="393"/>
        <v>27.62</v>
      </c>
      <c r="D2765" s="425">
        <f t="shared" si="388"/>
        <v>0.27638363273907823</v>
      </c>
      <c r="E2765" s="433">
        <f t="shared" si="394"/>
        <v>27.62</v>
      </c>
      <c r="F2765" s="430">
        <f t="shared" si="389"/>
        <v>0.30260516819582389</v>
      </c>
      <c r="G2765" s="439">
        <f t="shared" si="395"/>
        <v>27.62</v>
      </c>
      <c r="H2765" s="435">
        <f t="shared" si="390"/>
        <v>0.30260516819582389</v>
      </c>
      <c r="I2765" s="577">
        <f t="shared" si="395"/>
        <v>27.62</v>
      </c>
      <c r="J2765" s="573">
        <f t="shared" si="391"/>
        <v>0.71552870573763294</v>
      </c>
    </row>
    <row r="2766" spans="1:10" x14ac:dyDescent="0.25">
      <c r="A2766">
        <f t="shared" si="392"/>
        <v>0.27648326763542724</v>
      </c>
      <c r="B2766" s="2">
        <f t="shared" si="387"/>
        <v>27.63000000000152</v>
      </c>
      <c r="C2766" s="428">
        <f t="shared" si="393"/>
        <v>27.63</v>
      </c>
      <c r="D2766" s="425">
        <f t="shared" si="388"/>
        <v>0.27648326763541203</v>
      </c>
      <c r="E2766" s="433">
        <f t="shared" si="394"/>
        <v>27.63</v>
      </c>
      <c r="F2766" s="430">
        <f t="shared" si="389"/>
        <v>0.30269206311356617</v>
      </c>
      <c r="G2766" s="439">
        <f t="shared" si="395"/>
        <v>27.63</v>
      </c>
      <c r="H2766" s="435">
        <f t="shared" si="390"/>
        <v>0.30269206311356617</v>
      </c>
      <c r="I2766" s="577">
        <f t="shared" si="395"/>
        <v>27.63</v>
      </c>
      <c r="J2766" s="573">
        <f t="shared" si="391"/>
        <v>0.71560940561437414</v>
      </c>
    </row>
    <row r="2767" spans="1:10" x14ac:dyDescent="0.25">
      <c r="A2767">
        <f t="shared" si="392"/>
        <v>0.27658290326808993</v>
      </c>
      <c r="B2767" s="2">
        <f t="shared" si="387"/>
        <v>27.640000000001521</v>
      </c>
      <c r="C2767" s="428">
        <f t="shared" si="393"/>
        <v>27.64</v>
      </c>
      <c r="D2767" s="425">
        <f t="shared" si="388"/>
        <v>0.27658290326807478</v>
      </c>
      <c r="E2767" s="433">
        <f t="shared" si="394"/>
        <v>27.64</v>
      </c>
      <c r="F2767" s="430">
        <f t="shared" si="389"/>
        <v>0.30277896454874464</v>
      </c>
      <c r="G2767" s="439">
        <f t="shared" si="395"/>
        <v>27.64</v>
      </c>
      <c r="H2767" s="435">
        <f t="shared" si="390"/>
        <v>0.30277896454874464</v>
      </c>
      <c r="I2767" s="577">
        <f t="shared" si="395"/>
        <v>27.64</v>
      </c>
      <c r="J2767" s="573">
        <f t="shared" si="391"/>
        <v>0.71569010718678616</v>
      </c>
    </row>
    <row r="2768" spans="1:10" x14ac:dyDescent="0.25">
      <c r="A2768">
        <f t="shared" si="392"/>
        <v>0.27668253963558631</v>
      </c>
      <c r="B2768" s="2">
        <f t="shared" si="387"/>
        <v>27.650000000001523</v>
      </c>
      <c r="C2768" s="428">
        <f t="shared" si="393"/>
        <v>27.65</v>
      </c>
      <c r="D2768" s="425">
        <f t="shared" si="388"/>
        <v>0.2766825396355711</v>
      </c>
      <c r="E2768" s="433">
        <f t="shared" si="394"/>
        <v>27.65</v>
      </c>
      <c r="F2768" s="430">
        <f t="shared" si="389"/>
        <v>0.30286587249835467</v>
      </c>
      <c r="G2768" s="439">
        <f t="shared" si="395"/>
        <v>27.65</v>
      </c>
      <c r="H2768" s="435">
        <f t="shared" si="390"/>
        <v>0.30286587249835467</v>
      </c>
      <c r="I2768" s="577">
        <f t="shared" si="395"/>
        <v>27.65</v>
      </c>
      <c r="J2768" s="573">
        <f t="shared" si="391"/>
        <v>0.7157708104546453</v>
      </c>
    </row>
    <row r="2769" spans="1:10" x14ac:dyDescent="0.25">
      <c r="A2769">
        <f t="shared" si="392"/>
        <v>0.27678217673642419</v>
      </c>
      <c r="B2769" s="2">
        <f t="shared" si="387"/>
        <v>27.660000000001524</v>
      </c>
      <c r="C2769" s="428">
        <f t="shared" si="393"/>
        <v>27.66</v>
      </c>
      <c r="D2769" s="425">
        <f t="shared" si="388"/>
        <v>0.27678217673640898</v>
      </c>
      <c r="E2769" s="433">
        <f t="shared" si="394"/>
        <v>27.66</v>
      </c>
      <c r="F2769" s="430">
        <f t="shared" si="389"/>
        <v>0.30295278695939293</v>
      </c>
      <c r="G2769" s="439">
        <f t="shared" si="395"/>
        <v>27.66</v>
      </c>
      <c r="H2769" s="435">
        <f t="shared" si="390"/>
        <v>0.30295278695939293</v>
      </c>
      <c r="I2769" s="577">
        <f t="shared" si="395"/>
        <v>27.66</v>
      </c>
      <c r="J2769" s="573">
        <f t="shared" si="391"/>
        <v>0.71585151541772818</v>
      </c>
    </row>
    <row r="2770" spans="1:10" x14ac:dyDescent="0.25">
      <c r="A2770">
        <f t="shared" si="392"/>
        <v>0.27688181456911454</v>
      </c>
      <c r="B2770" s="2">
        <f t="shared" si="387"/>
        <v>27.670000000001526</v>
      </c>
      <c r="C2770" s="428">
        <f t="shared" si="393"/>
        <v>27.67</v>
      </c>
      <c r="D2770" s="425">
        <f t="shared" si="388"/>
        <v>0.27688181456909938</v>
      </c>
      <c r="E2770" s="433">
        <f t="shared" si="394"/>
        <v>27.67</v>
      </c>
      <c r="F2770" s="430">
        <f t="shared" si="389"/>
        <v>0.30303970792885687</v>
      </c>
      <c r="G2770" s="439">
        <f t="shared" si="395"/>
        <v>27.67</v>
      </c>
      <c r="H2770" s="435">
        <f t="shared" si="390"/>
        <v>0.30303970792885687</v>
      </c>
      <c r="I2770" s="577">
        <f t="shared" si="395"/>
        <v>27.67</v>
      </c>
      <c r="J2770" s="573">
        <f t="shared" si="391"/>
        <v>0.71593222207581164</v>
      </c>
    </row>
    <row r="2771" spans="1:10" x14ac:dyDescent="0.25">
      <c r="A2771">
        <f t="shared" si="392"/>
        <v>0.27698145313217132</v>
      </c>
      <c r="B2771" s="2">
        <f t="shared" si="387"/>
        <v>27.680000000001527</v>
      </c>
      <c r="C2771" s="428">
        <f t="shared" si="393"/>
        <v>27.68</v>
      </c>
      <c r="D2771" s="425">
        <f t="shared" si="388"/>
        <v>0.27698145313215611</v>
      </c>
      <c r="E2771" s="433">
        <f t="shared" si="394"/>
        <v>27.68</v>
      </c>
      <c r="F2771" s="430">
        <f t="shared" si="389"/>
        <v>0.3031266354037449</v>
      </c>
      <c r="G2771" s="439">
        <f t="shared" si="395"/>
        <v>27.68</v>
      </c>
      <c r="H2771" s="435">
        <f t="shared" si="390"/>
        <v>0.3031266354037449</v>
      </c>
      <c r="I2771" s="577">
        <f t="shared" si="395"/>
        <v>27.68</v>
      </c>
      <c r="J2771" s="573">
        <f t="shared" si="391"/>
        <v>0.71601293042867198</v>
      </c>
    </row>
    <row r="2772" spans="1:10" x14ac:dyDescent="0.25">
      <c r="A2772">
        <f t="shared" si="392"/>
        <v>0.2770810924241115</v>
      </c>
      <c r="B2772" s="2">
        <f t="shared" si="387"/>
        <v>27.690000000001529</v>
      </c>
      <c r="C2772" s="428">
        <f t="shared" si="393"/>
        <v>27.69</v>
      </c>
      <c r="D2772" s="425">
        <f t="shared" si="388"/>
        <v>0.27708109242409629</v>
      </c>
      <c r="E2772" s="433">
        <f t="shared" si="394"/>
        <v>27.69</v>
      </c>
      <c r="F2772" s="430">
        <f t="shared" si="389"/>
        <v>0.30321356938105692</v>
      </c>
      <c r="G2772" s="439">
        <f t="shared" si="395"/>
        <v>27.69</v>
      </c>
      <c r="H2772" s="435">
        <f t="shared" si="390"/>
        <v>0.30321356938105692</v>
      </c>
      <c r="I2772" s="577">
        <f t="shared" si="395"/>
        <v>27.69</v>
      </c>
      <c r="J2772" s="573">
        <f t="shared" si="391"/>
        <v>0.71609364047608604</v>
      </c>
    </row>
    <row r="2773" spans="1:10" x14ac:dyDescent="0.25">
      <c r="A2773">
        <f t="shared" si="392"/>
        <v>0.27718073244345487</v>
      </c>
      <c r="B2773" s="2">
        <f t="shared" si="387"/>
        <v>27.700000000001531</v>
      </c>
      <c r="C2773" s="428">
        <f t="shared" si="393"/>
        <v>27.7</v>
      </c>
      <c r="D2773" s="425">
        <f t="shared" si="388"/>
        <v>0.2771807324434396</v>
      </c>
      <c r="E2773" s="433">
        <f t="shared" si="394"/>
        <v>27.7</v>
      </c>
      <c r="F2773" s="430">
        <f t="shared" si="389"/>
        <v>0.3033005098577935</v>
      </c>
      <c r="G2773" s="439">
        <f t="shared" si="395"/>
        <v>27.7</v>
      </c>
      <c r="H2773" s="435">
        <f t="shared" si="390"/>
        <v>0.3033005098577935</v>
      </c>
      <c r="I2773" s="577">
        <f t="shared" si="395"/>
        <v>27.7</v>
      </c>
      <c r="J2773" s="573">
        <f t="shared" si="391"/>
        <v>0.71617435221783066</v>
      </c>
    </row>
    <row r="2774" spans="1:10" x14ac:dyDescent="0.25">
      <c r="A2774">
        <f t="shared" si="392"/>
        <v>0.27728037318872445</v>
      </c>
      <c r="B2774" s="2">
        <f t="shared" si="387"/>
        <v>27.710000000001532</v>
      </c>
      <c r="C2774" s="428">
        <f t="shared" si="393"/>
        <v>27.71</v>
      </c>
      <c r="D2774" s="425">
        <f t="shared" si="388"/>
        <v>0.27728037318870924</v>
      </c>
      <c r="E2774" s="433">
        <f t="shared" si="394"/>
        <v>27.71</v>
      </c>
      <c r="F2774" s="430">
        <f t="shared" si="389"/>
        <v>0.3033874568309563</v>
      </c>
      <c r="G2774" s="439">
        <f t="shared" si="395"/>
        <v>27.71</v>
      </c>
      <c r="H2774" s="435">
        <f t="shared" si="390"/>
        <v>0.3033874568309563</v>
      </c>
      <c r="I2774" s="577">
        <f t="shared" si="395"/>
        <v>27.71</v>
      </c>
      <c r="J2774" s="573">
        <f t="shared" si="391"/>
        <v>0.71625506565368247</v>
      </c>
    </row>
    <row r="2775" spans="1:10" x14ac:dyDescent="0.25">
      <c r="A2775">
        <f t="shared" si="392"/>
        <v>0.27738001465844619</v>
      </c>
      <c r="B2775" s="2">
        <f t="shared" si="387"/>
        <v>27.720000000001534</v>
      </c>
      <c r="C2775" s="428">
        <f t="shared" si="393"/>
        <v>27.72</v>
      </c>
      <c r="D2775" s="425">
        <f t="shared" si="388"/>
        <v>0.27738001465843093</v>
      </c>
      <c r="E2775" s="433">
        <f t="shared" si="394"/>
        <v>27.72</v>
      </c>
      <c r="F2775" s="430">
        <f t="shared" si="389"/>
        <v>0.30347441029754796</v>
      </c>
      <c r="G2775" s="439">
        <f t="shared" si="395"/>
        <v>27.72</v>
      </c>
      <c r="H2775" s="435">
        <f t="shared" si="390"/>
        <v>0.30347441029754796</v>
      </c>
      <c r="I2775" s="577">
        <f t="shared" si="395"/>
        <v>27.72</v>
      </c>
      <c r="J2775" s="573">
        <f t="shared" si="391"/>
        <v>0.71633578078341797</v>
      </c>
    </row>
    <row r="2776" spans="1:10" x14ac:dyDescent="0.25">
      <c r="A2776">
        <f t="shared" si="392"/>
        <v>0.27747965685114889</v>
      </c>
      <c r="B2776" s="2">
        <f t="shared" si="387"/>
        <v>27.730000000001535</v>
      </c>
      <c r="C2776" s="428">
        <f t="shared" si="393"/>
        <v>27.73</v>
      </c>
      <c r="D2776" s="425">
        <f t="shared" si="388"/>
        <v>0.27747965685113357</v>
      </c>
      <c r="E2776" s="433">
        <f t="shared" si="394"/>
        <v>27.73</v>
      </c>
      <c r="F2776" s="430">
        <f t="shared" si="389"/>
        <v>0.30356137025457253</v>
      </c>
      <c r="G2776" s="439">
        <f t="shared" si="395"/>
        <v>27.73</v>
      </c>
      <c r="H2776" s="435">
        <f t="shared" si="390"/>
        <v>0.30356137025457253</v>
      </c>
      <c r="I2776" s="577">
        <f t="shared" si="395"/>
        <v>27.73</v>
      </c>
      <c r="J2776" s="573">
        <f t="shared" si="391"/>
        <v>0.71641649760681536</v>
      </c>
    </row>
    <row r="2777" spans="1:10" x14ac:dyDescent="0.25">
      <c r="A2777">
        <f t="shared" si="392"/>
        <v>0.2775792997653645</v>
      </c>
      <c r="B2777" s="2">
        <f t="shared" si="387"/>
        <v>27.740000000001537</v>
      </c>
      <c r="C2777" s="428">
        <f t="shared" si="393"/>
        <v>27.74</v>
      </c>
      <c r="D2777" s="425">
        <f t="shared" si="388"/>
        <v>0.27757929976534917</v>
      </c>
      <c r="E2777" s="433">
        <f t="shared" si="394"/>
        <v>27.74</v>
      </c>
      <c r="F2777" s="430">
        <f t="shared" si="389"/>
        <v>0.30364833669903457</v>
      </c>
      <c r="G2777" s="439">
        <f t="shared" si="395"/>
        <v>27.74</v>
      </c>
      <c r="H2777" s="435">
        <f t="shared" si="390"/>
        <v>0.30364833669903457</v>
      </c>
      <c r="I2777" s="577">
        <f t="shared" si="395"/>
        <v>27.74</v>
      </c>
      <c r="J2777" s="573">
        <f t="shared" si="391"/>
        <v>0.71649721612364958</v>
      </c>
    </row>
    <row r="2778" spans="1:10" x14ac:dyDescent="0.25">
      <c r="A2778">
        <f t="shared" si="392"/>
        <v>0.2776789433996279</v>
      </c>
      <c r="B2778" s="2">
        <f t="shared" si="387"/>
        <v>27.750000000001538</v>
      </c>
      <c r="C2778" s="428">
        <f t="shared" si="393"/>
        <v>27.75</v>
      </c>
      <c r="D2778" s="425">
        <f t="shared" si="388"/>
        <v>0.27767894339961252</v>
      </c>
      <c r="E2778" s="433">
        <f t="shared" si="394"/>
        <v>27.75</v>
      </c>
      <c r="F2778" s="430">
        <f t="shared" si="389"/>
        <v>0.30373530962794004</v>
      </c>
      <c r="G2778" s="439">
        <f t="shared" si="395"/>
        <v>27.75</v>
      </c>
      <c r="H2778" s="435">
        <f t="shared" si="390"/>
        <v>0.30373530962794004</v>
      </c>
      <c r="I2778" s="577">
        <f t="shared" si="395"/>
        <v>27.75</v>
      </c>
      <c r="J2778" s="573">
        <f t="shared" si="391"/>
        <v>0.71657793633369915</v>
      </c>
    </row>
    <row r="2779" spans="1:10" x14ac:dyDescent="0.25">
      <c r="A2779">
        <f t="shared" si="392"/>
        <v>0.27777858775247671</v>
      </c>
      <c r="B2779" s="2">
        <f t="shared" si="387"/>
        <v>27.76000000000154</v>
      </c>
      <c r="C2779" s="428">
        <f t="shared" si="393"/>
        <v>27.76</v>
      </c>
      <c r="D2779" s="425">
        <f t="shared" si="388"/>
        <v>0.27777858775246139</v>
      </c>
      <c r="E2779" s="433">
        <f t="shared" si="394"/>
        <v>27.76</v>
      </c>
      <c r="F2779" s="430">
        <f t="shared" si="389"/>
        <v>0.30382228903829589</v>
      </c>
      <c r="G2779" s="439">
        <f t="shared" si="395"/>
        <v>27.76</v>
      </c>
      <c r="H2779" s="435">
        <f t="shared" si="390"/>
        <v>0.30382228903829589</v>
      </c>
      <c r="I2779" s="577">
        <f t="shared" si="395"/>
        <v>27.76</v>
      </c>
      <c r="J2779" s="573">
        <f t="shared" si="391"/>
        <v>0.71665865823674024</v>
      </c>
    </row>
    <row r="2780" spans="1:10" x14ac:dyDescent="0.25">
      <c r="A2780">
        <f t="shared" si="392"/>
        <v>0.27787823282245194</v>
      </c>
      <c r="B2780" s="2">
        <f t="shared" si="387"/>
        <v>27.770000000001541</v>
      </c>
      <c r="C2780" s="428">
        <f t="shared" si="393"/>
        <v>27.77</v>
      </c>
      <c r="D2780" s="425">
        <f t="shared" si="388"/>
        <v>0.27787823282243657</v>
      </c>
      <c r="E2780" s="433">
        <f t="shared" si="394"/>
        <v>27.77</v>
      </c>
      <c r="F2780" s="430">
        <f t="shared" si="389"/>
        <v>0.30390927492710995</v>
      </c>
      <c r="G2780" s="439">
        <f t="shared" si="395"/>
        <v>27.77</v>
      </c>
      <c r="H2780" s="435">
        <f t="shared" si="390"/>
        <v>0.30390927492710995</v>
      </c>
      <c r="I2780" s="577">
        <f t="shared" si="395"/>
        <v>27.77</v>
      </c>
      <c r="J2780" s="573">
        <f t="shared" si="391"/>
        <v>0.71673938183255026</v>
      </c>
    </row>
    <row r="2781" spans="1:10" x14ac:dyDescent="0.25">
      <c r="A2781">
        <f t="shared" si="392"/>
        <v>0.27797787860809714</v>
      </c>
      <c r="B2781" s="2">
        <f t="shared" si="387"/>
        <v>27.780000000001543</v>
      </c>
      <c r="C2781" s="428">
        <f t="shared" si="393"/>
        <v>27.78</v>
      </c>
      <c r="D2781" s="425">
        <f t="shared" si="388"/>
        <v>0.27797787860808176</v>
      </c>
      <c r="E2781" s="433">
        <f t="shared" si="394"/>
        <v>27.78</v>
      </c>
      <c r="F2781" s="430">
        <f t="shared" si="389"/>
        <v>0.30399626729139129</v>
      </c>
      <c r="G2781" s="439">
        <f t="shared" si="395"/>
        <v>27.78</v>
      </c>
      <c r="H2781" s="435">
        <f t="shared" si="390"/>
        <v>0.30399626729139129</v>
      </c>
      <c r="I2781" s="577">
        <f t="shared" si="395"/>
        <v>27.78</v>
      </c>
      <c r="J2781" s="573">
        <f t="shared" si="391"/>
        <v>0.71682010712090616</v>
      </c>
    </row>
    <row r="2782" spans="1:10" x14ac:dyDescent="0.25">
      <c r="A2782">
        <f t="shared" si="392"/>
        <v>0.27807752510795902</v>
      </c>
      <c r="B2782" s="2">
        <f t="shared" si="387"/>
        <v>27.790000000001545</v>
      </c>
      <c r="C2782" s="428">
        <f t="shared" si="393"/>
        <v>27.79</v>
      </c>
      <c r="D2782" s="425">
        <f t="shared" si="388"/>
        <v>0.27807752510794365</v>
      </c>
      <c r="E2782" s="433">
        <f t="shared" si="394"/>
        <v>27.79</v>
      </c>
      <c r="F2782" s="430">
        <f t="shared" si="389"/>
        <v>0.3040832661281499</v>
      </c>
      <c r="G2782" s="439">
        <f t="shared" si="395"/>
        <v>27.79</v>
      </c>
      <c r="H2782" s="435">
        <f t="shared" si="390"/>
        <v>0.3040832661281499</v>
      </c>
      <c r="I2782" s="577">
        <f t="shared" si="395"/>
        <v>27.79</v>
      </c>
      <c r="J2782" s="573">
        <f t="shared" si="391"/>
        <v>0.71690083410158467</v>
      </c>
    </row>
    <row r="2783" spans="1:10" x14ac:dyDescent="0.25">
      <c r="A2783">
        <f t="shared" si="392"/>
        <v>0.27817717232058725</v>
      </c>
      <c r="B2783" s="2">
        <f t="shared" si="387"/>
        <v>27.800000000001546</v>
      </c>
      <c r="C2783" s="428">
        <f t="shared" si="393"/>
        <v>27.8</v>
      </c>
      <c r="D2783" s="425">
        <f t="shared" si="388"/>
        <v>0.27817717232057187</v>
      </c>
      <c r="E2783" s="433">
        <f t="shared" si="394"/>
        <v>27.8</v>
      </c>
      <c r="F2783" s="430">
        <f t="shared" si="389"/>
        <v>0.30417027143439684</v>
      </c>
      <c r="G2783" s="439">
        <f t="shared" si="395"/>
        <v>27.8</v>
      </c>
      <c r="H2783" s="435">
        <f t="shared" si="390"/>
        <v>0.30417027143439684</v>
      </c>
      <c r="I2783" s="577">
        <f t="shared" si="395"/>
        <v>27.8</v>
      </c>
      <c r="J2783" s="573">
        <f t="shared" si="391"/>
        <v>0.71698156277436342</v>
      </c>
    </row>
    <row r="2784" spans="1:10" x14ac:dyDescent="0.25">
      <c r="A2784">
        <f t="shared" si="392"/>
        <v>0.27827682024453432</v>
      </c>
      <c r="B2784" s="2">
        <f t="shared" ref="B2784:B2847" si="396">B2783+0.01</f>
        <v>27.810000000001548</v>
      </c>
      <c r="C2784" s="428">
        <f t="shared" si="393"/>
        <v>27.81</v>
      </c>
      <c r="D2784" s="425">
        <f t="shared" si="388"/>
        <v>0.27827682024451889</v>
      </c>
      <c r="E2784" s="433">
        <f t="shared" si="394"/>
        <v>27.81</v>
      </c>
      <c r="F2784" s="430">
        <f t="shared" si="389"/>
        <v>0.30425728320714418</v>
      </c>
      <c r="G2784" s="439">
        <f t="shared" si="395"/>
        <v>27.81</v>
      </c>
      <c r="H2784" s="435">
        <f t="shared" si="390"/>
        <v>0.30425728320714418</v>
      </c>
      <c r="I2784" s="577">
        <f t="shared" si="395"/>
        <v>27.81</v>
      </c>
      <c r="J2784" s="573">
        <f t="shared" si="391"/>
        <v>0.71706229313901915</v>
      </c>
    </row>
    <row r="2785" spans="1:10" x14ac:dyDescent="0.25">
      <c r="A2785">
        <f t="shared" si="392"/>
        <v>0.27837646887835565</v>
      </c>
      <c r="B2785" s="2">
        <f t="shared" si="396"/>
        <v>27.820000000001549</v>
      </c>
      <c r="C2785" s="428">
        <f t="shared" si="393"/>
        <v>27.82</v>
      </c>
      <c r="D2785" s="425">
        <f t="shared" si="388"/>
        <v>0.27837646887834022</v>
      </c>
      <c r="E2785" s="433">
        <f t="shared" si="394"/>
        <v>27.82</v>
      </c>
      <c r="F2785" s="430">
        <f t="shared" si="389"/>
        <v>0.30434430144340519</v>
      </c>
      <c r="G2785" s="439">
        <f t="shared" si="395"/>
        <v>27.82</v>
      </c>
      <c r="H2785" s="435">
        <f t="shared" si="390"/>
        <v>0.30434430144340519</v>
      </c>
      <c r="I2785" s="577">
        <f t="shared" si="395"/>
        <v>27.82</v>
      </c>
      <c r="J2785" s="573">
        <f t="shared" si="391"/>
        <v>0.71714302519532969</v>
      </c>
    </row>
    <row r="2786" spans="1:10" x14ac:dyDescent="0.25">
      <c r="A2786">
        <f t="shared" si="392"/>
        <v>0.27847611822060975</v>
      </c>
      <c r="B2786" s="2">
        <f t="shared" si="396"/>
        <v>27.830000000001551</v>
      </c>
      <c r="C2786" s="428">
        <f t="shared" si="393"/>
        <v>27.83</v>
      </c>
      <c r="D2786" s="425">
        <f t="shared" si="388"/>
        <v>0.27847611822059426</v>
      </c>
      <c r="E2786" s="433">
        <f t="shared" si="394"/>
        <v>27.83</v>
      </c>
      <c r="F2786" s="430">
        <f t="shared" si="389"/>
        <v>0.30443132614019386</v>
      </c>
      <c r="G2786" s="439">
        <f t="shared" si="395"/>
        <v>27.83</v>
      </c>
      <c r="H2786" s="435">
        <f t="shared" si="390"/>
        <v>0.30443132614019386</v>
      </c>
      <c r="I2786" s="577">
        <f t="shared" si="395"/>
        <v>27.83</v>
      </c>
      <c r="J2786" s="573">
        <f t="shared" si="391"/>
        <v>0.71722375894307155</v>
      </c>
    </row>
    <row r="2787" spans="1:10" x14ac:dyDescent="0.25">
      <c r="A2787">
        <f t="shared" si="392"/>
        <v>0.2785757682698578</v>
      </c>
      <c r="B2787" s="2">
        <f t="shared" si="396"/>
        <v>27.840000000001552</v>
      </c>
      <c r="C2787" s="428">
        <f t="shared" si="393"/>
        <v>27.84</v>
      </c>
      <c r="D2787" s="425">
        <f t="shared" si="388"/>
        <v>0.27857576826984232</v>
      </c>
      <c r="E2787" s="433">
        <f t="shared" si="394"/>
        <v>27.84</v>
      </c>
      <c r="F2787" s="430">
        <f t="shared" si="389"/>
        <v>0.30451835729452564</v>
      </c>
      <c r="G2787" s="439">
        <f t="shared" si="395"/>
        <v>27.84</v>
      </c>
      <c r="H2787" s="435">
        <f t="shared" si="390"/>
        <v>0.30451835729452564</v>
      </c>
      <c r="I2787" s="577">
        <f t="shared" si="395"/>
        <v>27.84</v>
      </c>
      <c r="J2787" s="573">
        <f t="shared" si="391"/>
        <v>0.71730449438202248</v>
      </c>
    </row>
    <row r="2788" spans="1:10" x14ac:dyDescent="0.25">
      <c r="A2788">
        <f t="shared" si="392"/>
        <v>0.27867541902466408</v>
      </c>
      <c r="B2788" s="2">
        <f t="shared" si="396"/>
        <v>27.850000000001554</v>
      </c>
      <c r="C2788" s="428">
        <f t="shared" si="393"/>
        <v>27.85</v>
      </c>
      <c r="D2788" s="425">
        <f t="shared" si="388"/>
        <v>0.27867541902464865</v>
      </c>
      <c r="E2788" s="433">
        <f t="shared" si="394"/>
        <v>27.85</v>
      </c>
      <c r="F2788" s="430">
        <f t="shared" si="389"/>
        <v>0.30460539490341659</v>
      </c>
      <c r="G2788" s="439">
        <f t="shared" si="395"/>
        <v>27.85</v>
      </c>
      <c r="H2788" s="435">
        <f t="shared" si="390"/>
        <v>0.30460539490341659</v>
      </c>
      <c r="I2788" s="577">
        <f t="shared" si="395"/>
        <v>27.85</v>
      </c>
      <c r="J2788" s="573">
        <f t="shared" si="391"/>
        <v>0.71738523151195965</v>
      </c>
    </row>
    <row r="2789" spans="1:10" x14ac:dyDescent="0.25">
      <c r="A2789">
        <f t="shared" si="392"/>
        <v>0.27877507048359579</v>
      </c>
      <c r="B2789" s="2">
        <f t="shared" si="396"/>
        <v>27.860000000001556</v>
      </c>
      <c r="C2789" s="428">
        <f t="shared" si="393"/>
        <v>27.86</v>
      </c>
      <c r="D2789" s="425">
        <f t="shared" si="388"/>
        <v>0.2787750704835803</v>
      </c>
      <c r="E2789" s="433">
        <f t="shared" si="394"/>
        <v>27.86</v>
      </c>
      <c r="F2789" s="430">
        <f t="shared" si="389"/>
        <v>0.30469243896388409</v>
      </c>
      <c r="G2789" s="439">
        <f t="shared" si="395"/>
        <v>27.86</v>
      </c>
      <c r="H2789" s="435">
        <f t="shared" si="390"/>
        <v>0.30469243896388409</v>
      </c>
      <c r="I2789" s="577">
        <f t="shared" si="395"/>
        <v>27.86</v>
      </c>
      <c r="J2789" s="573">
        <f t="shared" si="391"/>
        <v>0.71746597033266046</v>
      </c>
    </row>
    <row r="2790" spans="1:10" x14ac:dyDescent="0.25">
      <c r="A2790">
        <f t="shared" si="392"/>
        <v>0.27887472264522284</v>
      </c>
      <c r="B2790" s="2">
        <f t="shared" si="396"/>
        <v>27.870000000001557</v>
      </c>
      <c r="C2790" s="428">
        <f t="shared" si="393"/>
        <v>27.87</v>
      </c>
      <c r="D2790" s="425">
        <f t="shared" si="388"/>
        <v>0.27887472264520735</v>
      </c>
      <c r="E2790" s="433">
        <f t="shared" si="394"/>
        <v>27.87</v>
      </c>
      <c r="F2790" s="430">
        <f t="shared" si="389"/>
        <v>0.30477948947294647</v>
      </c>
      <c r="G2790" s="439">
        <f t="shared" si="395"/>
        <v>27.87</v>
      </c>
      <c r="H2790" s="435">
        <f t="shared" si="390"/>
        <v>0.30477948947294647</v>
      </c>
      <c r="I2790" s="577">
        <f t="shared" si="395"/>
        <v>27.87</v>
      </c>
      <c r="J2790" s="573">
        <f t="shared" si="391"/>
        <v>0.71754671084390231</v>
      </c>
    </row>
    <row r="2791" spans="1:10" x14ac:dyDescent="0.25">
      <c r="A2791">
        <f t="shared" si="392"/>
        <v>0.27897437550811821</v>
      </c>
      <c r="B2791" s="2">
        <f t="shared" si="396"/>
        <v>27.880000000001559</v>
      </c>
      <c r="C2791" s="428">
        <f t="shared" si="393"/>
        <v>27.88</v>
      </c>
      <c r="D2791" s="425">
        <f t="shared" si="388"/>
        <v>0.27897437550810272</v>
      </c>
      <c r="E2791" s="433">
        <f t="shared" si="394"/>
        <v>27.88</v>
      </c>
      <c r="F2791" s="430">
        <f t="shared" si="389"/>
        <v>0.30486654642762318</v>
      </c>
      <c r="G2791" s="439">
        <f t="shared" si="395"/>
        <v>27.88</v>
      </c>
      <c r="H2791" s="435">
        <f t="shared" si="390"/>
        <v>0.30486654642762318</v>
      </c>
      <c r="I2791" s="577">
        <f t="shared" si="395"/>
        <v>27.88</v>
      </c>
      <c r="J2791" s="573">
        <f t="shared" si="391"/>
        <v>0.71762745304546272</v>
      </c>
    </row>
    <row r="2792" spans="1:10" x14ac:dyDescent="0.25">
      <c r="A2792">
        <f t="shared" si="392"/>
        <v>0.27907402907085777</v>
      </c>
      <c r="B2792" s="2">
        <f t="shared" si="396"/>
        <v>27.89000000000156</v>
      </c>
      <c r="C2792" s="428">
        <f t="shared" si="393"/>
        <v>27.89</v>
      </c>
      <c r="D2792" s="425">
        <f t="shared" si="388"/>
        <v>0.27907402907084222</v>
      </c>
      <c r="E2792" s="433">
        <f t="shared" si="394"/>
        <v>27.89</v>
      </c>
      <c r="F2792" s="430">
        <f t="shared" si="389"/>
        <v>0.30495360982493458</v>
      </c>
      <c r="G2792" s="439">
        <f t="shared" si="395"/>
        <v>27.89</v>
      </c>
      <c r="H2792" s="435">
        <f t="shared" si="390"/>
        <v>0.30495360982493458</v>
      </c>
      <c r="I2792" s="577">
        <f t="shared" si="395"/>
        <v>27.89</v>
      </c>
      <c r="J2792" s="573">
        <f t="shared" si="391"/>
        <v>0.71770819693711885</v>
      </c>
    </row>
    <row r="2793" spans="1:10" x14ac:dyDescent="0.25">
      <c r="A2793">
        <f t="shared" si="392"/>
        <v>0.27917368333202014</v>
      </c>
      <c r="B2793" s="2">
        <f t="shared" si="396"/>
        <v>27.900000000001562</v>
      </c>
      <c r="C2793" s="428">
        <f t="shared" si="393"/>
        <v>27.9</v>
      </c>
      <c r="D2793" s="425">
        <f t="shared" si="388"/>
        <v>0.27917368333200454</v>
      </c>
      <c r="E2793" s="433">
        <f t="shared" si="394"/>
        <v>27.9</v>
      </c>
      <c r="F2793" s="430">
        <f t="shared" si="389"/>
        <v>0.30504067966190213</v>
      </c>
      <c r="G2793" s="439">
        <f t="shared" si="395"/>
        <v>27.9</v>
      </c>
      <c r="H2793" s="435">
        <f t="shared" si="390"/>
        <v>0.30504067966190213</v>
      </c>
      <c r="I2793" s="577">
        <f t="shared" si="395"/>
        <v>27.9</v>
      </c>
      <c r="J2793" s="573">
        <f t="shared" si="391"/>
        <v>0.71778894251864855</v>
      </c>
    </row>
    <row r="2794" spans="1:10" x14ac:dyDescent="0.25">
      <c r="A2794">
        <f t="shared" si="392"/>
        <v>0.27927333829018686</v>
      </c>
      <c r="B2794" s="2">
        <f t="shared" si="396"/>
        <v>27.910000000001563</v>
      </c>
      <c r="C2794" s="428">
        <f t="shared" si="393"/>
        <v>27.91</v>
      </c>
      <c r="D2794" s="425">
        <f t="shared" si="388"/>
        <v>0.27927333829017131</v>
      </c>
      <c r="E2794" s="433">
        <f t="shared" si="394"/>
        <v>27.91</v>
      </c>
      <c r="F2794" s="430">
        <f t="shared" si="389"/>
        <v>0.30512775593554836</v>
      </c>
      <c r="G2794" s="439">
        <f t="shared" si="395"/>
        <v>27.91</v>
      </c>
      <c r="H2794" s="435">
        <f t="shared" si="390"/>
        <v>0.30512775593554836</v>
      </c>
      <c r="I2794" s="577">
        <f t="shared" si="395"/>
        <v>27.91</v>
      </c>
      <c r="J2794" s="573">
        <f t="shared" si="391"/>
        <v>0.71786968978982901</v>
      </c>
    </row>
    <row r="2795" spans="1:10" x14ac:dyDescent="0.25">
      <c r="A2795">
        <f t="shared" si="392"/>
        <v>0.27937299394394244</v>
      </c>
      <c r="B2795" s="2">
        <f t="shared" si="396"/>
        <v>27.920000000001565</v>
      </c>
      <c r="C2795" s="428">
        <f t="shared" si="393"/>
        <v>27.92</v>
      </c>
      <c r="D2795" s="425">
        <f t="shared" si="388"/>
        <v>0.27937299394392689</v>
      </c>
      <c r="E2795" s="433">
        <f t="shared" si="394"/>
        <v>27.92</v>
      </c>
      <c r="F2795" s="430">
        <f t="shared" si="389"/>
        <v>0.305214838642897</v>
      </c>
      <c r="G2795" s="439">
        <f t="shared" si="395"/>
        <v>27.92</v>
      </c>
      <c r="H2795" s="435">
        <f t="shared" si="390"/>
        <v>0.305214838642897</v>
      </c>
      <c r="I2795" s="577">
        <f t="shared" si="395"/>
        <v>27.92</v>
      </c>
      <c r="J2795" s="573">
        <f t="shared" si="391"/>
        <v>0.71795043875043907</v>
      </c>
    </row>
    <row r="2796" spans="1:10" x14ac:dyDescent="0.25">
      <c r="A2796">
        <f t="shared" si="392"/>
        <v>0.27947265029187424</v>
      </c>
      <c r="B2796" s="2">
        <f t="shared" si="396"/>
        <v>27.930000000001566</v>
      </c>
      <c r="C2796" s="428">
        <f t="shared" si="393"/>
        <v>27.93</v>
      </c>
      <c r="D2796" s="425">
        <f t="shared" si="388"/>
        <v>0.27947265029185858</v>
      </c>
      <c r="E2796" s="433">
        <f t="shared" si="394"/>
        <v>27.93</v>
      </c>
      <c r="F2796" s="430">
        <f t="shared" si="389"/>
        <v>0.30530192778097226</v>
      </c>
      <c r="G2796" s="439">
        <f t="shared" si="395"/>
        <v>27.93</v>
      </c>
      <c r="H2796" s="435">
        <f t="shared" si="390"/>
        <v>0.30530192778097226</v>
      </c>
      <c r="I2796" s="577">
        <f t="shared" si="395"/>
        <v>27.93</v>
      </c>
      <c r="J2796" s="573">
        <f t="shared" si="391"/>
        <v>0.71803118940025434</v>
      </c>
    </row>
    <row r="2797" spans="1:10" x14ac:dyDescent="0.25">
      <c r="A2797">
        <f t="shared" si="392"/>
        <v>0.27957230733257232</v>
      </c>
      <c r="B2797" s="2">
        <f t="shared" si="396"/>
        <v>27.940000000001568</v>
      </c>
      <c r="C2797" s="428">
        <f t="shared" si="393"/>
        <v>27.94</v>
      </c>
      <c r="D2797" s="425">
        <f t="shared" si="388"/>
        <v>0.27957230733255667</v>
      </c>
      <c r="E2797" s="433">
        <f t="shared" si="394"/>
        <v>27.94</v>
      </c>
      <c r="F2797" s="430">
        <f t="shared" si="389"/>
        <v>0.30538902334680013</v>
      </c>
      <c r="G2797" s="439">
        <f t="shared" si="395"/>
        <v>27.94</v>
      </c>
      <c r="H2797" s="435">
        <f t="shared" si="390"/>
        <v>0.30538902334680013</v>
      </c>
      <c r="I2797" s="577">
        <f t="shared" si="395"/>
        <v>27.94</v>
      </c>
      <c r="J2797" s="573">
        <f t="shared" si="391"/>
        <v>0.71811194173905402</v>
      </c>
    </row>
    <row r="2798" spans="1:10" x14ac:dyDescent="0.25">
      <c r="A2798">
        <f t="shared" si="392"/>
        <v>0.27967196506462971</v>
      </c>
      <c r="B2798" s="2">
        <f t="shared" si="396"/>
        <v>27.95000000000157</v>
      </c>
      <c r="C2798" s="428">
        <f t="shared" si="393"/>
        <v>27.95</v>
      </c>
      <c r="D2798" s="425">
        <f t="shared" si="388"/>
        <v>0.27967196506461406</v>
      </c>
      <c r="E2798" s="433">
        <f t="shared" si="394"/>
        <v>27.95</v>
      </c>
      <c r="F2798" s="430">
        <f t="shared" si="389"/>
        <v>0.30547612533740703</v>
      </c>
      <c r="G2798" s="439">
        <f t="shared" si="395"/>
        <v>27.95</v>
      </c>
      <c r="H2798" s="435">
        <f t="shared" si="390"/>
        <v>0.30547612533740703</v>
      </c>
      <c r="I2798" s="577">
        <f t="shared" si="395"/>
        <v>27.95</v>
      </c>
      <c r="J2798" s="573">
        <f t="shared" si="391"/>
        <v>0.71819269576661537</v>
      </c>
    </row>
    <row r="2799" spans="1:10" x14ac:dyDescent="0.25">
      <c r="A2799">
        <f t="shared" si="392"/>
        <v>0.27977162348664236</v>
      </c>
      <c r="B2799" s="2">
        <f t="shared" si="396"/>
        <v>27.960000000001571</v>
      </c>
      <c r="C2799" s="428">
        <f t="shared" si="393"/>
        <v>27.96</v>
      </c>
      <c r="D2799" s="425">
        <f t="shared" si="388"/>
        <v>0.27977162348662671</v>
      </c>
      <c r="E2799" s="433">
        <f t="shared" si="394"/>
        <v>27.96</v>
      </c>
      <c r="F2799" s="430">
        <f t="shared" si="389"/>
        <v>0.30556323374982092</v>
      </c>
      <c r="G2799" s="439">
        <f t="shared" si="395"/>
        <v>27.96</v>
      </c>
      <c r="H2799" s="435">
        <f t="shared" si="390"/>
        <v>0.30556323374982092</v>
      </c>
      <c r="I2799" s="577">
        <f t="shared" si="395"/>
        <v>27.96</v>
      </c>
      <c r="J2799" s="573">
        <f t="shared" si="391"/>
        <v>0.71827345148271626</v>
      </c>
    </row>
    <row r="2800" spans="1:10" x14ac:dyDescent="0.25">
      <c r="A2800">
        <f t="shared" si="392"/>
        <v>0.27987128259720895</v>
      </c>
      <c r="B2800" s="2">
        <f t="shared" si="396"/>
        <v>27.970000000001573</v>
      </c>
      <c r="C2800" s="428">
        <f t="shared" si="393"/>
        <v>27.97</v>
      </c>
      <c r="D2800" s="425">
        <f t="shared" si="388"/>
        <v>0.27987128259719329</v>
      </c>
      <c r="E2800" s="433">
        <f t="shared" si="394"/>
        <v>27.97</v>
      </c>
      <c r="F2800" s="430">
        <f t="shared" si="389"/>
        <v>0.30565034858107032</v>
      </c>
      <c r="G2800" s="439">
        <f t="shared" si="395"/>
        <v>27.97</v>
      </c>
      <c r="H2800" s="435">
        <f t="shared" si="390"/>
        <v>0.30565034858107032</v>
      </c>
      <c r="I2800" s="577">
        <f t="shared" si="395"/>
        <v>27.97</v>
      </c>
      <c r="J2800" s="573">
        <f t="shared" si="391"/>
        <v>0.71835420888713419</v>
      </c>
    </row>
    <row r="2801" spans="1:10" x14ac:dyDescent="0.25">
      <c r="A2801">
        <f t="shared" si="392"/>
        <v>0.27997094239493103</v>
      </c>
      <c r="B2801" s="2">
        <f t="shared" si="396"/>
        <v>27.980000000001574</v>
      </c>
      <c r="C2801" s="428">
        <f t="shared" si="393"/>
        <v>27.98</v>
      </c>
      <c r="D2801" s="425">
        <f t="shared" si="388"/>
        <v>0.27997094239491532</v>
      </c>
      <c r="E2801" s="433">
        <f t="shared" si="394"/>
        <v>27.98</v>
      </c>
      <c r="F2801" s="430">
        <f t="shared" si="389"/>
        <v>0.30573746982818512</v>
      </c>
      <c r="G2801" s="439">
        <f t="shared" si="395"/>
        <v>27.98</v>
      </c>
      <c r="H2801" s="435">
        <f t="shared" si="390"/>
        <v>0.30573746982818512</v>
      </c>
      <c r="I2801" s="577">
        <f t="shared" si="395"/>
        <v>27.98</v>
      </c>
      <c r="J2801" s="573">
        <f t="shared" si="391"/>
        <v>0.71843496797964712</v>
      </c>
    </row>
    <row r="2802" spans="1:10" x14ac:dyDescent="0.25">
      <c r="A2802">
        <f t="shared" si="392"/>
        <v>0.28007060287841296</v>
      </c>
      <c r="B2802" s="2">
        <f t="shared" si="396"/>
        <v>27.990000000001576</v>
      </c>
      <c r="C2802" s="428">
        <f t="shared" si="393"/>
        <v>27.99</v>
      </c>
      <c r="D2802" s="425">
        <f t="shared" si="388"/>
        <v>0.2800706028783973</v>
      </c>
      <c r="E2802" s="433">
        <f t="shared" si="394"/>
        <v>27.99</v>
      </c>
      <c r="F2802" s="430">
        <f t="shared" si="389"/>
        <v>0.30582459748819613</v>
      </c>
      <c r="G2802" s="439">
        <f t="shared" si="395"/>
        <v>27.99</v>
      </c>
      <c r="H2802" s="435">
        <f t="shared" si="390"/>
        <v>0.30582459748819613</v>
      </c>
      <c r="I2802" s="577">
        <f t="shared" si="395"/>
        <v>27.99</v>
      </c>
      <c r="J2802" s="573">
        <f t="shared" si="391"/>
        <v>0.71851572876003322</v>
      </c>
    </row>
    <row r="2803" spans="1:10" x14ac:dyDescent="0.25">
      <c r="A2803">
        <f t="shared" si="392"/>
        <v>0.280170264046262</v>
      </c>
      <c r="B2803" s="2">
        <f t="shared" si="396"/>
        <v>28.000000000001577</v>
      </c>
      <c r="C2803" s="428">
        <f t="shared" si="393"/>
        <v>28</v>
      </c>
      <c r="D2803" s="425">
        <f t="shared" si="388"/>
        <v>0.28017026404624634</v>
      </c>
      <c r="E2803" s="433">
        <f t="shared" si="394"/>
        <v>28</v>
      </c>
      <c r="F2803" s="430">
        <f t="shared" si="389"/>
        <v>0.30591173155813539</v>
      </c>
      <c r="G2803" s="439">
        <f t="shared" si="395"/>
        <v>28</v>
      </c>
      <c r="H2803" s="435">
        <f t="shared" si="390"/>
        <v>0.30591173155813539</v>
      </c>
      <c r="I2803" s="577">
        <f t="shared" si="395"/>
        <v>28</v>
      </c>
      <c r="J2803" s="573">
        <f t="shared" si="391"/>
        <v>0.71859649122807012</v>
      </c>
    </row>
    <row r="2804" spans="1:10" x14ac:dyDescent="0.25">
      <c r="A2804">
        <f t="shared" si="392"/>
        <v>0.28026992589708821</v>
      </c>
      <c r="B2804" s="2">
        <f t="shared" si="396"/>
        <v>28.010000000001579</v>
      </c>
      <c r="C2804" s="428">
        <f t="shared" si="393"/>
        <v>28.01</v>
      </c>
      <c r="D2804" s="425">
        <f t="shared" si="388"/>
        <v>0.28026992589707245</v>
      </c>
      <c r="E2804" s="433">
        <f t="shared" si="394"/>
        <v>28.01</v>
      </c>
      <c r="F2804" s="430">
        <f t="shared" si="389"/>
        <v>0.30599887203503556</v>
      </c>
      <c r="G2804" s="439">
        <f t="shared" si="395"/>
        <v>28.01</v>
      </c>
      <c r="H2804" s="435">
        <f t="shared" si="390"/>
        <v>0.30599887203503556</v>
      </c>
      <c r="I2804" s="577">
        <f t="shared" si="395"/>
        <v>28.01</v>
      </c>
      <c r="J2804" s="573">
        <f t="shared" si="391"/>
        <v>0.71867725538353577</v>
      </c>
    </row>
    <row r="2805" spans="1:10" x14ac:dyDescent="0.25">
      <c r="A2805">
        <f t="shared" si="392"/>
        <v>0.28036958842950432</v>
      </c>
      <c r="B2805" s="2">
        <f t="shared" si="396"/>
        <v>28.020000000001581</v>
      </c>
      <c r="C2805" s="428">
        <f t="shared" si="393"/>
        <v>28.02</v>
      </c>
      <c r="D2805" s="425">
        <f t="shared" si="388"/>
        <v>0.28036958842948856</v>
      </c>
      <c r="E2805" s="433">
        <f t="shared" si="394"/>
        <v>28.02</v>
      </c>
      <c r="F2805" s="430">
        <f t="shared" si="389"/>
        <v>0.30608601891593085</v>
      </c>
      <c r="G2805" s="439">
        <f t="shared" si="395"/>
        <v>28.02</v>
      </c>
      <c r="H2805" s="435">
        <f t="shared" si="390"/>
        <v>0.30608601891593085</v>
      </c>
      <c r="I2805" s="577">
        <f t="shared" si="395"/>
        <v>28.02</v>
      </c>
      <c r="J2805" s="573">
        <f t="shared" si="391"/>
        <v>0.71875802122620835</v>
      </c>
    </row>
    <row r="2806" spans="1:10" x14ac:dyDescent="0.25">
      <c r="A2806">
        <f t="shared" si="392"/>
        <v>0.28046925164212611</v>
      </c>
      <c r="B2806" s="2">
        <f t="shared" si="396"/>
        <v>28.030000000001582</v>
      </c>
      <c r="C2806" s="428">
        <f t="shared" si="393"/>
        <v>28.03</v>
      </c>
      <c r="D2806" s="425">
        <f t="shared" si="388"/>
        <v>0.28046925164211034</v>
      </c>
      <c r="E2806" s="433">
        <f t="shared" si="394"/>
        <v>28.03</v>
      </c>
      <c r="F2806" s="430">
        <f t="shared" si="389"/>
        <v>0.30617317219785606</v>
      </c>
      <c r="G2806" s="439">
        <f t="shared" si="395"/>
        <v>28.03</v>
      </c>
      <c r="H2806" s="435">
        <f t="shared" si="390"/>
        <v>0.30617317219785606</v>
      </c>
      <c r="I2806" s="577">
        <f t="shared" si="395"/>
        <v>28.03</v>
      </c>
      <c r="J2806" s="573">
        <f t="shared" si="391"/>
        <v>0.71883878875586538</v>
      </c>
    </row>
    <row r="2807" spans="1:10" x14ac:dyDescent="0.25">
      <c r="A2807">
        <f t="shared" si="392"/>
        <v>0.28056891553357199</v>
      </c>
      <c r="B2807" s="2">
        <f t="shared" si="396"/>
        <v>28.040000000001584</v>
      </c>
      <c r="C2807" s="428">
        <f t="shared" si="393"/>
        <v>28.04</v>
      </c>
      <c r="D2807" s="425">
        <f t="shared" si="388"/>
        <v>0.28056891553355617</v>
      </c>
      <c r="E2807" s="433">
        <f t="shared" si="394"/>
        <v>28.04</v>
      </c>
      <c r="F2807" s="430">
        <f t="shared" si="389"/>
        <v>0.30626033187784735</v>
      </c>
      <c r="G2807" s="439">
        <f t="shared" si="395"/>
        <v>28.04</v>
      </c>
      <c r="H2807" s="435">
        <f t="shared" si="390"/>
        <v>0.30626033187784735</v>
      </c>
      <c r="I2807" s="577">
        <f t="shared" si="395"/>
        <v>28.04</v>
      </c>
      <c r="J2807" s="573">
        <f t="shared" si="391"/>
        <v>0.71891955797228557</v>
      </c>
    </row>
    <row r="2808" spans="1:10" x14ac:dyDescent="0.25">
      <c r="A2808">
        <f t="shared" si="392"/>
        <v>0.28066858010246321</v>
      </c>
      <c r="B2808" s="2">
        <f t="shared" si="396"/>
        <v>28.050000000001585</v>
      </c>
      <c r="C2808" s="428">
        <f t="shared" si="393"/>
        <v>28.05</v>
      </c>
      <c r="D2808" s="425">
        <f t="shared" si="388"/>
        <v>0.28066858010244738</v>
      </c>
      <c r="E2808" s="433">
        <f t="shared" si="394"/>
        <v>28.05</v>
      </c>
      <c r="F2808" s="430">
        <f t="shared" si="389"/>
        <v>0.30634749795294169</v>
      </c>
      <c r="G2808" s="439">
        <f t="shared" si="395"/>
        <v>28.05</v>
      </c>
      <c r="H2808" s="435">
        <f t="shared" si="390"/>
        <v>0.30634749795294169</v>
      </c>
      <c r="I2808" s="577">
        <f t="shared" si="395"/>
        <v>28.05</v>
      </c>
      <c r="J2808" s="573">
        <f t="shared" si="391"/>
        <v>0.71900032887524679</v>
      </c>
    </row>
    <row r="2809" spans="1:10" x14ac:dyDescent="0.25">
      <c r="A2809">
        <f t="shared" si="392"/>
        <v>0.28076824534742378</v>
      </c>
      <c r="B2809" s="2">
        <f t="shared" si="396"/>
        <v>28.060000000001587</v>
      </c>
      <c r="C2809" s="428">
        <f t="shared" si="393"/>
        <v>28.06</v>
      </c>
      <c r="D2809" s="425">
        <f t="shared" si="388"/>
        <v>0.28076824534740796</v>
      </c>
      <c r="E2809" s="433">
        <f t="shared" si="394"/>
        <v>28.06</v>
      </c>
      <c r="F2809" s="430">
        <f t="shared" si="389"/>
        <v>0.3064346704201773</v>
      </c>
      <c r="G2809" s="439">
        <f t="shared" si="395"/>
        <v>28.06</v>
      </c>
      <c r="H2809" s="435">
        <f t="shared" si="390"/>
        <v>0.3064346704201773</v>
      </c>
      <c r="I2809" s="577">
        <f t="shared" si="395"/>
        <v>28.06</v>
      </c>
      <c r="J2809" s="573">
        <f t="shared" si="391"/>
        <v>0.71908110146452697</v>
      </c>
    </row>
    <row r="2810" spans="1:10" x14ac:dyDescent="0.25">
      <c r="A2810">
        <f t="shared" si="392"/>
        <v>0.28086791126708066</v>
      </c>
      <c r="B2810" s="2">
        <f t="shared" si="396"/>
        <v>28.070000000001588</v>
      </c>
      <c r="C2810" s="428">
        <f t="shared" si="393"/>
        <v>28.07</v>
      </c>
      <c r="D2810" s="425">
        <f t="shared" si="388"/>
        <v>0.28086791126706478</v>
      </c>
      <c r="E2810" s="433">
        <f t="shared" si="394"/>
        <v>28.07</v>
      </c>
      <c r="F2810" s="430">
        <f t="shared" si="389"/>
        <v>0.30652184927659343</v>
      </c>
      <c r="G2810" s="439">
        <f t="shared" si="395"/>
        <v>28.07</v>
      </c>
      <c r="H2810" s="435">
        <f t="shared" si="390"/>
        <v>0.30652184927659343</v>
      </c>
      <c r="I2810" s="577">
        <f t="shared" si="395"/>
        <v>28.07</v>
      </c>
      <c r="J2810" s="573">
        <f t="shared" si="391"/>
        <v>0.71916187573990453</v>
      </c>
    </row>
    <row r="2811" spans="1:10" x14ac:dyDescent="0.25">
      <c r="A2811">
        <f t="shared" si="392"/>
        <v>0.28096757786006338</v>
      </c>
      <c r="B2811" s="2">
        <f t="shared" si="396"/>
        <v>28.08000000000159</v>
      </c>
      <c r="C2811" s="428">
        <f t="shared" si="393"/>
        <v>28.08</v>
      </c>
      <c r="D2811" s="425">
        <f t="shared" si="388"/>
        <v>0.28096757786004756</v>
      </c>
      <c r="E2811" s="433">
        <f t="shared" si="394"/>
        <v>28.08</v>
      </c>
      <c r="F2811" s="430">
        <f t="shared" si="389"/>
        <v>0.30660903451923011</v>
      </c>
      <c r="G2811" s="439">
        <f t="shared" si="395"/>
        <v>28.08</v>
      </c>
      <c r="H2811" s="435">
        <f t="shared" si="390"/>
        <v>0.30660903451923011</v>
      </c>
      <c r="I2811" s="577">
        <f t="shared" si="395"/>
        <v>28.08</v>
      </c>
      <c r="J2811" s="573">
        <f t="shared" si="391"/>
        <v>0.71924265170115753</v>
      </c>
    </row>
    <row r="2812" spans="1:10" x14ac:dyDescent="0.25">
      <c r="A2812">
        <f t="shared" si="392"/>
        <v>0.28106724512500431</v>
      </c>
      <c r="B2812" s="2">
        <f t="shared" si="396"/>
        <v>28.090000000001591</v>
      </c>
      <c r="C2812" s="428">
        <f t="shared" si="393"/>
        <v>28.09</v>
      </c>
      <c r="D2812" s="425">
        <f t="shared" si="388"/>
        <v>0.28106724512498849</v>
      </c>
      <c r="E2812" s="433">
        <f t="shared" si="394"/>
        <v>28.09</v>
      </c>
      <c r="F2812" s="430">
        <f t="shared" si="389"/>
        <v>0.3066962261451287</v>
      </c>
      <c r="G2812" s="439">
        <f t="shared" si="395"/>
        <v>28.09</v>
      </c>
      <c r="H2812" s="435">
        <f t="shared" si="390"/>
        <v>0.3066962261451287</v>
      </c>
      <c r="I2812" s="577">
        <f t="shared" si="395"/>
        <v>28.09</v>
      </c>
      <c r="J2812" s="573">
        <f t="shared" si="391"/>
        <v>0.71932342934806437</v>
      </c>
    </row>
    <row r="2813" spans="1:10" x14ac:dyDescent="0.25">
      <c r="A2813">
        <f t="shared" si="392"/>
        <v>0.2811669130605387</v>
      </c>
      <c r="B2813" s="2">
        <f t="shared" si="396"/>
        <v>28.100000000001593</v>
      </c>
      <c r="C2813" s="428">
        <f t="shared" si="393"/>
        <v>28.1</v>
      </c>
      <c r="D2813" s="425">
        <f t="shared" si="388"/>
        <v>0.28116691306052288</v>
      </c>
      <c r="E2813" s="433">
        <f t="shared" si="394"/>
        <v>28.1</v>
      </c>
      <c r="F2813" s="430">
        <f t="shared" si="389"/>
        <v>0.30678342415133142</v>
      </c>
      <c r="G2813" s="439">
        <f t="shared" si="395"/>
        <v>28.1</v>
      </c>
      <c r="H2813" s="435">
        <f t="shared" si="390"/>
        <v>0.30678342415133142</v>
      </c>
      <c r="I2813" s="577">
        <f t="shared" si="395"/>
        <v>28.1</v>
      </c>
      <c r="J2813" s="573">
        <f t="shared" si="391"/>
        <v>0.71940420868040311</v>
      </c>
    </row>
    <row r="2814" spans="1:10" x14ac:dyDescent="0.25">
      <c r="A2814">
        <f t="shared" si="392"/>
        <v>0.28126658166530455</v>
      </c>
      <c r="B2814" s="2">
        <f t="shared" si="396"/>
        <v>28.110000000001595</v>
      </c>
      <c r="C2814" s="428">
        <f t="shared" si="393"/>
        <v>28.11</v>
      </c>
      <c r="D2814" s="425">
        <f t="shared" si="388"/>
        <v>0.28126658166528867</v>
      </c>
      <c r="E2814" s="433">
        <f t="shared" si="394"/>
        <v>28.11</v>
      </c>
      <c r="F2814" s="430">
        <f t="shared" si="389"/>
        <v>0.30687062853488178</v>
      </c>
      <c r="G2814" s="439">
        <f t="shared" si="395"/>
        <v>28.11</v>
      </c>
      <c r="H2814" s="435">
        <f t="shared" si="390"/>
        <v>0.30687062853488178</v>
      </c>
      <c r="I2814" s="577">
        <f t="shared" si="395"/>
        <v>28.11</v>
      </c>
      <c r="J2814" s="573">
        <f t="shared" si="391"/>
        <v>0.71948498969795294</v>
      </c>
    </row>
    <row r="2815" spans="1:10" x14ac:dyDescent="0.25">
      <c r="A2815">
        <f t="shared" si="392"/>
        <v>0.28136625093794237</v>
      </c>
      <c r="B2815" s="2">
        <f t="shared" si="396"/>
        <v>28.120000000001596</v>
      </c>
      <c r="C2815" s="428">
        <f t="shared" si="393"/>
        <v>28.12</v>
      </c>
      <c r="D2815" s="425">
        <f t="shared" si="388"/>
        <v>0.28136625093792644</v>
      </c>
      <c r="E2815" s="433">
        <f t="shared" si="394"/>
        <v>28.12</v>
      </c>
      <c r="F2815" s="430">
        <f t="shared" si="389"/>
        <v>0.30695783929282383</v>
      </c>
      <c r="G2815" s="439">
        <f t="shared" si="395"/>
        <v>28.12</v>
      </c>
      <c r="H2815" s="435">
        <f t="shared" si="390"/>
        <v>0.30695783929282383</v>
      </c>
      <c r="I2815" s="577">
        <f t="shared" si="395"/>
        <v>28.12</v>
      </c>
      <c r="J2815" s="573">
        <f t="shared" si="391"/>
        <v>0.7195657724004908</v>
      </c>
    </row>
    <row r="2816" spans="1:10" x14ac:dyDescent="0.25">
      <c r="A2816">
        <f t="shared" si="392"/>
        <v>0.28146592087709571</v>
      </c>
      <c r="B2816" s="2">
        <f t="shared" si="396"/>
        <v>28.130000000001598</v>
      </c>
      <c r="C2816" s="428">
        <f t="shared" si="393"/>
        <v>28.13</v>
      </c>
      <c r="D2816" s="425">
        <f t="shared" si="388"/>
        <v>0.28146592087707972</v>
      </c>
      <c r="E2816" s="433">
        <f t="shared" si="394"/>
        <v>28.13</v>
      </c>
      <c r="F2816" s="430">
        <f t="shared" si="389"/>
        <v>0.30704505642220331</v>
      </c>
      <c r="G2816" s="439">
        <f t="shared" si="395"/>
        <v>28.13</v>
      </c>
      <c r="H2816" s="435">
        <f t="shared" si="390"/>
        <v>0.30704505642220331</v>
      </c>
      <c r="I2816" s="577">
        <f t="shared" si="395"/>
        <v>28.13</v>
      </c>
      <c r="J2816" s="573">
        <f t="shared" si="391"/>
        <v>0.71964655678779654</v>
      </c>
    </row>
    <row r="2817" spans="1:10" x14ac:dyDescent="0.25">
      <c r="A2817">
        <f t="shared" si="392"/>
        <v>0.28156559148141069</v>
      </c>
      <c r="B2817" s="2">
        <f t="shared" si="396"/>
        <v>28.140000000001599</v>
      </c>
      <c r="C2817" s="428">
        <f t="shared" si="393"/>
        <v>28.14</v>
      </c>
      <c r="D2817" s="425">
        <f t="shared" si="388"/>
        <v>0.28156559148139482</v>
      </c>
      <c r="E2817" s="433">
        <f t="shared" si="394"/>
        <v>28.14</v>
      </c>
      <c r="F2817" s="430">
        <f t="shared" si="389"/>
        <v>0.30713227992006653</v>
      </c>
      <c r="G2817" s="439">
        <f t="shared" si="395"/>
        <v>28.14</v>
      </c>
      <c r="H2817" s="435">
        <f t="shared" si="390"/>
        <v>0.30713227992006653</v>
      </c>
      <c r="I2817" s="577">
        <f t="shared" si="395"/>
        <v>28.14</v>
      </c>
      <c r="J2817" s="573">
        <f t="shared" si="391"/>
        <v>0.71972734285964746</v>
      </c>
    </row>
    <row r="2818" spans="1:10" x14ac:dyDescent="0.25">
      <c r="A2818">
        <f t="shared" si="392"/>
        <v>0.28166526274953635</v>
      </c>
      <c r="B2818" s="2">
        <f t="shared" si="396"/>
        <v>28.150000000001601</v>
      </c>
      <c r="C2818" s="428">
        <f t="shared" si="393"/>
        <v>28.15</v>
      </c>
      <c r="D2818" s="425">
        <f t="shared" si="388"/>
        <v>0.28166526274952042</v>
      </c>
      <c r="E2818" s="433">
        <f t="shared" si="394"/>
        <v>28.15</v>
      </c>
      <c r="F2818" s="430">
        <f t="shared" si="389"/>
        <v>0.30721950978346102</v>
      </c>
      <c r="G2818" s="439">
        <f t="shared" si="395"/>
        <v>28.15</v>
      </c>
      <c r="H2818" s="435">
        <f t="shared" si="390"/>
        <v>0.30721950978346102</v>
      </c>
      <c r="I2818" s="577">
        <f t="shared" si="395"/>
        <v>28.15</v>
      </c>
      <c r="J2818" s="573">
        <f t="shared" si="391"/>
        <v>0.71980813061582316</v>
      </c>
    </row>
    <row r="2819" spans="1:10" x14ac:dyDescent="0.25">
      <c r="A2819">
        <f t="shared" si="392"/>
        <v>0.28176493468012431</v>
      </c>
      <c r="B2819" s="2">
        <f t="shared" si="396"/>
        <v>28.160000000001602</v>
      </c>
      <c r="C2819" s="428">
        <f t="shared" si="393"/>
        <v>28.16</v>
      </c>
      <c r="D2819" s="425">
        <f t="shared" ref="D2819:D2882" si="397">(((1+C2819/100)^D$2)*C2819/100)/(((1+C2819/100)^D$2)-1)</f>
        <v>0.28176493468010833</v>
      </c>
      <c r="E2819" s="433">
        <f t="shared" si="394"/>
        <v>28.16</v>
      </c>
      <c r="F2819" s="430">
        <f t="shared" ref="F2819:F2882" si="398">(((1+E2819/100)^F$2)*E2819/100)/(((1+E2819/100)^F$2)-1)</f>
        <v>0.30730674600943519</v>
      </c>
      <c r="G2819" s="439">
        <f t="shared" si="395"/>
        <v>28.16</v>
      </c>
      <c r="H2819" s="435">
        <f t="shared" ref="H2819:H2882" si="399">(((1+G2819/100)^H$2)*G2819/100)/(((1+G2819/100)^H$2)-1)</f>
        <v>0.30730674600943519</v>
      </c>
      <c r="I2819" s="577">
        <f t="shared" si="395"/>
        <v>28.16</v>
      </c>
      <c r="J2819" s="573">
        <f t="shared" ref="J2819:J2882" si="400">(((1+I2819/100)^J$2)*I2819/100)/(((1+I2819/100)^J$2)-1)</f>
        <v>0.71988892005610094</v>
      </c>
    </row>
    <row r="2820" spans="1:10" x14ac:dyDescent="0.25">
      <c r="A2820">
        <f t="shared" si="392"/>
        <v>0.28186460727182899</v>
      </c>
      <c r="B2820" s="2">
        <f t="shared" si="396"/>
        <v>28.170000000001604</v>
      </c>
      <c r="C2820" s="428">
        <f t="shared" si="393"/>
        <v>28.17</v>
      </c>
      <c r="D2820" s="425">
        <f t="shared" si="397"/>
        <v>0.28186460727181306</v>
      </c>
      <c r="E2820" s="433">
        <f t="shared" si="394"/>
        <v>28.17</v>
      </c>
      <c r="F2820" s="430">
        <f t="shared" si="398"/>
        <v>0.30739398859503886</v>
      </c>
      <c r="G2820" s="439">
        <f t="shared" si="395"/>
        <v>28.17</v>
      </c>
      <c r="H2820" s="435">
        <f t="shared" si="399"/>
        <v>0.30739398859503886</v>
      </c>
      <c r="I2820" s="577">
        <f t="shared" si="395"/>
        <v>28.17</v>
      </c>
      <c r="J2820" s="573">
        <f t="shared" si="400"/>
        <v>0.71996971118026021</v>
      </c>
    </row>
    <row r="2821" spans="1:10" x14ac:dyDescent="0.25">
      <c r="A2821">
        <f t="shared" ref="A2821:A2884" si="401">(((1+B2821/100)^A$2)*B2821/100)/(((1+B2821/100)^A$2)-1)</f>
        <v>0.28196428052330752</v>
      </c>
      <c r="B2821" s="2">
        <f t="shared" si="396"/>
        <v>28.180000000001606</v>
      </c>
      <c r="C2821" s="428">
        <f t="shared" si="393"/>
        <v>28.18</v>
      </c>
      <c r="D2821" s="425">
        <f t="shared" si="397"/>
        <v>0.28196428052329153</v>
      </c>
      <c r="E2821" s="433">
        <f t="shared" si="394"/>
        <v>28.18</v>
      </c>
      <c r="F2821" s="430">
        <f t="shared" si="398"/>
        <v>0.30748123753732248</v>
      </c>
      <c r="G2821" s="439">
        <f t="shared" si="395"/>
        <v>28.18</v>
      </c>
      <c r="H2821" s="435">
        <f t="shared" si="399"/>
        <v>0.30748123753732248</v>
      </c>
      <c r="I2821" s="577">
        <f t="shared" si="395"/>
        <v>28.18</v>
      </c>
      <c r="J2821" s="573">
        <f t="shared" si="400"/>
        <v>0.72005050398807946</v>
      </c>
    </row>
    <row r="2822" spans="1:10" x14ac:dyDescent="0.25">
      <c r="A2822">
        <f t="shared" si="401"/>
        <v>0.28206395443321974</v>
      </c>
      <c r="B2822" s="2">
        <f t="shared" si="396"/>
        <v>28.190000000001607</v>
      </c>
      <c r="C2822" s="428">
        <f t="shared" ref="C2822:C2885" si="402">ROUND(C2821+0.01,2)</f>
        <v>28.19</v>
      </c>
      <c r="D2822" s="425">
        <f t="shared" si="397"/>
        <v>0.28206395443320376</v>
      </c>
      <c r="E2822" s="433">
        <f t="shared" ref="E2822:E2885" si="403">ROUND(E2821+0.01,2)</f>
        <v>28.19</v>
      </c>
      <c r="F2822" s="430">
        <f t="shared" si="398"/>
        <v>0.30756849283333776</v>
      </c>
      <c r="G2822" s="439">
        <f t="shared" ref="G2822:I2885" si="404">ROUND(G2821+0.01,2)</f>
        <v>28.19</v>
      </c>
      <c r="H2822" s="435">
        <f t="shared" si="399"/>
        <v>0.30756849283333776</v>
      </c>
      <c r="I2822" s="577">
        <f t="shared" si="404"/>
        <v>28.19</v>
      </c>
      <c r="J2822" s="573">
        <f t="shared" si="400"/>
        <v>0.72013129847933732</v>
      </c>
    </row>
    <row r="2823" spans="1:10" x14ac:dyDescent="0.25">
      <c r="A2823">
        <f t="shared" si="401"/>
        <v>0.28216362900022829</v>
      </c>
      <c r="B2823" s="2">
        <f t="shared" si="396"/>
        <v>28.200000000001609</v>
      </c>
      <c r="C2823" s="428">
        <f t="shared" si="402"/>
        <v>28.2</v>
      </c>
      <c r="D2823" s="425">
        <f t="shared" si="397"/>
        <v>0.28216362900021225</v>
      </c>
      <c r="E2823" s="433">
        <f t="shared" si="403"/>
        <v>28.2</v>
      </c>
      <c r="F2823" s="430">
        <f t="shared" si="398"/>
        <v>0.30765575448013738</v>
      </c>
      <c r="G2823" s="439">
        <f t="shared" si="404"/>
        <v>28.2</v>
      </c>
      <c r="H2823" s="435">
        <f t="shared" si="399"/>
        <v>0.30765575448013738</v>
      </c>
      <c r="I2823" s="577">
        <f t="shared" si="404"/>
        <v>28.2</v>
      </c>
      <c r="J2823" s="573">
        <f t="shared" si="400"/>
        <v>0.72021209465381253</v>
      </c>
    </row>
    <row r="2824" spans="1:10" x14ac:dyDescent="0.25">
      <c r="A2824">
        <f t="shared" si="401"/>
        <v>0.28226330422299839</v>
      </c>
      <c r="B2824" s="2">
        <f t="shared" si="396"/>
        <v>28.21000000000161</v>
      </c>
      <c r="C2824" s="428">
        <f t="shared" si="402"/>
        <v>28.21</v>
      </c>
      <c r="D2824" s="425">
        <f t="shared" si="397"/>
        <v>0.28226330422298235</v>
      </c>
      <c r="E2824" s="433">
        <f t="shared" si="403"/>
        <v>28.21</v>
      </c>
      <c r="F2824" s="430">
        <f t="shared" si="398"/>
        <v>0.30774302247477525</v>
      </c>
      <c r="G2824" s="439">
        <f t="shared" si="404"/>
        <v>28.21</v>
      </c>
      <c r="H2824" s="435">
        <f t="shared" si="399"/>
        <v>0.30774302247477525</v>
      </c>
      <c r="I2824" s="577">
        <f t="shared" si="404"/>
        <v>28.21</v>
      </c>
      <c r="J2824" s="573">
        <f t="shared" si="400"/>
        <v>0.72029289251128348</v>
      </c>
    </row>
    <row r="2825" spans="1:10" x14ac:dyDescent="0.25">
      <c r="A2825">
        <f t="shared" si="401"/>
        <v>0.28236298010019806</v>
      </c>
      <c r="B2825" s="2">
        <f t="shared" si="396"/>
        <v>28.220000000001612</v>
      </c>
      <c r="C2825" s="428">
        <f t="shared" si="402"/>
        <v>28.22</v>
      </c>
      <c r="D2825" s="425">
        <f t="shared" si="397"/>
        <v>0.28236298010018196</v>
      </c>
      <c r="E2825" s="433">
        <f t="shared" si="403"/>
        <v>28.22</v>
      </c>
      <c r="F2825" s="430">
        <f t="shared" si="398"/>
        <v>0.3078302968143059</v>
      </c>
      <c r="G2825" s="439">
        <f t="shared" si="404"/>
        <v>28.22</v>
      </c>
      <c r="H2825" s="435">
        <f t="shared" si="399"/>
        <v>0.3078302968143059</v>
      </c>
      <c r="I2825" s="577">
        <f t="shared" si="404"/>
        <v>28.22</v>
      </c>
      <c r="J2825" s="573">
        <f t="shared" si="400"/>
        <v>0.72037369205152912</v>
      </c>
    </row>
    <row r="2826" spans="1:10" x14ac:dyDescent="0.25">
      <c r="A2826">
        <f t="shared" si="401"/>
        <v>0.28246265663049797</v>
      </c>
      <c r="B2826" s="2">
        <f t="shared" si="396"/>
        <v>28.230000000001613</v>
      </c>
      <c r="C2826" s="428">
        <f t="shared" si="402"/>
        <v>28.23</v>
      </c>
      <c r="D2826" s="425">
        <f t="shared" si="397"/>
        <v>0.28246265663048187</v>
      </c>
      <c r="E2826" s="433">
        <f t="shared" si="403"/>
        <v>28.23</v>
      </c>
      <c r="F2826" s="430">
        <f t="shared" si="398"/>
        <v>0.30791757749578541</v>
      </c>
      <c r="G2826" s="439">
        <f t="shared" si="404"/>
        <v>28.23</v>
      </c>
      <c r="H2826" s="435">
        <f t="shared" si="399"/>
        <v>0.30791757749578541</v>
      </c>
      <c r="I2826" s="577">
        <f t="shared" si="404"/>
        <v>28.23</v>
      </c>
      <c r="J2826" s="573">
        <f t="shared" si="400"/>
        <v>0.72045449327432853</v>
      </c>
    </row>
    <row r="2827" spans="1:10" x14ac:dyDescent="0.25">
      <c r="A2827">
        <f t="shared" si="401"/>
        <v>0.28256233381257145</v>
      </c>
      <c r="B2827" s="2">
        <f t="shared" si="396"/>
        <v>28.240000000001615</v>
      </c>
      <c r="C2827" s="428">
        <f t="shared" si="402"/>
        <v>28.24</v>
      </c>
      <c r="D2827" s="425">
        <f t="shared" si="397"/>
        <v>0.28256233381255536</v>
      </c>
      <c r="E2827" s="433">
        <f t="shared" si="403"/>
        <v>28.24</v>
      </c>
      <c r="F2827" s="430">
        <f t="shared" si="398"/>
        <v>0.30800486451627046</v>
      </c>
      <c r="G2827" s="439">
        <f t="shared" si="404"/>
        <v>28.24</v>
      </c>
      <c r="H2827" s="435">
        <f t="shared" si="399"/>
        <v>0.30800486451627046</v>
      </c>
      <c r="I2827" s="577">
        <f t="shared" si="404"/>
        <v>28.24</v>
      </c>
      <c r="J2827" s="573">
        <f t="shared" si="400"/>
        <v>0.72053529617946033</v>
      </c>
    </row>
    <row r="2828" spans="1:10" x14ac:dyDescent="0.25">
      <c r="A2828">
        <f t="shared" si="401"/>
        <v>0.28266201164509469</v>
      </c>
      <c r="B2828" s="2">
        <f t="shared" si="396"/>
        <v>28.250000000001616</v>
      </c>
      <c r="C2828" s="428">
        <f t="shared" si="402"/>
        <v>28.25</v>
      </c>
      <c r="D2828" s="425">
        <f t="shared" si="397"/>
        <v>0.28266201164507854</v>
      </c>
      <c r="E2828" s="433">
        <f t="shared" si="403"/>
        <v>28.25</v>
      </c>
      <c r="F2828" s="430">
        <f t="shared" si="398"/>
        <v>0.30809215787281907</v>
      </c>
      <c r="G2828" s="439">
        <f t="shared" si="404"/>
        <v>28.25</v>
      </c>
      <c r="H2828" s="435">
        <f t="shared" si="399"/>
        <v>0.30809215787281907</v>
      </c>
      <c r="I2828" s="577">
        <f t="shared" si="404"/>
        <v>28.25</v>
      </c>
      <c r="J2828" s="573">
        <f t="shared" si="400"/>
        <v>0.72061610076670324</v>
      </c>
    </row>
    <row r="2829" spans="1:10" x14ac:dyDescent="0.25">
      <c r="A2829">
        <f t="shared" si="401"/>
        <v>0.28276169012674635</v>
      </c>
      <c r="B2829" s="2">
        <f t="shared" si="396"/>
        <v>28.260000000001618</v>
      </c>
      <c r="C2829" s="428">
        <f t="shared" si="402"/>
        <v>28.26</v>
      </c>
      <c r="D2829" s="425">
        <f t="shared" si="397"/>
        <v>0.28276169012673025</v>
      </c>
      <c r="E2829" s="433">
        <f t="shared" si="403"/>
        <v>28.26</v>
      </c>
      <c r="F2829" s="430">
        <f t="shared" si="398"/>
        <v>0.30817945756249016</v>
      </c>
      <c r="G2829" s="439">
        <f t="shared" si="404"/>
        <v>28.26</v>
      </c>
      <c r="H2829" s="435">
        <f t="shared" si="399"/>
        <v>0.30817945756249016</v>
      </c>
      <c r="I2829" s="577">
        <f t="shared" si="404"/>
        <v>28.26</v>
      </c>
      <c r="J2829" s="573">
        <f t="shared" si="400"/>
        <v>0.72069690703583644</v>
      </c>
    </row>
    <row r="2830" spans="1:10" x14ac:dyDescent="0.25">
      <c r="A2830">
        <f t="shared" si="401"/>
        <v>0.28286136925620792</v>
      </c>
      <c r="B2830" s="2">
        <f t="shared" si="396"/>
        <v>28.27000000000162</v>
      </c>
      <c r="C2830" s="428">
        <f t="shared" si="402"/>
        <v>28.27</v>
      </c>
      <c r="D2830" s="425">
        <f t="shared" si="397"/>
        <v>0.28286136925619176</v>
      </c>
      <c r="E2830" s="433">
        <f t="shared" si="403"/>
        <v>28.27</v>
      </c>
      <c r="F2830" s="430">
        <f t="shared" si="398"/>
        <v>0.30826676358234373</v>
      </c>
      <c r="G2830" s="439">
        <f t="shared" si="404"/>
        <v>28.27</v>
      </c>
      <c r="H2830" s="435">
        <f t="shared" si="399"/>
        <v>0.30826676358234373</v>
      </c>
      <c r="I2830" s="577">
        <f t="shared" si="404"/>
        <v>28.27</v>
      </c>
      <c r="J2830" s="573">
        <f t="shared" si="400"/>
        <v>0.72077771498663878</v>
      </c>
    </row>
    <row r="2831" spans="1:10" x14ac:dyDescent="0.25">
      <c r="A2831">
        <f t="shared" si="401"/>
        <v>0.28296104903216346</v>
      </c>
      <c r="B2831" s="2">
        <f t="shared" si="396"/>
        <v>28.280000000001621</v>
      </c>
      <c r="C2831" s="428">
        <f t="shared" si="402"/>
        <v>28.28</v>
      </c>
      <c r="D2831" s="425">
        <f t="shared" si="397"/>
        <v>0.28296104903214725</v>
      </c>
      <c r="E2831" s="433">
        <f t="shared" si="403"/>
        <v>28.28</v>
      </c>
      <c r="F2831" s="430">
        <f t="shared" si="398"/>
        <v>0.30835407592944086</v>
      </c>
      <c r="G2831" s="439">
        <f t="shared" si="404"/>
        <v>28.28</v>
      </c>
      <c r="H2831" s="435">
        <f t="shared" si="399"/>
        <v>0.30835407592944086</v>
      </c>
      <c r="I2831" s="577">
        <f t="shared" si="404"/>
        <v>28.28</v>
      </c>
      <c r="J2831" s="573">
        <f t="shared" si="400"/>
        <v>0.72085852461888933</v>
      </c>
    </row>
    <row r="2832" spans="1:10" x14ac:dyDescent="0.25">
      <c r="A2832">
        <f t="shared" si="401"/>
        <v>0.2830607294532998</v>
      </c>
      <c r="B2832" s="2">
        <f t="shared" si="396"/>
        <v>28.290000000001623</v>
      </c>
      <c r="C2832" s="428">
        <f t="shared" si="402"/>
        <v>28.29</v>
      </c>
      <c r="D2832" s="425">
        <f t="shared" si="397"/>
        <v>0.28306072945328359</v>
      </c>
      <c r="E2832" s="433">
        <f t="shared" si="403"/>
        <v>28.29</v>
      </c>
      <c r="F2832" s="430">
        <f t="shared" si="398"/>
        <v>0.30844139460084363</v>
      </c>
      <c r="G2832" s="439">
        <f t="shared" si="404"/>
        <v>28.29</v>
      </c>
      <c r="H2832" s="435">
        <f t="shared" si="399"/>
        <v>0.30844139460084363</v>
      </c>
      <c r="I2832" s="577">
        <f t="shared" si="404"/>
        <v>28.29</v>
      </c>
      <c r="J2832" s="573">
        <f t="shared" si="400"/>
        <v>0.7209393359323667</v>
      </c>
    </row>
    <row r="2833" spans="1:10" x14ac:dyDescent="0.25">
      <c r="A2833">
        <f t="shared" si="401"/>
        <v>0.28316041051830632</v>
      </c>
      <c r="B2833" s="2">
        <f t="shared" si="396"/>
        <v>28.300000000001624</v>
      </c>
      <c r="C2833" s="428">
        <f t="shared" si="402"/>
        <v>28.3</v>
      </c>
      <c r="D2833" s="425">
        <f t="shared" si="397"/>
        <v>0.28316041051829011</v>
      </c>
      <c r="E2833" s="433">
        <f t="shared" si="403"/>
        <v>28.3</v>
      </c>
      <c r="F2833" s="430">
        <f t="shared" si="398"/>
        <v>0.30852871959361516</v>
      </c>
      <c r="G2833" s="439">
        <f t="shared" si="404"/>
        <v>28.3</v>
      </c>
      <c r="H2833" s="435">
        <f t="shared" si="399"/>
        <v>0.30852871959361516</v>
      </c>
      <c r="I2833" s="577">
        <f t="shared" si="404"/>
        <v>28.3</v>
      </c>
      <c r="J2833" s="573">
        <f t="shared" si="400"/>
        <v>0.72102014892685085</v>
      </c>
    </row>
    <row r="2834" spans="1:10" x14ac:dyDescent="0.25">
      <c r="A2834">
        <f t="shared" si="401"/>
        <v>0.28326009222587512</v>
      </c>
      <c r="B2834" s="2">
        <f t="shared" si="396"/>
        <v>28.310000000001626</v>
      </c>
      <c r="C2834" s="428">
        <f t="shared" si="402"/>
        <v>28.31</v>
      </c>
      <c r="D2834" s="425">
        <f t="shared" si="397"/>
        <v>0.28326009222585891</v>
      </c>
      <c r="E2834" s="433">
        <f t="shared" si="403"/>
        <v>28.31</v>
      </c>
      <c r="F2834" s="430">
        <f t="shared" si="398"/>
        <v>0.30861605090481953</v>
      </c>
      <c r="G2834" s="439">
        <f t="shared" si="404"/>
        <v>28.31</v>
      </c>
      <c r="H2834" s="435">
        <f t="shared" si="399"/>
        <v>0.30861605090481953</v>
      </c>
      <c r="I2834" s="577">
        <f t="shared" si="404"/>
        <v>28.31</v>
      </c>
      <c r="J2834" s="573">
        <f t="shared" si="400"/>
        <v>0.72110096360212006</v>
      </c>
    </row>
    <row r="2835" spans="1:10" x14ac:dyDescent="0.25">
      <c r="A2835">
        <f t="shared" si="401"/>
        <v>0.28335977457470096</v>
      </c>
      <c r="B2835" s="2">
        <f t="shared" si="396"/>
        <v>28.320000000001627</v>
      </c>
      <c r="C2835" s="428">
        <f t="shared" si="402"/>
        <v>28.32</v>
      </c>
      <c r="D2835" s="425">
        <f t="shared" si="397"/>
        <v>0.28335977457468475</v>
      </c>
      <c r="E2835" s="433">
        <f t="shared" si="403"/>
        <v>28.32</v>
      </c>
      <c r="F2835" s="430">
        <f t="shared" si="398"/>
        <v>0.30870338853152202</v>
      </c>
      <c r="G2835" s="439">
        <f t="shared" si="404"/>
        <v>28.32</v>
      </c>
      <c r="H2835" s="435">
        <f t="shared" si="399"/>
        <v>0.30870338853152202</v>
      </c>
      <c r="I2835" s="577">
        <f t="shared" si="404"/>
        <v>28.32</v>
      </c>
      <c r="J2835" s="573">
        <f t="shared" si="400"/>
        <v>0.72118177995795385</v>
      </c>
    </row>
    <row r="2836" spans="1:10" x14ac:dyDescent="0.25">
      <c r="A2836">
        <f t="shared" si="401"/>
        <v>0.28345945756348129</v>
      </c>
      <c r="B2836" s="2">
        <f t="shared" si="396"/>
        <v>28.330000000001629</v>
      </c>
      <c r="C2836" s="428">
        <f t="shared" si="402"/>
        <v>28.33</v>
      </c>
      <c r="D2836" s="425">
        <f t="shared" si="397"/>
        <v>0.28345945756346502</v>
      </c>
      <c r="E2836" s="433">
        <f t="shared" si="403"/>
        <v>28.33</v>
      </c>
      <c r="F2836" s="430">
        <f t="shared" si="398"/>
        <v>0.30879073247078881</v>
      </c>
      <c r="G2836" s="439">
        <f t="shared" si="404"/>
        <v>28.33</v>
      </c>
      <c r="H2836" s="435">
        <f t="shared" si="399"/>
        <v>0.30879073247078881</v>
      </c>
      <c r="I2836" s="577">
        <f t="shared" si="404"/>
        <v>28.33</v>
      </c>
      <c r="J2836" s="573">
        <f t="shared" si="400"/>
        <v>0.72126259799413095</v>
      </c>
    </row>
    <row r="2837" spans="1:10" x14ac:dyDescent="0.25">
      <c r="A2837">
        <f t="shared" si="401"/>
        <v>0.28355914119091602</v>
      </c>
      <c r="B2837" s="2">
        <f t="shared" si="396"/>
        <v>28.340000000001631</v>
      </c>
      <c r="C2837" s="428">
        <f t="shared" si="402"/>
        <v>28.34</v>
      </c>
      <c r="D2837" s="425">
        <f t="shared" si="397"/>
        <v>0.28355914119089976</v>
      </c>
      <c r="E2837" s="433">
        <f t="shared" si="403"/>
        <v>28.34</v>
      </c>
      <c r="F2837" s="430">
        <f t="shared" si="398"/>
        <v>0.30887808271968747</v>
      </c>
      <c r="G2837" s="439">
        <f t="shared" si="404"/>
        <v>28.34</v>
      </c>
      <c r="H2837" s="435">
        <f t="shared" si="399"/>
        <v>0.30887808271968747</v>
      </c>
      <c r="I2837" s="577">
        <f t="shared" si="404"/>
        <v>28.34</v>
      </c>
      <c r="J2837" s="573">
        <f t="shared" si="400"/>
        <v>0.72134341771043209</v>
      </c>
    </row>
    <row r="2838" spans="1:10" x14ac:dyDescent="0.25">
      <c r="A2838">
        <f t="shared" si="401"/>
        <v>0.28365882545570797</v>
      </c>
      <c r="B2838" s="2">
        <f t="shared" si="396"/>
        <v>28.350000000001632</v>
      </c>
      <c r="C2838" s="428">
        <f t="shared" si="402"/>
        <v>28.35</v>
      </c>
      <c r="D2838" s="425">
        <f t="shared" si="397"/>
        <v>0.28365882545569165</v>
      </c>
      <c r="E2838" s="433">
        <f t="shared" si="403"/>
        <v>28.35</v>
      </c>
      <c r="F2838" s="430">
        <f t="shared" si="398"/>
        <v>0.30896543927528591</v>
      </c>
      <c r="G2838" s="439">
        <f t="shared" si="404"/>
        <v>28.35</v>
      </c>
      <c r="H2838" s="435">
        <f t="shared" si="399"/>
        <v>0.30896543927528591</v>
      </c>
      <c r="I2838" s="577">
        <f t="shared" si="404"/>
        <v>28.35</v>
      </c>
      <c r="J2838" s="573">
        <f t="shared" si="400"/>
        <v>0.72142423910663434</v>
      </c>
    </row>
    <row r="2839" spans="1:10" x14ac:dyDescent="0.25">
      <c r="A2839">
        <f t="shared" si="401"/>
        <v>0.2837585103565623</v>
      </c>
      <c r="B2839" s="2">
        <f t="shared" si="396"/>
        <v>28.360000000001634</v>
      </c>
      <c r="C2839" s="428">
        <f t="shared" si="402"/>
        <v>28.36</v>
      </c>
      <c r="D2839" s="425">
        <f t="shared" si="397"/>
        <v>0.28375851035654603</v>
      </c>
      <c r="E2839" s="433">
        <f t="shared" si="403"/>
        <v>28.36</v>
      </c>
      <c r="F2839" s="430">
        <f t="shared" si="398"/>
        <v>0.3090528021346538</v>
      </c>
      <c r="G2839" s="439">
        <f t="shared" si="404"/>
        <v>28.36</v>
      </c>
      <c r="H2839" s="435">
        <f t="shared" si="399"/>
        <v>0.3090528021346538</v>
      </c>
      <c r="I2839" s="577">
        <f t="shared" si="404"/>
        <v>28.36</v>
      </c>
      <c r="J2839" s="573">
        <f t="shared" si="400"/>
        <v>0.72150506218251864</v>
      </c>
    </row>
    <row r="2840" spans="1:10" x14ac:dyDescent="0.25">
      <c r="A2840">
        <f t="shared" si="401"/>
        <v>0.28385819589218697</v>
      </c>
      <c r="B2840" s="2">
        <f t="shared" si="396"/>
        <v>28.370000000001635</v>
      </c>
      <c r="C2840" s="428">
        <f t="shared" si="402"/>
        <v>28.37</v>
      </c>
      <c r="D2840" s="425">
        <f t="shared" si="397"/>
        <v>0.28385819589217076</v>
      </c>
      <c r="E2840" s="433">
        <f t="shared" si="403"/>
        <v>28.37</v>
      </c>
      <c r="F2840" s="430">
        <f t="shared" si="398"/>
        <v>0.30914017129486149</v>
      </c>
      <c r="G2840" s="439">
        <f t="shared" si="404"/>
        <v>28.37</v>
      </c>
      <c r="H2840" s="435">
        <f t="shared" si="399"/>
        <v>0.30914017129486149</v>
      </c>
      <c r="I2840" s="577">
        <f t="shared" si="404"/>
        <v>28.37</v>
      </c>
      <c r="J2840" s="573">
        <f t="shared" si="400"/>
        <v>0.72158588693786396</v>
      </c>
    </row>
    <row r="2841" spans="1:10" x14ac:dyDescent="0.25">
      <c r="A2841">
        <f t="shared" si="401"/>
        <v>0.28395788206129269</v>
      </c>
      <c r="B2841" s="2">
        <f t="shared" si="396"/>
        <v>28.380000000001637</v>
      </c>
      <c r="C2841" s="428">
        <f t="shared" si="402"/>
        <v>28.38</v>
      </c>
      <c r="D2841" s="425">
        <f t="shared" si="397"/>
        <v>0.28395788206127631</v>
      </c>
      <c r="E2841" s="433">
        <f t="shared" si="403"/>
        <v>28.38</v>
      </c>
      <c r="F2841" s="430">
        <f t="shared" si="398"/>
        <v>0.30922754675298042</v>
      </c>
      <c r="G2841" s="439">
        <f t="shared" si="404"/>
        <v>28.38</v>
      </c>
      <c r="H2841" s="435">
        <f t="shared" si="399"/>
        <v>0.30922754675298042</v>
      </c>
      <c r="I2841" s="577">
        <f t="shared" si="404"/>
        <v>28.38</v>
      </c>
      <c r="J2841" s="573">
        <f t="shared" si="400"/>
        <v>0.72166671337244914</v>
      </c>
    </row>
    <row r="2842" spans="1:10" x14ac:dyDescent="0.25">
      <c r="A2842">
        <f t="shared" si="401"/>
        <v>0.28405756886259237</v>
      </c>
      <c r="B2842" s="2">
        <f t="shared" si="396"/>
        <v>28.390000000001638</v>
      </c>
      <c r="C2842" s="428">
        <f t="shared" si="402"/>
        <v>28.39</v>
      </c>
      <c r="D2842" s="425">
        <f t="shared" si="397"/>
        <v>0.28405756886257599</v>
      </c>
      <c r="E2842" s="433">
        <f t="shared" si="403"/>
        <v>28.39</v>
      </c>
      <c r="F2842" s="430">
        <f t="shared" si="398"/>
        <v>0.30931492850608311</v>
      </c>
      <c r="G2842" s="439">
        <f t="shared" si="404"/>
        <v>28.39</v>
      </c>
      <c r="H2842" s="435">
        <f t="shared" si="399"/>
        <v>0.30931492850608311</v>
      </c>
      <c r="I2842" s="577">
        <f t="shared" si="404"/>
        <v>28.39</v>
      </c>
      <c r="J2842" s="573">
        <f t="shared" si="400"/>
        <v>0.72174754148605458</v>
      </c>
    </row>
    <row r="2843" spans="1:10" x14ac:dyDescent="0.25">
      <c r="A2843">
        <f t="shared" si="401"/>
        <v>0.28415725629480193</v>
      </c>
      <c r="B2843" s="2">
        <f t="shared" si="396"/>
        <v>28.40000000000164</v>
      </c>
      <c r="C2843" s="428">
        <f t="shared" si="402"/>
        <v>28.4</v>
      </c>
      <c r="D2843" s="425">
        <f t="shared" si="397"/>
        <v>0.28415725629478555</v>
      </c>
      <c r="E2843" s="433">
        <f t="shared" si="403"/>
        <v>28.4</v>
      </c>
      <c r="F2843" s="430">
        <f t="shared" si="398"/>
        <v>0.30940231655124312</v>
      </c>
      <c r="G2843" s="439">
        <f t="shared" si="404"/>
        <v>28.4</v>
      </c>
      <c r="H2843" s="435">
        <f t="shared" si="399"/>
        <v>0.30940231655124312</v>
      </c>
      <c r="I2843" s="577">
        <f t="shared" si="404"/>
        <v>28.4</v>
      </c>
      <c r="J2843" s="573">
        <f t="shared" si="400"/>
        <v>0.72182837127845878</v>
      </c>
    </row>
    <row r="2844" spans="1:10" x14ac:dyDescent="0.25">
      <c r="A2844">
        <f t="shared" si="401"/>
        <v>0.28425694435663967</v>
      </c>
      <c r="B2844" s="2">
        <f t="shared" si="396"/>
        <v>28.410000000001641</v>
      </c>
      <c r="C2844" s="428">
        <f t="shared" si="402"/>
        <v>28.41</v>
      </c>
      <c r="D2844" s="425">
        <f t="shared" si="397"/>
        <v>0.2842569443566233</v>
      </c>
      <c r="E2844" s="433">
        <f t="shared" si="403"/>
        <v>28.41</v>
      </c>
      <c r="F2844" s="430">
        <f t="shared" si="398"/>
        <v>0.30948971088553495</v>
      </c>
      <c r="G2844" s="439">
        <f t="shared" si="404"/>
        <v>28.41</v>
      </c>
      <c r="H2844" s="435">
        <f t="shared" si="399"/>
        <v>0.30948971088553495</v>
      </c>
      <c r="I2844" s="577">
        <f t="shared" si="404"/>
        <v>28.41</v>
      </c>
      <c r="J2844" s="573">
        <f t="shared" si="400"/>
        <v>0.7219092027494417</v>
      </c>
    </row>
    <row r="2845" spans="1:10" x14ac:dyDescent="0.25">
      <c r="A2845">
        <f t="shared" si="401"/>
        <v>0.28435663304682662</v>
      </c>
      <c r="B2845" s="2">
        <f t="shared" si="396"/>
        <v>28.420000000001643</v>
      </c>
      <c r="C2845" s="428">
        <f t="shared" si="402"/>
        <v>28.42</v>
      </c>
      <c r="D2845" s="425">
        <f t="shared" si="397"/>
        <v>0.28435663304681025</v>
      </c>
      <c r="E2845" s="433">
        <f t="shared" si="403"/>
        <v>28.42</v>
      </c>
      <c r="F2845" s="430">
        <f t="shared" si="398"/>
        <v>0.30957711150603434</v>
      </c>
      <c r="G2845" s="439">
        <f t="shared" si="404"/>
        <v>28.42</v>
      </c>
      <c r="H2845" s="435">
        <f t="shared" si="399"/>
        <v>0.30957711150603434</v>
      </c>
      <c r="I2845" s="577">
        <f t="shared" si="404"/>
        <v>28.42</v>
      </c>
      <c r="J2845" s="573">
        <f t="shared" si="400"/>
        <v>0.72199003589878297</v>
      </c>
    </row>
    <row r="2846" spans="1:10" x14ac:dyDescent="0.25">
      <c r="A2846">
        <f t="shared" si="401"/>
        <v>0.28445632236408636</v>
      </c>
      <c r="B2846" s="2">
        <f t="shared" si="396"/>
        <v>28.430000000001645</v>
      </c>
      <c r="C2846" s="428">
        <f t="shared" si="402"/>
        <v>28.43</v>
      </c>
      <c r="D2846" s="425">
        <f t="shared" si="397"/>
        <v>0.28445632236406992</v>
      </c>
      <c r="E2846" s="433">
        <f t="shared" si="403"/>
        <v>28.43</v>
      </c>
      <c r="F2846" s="430">
        <f t="shared" si="398"/>
        <v>0.30966451840981785</v>
      </c>
      <c r="G2846" s="439">
        <f t="shared" si="404"/>
        <v>28.43</v>
      </c>
      <c r="H2846" s="435">
        <f t="shared" si="399"/>
        <v>0.30966451840981785</v>
      </c>
      <c r="I2846" s="577">
        <f t="shared" si="404"/>
        <v>28.43</v>
      </c>
      <c r="J2846" s="573">
        <f t="shared" si="400"/>
        <v>0.72207087072626186</v>
      </c>
    </row>
    <row r="2847" spans="1:10" x14ac:dyDescent="0.25">
      <c r="A2847">
        <f t="shared" si="401"/>
        <v>0.284556012307145</v>
      </c>
      <c r="B2847" s="2">
        <f t="shared" si="396"/>
        <v>28.440000000001646</v>
      </c>
      <c r="C2847" s="428">
        <f t="shared" si="402"/>
        <v>28.44</v>
      </c>
      <c r="D2847" s="425">
        <f t="shared" si="397"/>
        <v>0.28455601230712857</v>
      </c>
      <c r="E2847" s="433">
        <f t="shared" si="403"/>
        <v>28.44</v>
      </c>
      <c r="F2847" s="430">
        <f t="shared" si="398"/>
        <v>0.3097519315939633</v>
      </c>
      <c r="G2847" s="439">
        <f t="shared" si="404"/>
        <v>28.44</v>
      </c>
      <c r="H2847" s="435">
        <f t="shared" si="399"/>
        <v>0.3097519315939633</v>
      </c>
      <c r="I2847" s="577">
        <f t="shared" si="404"/>
        <v>28.44</v>
      </c>
      <c r="J2847" s="573">
        <f t="shared" si="400"/>
        <v>0.72215170723165811</v>
      </c>
    </row>
    <row r="2848" spans="1:10" x14ac:dyDescent="0.25">
      <c r="A2848">
        <f t="shared" si="401"/>
        <v>0.28465570287473135</v>
      </c>
      <c r="B2848" s="2">
        <f t="shared" ref="B2848:B2911" si="405">B2847+0.01</f>
        <v>28.450000000001648</v>
      </c>
      <c r="C2848" s="428">
        <f t="shared" si="402"/>
        <v>28.45</v>
      </c>
      <c r="D2848" s="425">
        <f t="shared" si="397"/>
        <v>0.28465570287471492</v>
      </c>
      <c r="E2848" s="433">
        <f t="shared" si="403"/>
        <v>28.45</v>
      </c>
      <c r="F2848" s="430">
        <f t="shared" si="398"/>
        <v>0.30983935105554933</v>
      </c>
      <c r="G2848" s="439">
        <f t="shared" si="404"/>
        <v>28.45</v>
      </c>
      <c r="H2848" s="435">
        <f t="shared" si="399"/>
        <v>0.30983935105554933</v>
      </c>
      <c r="I2848" s="577">
        <f t="shared" si="404"/>
        <v>28.45</v>
      </c>
      <c r="J2848" s="573">
        <f t="shared" si="400"/>
        <v>0.72223254541475157</v>
      </c>
    </row>
    <row r="2849" spans="1:10" x14ac:dyDescent="0.25">
      <c r="A2849">
        <f t="shared" si="401"/>
        <v>0.28475539406557665</v>
      </c>
      <c r="B2849" s="2">
        <f t="shared" si="405"/>
        <v>28.460000000001649</v>
      </c>
      <c r="C2849" s="428">
        <f t="shared" si="402"/>
        <v>28.46</v>
      </c>
      <c r="D2849" s="425">
        <f t="shared" si="397"/>
        <v>0.28475539406556022</v>
      </c>
      <c r="E2849" s="433">
        <f t="shared" si="403"/>
        <v>28.46</v>
      </c>
      <c r="F2849" s="430">
        <f t="shared" si="398"/>
        <v>0.30992677679165592</v>
      </c>
      <c r="G2849" s="439">
        <f t="shared" si="404"/>
        <v>28.46</v>
      </c>
      <c r="H2849" s="435">
        <f t="shared" si="399"/>
        <v>0.30992677679165592</v>
      </c>
      <c r="I2849" s="577">
        <f t="shared" si="404"/>
        <v>28.46</v>
      </c>
      <c r="J2849" s="573">
        <f t="shared" si="400"/>
        <v>0.72231338527532185</v>
      </c>
    </row>
    <row r="2850" spans="1:10" x14ac:dyDescent="0.25">
      <c r="A2850">
        <f t="shared" si="401"/>
        <v>0.28485508587841485</v>
      </c>
      <c r="B2850" s="2">
        <f t="shared" si="405"/>
        <v>28.470000000001651</v>
      </c>
      <c r="C2850" s="428">
        <f t="shared" si="402"/>
        <v>28.47</v>
      </c>
      <c r="D2850" s="425">
        <f t="shared" si="397"/>
        <v>0.28485508587839836</v>
      </c>
      <c r="E2850" s="433">
        <f t="shared" si="403"/>
        <v>28.47</v>
      </c>
      <c r="F2850" s="430">
        <f t="shared" si="398"/>
        <v>0.31001420879936364</v>
      </c>
      <c r="G2850" s="439">
        <f t="shared" si="404"/>
        <v>28.47</v>
      </c>
      <c r="H2850" s="435">
        <f t="shared" si="399"/>
        <v>0.31001420879936364</v>
      </c>
      <c r="I2850" s="577">
        <f t="shared" si="404"/>
        <v>28.47</v>
      </c>
      <c r="J2850" s="573">
        <f t="shared" si="400"/>
        <v>0.72239422681314835</v>
      </c>
    </row>
    <row r="2851" spans="1:10" x14ac:dyDescent="0.25">
      <c r="A2851">
        <f t="shared" si="401"/>
        <v>0.28495477831198229</v>
      </c>
      <c r="B2851" s="2">
        <f t="shared" si="405"/>
        <v>28.480000000001652</v>
      </c>
      <c r="C2851" s="428">
        <f t="shared" si="402"/>
        <v>28.48</v>
      </c>
      <c r="D2851" s="425">
        <f t="shared" si="397"/>
        <v>0.28495477831196586</v>
      </c>
      <c r="E2851" s="433">
        <f t="shared" si="403"/>
        <v>28.48</v>
      </c>
      <c r="F2851" s="430">
        <f t="shared" si="398"/>
        <v>0.31010164707575461</v>
      </c>
      <c r="G2851" s="439">
        <f t="shared" si="404"/>
        <v>28.48</v>
      </c>
      <c r="H2851" s="435">
        <f t="shared" si="399"/>
        <v>0.31010164707575461</v>
      </c>
      <c r="I2851" s="577">
        <f t="shared" si="404"/>
        <v>28.48</v>
      </c>
      <c r="J2851" s="573">
        <f t="shared" si="400"/>
        <v>0.72247507002801126</v>
      </c>
    </row>
    <row r="2852" spans="1:10" x14ac:dyDescent="0.25">
      <c r="A2852">
        <f t="shared" si="401"/>
        <v>0.28505447136501827</v>
      </c>
      <c r="B2852" s="2">
        <f t="shared" si="405"/>
        <v>28.490000000001654</v>
      </c>
      <c r="C2852" s="428">
        <f t="shared" si="402"/>
        <v>28.49</v>
      </c>
      <c r="D2852" s="425">
        <f t="shared" si="397"/>
        <v>0.28505447136500173</v>
      </c>
      <c r="E2852" s="433">
        <f t="shared" si="403"/>
        <v>28.49</v>
      </c>
      <c r="F2852" s="430">
        <f t="shared" si="398"/>
        <v>0.31018909161791158</v>
      </c>
      <c r="G2852" s="439">
        <f t="shared" si="404"/>
        <v>28.49</v>
      </c>
      <c r="H2852" s="435">
        <f t="shared" si="399"/>
        <v>0.31018909161791158</v>
      </c>
      <c r="I2852" s="577">
        <f t="shared" si="404"/>
        <v>28.49</v>
      </c>
      <c r="J2852" s="573">
        <f t="shared" si="400"/>
        <v>0.72255591491969018</v>
      </c>
    </row>
    <row r="2853" spans="1:10" x14ac:dyDescent="0.25">
      <c r="A2853">
        <f t="shared" si="401"/>
        <v>0.28515416503626412</v>
      </c>
      <c r="B2853" s="2">
        <f t="shared" si="405"/>
        <v>28.500000000001656</v>
      </c>
      <c r="C2853" s="428">
        <f t="shared" si="402"/>
        <v>28.5</v>
      </c>
      <c r="D2853" s="425">
        <f t="shared" si="397"/>
        <v>0.28515416503624763</v>
      </c>
      <c r="E2853" s="433">
        <f t="shared" si="403"/>
        <v>28.5</v>
      </c>
      <c r="F2853" s="430">
        <f t="shared" si="398"/>
        <v>0.31027654242291869</v>
      </c>
      <c r="G2853" s="439">
        <f t="shared" si="404"/>
        <v>28.5</v>
      </c>
      <c r="H2853" s="435">
        <f t="shared" si="399"/>
        <v>0.31027654242291869</v>
      </c>
      <c r="I2853" s="577">
        <f t="shared" si="404"/>
        <v>28.5</v>
      </c>
      <c r="J2853" s="573">
        <f t="shared" si="400"/>
        <v>0.72263676148796518</v>
      </c>
    </row>
    <row r="2854" spans="1:10" x14ac:dyDescent="0.25">
      <c r="A2854">
        <f t="shared" si="401"/>
        <v>0.28525385932446401</v>
      </c>
      <c r="B2854" s="2">
        <f t="shared" si="405"/>
        <v>28.510000000001657</v>
      </c>
      <c r="C2854" s="428">
        <f t="shared" si="402"/>
        <v>28.51</v>
      </c>
      <c r="D2854" s="425">
        <f t="shared" si="397"/>
        <v>0.28525385932444752</v>
      </c>
      <c r="E2854" s="433">
        <f t="shared" si="403"/>
        <v>28.51</v>
      </c>
      <c r="F2854" s="430">
        <f t="shared" si="398"/>
        <v>0.31036399948786075</v>
      </c>
      <c r="G2854" s="439">
        <f t="shared" si="404"/>
        <v>28.51</v>
      </c>
      <c r="H2854" s="435">
        <f t="shared" si="399"/>
        <v>0.31036399948786075</v>
      </c>
      <c r="I2854" s="577">
        <f t="shared" si="404"/>
        <v>28.51</v>
      </c>
      <c r="J2854" s="573">
        <f t="shared" si="400"/>
        <v>0.72271760973261578</v>
      </c>
    </row>
    <row r="2855" spans="1:10" x14ac:dyDescent="0.25">
      <c r="A2855">
        <f t="shared" si="401"/>
        <v>0.28535355422836473</v>
      </c>
      <c r="B2855" s="2">
        <f t="shared" si="405"/>
        <v>28.520000000001659</v>
      </c>
      <c r="C2855" s="428">
        <f t="shared" si="402"/>
        <v>28.52</v>
      </c>
      <c r="D2855" s="425">
        <f t="shared" si="397"/>
        <v>0.28535355422834824</v>
      </c>
      <c r="E2855" s="433">
        <f t="shared" si="403"/>
        <v>28.52</v>
      </c>
      <c r="F2855" s="430">
        <f t="shared" si="398"/>
        <v>0.31045146280982389</v>
      </c>
      <c r="G2855" s="439">
        <f t="shared" si="404"/>
        <v>28.52</v>
      </c>
      <c r="H2855" s="435">
        <f t="shared" si="399"/>
        <v>0.31045146280982389</v>
      </c>
      <c r="I2855" s="577">
        <f t="shared" si="404"/>
        <v>28.52</v>
      </c>
      <c r="J2855" s="573">
        <f t="shared" si="400"/>
        <v>0.72279845965342182</v>
      </c>
    </row>
    <row r="2856" spans="1:10" x14ac:dyDescent="0.25">
      <c r="A2856">
        <f t="shared" si="401"/>
        <v>0.28545324974671554</v>
      </c>
      <c r="B2856" s="2">
        <f t="shared" si="405"/>
        <v>28.53000000000166</v>
      </c>
      <c r="C2856" s="428">
        <f t="shared" si="402"/>
        <v>28.53</v>
      </c>
      <c r="D2856" s="425">
        <f t="shared" si="397"/>
        <v>0.28545324974669894</v>
      </c>
      <c r="E2856" s="433">
        <f t="shared" si="403"/>
        <v>28.53</v>
      </c>
      <c r="F2856" s="430">
        <f t="shared" si="398"/>
        <v>0.31053893238589531</v>
      </c>
      <c r="G2856" s="439">
        <f t="shared" si="404"/>
        <v>28.53</v>
      </c>
      <c r="H2856" s="435">
        <f t="shared" si="399"/>
        <v>0.31053893238589531</v>
      </c>
      <c r="I2856" s="577">
        <f t="shared" si="404"/>
        <v>28.53</v>
      </c>
      <c r="J2856" s="573">
        <f t="shared" si="400"/>
        <v>0.72287931125016436</v>
      </c>
    </row>
    <row r="2857" spans="1:10" x14ac:dyDescent="0.25">
      <c r="A2857">
        <f t="shared" si="401"/>
        <v>0.28555294587826807</v>
      </c>
      <c r="B2857" s="2">
        <f t="shared" si="405"/>
        <v>28.540000000001662</v>
      </c>
      <c r="C2857" s="428">
        <f t="shared" si="402"/>
        <v>28.54</v>
      </c>
      <c r="D2857" s="425">
        <f t="shared" si="397"/>
        <v>0.28555294587825147</v>
      </c>
      <c r="E2857" s="433">
        <f t="shared" si="403"/>
        <v>28.54</v>
      </c>
      <c r="F2857" s="430">
        <f t="shared" si="398"/>
        <v>0.31062640821316295</v>
      </c>
      <c r="G2857" s="439">
        <f t="shared" si="404"/>
        <v>28.54</v>
      </c>
      <c r="H2857" s="435">
        <f t="shared" si="399"/>
        <v>0.31062640821316295</v>
      </c>
      <c r="I2857" s="577">
        <f t="shared" si="404"/>
        <v>28.54</v>
      </c>
      <c r="J2857" s="573">
        <f t="shared" si="400"/>
        <v>0.72296016452262168</v>
      </c>
    </row>
    <row r="2858" spans="1:10" x14ac:dyDescent="0.25">
      <c r="A2858">
        <f t="shared" si="401"/>
        <v>0.28565264262177659</v>
      </c>
      <c r="B2858" s="2">
        <f t="shared" si="405"/>
        <v>28.550000000001663</v>
      </c>
      <c r="C2858" s="428">
        <f t="shared" si="402"/>
        <v>28.55</v>
      </c>
      <c r="D2858" s="425">
        <f t="shared" si="397"/>
        <v>0.28565264262176004</v>
      </c>
      <c r="E2858" s="433">
        <f t="shared" si="403"/>
        <v>28.55</v>
      </c>
      <c r="F2858" s="430">
        <f t="shared" si="398"/>
        <v>0.31071389028871615</v>
      </c>
      <c r="G2858" s="439">
        <f t="shared" si="404"/>
        <v>28.55</v>
      </c>
      <c r="H2858" s="435">
        <f t="shared" si="399"/>
        <v>0.31071389028871615</v>
      </c>
      <c r="I2858" s="577">
        <f t="shared" si="404"/>
        <v>28.55</v>
      </c>
      <c r="J2858" s="573">
        <f t="shared" si="400"/>
        <v>0.72304101947057531</v>
      </c>
    </row>
    <row r="2859" spans="1:10" x14ac:dyDescent="0.25">
      <c r="A2859">
        <f t="shared" si="401"/>
        <v>0.28575233997599808</v>
      </c>
      <c r="B2859" s="2">
        <f t="shared" si="405"/>
        <v>28.560000000001665</v>
      </c>
      <c r="C2859" s="428">
        <f t="shared" si="402"/>
        <v>28.56</v>
      </c>
      <c r="D2859" s="425">
        <f t="shared" si="397"/>
        <v>0.28575233997598148</v>
      </c>
      <c r="E2859" s="433">
        <f t="shared" si="403"/>
        <v>28.56</v>
      </c>
      <c r="F2859" s="430">
        <f t="shared" si="398"/>
        <v>0.31080137860964502</v>
      </c>
      <c r="G2859" s="439">
        <f t="shared" si="404"/>
        <v>28.56</v>
      </c>
      <c r="H2859" s="435">
        <f t="shared" si="399"/>
        <v>0.31080137860964502</v>
      </c>
      <c r="I2859" s="577">
        <f t="shared" si="404"/>
        <v>28.56</v>
      </c>
      <c r="J2859" s="573">
        <f t="shared" si="400"/>
        <v>0.72312187609380463</v>
      </c>
    </row>
    <row r="2860" spans="1:10" x14ac:dyDescent="0.25">
      <c r="A2860">
        <f t="shared" si="401"/>
        <v>0.28585203793969183</v>
      </c>
      <c r="B2860" s="2">
        <f t="shared" si="405"/>
        <v>28.570000000001667</v>
      </c>
      <c r="C2860" s="428">
        <f t="shared" si="402"/>
        <v>28.57</v>
      </c>
      <c r="D2860" s="425">
        <f t="shared" si="397"/>
        <v>0.28585203793967523</v>
      </c>
      <c r="E2860" s="433">
        <f t="shared" si="403"/>
        <v>28.57</v>
      </c>
      <c r="F2860" s="430">
        <f t="shared" si="398"/>
        <v>0.31088887317304092</v>
      </c>
      <c r="G2860" s="439">
        <f t="shared" si="404"/>
        <v>28.57</v>
      </c>
      <c r="H2860" s="435">
        <f t="shared" si="399"/>
        <v>0.31088887317304092</v>
      </c>
      <c r="I2860" s="577">
        <f t="shared" si="404"/>
        <v>28.57</v>
      </c>
      <c r="J2860" s="573">
        <f t="shared" si="400"/>
        <v>0.72320273439208982</v>
      </c>
    </row>
    <row r="2861" spans="1:10" x14ac:dyDescent="0.25">
      <c r="A2861">
        <f t="shared" si="401"/>
        <v>0.2859517365116197</v>
      </c>
      <c r="B2861" s="2">
        <f t="shared" si="405"/>
        <v>28.580000000001668</v>
      </c>
      <c r="C2861" s="428">
        <f t="shared" si="402"/>
        <v>28.58</v>
      </c>
      <c r="D2861" s="425">
        <f t="shared" si="397"/>
        <v>0.28595173651160305</v>
      </c>
      <c r="E2861" s="433">
        <f t="shared" si="403"/>
        <v>28.58</v>
      </c>
      <c r="F2861" s="430">
        <f t="shared" si="398"/>
        <v>0.31097637397599598</v>
      </c>
      <c r="G2861" s="439">
        <f t="shared" si="404"/>
        <v>28.58</v>
      </c>
      <c r="H2861" s="435">
        <f t="shared" si="399"/>
        <v>0.31097637397599598</v>
      </c>
      <c r="I2861" s="577">
        <f t="shared" si="404"/>
        <v>28.58</v>
      </c>
      <c r="J2861" s="573">
        <f t="shared" si="400"/>
        <v>0.72328359436521117</v>
      </c>
    </row>
    <row r="2862" spans="1:10" x14ac:dyDescent="0.25">
      <c r="A2862">
        <f t="shared" si="401"/>
        <v>0.28605143569054603</v>
      </c>
      <c r="B2862" s="2">
        <f t="shared" si="405"/>
        <v>28.59000000000167</v>
      </c>
      <c r="C2862" s="428">
        <f t="shared" si="402"/>
        <v>28.59</v>
      </c>
      <c r="D2862" s="425">
        <f t="shared" si="397"/>
        <v>0.28605143569052943</v>
      </c>
      <c r="E2862" s="433">
        <f t="shared" si="403"/>
        <v>28.59</v>
      </c>
      <c r="F2862" s="430">
        <f t="shared" si="398"/>
        <v>0.31106388101560367</v>
      </c>
      <c r="G2862" s="439">
        <f t="shared" si="404"/>
        <v>28.59</v>
      </c>
      <c r="H2862" s="435">
        <f t="shared" si="399"/>
        <v>0.31106388101560367</v>
      </c>
      <c r="I2862" s="577">
        <f t="shared" si="404"/>
        <v>28.59</v>
      </c>
      <c r="J2862" s="573">
        <f t="shared" si="400"/>
        <v>0.72336445601294874</v>
      </c>
    </row>
    <row r="2863" spans="1:10" x14ac:dyDescent="0.25">
      <c r="A2863">
        <f t="shared" si="401"/>
        <v>0.28615113547523779</v>
      </c>
      <c r="B2863" s="2">
        <f t="shared" si="405"/>
        <v>28.600000000001671</v>
      </c>
      <c r="C2863" s="428">
        <f t="shared" si="402"/>
        <v>28.6</v>
      </c>
      <c r="D2863" s="425">
        <f t="shared" si="397"/>
        <v>0.2861511354752212</v>
      </c>
      <c r="E2863" s="433">
        <f t="shared" si="403"/>
        <v>28.6</v>
      </c>
      <c r="F2863" s="430">
        <f t="shared" si="398"/>
        <v>0.31115139428895844</v>
      </c>
      <c r="G2863" s="439">
        <f t="shared" si="404"/>
        <v>28.6</v>
      </c>
      <c r="H2863" s="435">
        <f t="shared" si="399"/>
        <v>0.31115139428895844</v>
      </c>
      <c r="I2863" s="577">
        <f t="shared" si="404"/>
        <v>28.6</v>
      </c>
      <c r="J2863" s="573">
        <f t="shared" si="400"/>
        <v>0.72344531933508316</v>
      </c>
    </row>
    <row r="2864" spans="1:10" x14ac:dyDescent="0.25">
      <c r="A2864">
        <f t="shared" si="401"/>
        <v>0.28625083586446431</v>
      </c>
      <c r="B2864" s="2">
        <f t="shared" si="405"/>
        <v>28.610000000001673</v>
      </c>
      <c r="C2864" s="428">
        <f t="shared" si="402"/>
        <v>28.61</v>
      </c>
      <c r="D2864" s="425">
        <f t="shared" si="397"/>
        <v>0.28625083586444772</v>
      </c>
      <c r="E2864" s="433">
        <f t="shared" si="403"/>
        <v>28.61</v>
      </c>
      <c r="F2864" s="430">
        <f t="shared" si="398"/>
        <v>0.31123891379315555</v>
      </c>
      <c r="G2864" s="439">
        <f t="shared" si="404"/>
        <v>28.61</v>
      </c>
      <c r="H2864" s="435">
        <f t="shared" si="399"/>
        <v>0.31123891379315555</v>
      </c>
      <c r="I2864" s="577">
        <f t="shared" si="404"/>
        <v>28.61</v>
      </c>
      <c r="J2864" s="573">
        <f t="shared" si="400"/>
        <v>0.72352618433139404</v>
      </c>
    </row>
    <row r="2865" spans="1:10" x14ac:dyDescent="0.25">
      <c r="A2865">
        <f t="shared" si="401"/>
        <v>0.28635053685699752</v>
      </c>
      <c r="B2865" s="2">
        <f t="shared" si="405"/>
        <v>28.620000000001674</v>
      </c>
      <c r="C2865" s="428">
        <f t="shared" si="402"/>
        <v>28.62</v>
      </c>
      <c r="D2865" s="425">
        <f t="shared" si="397"/>
        <v>0.28635053685698086</v>
      </c>
      <c r="E2865" s="433">
        <f t="shared" si="403"/>
        <v>28.62</v>
      </c>
      <c r="F2865" s="430">
        <f t="shared" si="398"/>
        <v>0.31132643952529154</v>
      </c>
      <c r="G2865" s="439">
        <f t="shared" si="404"/>
        <v>28.62</v>
      </c>
      <c r="H2865" s="435">
        <f t="shared" si="399"/>
        <v>0.31132643952529154</v>
      </c>
      <c r="I2865" s="577">
        <f t="shared" si="404"/>
        <v>28.62</v>
      </c>
      <c r="J2865" s="573">
        <f t="shared" si="400"/>
        <v>0.72360705100166234</v>
      </c>
    </row>
    <row r="2866" spans="1:10" x14ac:dyDescent="0.25">
      <c r="A2866">
        <f t="shared" si="401"/>
        <v>0.28645023845161183</v>
      </c>
      <c r="B2866" s="2">
        <f t="shared" si="405"/>
        <v>28.630000000001676</v>
      </c>
      <c r="C2866" s="428">
        <f t="shared" si="402"/>
        <v>28.63</v>
      </c>
      <c r="D2866" s="425">
        <f t="shared" si="397"/>
        <v>0.28645023845159506</v>
      </c>
      <c r="E2866" s="433">
        <f t="shared" si="403"/>
        <v>28.63</v>
      </c>
      <c r="F2866" s="430">
        <f t="shared" si="398"/>
        <v>0.31141397148246391</v>
      </c>
      <c r="G2866" s="439">
        <f t="shared" si="404"/>
        <v>28.63</v>
      </c>
      <c r="H2866" s="435">
        <f t="shared" si="399"/>
        <v>0.31141397148246391</v>
      </c>
      <c r="I2866" s="577">
        <f t="shared" si="404"/>
        <v>28.63</v>
      </c>
      <c r="J2866" s="573">
        <f t="shared" si="400"/>
        <v>0.72368791934566767</v>
      </c>
    </row>
    <row r="2867" spans="1:10" x14ac:dyDescent="0.25">
      <c r="A2867">
        <f t="shared" si="401"/>
        <v>0.286549940647084</v>
      </c>
      <c r="B2867" s="2">
        <f t="shared" si="405"/>
        <v>28.640000000001677</v>
      </c>
      <c r="C2867" s="428">
        <f t="shared" si="402"/>
        <v>28.64</v>
      </c>
      <c r="D2867" s="425">
        <f t="shared" si="397"/>
        <v>0.28654994064706729</v>
      </c>
      <c r="E2867" s="433">
        <f t="shared" si="403"/>
        <v>28.64</v>
      </c>
      <c r="F2867" s="430">
        <f t="shared" si="398"/>
        <v>0.3115015096617712</v>
      </c>
      <c r="G2867" s="439">
        <f t="shared" si="404"/>
        <v>28.64</v>
      </c>
      <c r="H2867" s="435">
        <f t="shared" si="399"/>
        <v>0.3115015096617712</v>
      </c>
      <c r="I2867" s="577">
        <f t="shared" si="404"/>
        <v>28.64</v>
      </c>
      <c r="J2867" s="573">
        <f t="shared" si="400"/>
        <v>0.72376878936319111</v>
      </c>
    </row>
    <row r="2868" spans="1:10" x14ac:dyDescent="0.25">
      <c r="A2868">
        <f t="shared" si="401"/>
        <v>0.2866496434421934</v>
      </c>
      <c r="B2868" s="2">
        <f t="shared" si="405"/>
        <v>28.650000000001679</v>
      </c>
      <c r="C2868" s="428">
        <f t="shared" si="402"/>
        <v>28.65</v>
      </c>
      <c r="D2868" s="425">
        <f t="shared" si="397"/>
        <v>0.28664964344217669</v>
      </c>
      <c r="E2868" s="433">
        <f t="shared" si="403"/>
        <v>28.65</v>
      </c>
      <c r="F2868" s="430">
        <f t="shared" si="398"/>
        <v>0.31158905406031306</v>
      </c>
      <c r="G2868" s="439">
        <f t="shared" si="404"/>
        <v>28.65</v>
      </c>
      <c r="H2868" s="435">
        <f t="shared" si="399"/>
        <v>0.31158905406031306</v>
      </c>
      <c r="I2868" s="577">
        <f t="shared" si="404"/>
        <v>28.65</v>
      </c>
      <c r="J2868" s="573">
        <f t="shared" si="400"/>
        <v>0.72384966105401272</v>
      </c>
    </row>
    <row r="2869" spans="1:10" x14ac:dyDescent="0.25">
      <c r="A2869">
        <f t="shared" si="401"/>
        <v>0.28674934683572195</v>
      </c>
      <c r="B2869" s="2">
        <f t="shared" si="405"/>
        <v>28.660000000001681</v>
      </c>
      <c r="C2869" s="428">
        <f t="shared" si="402"/>
        <v>28.66</v>
      </c>
      <c r="D2869" s="425">
        <f t="shared" si="397"/>
        <v>0.28674934683570519</v>
      </c>
      <c r="E2869" s="433">
        <f t="shared" si="403"/>
        <v>28.66</v>
      </c>
      <c r="F2869" s="430">
        <f t="shared" si="398"/>
        <v>0.31167660467519015</v>
      </c>
      <c r="G2869" s="439">
        <f t="shared" si="404"/>
        <v>28.66</v>
      </c>
      <c r="H2869" s="435">
        <f t="shared" si="399"/>
        <v>0.31167660467519015</v>
      </c>
      <c r="I2869" s="577">
        <f t="shared" si="404"/>
        <v>28.66</v>
      </c>
      <c r="J2869" s="573">
        <f t="shared" si="400"/>
        <v>0.72393053441791311</v>
      </c>
    </row>
    <row r="2870" spans="1:10" x14ac:dyDescent="0.25">
      <c r="A2870">
        <f t="shared" si="401"/>
        <v>0.2868490508264539</v>
      </c>
      <c r="B2870" s="2">
        <f t="shared" si="405"/>
        <v>28.670000000001682</v>
      </c>
      <c r="C2870" s="428">
        <f t="shared" si="402"/>
        <v>28.67</v>
      </c>
      <c r="D2870" s="425">
        <f t="shared" si="397"/>
        <v>0.28684905082643714</v>
      </c>
      <c r="E2870" s="433">
        <f t="shared" si="403"/>
        <v>28.67</v>
      </c>
      <c r="F2870" s="430">
        <f t="shared" si="398"/>
        <v>0.311764161503504</v>
      </c>
      <c r="G2870" s="439">
        <f t="shared" si="404"/>
        <v>28.67</v>
      </c>
      <c r="H2870" s="435">
        <f t="shared" si="399"/>
        <v>0.311764161503504</v>
      </c>
      <c r="I2870" s="577">
        <f t="shared" si="404"/>
        <v>28.67</v>
      </c>
      <c r="J2870" s="573">
        <f t="shared" si="400"/>
        <v>0.72401140945467268</v>
      </c>
    </row>
    <row r="2871" spans="1:10" x14ac:dyDescent="0.25">
      <c r="A2871">
        <f t="shared" si="401"/>
        <v>0.28694875541317599</v>
      </c>
      <c r="B2871" s="2">
        <f t="shared" si="405"/>
        <v>28.680000000001684</v>
      </c>
      <c r="C2871" s="428">
        <f t="shared" si="402"/>
        <v>28.68</v>
      </c>
      <c r="D2871" s="425">
        <f t="shared" si="397"/>
        <v>0.28694875541315923</v>
      </c>
      <c r="E2871" s="433">
        <f t="shared" si="403"/>
        <v>28.68</v>
      </c>
      <c r="F2871" s="430">
        <f t="shared" si="398"/>
        <v>0.31185172454235749</v>
      </c>
      <c r="G2871" s="439">
        <f t="shared" si="404"/>
        <v>28.68</v>
      </c>
      <c r="H2871" s="435">
        <f t="shared" si="399"/>
        <v>0.31185172454235749</v>
      </c>
      <c r="I2871" s="577">
        <f t="shared" si="404"/>
        <v>28.68</v>
      </c>
      <c r="J2871" s="573">
        <f t="shared" si="400"/>
        <v>0.72409228616407217</v>
      </c>
    </row>
    <row r="2872" spans="1:10" x14ac:dyDescent="0.25">
      <c r="A2872">
        <f t="shared" si="401"/>
        <v>0.28704846059467753</v>
      </c>
      <c r="B2872" s="2">
        <f t="shared" si="405"/>
        <v>28.690000000001685</v>
      </c>
      <c r="C2872" s="428">
        <f t="shared" si="402"/>
        <v>28.69</v>
      </c>
      <c r="D2872" s="425">
        <f t="shared" si="397"/>
        <v>0.28704846059466071</v>
      </c>
      <c r="E2872" s="433">
        <f t="shared" si="403"/>
        <v>28.69</v>
      </c>
      <c r="F2872" s="430">
        <f t="shared" si="398"/>
        <v>0.31193929378885432</v>
      </c>
      <c r="G2872" s="439">
        <f t="shared" si="404"/>
        <v>28.69</v>
      </c>
      <c r="H2872" s="435">
        <f t="shared" si="399"/>
        <v>0.31193929378885432</v>
      </c>
      <c r="I2872" s="577">
        <f t="shared" si="404"/>
        <v>28.69</v>
      </c>
      <c r="J2872" s="573">
        <f t="shared" si="400"/>
        <v>0.72417316454589198</v>
      </c>
    </row>
    <row r="2873" spans="1:10" x14ac:dyDescent="0.25">
      <c r="A2873">
        <f t="shared" si="401"/>
        <v>0.2871481663697501</v>
      </c>
      <c r="B2873" s="2">
        <f t="shared" si="405"/>
        <v>28.700000000001687</v>
      </c>
      <c r="C2873" s="428">
        <f t="shared" si="402"/>
        <v>28.7</v>
      </c>
      <c r="D2873" s="425">
        <f t="shared" si="397"/>
        <v>0.28714816636973334</v>
      </c>
      <c r="E2873" s="433">
        <f t="shared" si="403"/>
        <v>28.7</v>
      </c>
      <c r="F2873" s="430">
        <f t="shared" si="398"/>
        <v>0.31202686924009926</v>
      </c>
      <c r="G2873" s="439">
        <f t="shared" si="404"/>
        <v>28.7</v>
      </c>
      <c r="H2873" s="435">
        <f t="shared" si="399"/>
        <v>0.31202686924009926</v>
      </c>
      <c r="I2873" s="577">
        <f t="shared" si="404"/>
        <v>28.7</v>
      </c>
      <c r="J2873" s="573">
        <f t="shared" si="400"/>
        <v>0.72425404459991261</v>
      </c>
    </row>
    <row r="2874" spans="1:10" x14ac:dyDescent="0.25">
      <c r="A2874">
        <f t="shared" si="401"/>
        <v>0.28724787273718799</v>
      </c>
      <c r="B2874" s="2">
        <f t="shared" si="405"/>
        <v>28.710000000001688</v>
      </c>
      <c r="C2874" s="428">
        <f t="shared" si="402"/>
        <v>28.71</v>
      </c>
      <c r="D2874" s="425">
        <f t="shared" si="397"/>
        <v>0.28724787273717117</v>
      </c>
      <c r="E2874" s="433">
        <f t="shared" si="403"/>
        <v>28.71</v>
      </c>
      <c r="F2874" s="430">
        <f t="shared" si="398"/>
        <v>0.31211445089319817</v>
      </c>
      <c r="G2874" s="439">
        <f t="shared" si="404"/>
        <v>28.71</v>
      </c>
      <c r="H2874" s="435">
        <f t="shared" si="399"/>
        <v>0.31211445089319817</v>
      </c>
      <c r="I2874" s="577">
        <f t="shared" si="404"/>
        <v>28.71</v>
      </c>
      <c r="J2874" s="573">
        <f t="shared" si="400"/>
        <v>0.72433492632591467</v>
      </c>
    </row>
    <row r="2875" spans="1:10" x14ac:dyDescent="0.25">
      <c r="A2875">
        <f t="shared" si="401"/>
        <v>0.28734757969578761</v>
      </c>
      <c r="B2875" s="2">
        <f t="shared" si="405"/>
        <v>28.72000000000169</v>
      </c>
      <c r="C2875" s="428">
        <f t="shared" si="402"/>
        <v>28.72</v>
      </c>
      <c r="D2875" s="425">
        <f t="shared" si="397"/>
        <v>0.28734757969577079</v>
      </c>
      <c r="E2875" s="433">
        <f t="shared" si="403"/>
        <v>28.72</v>
      </c>
      <c r="F2875" s="430">
        <f t="shared" si="398"/>
        <v>0.31220203874525804</v>
      </c>
      <c r="G2875" s="439">
        <f t="shared" si="404"/>
        <v>28.72</v>
      </c>
      <c r="H2875" s="435">
        <f t="shared" si="399"/>
        <v>0.31220203874525804</v>
      </c>
      <c r="I2875" s="577">
        <f t="shared" si="404"/>
        <v>28.72</v>
      </c>
      <c r="J2875" s="573">
        <f t="shared" si="400"/>
        <v>0.7244158097236798</v>
      </c>
    </row>
    <row r="2876" spans="1:10" x14ac:dyDescent="0.25">
      <c r="A2876">
        <f t="shared" si="401"/>
        <v>0.2874472872443482</v>
      </c>
      <c r="B2876" s="2">
        <f t="shared" si="405"/>
        <v>28.730000000001692</v>
      </c>
      <c r="C2876" s="428">
        <f t="shared" si="402"/>
        <v>28.73</v>
      </c>
      <c r="D2876" s="425">
        <f t="shared" si="397"/>
        <v>0.28744728724433133</v>
      </c>
      <c r="E2876" s="433">
        <f t="shared" si="403"/>
        <v>28.73</v>
      </c>
      <c r="F2876" s="430">
        <f t="shared" si="398"/>
        <v>0.31228963279338656</v>
      </c>
      <c r="G2876" s="439">
        <f t="shared" si="404"/>
        <v>28.73</v>
      </c>
      <c r="H2876" s="435">
        <f t="shared" si="399"/>
        <v>0.31228963279338656</v>
      </c>
      <c r="I2876" s="577">
        <f t="shared" si="404"/>
        <v>28.73</v>
      </c>
      <c r="J2876" s="573">
        <f t="shared" si="400"/>
        <v>0.72449669479298717</v>
      </c>
    </row>
    <row r="2877" spans="1:10" x14ac:dyDescent="0.25">
      <c r="A2877">
        <f t="shared" si="401"/>
        <v>0.28754699538167106</v>
      </c>
      <c r="B2877" s="2">
        <f t="shared" si="405"/>
        <v>28.740000000001693</v>
      </c>
      <c r="C2877" s="428">
        <f t="shared" si="402"/>
        <v>28.74</v>
      </c>
      <c r="D2877" s="425">
        <f t="shared" si="397"/>
        <v>0.28754699538165418</v>
      </c>
      <c r="E2877" s="433">
        <f t="shared" si="403"/>
        <v>28.74</v>
      </c>
      <c r="F2877" s="430">
        <f t="shared" si="398"/>
        <v>0.312377233034693</v>
      </c>
      <c r="G2877" s="439">
        <f t="shared" si="404"/>
        <v>28.74</v>
      </c>
      <c r="H2877" s="435">
        <f t="shared" si="399"/>
        <v>0.312377233034693</v>
      </c>
      <c r="I2877" s="577">
        <f t="shared" si="404"/>
        <v>28.74</v>
      </c>
      <c r="J2877" s="573">
        <f t="shared" si="400"/>
        <v>0.72457758153361906</v>
      </c>
    </row>
    <row r="2878" spans="1:10" x14ac:dyDescent="0.25">
      <c r="A2878">
        <f t="shared" si="401"/>
        <v>0.28764670410656018</v>
      </c>
      <c r="B2878" s="2">
        <f t="shared" si="405"/>
        <v>28.750000000001695</v>
      </c>
      <c r="C2878" s="428">
        <f t="shared" si="402"/>
        <v>28.75</v>
      </c>
      <c r="D2878" s="425">
        <f t="shared" si="397"/>
        <v>0.28764670410654331</v>
      </c>
      <c r="E2878" s="433">
        <f t="shared" si="403"/>
        <v>28.75</v>
      </c>
      <c r="F2878" s="430">
        <f t="shared" si="398"/>
        <v>0.31246483946628706</v>
      </c>
      <c r="G2878" s="439">
        <f t="shared" si="404"/>
        <v>28.75</v>
      </c>
      <c r="H2878" s="435">
        <f t="shared" si="399"/>
        <v>0.31246483946628706</v>
      </c>
      <c r="I2878" s="577">
        <f t="shared" si="404"/>
        <v>28.75</v>
      </c>
      <c r="J2878" s="573">
        <f t="shared" si="400"/>
        <v>0.72465846994535499</v>
      </c>
    </row>
    <row r="2879" spans="1:10" x14ac:dyDescent="0.25">
      <c r="A2879">
        <f t="shared" si="401"/>
        <v>0.28774641341782187</v>
      </c>
      <c r="B2879" s="2">
        <f t="shared" si="405"/>
        <v>28.760000000001696</v>
      </c>
      <c r="C2879" s="428">
        <f t="shared" si="402"/>
        <v>28.76</v>
      </c>
      <c r="D2879" s="425">
        <f t="shared" si="397"/>
        <v>0.28774641341780499</v>
      </c>
      <c r="E2879" s="433">
        <f t="shared" si="403"/>
        <v>28.76</v>
      </c>
      <c r="F2879" s="430">
        <f t="shared" si="398"/>
        <v>0.31255245208528015</v>
      </c>
      <c r="G2879" s="439">
        <f t="shared" si="404"/>
        <v>28.76</v>
      </c>
      <c r="H2879" s="435">
        <f t="shared" si="399"/>
        <v>0.31255245208528015</v>
      </c>
      <c r="I2879" s="577">
        <f t="shared" si="404"/>
        <v>28.76</v>
      </c>
      <c r="J2879" s="573">
        <f t="shared" si="400"/>
        <v>0.72473936002797679</v>
      </c>
    </row>
    <row r="2880" spans="1:10" x14ac:dyDescent="0.25">
      <c r="A2880">
        <f t="shared" si="401"/>
        <v>0.28784612331426496</v>
      </c>
      <c r="B2880" s="2">
        <f t="shared" si="405"/>
        <v>28.770000000001698</v>
      </c>
      <c r="C2880" s="428">
        <f t="shared" si="402"/>
        <v>28.77</v>
      </c>
      <c r="D2880" s="425">
        <f t="shared" si="397"/>
        <v>0.28784612331424808</v>
      </c>
      <c r="E2880" s="433">
        <f t="shared" si="403"/>
        <v>28.77</v>
      </c>
      <c r="F2880" s="430">
        <f t="shared" si="398"/>
        <v>0.31264007088878409</v>
      </c>
      <c r="G2880" s="439">
        <f t="shared" si="404"/>
        <v>28.77</v>
      </c>
      <c r="H2880" s="435">
        <f t="shared" si="399"/>
        <v>0.31264007088878409</v>
      </c>
      <c r="I2880" s="577">
        <f t="shared" si="404"/>
        <v>28.77</v>
      </c>
      <c r="J2880" s="573">
        <f t="shared" si="400"/>
        <v>0.72482025178126497</v>
      </c>
    </row>
    <row r="2881" spans="1:10" x14ac:dyDescent="0.25">
      <c r="A2881">
        <f t="shared" si="401"/>
        <v>0.28794583379470051</v>
      </c>
      <c r="B2881" s="2">
        <f t="shared" si="405"/>
        <v>28.780000000001699</v>
      </c>
      <c r="C2881" s="428">
        <f t="shared" si="402"/>
        <v>28.78</v>
      </c>
      <c r="D2881" s="425">
        <f t="shared" si="397"/>
        <v>0.28794583379468364</v>
      </c>
      <c r="E2881" s="433">
        <f t="shared" si="403"/>
        <v>28.78</v>
      </c>
      <c r="F2881" s="430">
        <f t="shared" si="398"/>
        <v>0.31272769587391208</v>
      </c>
      <c r="G2881" s="439">
        <f t="shared" si="404"/>
        <v>28.78</v>
      </c>
      <c r="H2881" s="435">
        <f t="shared" si="399"/>
        <v>0.31272769587391208</v>
      </c>
      <c r="I2881" s="577">
        <f t="shared" si="404"/>
        <v>28.78</v>
      </c>
      <c r="J2881" s="573">
        <f t="shared" si="400"/>
        <v>0.72490114520500037</v>
      </c>
    </row>
    <row r="2882" spans="1:10" x14ac:dyDescent="0.25">
      <c r="A2882">
        <f t="shared" si="401"/>
        <v>0.2880455448579422</v>
      </c>
      <c r="B2882" s="2">
        <f t="shared" si="405"/>
        <v>28.790000000001701</v>
      </c>
      <c r="C2882" s="428">
        <f t="shared" si="402"/>
        <v>28.79</v>
      </c>
      <c r="D2882" s="425">
        <f t="shared" si="397"/>
        <v>0.28804554485792522</v>
      </c>
      <c r="E2882" s="433">
        <f t="shared" si="403"/>
        <v>28.79</v>
      </c>
      <c r="F2882" s="430">
        <f t="shared" si="398"/>
        <v>0.31281532703777842</v>
      </c>
      <c r="G2882" s="439">
        <f t="shared" si="404"/>
        <v>28.79</v>
      </c>
      <c r="H2882" s="435">
        <f t="shared" si="399"/>
        <v>0.31281532703777842</v>
      </c>
      <c r="I2882" s="577">
        <f t="shared" si="404"/>
        <v>28.79</v>
      </c>
      <c r="J2882" s="573">
        <f t="shared" si="400"/>
        <v>0.72498204029896407</v>
      </c>
    </row>
    <row r="2883" spans="1:10" x14ac:dyDescent="0.25">
      <c r="A2883">
        <f t="shared" si="401"/>
        <v>0.28814525650280604</v>
      </c>
      <c r="B2883" s="2">
        <f t="shared" si="405"/>
        <v>28.800000000001702</v>
      </c>
      <c r="C2883" s="428">
        <f t="shared" si="402"/>
        <v>28.8</v>
      </c>
      <c r="D2883" s="425">
        <f t="shared" ref="D2883:D2946" si="406">(((1+C2883/100)^D$2)*C2883/100)/(((1+C2883/100)^D$2)-1)</f>
        <v>0.28814525650278905</v>
      </c>
      <c r="E2883" s="433">
        <f t="shared" si="403"/>
        <v>28.8</v>
      </c>
      <c r="F2883" s="430">
        <f t="shared" ref="F2883:F2946" si="407">(((1+E2883/100)^F$2)*E2883/100)/(((1+E2883/100)^F$2)-1)</f>
        <v>0.31290296437749821</v>
      </c>
      <c r="G2883" s="439">
        <f t="shared" si="404"/>
        <v>28.8</v>
      </c>
      <c r="H2883" s="435">
        <f t="shared" ref="H2883:H2946" si="408">(((1+G2883/100)^H$2)*G2883/100)/(((1+G2883/100)^H$2)-1)</f>
        <v>0.31290296437749821</v>
      </c>
      <c r="I2883" s="577">
        <f t="shared" si="404"/>
        <v>28.8</v>
      </c>
      <c r="J2883" s="573">
        <f t="shared" ref="J2883:J2946" si="409">(((1+I2883/100)^J$2)*I2883/100)/(((1+I2883/100)^J$2)-1)</f>
        <v>0.7250629370629369</v>
      </c>
    </row>
    <row r="2884" spans="1:10" x14ac:dyDescent="0.25">
      <c r="A2884">
        <f t="shared" si="401"/>
        <v>0.2882449687281104</v>
      </c>
      <c r="B2884" s="2">
        <f t="shared" si="405"/>
        <v>28.810000000001704</v>
      </c>
      <c r="C2884" s="428">
        <f t="shared" si="402"/>
        <v>28.81</v>
      </c>
      <c r="D2884" s="425">
        <f t="shared" si="406"/>
        <v>0.28824496872809335</v>
      </c>
      <c r="E2884" s="433">
        <f t="shared" si="403"/>
        <v>28.81</v>
      </c>
      <c r="F2884" s="430">
        <f t="shared" si="407"/>
        <v>0.31299060789018773</v>
      </c>
      <c r="G2884" s="439">
        <f t="shared" si="404"/>
        <v>28.81</v>
      </c>
      <c r="H2884" s="435">
        <f t="shared" si="408"/>
        <v>0.31299060789018773</v>
      </c>
      <c r="I2884" s="577">
        <f t="shared" si="404"/>
        <v>28.81</v>
      </c>
      <c r="J2884" s="573">
        <f t="shared" si="409"/>
        <v>0.72514383549670025</v>
      </c>
    </row>
    <row r="2885" spans="1:10" x14ac:dyDescent="0.25">
      <c r="A2885">
        <f t="shared" ref="A2885:A2948" si="410">(((1+B2885/100)^A$2)*B2885/100)/(((1+B2885/100)^A$2)-1)</f>
        <v>0.28834468153267601</v>
      </c>
      <c r="B2885" s="2">
        <f t="shared" si="405"/>
        <v>28.820000000001706</v>
      </c>
      <c r="C2885" s="428">
        <f t="shared" si="402"/>
        <v>28.82</v>
      </c>
      <c r="D2885" s="425">
        <f t="shared" si="406"/>
        <v>0.28834468153265902</v>
      </c>
      <c r="E2885" s="433">
        <f t="shared" si="403"/>
        <v>28.82</v>
      </c>
      <c r="F2885" s="430">
        <f t="shared" si="407"/>
        <v>0.31307825757296437</v>
      </c>
      <c r="G2885" s="439">
        <f t="shared" si="404"/>
        <v>28.82</v>
      </c>
      <c r="H2885" s="435">
        <f t="shared" si="408"/>
        <v>0.31307825757296437</v>
      </c>
      <c r="I2885" s="577">
        <f t="shared" si="404"/>
        <v>28.82</v>
      </c>
      <c r="J2885" s="573">
        <f t="shared" si="409"/>
        <v>0.72522473560003486</v>
      </c>
    </row>
    <row r="2886" spans="1:10" x14ac:dyDescent="0.25">
      <c r="A2886">
        <f t="shared" si="410"/>
        <v>0.2884443949153262</v>
      </c>
      <c r="B2886" s="2">
        <f t="shared" si="405"/>
        <v>28.830000000001707</v>
      </c>
      <c r="C2886" s="428">
        <f t="shared" ref="C2886:C2949" si="411">ROUND(C2885+0.01,2)</f>
        <v>28.83</v>
      </c>
      <c r="D2886" s="425">
        <f t="shared" si="406"/>
        <v>0.28844439491530915</v>
      </c>
      <c r="E2886" s="433">
        <f t="shared" ref="E2886:E2949" si="412">ROUND(E2885+0.01,2)</f>
        <v>28.83</v>
      </c>
      <c r="F2886" s="430">
        <f t="shared" si="407"/>
        <v>0.31316591342294636</v>
      </c>
      <c r="G2886" s="439">
        <f t="shared" ref="G2886:I2949" si="413">ROUND(G2885+0.01,2)</f>
        <v>28.83</v>
      </c>
      <c r="H2886" s="435">
        <f t="shared" si="408"/>
        <v>0.31316591342294636</v>
      </c>
      <c r="I2886" s="577">
        <f t="shared" si="413"/>
        <v>28.83</v>
      </c>
      <c r="J2886" s="573">
        <f t="shared" si="409"/>
        <v>0.72530563737272202</v>
      </c>
    </row>
    <row r="2887" spans="1:10" x14ac:dyDescent="0.25">
      <c r="A2887">
        <f t="shared" si="410"/>
        <v>0.28854410887488646</v>
      </c>
      <c r="B2887" s="2">
        <f t="shared" si="405"/>
        <v>28.840000000001709</v>
      </c>
      <c r="C2887" s="428">
        <f t="shared" si="411"/>
        <v>28.84</v>
      </c>
      <c r="D2887" s="425">
        <f t="shared" si="406"/>
        <v>0.28854410887486948</v>
      </c>
      <c r="E2887" s="433">
        <f t="shared" si="412"/>
        <v>28.84</v>
      </c>
      <c r="F2887" s="430">
        <f t="shared" si="407"/>
        <v>0.31325357543725318</v>
      </c>
      <c r="G2887" s="439">
        <f t="shared" si="413"/>
        <v>28.84</v>
      </c>
      <c r="H2887" s="435">
        <f t="shared" si="408"/>
        <v>0.31325357543725318</v>
      </c>
      <c r="I2887" s="577">
        <f t="shared" si="413"/>
        <v>28.84</v>
      </c>
      <c r="J2887" s="573">
        <f t="shared" si="409"/>
        <v>0.7253865408145429</v>
      </c>
    </row>
    <row r="2888" spans="1:10" x14ac:dyDescent="0.25">
      <c r="A2888">
        <f t="shared" si="410"/>
        <v>0.28864382341018491</v>
      </c>
      <c r="B2888" s="2">
        <f t="shared" si="405"/>
        <v>28.85000000000171</v>
      </c>
      <c r="C2888" s="428">
        <f t="shared" si="411"/>
        <v>28.85</v>
      </c>
      <c r="D2888" s="425">
        <f t="shared" si="406"/>
        <v>0.28864382341016787</v>
      </c>
      <c r="E2888" s="433">
        <f t="shared" si="412"/>
        <v>28.85</v>
      </c>
      <c r="F2888" s="430">
        <f t="shared" si="407"/>
        <v>0.31334124361300525</v>
      </c>
      <c r="G2888" s="439">
        <f t="shared" si="413"/>
        <v>28.85</v>
      </c>
      <c r="H2888" s="435">
        <f t="shared" si="408"/>
        <v>0.31334124361300525</v>
      </c>
      <c r="I2888" s="577">
        <f t="shared" si="413"/>
        <v>28.85</v>
      </c>
      <c r="J2888" s="573">
        <f t="shared" si="409"/>
        <v>0.72546744592527856</v>
      </c>
    </row>
    <row r="2889" spans="1:10" x14ac:dyDescent="0.25">
      <c r="A2889">
        <f t="shared" si="410"/>
        <v>0.28874353852005175</v>
      </c>
      <c r="B2889" s="2">
        <f t="shared" si="405"/>
        <v>28.860000000001712</v>
      </c>
      <c r="C2889" s="428">
        <f t="shared" si="411"/>
        <v>28.86</v>
      </c>
      <c r="D2889" s="425">
        <f t="shared" si="406"/>
        <v>0.2887435385200347</v>
      </c>
      <c r="E2889" s="433">
        <f t="shared" si="412"/>
        <v>28.86</v>
      </c>
      <c r="F2889" s="430">
        <f t="shared" si="407"/>
        <v>0.31342891794732397</v>
      </c>
      <c r="G2889" s="439">
        <f t="shared" si="413"/>
        <v>28.86</v>
      </c>
      <c r="H2889" s="435">
        <f t="shared" si="408"/>
        <v>0.31342891794732397</v>
      </c>
      <c r="I2889" s="577">
        <f t="shared" si="413"/>
        <v>28.86</v>
      </c>
      <c r="J2889" s="573">
        <f t="shared" si="409"/>
        <v>0.72554835270471041</v>
      </c>
    </row>
    <row r="2890" spans="1:10" x14ac:dyDescent="0.25">
      <c r="A2890">
        <f t="shared" si="410"/>
        <v>0.2888432542033198</v>
      </c>
      <c r="B2890" s="2">
        <f t="shared" si="405"/>
        <v>28.870000000001713</v>
      </c>
      <c r="C2890" s="428">
        <f t="shared" si="411"/>
        <v>28.87</v>
      </c>
      <c r="D2890" s="425">
        <f t="shared" si="406"/>
        <v>0.28884325420330276</v>
      </c>
      <c r="E2890" s="433">
        <f t="shared" si="412"/>
        <v>28.87</v>
      </c>
      <c r="F2890" s="430">
        <f t="shared" si="407"/>
        <v>0.31351659843733198</v>
      </c>
      <c r="G2890" s="439">
        <f t="shared" si="413"/>
        <v>28.87</v>
      </c>
      <c r="H2890" s="435">
        <f t="shared" si="408"/>
        <v>0.31351659843733198</v>
      </c>
      <c r="I2890" s="577">
        <f t="shared" si="413"/>
        <v>28.87</v>
      </c>
      <c r="J2890" s="573">
        <f t="shared" si="409"/>
        <v>0.72562926115261939</v>
      </c>
    </row>
    <row r="2891" spans="1:10" x14ac:dyDescent="0.25">
      <c r="A2891">
        <f t="shared" si="410"/>
        <v>0.28894297045882417</v>
      </c>
      <c r="B2891" s="2">
        <f t="shared" si="405"/>
        <v>28.880000000001715</v>
      </c>
      <c r="C2891" s="428">
        <f t="shared" si="411"/>
        <v>28.88</v>
      </c>
      <c r="D2891" s="425">
        <f t="shared" si="406"/>
        <v>0.28894297045880707</v>
      </c>
      <c r="E2891" s="433">
        <f t="shared" si="412"/>
        <v>28.88</v>
      </c>
      <c r="F2891" s="430">
        <f t="shared" si="407"/>
        <v>0.31360428508015276</v>
      </c>
      <c r="G2891" s="439">
        <f t="shared" si="413"/>
        <v>28.88</v>
      </c>
      <c r="H2891" s="435">
        <f t="shared" si="408"/>
        <v>0.31360428508015276</v>
      </c>
      <c r="I2891" s="577">
        <f t="shared" si="413"/>
        <v>28.88</v>
      </c>
      <c r="J2891" s="573">
        <f t="shared" si="409"/>
        <v>0.72571017126878723</v>
      </c>
    </row>
    <row r="2892" spans="1:10" x14ac:dyDescent="0.25">
      <c r="A2892">
        <f t="shared" si="410"/>
        <v>0.28904268728540228</v>
      </c>
      <c r="B2892" s="2">
        <f t="shared" si="405"/>
        <v>28.890000000001717</v>
      </c>
      <c r="C2892" s="428">
        <f t="shared" si="411"/>
        <v>28.89</v>
      </c>
      <c r="D2892" s="425">
        <f t="shared" si="406"/>
        <v>0.28904268728538518</v>
      </c>
      <c r="E2892" s="433">
        <f t="shared" si="412"/>
        <v>28.89</v>
      </c>
      <c r="F2892" s="430">
        <f t="shared" si="407"/>
        <v>0.31369197787291098</v>
      </c>
      <c r="G2892" s="439">
        <f t="shared" si="413"/>
        <v>28.89</v>
      </c>
      <c r="H2892" s="435">
        <f t="shared" si="408"/>
        <v>0.31369197787291098</v>
      </c>
      <c r="I2892" s="577">
        <f t="shared" si="413"/>
        <v>28.89</v>
      </c>
      <c r="J2892" s="573">
        <f t="shared" si="409"/>
        <v>0.72579108305299511</v>
      </c>
    </row>
    <row r="2893" spans="1:10" x14ac:dyDescent="0.25">
      <c r="A2893">
        <f t="shared" si="410"/>
        <v>0.28914240468189395</v>
      </c>
      <c r="B2893" s="2">
        <f t="shared" si="405"/>
        <v>28.900000000001718</v>
      </c>
      <c r="C2893" s="428">
        <f t="shared" si="411"/>
        <v>28.9</v>
      </c>
      <c r="D2893" s="425">
        <f t="shared" si="406"/>
        <v>0.2891424046818768</v>
      </c>
      <c r="E2893" s="433">
        <f t="shared" si="412"/>
        <v>28.9</v>
      </c>
      <c r="F2893" s="430">
        <f t="shared" si="407"/>
        <v>0.31377967681273211</v>
      </c>
      <c r="G2893" s="439">
        <f t="shared" si="413"/>
        <v>28.9</v>
      </c>
      <c r="H2893" s="435">
        <f t="shared" si="408"/>
        <v>0.31377967681273211</v>
      </c>
      <c r="I2893" s="577">
        <f t="shared" si="413"/>
        <v>28.9</v>
      </c>
      <c r="J2893" s="573">
        <f t="shared" si="409"/>
        <v>0.7258719965050241</v>
      </c>
    </row>
    <row r="2894" spans="1:10" x14ac:dyDescent="0.25">
      <c r="A2894">
        <f t="shared" si="410"/>
        <v>0.28924212264714144</v>
      </c>
      <c r="B2894" s="2">
        <f t="shared" si="405"/>
        <v>28.91000000000172</v>
      </c>
      <c r="C2894" s="428">
        <f t="shared" si="411"/>
        <v>28.91</v>
      </c>
      <c r="D2894" s="425">
        <f t="shared" si="406"/>
        <v>0.28924212264712429</v>
      </c>
      <c r="E2894" s="433">
        <f t="shared" si="412"/>
        <v>28.91</v>
      </c>
      <c r="F2894" s="430">
        <f t="shared" si="407"/>
        <v>0.31386738189674301</v>
      </c>
      <c r="G2894" s="439">
        <f t="shared" si="413"/>
        <v>28.91</v>
      </c>
      <c r="H2894" s="435">
        <f t="shared" si="408"/>
        <v>0.31386738189674301</v>
      </c>
      <c r="I2894" s="577">
        <f t="shared" si="413"/>
        <v>28.91</v>
      </c>
      <c r="J2894" s="573">
        <f t="shared" si="409"/>
        <v>0.72595291162465614</v>
      </c>
    </row>
    <row r="2895" spans="1:10" x14ac:dyDescent="0.25">
      <c r="A2895">
        <f t="shared" si="410"/>
        <v>0.28934184117998929</v>
      </c>
      <c r="B2895" s="2">
        <f t="shared" si="405"/>
        <v>28.920000000001721</v>
      </c>
      <c r="C2895" s="428">
        <f t="shared" si="411"/>
        <v>28.92</v>
      </c>
      <c r="D2895" s="425">
        <f t="shared" si="406"/>
        <v>0.28934184117997214</v>
      </c>
      <c r="E2895" s="433">
        <f t="shared" si="412"/>
        <v>28.92</v>
      </c>
      <c r="F2895" s="430">
        <f t="shared" si="407"/>
        <v>0.31395509312207137</v>
      </c>
      <c r="G2895" s="439">
        <f t="shared" si="413"/>
        <v>28.92</v>
      </c>
      <c r="H2895" s="435">
        <f t="shared" si="408"/>
        <v>0.31395509312207137</v>
      </c>
      <c r="I2895" s="577">
        <f t="shared" si="413"/>
        <v>28.92</v>
      </c>
      <c r="J2895" s="573">
        <f t="shared" si="409"/>
        <v>0.72603382841167208</v>
      </c>
    </row>
    <row r="2896" spans="1:10" x14ac:dyDescent="0.25">
      <c r="A2896">
        <f t="shared" si="410"/>
        <v>0.2894415602792843</v>
      </c>
      <c r="B2896" s="2">
        <f t="shared" si="405"/>
        <v>28.930000000001723</v>
      </c>
      <c r="C2896" s="428">
        <f t="shared" si="411"/>
        <v>28.93</v>
      </c>
      <c r="D2896" s="425">
        <f t="shared" si="406"/>
        <v>0.2894415602792671</v>
      </c>
      <c r="E2896" s="433">
        <f t="shared" si="412"/>
        <v>28.93</v>
      </c>
      <c r="F2896" s="430">
        <f t="shared" si="407"/>
        <v>0.31404281048584587</v>
      </c>
      <c r="G2896" s="439">
        <f t="shared" si="413"/>
        <v>28.93</v>
      </c>
      <c r="H2896" s="435">
        <f t="shared" si="408"/>
        <v>0.31404281048584587</v>
      </c>
      <c r="I2896" s="577">
        <f t="shared" si="413"/>
        <v>28.93</v>
      </c>
      <c r="J2896" s="573">
        <f t="shared" si="409"/>
        <v>0.72611474686585442</v>
      </c>
    </row>
    <row r="2897" spans="1:10" x14ac:dyDescent="0.25">
      <c r="A2897">
        <f t="shared" si="410"/>
        <v>0.2895412799438758</v>
      </c>
      <c r="B2897" s="2">
        <f t="shared" si="405"/>
        <v>28.940000000001724</v>
      </c>
      <c r="C2897" s="428">
        <f t="shared" si="411"/>
        <v>28.94</v>
      </c>
      <c r="D2897" s="425">
        <f t="shared" si="406"/>
        <v>0.28954127994385859</v>
      </c>
      <c r="E2897" s="433">
        <f t="shared" si="412"/>
        <v>28.94</v>
      </c>
      <c r="F2897" s="430">
        <f t="shared" si="407"/>
        <v>0.31413053398519636</v>
      </c>
      <c r="G2897" s="439">
        <f t="shared" si="413"/>
        <v>28.94</v>
      </c>
      <c r="H2897" s="435">
        <f t="shared" si="408"/>
        <v>0.31413053398519636</v>
      </c>
      <c r="I2897" s="577">
        <f t="shared" si="413"/>
        <v>28.94</v>
      </c>
      <c r="J2897" s="573">
        <f t="shared" si="409"/>
        <v>0.72619566698698346</v>
      </c>
    </row>
    <row r="2898" spans="1:10" x14ac:dyDescent="0.25">
      <c r="A2898">
        <f t="shared" si="410"/>
        <v>0.28964100017261524</v>
      </c>
      <c r="B2898" s="2">
        <f t="shared" si="405"/>
        <v>28.950000000001726</v>
      </c>
      <c r="C2898" s="428">
        <f t="shared" si="411"/>
        <v>28.95</v>
      </c>
      <c r="D2898" s="425">
        <f t="shared" si="406"/>
        <v>0.28964100017259797</v>
      </c>
      <c r="E2898" s="433">
        <f t="shared" si="412"/>
        <v>28.95</v>
      </c>
      <c r="F2898" s="430">
        <f t="shared" si="407"/>
        <v>0.31421826361725386</v>
      </c>
      <c r="G2898" s="439">
        <f t="shared" si="413"/>
        <v>28.95</v>
      </c>
      <c r="H2898" s="435">
        <f t="shared" si="408"/>
        <v>0.31421826361725386</v>
      </c>
      <c r="I2898" s="577">
        <f t="shared" si="413"/>
        <v>28.95</v>
      </c>
      <c r="J2898" s="573">
        <f t="shared" si="409"/>
        <v>0.7262765887748418</v>
      </c>
    </row>
    <row r="2899" spans="1:10" x14ac:dyDescent="0.25">
      <c r="A2899">
        <f t="shared" si="410"/>
        <v>0.2897407209643566</v>
      </c>
      <c r="B2899" s="2">
        <f t="shared" si="405"/>
        <v>28.960000000001727</v>
      </c>
      <c r="C2899" s="428">
        <f t="shared" si="411"/>
        <v>28.96</v>
      </c>
      <c r="D2899" s="425">
        <f t="shared" si="406"/>
        <v>0.28974072096433934</v>
      </c>
      <c r="E2899" s="433">
        <f t="shared" si="412"/>
        <v>28.96</v>
      </c>
      <c r="F2899" s="430">
        <f t="shared" si="407"/>
        <v>0.31430599937915005</v>
      </c>
      <c r="G2899" s="439">
        <f t="shared" si="413"/>
        <v>28.96</v>
      </c>
      <c r="H2899" s="435">
        <f t="shared" si="408"/>
        <v>0.31430599937915005</v>
      </c>
      <c r="I2899" s="577">
        <f t="shared" si="413"/>
        <v>28.96</v>
      </c>
      <c r="J2899" s="573">
        <f t="shared" si="409"/>
        <v>0.7263575122292103</v>
      </c>
    </row>
    <row r="2900" spans="1:10" x14ac:dyDescent="0.25">
      <c r="A2900">
        <f t="shared" si="410"/>
        <v>0.28984044231795614</v>
      </c>
      <c r="B2900" s="2">
        <f t="shared" si="405"/>
        <v>28.970000000001729</v>
      </c>
      <c r="C2900" s="428">
        <f t="shared" si="411"/>
        <v>28.97</v>
      </c>
      <c r="D2900" s="425">
        <f t="shared" si="406"/>
        <v>0.28984044231793882</v>
      </c>
      <c r="E2900" s="433">
        <f t="shared" si="412"/>
        <v>28.97</v>
      </c>
      <c r="F2900" s="430">
        <f t="shared" si="407"/>
        <v>0.31439374126801789</v>
      </c>
      <c r="G2900" s="439">
        <f t="shared" si="413"/>
        <v>28.97</v>
      </c>
      <c r="H2900" s="435">
        <f t="shared" si="408"/>
        <v>0.31439374126801789</v>
      </c>
      <c r="I2900" s="577">
        <f t="shared" si="413"/>
        <v>28.97</v>
      </c>
      <c r="J2900" s="573">
        <f t="shared" si="409"/>
        <v>0.72643843734987101</v>
      </c>
    </row>
    <row r="2901" spans="1:10" x14ac:dyDescent="0.25">
      <c r="A2901">
        <f t="shared" si="410"/>
        <v>0.28994016423227231</v>
      </c>
      <c r="B2901" s="2">
        <f t="shared" si="405"/>
        <v>28.980000000001731</v>
      </c>
      <c r="C2901" s="428">
        <f t="shared" si="411"/>
        <v>28.98</v>
      </c>
      <c r="D2901" s="425">
        <f t="shared" si="406"/>
        <v>0.28994016423225505</v>
      </c>
      <c r="E2901" s="433">
        <f t="shared" si="412"/>
        <v>28.98</v>
      </c>
      <c r="F2901" s="430">
        <f t="shared" si="407"/>
        <v>0.3144814892809914</v>
      </c>
      <c r="G2901" s="439">
        <f t="shared" si="413"/>
        <v>28.98</v>
      </c>
      <c r="H2901" s="435">
        <f t="shared" si="408"/>
        <v>0.3144814892809914</v>
      </c>
      <c r="I2901" s="577">
        <f t="shared" si="413"/>
        <v>28.98</v>
      </c>
      <c r="J2901" s="573">
        <f t="shared" si="409"/>
        <v>0.72651936413660567</v>
      </c>
    </row>
    <row r="2902" spans="1:10" x14ac:dyDescent="0.25">
      <c r="A2902">
        <f t="shared" si="410"/>
        <v>0.29003988670616609</v>
      </c>
      <c r="B2902" s="2">
        <f t="shared" si="405"/>
        <v>28.990000000001732</v>
      </c>
      <c r="C2902" s="428">
        <f t="shared" si="411"/>
        <v>28.99</v>
      </c>
      <c r="D2902" s="425">
        <f t="shared" si="406"/>
        <v>0.29003988670614883</v>
      </c>
      <c r="E2902" s="433">
        <f t="shared" si="412"/>
        <v>28.99</v>
      </c>
      <c r="F2902" s="430">
        <f t="shared" si="407"/>
        <v>0.31456924341520559</v>
      </c>
      <c r="G2902" s="439">
        <f t="shared" si="413"/>
        <v>28.99</v>
      </c>
      <c r="H2902" s="435">
        <f t="shared" si="408"/>
        <v>0.31456924341520559</v>
      </c>
      <c r="I2902" s="577">
        <f t="shared" si="413"/>
        <v>28.99</v>
      </c>
      <c r="J2902" s="573">
        <f t="shared" si="409"/>
        <v>0.72660029258919578</v>
      </c>
    </row>
    <row r="2903" spans="1:10" x14ac:dyDescent="0.25">
      <c r="A2903">
        <f t="shared" si="410"/>
        <v>0.29013960973850067</v>
      </c>
      <c r="B2903" s="2">
        <f t="shared" si="405"/>
        <v>29.000000000001734</v>
      </c>
      <c r="C2903" s="428">
        <f t="shared" si="411"/>
        <v>29</v>
      </c>
      <c r="D2903" s="425">
        <f t="shared" si="406"/>
        <v>0.29013960973848335</v>
      </c>
      <c r="E2903" s="433">
        <f t="shared" si="412"/>
        <v>29</v>
      </c>
      <c r="F2903" s="430">
        <f t="shared" si="407"/>
        <v>0.31465700366779659</v>
      </c>
      <c r="G2903" s="439">
        <f t="shared" si="413"/>
        <v>29</v>
      </c>
      <c r="H2903" s="435">
        <f t="shared" si="408"/>
        <v>0.31465700366779659</v>
      </c>
      <c r="I2903" s="577">
        <f t="shared" si="413"/>
        <v>29</v>
      </c>
      <c r="J2903" s="573">
        <f t="shared" si="409"/>
        <v>0.72668122270742352</v>
      </c>
    </row>
    <row r="2904" spans="1:10" x14ac:dyDescent="0.25">
      <c r="A2904">
        <f t="shared" si="410"/>
        <v>0.2902393333281415</v>
      </c>
      <c r="B2904" s="2">
        <f t="shared" si="405"/>
        <v>29.010000000001735</v>
      </c>
      <c r="C2904" s="428">
        <f t="shared" si="411"/>
        <v>29.01</v>
      </c>
      <c r="D2904" s="425">
        <f t="shared" si="406"/>
        <v>0.29023933332812418</v>
      </c>
      <c r="E2904" s="433">
        <f t="shared" si="412"/>
        <v>29.01</v>
      </c>
      <c r="F2904" s="430">
        <f t="shared" si="407"/>
        <v>0.3147447700359014</v>
      </c>
      <c r="G2904" s="439">
        <f t="shared" si="413"/>
        <v>29.01</v>
      </c>
      <c r="H2904" s="435">
        <f t="shared" si="408"/>
        <v>0.3147447700359014</v>
      </c>
      <c r="I2904" s="577">
        <f t="shared" si="413"/>
        <v>29.01</v>
      </c>
      <c r="J2904" s="573">
        <f t="shared" si="409"/>
        <v>0.72676215449107018</v>
      </c>
    </row>
    <row r="2905" spans="1:10" x14ac:dyDescent="0.25">
      <c r="A2905">
        <f t="shared" si="410"/>
        <v>0.29033905747395627</v>
      </c>
      <c r="B2905" s="2">
        <f t="shared" si="405"/>
        <v>29.020000000001737</v>
      </c>
      <c r="C2905" s="428">
        <f t="shared" si="411"/>
        <v>29.02</v>
      </c>
      <c r="D2905" s="425">
        <f t="shared" si="406"/>
        <v>0.29033905747393901</v>
      </c>
      <c r="E2905" s="433">
        <f t="shared" si="412"/>
        <v>29.02</v>
      </c>
      <c r="F2905" s="430">
        <f t="shared" si="407"/>
        <v>0.31483254251665815</v>
      </c>
      <c r="G2905" s="439">
        <f t="shared" si="413"/>
        <v>29.02</v>
      </c>
      <c r="H2905" s="435">
        <f t="shared" si="408"/>
        <v>0.31483254251665815</v>
      </c>
      <c r="I2905" s="577">
        <f t="shared" si="413"/>
        <v>29.02</v>
      </c>
      <c r="J2905" s="573">
        <f t="shared" si="409"/>
        <v>0.72684308793991781</v>
      </c>
    </row>
    <row r="2906" spans="1:10" x14ac:dyDescent="0.25">
      <c r="A2906">
        <f t="shared" si="410"/>
        <v>0.29043878217481534</v>
      </c>
      <c r="B2906" s="2">
        <f t="shared" si="405"/>
        <v>29.030000000001738</v>
      </c>
      <c r="C2906" s="428">
        <f t="shared" si="411"/>
        <v>29.03</v>
      </c>
      <c r="D2906" s="425">
        <f t="shared" si="406"/>
        <v>0.29043878217479802</v>
      </c>
      <c r="E2906" s="433">
        <f t="shared" si="412"/>
        <v>29.03</v>
      </c>
      <c r="F2906" s="430">
        <f t="shared" si="407"/>
        <v>0.31492032110720614</v>
      </c>
      <c r="G2906" s="439">
        <f t="shared" si="413"/>
        <v>29.03</v>
      </c>
      <c r="H2906" s="435">
        <f t="shared" si="408"/>
        <v>0.31492032110720614</v>
      </c>
      <c r="I2906" s="577">
        <f t="shared" si="413"/>
        <v>29.03</v>
      </c>
      <c r="J2906" s="573">
        <f t="shared" si="409"/>
        <v>0.72692402305374837</v>
      </c>
    </row>
    <row r="2907" spans="1:10" x14ac:dyDescent="0.25">
      <c r="A2907">
        <f t="shared" si="410"/>
        <v>0.29053850742959092</v>
      </c>
      <c r="B2907" s="2">
        <f t="shared" si="405"/>
        <v>29.04000000000174</v>
      </c>
      <c r="C2907" s="428">
        <f t="shared" si="411"/>
        <v>29.04</v>
      </c>
      <c r="D2907" s="425">
        <f t="shared" si="406"/>
        <v>0.29053850742957354</v>
      </c>
      <c r="E2907" s="433">
        <f t="shared" si="412"/>
        <v>29.04</v>
      </c>
      <c r="F2907" s="430">
        <f t="shared" si="407"/>
        <v>0.31500810580468541</v>
      </c>
      <c r="G2907" s="439">
        <f t="shared" si="413"/>
        <v>29.04</v>
      </c>
      <c r="H2907" s="435">
        <f t="shared" si="408"/>
        <v>0.31500810580468541</v>
      </c>
      <c r="I2907" s="577">
        <f t="shared" si="413"/>
        <v>29.04</v>
      </c>
      <c r="J2907" s="573">
        <f t="shared" si="409"/>
        <v>0.72700495983234381</v>
      </c>
    </row>
    <row r="2908" spans="1:10" x14ac:dyDescent="0.25">
      <c r="A2908">
        <f t="shared" si="410"/>
        <v>0.29063823323715776</v>
      </c>
      <c r="B2908" s="2">
        <f t="shared" si="405"/>
        <v>29.050000000001742</v>
      </c>
      <c r="C2908" s="428">
        <f t="shared" si="411"/>
        <v>29.05</v>
      </c>
      <c r="D2908" s="425">
        <f t="shared" si="406"/>
        <v>0.29063823323714039</v>
      </c>
      <c r="E2908" s="433">
        <f t="shared" si="412"/>
        <v>29.05</v>
      </c>
      <c r="F2908" s="430">
        <f t="shared" si="407"/>
        <v>0.31509589660623749</v>
      </c>
      <c r="G2908" s="439">
        <f t="shared" si="413"/>
        <v>29.05</v>
      </c>
      <c r="H2908" s="435">
        <f t="shared" si="408"/>
        <v>0.31509589660623749</v>
      </c>
      <c r="I2908" s="577">
        <f t="shared" si="413"/>
        <v>29.05</v>
      </c>
      <c r="J2908" s="573">
        <f t="shared" si="409"/>
        <v>0.72708589827548575</v>
      </c>
    </row>
    <row r="2909" spans="1:10" x14ac:dyDescent="0.25">
      <c r="A2909">
        <f t="shared" si="410"/>
        <v>0.29073795959639287</v>
      </c>
      <c r="B2909" s="2">
        <f t="shared" si="405"/>
        <v>29.060000000001743</v>
      </c>
      <c r="C2909" s="428">
        <f t="shared" si="411"/>
        <v>29.06</v>
      </c>
      <c r="D2909" s="425">
        <f t="shared" si="406"/>
        <v>0.29073795959637544</v>
      </c>
      <c r="E2909" s="433">
        <f t="shared" si="412"/>
        <v>29.06</v>
      </c>
      <c r="F2909" s="430">
        <f t="shared" si="407"/>
        <v>0.31518369350900449</v>
      </c>
      <c r="G2909" s="439">
        <f t="shared" si="413"/>
        <v>29.06</v>
      </c>
      <c r="H2909" s="435">
        <f t="shared" si="408"/>
        <v>0.31518369350900449</v>
      </c>
      <c r="I2909" s="577">
        <f t="shared" si="413"/>
        <v>29.06</v>
      </c>
      <c r="J2909" s="573">
        <f t="shared" si="409"/>
        <v>0.72716683838295659</v>
      </c>
    </row>
    <row r="2910" spans="1:10" x14ac:dyDescent="0.25">
      <c r="A2910">
        <f t="shared" si="410"/>
        <v>0.29083768650617547</v>
      </c>
      <c r="B2910" s="2">
        <f t="shared" si="405"/>
        <v>29.070000000001745</v>
      </c>
      <c r="C2910" s="428">
        <f t="shared" si="411"/>
        <v>29.07</v>
      </c>
      <c r="D2910" s="425">
        <f t="shared" si="406"/>
        <v>0.29083768650615804</v>
      </c>
      <c r="E2910" s="433">
        <f t="shared" si="412"/>
        <v>29.07</v>
      </c>
      <c r="F2910" s="430">
        <f t="shared" si="407"/>
        <v>0.31527149651012981</v>
      </c>
      <c r="G2910" s="439">
        <f t="shared" si="413"/>
        <v>29.07</v>
      </c>
      <c r="H2910" s="435">
        <f t="shared" si="408"/>
        <v>0.31527149651012981</v>
      </c>
      <c r="I2910" s="577">
        <f t="shared" si="413"/>
        <v>29.07</v>
      </c>
      <c r="J2910" s="573">
        <f t="shared" si="409"/>
        <v>0.72724778015453806</v>
      </c>
    </row>
    <row r="2911" spans="1:10" x14ac:dyDescent="0.25">
      <c r="A2911">
        <f t="shared" si="410"/>
        <v>0.29093741396538703</v>
      </c>
      <c r="B2911" s="2">
        <f t="shared" si="405"/>
        <v>29.080000000001746</v>
      </c>
      <c r="C2911" s="428">
        <f t="shared" si="411"/>
        <v>29.08</v>
      </c>
      <c r="D2911" s="425">
        <f t="shared" si="406"/>
        <v>0.29093741396536965</v>
      </c>
      <c r="E2911" s="433">
        <f t="shared" si="412"/>
        <v>29.08</v>
      </c>
      <c r="F2911" s="430">
        <f t="shared" si="407"/>
        <v>0.31535930560675779</v>
      </c>
      <c r="G2911" s="439">
        <f t="shared" si="413"/>
        <v>29.08</v>
      </c>
      <c r="H2911" s="435">
        <f t="shared" si="408"/>
        <v>0.31535930560675779</v>
      </c>
      <c r="I2911" s="577">
        <f t="shared" si="413"/>
        <v>29.08</v>
      </c>
      <c r="J2911" s="573">
        <f t="shared" si="409"/>
        <v>0.72732872359001233</v>
      </c>
    </row>
    <row r="2912" spans="1:10" x14ac:dyDescent="0.25">
      <c r="A2912">
        <f t="shared" si="410"/>
        <v>0.29103714197291153</v>
      </c>
      <c r="B2912" s="2">
        <f t="shared" ref="B2912:B2975" si="414">B2911+0.01</f>
        <v>29.090000000001748</v>
      </c>
      <c r="C2912" s="428">
        <f t="shared" si="411"/>
        <v>29.09</v>
      </c>
      <c r="D2912" s="425">
        <f t="shared" si="406"/>
        <v>0.2910371419728941</v>
      </c>
      <c r="E2912" s="433">
        <f t="shared" si="412"/>
        <v>29.09</v>
      </c>
      <c r="F2912" s="430">
        <f t="shared" si="407"/>
        <v>0.31544712079603393</v>
      </c>
      <c r="G2912" s="439">
        <f t="shared" si="413"/>
        <v>29.09</v>
      </c>
      <c r="H2912" s="435">
        <f t="shared" si="408"/>
        <v>0.31544712079603393</v>
      </c>
      <c r="I2912" s="577">
        <f t="shared" si="413"/>
        <v>29.09</v>
      </c>
      <c r="J2912" s="573">
        <f t="shared" si="409"/>
        <v>0.72740966868916157</v>
      </c>
    </row>
    <row r="2913" spans="1:10" x14ac:dyDescent="0.25">
      <c r="A2913">
        <f t="shared" si="410"/>
        <v>0.29113687052763498</v>
      </c>
      <c r="B2913" s="2">
        <f t="shared" si="414"/>
        <v>29.100000000001749</v>
      </c>
      <c r="C2913" s="428">
        <f t="shared" si="411"/>
        <v>29.1</v>
      </c>
      <c r="D2913" s="425">
        <f t="shared" si="406"/>
        <v>0.29113687052761755</v>
      </c>
      <c r="E2913" s="433">
        <f t="shared" si="412"/>
        <v>29.1</v>
      </c>
      <c r="F2913" s="430">
        <f t="shared" si="407"/>
        <v>0.31553494207510474</v>
      </c>
      <c r="G2913" s="439">
        <f t="shared" si="413"/>
        <v>29.1</v>
      </c>
      <c r="H2913" s="435">
        <f t="shared" si="408"/>
        <v>0.31553494207510474</v>
      </c>
      <c r="I2913" s="577">
        <f t="shared" si="413"/>
        <v>29.1</v>
      </c>
      <c r="J2913" s="573">
        <f t="shared" si="409"/>
        <v>0.72749061545176796</v>
      </c>
    </row>
    <row r="2914" spans="1:10" x14ac:dyDescent="0.25">
      <c r="A2914">
        <f t="shared" si="410"/>
        <v>0.29123659962844561</v>
      </c>
      <c r="B2914" s="2">
        <f t="shared" si="414"/>
        <v>29.110000000001751</v>
      </c>
      <c r="C2914" s="428">
        <f t="shared" si="411"/>
        <v>29.11</v>
      </c>
      <c r="D2914" s="425">
        <f t="shared" si="406"/>
        <v>0.29123659962842818</v>
      </c>
      <c r="E2914" s="433">
        <f t="shared" si="412"/>
        <v>29.11</v>
      </c>
      <c r="F2914" s="430">
        <f t="shared" si="407"/>
        <v>0.31562276944111761</v>
      </c>
      <c r="G2914" s="439">
        <f t="shared" si="413"/>
        <v>29.11</v>
      </c>
      <c r="H2914" s="435">
        <f t="shared" si="408"/>
        <v>0.31562276944111761</v>
      </c>
      <c r="I2914" s="577">
        <f t="shared" si="413"/>
        <v>29.11</v>
      </c>
      <c r="J2914" s="573">
        <f t="shared" si="409"/>
        <v>0.72757156387761346</v>
      </c>
    </row>
    <row r="2915" spans="1:10" x14ac:dyDescent="0.25">
      <c r="A2915">
        <f t="shared" si="410"/>
        <v>0.29133632927423425</v>
      </c>
      <c r="B2915" s="2">
        <f t="shared" si="414"/>
        <v>29.120000000001752</v>
      </c>
      <c r="C2915" s="428">
        <f t="shared" si="411"/>
        <v>29.12</v>
      </c>
      <c r="D2915" s="425">
        <f t="shared" si="406"/>
        <v>0.29133632927421677</v>
      </c>
      <c r="E2915" s="433">
        <f t="shared" si="412"/>
        <v>29.12</v>
      </c>
      <c r="F2915" s="430">
        <f t="shared" si="407"/>
        <v>0.31571060289122127</v>
      </c>
      <c r="G2915" s="439">
        <f t="shared" si="413"/>
        <v>29.12</v>
      </c>
      <c r="H2915" s="435">
        <f t="shared" si="408"/>
        <v>0.31571060289122127</v>
      </c>
      <c r="I2915" s="577">
        <f t="shared" si="413"/>
        <v>29.12</v>
      </c>
      <c r="J2915" s="573">
        <f t="shared" si="409"/>
        <v>0.72765251396648056</v>
      </c>
    </row>
    <row r="2916" spans="1:10" x14ac:dyDescent="0.25">
      <c r="A2916">
        <f t="shared" si="410"/>
        <v>0.29143605946389356</v>
      </c>
      <c r="B2916" s="2">
        <f t="shared" si="414"/>
        <v>29.130000000001754</v>
      </c>
      <c r="C2916" s="428">
        <f t="shared" si="411"/>
        <v>29.13</v>
      </c>
      <c r="D2916" s="425">
        <f t="shared" si="406"/>
        <v>0.29143605946387602</v>
      </c>
      <c r="E2916" s="433">
        <f t="shared" si="412"/>
        <v>29.13</v>
      </c>
      <c r="F2916" s="430">
        <f t="shared" si="407"/>
        <v>0.31579844242256505</v>
      </c>
      <c r="G2916" s="439">
        <f t="shared" si="413"/>
        <v>29.13</v>
      </c>
      <c r="H2916" s="435">
        <f t="shared" si="408"/>
        <v>0.31579844242256505</v>
      </c>
      <c r="I2916" s="577">
        <f t="shared" si="413"/>
        <v>29.13</v>
      </c>
      <c r="J2916" s="573">
        <f t="shared" si="409"/>
        <v>0.72773346571815101</v>
      </c>
    </row>
    <row r="2917" spans="1:10" x14ac:dyDescent="0.25">
      <c r="A2917">
        <f t="shared" si="410"/>
        <v>0.29153579019631876</v>
      </c>
      <c r="B2917" s="2">
        <f t="shared" si="414"/>
        <v>29.140000000001756</v>
      </c>
      <c r="C2917" s="428">
        <f t="shared" si="411"/>
        <v>29.14</v>
      </c>
      <c r="D2917" s="425">
        <f t="shared" si="406"/>
        <v>0.29153579019630127</v>
      </c>
      <c r="E2917" s="433">
        <f t="shared" si="412"/>
        <v>29.14</v>
      </c>
      <c r="F2917" s="430">
        <f t="shared" si="407"/>
        <v>0.31588628803229996</v>
      </c>
      <c r="G2917" s="439">
        <f t="shared" si="413"/>
        <v>29.14</v>
      </c>
      <c r="H2917" s="435">
        <f t="shared" si="408"/>
        <v>0.31588628803229996</v>
      </c>
      <c r="I2917" s="577">
        <f t="shared" si="413"/>
        <v>29.14</v>
      </c>
      <c r="J2917" s="573">
        <f t="shared" si="409"/>
        <v>0.72781441913240841</v>
      </c>
    </row>
    <row r="2918" spans="1:10" x14ac:dyDescent="0.25">
      <c r="A2918">
        <f t="shared" si="410"/>
        <v>0.29163552147040711</v>
      </c>
      <c r="B2918" s="2">
        <f t="shared" si="414"/>
        <v>29.150000000001757</v>
      </c>
      <c r="C2918" s="428">
        <f t="shared" si="411"/>
        <v>29.15</v>
      </c>
      <c r="D2918" s="425">
        <f t="shared" si="406"/>
        <v>0.29163552147038962</v>
      </c>
      <c r="E2918" s="433">
        <f t="shared" si="412"/>
        <v>29.15</v>
      </c>
      <c r="F2918" s="430">
        <f t="shared" si="407"/>
        <v>0.31597413971757721</v>
      </c>
      <c r="G2918" s="439">
        <f t="shared" si="413"/>
        <v>29.15</v>
      </c>
      <c r="H2918" s="435">
        <f t="shared" si="408"/>
        <v>0.31597413971757721</v>
      </c>
      <c r="I2918" s="577">
        <f t="shared" si="413"/>
        <v>29.15</v>
      </c>
      <c r="J2918" s="573">
        <f t="shared" si="409"/>
        <v>0.72789537420903327</v>
      </c>
    </row>
    <row r="2919" spans="1:10" x14ac:dyDescent="0.25">
      <c r="A2919">
        <f t="shared" si="410"/>
        <v>0.29173525328505828</v>
      </c>
      <c r="B2919" s="2">
        <f t="shared" si="414"/>
        <v>29.160000000001759</v>
      </c>
      <c r="C2919" s="428">
        <f t="shared" si="411"/>
        <v>29.16</v>
      </c>
      <c r="D2919" s="425">
        <f t="shared" si="406"/>
        <v>0.2917352532850408</v>
      </c>
      <c r="E2919" s="433">
        <f t="shared" si="412"/>
        <v>29.16</v>
      </c>
      <c r="F2919" s="430">
        <f t="shared" si="407"/>
        <v>0.31606199747555003</v>
      </c>
      <c r="G2919" s="439">
        <f t="shared" si="413"/>
        <v>29.16</v>
      </c>
      <c r="H2919" s="435">
        <f t="shared" si="408"/>
        <v>0.31606199747555003</v>
      </c>
      <c r="I2919" s="577">
        <f t="shared" si="413"/>
        <v>29.16</v>
      </c>
      <c r="J2919" s="573">
        <f t="shared" si="409"/>
        <v>0.72797633094780922</v>
      </c>
    </row>
    <row r="2920" spans="1:10" x14ac:dyDescent="0.25">
      <c r="A2920">
        <f t="shared" si="410"/>
        <v>0.29183498563917415</v>
      </c>
      <c r="B2920" s="2">
        <f t="shared" si="414"/>
        <v>29.17000000000176</v>
      </c>
      <c r="C2920" s="428">
        <f t="shared" si="411"/>
        <v>29.17</v>
      </c>
      <c r="D2920" s="425">
        <f t="shared" si="406"/>
        <v>0.29183498563915661</v>
      </c>
      <c r="E2920" s="433">
        <f t="shared" si="412"/>
        <v>29.17</v>
      </c>
      <c r="F2920" s="430">
        <f t="shared" si="407"/>
        <v>0.31614986130337192</v>
      </c>
      <c r="G2920" s="439">
        <f t="shared" si="413"/>
        <v>29.17</v>
      </c>
      <c r="H2920" s="435">
        <f t="shared" si="408"/>
        <v>0.31614986130337192</v>
      </c>
      <c r="I2920" s="577">
        <f t="shared" si="413"/>
        <v>29.17</v>
      </c>
      <c r="J2920" s="573">
        <f t="shared" si="409"/>
        <v>0.72805728934851865</v>
      </c>
    </row>
    <row r="2921" spans="1:10" x14ac:dyDescent="0.25">
      <c r="A2921">
        <f t="shared" si="410"/>
        <v>0.29193471853165864</v>
      </c>
      <c r="B2921" s="2">
        <f t="shared" si="414"/>
        <v>29.180000000001762</v>
      </c>
      <c r="C2921" s="428">
        <f t="shared" si="411"/>
        <v>29.18</v>
      </c>
      <c r="D2921" s="425">
        <f t="shared" si="406"/>
        <v>0.29193471853164116</v>
      </c>
      <c r="E2921" s="433">
        <f t="shared" si="412"/>
        <v>29.18</v>
      </c>
      <c r="F2921" s="430">
        <f t="shared" si="407"/>
        <v>0.31623773119819759</v>
      </c>
      <c r="G2921" s="439">
        <f t="shared" si="413"/>
        <v>29.18</v>
      </c>
      <c r="H2921" s="435">
        <f t="shared" si="408"/>
        <v>0.31623773119819759</v>
      </c>
      <c r="I2921" s="577">
        <f t="shared" si="413"/>
        <v>29.18</v>
      </c>
      <c r="J2921" s="573">
        <f t="shared" si="409"/>
        <v>0.72813824941094329</v>
      </c>
    </row>
    <row r="2922" spans="1:10" x14ac:dyDescent="0.25">
      <c r="A2922">
        <f t="shared" si="410"/>
        <v>0.29203445196141825</v>
      </c>
      <c r="B2922" s="2">
        <f t="shared" si="414"/>
        <v>29.190000000001763</v>
      </c>
      <c r="C2922" s="428">
        <f t="shared" si="411"/>
        <v>29.19</v>
      </c>
      <c r="D2922" s="425">
        <f t="shared" si="406"/>
        <v>0.29203445196140071</v>
      </c>
      <c r="E2922" s="433">
        <f t="shared" si="412"/>
        <v>29.19</v>
      </c>
      <c r="F2922" s="430">
        <f t="shared" si="407"/>
        <v>0.31632560715718305</v>
      </c>
      <c r="G2922" s="439">
        <f t="shared" si="413"/>
        <v>29.19</v>
      </c>
      <c r="H2922" s="435">
        <f t="shared" si="408"/>
        <v>0.31632560715718305</v>
      </c>
      <c r="I2922" s="577">
        <f t="shared" si="413"/>
        <v>29.19</v>
      </c>
      <c r="J2922" s="573">
        <f t="shared" si="409"/>
        <v>0.72821921113486632</v>
      </c>
    </row>
    <row r="2923" spans="1:10" x14ac:dyDescent="0.25">
      <c r="A2923">
        <f t="shared" si="410"/>
        <v>0.29213418592736135</v>
      </c>
      <c r="B2923" s="2">
        <f t="shared" si="414"/>
        <v>29.200000000001765</v>
      </c>
      <c r="C2923" s="428">
        <f t="shared" si="411"/>
        <v>29.2</v>
      </c>
      <c r="D2923" s="425">
        <f t="shared" si="406"/>
        <v>0.29213418592734369</v>
      </c>
      <c r="E2923" s="433">
        <f t="shared" si="412"/>
        <v>29.2</v>
      </c>
      <c r="F2923" s="430">
        <f t="shared" si="407"/>
        <v>0.31641348917748507</v>
      </c>
      <c r="G2923" s="439">
        <f t="shared" si="413"/>
        <v>29.2</v>
      </c>
      <c r="H2923" s="435">
        <f t="shared" si="408"/>
        <v>0.31641348917748507</v>
      </c>
      <c r="I2923" s="577">
        <f t="shared" si="413"/>
        <v>29.2</v>
      </c>
      <c r="J2923" s="573">
        <f t="shared" si="409"/>
        <v>0.72830017452006968</v>
      </c>
    </row>
    <row r="2924" spans="1:10" x14ac:dyDescent="0.25">
      <c r="A2924">
        <f t="shared" si="410"/>
        <v>0.29223392042839869</v>
      </c>
      <c r="B2924" s="2">
        <f t="shared" si="414"/>
        <v>29.210000000001767</v>
      </c>
      <c r="C2924" s="428">
        <f t="shared" si="411"/>
        <v>29.21</v>
      </c>
      <c r="D2924" s="425">
        <f t="shared" si="406"/>
        <v>0.29223392042838109</v>
      </c>
      <c r="E2924" s="433">
        <f t="shared" si="412"/>
        <v>29.21</v>
      </c>
      <c r="F2924" s="430">
        <f t="shared" si="407"/>
        <v>0.31650137725626182</v>
      </c>
      <c r="G2924" s="439">
        <f t="shared" si="413"/>
        <v>29.21</v>
      </c>
      <c r="H2924" s="435">
        <f t="shared" si="408"/>
        <v>0.31650137725626182</v>
      </c>
      <c r="I2924" s="577">
        <f t="shared" si="413"/>
        <v>29.21</v>
      </c>
      <c r="J2924" s="573">
        <f t="shared" si="409"/>
        <v>0.72838113956633654</v>
      </c>
    </row>
    <row r="2925" spans="1:10" x14ac:dyDescent="0.25">
      <c r="A2925">
        <f t="shared" si="410"/>
        <v>0.29233365546344325</v>
      </c>
      <c r="B2925" s="2">
        <f t="shared" si="414"/>
        <v>29.220000000001768</v>
      </c>
      <c r="C2925" s="428">
        <f t="shared" si="411"/>
        <v>29.22</v>
      </c>
      <c r="D2925" s="425">
        <f t="shared" si="406"/>
        <v>0.29233365546342566</v>
      </c>
      <c r="E2925" s="433">
        <f t="shared" si="412"/>
        <v>29.22</v>
      </c>
      <c r="F2925" s="430">
        <f t="shared" si="407"/>
        <v>0.31658927139067194</v>
      </c>
      <c r="G2925" s="439">
        <f t="shared" si="413"/>
        <v>29.22</v>
      </c>
      <c r="H2925" s="435">
        <f t="shared" si="408"/>
        <v>0.31658927139067194</v>
      </c>
      <c r="I2925" s="577">
        <f t="shared" si="413"/>
        <v>29.22</v>
      </c>
      <c r="J2925" s="573">
        <f t="shared" si="409"/>
        <v>0.72846210627344898</v>
      </c>
    </row>
    <row r="2926" spans="1:10" x14ac:dyDescent="0.25">
      <c r="A2926">
        <f t="shared" si="410"/>
        <v>0.29243339103141025</v>
      </c>
      <c r="B2926" s="2">
        <f t="shared" si="414"/>
        <v>29.23000000000177</v>
      </c>
      <c r="C2926" s="428">
        <f t="shared" si="411"/>
        <v>29.23</v>
      </c>
      <c r="D2926" s="425">
        <f t="shared" si="406"/>
        <v>0.2924333910313926</v>
      </c>
      <c r="E2926" s="433">
        <f t="shared" si="412"/>
        <v>29.23</v>
      </c>
      <c r="F2926" s="430">
        <f t="shared" si="407"/>
        <v>0.31667717157787562</v>
      </c>
      <c r="G2926" s="439">
        <f t="shared" si="413"/>
        <v>29.23</v>
      </c>
      <c r="H2926" s="435">
        <f t="shared" si="408"/>
        <v>0.31667717157787562</v>
      </c>
      <c r="I2926" s="577">
        <f t="shared" si="413"/>
        <v>29.23</v>
      </c>
      <c r="J2926" s="573">
        <f t="shared" si="409"/>
        <v>0.72854307464119006</v>
      </c>
    </row>
    <row r="2927" spans="1:10" x14ac:dyDescent="0.25">
      <c r="A2927">
        <f t="shared" si="410"/>
        <v>0.29253312713121699</v>
      </c>
      <c r="B2927" s="2">
        <f t="shared" si="414"/>
        <v>29.240000000001771</v>
      </c>
      <c r="C2927" s="428">
        <f t="shared" si="411"/>
        <v>29.24</v>
      </c>
      <c r="D2927" s="425">
        <f t="shared" si="406"/>
        <v>0.29253312713119928</v>
      </c>
      <c r="E2927" s="433">
        <f t="shared" si="412"/>
        <v>29.24</v>
      </c>
      <c r="F2927" s="430">
        <f t="shared" si="407"/>
        <v>0.31676507781503382</v>
      </c>
      <c r="G2927" s="439">
        <f t="shared" si="413"/>
        <v>29.24</v>
      </c>
      <c r="H2927" s="435">
        <f t="shared" si="408"/>
        <v>0.31676507781503382</v>
      </c>
      <c r="I2927" s="577">
        <f t="shared" si="413"/>
        <v>29.24</v>
      </c>
      <c r="J2927" s="573">
        <f t="shared" si="409"/>
        <v>0.72862404466934216</v>
      </c>
    </row>
    <row r="2928" spans="1:10" x14ac:dyDescent="0.25">
      <c r="A2928">
        <f t="shared" si="410"/>
        <v>0.29263286376178299</v>
      </c>
      <c r="B2928" s="2">
        <f t="shared" si="414"/>
        <v>29.250000000001773</v>
      </c>
      <c r="C2928" s="428">
        <f t="shared" si="411"/>
        <v>29.25</v>
      </c>
      <c r="D2928" s="425">
        <f t="shared" si="406"/>
        <v>0.29263286376176528</v>
      </c>
      <c r="E2928" s="433">
        <f t="shared" si="412"/>
        <v>29.25</v>
      </c>
      <c r="F2928" s="430">
        <f t="shared" si="407"/>
        <v>0.31685299009930878</v>
      </c>
      <c r="G2928" s="439">
        <f t="shared" si="413"/>
        <v>29.25</v>
      </c>
      <c r="H2928" s="435">
        <f t="shared" si="408"/>
        <v>0.31685299009930878</v>
      </c>
      <c r="I2928" s="577">
        <f t="shared" si="413"/>
        <v>29.25</v>
      </c>
      <c r="J2928" s="573">
        <f t="shared" si="409"/>
        <v>0.72870501635768814</v>
      </c>
    </row>
    <row r="2929" spans="1:10" x14ac:dyDescent="0.25">
      <c r="A2929">
        <f t="shared" si="410"/>
        <v>0.29273260092203018</v>
      </c>
      <c r="B2929" s="2">
        <f t="shared" si="414"/>
        <v>29.260000000001774</v>
      </c>
      <c r="C2929" s="428">
        <f t="shared" si="411"/>
        <v>29.26</v>
      </c>
      <c r="D2929" s="425">
        <f t="shared" si="406"/>
        <v>0.29273260092201248</v>
      </c>
      <c r="E2929" s="433">
        <f t="shared" si="412"/>
        <v>29.26</v>
      </c>
      <c r="F2929" s="430">
        <f t="shared" si="407"/>
        <v>0.3169409084278636</v>
      </c>
      <c r="G2929" s="439">
        <f t="shared" si="413"/>
        <v>29.26</v>
      </c>
      <c r="H2929" s="435">
        <f t="shared" si="408"/>
        <v>0.3169409084278636</v>
      </c>
      <c r="I2929" s="577">
        <f t="shared" si="413"/>
        <v>29.26</v>
      </c>
      <c r="J2929" s="573">
        <f t="shared" si="409"/>
        <v>0.72878598970601083</v>
      </c>
    </row>
    <row r="2930" spans="1:10" x14ac:dyDescent="0.25">
      <c r="A2930">
        <f t="shared" si="410"/>
        <v>0.29283233861088231</v>
      </c>
      <c r="B2930" s="2">
        <f t="shared" si="414"/>
        <v>29.270000000001776</v>
      </c>
      <c r="C2930" s="428">
        <f t="shared" si="411"/>
        <v>29.27</v>
      </c>
      <c r="D2930" s="425">
        <f t="shared" si="406"/>
        <v>0.29283233861086466</v>
      </c>
      <c r="E2930" s="433">
        <f t="shared" si="412"/>
        <v>29.27</v>
      </c>
      <c r="F2930" s="430">
        <f t="shared" si="407"/>
        <v>0.31702883279786231</v>
      </c>
      <c r="G2930" s="439">
        <f t="shared" si="413"/>
        <v>29.27</v>
      </c>
      <c r="H2930" s="435">
        <f t="shared" si="408"/>
        <v>0.31702883279786231</v>
      </c>
      <c r="I2930" s="577">
        <f t="shared" si="413"/>
        <v>29.27</v>
      </c>
      <c r="J2930" s="573">
        <f t="shared" si="409"/>
        <v>0.72886696471409262</v>
      </c>
    </row>
    <row r="2931" spans="1:10" x14ac:dyDescent="0.25">
      <c r="A2931">
        <f t="shared" si="410"/>
        <v>0.29293207682726574</v>
      </c>
      <c r="B2931" s="2">
        <f t="shared" si="414"/>
        <v>29.280000000001777</v>
      </c>
      <c r="C2931" s="428">
        <f t="shared" si="411"/>
        <v>29.28</v>
      </c>
      <c r="D2931" s="425">
        <f t="shared" si="406"/>
        <v>0.29293207682724803</v>
      </c>
      <c r="E2931" s="433">
        <f t="shared" si="412"/>
        <v>29.28</v>
      </c>
      <c r="F2931" s="430">
        <f t="shared" si="407"/>
        <v>0.3171167632064702</v>
      </c>
      <c r="G2931" s="439">
        <f t="shared" si="413"/>
        <v>29.28</v>
      </c>
      <c r="H2931" s="435">
        <f t="shared" si="408"/>
        <v>0.3171167632064702</v>
      </c>
      <c r="I2931" s="577">
        <f t="shared" si="413"/>
        <v>29.28</v>
      </c>
      <c r="J2931" s="573">
        <f t="shared" si="409"/>
        <v>0.7289479413817167</v>
      </c>
    </row>
    <row r="2932" spans="1:10" x14ac:dyDescent="0.25">
      <c r="A2932">
        <f t="shared" si="410"/>
        <v>0.29303181557010866</v>
      </c>
      <c r="B2932" s="2">
        <f t="shared" si="414"/>
        <v>29.290000000001779</v>
      </c>
      <c r="C2932" s="428">
        <f t="shared" si="411"/>
        <v>29.29</v>
      </c>
      <c r="D2932" s="425">
        <f t="shared" si="406"/>
        <v>0.29303181557009095</v>
      </c>
      <c r="E2932" s="433">
        <f t="shared" si="412"/>
        <v>29.29</v>
      </c>
      <c r="F2932" s="430">
        <f t="shared" si="407"/>
        <v>0.31720469965085352</v>
      </c>
      <c r="G2932" s="439">
        <f t="shared" si="413"/>
        <v>29.29</v>
      </c>
      <c r="H2932" s="435">
        <f t="shared" si="408"/>
        <v>0.31720469965085352</v>
      </c>
      <c r="I2932" s="577">
        <f t="shared" si="413"/>
        <v>29.29</v>
      </c>
      <c r="J2932" s="573">
        <f t="shared" si="409"/>
        <v>0.7290289197086659</v>
      </c>
    </row>
    <row r="2933" spans="1:10" x14ac:dyDescent="0.25">
      <c r="A2933">
        <f t="shared" si="410"/>
        <v>0.29313155483834163</v>
      </c>
      <c r="B2933" s="2">
        <f t="shared" si="414"/>
        <v>29.300000000001781</v>
      </c>
      <c r="C2933" s="428">
        <f t="shared" si="411"/>
        <v>29.3</v>
      </c>
      <c r="D2933" s="425">
        <f t="shared" si="406"/>
        <v>0.29313155483832387</v>
      </c>
      <c r="E2933" s="433">
        <f t="shared" si="412"/>
        <v>29.3</v>
      </c>
      <c r="F2933" s="430">
        <f t="shared" si="407"/>
        <v>0.31729264212817959</v>
      </c>
      <c r="G2933" s="439">
        <f t="shared" si="413"/>
        <v>29.3</v>
      </c>
      <c r="H2933" s="435">
        <f t="shared" si="408"/>
        <v>0.31729264212817959</v>
      </c>
      <c r="I2933" s="577">
        <f t="shared" si="413"/>
        <v>29.3</v>
      </c>
      <c r="J2933" s="573">
        <f t="shared" si="409"/>
        <v>0.72910989969472317</v>
      </c>
    </row>
    <row r="2934" spans="1:10" x14ac:dyDescent="0.25">
      <c r="A2934">
        <f t="shared" si="410"/>
        <v>0.29323129463089731</v>
      </c>
      <c r="B2934" s="2">
        <f t="shared" si="414"/>
        <v>29.310000000001782</v>
      </c>
      <c r="C2934" s="428">
        <f t="shared" si="411"/>
        <v>29.31</v>
      </c>
      <c r="D2934" s="425">
        <f t="shared" si="406"/>
        <v>0.29323129463087955</v>
      </c>
      <c r="E2934" s="433">
        <f t="shared" si="412"/>
        <v>29.31</v>
      </c>
      <c r="F2934" s="430">
        <f t="shared" si="407"/>
        <v>0.31738059063561674</v>
      </c>
      <c r="G2934" s="439">
        <f t="shared" si="413"/>
        <v>29.31</v>
      </c>
      <c r="H2934" s="435">
        <f t="shared" si="408"/>
        <v>0.31738059063561674</v>
      </c>
      <c r="I2934" s="577">
        <f t="shared" si="413"/>
        <v>29.31</v>
      </c>
      <c r="J2934" s="573">
        <f t="shared" si="409"/>
        <v>0.72919088133967125</v>
      </c>
    </row>
    <row r="2935" spans="1:10" x14ac:dyDescent="0.25">
      <c r="A2935">
        <f t="shared" si="410"/>
        <v>0.29333103494671059</v>
      </c>
      <c r="B2935" s="2">
        <f t="shared" si="414"/>
        <v>29.320000000001784</v>
      </c>
      <c r="C2935" s="428">
        <f t="shared" si="411"/>
        <v>29.32</v>
      </c>
      <c r="D2935" s="425">
        <f t="shared" si="406"/>
        <v>0.29333103494669288</v>
      </c>
      <c r="E2935" s="433">
        <f t="shared" si="412"/>
        <v>29.32</v>
      </c>
      <c r="F2935" s="430">
        <f t="shared" si="407"/>
        <v>0.3174685451703344</v>
      </c>
      <c r="G2935" s="439">
        <f t="shared" si="413"/>
        <v>29.32</v>
      </c>
      <c r="H2935" s="435">
        <f t="shared" si="408"/>
        <v>0.3174685451703344</v>
      </c>
      <c r="I2935" s="577">
        <f t="shared" si="413"/>
        <v>29.32</v>
      </c>
      <c r="J2935" s="573">
        <f t="shared" si="409"/>
        <v>0.72927186464329308</v>
      </c>
    </row>
    <row r="2936" spans="1:10" x14ac:dyDescent="0.25">
      <c r="A2936">
        <f t="shared" si="410"/>
        <v>0.29343077578471854</v>
      </c>
      <c r="B2936" s="2">
        <f t="shared" si="414"/>
        <v>29.330000000001785</v>
      </c>
      <c r="C2936" s="428">
        <f t="shared" si="411"/>
        <v>29.33</v>
      </c>
      <c r="D2936" s="425">
        <f t="shared" si="406"/>
        <v>0.29343077578470067</v>
      </c>
      <c r="E2936" s="433">
        <f t="shared" si="412"/>
        <v>29.33</v>
      </c>
      <c r="F2936" s="430">
        <f t="shared" si="407"/>
        <v>0.31755650572950284</v>
      </c>
      <c r="G2936" s="439">
        <f t="shared" si="413"/>
        <v>29.33</v>
      </c>
      <c r="H2936" s="435">
        <f t="shared" si="408"/>
        <v>0.31755650572950284</v>
      </c>
      <c r="I2936" s="577">
        <f t="shared" si="413"/>
        <v>29.33</v>
      </c>
      <c r="J2936" s="573">
        <f t="shared" si="409"/>
        <v>0.72935284960537239</v>
      </c>
    </row>
    <row r="2937" spans="1:10" x14ac:dyDescent="0.25">
      <c r="A2937">
        <f t="shared" si="410"/>
        <v>0.29353051714386025</v>
      </c>
      <c r="B2937" s="2">
        <f t="shared" si="414"/>
        <v>29.340000000001787</v>
      </c>
      <c r="C2937" s="428">
        <f t="shared" si="411"/>
        <v>29.34</v>
      </c>
      <c r="D2937" s="425">
        <f t="shared" si="406"/>
        <v>0.29353051714384243</v>
      </c>
      <c r="E2937" s="433">
        <f t="shared" si="412"/>
        <v>29.34</v>
      </c>
      <c r="F2937" s="430">
        <f t="shared" si="407"/>
        <v>0.31764447231029364</v>
      </c>
      <c r="G2937" s="439">
        <f t="shared" si="413"/>
        <v>29.34</v>
      </c>
      <c r="H2937" s="435">
        <f t="shared" si="408"/>
        <v>0.31764447231029364</v>
      </c>
      <c r="I2937" s="577">
        <f t="shared" si="413"/>
        <v>29.34</v>
      </c>
      <c r="J2937" s="573">
        <f t="shared" si="409"/>
        <v>0.72943383622569091</v>
      </c>
    </row>
    <row r="2938" spans="1:10" x14ac:dyDescent="0.25">
      <c r="A2938">
        <f t="shared" si="410"/>
        <v>0.29363025902307704</v>
      </c>
      <c r="B2938" s="2">
        <f t="shared" si="414"/>
        <v>29.350000000001788</v>
      </c>
      <c r="C2938" s="428">
        <f t="shared" si="411"/>
        <v>29.35</v>
      </c>
      <c r="D2938" s="425">
        <f t="shared" si="406"/>
        <v>0.29363025902305928</v>
      </c>
      <c r="E2938" s="433">
        <f t="shared" si="412"/>
        <v>29.35</v>
      </c>
      <c r="F2938" s="430">
        <f t="shared" si="407"/>
        <v>0.31773244490987929</v>
      </c>
      <c r="G2938" s="439">
        <f t="shared" si="413"/>
        <v>29.35</v>
      </c>
      <c r="H2938" s="435">
        <f t="shared" si="408"/>
        <v>0.31773244490987929</v>
      </c>
      <c r="I2938" s="577">
        <f t="shared" si="413"/>
        <v>29.35</v>
      </c>
      <c r="J2938" s="573">
        <f t="shared" si="409"/>
        <v>0.72951482450403304</v>
      </c>
    </row>
    <row r="2939" spans="1:10" x14ac:dyDescent="0.25">
      <c r="A2939">
        <f t="shared" si="410"/>
        <v>0.29373000142131261</v>
      </c>
      <c r="B2939" s="2">
        <f t="shared" si="414"/>
        <v>29.36000000000179</v>
      </c>
      <c r="C2939" s="428">
        <f t="shared" si="411"/>
        <v>29.36</v>
      </c>
      <c r="D2939" s="425">
        <f t="shared" si="406"/>
        <v>0.29373000142129474</v>
      </c>
      <c r="E2939" s="433">
        <f t="shared" si="412"/>
        <v>29.36</v>
      </c>
      <c r="F2939" s="430">
        <f t="shared" si="407"/>
        <v>0.31782042352543333</v>
      </c>
      <c r="G2939" s="439">
        <f t="shared" si="413"/>
        <v>29.36</v>
      </c>
      <c r="H2939" s="435">
        <f t="shared" si="408"/>
        <v>0.31782042352543333</v>
      </c>
      <c r="I2939" s="577">
        <f t="shared" si="413"/>
        <v>29.36</v>
      </c>
      <c r="J2939" s="573">
        <f t="shared" si="409"/>
        <v>0.72959581444018129</v>
      </c>
    </row>
    <row r="2940" spans="1:10" x14ac:dyDescent="0.25">
      <c r="A2940">
        <f t="shared" si="410"/>
        <v>0.29382974433751236</v>
      </c>
      <c r="B2940" s="2">
        <f t="shared" si="414"/>
        <v>29.370000000001792</v>
      </c>
      <c r="C2940" s="428">
        <f t="shared" si="411"/>
        <v>29.37</v>
      </c>
      <c r="D2940" s="425">
        <f t="shared" si="406"/>
        <v>0.29382974433749448</v>
      </c>
      <c r="E2940" s="433">
        <f t="shared" si="412"/>
        <v>29.37</v>
      </c>
      <c r="F2940" s="430">
        <f t="shared" si="407"/>
        <v>0.3179084081541303</v>
      </c>
      <c r="G2940" s="439">
        <f t="shared" si="413"/>
        <v>29.37</v>
      </c>
      <c r="H2940" s="435">
        <f t="shared" si="408"/>
        <v>0.3179084081541303</v>
      </c>
      <c r="I2940" s="577">
        <f t="shared" si="413"/>
        <v>29.37</v>
      </c>
      <c r="J2940" s="573">
        <f t="shared" si="409"/>
        <v>0.72967680603391893</v>
      </c>
    </row>
    <row r="2941" spans="1:10" x14ac:dyDescent="0.25">
      <c r="A2941">
        <f t="shared" si="410"/>
        <v>0.29392948777062416</v>
      </c>
      <c r="B2941" s="2">
        <f t="shared" si="414"/>
        <v>29.380000000001793</v>
      </c>
      <c r="C2941" s="428">
        <f t="shared" si="411"/>
        <v>29.38</v>
      </c>
      <c r="D2941" s="425">
        <f t="shared" si="406"/>
        <v>0.29392948777060635</v>
      </c>
      <c r="E2941" s="433">
        <f t="shared" si="412"/>
        <v>29.38</v>
      </c>
      <c r="F2941" s="430">
        <f t="shared" si="407"/>
        <v>0.31799639879314578</v>
      </c>
      <c r="G2941" s="439">
        <f t="shared" si="413"/>
        <v>29.38</v>
      </c>
      <c r="H2941" s="435">
        <f t="shared" si="408"/>
        <v>0.31799639879314578</v>
      </c>
      <c r="I2941" s="577">
        <f t="shared" si="413"/>
        <v>29.38</v>
      </c>
      <c r="J2941" s="573">
        <f t="shared" si="409"/>
        <v>0.72975779928502893</v>
      </c>
    </row>
    <row r="2942" spans="1:10" x14ac:dyDescent="0.25">
      <c r="A2942">
        <f t="shared" si="410"/>
        <v>0.29402923171959805</v>
      </c>
      <c r="B2942" s="2">
        <f t="shared" si="414"/>
        <v>29.390000000001795</v>
      </c>
      <c r="C2942" s="428">
        <f t="shared" si="411"/>
        <v>29.39</v>
      </c>
      <c r="D2942" s="425">
        <f t="shared" si="406"/>
        <v>0.29402923171958018</v>
      </c>
      <c r="E2942" s="433">
        <f t="shared" si="412"/>
        <v>29.39</v>
      </c>
      <c r="F2942" s="430">
        <f t="shared" si="407"/>
        <v>0.31808439543965655</v>
      </c>
      <c r="G2942" s="439">
        <f t="shared" si="413"/>
        <v>29.39</v>
      </c>
      <c r="H2942" s="435">
        <f t="shared" si="408"/>
        <v>0.31808439543965655</v>
      </c>
      <c r="I2942" s="577">
        <f t="shared" si="413"/>
        <v>29.39</v>
      </c>
      <c r="J2942" s="573">
        <f t="shared" si="409"/>
        <v>0.72983879419329512</v>
      </c>
    </row>
    <row r="2943" spans="1:10" x14ac:dyDescent="0.25">
      <c r="A2943">
        <f t="shared" si="410"/>
        <v>0.29412897618338602</v>
      </c>
      <c r="B2943" s="2">
        <f t="shared" si="414"/>
        <v>29.400000000001796</v>
      </c>
      <c r="C2943" s="428">
        <f t="shared" si="411"/>
        <v>29.4</v>
      </c>
      <c r="D2943" s="425">
        <f t="shared" si="406"/>
        <v>0.29412897618336803</v>
      </c>
      <c r="E2943" s="433">
        <f t="shared" si="412"/>
        <v>29.4</v>
      </c>
      <c r="F2943" s="430">
        <f t="shared" si="407"/>
        <v>0.31817239809084019</v>
      </c>
      <c r="G2943" s="439">
        <f t="shared" si="413"/>
        <v>29.4</v>
      </c>
      <c r="H2943" s="435">
        <f t="shared" si="408"/>
        <v>0.31817239809084019</v>
      </c>
      <c r="I2943" s="577">
        <f t="shared" si="413"/>
        <v>29.4</v>
      </c>
      <c r="J2943" s="573">
        <f t="shared" si="409"/>
        <v>0.72991979075850033</v>
      </c>
    </row>
    <row r="2944" spans="1:10" x14ac:dyDescent="0.25">
      <c r="A2944">
        <f t="shared" si="410"/>
        <v>0.29422872116094217</v>
      </c>
      <c r="B2944" s="2">
        <f t="shared" si="414"/>
        <v>29.410000000001798</v>
      </c>
      <c r="C2944" s="428">
        <f t="shared" si="411"/>
        <v>29.41</v>
      </c>
      <c r="D2944" s="425">
        <f t="shared" si="406"/>
        <v>0.29422872116092419</v>
      </c>
      <c r="E2944" s="433">
        <f t="shared" si="412"/>
        <v>29.41</v>
      </c>
      <c r="F2944" s="430">
        <f t="shared" si="407"/>
        <v>0.31826040674387557</v>
      </c>
      <c r="G2944" s="439">
        <f t="shared" si="413"/>
        <v>29.41</v>
      </c>
      <c r="H2944" s="435">
        <f t="shared" si="408"/>
        <v>0.31826040674387557</v>
      </c>
      <c r="I2944" s="577">
        <f t="shared" si="413"/>
        <v>29.41</v>
      </c>
      <c r="J2944" s="573">
        <f t="shared" si="409"/>
        <v>0.73000078898042797</v>
      </c>
    </row>
    <row r="2945" spans="1:10" x14ac:dyDescent="0.25">
      <c r="A2945">
        <f t="shared" si="410"/>
        <v>0.29432846665122298</v>
      </c>
      <c r="B2945" s="2">
        <f t="shared" si="414"/>
        <v>29.420000000001799</v>
      </c>
      <c r="C2945" s="428">
        <f t="shared" si="411"/>
        <v>29.42</v>
      </c>
      <c r="D2945" s="425">
        <f t="shared" si="406"/>
        <v>0.29432846665120499</v>
      </c>
      <c r="E2945" s="433">
        <f t="shared" si="412"/>
        <v>29.42</v>
      </c>
      <c r="F2945" s="430">
        <f t="shared" si="407"/>
        <v>0.31834842139594238</v>
      </c>
      <c r="G2945" s="439">
        <f t="shared" si="413"/>
        <v>29.42</v>
      </c>
      <c r="H2945" s="435">
        <f t="shared" si="408"/>
        <v>0.31834842139594238</v>
      </c>
      <c r="I2945" s="577">
        <f t="shared" si="413"/>
        <v>29.42</v>
      </c>
      <c r="J2945" s="573">
        <f t="shared" si="409"/>
        <v>0.73008178885886155</v>
      </c>
    </row>
    <row r="2946" spans="1:10" x14ac:dyDescent="0.25">
      <c r="A2946">
        <f t="shared" si="410"/>
        <v>0.29442821265318675</v>
      </c>
      <c r="B2946" s="2">
        <f t="shared" si="414"/>
        <v>29.430000000001801</v>
      </c>
      <c r="C2946" s="428">
        <f t="shared" si="411"/>
        <v>29.43</v>
      </c>
      <c r="D2946" s="425">
        <f t="shared" si="406"/>
        <v>0.29442821265316882</v>
      </c>
      <c r="E2946" s="433">
        <f t="shared" si="412"/>
        <v>29.43</v>
      </c>
      <c r="F2946" s="430">
        <f t="shared" si="407"/>
        <v>0.31843644204422145</v>
      </c>
      <c r="G2946" s="439">
        <f t="shared" si="413"/>
        <v>29.43</v>
      </c>
      <c r="H2946" s="435">
        <f t="shared" si="408"/>
        <v>0.31843644204422145</v>
      </c>
      <c r="I2946" s="577">
        <f t="shared" si="413"/>
        <v>29.43</v>
      </c>
      <c r="J2946" s="573">
        <f t="shared" si="409"/>
        <v>0.730162790393584</v>
      </c>
    </row>
    <row r="2947" spans="1:10" x14ac:dyDescent="0.25">
      <c r="A2947">
        <f t="shared" si="410"/>
        <v>0.29452795916579416</v>
      </c>
      <c r="B2947" s="2">
        <f t="shared" si="414"/>
        <v>29.440000000001803</v>
      </c>
      <c r="C2947" s="428">
        <f t="shared" si="411"/>
        <v>29.44</v>
      </c>
      <c r="D2947" s="425">
        <f t="shared" ref="D2947:D3010" si="415">(((1+C2947/100)^D$2)*C2947/100)/(((1+C2947/100)^D$2)-1)</f>
        <v>0.29452795916577629</v>
      </c>
      <c r="E2947" s="433">
        <f t="shared" si="412"/>
        <v>29.44</v>
      </c>
      <c r="F2947" s="430">
        <f t="shared" ref="F2947:F3010" si="416">(((1+E2947/100)^F$2)*E2947/100)/(((1+E2947/100)^F$2)-1)</f>
        <v>0.31852446868589462</v>
      </c>
      <c r="G2947" s="439">
        <f t="shared" si="413"/>
        <v>29.44</v>
      </c>
      <c r="H2947" s="435">
        <f t="shared" ref="H2947:H3010" si="417">(((1+G2947/100)^H$2)*G2947/100)/(((1+G2947/100)^H$2)-1)</f>
        <v>0.31852446868589462</v>
      </c>
      <c r="I2947" s="577">
        <f t="shared" si="413"/>
        <v>29.44</v>
      </c>
      <c r="J2947" s="573">
        <f t="shared" ref="J2947:J3010" si="418">(((1+I2947/100)^J$2)*I2947/100)/(((1+I2947/100)^J$2)-1)</f>
        <v>0.73024379358437941</v>
      </c>
    </row>
    <row r="2948" spans="1:10" x14ac:dyDescent="0.25">
      <c r="A2948">
        <f t="shared" si="410"/>
        <v>0.29462770618800793</v>
      </c>
      <c r="B2948" s="2">
        <f t="shared" si="414"/>
        <v>29.450000000001804</v>
      </c>
      <c r="C2948" s="428">
        <f t="shared" si="411"/>
        <v>29.45</v>
      </c>
      <c r="D2948" s="425">
        <f t="shared" si="415"/>
        <v>0.29462770618798984</v>
      </c>
      <c r="E2948" s="433">
        <f t="shared" si="412"/>
        <v>29.45</v>
      </c>
      <c r="F2948" s="430">
        <f t="shared" si="416"/>
        <v>0.31861250131814489</v>
      </c>
      <c r="G2948" s="439">
        <f t="shared" si="413"/>
        <v>29.45</v>
      </c>
      <c r="H2948" s="435">
        <f t="shared" si="417"/>
        <v>0.31861250131814489</v>
      </c>
      <c r="I2948" s="577">
        <f t="shared" si="413"/>
        <v>29.45</v>
      </c>
      <c r="J2948" s="573">
        <f t="shared" si="418"/>
        <v>0.73032479843103071</v>
      </c>
    </row>
    <row r="2949" spans="1:10" x14ac:dyDescent="0.25">
      <c r="A2949">
        <f t="shared" ref="A2949:A3012" si="419">(((1+B2949/100)^A$2)*B2949/100)/(((1+B2949/100)^A$2)-1)</f>
        <v>0.29472745371879266</v>
      </c>
      <c r="B2949" s="2">
        <f t="shared" si="414"/>
        <v>29.460000000001806</v>
      </c>
      <c r="C2949" s="428">
        <f t="shared" si="411"/>
        <v>29.46</v>
      </c>
      <c r="D2949" s="425">
        <f t="shared" si="415"/>
        <v>0.29472745371877468</v>
      </c>
      <c r="E2949" s="433">
        <f t="shared" si="412"/>
        <v>29.46</v>
      </c>
      <c r="F2949" s="430">
        <f t="shared" si="416"/>
        <v>0.31870053993815617</v>
      </c>
      <c r="G2949" s="439">
        <f t="shared" si="413"/>
        <v>29.46</v>
      </c>
      <c r="H2949" s="435">
        <f t="shared" si="417"/>
        <v>0.31870053993815617</v>
      </c>
      <c r="I2949" s="577">
        <f t="shared" si="413"/>
        <v>29.46</v>
      </c>
      <c r="J2949" s="573">
        <f t="shared" si="418"/>
        <v>0.73040580493332186</v>
      </c>
    </row>
    <row r="2950" spans="1:10" x14ac:dyDescent="0.25">
      <c r="A2950">
        <f t="shared" si="419"/>
        <v>0.29482720175711546</v>
      </c>
      <c r="B2950" s="2">
        <f t="shared" si="414"/>
        <v>29.470000000001807</v>
      </c>
      <c r="C2950" s="428">
        <f t="shared" ref="C2950:C3013" si="420">ROUND(C2949+0.01,2)</f>
        <v>29.47</v>
      </c>
      <c r="D2950" s="425">
        <f t="shared" si="415"/>
        <v>0.29482720175709742</v>
      </c>
      <c r="E2950" s="433">
        <f t="shared" ref="E2950:E3013" si="421">ROUND(E2949+0.01,2)</f>
        <v>29.47</v>
      </c>
      <c r="F2950" s="430">
        <f t="shared" si="416"/>
        <v>0.31878858454311332</v>
      </c>
      <c r="G2950" s="439">
        <f t="shared" ref="G2950:I3013" si="422">ROUND(G2949+0.01,2)</f>
        <v>29.47</v>
      </c>
      <c r="H2950" s="435">
        <f t="shared" si="417"/>
        <v>0.31878858454311332</v>
      </c>
      <c r="I2950" s="577">
        <f t="shared" si="422"/>
        <v>29.47</v>
      </c>
      <c r="J2950" s="573">
        <f t="shared" si="418"/>
        <v>0.73048681309103591</v>
      </c>
    </row>
    <row r="2951" spans="1:10" x14ac:dyDescent="0.25">
      <c r="A2951">
        <f t="shared" si="419"/>
        <v>0.29492695030194521</v>
      </c>
      <c r="B2951" s="2">
        <f t="shared" si="414"/>
        <v>29.480000000001809</v>
      </c>
      <c r="C2951" s="428">
        <f t="shared" si="420"/>
        <v>29.48</v>
      </c>
      <c r="D2951" s="425">
        <f t="shared" si="415"/>
        <v>0.29492695030192723</v>
      </c>
      <c r="E2951" s="433">
        <f t="shared" si="421"/>
        <v>29.48</v>
      </c>
      <c r="F2951" s="430">
        <f t="shared" si="416"/>
        <v>0.31887663513020248</v>
      </c>
      <c r="G2951" s="439">
        <f t="shared" si="422"/>
        <v>29.48</v>
      </c>
      <c r="H2951" s="435">
        <f t="shared" si="417"/>
        <v>0.31887663513020248</v>
      </c>
      <c r="I2951" s="577">
        <f t="shared" si="422"/>
        <v>29.48</v>
      </c>
      <c r="J2951" s="573">
        <f t="shared" si="418"/>
        <v>0.73056782290395683</v>
      </c>
    </row>
    <row r="2952" spans="1:10" x14ac:dyDescent="0.25">
      <c r="A2952">
        <f t="shared" si="419"/>
        <v>0.29502669935225312</v>
      </c>
      <c r="B2952" s="2">
        <f t="shared" si="414"/>
        <v>29.49000000000181</v>
      </c>
      <c r="C2952" s="428">
        <f t="shared" si="420"/>
        <v>29.49</v>
      </c>
      <c r="D2952" s="425">
        <f t="shared" si="415"/>
        <v>0.29502669935223502</v>
      </c>
      <c r="E2952" s="433">
        <f t="shared" si="421"/>
        <v>29.49</v>
      </c>
      <c r="F2952" s="430">
        <f t="shared" si="416"/>
        <v>0.31896469169661074</v>
      </c>
      <c r="G2952" s="439">
        <f t="shared" si="422"/>
        <v>29.49</v>
      </c>
      <c r="H2952" s="435">
        <f t="shared" si="417"/>
        <v>0.31896469169661074</v>
      </c>
      <c r="I2952" s="577">
        <f t="shared" si="422"/>
        <v>29.49</v>
      </c>
      <c r="J2952" s="573">
        <f t="shared" si="418"/>
        <v>0.73064883437186812</v>
      </c>
    </row>
    <row r="2953" spans="1:10" x14ac:dyDescent="0.25">
      <c r="A2953">
        <f t="shared" si="419"/>
        <v>0.29512644890701223</v>
      </c>
      <c r="B2953" s="2">
        <f t="shared" si="414"/>
        <v>29.500000000001812</v>
      </c>
      <c r="C2953" s="428">
        <f t="shared" si="420"/>
        <v>29.5</v>
      </c>
      <c r="D2953" s="425">
        <f t="shared" si="415"/>
        <v>0.29512644890699419</v>
      </c>
      <c r="E2953" s="433">
        <f t="shared" si="421"/>
        <v>29.5</v>
      </c>
      <c r="F2953" s="430">
        <f t="shared" si="416"/>
        <v>0.31905275423952617</v>
      </c>
      <c r="G2953" s="439">
        <f t="shared" si="422"/>
        <v>29.5</v>
      </c>
      <c r="H2953" s="435">
        <f t="shared" si="417"/>
        <v>0.31905275423952617</v>
      </c>
      <c r="I2953" s="577">
        <f t="shared" si="422"/>
        <v>29.5</v>
      </c>
      <c r="J2953" s="573">
        <f t="shared" si="418"/>
        <v>0.7307298474945535</v>
      </c>
    </row>
    <row r="2954" spans="1:10" x14ac:dyDescent="0.25">
      <c r="A2954">
        <f t="shared" si="419"/>
        <v>0.29522619896519786</v>
      </c>
      <c r="B2954" s="2">
        <f t="shared" si="414"/>
        <v>29.510000000001813</v>
      </c>
      <c r="C2954" s="428">
        <f t="shared" si="420"/>
        <v>29.51</v>
      </c>
      <c r="D2954" s="425">
        <f t="shared" si="415"/>
        <v>0.29522619896517982</v>
      </c>
      <c r="E2954" s="433">
        <f t="shared" si="421"/>
        <v>29.51</v>
      </c>
      <c r="F2954" s="430">
        <f t="shared" si="416"/>
        <v>0.31914082275613781</v>
      </c>
      <c r="G2954" s="439">
        <f t="shared" si="422"/>
        <v>29.51</v>
      </c>
      <c r="H2954" s="435">
        <f t="shared" si="417"/>
        <v>0.31914082275613781</v>
      </c>
      <c r="I2954" s="577">
        <f t="shared" si="422"/>
        <v>29.51</v>
      </c>
      <c r="J2954" s="573">
        <f t="shared" si="418"/>
        <v>0.73081086227179626</v>
      </c>
    </row>
    <row r="2955" spans="1:10" x14ac:dyDescent="0.25">
      <c r="A2955">
        <f t="shared" si="419"/>
        <v>0.29532594952578745</v>
      </c>
      <c r="B2955" s="2">
        <f t="shared" si="414"/>
        <v>29.520000000001815</v>
      </c>
      <c r="C2955" s="428">
        <f t="shared" si="420"/>
        <v>29.52</v>
      </c>
      <c r="D2955" s="425">
        <f t="shared" si="415"/>
        <v>0.29532594952576935</v>
      </c>
      <c r="E2955" s="433">
        <f t="shared" si="421"/>
        <v>29.52</v>
      </c>
      <c r="F2955" s="430">
        <f t="shared" si="416"/>
        <v>0.31922889724363596</v>
      </c>
      <c r="G2955" s="439">
        <f t="shared" si="422"/>
        <v>29.52</v>
      </c>
      <c r="H2955" s="435">
        <f t="shared" si="417"/>
        <v>0.31922889724363596</v>
      </c>
      <c r="I2955" s="577">
        <f t="shared" si="422"/>
        <v>29.52</v>
      </c>
      <c r="J2955" s="573">
        <f t="shared" si="418"/>
        <v>0.73089187870338101</v>
      </c>
    </row>
    <row r="2956" spans="1:10" x14ac:dyDescent="0.25">
      <c r="A2956">
        <f t="shared" si="419"/>
        <v>0.29542570058776041</v>
      </c>
      <c r="B2956" s="2">
        <f t="shared" si="414"/>
        <v>29.530000000001817</v>
      </c>
      <c r="C2956" s="428">
        <f t="shared" si="420"/>
        <v>29.53</v>
      </c>
      <c r="D2956" s="425">
        <f t="shared" si="415"/>
        <v>0.29542570058774231</v>
      </c>
      <c r="E2956" s="433">
        <f t="shared" si="421"/>
        <v>29.53</v>
      </c>
      <c r="F2956" s="430">
        <f t="shared" si="416"/>
        <v>0.3193169776992118</v>
      </c>
      <c r="G2956" s="439">
        <f t="shared" si="422"/>
        <v>29.53</v>
      </c>
      <c r="H2956" s="435">
        <f t="shared" si="417"/>
        <v>0.3193169776992118</v>
      </c>
      <c r="I2956" s="577">
        <f t="shared" si="422"/>
        <v>29.53</v>
      </c>
      <c r="J2956" s="573">
        <f t="shared" si="418"/>
        <v>0.73097289678909061</v>
      </c>
    </row>
    <row r="2957" spans="1:10" x14ac:dyDescent="0.25">
      <c r="A2957">
        <f t="shared" si="419"/>
        <v>0.29552545215009823</v>
      </c>
      <c r="B2957" s="2">
        <f t="shared" si="414"/>
        <v>29.540000000001818</v>
      </c>
      <c r="C2957" s="428">
        <f t="shared" si="420"/>
        <v>29.54</v>
      </c>
      <c r="D2957" s="425">
        <f t="shared" si="415"/>
        <v>0.29552545215008014</v>
      </c>
      <c r="E2957" s="433">
        <f t="shared" si="421"/>
        <v>29.54</v>
      </c>
      <c r="F2957" s="430">
        <f t="shared" si="416"/>
        <v>0.3194050641200577</v>
      </c>
      <c r="G2957" s="439">
        <f t="shared" si="422"/>
        <v>29.54</v>
      </c>
      <c r="H2957" s="435">
        <f t="shared" si="417"/>
        <v>0.3194050641200577</v>
      </c>
      <c r="I2957" s="577">
        <f t="shared" si="422"/>
        <v>29.54</v>
      </c>
      <c r="J2957" s="573">
        <f t="shared" si="418"/>
        <v>0.73105391652870977</v>
      </c>
    </row>
    <row r="2958" spans="1:10" x14ac:dyDescent="0.25">
      <c r="A2958">
        <f t="shared" si="419"/>
        <v>0.29562520421178456</v>
      </c>
      <c r="B2958" s="2">
        <f t="shared" si="414"/>
        <v>29.55000000000182</v>
      </c>
      <c r="C2958" s="428">
        <f t="shared" si="420"/>
        <v>29.55</v>
      </c>
      <c r="D2958" s="425">
        <f t="shared" si="415"/>
        <v>0.29562520421176641</v>
      </c>
      <c r="E2958" s="433">
        <f t="shared" si="421"/>
        <v>29.55</v>
      </c>
      <c r="F2958" s="430">
        <f t="shared" si="416"/>
        <v>0.31949315650336674</v>
      </c>
      <c r="G2958" s="439">
        <f t="shared" si="422"/>
        <v>29.55</v>
      </c>
      <c r="H2958" s="435">
        <f t="shared" si="417"/>
        <v>0.31949315650336674</v>
      </c>
      <c r="I2958" s="577">
        <f t="shared" si="422"/>
        <v>29.55</v>
      </c>
      <c r="J2958" s="573">
        <f t="shared" si="418"/>
        <v>0.73113493792202122</v>
      </c>
    </row>
    <row r="2959" spans="1:10" x14ac:dyDescent="0.25">
      <c r="A2959">
        <f t="shared" si="419"/>
        <v>0.29572495677180505</v>
      </c>
      <c r="B2959" s="2">
        <f t="shared" si="414"/>
        <v>29.560000000001821</v>
      </c>
      <c r="C2959" s="428">
        <f t="shared" si="420"/>
        <v>29.56</v>
      </c>
      <c r="D2959" s="425">
        <f t="shared" si="415"/>
        <v>0.29572495677178684</v>
      </c>
      <c r="E2959" s="433">
        <f t="shared" si="421"/>
        <v>29.56</v>
      </c>
      <c r="F2959" s="430">
        <f t="shared" si="416"/>
        <v>0.31958125484633348</v>
      </c>
      <c r="G2959" s="439">
        <f t="shared" si="422"/>
        <v>29.56</v>
      </c>
      <c r="H2959" s="435">
        <f t="shared" si="417"/>
        <v>0.31958125484633348</v>
      </c>
      <c r="I2959" s="577">
        <f t="shared" si="422"/>
        <v>29.56</v>
      </c>
      <c r="J2959" s="573">
        <f t="shared" si="418"/>
        <v>0.73121596096881014</v>
      </c>
    </row>
    <row r="2960" spans="1:10" x14ac:dyDescent="0.25">
      <c r="A2960">
        <f t="shared" si="419"/>
        <v>0.29582470982914738</v>
      </c>
      <c r="B2960" s="2">
        <f t="shared" si="414"/>
        <v>29.570000000001823</v>
      </c>
      <c r="C2960" s="428">
        <f t="shared" si="420"/>
        <v>29.57</v>
      </c>
      <c r="D2960" s="425">
        <f t="shared" si="415"/>
        <v>0.29582470982912917</v>
      </c>
      <c r="E2960" s="433">
        <f t="shared" si="421"/>
        <v>29.57</v>
      </c>
      <c r="F2960" s="430">
        <f t="shared" si="416"/>
        <v>0.31966935914615319</v>
      </c>
      <c r="G2960" s="439">
        <f t="shared" si="422"/>
        <v>29.57</v>
      </c>
      <c r="H2960" s="435">
        <f t="shared" si="417"/>
        <v>0.31966935914615319</v>
      </c>
      <c r="I2960" s="577">
        <f t="shared" si="422"/>
        <v>29.57</v>
      </c>
      <c r="J2960" s="573">
        <f t="shared" si="418"/>
        <v>0.73129698566885903</v>
      </c>
    </row>
    <row r="2961" spans="1:10" x14ac:dyDescent="0.25">
      <c r="A2961">
        <f t="shared" si="419"/>
        <v>0.29592446338280137</v>
      </c>
      <c r="B2961" s="2">
        <f t="shared" si="414"/>
        <v>29.580000000001824</v>
      </c>
      <c r="C2961" s="428">
        <f t="shared" si="420"/>
        <v>29.58</v>
      </c>
      <c r="D2961" s="425">
        <f t="shared" si="415"/>
        <v>0.29592446338278316</v>
      </c>
      <c r="E2961" s="433">
        <f t="shared" si="421"/>
        <v>29.58</v>
      </c>
      <c r="F2961" s="430">
        <f t="shared" si="416"/>
        <v>0.31975746940002231</v>
      </c>
      <c r="G2961" s="439">
        <f t="shared" si="422"/>
        <v>29.58</v>
      </c>
      <c r="H2961" s="435">
        <f t="shared" si="417"/>
        <v>0.31975746940002231</v>
      </c>
      <c r="I2961" s="577">
        <f t="shared" si="422"/>
        <v>29.58</v>
      </c>
      <c r="J2961" s="573">
        <f t="shared" si="418"/>
        <v>0.73137801202195296</v>
      </c>
    </row>
    <row r="2962" spans="1:10" x14ac:dyDescent="0.25">
      <c r="A2962">
        <f t="shared" si="419"/>
        <v>0.29602421743175888</v>
      </c>
      <c r="B2962" s="2">
        <f t="shared" si="414"/>
        <v>29.590000000001826</v>
      </c>
      <c r="C2962" s="428">
        <f t="shared" si="420"/>
        <v>29.59</v>
      </c>
      <c r="D2962" s="425">
        <f t="shared" si="415"/>
        <v>0.29602421743174068</v>
      </c>
      <c r="E2962" s="433">
        <f t="shared" si="421"/>
        <v>29.59</v>
      </c>
      <c r="F2962" s="430">
        <f t="shared" si="416"/>
        <v>0.31984558560513832</v>
      </c>
      <c r="G2962" s="439">
        <f t="shared" si="422"/>
        <v>29.59</v>
      </c>
      <c r="H2962" s="435">
        <f t="shared" si="417"/>
        <v>0.31984558560513832</v>
      </c>
      <c r="I2962" s="577">
        <f t="shared" si="422"/>
        <v>29.59</v>
      </c>
      <c r="J2962" s="573">
        <f t="shared" si="418"/>
        <v>0.73145904002787576</v>
      </c>
    </row>
    <row r="2963" spans="1:10" x14ac:dyDescent="0.25">
      <c r="A2963">
        <f t="shared" si="419"/>
        <v>0.29612397197501383</v>
      </c>
      <c r="B2963" s="2">
        <f t="shared" si="414"/>
        <v>29.600000000001828</v>
      </c>
      <c r="C2963" s="428">
        <f t="shared" si="420"/>
        <v>29.6</v>
      </c>
      <c r="D2963" s="425">
        <f t="shared" si="415"/>
        <v>0.29612397197499563</v>
      </c>
      <c r="E2963" s="433">
        <f t="shared" si="421"/>
        <v>29.6</v>
      </c>
      <c r="F2963" s="430">
        <f t="shared" si="416"/>
        <v>0.31993370775869967</v>
      </c>
      <c r="G2963" s="439">
        <f t="shared" si="422"/>
        <v>29.6</v>
      </c>
      <c r="H2963" s="435">
        <f t="shared" si="417"/>
        <v>0.31993370775869967</v>
      </c>
      <c r="I2963" s="577">
        <f t="shared" si="422"/>
        <v>29.6</v>
      </c>
      <c r="J2963" s="573">
        <f t="shared" si="418"/>
        <v>0.73154006968641117</v>
      </c>
    </row>
    <row r="2964" spans="1:10" x14ac:dyDescent="0.25">
      <c r="A2964">
        <f t="shared" si="419"/>
        <v>0.29622372701156208</v>
      </c>
      <c r="B2964" s="2">
        <f t="shared" si="414"/>
        <v>29.610000000001829</v>
      </c>
      <c r="C2964" s="428">
        <f t="shared" si="420"/>
        <v>29.61</v>
      </c>
      <c r="D2964" s="425">
        <f t="shared" si="415"/>
        <v>0.29622372701154381</v>
      </c>
      <c r="E2964" s="433">
        <f t="shared" si="421"/>
        <v>29.61</v>
      </c>
      <c r="F2964" s="430">
        <f t="shared" si="416"/>
        <v>0.32002183585790595</v>
      </c>
      <c r="G2964" s="439">
        <f t="shared" si="422"/>
        <v>29.61</v>
      </c>
      <c r="H2964" s="435">
        <f t="shared" si="417"/>
        <v>0.32002183585790595</v>
      </c>
      <c r="I2964" s="577">
        <f t="shared" si="422"/>
        <v>29.61</v>
      </c>
      <c r="J2964" s="573">
        <f t="shared" si="418"/>
        <v>0.73162110099734334</v>
      </c>
    </row>
    <row r="2965" spans="1:10" x14ac:dyDescent="0.25">
      <c r="A2965">
        <f t="shared" si="419"/>
        <v>0.29632348254040164</v>
      </c>
      <c r="B2965" s="2">
        <f t="shared" si="414"/>
        <v>29.620000000001831</v>
      </c>
      <c r="C2965" s="428">
        <f t="shared" si="420"/>
        <v>29.62</v>
      </c>
      <c r="D2965" s="425">
        <f t="shared" si="415"/>
        <v>0.29632348254038338</v>
      </c>
      <c r="E2965" s="433">
        <f t="shared" si="421"/>
        <v>29.62</v>
      </c>
      <c r="F2965" s="430">
        <f t="shared" si="416"/>
        <v>0.32010996989995777</v>
      </c>
      <c r="G2965" s="439">
        <f t="shared" si="422"/>
        <v>29.62</v>
      </c>
      <c r="H2965" s="435">
        <f t="shared" si="417"/>
        <v>0.32010996989995777</v>
      </c>
      <c r="I2965" s="577">
        <f t="shared" si="422"/>
        <v>29.62</v>
      </c>
      <c r="J2965" s="573">
        <f t="shared" si="418"/>
        <v>0.73170213396045647</v>
      </c>
    </row>
    <row r="2966" spans="1:10" x14ac:dyDescent="0.25">
      <c r="A2966">
        <f t="shared" si="419"/>
        <v>0.2964232385605326</v>
      </c>
      <c r="B2966" s="2">
        <f t="shared" si="414"/>
        <v>29.630000000001832</v>
      </c>
      <c r="C2966" s="428">
        <f t="shared" si="420"/>
        <v>29.63</v>
      </c>
      <c r="D2966" s="425">
        <f t="shared" si="415"/>
        <v>0.29642323856051433</v>
      </c>
      <c r="E2966" s="433">
        <f t="shared" si="421"/>
        <v>29.63</v>
      </c>
      <c r="F2966" s="430">
        <f t="shared" si="416"/>
        <v>0.32019810988205655</v>
      </c>
      <c r="G2966" s="439">
        <f t="shared" si="422"/>
        <v>29.63</v>
      </c>
      <c r="H2966" s="435">
        <f t="shared" si="417"/>
        <v>0.32019810988205655</v>
      </c>
      <c r="I2966" s="577">
        <f t="shared" si="422"/>
        <v>29.63</v>
      </c>
      <c r="J2966" s="573">
        <f t="shared" si="418"/>
        <v>0.73178316857553449</v>
      </c>
    </row>
    <row r="2967" spans="1:10" x14ac:dyDescent="0.25">
      <c r="A2967">
        <f t="shared" si="419"/>
        <v>0.29652299507095697</v>
      </c>
      <c r="B2967" s="2">
        <f t="shared" si="414"/>
        <v>29.640000000001834</v>
      </c>
      <c r="C2967" s="428">
        <f t="shared" si="420"/>
        <v>29.64</v>
      </c>
      <c r="D2967" s="425">
        <f t="shared" si="415"/>
        <v>0.29652299507093871</v>
      </c>
      <c r="E2967" s="433">
        <f t="shared" si="421"/>
        <v>29.64</v>
      </c>
      <c r="F2967" s="430">
        <f t="shared" si="416"/>
        <v>0.32028625580140524</v>
      </c>
      <c r="G2967" s="439">
        <f t="shared" si="422"/>
        <v>29.64</v>
      </c>
      <c r="H2967" s="435">
        <f t="shared" si="417"/>
        <v>0.32028625580140524</v>
      </c>
      <c r="I2967" s="577">
        <f t="shared" si="422"/>
        <v>29.64</v>
      </c>
      <c r="J2967" s="573">
        <f t="shared" si="418"/>
        <v>0.73186420484236203</v>
      </c>
    </row>
    <row r="2968" spans="1:10" x14ac:dyDescent="0.25">
      <c r="A2968">
        <f t="shared" si="419"/>
        <v>0.2966227520706789</v>
      </c>
      <c r="B2968" s="2">
        <f t="shared" si="414"/>
        <v>29.650000000001835</v>
      </c>
      <c r="C2968" s="428">
        <f t="shared" si="420"/>
        <v>29.65</v>
      </c>
      <c r="D2968" s="425">
        <f t="shared" si="415"/>
        <v>0.29662275207066052</v>
      </c>
      <c r="E2968" s="433">
        <f t="shared" si="421"/>
        <v>29.65</v>
      </c>
      <c r="F2968" s="430">
        <f t="shared" si="416"/>
        <v>0.32037440765520742</v>
      </c>
      <c r="G2968" s="439">
        <f t="shared" si="422"/>
        <v>29.65</v>
      </c>
      <c r="H2968" s="435">
        <f t="shared" si="417"/>
        <v>0.32037440765520742</v>
      </c>
      <c r="I2968" s="577">
        <f t="shared" si="422"/>
        <v>29.65</v>
      </c>
      <c r="J2968" s="573">
        <f t="shared" si="418"/>
        <v>0.73194524276072281</v>
      </c>
    </row>
    <row r="2969" spans="1:10" x14ac:dyDescent="0.25">
      <c r="A2969">
        <f t="shared" si="419"/>
        <v>0.29672250955870444</v>
      </c>
      <c r="B2969" s="2">
        <f t="shared" si="414"/>
        <v>29.660000000001837</v>
      </c>
      <c r="C2969" s="428">
        <f t="shared" si="420"/>
        <v>29.66</v>
      </c>
      <c r="D2969" s="425">
        <f t="shared" si="415"/>
        <v>0.29672250955868607</v>
      </c>
      <c r="E2969" s="433">
        <f t="shared" si="421"/>
        <v>29.66</v>
      </c>
      <c r="F2969" s="430">
        <f t="shared" si="416"/>
        <v>0.32046256544066776</v>
      </c>
      <c r="G2969" s="439">
        <f t="shared" si="422"/>
        <v>29.66</v>
      </c>
      <c r="H2969" s="435">
        <f t="shared" si="417"/>
        <v>0.32046256544066776</v>
      </c>
      <c r="I2969" s="577">
        <f t="shared" si="422"/>
        <v>29.66</v>
      </c>
      <c r="J2969" s="573">
        <f t="shared" si="418"/>
        <v>0.73202628233040157</v>
      </c>
    </row>
    <row r="2970" spans="1:10" x14ac:dyDescent="0.25">
      <c r="A2970">
        <f t="shared" si="419"/>
        <v>0.29682226753404173</v>
      </c>
      <c r="B2970" s="2">
        <f t="shared" si="414"/>
        <v>29.670000000001838</v>
      </c>
      <c r="C2970" s="428">
        <f t="shared" si="420"/>
        <v>29.67</v>
      </c>
      <c r="D2970" s="425">
        <f t="shared" si="415"/>
        <v>0.29682226753402341</v>
      </c>
      <c r="E2970" s="433">
        <f t="shared" si="421"/>
        <v>29.67</v>
      </c>
      <c r="F2970" s="430">
        <f t="shared" si="416"/>
        <v>0.32055072915499205</v>
      </c>
      <c r="G2970" s="439">
        <f t="shared" si="422"/>
        <v>29.67</v>
      </c>
      <c r="H2970" s="435">
        <f t="shared" si="417"/>
        <v>0.32055072915499205</v>
      </c>
      <c r="I2970" s="577">
        <f t="shared" si="422"/>
        <v>29.67</v>
      </c>
      <c r="J2970" s="573">
        <f t="shared" si="418"/>
        <v>0.73210732355118224</v>
      </c>
    </row>
    <row r="2971" spans="1:10" x14ac:dyDescent="0.25">
      <c r="A2971">
        <f t="shared" si="419"/>
        <v>0.29692202599570094</v>
      </c>
      <c r="B2971" s="2">
        <f t="shared" si="414"/>
        <v>29.68000000000184</v>
      </c>
      <c r="C2971" s="428">
        <f t="shared" si="420"/>
        <v>29.68</v>
      </c>
      <c r="D2971" s="425">
        <f t="shared" si="415"/>
        <v>0.29692202599568257</v>
      </c>
      <c r="E2971" s="433">
        <f t="shared" si="421"/>
        <v>29.68</v>
      </c>
      <c r="F2971" s="430">
        <f t="shared" si="416"/>
        <v>0.32063889879538721</v>
      </c>
      <c r="G2971" s="439">
        <f t="shared" si="422"/>
        <v>29.68</v>
      </c>
      <c r="H2971" s="435">
        <f t="shared" si="417"/>
        <v>0.32063889879538721</v>
      </c>
      <c r="I2971" s="577">
        <f t="shared" si="422"/>
        <v>29.68</v>
      </c>
      <c r="J2971" s="573">
        <f t="shared" si="418"/>
        <v>0.73218836642284935</v>
      </c>
    </row>
    <row r="2972" spans="1:10" x14ac:dyDescent="0.25">
      <c r="A2972">
        <f t="shared" si="419"/>
        <v>0.29702178494269432</v>
      </c>
      <c r="B2972" s="2">
        <f t="shared" si="414"/>
        <v>29.690000000001842</v>
      </c>
      <c r="C2972" s="428">
        <f t="shared" si="420"/>
        <v>29.69</v>
      </c>
      <c r="D2972" s="425">
        <f t="shared" si="415"/>
        <v>0.29702178494267595</v>
      </c>
      <c r="E2972" s="433">
        <f t="shared" si="421"/>
        <v>29.69</v>
      </c>
      <c r="F2972" s="430">
        <f t="shared" si="416"/>
        <v>0.32072707435906095</v>
      </c>
      <c r="G2972" s="439">
        <f t="shared" si="422"/>
        <v>29.69</v>
      </c>
      <c r="H2972" s="435">
        <f t="shared" si="417"/>
        <v>0.32072707435906095</v>
      </c>
      <c r="I2972" s="577">
        <f t="shared" si="422"/>
        <v>29.69</v>
      </c>
      <c r="J2972" s="573">
        <f t="shared" si="418"/>
        <v>0.73226941094518716</v>
      </c>
    </row>
    <row r="2973" spans="1:10" x14ac:dyDescent="0.25">
      <c r="A2973">
        <f t="shared" si="419"/>
        <v>0.29712154437403593</v>
      </c>
      <c r="B2973" s="2">
        <f t="shared" si="414"/>
        <v>29.700000000001843</v>
      </c>
      <c r="C2973" s="428">
        <f t="shared" si="420"/>
        <v>29.7</v>
      </c>
      <c r="D2973" s="425">
        <f t="shared" si="415"/>
        <v>0.29712154437401755</v>
      </c>
      <c r="E2973" s="433">
        <f t="shared" si="421"/>
        <v>29.7</v>
      </c>
      <c r="F2973" s="430">
        <f t="shared" si="416"/>
        <v>0.32081525584322224</v>
      </c>
      <c r="G2973" s="439">
        <f t="shared" si="422"/>
        <v>29.7</v>
      </c>
      <c r="H2973" s="435">
        <f t="shared" si="417"/>
        <v>0.32081525584322224</v>
      </c>
      <c r="I2973" s="577">
        <f t="shared" si="422"/>
        <v>29.7</v>
      </c>
      <c r="J2973" s="573">
        <f t="shared" si="418"/>
        <v>0.73235045711798008</v>
      </c>
    </row>
    <row r="2974" spans="1:10" x14ac:dyDescent="0.25">
      <c r="A2974">
        <f t="shared" si="419"/>
        <v>0.29722130428874211</v>
      </c>
      <c r="B2974" s="2">
        <f t="shared" si="414"/>
        <v>29.710000000001845</v>
      </c>
      <c r="C2974" s="428">
        <f t="shared" si="420"/>
        <v>29.71</v>
      </c>
      <c r="D2974" s="425">
        <f t="shared" si="415"/>
        <v>0.29722130428872373</v>
      </c>
      <c r="E2974" s="433">
        <f t="shared" si="421"/>
        <v>29.71</v>
      </c>
      <c r="F2974" s="430">
        <f t="shared" si="416"/>
        <v>0.32090344324508102</v>
      </c>
      <c r="G2974" s="439">
        <f t="shared" si="422"/>
        <v>29.71</v>
      </c>
      <c r="H2974" s="435">
        <f t="shared" si="417"/>
        <v>0.32090344324508102</v>
      </c>
      <c r="I2974" s="577">
        <f t="shared" si="422"/>
        <v>29.71</v>
      </c>
      <c r="J2974" s="573">
        <f t="shared" si="418"/>
        <v>0.73243150494101272</v>
      </c>
    </row>
    <row r="2975" spans="1:10" x14ac:dyDescent="0.25">
      <c r="A2975">
        <f t="shared" si="419"/>
        <v>0.29732106468583097</v>
      </c>
      <c r="B2975" s="2">
        <f t="shared" si="414"/>
        <v>29.720000000001846</v>
      </c>
      <c r="C2975" s="428">
        <f t="shared" si="420"/>
        <v>29.72</v>
      </c>
      <c r="D2975" s="425">
        <f t="shared" si="415"/>
        <v>0.29732106468581254</v>
      </c>
      <c r="E2975" s="433">
        <f t="shared" si="421"/>
        <v>29.72</v>
      </c>
      <c r="F2975" s="430">
        <f t="shared" si="416"/>
        <v>0.32099163656184826</v>
      </c>
      <c r="G2975" s="439">
        <f t="shared" si="422"/>
        <v>29.72</v>
      </c>
      <c r="H2975" s="435">
        <f t="shared" si="417"/>
        <v>0.32099163656184826</v>
      </c>
      <c r="I2975" s="577">
        <f t="shared" si="422"/>
        <v>29.72</v>
      </c>
      <c r="J2975" s="573">
        <f t="shared" si="418"/>
        <v>0.73251255441406926</v>
      </c>
    </row>
    <row r="2976" spans="1:10" x14ac:dyDescent="0.25">
      <c r="A2976">
        <f t="shared" si="419"/>
        <v>0.29742082556432264</v>
      </c>
      <c r="B2976" s="2">
        <f t="shared" ref="B2976:B3039" si="423">B2975+0.01</f>
        <v>29.730000000001848</v>
      </c>
      <c r="C2976" s="428">
        <f t="shared" si="420"/>
        <v>29.73</v>
      </c>
      <c r="D2976" s="425">
        <f t="shared" si="415"/>
        <v>0.29742082556430427</v>
      </c>
      <c r="E2976" s="433">
        <f t="shared" si="421"/>
        <v>29.73</v>
      </c>
      <c r="F2976" s="430">
        <f t="shared" si="416"/>
        <v>0.32107983579073596</v>
      </c>
      <c r="G2976" s="439">
        <f t="shared" si="422"/>
        <v>29.73</v>
      </c>
      <c r="H2976" s="435">
        <f t="shared" si="417"/>
        <v>0.32107983579073596</v>
      </c>
      <c r="I2976" s="577">
        <f t="shared" si="422"/>
        <v>29.73</v>
      </c>
      <c r="J2976" s="573">
        <f t="shared" si="418"/>
        <v>0.73259360553693476</v>
      </c>
    </row>
    <row r="2977" spans="1:10" x14ac:dyDescent="0.25">
      <c r="A2977">
        <f t="shared" si="419"/>
        <v>0.29752058692323952</v>
      </c>
      <c r="B2977" s="2">
        <f t="shared" si="423"/>
        <v>29.740000000001849</v>
      </c>
      <c r="C2977" s="428">
        <f t="shared" si="420"/>
        <v>29.74</v>
      </c>
      <c r="D2977" s="425">
        <f t="shared" si="415"/>
        <v>0.29752058692322103</v>
      </c>
      <c r="E2977" s="433">
        <f t="shared" si="421"/>
        <v>29.74</v>
      </c>
      <c r="F2977" s="430">
        <f t="shared" si="416"/>
        <v>0.32116804092895712</v>
      </c>
      <c r="G2977" s="439">
        <f t="shared" si="422"/>
        <v>29.74</v>
      </c>
      <c r="H2977" s="435">
        <f t="shared" si="417"/>
        <v>0.32116804092895712</v>
      </c>
      <c r="I2977" s="577">
        <f t="shared" si="422"/>
        <v>29.74</v>
      </c>
      <c r="J2977" s="573">
        <f t="shared" si="418"/>
        <v>0.73267465830939305</v>
      </c>
    </row>
    <row r="2978" spans="1:10" x14ac:dyDescent="0.25">
      <c r="A2978">
        <f t="shared" si="419"/>
        <v>0.29762034876160554</v>
      </c>
      <c r="B2978" s="2">
        <f t="shared" si="423"/>
        <v>29.750000000001851</v>
      </c>
      <c r="C2978" s="428">
        <f t="shared" si="420"/>
        <v>29.75</v>
      </c>
      <c r="D2978" s="425">
        <f t="shared" si="415"/>
        <v>0.29762034876158711</v>
      </c>
      <c r="E2978" s="433">
        <f t="shared" si="421"/>
        <v>29.75</v>
      </c>
      <c r="F2978" s="430">
        <f t="shared" si="416"/>
        <v>0.32125625197372598</v>
      </c>
      <c r="G2978" s="439">
        <f t="shared" si="422"/>
        <v>29.75</v>
      </c>
      <c r="H2978" s="435">
        <f t="shared" si="417"/>
        <v>0.32125625197372598</v>
      </c>
      <c r="I2978" s="577">
        <f t="shared" si="422"/>
        <v>29.75</v>
      </c>
      <c r="J2978" s="573">
        <f t="shared" si="418"/>
        <v>0.73275571273122964</v>
      </c>
    </row>
    <row r="2979" spans="1:10" x14ac:dyDescent="0.25">
      <c r="A2979">
        <f t="shared" si="419"/>
        <v>0.29772011107844704</v>
      </c>
      <c r="B2979" s="2">
        <f t="shared" si="423"/>
        <v>29.760000000001853</v>
      </c>
      <c r="C2979" s="428">
        <f t="shared" si="420"/>
        <v>29.76</v>
      </c>
      <c r="D2979" s="425">
        <f t="shared" si="415"/>
        <v>0.29772011107842861</v>
      </c>
      <c r="E2979" s="433">
        <f t="shared" si="421"/>
        <v>29.76</v>
      </c>
      <c r="F2979" s="430">
        <f t="shared" si="416"/>
        <v>0.32134446892225743</v>
      </c>
      <c r="G2979" s="439">
        <f t="shared" si="422"/>
        <v>29.76</v>
      </c>
      <c r="H2979" s="435">
        <f t="shared" si="417"/>
        <v>0.32134446892225743</v>
      </c>
      <c r="I2979" s="577">
        <f t="shared" si="422"/>
        <v>29.76</v>
      </c>
      <c r="J2979" s="573">
        <f t="shared" si="418"/>
        <v>0.73283676880222837</v>
      </c>
    </row>
    <row r="2980" spans="1:10" x14ac:dyDescent="0.25">
      <c r="A2980">
        <f t="shared" si="419"/>
        <v>0.29781987387279213</v>
      </c>
      <c r="B2980" s="2">
        <f t="shared" si="423"/>
        <v>29.770000000001854</v>
      </c>
      <c r="C2980" s="428">
        <f t="shared" si="420"/>
        <v>29.77</v>
      </c>
      <c r="D2980" s="425">
        <f t="shared" si="415"/>
        <v>0.29781987387277364</v>
      </c>
      <c r="E2980" s="433">
        <f t="shared" si="421"/>
        <v>29.77</v>
      </c>
      <c r="F2980" s="430">
        <f t="shared" si="416"/>
        <v>0.32143269177176786</v>
      </c>
      <c r="G2980" s="439">
        <f t="shared" si="422"/>
        <v>29.77</v>
      </c>
      <c r="H2980" s="435">
        <f t="shared" si="417"/>
        <v>0.32143269177176786</v>
      </c>
      <c r="I2980" s="577">
        <f t="shared" si="422"/>
        <v>29.77</v>
      </c>
      <c r="J2980" s="573">
        <f t="shared" si="418"/>
        <v>0.73291782652217419</v>
      </c>
    </row>
    <row r="2981" spans="1:10" x14ac:dyDescent="0.25">
      <c r="A2981">
        <f t="shared" si="419"/>
        <v>0.29791963714367087</v>
      </c>
      <c r="B2981" s="2">
        <f t="shared" si="423"/>
        <v>29.780000000001856</v>
      </c>
      <c r="C2981" s="428">
        <f t="shared" si="420"/>
        <v>29.78</v>
      </c>
      <c r="D2981" s="425">
        <f t="shared" si="415"/>
        <v>0.29791963714365238</v>
      </c>
      <c r="E2981" s="433">
        <f t="shared" si="421"/>
        <v>29.78</v>
      </c>
      <c r="F2981" s="430">
        <f t="shared" si="416"/>
        <v>0.32152092051947434</v>
      </c>
      <c r="G2981" s="439">
        <f t="shared" si="422"/>
        <v>29.78</v>
      </c>
      <c r="H2981" s="435">
        <f t="shared" si="417"/>
        <v>0.32152092051947434</v>
      </c>
      <c r="I2981" s="577">
        <f t="shared" si="422"/>
        <v>29.78</v>
      </c>
      <c r="J2981" s="573">
        <f t="shared" si="418"/>
        <v>0.73299888589085216</v>
      </c>
    </row>
    <row r="2982" spans="1:10" x14ac:dyDescent="0.25">
      <c r="A2982">
        <f t="shared" si="419"/>
        <v>0.29801940089011547</v>
      </c>
      <c r="B2982" s="2">
        <f t="shared" si="423"/>
        <v>29.790000000001857</v>
      </c>
      <c r="C2982" s="428">
        <f t="shared" si="420"/>
        <v>29.79</v>
      </c>
      <c r="D2982" s="425">
        <f t="shared" si="415"/>
        <v>0.29801940089009693</v>
      </c>
      <c r="E2982" s="433">
        <f t="shared" si="421"/>
        <v>29.79</v>
      </c>
      <c r="F2982" s="430">
        <f t="shared" si="416"/>
        <v>0.32160915516259514</v>
      </c>
      <c r="G2982" s="439">
        <f t="shared" si="422"/>
        <v>29.79</v>
      </c>
      <c r="H2982" s="435">
        <f t="shared" si="417"/>
        <v>0.32160915516259514</v>
      </c>
      <c r="I2982" s="577">
        <f t="shared" si="422"/>
        <v>29.79</v>
      </c>
      <c r="J2982" s="573">
        <f t="shared" si="418"/>
        <v>0.73307994690804623</v>
      </c>
    </row>
    <row r="2983" spans="1:10" x14ac:dyDescent="0.25">
      <c r="A2983">
        <f t="shared" si="419"/>
        <v>0.29811916511115993</v>
      </c>
      <c r="B2983" s="2">
        <f t="shared" si="423"/>
        <v>29.800000000001859</v>
      </c>
      <c r="C2983" s="428">
        <f t="shared" si="420"/>
        <v>29.8</v>
      </c>
      <c r="D2983" s="425">
        <f t="shared" si="415"/>
        <v>0.29811916511114139</v>
      </c>
      <c r="E2983" s="433">
        <f t="shared" si="421"/>
        <v>29.8</v>
      </c>
      <c r="F2983" s="430">
        <f t="shared" si="416"/>
        <v>0.32169739569834954</v>
      </c>
      <c r="G2983" s="439">
        <f t="shared" si="422"/>
        <v>29.8</v>
      </c>
      <c r="H2983" s="435">
        <f t="shared" si="417"/>
        <v>0.32169739569834954</v>
      </c>
      <c r="I2983" s="577">
        <f t="shared" si="422"/>
        <v>29.8</v>
      </c>
      <c r="J2983" s="573">
        <f t="shared" si="418"/>
        <v>0.73316100957354213</v>
      </c>
    </row>
    <row r="2984" spans="1:10" x14ac:dyDescent="0.25">
      <c r="A2984">
        <f t="shared" si="419"/>
        <v>0.29821892980584036</v>
      </c>
      <c r="B2984" s="2">
        <f t="shared" si="423"/>
        <v>29.81000000000186</v>
      </c>
      <c r="C2984" s="428">
        <f t="shared" si="420"/>
        <v>29.81</v>
      </c>
      <c r="D2984" s="425">
        <f t="shared" si="415"/>
        <v>0.29821892980582176</v>
      </c>
      <c r="E2984" s="433">
        <f t="shared" si="421"/>
        <v>29.81</v>
      </c>
      <c r="F2984" s="430">
        <f t="shared" si="416"/>
        <v>0.32178564212395788</v>
      </c>
      <c r="G2984" s="439">
        <f t="shared" si="422"/>
        <v>29.81</v>
      </c>
      <c r="H2984" s="435">
        <f t="shared" si="417"/>
        <v>0.32178564212395788</v>
      </c>
      <c r="I2984" s="577">
        <f t="shared" si="422"/>
        <v>29.81</v>
      </c>
      <c r="J2984" s="573">
        <f t="shared" si="418"/>
        <v>0.73324207388712415</v>
      </c>
    </row>
    <row r="2985" spans="1:10" x14ac:dyDescent="0.25">
      <c r="A2985">
        <f t="shared" si="419"/>
        <v>0.29831869497319469</v>
      </c>
      <c r="B2985" s="2">
        <f t="shared" si="423"/>
        <v>29.820000000001862</v>
      </c>
      <c r="C2985" s="428">
        <f t="shared" si="420"/>
        <v>29.82</v>
      </c>
      <c r="D2985" s="425">
        <f t="shared" si="415"/>
        <v>0.29831869497317609</v>
      </c>
      <c r="E2985" s="433">
        <f t="shared" si="421"/>
        <v>29.82</v>
      </c>
      <c r="F2985" s="430">
        <f t="shared" si="416"/>
        <v>0.32187389443664161</v>
      </c>
      <c r="G2985" s="439">
        <f t="shared" si="422"/>
        <v>29.82</v>
      </c>
      <c r="H2985" s="435">
        <f t="shared" si="417"/>
        <v>0.32187389443664161</v>
      </c>
      <c r="I2985" s="577">
        <f t="shared" si="422"/>
        <v>29.82</v>
      </c>
      <c r="J2985" s="573">
        <f t="shared" si="418"/>
        <v>0.73332313984857711</v>
      </c>
    </row>
    <row r="2986" spans="1:10" x14ac:dyDescent="0.25">
      <c r="A2986">
        <f t="shared" si="419"/>
        <v>0.29841846061226285</v>
      </c>
      <c r="B2986" s="2">
        <f t="shared" si="423"/>
        <v>29.830000000001863</v>
      </c>
      <c r="C2986" s="428">
        <f t="shared" si="420"/>
        <v>29.83</v>
      </c>
      <c r="D2986" s="425">
        <f t="shared" si="415"/>
        <v>0.29841846061224425</v>
      </c>
      <c r="E2986" s="433">
        <f t="shared" si="421"/>
        <v>29.83</v>
      </c>
      <c r="F2986" s="430">
        <f t="shared" si="416"/>
        <v>0.32196215263362293</v>
      </c>
      <c r="G2986" s="439">
        <f t="shared" si="422"/>
        <v>29.83</v>
      </c>
      <c r="H2986" s="435">
        <f t="shared" si="417"/>
        <v>0.32196215263362293</v>
      </c>
      <c r="I2986" s="577">
        <f t="shared" si="422"/>
        <v>29.83</v>
      </c>
      <c r="J2986" s="573">
        <f t="shared" si="418"/>
        <v>0.73340420745768609</v>
      </c>
    </row>
    <row r="2987" spans="1:10" x14ac:dyDescent="0.25">
      <c r="A2987">
        <f t="shared" si="419"/>
        <v>0.29851822672208694</v>
      </c>
      <c r="B2987" s="2">
        <f t="shared" si="423"/>
        <v>29.840000000001865</v>
      </c>
      <c r="C2987" s="428">
        <f t="shared" si="420"/>
        <v>29.84</v>
      </c>
      <c r="D2987" s="425">
        <f t="shared" si="415"/>
        <v>0.29851822672206824</v>
      </c>
      <c r="E2987" s="433">
        <f t="shared" si="421"/>
        <v>29.84</v>
      </c>
      <c r="F2987" s="430">
        <f t="shared" si="416"/>
        <v>0.32205041671212542</v>
      </c>
      <c r="G2987" s="439">
        <f t="shared" si="422"/>
        <v>29.84</v>
      </c>
      <c r="H2987" s="435">
        <f t="shared" si="417"/>
        <v>0.32205041671212542</v>
      </c>
      <c r="I2987" s="577">
        <f t="shared" si="422"/>
        <v>29.84</v>
      </c>
      <c r="J2987" s="573">
        <f t="shared" si="418"/>
        <v>0.73348527671423602</v>
      </c>
    </row>
    <row r="2988" spans="1:10" x14ac:dyDescent="0.25">
      <c r="A2988">
        <f t="shared" si="419"/>
        <v>0.29861799330171057</v>
      </c>
      <c r="B2988" s="2">
        <f t="shared" si="423"/>
        <v>29.850000000001867</v>
      </c>
      <c r="C2988" s="428">
        <f t="shared" si="420"/>
        <v>29.85</v>
      </c>
      <c r="D2988" s="425">
        <f t="shared" si="415"/>
        <v>0.29861799330169198</v>
      </c>
      <c r="E2988" s="433">
        <f t="shared" si="421"/>
        <v>29.85</v>
      </c>
      <c r="F2988" s="430">
        <f t="shared" si="416"/>
        <v>0.32213868666937345</v>
      </c>
      <c r="G2988" s="439">
        <f t="shared" si="422"/>
        <v>29.85</v>
      </c>
      <c r="H2988" s="435">
        <f t="shared" si="417"/>
        <v>0.32213868666937345</v>
      </c>
      <c r="I2988" s="577">
        <f t="shared" si="422"/>
        <v>29.85</v>
      </c>
      <c r="J2988" s="573">
        <f t="shared" si="418"/>
        <v>0.73356634761801187</v>
      </c>
    </row>
    <row r="2989" spans="1:10" x14ac:dyDescent="0.25">
      <c r="A2989">
        <f t="shared" si="419"/>
        <v>0.29871776035017977</v>
      </c>
      <c r="B2989" s="2">
        <f t="shared" si="423"/>
        <v>29.860000000001868</v>
      </c>
      <c r="C2989" s="428">
        <f t="shared" si="420"/>
        <v>29.86</v>
      </c>
      <c r="D2989" s="425">
        <f t="shared" si="415"/>
        <v>0.29871776035016112</v>
      </c>
      <c r="E2989" s="433">
        <f t="shared" si="421"/>
        <v>29.86</v>
      </c>
      <c r="F2989" s="430">
        <f t="shared" si="416"/>
        <v>0.32222696250259264</v>
      </c>
      <c r="G2989" s="439">
        <f t="shared" si="422"/>
        <v>29.86</v>
      </c>
      <c r="H2989" s="435">
        <f t="shared" si="417"/>
        <v>0.32222696250259264</v>
      </c>
      <c r="I2989" s="577">
        <f t="shared" si="422"/>
        <v>29.86</v>
      </c>
      <c r="J2989" s="573">
        <f t="shared" si="418"/>
        <v>0.73364742016879836</v>
      </c>
    </row>
    <row r="2990" spans="1:10" x14ac:dyDescent="0.25">
      <c r="A2990">
        <f t="shared" si="419"/>
        <v>0.29881752786654225</v>
      </c>
      <c r="B2990" s="2">
        <f t="shared" si="423"/>
        <v>29.87000000000187</v>
      </c>
      <c r="C2990" s="428">
        <f t="shared" si="420"/>
        <v>29.87</v>
      </c>
      <c r="D2990" s="425">
        <f t="shared" si="415"/>
        <v>0.29881752786652355</v>
      </c>
      <c r="E2990" s="433">
        <f t="shared" si="421"/>
        <v>29.87</v>
      </c>
      <c r="F2990" s="430">
        <f t="shared" si="416"/>
        <v>0.32231524420900942</v>
      </c>
      <c r="G2990" s="439">
        <f t="shared" si="422"/>
        <v>29.87</v>
      </c>
      <c r="H2990" s="435">
        <f t="shared" si="417"/>
        <v>0.32231524420900942</v>
      </c>
      <c r="I2990" s="577">
        <f t="shared" si="422"/>
        <v>29.87</v>
      </c>
      <c r="J2990" s="573">
        <f t="shared" si="418"/>
        <v>0.73372849436638121</v>
      </c>
    </row>
    <row r="2991" spans="1:10" x14ac:dyDescent="0.25">
      <c r="A2991">
        <f t="shared" si="419"/>
        <v>0.29891729584984761</v>
      </c>
      <c r="B2991" s="2">
        <f t="shared" si="423"/>
        <v>29.880000000001871</v>
      </c>
      <c r="C2991" s="428">
        <f t="shared" si="420"/>
        <v>29.88</v>
      </c>
      <c r="D2991" s="425">
        <f t="shared" si="415"/>
        <v>0.2989172958498289</v>
      </c>
      <c r="E2991" s="433">
        <f t="shared" si="421"/>
        <v>29.88</v>
      </c>
      <c r="F2991" s="430">
        <f t="shared" si="416"/>
        <v>0.3224035317858514</v>
      </c>
      <c r="G2991" s="439">
        <f t="shared" si="422"/>
        <v>29.88</v>
      </c>
      <c r="H2991" s="435">
        <f t="shared" si="417"/>
        <v>0.3224035317858514</v>
      </c>
      <c r="I2991" s="577">
        <f t="shared" si="422"/>
        <v>29.88</v>
      </c>
      <c r="J2991" s="573">
        <f t="shared" si="418"/>
        <v>0.73380957021054483</v>
      </c>
    </row>
    <row r="2992" spans="1:10" x14ac:dyDescent="0.25">
      <c r="A2992">
        <f t="shared" si="419"/>
        <v>0.29901706429914748</v>
      </c>
      <c r="B2992" s="2">
        <f t="shared" si="423"/>
        <v>29.890000000001873</v>
      </c>
      <c r="C2992" s="428">
        <f t="shared" si="420"/>
        <v>29.89</v>
      </c>
      <c r="D2992" s="425">
        <f t="shared" si="415"/>
        <v>0.29901706429912883</v>
      </c>
      <c r="E2992" s="433">
        <f t="shared" si="421"/>
        <v>29.89</v>
      </c>
      <c r="F2992" s="430">
        <f t="shared" si="416"/>
        <v>0.32249182523034736</v>
      </c>
      <c r="G2992" s="439">
        <f t="shared" si="422"/>
        <v>29.89</v>
      </c>
      <c r="H2992" s="435">
        <f t="shared" si="417"/>
        <v>0.32249182523034736</v>
      </c>
      <c r="I2992" s="577">
        <f t="shared" si="422"/>
        <v>29.89</v>
      </c>
      <c r="J2992" s="573">
        <f t="shared" si="418"/>
        <v>0.73389064770107459</v>
      </c>
    </row>
    <row r="2993" spans="1:10" x14ac:dyDescent="0.25">
      <c r="A2993">
        <f t="shared" si="419"/>
        <v>0.29911683321349564</v>
      </c>
      <c r="B2993" s="2">
        <f t="shared" si="423"/>
        <v>29.900000000001874</v>
      </c>
      <c r="C2993" s="428">
        <f t="shared" si="420"/>
        <v>29.9</v>
      </c>
      <c r="D2993" s="425">
        <f t="shared" si="415"/>
        <v>0.29911683321347687</v>
      </c>
      <c r="E2993" s="433">
        <f t="shared" si="421"/>
        <v>29.9</v>
      </c>
      <c r="F2993" s="430">
        <f t="shared" si="416"/>
        <v>0.32258012453972684</v>
      </c>
      <c r="G2993" s="439">
        <f t="shared" si="422"/>
        <v>29.9</v>
      </c>
      <c r="H2993" s="435">
        <f t="shared" si="417"/>
        <v>0.32258012453972684</v>
      </c>
      <c r="I2993" s="577">
        <f t="shared" si="422"/>
        <v>29.9</v>
      </c>
      <c r="J2993" s="573">
        <f t="shared" si="418"/>
        <v>0.73397172683775558</v>
      </c>
    </row>
    <row r="2994" spans="1:10" x14ac:dyDescent="0.25">
      <c r="A2994">
        <f t="shared" si="419"/>
        <v>0.29921660259194738</v>
      </c>
      <c r="B2994" s="2">
        <f t="shared" si="423"/>
        <v>29.910000000001876</v>
      </c>
      <c r="C2994" s="428">
        <f t="shared" si="420"/>
        <v>29.91</v>
      </c>
      <c r="D2994" s="425">
        <f t="shared" si="415"/>
        <v>0.29921660259192867</v>
      </c>
      <c r="E2994" s="433">
        <f t="shared" si="421"/>
        <v>29.91</v>
      </c>
      <c r="F2994" s="430">
        <f t="shared" si="416"/>
        <v>0.32266842971122045</v>
      </c>
      <c r="G2994" s="439">
        <f t="shared" si="422"/>
        <v>29.91</v>
      </c>
      <c r="H2994" s="435">
        <f t="shared" si="417"/>
        <v>0.32266842971122045</v>
      </c>
      <c r="I2994" s="577">
        <f t="shared" si="422"/>
        <v>29.91</v>
      </c>
      <c r="J2994" s="573">
        <f t="shared" si="418"/>
        <v>0.73405280762037328</v>
      </c>
    </row>
    <row r="2995" spans="1:10" x14ac:dyDescent="0.25">
      <c r="A2995">
        <f t="shared" si="419"/>
        <v>0.29931637243356013</v>
      </c>
      <c r="B2995" s="2">
        <f t="shared" si="423"/>
        <v>29.920000000001878</v>
      </c>
      <c r="C2995" s="428">
        <f t="shared" si="420"/>
        <v>29.92</v>
      </c>
      <c r="D2995" s="425">
        <f t="shared" si="415"/>
        <v>0.29931637243354137</v>
      </c>
      <c r="E2995" s="433">
        <f t="shared" si="421"/>
        <v>29.92</v>
      </c>
      <c r="F2995" s="430">
        <f t="shared" si="416"/>
        <v>0.32275674074206007</v>
      </c>
      <c r="G2995" s="439">
        <f t="shared" si="422"/>
        <v>29.92</v>
      </c>
      <c r="H2995" s="435">
        <f t="shared" si="417"/>
        <v>0.32275674074206007</v>
      </c>
      <c r="I2995" s="577">
        <f t="shared" si="422"/>
        <v>29.92</v>
      </c>
      <c r="J2995" s="573">
        <f t="shared" si="418"/>
        <v>0.73413389004871277</v>
      </c>
    </row>
    <row r="2996" spans="1:10" x14ac:dyDescent="0.25">
      <c r="A2996">
        <f t="shared" si="419"/>
        <v>0.29941614273739325</v>
      </c>
      <c r="B2996" s="2">
        <f t="shared" si="423"/>
        <v>29.930000000001879</v>
      </c>
      <c r="C2996" s="428">
        <f t="shared" si="420"/>
        <v>29.93</v>
      </c>
      <c r="D2996" s="425">
        <f t="shared" si="415"/>
        <v>0.29941614273737455</v>
      </c>
      <c r="E2996" s="433">
        <f t="shared" si="421"/>
        <v>29.93</v>
      </c>
      <c r="F2996" s="430">
        <f t="shared" si="416"/>
        <v>0.32284505762947835</v>
      </c>
      <c r="G2996" s="439">
        <f t="shared" si="422"/>
        <v>29.93</v>
      </c>
      <c r="H2996" s="435">
        <f t="shared" si="417"/>
        <v>0.32284505762947835</v>
      </c>
      <c r="I2996" s="577">
        <f t="shared" si="422"/>
        <v>29.93</v>
      </c>
      <c r="J2996" s="573">
        <f t="shared" si="418"/>
        <v>0.73421497412255876</v>
      </c>
    </row>
    <row r="2997" spans="1:10" x14ac:dyDescent="0.25">
      <c r="A2997">
        <f t="shared" si="419"/>
        <v>0.29951591350250806</v>
      </c>
      <c r="B2997" s="2">
        <f t="shared" si="423"/>
        <v>29.940000000001881</v>
      </c>
      <c r="C2997" s="428">
        <f t="shared" si="420"/>
        <v>29.94</v>
      </c>
      <c r="D2997" s="425">
        <f t="shared" si="415"/>
        <v>0.29951591350248929</v>
      </c>
      <c r="E2997" s="433">
        <f t="shared" si="421"/>
        <v>29.94</v>
      </c>
      <c r="F2997" s="430">
        <f t="shared" si="416"/>
        <v>0.32293338037070929</v>
      </c>
      <c r="G2997" s="439">
        <f t="shared" si="422"/>
        <v>29.94</v>
      </c>
      <c r="H2997" s="435">
        <f t="shared" si="417"/>
        <v>0.32293338037070929</v>
      </c>
      <c r="I2997" s="577">
        <f t="shared" si="422"/>
        <v>29.94</v>
      </c>
      <c r="J2997" s="573">
        <f t="shared" si="418"/>
        <v>0.73429605984169799</v>
      </c>
    </row>
    <row r="2998" spans="1:10" x14ac:dyDescent="0.25">
      <c r="A2998">
        <f t="shared" si="419"/>
        <v>0.29961568472796757</v>
      </c>
      <c r="B2998" s="2">
        <f t="shared" si="423"/>
        <v>29.950000000001882</v>
      </c>
      <c r="C2998" s="428">
        <f t="shared" si="420"/>
        <v>29.95</v>
      </c>
      <c r="D2998" s="425">
        <f t="shared" si="415"/>
        <v>0.29961568472794886</v>
      </c>
      <c r="E2998" s="433">
        <f t="shared" si="421"/>
        <v>29.95</v>
      </c>
      <c r="F2998" s="430">
        <f t="shared" si="416"/>
        <v>0.32302170896298754</v>
      </c>
      <c r="G2998" s="439">
        <f t="shared" si="422"/>
        <v>29.95</v>
      </c>
      <c r="H2998" s="435">
        <f t="shared" si="417"/>
        <v>0.32302170896298754</v>
      </c>
      <c r="I2998" s="577">
        <f t="shared" si="422"/>
        <v>29.95</v>
      </c>
      <c r="J2998" s="573">
        <f t="shared" si="418"/>
        <v>0.73437714720591407</v>
      </c>
    </row>
    <row r="2999" spans="1:10" x14ac:dyDescent="0.25">
      <c r="A2999">
        <f t="shared" si="419"/>
        <v>0.29971545641283703</v>
      </c>
      <c r="B2999" s="2">
        <f t="shared" si="423"/>
        <v>29.960000000001884</v>
      </c>
      <c r="C2999" s="428">
        <f t="shared" si="420"/>
        <v>29.96</v>
      </c>
      <c r="D2999" s="425">
        <f t="shared" si="415"/>
        <v>0.29971545641281827</v>
      </c>
      <c r="E2999" s="433">
        <f t="shared" si="421"/>
        <v>29.96</v>
      </c>
      <c r="F2999" s="430">
        <f t="shared" si="416"/>
        <v>0.32311004340354915</v>
      </c>
      <c r="G2999" s="439">
        <f t="shared" si="422"/>
        <v>29.96</v>
      </c>
      <c r="H2999" s="435">
        <f t="shared" si="417"/>
        <v>0.32311004340354915</v>
      </c>
      <c r="I2999" s="577">
        <f t="shared" si="422"/>
        <v>29.96</v>
      </c>
      <c r="J2999" s="573">
        <f t="shared" si="418"/>
        <v>0.73445823621499384</v>
      </c>
    </row>
    <row r="3000" spans="1:10" x14ac:dyDescent="0.25">
      <c r="A3000">
        <f t="shared" si="419"/>
        <v>0.29981522855618326</v>
      </c>
      <c r="B3000" s="2">
        <f t="shared" si="423"/>
        <v>29.970000000001885</v>
      </c>
      <c r="C3000" s="428">
        <f t="shared" si="420"/>
        <v>29.97</v>
      </c>
      <c r="D3000" s="425">
        <f t="shared" si="415"/>
        <v>0.29981522855616449</v>
      </c>
      <c r="E3000" s="433">
        <f t="shared" si="421"/>
        <v>29.97</v>
      </c>
      <c r="F3000" s="430">
        <f t="shared" si="416"/>
        <v>0.32319838368963094</v>
      </c>
      <c r="G3000" s="439">
        <f t="shared" si="422"/>
        <v>29.97</v>
      </c>
      <c r="H3000" s="435">
        <f t="shared" si="417"/>
        <v>0.32319838368963094</v>
      </c>
      <c r="I3000" s="577">
        <f t="shared" si="422"/>
        <v>29.97</v>
      </c>
      <c r="J3000" s="573">
        <f t="shared" si="418"/>
        <v>0.73453932686872192</v>
      </c>
    </row>
    <row r="3001" spans="1:10" x14ac:dyDescent="0.25">
      <c r="A3001">
        <f t="shared" si="419"/>
        <v>0.29991500115707526</v>
      </c>
      <c r="B3001" s="2">
        <f t="shared" si="423"/>
        <v>29.980000000001887</v>
      </c>
      <c r="C3001" s="428">
        <f t="shared" si="420"/>
        <v>29.98</v>
      </c>
      <c r="D3001" s="425">
        <f t="shared" si="415"/>
        <v>0.29991500115705644</v>
      </c>
      <c r="E3001" s="433">
        <f t="shared" si="421"/>
        <v>29.98</v>
      </c>
      <c r="F3001" s="430">
        <f t="shared" si="416"/>
        <v>0.32328672981847095</v>
      </c>
      <c r="G3001" s="439">
        <f t="shared" si="422"/>
        <v>29.98</v>
      </c>
      <c r="H3001" s="435">
        <f t="shared" si="417"/>
        <v>0.32328672981847095</v>
      </c>
      <c r="I3001" s="577">
        <f t="shared" si="422"/>
        <v>29.98</v>
      </c>
      <c r="J3001" s="573">
        <f t="shared" si="418"/>
        <v>0.73462041916688403</v>
      </c>
    </row>
    <row r="3002" spans="1:10" x14ac:dyDescent="0.25">
      <c r="A3002">
        <f t="shared" si="419"/>
        <v>0.30001477421458372</v>
      </c>
      <c r="B3002" s="2">
        <f t="shared" si="423"/>
        <v>29.990000000001888</v>
      </c>
      <c r="C3002" s="428">
        <f t="shared" si="420"/>
        <v>29.99</v>
      </c>
      <c r="D3002" s="425">
        <f t="shared" si="415"/>
        <v>0.30001477421456485</v>
      </c>
      <c r="E3002" s="433">
        <f t="shared" si="421"/>
        <v>29.99</v>
      </c>
      <c r="F3002" s="430">
        <f t="shared" si="416"/>
        <v>0.32337508178730806</v>
      </c>
      <c r="G3002" s="439">
        <f t="shared" si="422"/>
        <v>29.99</v>
      </c>
      <c r="H3002" s="435">
        <f t="shared" si="417"/>
        <v>0.32337508178730806</v>
      </c>
      <c r="I3002" s="577">
        <f t="shared" si="422"/>
        <v>29.99</v>
      </c>
      <c r="J3002" s="573">
        <f t="shared" si="418"/>
        <v>0.73470151310926546</v>
      </c>
    </row>
    <row r="3003" spans="1:10" x14ac:dyDescent="0.25">
      <c r="A3003">
        <f t="shared" si="419"/>
        <v>0.30011454772778134</v>
      </c>
      <c r="B3003" s="2">
        <f t="shared" si="423"/>
        <v>30.00000000000189</v>
      </c>
      <c r="C3003" s="428">
        <f t="shared" si="420"/>
        <v>30</v>
      </c>
      <c r="D3003" s="425">
        <f t="shared" si="415"/>
        <v>0.30011454772776247</v>
      </c>
      <c r="E3003" s="433">
        <f t="shared" si="421"/>
        <v>30</v>
      </c>
      <c r="F3003" s="430">
        <f t="shared" si="416"/>
        <v>0.32346343959338247</v>
      </c>
      <c r="G3003" s="439">
        <f t="shared" si="422"/>
        <v>30</v>
      </c>
      <c r="H3003" s="435">
        <f t="shared" si="417"/>
        <v>0.32346343959338247</v>
      </c>
      <c r="I3003" s="577">
        <f t="shared" si="422"/>
        <v>30</v>
      </c>
      <c r="J3003" s="573">
        <f t="shared" si="418"/>
        <v>0.73478260869565204</v>
      </c>
    </row>
    <row r="3004" spans="1:10" x14ac:dyDescent="0.25">
      <c r="A3004">
        <f t="shared" si="419"/>
        <v>0.30021432169574269</v>
      </c>
      <c r="B3004" s="2">
        <f t="shared" si="423"/>
        <v>30.010000000001892</v>
      </c>
      <c r="C3004" s="428">
        <f t="shared" si="420"/>
        <v>30.01</v>
      </c>
      <c r="D3004" s="425">
        <f t="shared" si="415"/>
        <v>0.30021432169572382</v>
      </c>
      <c r="E3004" s="433">
        <f t="shared" si="421"/>
        <v>30.01</v>
      </c>
      <c r="F3004" s="430">
        <f t="shared" si="416"/>
        <v>0.32355180323393523</v>
      </c>
      <c r="G3004" s="439">
        <f t="shared" si="422"/>
        <v>30.01</v>
      </c>
      <c r="H3004" s="435">
        <f t="shared" si="417"/>
        <v>0.32355180323393523</v>
      </c>
      <c r="I3004" s="577">
        <f t="shared" si="422"/>
        <v>30.01</v>
      </c>
      <c r="J3004" s="573">
        <f t="shared" si="418"/>
        <v>0.73486370592582939</v>
      </c>
    </row>
    <row r="3005" spans="1:10" x14ac:dyDescent="0.25">
      <c r="A3005">
        <f t="shared" si="419"/>
        <v>0.30031409611754417</v>
      </c>
      <c r="B3005" s="2">
        <f t="shared" si="423"/>
        <v>30.020000000001893</v>
      </c>
      <c r="C3005" s="428">
        <f t="shared" si="420"/>
        <v>30.02</v>
      </c>
      <c r="D3005" s="425">
        <f t="shared" si="415"/>
        <v>0.30031409611752519</v>
      </c>
      <c r="E3005" s="433">
        <f t="shared" si="421"/>
        <v>30.02</v>
      </c>
      <c r="F3005" s="430">
        <f t="shared" si="416"/>
        <v>0.32364017270620821</v>
      </c>
      <c r="G3005" s="439">
        <f t="shared" si="422"/>
        <v>30.02</v>
      </c>
      <c r="H3005" s="435">
        <f t="shared" si="417"/>
        <v>0.32364017270620821</v>
      </c>
      <c r="I3005" s="577">
        <f t="shared" si="422"/>
        <v>30.02</v>
      </c>
      <c r="J3005" s="573">
        <f t="shared" si="418"/>
        <v>0.73494480479958257</v>
      </c>
    </row>
    <row r="3006" spans="1:10" x14ac:dyDescent="0.25">
      <c r="A3006">
        <f t="shared" si="419"/>
        <v>0.30041387099226408</v>
      </c>
      <c r="B3006" s="2">
        <f t="shared" si="423"/>
        <v>30.030000000001895</v>
      </c>
      <c r="C3006" s="428">
        <f t="shared" si="420"/>
        <v>30.03</v>
      </c>
      <c r="D3006" s="425">
        <f t="shared" si="415"/>
        <v>0.30041387099224515</v>
      </c>
      <c r="E3006" s="433">
        <f t="shared" si="421"/>
        <v>30.03</v>
      </c>
      <c r="F3006" s="430">
        <f t="shared" si="416"/>
        <v>0.32372854800744488</v>
      </c>
      <c r="G3006" s="439">
        <f t="shared" si="422"/>
        <v>30.03</v>
      </c>
      <c r="H3006" s="435">
        <f t="shared" si="417"/>
        <v>0.32372854800744488</v>
      </c>
      <c r="I3006" s="577">
        <f t="shared" si="422"/>
        <v>30.03</v>
      </c>
      <c r="J3006" s="573">
        <f t="shared" si="418"/>
        <v>0.73502590531669776</v>
      </c>
    </row>
    <row r="3007" spans="1:10" x14ac:dyDescent="0.25">
      <c r="A3007">
        <f t="shared" si="419"/>
        <v>0.30051364631898259</v>
      </c>
      <c r="B3007" s="2">
        <f t="shared" si="423"/>
        <v>30.040000000001896</v>
      </c>
      <c r="C3007" s="428">
        <f t="shared" si="420"/>
        <v>30.04</v>
      </c>
      <c r="D3007" s="425">
        <f t="shared" si="415"/>
        <v>0.30051364631896366</v>
      </c>
      <c r="E3007" s="433">
        <f t="shared" si="421"/>
        <v>30.04</v>
      </c>
      <c r="F3007" s="430">
        <f t="shared" si="416"/>
        <v>0.3238169291348893</v>
      </c>
      <c r="G3007" s="439">
        <f t="shared" si="422"/>
        <v>30.04</v>
      </c>
      <c r="H3007" s="435">
        <f t="shared" si="417"/>
        <v>0.3238169291348893</v>
      </c>
      <c r="I3007" s="577">
        <f t="shared" si="422"/>
        <v>30.04</v>
      </c>
      <c r="J3007" s="573">
        <f t="shared" si="418"/>
        <v>0.73510700747696056</v>
      </c>
    </row>
    <row r="3008" spans="1:10" x14ac:dyDescent="0.25">
      <c r="A3008">
        <f t="shared" si="419"/>
        <v>0.30061342209678188</v>
      </c>
      <c r="B3008" s="2">
        <f t="shared" si="423"/>
        <v>30.050000000001898</v>
      </c>
      <c r="C3008" s="428">
        <f t="shared" si="420"/>
        <v>30.05</v>
      </c>
      <c r="D3008" s="425">
        <f t="shared" si="415"/>
        <v>0.30061342209676295</v>
      </c>
      <c r="E3008" s="433">
        <f t="shared" si="421"/>
        <v>30.05</v>
      </c>
      <c r="F3008" s="430">
        <f t="shared" si="416"/>
        <v>0.32390531608578665</v>
      </c>
      <c r="G3008" s="439">
        <f t="shared" si="422"/>
        <v>30.05</v>
      </c>
      <c r="H3008" s="435">
        <f t="shared" si="417"/>
        <v>0.32390531608578665</v>
      </c>
      <c r="I3008" s="577">
        <f t="shared" si="422"/>
        <v>30.05</v>
      </c>
      <c r="J3008" s="573">
        <f t="shared" si="418"/>
        <v>0.73518811128015649</v>
      </c>
    </row>
    <row r="3009" spans="1:10" x14ac:dyDescent="0.25">
      <c r="A3009">
        <f t="shared" si="419"/>
        <v>0.30071319832474586</v>
      </c>
      <c r="B3009" s="2">
        <f t="shared" si="423"/>
        <v>30.060000000001899</v>
      </c>
      <c r="C3009" s="428">
        <f t="shared" si="420"/>
        <v>30.06</v>
      </c>
      <c r="D3009" s="425">
        <f t="shared" si="415"/>
        <v>0.30071319832472682</v>
      </c>
      <c r="E3009" s="433">
        <f t="shared" si="421"/>
        <v>30.06</v>
      </c>
      <c r="F3009" s="430">
        <f t="shared" si="416"/>
        <v>0.32399370885738316</v>
      </c>
      <c r="G3009" s="439">
        <f t="shared" si="422"/>
        <v>30.06</v>
      </c>
      <c r="H3009" s="435">
        <f t="shared" si="417"/>
        <v>0.32399370885738316</v>
      </c>
      <c r="I3009" s="577">
        <f t="shared" si="422"/>
        <v>30.06</v>
      </c>
      <c r="J3009" s="573">
        <f t="shared" si="418"/>
        <v>0.73526921672607148</v>
      </c>
    </row>
    <row r="3010" spans="1:10" x14ac:dyDescent="0.25">
      <c r="A3010">
        <f t="shared" si="419"/>
        <v>0.30081297500196025</v>
      </c>
      <c r="B3010" s="2">
        <f t="shared" si="423"/>
        <v>30.070000000001901</v>
      </c>
      <c r="C3010" s="428">
        <f t="shared" si="420"/>
        <v>30.07</v>
      </c>
      <c r="D3010" s="425">
        <f t="shared" si="415"/>
        <v>0.30081297500194126</v>
      </c>
      <c r="E3010" s="433">
        <f t="shared" si="421"/>
        <v>30.07</v>
      </c>
      <c r="F3010" s="430">
        <f t="shared" si="416"/>
        <v>0.32408210744692623</v>
      </c>
      <c r="G3010" s="439">
        <f t="shared" si="422"/>
        <v>30.07</v>
      </c>
      <c r="H3010" s="435">
        <f t="shared" si="417"/>
        <v>0.32408210744692623</v>
      </c>
      <c r="I3010" s="577">
        <f t="shared" si="422"/>
        <v>30.07</v>
      </c>
      <c r="J3010" s="573">
        <f t="shared" si="418"/>
        <v>0.73535032381449117</v>
      </c>
    </row>
    <row r="3011" spans="1:10" x14ac:dyDescent="0.25">
      <c r="A3011">
        <f t="shared" si="419"/>
        <v>0.30091275212751284</v>
      </c>
      <c r="B3011" s="2">
        <f t="shared" si="423"/>
        <v>30.080000000001903</v>
      </c>
      <c r="C3011" s="428">
        <f t="shared" si="420"/>
        <v>30.08</v>
      </c>
      <c r="D3011" s="425">
        <f t="shared" ref="D3011:D3074" si="424">(((1+C3011/100)^D$2)*C3011/100)/(((1+C3011/100)^D$2)-1)</f>
        <v>0.3009127521274938</v>
      </c>
      <c r="E3011" s="433">
        <f t="shared" si="421"/>
        <v>30.08</v>
      </c>
      <c r="F3011" s="430">
        <f t="shared" ref="F3011:F3074" si="425">(((1+E3011/100)^F$2)*E3011/100)/(((1+E3011/100)^F$2)-1)</f>
        <v>0.32417051185166423</v>
      </c>
      <c r="G3011" s="439">
        <f t="shared" si="422"/>
        <v>30.08</v>
      </c>
      <c r="H3011" s="435">
        <f t="shared" ref="H3011:H3074" si="426">(((1+G3011/100)^H$2)*G3011/100)/(((1+G3011/100)^H$2)-1)</f>
        <v>0.32417051185166423</v>
      </c>
      <c r="I3011" s="577">
        <f t="shared" si="422"/>
        <v>30.08</v>
      </c>
      <c r="J3011" s="573">
        <f t="shared" ref="J3011:J3074" si="427">(((1+I3011/100)^J$2)*I3011/100)/(((1+I3011/100)^J$2)-1)</f>
        <v>0.73543143254520171</v>
      </c>
    </row>
    <row r="3012" spans="1:10" x14ac:dyDescent="0.25">
      <c r="A3012">
        <f t="shared" si="419"/>
        <v>0.30101252970049303</v>
      </c>
      <c r="B3012" s="2">
        <f t="shared" si="423"/>
        <v>30.090000000001904</v>
      </c>
      <c r="C3012" s="428">
        <f t="shared" si="420"/>
        <v>30.09</v>
      </c>
      <c r="D3012" s="425">
        <f t="shared" si="424"/>
        <v>0.30101252970047404</v>
      </c>
      <c r="E3012" s="433">
        <f t="shared" si="421"/>
        <v>30.09</v>
      </c>
      <c r="F3012" s="430">
        <f t="shared" si="425"/>
        <v>0.32425892206884638</v>
      </c>
      <c r="G3012" s="439">
        <f t="shared" si="422"/>
        <v>30.09</v>
      </c>
      <c r="H3012" s="435">
        <f t="shared" si="426"/>
        <v>0.32425892206884638</v>
      </c>
      <c r="I3012" s="577">
        <f t="shared" si="422"/>
        <v>30.09</v>
      </c>
      <c r="J3012" s="573">
        <f t="shared" si="427"/>
        <v>0.73551254291798862</v>
      </c>
    </row>
    <row r="3013" spans="1:10" x14ac:dyDescent="0.25">
      <c r="A3013">
        <f t="shared" ref="A3013:A3076" si="428">(((1+B3013/100)^A$2)*B3013/100)/(((1+B3013/100)^A$2)-1)</f>
        <v>0.30111230771999231</v>
      </c>
      <c r="B3013" s="2">
        <f t="shared" si="423"/>
        <v>30.100000000001906</v>
      </c>
      <c r="C3013" s="428">
        <f t="shared" si="420"/>
        <v>30.1</v>
      </c>
      <c r="D3013" s="425">
        <f t="shared" si="424"/>
        <v>0.30111230771997333</v>
      </c>
      <c r="E3013" s="433">
        <f t="shared" si="421"/>
        <v>30.1</v>
      </c>
      <c r="F3013" s="430">
        <f t="shared" si="425"/>
        <v>0.32434733809572319</v>
      </c>
      <c r="G3013" s="439">
        <f t="shared" si="422"/>
        <v>30.1</v>
      </c>
      <c r="H3013" s="435">
        <f t="shared" si="426"/>
        <v>0.32434733809572319</v>
      </c>
      <c r="I3013" s="577">
        <f t="shared" si="422"/>
        <v>30.1</v>
      </c>
      <c r="J3013" s="573">
        <f t="shared" si="427"/>
        <v>0.73559365493263817</v>
      </c>
    </row>
    <row r="3014" spans="1:10" x14ac:dyDescent="0.25">
      <c r="A3014">
        <f t="shared" si="428"/>
        <v>0.30121208618510392</v>
      </c>
      <c r="B3014" s="2">
        <f t="shared" si="423"/>
        <v>30.110000000001907</v>
      </c>
      <c r="C3014" s="428">
        <f t="shared" ref="C3014:C3077" si="429">ROUND(C3013+0.01,2)</f>
        <v>30.11</v>
      </c>
      <c r="D3014" s="425">
        <f t="shared" si="424"/>
        <v>0.30121208618508483</v>
      </c>
      <c r="E3014" s="433">
        <f t="shared" ref="E3014:E3077" si="430">ROUND(E3013+0.01,2)</f>
        <v>30.11</v>
      </c>
      <c r="F3014" s="430">
        <f t="shared" si="425"/>
        <v>0.32443575992954604</v>
      </c>
      <c r="G3014" s="439">
        <f t="shared" ref="G3014:I3077" si="431">ROUND(G3013+0.01,2)</f>
        <v>30.11</v>
      </c>
      <c r="H3014" s="435">
        <f t="shared" si="426"/>
        <v>0.32443575992954604</v>
      </c>
      <c r="I3014" s="577">
        <f t="shared" si="431"/>
        <v>30.11</v>
      </c>
      <c r="J3014" s="573">
        <f t="shared" si="427"/>
        <v>0.73567476858893588</v>
      </c>
    </row>
    <row r="3015" spans="1:10" x14ac:dyDescent="0.25">
      <c r="A3015">
        <f t="shared" si="428"/>
        <v>0.3013118650949228</v>
      </c>
      <c r="B3015" s="2">
        <f t="shared" si="423"/>
        <v>30.120000000001909</v>
      </c>
      <c r="C3015" s="428">
        <f t="shared" si="429"/>
        <v>30.12</v>
      </c>
      <c r="D3015" s="425">
        <f t="shared" si="424"/>
        <v>0.30131186509490376</v>
      </c>
      <c r="E3015" s="433">
        <f t="shared" si="430"/>
        <v>30.12</v>
      </c>
      <c r="F3015" s="430">
        <f t="shared" si="425"/>
        <v>0.32452418756756751</v>
      </c>
      <c r="G3015" s="439">
        <f t="shared" si="431"/>
        <v>30.12</v>
      </c>
      <c r="H3015" s="435">
        <f t="shared" si="426"/>
        <v>0.32452418756756751</v>
      </c>
      <c r="I3015" s="577">
        <f t="shared" si="431"/>
        <v>30.12</v>
      </c>
      <c r="J3015" s="573">
        <f t="shared" si="427"/>
        <v>0.73575588388666779</v>
      </c>
    </row>
    <row r="3016" spans="1:10" x14ac:dyDescent="0.25">
      <c r="A3016">
        <f t="shared" si="428"/>
        <v>0.30141164444854601</v>
      </c>
      <c r="B3016" s="2">
        <f t="shared" si="423"/>
        <v>30.13000000000191</v>
      </c>
      <c r="C3016" s="428">
        <f t="shared" si="429"/>
        <v>30.13</v>
      </c>
      <c r="D3016" s="425">
        <f t="shared" si="424"/>
        <v>0.30141164444852697</v>
      </c>
      <c r="E3016" s="433">
        <f t="shared" si="430"/>
        <v>30.13</v>
      </c>
      <c r="F3016" s="430">
        <f t="shared" si="425"/>
        <v>0.32461262100704102</v>
      </c>
      <c r="G3016" s="439">
        <f t="shared" si="431"/>
        <v>30.13</v>
      </c>
      <c r="H3016" s="435">
        <f t="shared" si="426"/>
        <v>0.32461262100704102</v>
      </c>
      <c r="I3016" s="577">
        <f t="shared" si="431"/>
        <v>30.13</v>
      </c>
      <c r="J3016" s="573">
        <f t="shared" si="427"/>
        <v>0.73583700082562042</v>
      </c>
    </row>
    <row r="3017" spans="1:10" x14ac:dyDescent="0.25">
      <c r="A3017">
        <f t="shared" si="428"/>
        <v>0.30151142424507232</v>
      </c>
      <c r="B3017" s="2">
        <f t="shared" si="423"/>
        <v>30.140000000001912</v>
      </c>
      <c r="C3017" s="428">
        <f t="shared" si="429"/>
        <v>30.14</v>
      </c>
      <c r="D3017" s="425">
        <f t="shared" si="424"/>
        <v>0.30151142424505323</v>
      </c>
      <c r="E3017" s="433">
        <f t="shared" si="430"/>
        <v>30.14</v>
      </c>
      <c r="F3017" s="430">
        <f t="shared" si="425"/>
        <v>0.32470106024522111</v>
      </c>
      <c r="G3017" s="439">
        <f t="shared" si="431"/>
        <v>30.14</v>
      </c>
      <c r="H3017" s="435">
        <f t="shared" si="426"/>
        <v>0.32470106024522111</v>
      </c>
      <c r="I3017" s="577">
        <f t="shared" si="431"/>
        <v>30.14</v>
      </c>
      <c r="J3017" s="573">
        <f t="shared" si="427"/>
        <v>0.73591811940557905</v>
      </c>
    </row>
    <row r="3018" spans="1:10" x14ac:dyDescent="0.25">
      <c r="A3018">
        <f t="shared" si="428"/>
        <v>0.30161120448360224</v>
      </c>
      <c r="B3018" s="2">
        <f t="shared" si="423"/>
        <v>30.150000000001913</v>
      </c>
      <c r="C3018" s="428">
        <f t="shared" si="429"/>
        <v>30.15</v>
      </c>
      <c r="D3018" s="425">
        <f t="shared" si="424"/>
        <v>0.30161120448358308</v>
      </c>
      <c r="E3018" s="433">
        <f t="shared" si="430"/>
        <v>30.15</v>
      </c>
      <c r="F3018" s="430">
        <f t="shared" si="425"/>
        <v>0.32478950527936357</v>
      </c>
      <c r="G3018" s="439">
        <f t="shared" si="431"/>
        <v>30.15</v>
      </c>
      <c r="H3018" s="435">
        <f t="shared" si="426"/>
        <v>0.32478950527936357</v>
      </c>
      <c r="I3018" s="577">
        <f t="shared" si="431"/>
        <v>30.15</v>
      </c>
      <c r="J3018" s="573">
        <f t="shared" si="427"/>
        <v>0.73599923962633096</v>
      </c>
    </row>
    <row r="3019" spans="1:10" x14ac:dyDescent="0.25">
      <c r="A3019">
        <f t="shared" si="428"/>
        <v>0.30171098516323824</v>
      </c>
      <c r="B3019" s="2">
        <f t="shared" si="423"/>
        <v>30.160000000001915</v>
      </c>
      <c r="C3019" s="428">
        <f t="shared" si="429"/>
        <v>30.16</v>
      </c>
      <c r="D3019" s="425">
        <f t="shared" si="424"/>
        <v>0.30171098516321915</v>
      </c>
      <c r="E3019" s="433">
        <f t="shared" si="430"/>
        <v>30.16</v>
      </c>
      <c r="F3019" s="430">
        <f t="shared" si="425"/>
        <v>0.32487795610672465</v>
      </c>
      <c r="G3019" s="439">
        <f t="shared" si="431"/>
        <v>30.16</v>
      </c>
      <c r="H3019" s="435">
        <f t="shared" si="426"/>
        <v>0.32487795610672465</v>
      </c>
      <c r="I3019" s="577">
        <f t="shared" si="431"/>
        <v>30.16</v>
      </c>
      <c r="J3019" s="573">
        <f t="shared" si="427"/>
        <v>0.73608036148766065</v>
      </c>
    </row>
    <row r="3020" spans="1:10" x14ac:dyDescent="0.25">
      <c r="A3020">
        <f t="shared" si="428"/>
        <v>0.30181076628308462</v>
      </c>
      <c r="B3020" s="2">
        <f t="shared" si="423"/>
        <v>30.170000000001917</v>
      </c>
      <c r="C3020" s="428">
        <f t="shared" si="429"/>
        <v>30.17</v>
      </c>
      <c r="D3020" s="425">
        <f t="shared" si="424"/>
        <v>0.30181076628306552</v>
      </c>
      <c r="E3020" s="433">
        <f t="shared" si="430"/>
        <v>30.17</v>
      </c>
      <c r="F3020" s="430">
        <f t="shared" si="425"/>
        <v>0.32496641272456239</v>
      </c>
      <c r="G3020" s="439">
        <f t="shared" si="431"/>
        <v>30.17</v>
      </c>
      <c r="H3020" s="435">
        <f t="shared" si="426"/>
        <v>0.32496641272456239</v>
      </c>
      <c r="I3020" s="577">
        <f t="shared" si="431"/>
        <v>30.17</v>
      </c>
      <c r="J3020" s="573">
        <f t="shared" si="427"/>
        <v>0.73616148498935552</v>
      </c>
    </row>
    <row r="3021" spans="1:10" x14ac:dyDescent="0.25">
      <c r="A3021">
        <f t="shared" si="428"/>
        <v>0.30191054784224741</v>
      </c>
      <c r="B3021" s="2">
        <f t="shared" si="423"/>
        <v>30.180000000001918</v>
      </c>
      <c r="C3021" s="428">
        <f t="shared" si="429"/>
        <v>30.18</v>
      </c>
      <c r="D3021" s="425">
        <f t="shared" si="424"/>
        <v>0.30191054784222826</v>
      </c>
      <c r="E3021" s="433">
        <f t="shared" si="430"/>
        <v>30.18</v>
      </c>
      <c r="F3021" s="430">
        <f t="shared" si="425"/>
        <v>0.32505487513013526</v>
      </c>
      <c r="G3021" s="439">
        <f t="shared" si="431"/>
        <v>30.18</v>
      </c>
      <c r="H3021" s="435">
        <f t="shared" si="426"/>
        <v>0.32505487513013526</v>
      </c>
      <c r="I3021" s="577">
        <f t="shared" si="431"/>
        <v>30.18</v>
      </c>
      <c r="J3021" s="573">
        <f t="shared" si="427"/>
        <v>0.7362426101312014</v>
      </c>
    </row>
    <row r="3022" spans="1:10" x14ac:dyDescent="0.25">
      <c r="A3022">
        <f t="shared" si="428"/>
        <v>0.3020103298398345</v>
      </c>
      <c r="B3022" s="2">
        <f t="shared" si="423"/>
        <v>30.19000000000192</v>
      </c>
      <c r="C3022" s="428">
        <f t="shared" si="429"/>
        <v>30.19</v>
      </c>
      <c r="D3022" s="425">
        <f t="shared" si="424"/>
        <v>0.30201032983981546</v>
      </c>
      <c r="E3022" s="433">
        <f t="shared" si="430"/>
        <v>30.19</v>
      </c>
      <c r="F3022" s="430">
        <f t="shared" si="425"/>
        <v>0.3251433433207031</v>
      </c>
      <c r="G3022" s="439">
        <f t="shared" si="431"/>
        <v>30.19</v>
      </c>
      <c r="H3022" s="435">
        <f t="shared" si="426"/>
        <v>0.3251433433207031</v>
      </c>
      <c r="I3022" s="577">
        <f t="shared" si="431"/>
        <v>30.19</v>
      </c>
      <c r="J3022" s="573">
        <f t="shared" si="427"/>
        <v>0.73632373691298481</v>
      </c>
    </row>
    <row r="3023" spans="1:10" x14ac:dyDescent="0.25">
      <c r="A3023">
        <f t="shared" si="428"/>
        <v>0.30211011227495577</v>
      </c>
      <c r="B3023" s="2">
        <f t="shared" si="423"/>
        <v>30.200000000001921</v>
      </c>
      <c r="C3023" s="428">
        <f t="shared" si="429"/>
        <v>30.2</v>
      </c>
      <c r="D3023" s="425">
        <f t="shared" si="424"/>
        <v>0.30211011227493662</v>
      </c>
      <c r="E3023" s="433">
        <f t="shared" si="430"/>
        <v>30.2</v>
      </c>
      <c r="F3023" s="430">
        <f t="shared" si="425"/>
        <v>0.32523181729352668</v>
      </c>
      <c r="G3023" s="439">
        <f t="shared" si="431"/>
        <v>30.2</v>
      </c>
      <c r="H3023" s="435">
        <f t="shared" si="426"/>
        <v>0.32523181729352668</v>
      </c>
      <c r="I3023" s="577">
        <f t="shared" si="431"/>
        <v>30.2</v>
      </c>
      <c r="J3023" s="573">
        <f t="shared" si="427"/>
        <v>0.73640486533449168</v>
      </c>
    </row>
    <row r="3024" spans="1:10" x14ac:dyDescent="0.25">
      <c r="A3024">
        <f t="shared" si="428"/>
        <v>0.30220989514672264</v>
      </c>
      <c r="B3024" s="2">
        <f t="shared" si="423"/>
        <v>30.210000000001923</v>
      </c>
      <c r="C3024" s="428">
        <f t="shared" si="429"/>
        <v>30.21</v>
      </c>
      <c r="D3024" s="425">
        <f t="shared" si="424"/>
        <v>0.30220989514670343</v>
      </c>
      <c r="E3024" s="433">
        <f t="shared" si="430"/>
        <v>30.21</v>
      </c>
      <c r="F3024" s="430">
        <f t="shared" si="425"/>
        <v>0.32532029704586762</v>
      </c>
      <c r="G3024" s="439">
        <f t="shared" si="431"/>
        <v>30.21</v>
      </c>
      <c r="H3024" s="435">
        <f t="shared" si="426"/>
        <v>0.32532029704586762</v>
      </c>
      <c r="I3024" s="577">
        <f t="shared" si="431"/>
        <v>30.21</v>
      </c>
      <c r="J3024" s="573">
        <f t="shared" si="427"/>
        <v>0.73648599539550852</v>
      </c>
    </row>
    <row r="3025" spans="1:10" x14ac:dyDescent="0.25">
      <c r="A3025">
        <f t="shared" si="428"/>
        <v>0.30230967845424844</v>
      </c>
      <c r="B3025" s="2">
        <f t="shared" si="423"/>
        <v>30.220000000001924</v>
      </c>
      <c r="C3025" s="428">
        <f t="shared" si="429"/>
        <v>30.22</v>
      </c>
      <c r="D3025" s="425">
        <f t="shared" si="424"/>
        <v>0.30230967845422918</v>
      </c>
      <c r="E3025" s="433">
        <f t="shared" si="430"/>
        <v>30.22</v>
      </c>
      <c r="F3025" s="430">
        <f t="shared" si="425"/>
        <v>0.32540878257498906</v>
      </c>
      <c r="G3025" s="439">
        <f t="shared" si="431"/>
        <v>30.22</v>
      </c>
      <c r="H3025" s="435">
        <f t="shared" si="426"/>
        <v>0.32540878257498906</v>
      </c>
      <c r="I3025" s="577">
        <f t="shared" si="431"/>
        <v>30.22</v>
      </c>
      <c r="J3025" s="573">
        <f t="shared" si="427"/>
        <v>0.73656712709582139</v>
      </c>
    </row>
    <row r="3026" spans="1:10" x14ac:dyDescent="0.25">
      <c r="A3026">
        <f t="shared" si="428"/>
        <v>0.30240946219664833</v>
      </c>
      <c r="B3026" s="2">
        <f t="shared" si="423"/>
        <v>30.230000000001926</v>
      </c>
      <c r="C3026" s="428">
        <f t="shared" si="429"/>
        <v>30.23</v>
      </c>
      <c r="D3026" s="425">
        <f t="shared" si="424"/>
        <v>0.30240946219662912</v>
      </c>
      <c r="E3026" s="433">
        <f t="shared" si="430"/>
        <v>30.23</v>
      </c>
      <c r="F3026" s="430">
        <f t="shared" si="425"/>
        <v>0.32549727387815464</v>
      </c>
      <c r="G3026" s="439">
        <f t="shared" si="431"/>
        <v>30.23</v>
      </c>
      <c r="H3026" s="435">
        <f t="shared" si="426"/>
        <v>0.32549727387815464</v>
      </c>
      <c r="I3026" s="577">
        <f t="shared" si="431"/>
        <v>30.23</v>
      </c>
      <c r="J3026" s="573">
        <f t="shared" si="427"/>
        <v>0.73664826043521692</v>
      </c>
    </row>
    <row r="3027" spans="1:10" x14ac:dyDescent="0.25">
      <c r="A3027">
        <f t="shared" si="428"/>
        <v>0.30250924637303933</v>
      </c>
      <c r="B3027" s="2">
        <f t="shared" si="423"/>
        <v>30.240000000001928</v>
      </c>
      <c r="C3027" s="428">
        <f t="shared" si="429"/>
        <v>30.24</v>
      </c>
      <c r="D3027" s="425">
        <f t="shared" si="424"/>
        <v>0.30250924637302012</v>
      </c>
      <c r="E3027" s="433">
        <f t="shared" si="430"/>
        <v>30.24</v>
      </c>
      <c r="F3027" s="430">
        <f t="shared" si="425"/>
        <v>0.32558577095262936</v>
      </c>
      <c r="G3027" s="439">
        <f t="shared" si="431"/>
        <v>30.24</v>
      </c>
      <c r="H3027" s="435">
        <f t="shared" si="426"/>
        <v>0.32558577095262936</v>
      </c>
      <c r="I3027" s="577">
        <f t="shared" si="431"/>
        <v>30.24</v>
      </c>
      <c r="J3027" s="573">
        <f t="shared" si="427"/>
        <v>0.73672939541348148</v>
      </c>
    </row>
    <row r="3028" spans="1:10" x14ac:dyDescent="0.25">
      <c r="A3028">
        <f t="shared" si="428"/>
        <v>0.30260903098254022</v>
      </c>
      <c r="B3028" s="2">
        <f t="shared" si="423"/>
        <v>30.250000000001929</v>
      </c>
      <c r="C3028" s="428">
        <f t="shared" si="429"/>
        <v>30.25</v>
      </c>
      <c r="D3028" s="425">
        <f t="shared" si="424"/>
        <v>0.30260903098252095</v>
      </c>
      <c r="E3028" s="433">
        <f t="shared" si="430"/>
        <v>30.25</v>
      </c>
      <c r="F3028" s="430">
        <f t="shared" si="425"/>
        <v>0.32567427379567915</v>
      </c>
      <c r="G3028" s="439">
        <f t="shared" si="431"/>
        <v>30.25</v>
      </c>
      <c r="H3028" s="435">
        <f t="shared" si="426"/>
        <v>0.32567427379567915</v>
      </c>
      <c r="I3028" s="577">
        <f t="shared" si="431"/>
        <v>30.25</v>
      </c>
      <c r="J3028" s="573">
        <f t="shared" si="427"/>
        <v>0.73681053203040181</v>
      </c>
    </row>
    <row r="3029" spans="1:10" x14ac:dyDescent="0.25">
      <c r="A3029">
        <f t="shared" si="428"/>
        <v>0.30270881602427147</v>
      </c>
      <c r="B3029" s="2">
        <f t="shared" si="423"/>
        <v>30.260000000001931</v>
      </c>
      <c r="C3029" s="428">
        <f t="shared" si="429"/>
        <v>30.26</v>
      </c>
      <c r="D3029" s="425">
        <f t="shared" si="424"/>
        <v>0.3027088160242522</v>
      </c>
      <c r="E3029" s="433">
        <f t="shared" si="430"/>
        <v>30.26</v>
      </c>
      <c r="F3029" s="430">
        <f t="shared" si="425"/>
        <v>0.32576278240457113</v>
      </c>
      <c r="G3029" s="439">
        <f t="shared" si="431"/>
        <v>30.26</v>
      </c>
      <c r="H3029" s="435">
        <f t="shared" si="426"/>
        <v>0.32576278240457113</v>
      </c>
      <c r="I3029" s="577">
        <f t="shared" si="431"/>
        <v>30.26</v>
      </c>
      <c r="J3029" s="573">
        <f t="shared" si="427"/>
        <v>0.73689167028576397</v>
      </c>
    </row>
    <row r="3030" spans="1:10" x14ac:dyDescent="0.25">
      <c r="A3030">
        <f t="shared" si="428"/>
        <v>0.30280860149735545</v>
      </c>
      <c r="B3030" s="2">
        <f t="shared" si="423"/>
        <v>30.270000000001932</v>
      </c>
      <c r="C3030" s="428">
        <f t="shared" si="429"/>
        <v>30.27</v>
      </c>
      <c r="D3030" s="425">
        <f t="shared" si="424"/>
        <v>0.30280860149733618</v>
      </c>
      <c r="E3030" s="433">
        <f t="shared" si="430"/>
        <v>30.27</v>
      </c>
      <c r="F3030" s="430">
        <f t="shared" si="425"/>
        <v>0.32585129677657299</v>
      </c>
      <c r="G3030" s="439">
        <f t="shared" si="431"/>
        <v>30.27</v>
      </c>
      <c r="H3030" s="435">
        <f t="shared" si="426"/>
        <v>0.32585129677657299</v>
      </c>
      <c r="I3030" s="577">
        <f t="shared" si="431"/>
        <v>30.27</v>
      </c>
      <c r="J3030" s="573">
        <f t="shared" si="427"/>
        <v>0.73697281017935468</v>
      </c>
    </row>
    <row r="3031" spans="1:10" x14ac:dyDescent="0.25">
      <c r="A3031">
        <f t="shared" si="428"/>
        <v>0.30290838740091636</v>
      </c>
      <c r="B3031" s="2">
        <f t="shared" si="423"/>
        <v>30.280000000001934</v>
      </c>
      <c r="C3031" s="428">
        <f t="shared" si="429"/>
        <v>30.28</v>
      </c>
      <c r="D3031" s="425">
        <f t="shared" si="424"/>
        <v>0.30290838740089709</v>
      </c>
      <c r="E3031" s="433">
        <f t="shared" si="430"/>
        <v>30.28</v>
      </c>
      <c r="F3031" s="430">
        <f t="shared" si="425"/>
        <v>0.32593981690895413</v>
      </c>
      <c r="G3031" s="439">
        <f t="shared" si="431"/>
        <v>30.28</v>
      </c>
      <c r="H3031" s="435">
        <f t="shared" si="426"/>
        <v>0.32593981690895413</v>
      </c>
      <c r="I3031" s="577">
        <f t="shared" si="431"/>
        <v>30.28</v>
      </c>
      <c r="J3031" s="573">
        <f t="shared" si="427"/>
        <v>0.73705395171096066</v>
      </c>
    </row>
    <row r="3032" spans="1:10" x14ac:dyDescent="0.25">
      <c r="A3032">
        <f t="shared" si="428"/>
        <v>0.30300817373408007</v>
      </c>
      <c r="B3032" s="2">
        <f t="shared" si="423"/>
        <v>30.290000000001935</v>
      </c>
      <c r="C3032" s="428">
        <f t="shared" si="429"/>
        <v>30.29</v>
      </c>
      <c r="D3032" s="425">
        <f t="shared" si="424"/>
        <v>0.30300817373406069</v>
      </c>
      <c r="E3032" s="433">
        <f t="shared" si="430"/>
        <v>30.29</v>
      </c>
      <c r="F3032" s="430">
        <f t="shared" si="425"/>
        <v>0.32602834279898446</v>
      </c>
      <c r="G3032" s="439">
        <f t="shared" si="431"/>
        <v>30.29</v>
      </c>
      <c r="H3032" s="435">
        <f t="shared" si="426"/>
        <v>0.32602834279898446</v>
      </c>
      <c r="I3032" s="577">
        <f t="shared" si="431"/>
        <v>30.29</v>
      </c>
      <c r="J3032" s="573">
        <f t="shared" si="427"/>
        <v>0.73713509488036832</v>
      </c>
    </row>
    <row r="3033" spans="1:10" x14ac:dyDescent="0.25">
      <c r="A3033">
        <f t="shared" si="428"/>
        <v>0.30310796049597422</v>
      </c>
      <c r="B3033" s="2">
        <f t="shared" si="423"/>
        <v>30.300000000001937</v>
      </c>
      <c r="C3033" s="428">
        <f t="shared" si="429"/>
        <v>30.3</v>
      </c>
      <c r="D3033" s="425">
        <f t="shared" si="424"/>
        <v>0.3031079604959549</v>
      </c>
      <c r="E3033" s="433">
        <f t="shared" si="430"/>
        <v>30.3</v>
      </c>
      <c r="F3033" s="430">
        <f t="shared" si="425"/>
        <v>0.32611687444393511</v>
      </c>
      <c r="G3033" s="439">
        <f t="shared" si="431"/>
        <v>30.3</v>
      </c>
      <c r="H3033" s="435">
        <f t="shared" si="426"/>
        <v>0.32611687444393511</v>
      </c>
      <c r="I3033" s="577">
        <f t="shared" si="431"/>
        <v>30.3</v>
      </c>
      <c r="J3033" s="573">
        <f t="shared" si="427"/>
        <v>0.73721623968736438</v>
      </c>
    </row>
    <row r="3034" spans="1:10" x14ac:dyDescent="0.25">
      <c r="A3034">
        <f t="shared" si="428"/>
        <v>0.30320774768572845</v>
      </c>
      <c r="B3034" s="2">
        <f t="shared" si="423"/>
        <v>30.310000000001939</v>
      </c>
      <c r="C3034" s="428">
        <f t="shared" si="429"/>
        <v>30.31</v>
      </c>
      <c r="D3034" s="425">
        <f t="shared" si="424"/>
        <v>0.30320774768570907</v>
      </c>
      <c r="E3034" s="433">
        <f t="shared" si="430"/>
        <v>30.31</v>
      </c>
      <c r="F3034" s="430">
        <f t="shared" si="425"/>
        <v>0.32620541184107826</v>
      </c>
      <c r="G3034" s="439">
        <f t="shared" si="431"/>
        <v>30.31</v>
      </c>
      <c r="H3034" s="435">
        <f t="shared" si="426"/>
        <v>0.32620541184107826</v>
      </c>
      <c r="I3034" s="577">
        <f t="shared" si="431"/>
        <v>30.31</v>
      </c>
      <c r="J3034" s="573">
        <f t="shared" si="427"/>
        <v>0.73729738613173557</v>
      </c>
    </row>
    <row r="3035" spans="1:10" x14ac:dyDescent="0.25">
      <c r="A3035">
        <f t="shared" si="428"/>
        <v>0.30330753530247384</v>
      </c>
      <c r="B3035" s="2">
        <f t="shared" si="423"/>
        <v>30.32000000000194</v>
      </c>
      <c r="C3035" s="428">
        <f t="shared" si="429"/>
        <v>30.32</v>
      </c>
      <c r="D3035" s="425">
        <f t="shared" si="424"/>
        <v>0.30330753530245452</v>
      </c>
      <c r="E3035" s="433">
        <f t="shared" si="430"/>
        <v>30.32</v>
      </c>
      <c r="F3035" s="430">
        <f t="shared" si="425"/>
        <v>0.32629395498768715</v>
      </c>
      <c r="G3035" s="439">
        <f t="shared" si="431"/>
        <v>30.32</v>
      </c>
      <c r="H3035" s="435">
        <f t="shared" si="426"/>
        <v>0.32629395498768715</v>
      </c>
      <c r="I3035" s="577">
        <f t="shared" si="431"/>
        <v>30.32</v>
      </c>
      <c r="J3035" s="573">
        <f t="shared" si="427"/>
        <v>0.7373785342132686</v>
      </c>
    </row>
    <row r="3036" spans="1:10" x14ac:dyDescent="0.25">
      <c r="A3036">
        <f t="shared" si="428"/>
        <v>0.30340732334534359</v>
      </c>
      <c r="B3036" s="2">
        <f t="shared" si="423"/>
        <v>30.330000000001942</v>
      </c>
      <c r="C3036" s="428">
        <f t="shared" si="429"/>
        <v>30.33</v>
      </c>
      <c r="D3036" s="425">
        <f t="shared" si="424"/>
        <v>0.30340732334532422</v>
      </c>
      <c r="E3036" s="433">
        <f t="shared" si="430"/>
        <v>30.33</v>
      </c>
      <c r="F3036" s="430">
        <f t="shared" si="425"/>
        <v>0.32638250388103596</v>
      </c>
      <c r="G3036" s="439">
        <f t="shared" si="431"/>
        <v>30.33</v>
      </c>
      <c r="H3036" s="435">
        <f t="shared" si="426"/>
        <v>0.32638250388103596</v>
      </c>
      <c r="I3036" s="577">
        <f t="shared" si="431"/>
        <v>30.33</v>
      </c>
      <c r="J3036" s="573">
        <f t="shared" si="427"/>
        <v>0.73745968393175032</v>
      </c>
    </row>
    <row r="3037" spans="1:10" x14ac:dyDescent="0.25">
      <c r="A3037">
        <f t="shared" si="428"/>
        <v>0.3035071118134724</v>
      </c>
      <c r="B3037" s="2">
        <f t="shared" si="423"/>
        <v>30.340000000001943</v>
      </c>
      <c r="C3037" s="428">
        <f t="shared" si="429"/>
        <v>30.34</v>
      </c>
      <c r="D3037" s="425">
        <f t="shared" si="424"/>
        <v>0.30350711181345297</v>
      </c>
      <c r="E3037" s="433">
        <f t="shared" si="430"/>
        <v>30.34</v>
      </c>
      <c r="F3037" s="430">
        <f t="shared" si="425"/>
        <v>0.32647105851839991</v>
      </c>
      <c r="G3037" s="439">
        <f t="shared" si="431"/>
        <v>30.34</v>
      </c>
      <c r="H3037" s="435">
        <f t="shared" si="426"/>
        <v>0.32647105851839991</v>
      </c>
      <c r="I3037" s="577">
        <f t="shared" si="431"/>
        <v>30.34</v>
      </c>
      <c r="J3037" s="573">
        <f t="shared" si="427"/>
        <v>0.73754083528696723</v>
      </c>
    </row>
    <row r="3038" spans="1:10" x14ac:dyDescent="0.25">
      <c r="A3038">
        <f t="shared" si="428"/>
        <v>0.30360690070599677</v>
      </c>
      <c r="B3038" s="2">
        <f t="shared" si="423"/>
        <v>30.350000000001945</v>
      </c>
      <c r="C3038" s="428">
        <f t="shared" si="429"/>
        <v>30.35</v>
      </c>
      <c r="D3038" s="425">
        <f t="shared" si="424"/>
        <v>0.3036069007059774</v>
      </c>
      <c r="E3038" s="433">
        <f t="shared" si="430"/>
        <v>30.35</v>
      </c>
      <c r="F3038" s="430">
        <f t="shared" si="425"/>
        <v>0.32655961889705548</v>
      </c>
      <c r="G3038" s="439">
        <f t="shared" si="431"/>
        <v>30.35</v>
      </c>
      <c r="H3038" s="435">
        <f t="shared" si="426"/>
        <v>0.32655961889705548</v>
      </c>
      <c r="I3038" s="577">
        <f t="shared" si="431"/>
        <v>30.35</v>
      </c>
      <c r="J3038" s="573">
        <f t="shared" si="427"/>
        <v>0.73762198827870629</v>
      </c>
    </row>
    <row r="3039" spans="1:10" x14ac:dyDescent="0.25">
      <c r="A3039">
        <f t="shared" si="428"/>
        <v>0.30370669002205519</v>
      </c>
      <c r="B3039" s="2">
        <f t="shared" si="423"/>
        <v>30.360000000001946</v>
      </c>
      <c r="C3039" s="428">
        <f t="shared" si="429"/>
        <v>30.36</v>
      </c>
      <c r="D3039" s="425">
        <f t="shared" si="424"/>
        <v>0.30370669002203571</v>
      </c>
      <c r="E3039" s="433">
        <f t="shared" si="430"/>
        <v>30.36</v>
      </c>
      <c r="F3039" s="430">
        <f t="shared" si="425"/>
        <v>0.32664818501427978</v>
      </c>
      <c r="G3039" s="439">
        <f t="shared" si="431"/>
        <v>30.36</v>
      </c>
      <c r="H3039" s="435">
        <f t="shared" si="426"/>
        <v>0.32664818501427978</v>
      </c>
      <c r="I3039" s="577">
        <f t="shared" si="431"/>
        <v>30.36</v>
      </c>
      <c r="J3039" s="573">
        <f t="shared" si="427"/>
        <v>0.73770314290675487</v>
      </c>
    </row>
    <row r="3040" spans="1:10" x14ac:dyDescent="0.25">
      <c r="A3040">
        <f t="shared" si="428"/>
        <v>0.30380647976078756</v>
      </c>
      <c r="B3040" s="2">
        <f t="shared" ref="B3040:B3103" si="432">B3039+0.01</f>
        <v>30.370000000001948</v>
      </c>
      <c r="C3040" s="428">
        <f t="shared" si="429"/>
        <v>30.37</v>
      </c>
      <c r="D3040" s="425">
        <f t="shared" si="424"/>
        <v>0.30380647976076808</v>
      </c>
      <c r="E3040" s="433">
        <f t="shared" si="430"/>
        <v>30.37</v>
      </c>
      <c r="F3040" s="430">
        <f t="shared" si="425"/>
        <v>0.32673675686735121</v>
      </c>
      <c r="G3040" s="439">
        <f t="shared" si="431"/>
        <v>30.37</v>
      </c>
      <c r="H3040" s="435">
        <f t="shared" si="426"/>
        <v>0.32673675686735121</v>
      </c>
      <c r="I3040" s="577">
        <f t="shared" si="431"/>
        <v>30.37</v>
      </c>
      <c r="J3040" s="573">
        <f t="shared" si="427"/>
        <v>0.73778429917089894</v>
      </c>
    </row>
    <row r="3041" spans="1:10" x14ac:dyDescent="0.25">
      <c r="A3041">
        <f t="shared" si="428"/>
        <v>0.30390626992133568</v>
      </c>
      <c r="B3041" s="2">
        <f t="shared" si="432"/>
        <v>30.380000000001949</v>
      </c>
      <c r="C3041" s="428">
        <f t="shared" si="429"/>
        <v>30.38</v>
      </c>
      <c r="D3041" s="425">
        <f t="shared" si="424"/>
        <v>0.30390626992131625</v>
      </c>
      <c r="E3041" s="433">
        <f t="shared" si="430"/>
        <v>30.38</v>
      </c>
      <c r="F3041" s="430">
        <f t="shared" si="425"/>
        <v>0.32682533445354933</v>
      </c>
      <c r="G3041" s="439">
        <f t="shared" si="431"/>
        <v>30.38</v>
      </c>
      <c r="H3041" s="435">
        <f t="shared" si="426"/>
        <v>0.32682533445354933</v>
      </c>
      <c r="I3041" s="577">
        <f t="shared" si="431"/>
        <v>30.38</v>
      </c>
      <c r="J3041" s="573">
        <f t="shared" si="427"/>
        <v>0.7378654570709261</v>
      </c>
    </row>
    <row r="3042" spans="1:10" x14ac:dyDescent="0.25">
      <c r="A3042">
        <f t="shared" si="428"/>
        <v>0.30400606050284334</v>
      </c>
      <c r="B3042" s="2">
        <f t="shared" si="432"/>
        <v>30.390000000001951</v>
      </c>
      <c r="C3042" s="428">
        <f t="shared" si="429"/>
        <v>30.39</v>
      </c>
      <c r="D3042" s="425">
        <f t="shared" si="424"/>
        <v>0.30400606050282392</v>
      </c>
      <c r="E3042" s="433">
        <f t="shared" si="430"/>
        <v>30.39</v>
      </c>
      <c r="F3042" s="430">
        <f t="shared" si="425"/>
        <v>0.32691391777015449</v>
      </c>
      <c r="G3042" s="439">
        <f t="shared" si="431"/>
        <v>30.39</v>
      </c>
      <c r="H3042" s="435">
        <f t="shared" si="426"/>
        <v>0.32691391777015449</v>
      </c>
      <c r="I3042" s="577">
        <f t="shared" si="431"/>
        <v>30.39</v>
      </c>
      <c r="J3042" s="573">
        <f t="shared" si="427"/>
        <v>0.73794661660662342</v>
      </c>
    </row>
    <row r="3043" spans="1:10" x14ac:dyDescent="0.25">
      <c r="A3043">
        <f t="shared" si="428"/>
        <v>0.30410585150445568</v>
      </c>
      <c r="B3043" s="2">
        <f t="shared" si="432"/>
        <v>30.400000000001953</v>
      </c>
      <c r="C3043" s="428">
        <f t="shared" si="429"/>
        <v>30.4</v>
      </c>
      <c r="D3043" s="425">
        <f t="shared" si="424"/>
        <v>0.3041058515044362</v>
      </c>
      <c r="E3043" s="433">
        <f t="shared" si="430"/>
        <v>30.4</v>
      </c>
      <c r="F3043" s="430">
        <f t="shared" si="425"/>
        <v>0.32700250681444809</v>
      </c>
      <c r="G3043" s="439">
        <f t="shared" si="431"/>
        <v>30.4</v>
      </c>
      <c r="H3043" s="435">
        <f t="shared" si="426"/>
        <v>0.32700250681444809</v>
      </c>
      <c r="I3043" s="577">
        <f t="shared" si="431"/>
        <v>30.4</v>
      </c>
      <c r="J3043" s="573">
        <f t="shared" si="427"/>
        <v>0.73802777777777762</v>
      </c>
    </row>
    <row r="3044" spans="1:10" x14ac:dyDescent="0.25">
      <c r="A3044">
        <f t="shared" si="428"/>
        <v>0.30420564292531982</v>
      </c>
      <c r="B3044" s="2">
        <f t="shared" si="432"/>
        <v>30.410000000001954</v>
      </c>
      <c r="C3044" s="428">
        <f t="shared" si="429"/>
        <v>30.41</v>
      </c>
      <c r="D3044" s="425">
        <f t="shared" si="424"/>
        <v>0.30420564292530028</v>
      </c>
      <c r="E3044" s="433">
        <f t="shared" si="430"/>
        <v>30.41</v>
      </c>
      <c r="F3044" s="430">
        <f t="shared" si="425"/>
        <v>0.32709110158371268</v>
      </c>
      <c r="G3044" s="439">
        <f t="shared" si="431"/>
        <v>30.41</v>
      </c>
      <c r="H3044" s="435">
        <f t="shared" si="426"/>
        <v>0.32709110158371268</v>
      </c>
      <c r="I3044" s="577">
        <f t="shared" si="431"/>
        <v>30.41</v>
      </c>
      <c r="J3044" s="573">
        <f t="shared" si="427"/>
        <v>0.73810894058417598</v>
      </c>
    </row>
    <row r="3045" spans="1:10" x14ac:dyDescent="0.25">
      <c r="A3045">
        <f t="shared" si="428"/>
        <v>0.30430543476458455</v>
      </c>
      <c r="B3045" s="2">
        <f t="shared" si="432"/>
        <v>30.420000000001956</v>
      </c>
      <c r="C3045" s="428">
        <f t="shared" si="429"/>
        <v>30.42</v>
      </c>
      <c r="D3045" s="425">
        <f t="shared" si="424"/>
        <v>0.30430543476456506</v>
      </c>
      <c r="E3045" s="433">
        <f t="shared" si="430"/>
        <v>30.42</v>
      </c>
      <c r="F3045" s="430">
        <f t="shared" si="425"/>
        <v>0.32717970207523195</v>
      </c>
      <c r="G3045" s="439">
        <f t="shared" si="431"/>
        <v>30.42</v>
      </c>
      <c r="H3045" s="435">
        <f t="shared" si="426"/>
        <v>0.32717970207523195</v>
      </c>
      <c r="I3045" s="577">
        <f t="shared" si="431"/>
        <v>30.42</v>
      </c>
      <c r="J3045" s="573">
        <f t="shared" si="427"/>
        <v>0.73819010502560545</v>
      </c>
    </row>
    <row r="3046" spans="1:10" x14ac:dyDescent="0.25">
      <c r="A3046">
        <f t="shared" si="428"/>
        <v>0.30440522702140044</v>
      </c>
      <c r="B3046" s="2">
        <f t="shared" si="432"/>
        <v>30.430000000001957</v>
      </c>
      <c r="C3046" s="428">
        <f t="shared" si="429"/>
        <v>30.43</v>
      </c>
      <c r="D3046" s="425">
        <f t="shared" si="424"/>
        <v>0.3044052270213809</v>
      </c>
      <c r="E3046" s="433">
        <f t="shared" si="430"/>
        <v>30.43</v>
      </c>
      <c r="F3046" s="430">
        <f t="shared" si="425"/>
        <v>0.32726830828629017</v>
      </c>
      <c r="G3046" s="439">
        <f t="shared" si="431"/>
        <v>30.43</v>
      </c>
      <c r="H3046" s="435">
        <f t="shared" si="426"/>
        <v>0.32726830828629017</v>
      </c>
      <c r="I3046" s="577">
        <f t="shared" si="431"/>
        <v>30.43</v>
      </c>
      <c r="J3046" s="573">
        <f t="shared" si="427"/>
        <v>0.73827127110185298</v>
      </c>
    </row>
    <row r="3047" spans="1:10" x14ac:dyDescent="0.25">
      <c r="A3047">
        <f t="shared" si="428"/>
        <v>0.30450501969491972</v>
      </c>
      <c r="B3047" s="2">
        <f t="shared" si="432"/>
        <v>30.440000000001959</v>
      </c>
      <c r="C3047" s="428">
        <f t="shared" si="429"/>
        <v>30.44</v>
      </c>
      <c r="D3047" s="425">
        <f t="shared" si="424"/>
        <v>0.30450501969490018</v>
      </c>
      <c r="E3047" s="433">
        <f t="shared" si="430"/>
        <v>30.44</v>
      </c>
      <c r="F3047" s="430">
        <f t="shared" si="425"/>
        <v>0.32735692021417317</v>
      </c>
      <c r="G3047" s="439">
        <f t="shared" si="431"/>
        <v>30.44</v>
      </c>
      <c r="H3047" s="435">
        <f t="shared" si="426"/>
        <v>0.32735692021417317</v>
      </c>
      <c r="I3047" s="577">
        <f t="shared" si="431"/>
        <v>30.44</v>
      </c>
      <c r="J3047" s="573">
        <f t="shared" si="427"/>
        <v>0.73835243881270607</v>
      </c>
    </row>
    <row r="3048" spans="1:10" x14ac:dyDescent="0.25">
      <c r="A3048">
        <f t="shared" si="428"/>
        <v>0.30460481278429641</v>
      </c>
      <c r="B3048" s="2">
        <f t="shared" si="432"/>
        <v>30.45000000000196</v>
      </c>
      <c r="C3048" s="428">
        <f t="shared" si="429"/>
        <v>30.45</v>
      </c>
      <c r="D3048" s="425">
        <f t="shared" si="424"/>
        <v>0.30460481278427687</v>
      </c>
      <c r="E3048" s="433">
        <f t="shared" si="430"/>
        <v>30.45</v>
      </c>
      <c r="F3048" s="430">
        <f t="shared" si="425"/>
        <v>0.32744553785616759</v>
      </c>
      <c r="G3048" s="439">
        <f t="shared" si="431"/>
        <v>30.45</v>
      </c>
      <c r="H3048" s="435">
        <f t="shared" si="426"/>
        <v>0.32744553785616759</v>
      </c>
      <c r="I3048" s="577">
        <f t="shared" si="431"/>
        <v>30.45</v>
      </c>
      <c r="J3048" s="573">
        <f t="shared" si="427"/>
        <v>0.73843360815795189</v>
      </c>
    </row>
    <row r="3049" spans="1:10" x14ac:dyDescent="0.25">
      <c r="A3049">
        <f t="shared" si="428"/>
        <v>0.30470460628868618</v>
      </c>
      <c r="B3049" s="2">
        <f t="shared" si="432"/>
        <v>30.460000000001962</v>
      </c>
      <c r="C3049" s="428">
        <f t="shared" si="429"/>
        <v>30.46</v>
      </c>
      <c r="D3049" s="425">
        <f t="shared" si="424"/>
        <v>0.30470460628866658</v>
      </c>
      <c r="E3049" s="433">
        <f t="shared" si="430"/>
        <v>30.46</v>
      </c>
      <c r="F3049" s="430">
        <f t="shared" si="425"/>
        <v>0.32753416120956097</v>
      </c>
      <c r="G3049" s="439">
        <f t="shared" si="431"/>
        <v>30.46</v>
      </c>
      <c r="H3049" s="435">
        <f t="shared" si="426"/>
        <v>0.32753416120956097</v>
      </c>
      <c r="I3049" s="577">
        <f t="shared" si="431"/>
        <v>30.46</v>
      </c>
      <c r="J3049" s="573">
        <f t="shared" si="427"/>
        <v>0.7385147791373774</v>
      </c>
    </row>
    <row r="3050" spans="1:10" x14ac:dyDescent="0.25">
      <c r="A3050">
        <f t="shared" si="428"/>
        <v>0.30480440020724653</v>
      </c>
      <c r="B3050" s="2">
        <f t="shared" si="432"/>
        <v>30.470000000001964</v>
      </c>
      <c r="C3050" s="428">
        <f t="shared" si="429"/>
        <v>30.47</v>
      </c>
      <c r="D3050" s="425">
        <f t="shared" si="424"/>
        <v>0.30480440020722693</v>
      </c>
      <c r="E3050" s="433">
        <f t="shared" si="430"/>
        <v>30.47</v>
      </c>
      <c r="F3050" s="430">
        <f t="shared" si="425"/>
        <v>0.32762279027164221</v>
      </c>
      <c r="G3050" s="439">
        <f t="shared" si="431"/>
        <v>30.47</v>
      </c>
      <c r="H3050" s="435">
        <f t="shared" si="426"/>
        <v>0.32762279027164221</v>
      </c>
      <c r="I3050" s="577">
        <f t="shared" si="431"/>
        <v>30.47</v>
      </c>
      <c r="J3050" s="573">
        <f t="shared" si="427"/>
        <v>0.7385959517507702</v>
      </c>
    </row>
    <row r="3051" spans="1:10" x14ac:dyDescent="0.25">
      <c r="A3051">
        <f t="shared" si="428"/>
        <v>0.30490419453913659</v>
      </c>
      <c r="B3051" s="2">
        <f t="shared" si="432"/>
        <v>30.480000000001965</v>
      </c>
      <c r="C3051" s="428">
        <f t="shared" si="429"/>
        <v>30.48</v>
      </c>
      <c r="D3051" s="425">
        <f t="shared" si="424"/>
        <v>0.30490419453911699</v>
      </c>
      <c r="E3051" s="433">
        <f t="shared" si="430"/>
        <v>30.48</v>
      </c>
      <c r="F3051" s="430">
        <f t="shared" si="425"/>
        <v>0.32771142503970085</v>
      </c>
      <c r="G3051" s="439">
        <f t="shared" si="431"/>
        <v>30.48</v>
      </c>
      <c r="H3051" s="435">
        <f t="shared" si="426"/>
        <v>0.32771142503970085</v>
      </c>
      <c r="I3051" s="577">
        <f t="shared" si="431"/>
        <v>30.48</v>
      </c>
      <c r="J3051" s="573">
        <f t="shared" si="427"/>
        <v>0.73867712599791735</v>
      </c>
    </row>
    <row r="3052" spans="1:10" x14ac:dyDescent="0.25">
      <c r="A3052">
        <f t="shared" si="428"/>
        <v>0.3050039892835173</v>
      </c>
      <c r="B3052" s="2">
        <f t="shared" si="432"/>
        <v>30.490000000001967</v>
      </c>
      <c r="C3052" s="428">
        <f t="shared" si="429"/>
        <v>30.49</v>
      </c>
      <c r="D3052" s="425">
        <f t="shared" si="424"/>
        <v>0.30500398928349759</v>
      </c>
      <c r="E3052" s="433">
        <f t="shared" si="430"/>
        <v>30.49</v>
      </c>
      <c r="F3052" s="430">
        <f t="shared" si="425"/>
        <v>0.32780006551102775</v>
      </c>
      <c r="G3052" s="439">
        <f t="shared" si="431"/>
        <v>30.49</v>
      </c>
      <c r="H3052" s="435">
        <f t="shared" si="426"/>
        <v>0.32780006551102775</v>
      </c>
      <c r="I3052" s="577">
        <f t="shared" si="431"/>
        <v>30.49</v>
      </c>
      <c r="J3052" s="573">
        <f t="shared" si="427"/>
        <v>0.73875830187860647</v>
      </c>
    </row>
    <row r="3053" spans="1:10" x14ac:dyDescent="0.25">
      <c r="A3053">
        <f t="shared" si="428"/>
        <v>0.30510378443955111</v>
      </c>
      <c r="B3053" s="2">
        <f t="shared" si="432"/>
        <v>30.500000000001968</v>
      </c>
      <c r="C3053" s="428">
        <f t="shared" si="429"/>
        <v>30.5</v>
      </c>
      <c r="D3053" s="425">
        <f t="shared" si="424"/>
        <v>0.30510378443953146</v>
      </c>
      <c r="E3053" s="433">
        <f t="shared" si="430"/>
        <v>30.5</v>
      </c>
      <c r="F3053" s="430">
        <f t="shared" si="425"/>
        <v>0.32788871168291472</v>
      </c>
      <c r="G3053" s="439">
        <f t="shared" si="431"/>
        <v>30.5</v>
      </c>
      <c r="H3053" s="435">
        <f t="shared" si="426"/>
        <v>0.32788871168291472</v>
      </c>
      <c r="I3053" s="577">
        <f t="shared" si="431"/>
        <v>30.5</v>
      </c>
      <c r="J3053" s="573">
        <f t="shared" si="427"/>
        <v>0.73883947939262484</v>
      </c>
    </row>
    <row r="3054" spans="1:10" x14ac:dyDescent="0.25">
      <c r="A3054">
        <f t="shared" si="428"/>
        <v>0.30520358000640241</v>
      </c>
      <c r="B3054" s="2">
        <f t="shared" si="432"/>
        <v>30.51000000000197</v>
      </c>
      <c r="C3054" s="428">
        <f t="shared" si="429"/>
        <v>30.51</v>
      </c>
      <c r="D3054" s="425">
        <f t="shared" si="424"/>
        <v>0.30520358000638276</v>
      </c>
      <c r="E3054" s="433">
        <f t="shared" si="430"/>
        <v>30.51</v>
      </c>
      <c r="F3054" s="430">
        <f t="shared" si="425"/>
        <v>0.32797736355265467</v>
      </c>
      <c r="G3054" s="439">
        <f t="shared" si="431"/>
        <v>30.51</v>
      </c>
      <c r="H3054" s="435">
        <f t="shared" si="426"/>
        <v>0.32797736355265467</v>
      </c>
      <c r="I3054" s="577">
        <f t="shared" si="431"/>
        <v>30.51</v>
      </c>
      <c r="J3054" s="573">
        <f t="shared" si="427"/>
        <v>0.73892065853975986</v>
      </c>
    </row>
    <row r="3055" spans="1:10" x14ac:dyDescent="0.25">
      <c r="A3055">
        <f t="shared" si="428"/>
        <v>0.3053033759832372</v>
      </c>
      <c r="B3055" s="2">
        <f t="shared" si="432"/>
        <v>30.520000000001971</v>
      </c>
      <c r="C3055" s="428">
        <f t="shared" si="429"/>
        <v>30.52</v>
      </c>
      <c r="D3055" s="425">
        <f t="shared" si="424"/>
        <v>0.3053033759832175</v>
      </c>
      <c r="E3055" s="433">
        <f t="shared" si="430"/>
        <v>30.52</v>
      </c>
      <c r="F3055" s="430">
        <f t="shared" si="425"/>
        <v>0.32806602111754135</v>
      </c>
      <c r="G3055" s="439">
        <f t="shared" si="431"/>
        <v>30.52</v>
      </c>
      <c r="H3055" s="435">
        <f t="shared" si="426"/>
        <v>0.32806602111754135</v>
      </c>
      <c r="I3055" s="577">
        <f t="shared" si="431"/>
        <v>30.52</v>
      </c>
      <c r="J3055" s="573">
        <f t="shared" si="427"/>
        <v>0.7390018393197989</v>
      </c>
    </row>
    <row r="3056" spans="1:10" x14ac:dyDescent="0.25">
      <c r="A3056">
        <f t="shared" si="428"/>
        <v>0.30540317236922315</v>
      </c>
      <c r="B3056" s="2">
        <f t="shared" si="432"/>
        <v>30.530000000001973</v>
      </c>
      <c r="C3056" s="428">
        <f t="shared" si="429"/>
        <v>30.53</v>
      </c>
      <c r="D3056" s="425">
        <f t="shared" si="424"/>
        <v>0.30540317236920345</v>
      </c>
      <c r="E3056" s="433">
        <f t="shared" si="430"/>
        <v>30.53</v>
      </c>
      <c r="F3056" s="430">
        <f t="shared" si="425"/>
        <v>0.32815468437486978</v>
      </c>
      <c r="G3056" s="439">
        <f t="shared" si="431"/>
        <v>30.53</v>
      </c>
      <c r="H3056" s="435">
        <f t="shared" si="426"/>
        <v>0.32815468437486978</v>
      </c>
      <c r="I3056" s="577">
        <f t="shared" si="431"/>
        <v>30.53</v>
      </c>
      <c r="J3056" s="573">
        <f t="shared" si="427"/>
        <v>0.7390830217325296</v>
      </c>
    </row>
    <row r="3057" spans="1:10" x14ac:dyDescent="0.25">
      <c r="A3057">
        <f t="shared" si="428"/>
        <v>0.30550296916352965</v>
      </c>
      <c r="B3057" s="2">
        <f t="shared" si="432"/>
        <v>30.540000000001974</v>
      </c>
      <c r="C3057" s="428">
        <f t="shared" si="429"/>
        <v>30.54</v>
      </c>
      <c r="D3057" s="425">
        <f t="shared" si="424"/>
        <v>0.30550296916350994</v>
      </c>
      <c r="E3057" s="433">
        <f t="shared" si="430"/>
        <v>30.54</v>
      </c>
      <c r="F3057" s="430">
        <f t="shared" si="425"/>
        <v>0.32824335332193583</v>
      </c>
      <c r="G3057" s="439">
        <f t="shared" si="431"/>
        <v>30.54</v>
      </c>
      <c r="H3057" s="435">
        <f t="shared" si="426"/>
        <v>0.32824335332193583</v>
      </c>
      <c r="I3057" s="577">
        <f t="shared" si="431"/>
        <v>30.54</v>
      </c>
      <c r="J3057" s="573">
        <f t="shared" si="427"/>
        <v>0.73916420577773911</v>
      </c>
    </row>
    <row r="3058" spans="1:10" x14ac:dyDescent="0.25">
      <c r="A3058">
        <f t="shared" si="428"/>
        <v>0.30560276636532774</v>
      </c>
      <c r="B3058" s="2">
        <f t="shared" si="432"/>
        <v>30.550000000001976</v>
      </c>
      <c r="C3058" s="428">
        <f t="shared" si="429"/>
        <v>30.55</v>
      </c>
      <c r="D3058" s="425">
        <f t="shared" si="424"/>
        <v>0.30560276636530803</v>
      </c>
      <c r="E3058" s="433">
        <f t="shared" si="430"/>
        <v>30.55</v>
      </c>
      <c r="F3058" s="430">
        <f t="shared" si="425"/>
        <v>0.32833202795603655</v>
      </c>
      <c r="G3058" s="439">
        <f t="shared" si="431"/>
        <v>30.55</v>
      </c>
      <c r="H3058" s="435">
        <f t="shared" si="426"/>
        <v>0.32833202795603655</v>
      </c>
      <c r="I3058" s="577">
        <f t="shared" si="431"/>
        <v>30.55</v>
      </c>
      <c r="J3058" s="573">
        <f t="shared" si="427"/>
        <v>0.73924539145521606</v>
      </c>
    </row>
    <row r="3059" spans="1:10" x14ac:dyDescent="0.25">
      <c r="A3059">
        <f t="shared" si="428"/>
        <v>0.30570256397379031</v>
      </c>
      <c r="B3059" s="2">
        <f t="shared" si="432"/>
        <v>30.560000000001978</v>
      </c>
      <c r="C3059" s="428">
        <f t="shared" si="429"/>
        <v>30.56</v>
      </c>
      <c r="D3059" s="425">
        <f t="shared" si="424"/>
        <v>0.30570256397377055</v>
      </c>
      <c r="E3059" s="433">
        <f t="shared" si="430"/>
        <v>30.56</v>
      </c>
      <c r="F3059" s="430">
        <f t="shared" si="425"/>
        <v>0.32842070827446979</v>
      </c>
      <c r="G3059" s="439">
        <f t="shared" si="431"/>
        <v>30.56</v>
      </c>
      <c r="H3059" s="435">
        <f t="shared" si="426"/>
        <v>0.32842070827446979</v>
      </c>
      <c r="I3059" s="577">
        <f t="shared" si="431"/>
        <v>30.56</v>
      </c>
      <c r="J3059" s="573">
        <f t="shared" si="427"/>
        <v>0.7393265787647465</v>
      </c>
    </row>
    <row r="3060" spans="1:10" x14ac:dyDescent="0.25">
      <c r="A3060">
        <f t="shared" si="428"/>
        <v>0.30580236198809174</v>
      </c>
      <c r="B3060" s="2">
        <f t="shared" si="432"/>
        <v>30.570000000001979</v>
      </c>
      <c r="C3060" s="428">
        <f t="shared" si="429"/>
        <v>30.57</v>
      </c>
      <c r="D3060" s="425">
        <f t="shared" si="424"/>
        <v>0.30580236198807198</v>
      </c>
      <c r="E3060" s="433">
        <f t="shared" si="430"/>
        <v>30.57</v>
      </c>
      <c r="F3060" s="430">
        <f t="shared" si="425"/>
        <v>0.32850939427453479</v>
      </c>
      <c r="G3060" s="439">
        <f t="shared" si="431"/>
        <v>30.57</v>
      </c>
      <c r="H3060" s="435">
        <f t="shared" si="426"/>
        <v>0.32850939427453479</v>
      </c>
      <c r="I3060" s="577">
        <f t="shared" si="431"/>
        <v>30.57</v>
      </c>
      <c r="J3060" s="573">
        <f t="shared" si="427"/>
        <v>0.7394077677061196</v>
      </c>
    </row>
    <row r="3061" spans="1:10" x14ac:dyDescent="0.25">
      <c r="A3061">
        <f t="shared" si="428"/>
        <v>0.3059021604074082</v>
      </c>
      <c r="B3061" s="2">
        <f t="shared" si="432"/>
        <v>30.580000000001981</v>
      </c>
      <c r="C3061" s="428">
        <f t="shared" si="429"/>
        <v>30.58</v>
      </c>
      <c r="D3061" s="425">
        <f t="shared" si="424"/>
        <v>0.30590216040738838</v>
      </c>
      <c r="E3061" s="433">
        <f t="shared" si="430"/>
        <v>30.58</v>
      </c>
      <c r="F3061" s="430">
        <f t="shared" si="425"/>
        <v>0.32859808595353152</v>
      </c>
      <c r="G3061" s="439">
        <f t="shared" si="431"/>
        <v>30.58</v>
      </c>
      <c r="H3061" s="435">
        <f t="shared" si="426"/>
        <v>0.32859808595353152</v>
      </c>
      <c r="I3061" s="577">
        <f t="shared" si="431"/>
        <v>30.58</v>
      </c>
      <c r="J3061" s="573">
        <f t="shared" si="427"/>
        <v>0.73948895827912198</v>
      </c>
    </row>
    <row r="3062" spans="1:10" x14ac:dyDescent="0.25">
      <c r="A3062">
        <f t="shared" si="428"/>
        <v>0.30600195923091744</v>
      </c>
      <c r="B3062" s="2">
        <f t="shared" si="432"/>
        <v>30.590000000001982</v>
      </c>
      <c r="C3062" s="428">
        <f t="shared" si="429"/>
        <v>30.59</v>
      </c>
      <c r="D3062" s="425">
        <f t="shared" si="424"/>
        <v>0.30600195923089768</v>
      </c>
      <c r="E3062" s="433">
        <f t="shared" si="430"/>
        <v>30.59</v>
      </c>
      <c r="F3062" s="430">
        <f t="shared" si="425"/>
        <v>0.32868678330876105</v>
      </c>
      <c r="G3062" s="439">
        <f t="shared" si="431"/>
        <v>30.59</v>
      </c>
      <c r="H3062" s="435">
        <f t="shared" si="426"/>
        <v>0.32868678330876105</v>
      </c>
      <c r="I3062" s="577">
        <f t="shared" si="431"/>
        <v>30.59</v>
      </c>
      <c r="J3062" s="573">
        <f t="shared" si="427"/>
        <v>0.73957015048354213</v>
      </c>
    </row>
    <row r="3063" spans="1:10" x14ac:dyDescent="0.25">
      <c r="A3063">
        <f t="shared" si="428"/>
        <v>0.30610175845779913</v>
      </c>
      <c r="B3063" s="2">
        <f t="shared" si="432"/>
        <v>30.600000000001984</v>
      </c>
      <c r="C3063" s="428">
        <f t="shared" si="429"/>
        <v>30.6</v>
      </c>
      <c r="D3063" s="425">
        <f t="shared" si="424"/>
        <v>0.30610175845777937</v>
      </c>
      <c r="E3063" s="433">
        <f t="shared" si="430"/>
        <v>30.6</v>
      </c>
      <c r="F3063" s="430">
        <f t="shared" si="425"/>
        <v>0.32877548633752568</v>
      </c>
      <c r="G3063" s="439">
        <f t="shared" si="431"/>
        <v>30.6</v>
      </c>
      <c r="H3063" s="435">
        <f t="shared" si="426"/>
        <v>0.32877548633752568</v>
      </c>
      <c r="I3063" s="577">
        <f t="shared" si="431"/>
        <v>30.6</v>
      </c>
      <c r="J3063" s="573">
        <f t="shared" si="427"/>
        <v>0.73965134431916735</v>
      </c>
    </row>
    <row r="3064" spans="1:10" x14ac:dyDescent="0.25">
      <c r="A3064">
        <f t="shared" si="428"/>
        <v>0.30620155808723432</v>
      </c>
      <c r="B3064" s="2">
        <f t="shared" si="432"/>
        <v>30.610000000001985</v>
      </c>
      <c r="C3064" s="428">
        <f t="shared" si="429"/>
        <v>30.61</v>
      </c>
      <c r="D3064" s="425">
        <f t="shared" si="424"/>
        <v>0.3062015580872145</v>
      </c>
      <c r="E3064" s="433">
        <f t="shared" si="430"/>
        <v>30.61</v>
      </c>
      <c r="F3064" s="430">
        <f t="shared" si="425"/>
        <v>0.32886419503712844</v>
      </c>
      <c r="G3064" s="439">
        <f t="shared" si="431"/>
        <v>30.61</v>
      </c>
      <c r="H3064" s="435">
        <f t="shared" si="426"/>
        <v>0.32886419503712844</v>
      </c>
      <c r="I3064" s="577">
        <f t="shared" si="431"/>
        <v>30.61</v>
      </c>
      <c r="J3064" s="573">
        <f t="shared" si="427"/>
        <v>0.73973253978578546</v>
      </c>
    </row>
    <row r="3065" spans="1:10" x14ac:dyDescent="0.25">
      <c r="A3065">
        <f t="shared" si="428"/>
        <v>0.30630135811840586</v>
      </c>
      <c r="B3065" s="2">
        <f t="shared" si="432"/>
        <v>30.620000000001987</v>
      </c>
      <c r="C3065" s="428">
        <f t="shared" si="429"/>
        <v>30.62</v>
      </c>
      <c r="D3065" s="425">
        <f t="shared" si="424"/>
        <v>0.30630135811838599</v>
      </c>
      <c r="E3065" s="433">
        <f t="shared" si="430"/>
        <v>30.62</v>
      </c>
      <c r="F3065" s="430">
        <f t="shared" si="425"/>
        <v>0.32895290940487354</v>
      </c>
      <c r="G3065" s="439">
        <f t="shared" si="431"/>
        <v>30.62</v>
      </c>
      <c r="H3065" s="435">
        <f t="shared" si="426"/>
        <v>0.32895290940487354</v>
      </c>
      <c r="I3065" s="577">
        <f t="shared" si="431"/>
        <v>30.62</v>
      </c>
      <c r="J3065" s="573">
        <f t="shared" si="427"/>
        <v>0.73981373688318441</v>
      </c>
    </row>
    <row r="3066" spans="1:10" x14ac:dyDescent="0.25">
      <c r="A3066">
        <f t="shared" si="428"/>
        <v>0.30640115855049826</v>
      </c>
      <c r="B3066" s="2">
        <f t="shared" si="432"/>
        <v>30.630000000001989</v>
      </c>
      <c r="C3066" s="428">
        <f t="shared" si="429"/>
        <v>30.63</v>
      </c>
      <c r="D3066" s="425">
        <f t="shared" si="424"/>
        <v>0.30640115855047839</v>
      </c>
      <c r="E3066" s="433">
        <f t="shared" si="430"/>
        <v>30.63</v>
      </c>
      <c r="F3066" s="430">
        <f t="shared" si="425"/>
        <v>0.32904162943806614</v>
      </c>
      <c r="G3066" s="439">
        <f t="shared" si="431"/>
        <v>30.63</v>
      </c>
      <c r="H3066" s="435">
        <f t="shared" si="426"/>
        <v>0.32904162943806614</v>
      </c>
      <c r="I3066" s="577">
        <f t="shared" si="431"/>
        <v>30.63</v>
      </c>
      <c r="J3066" s="573">
        <f t="shared" si="427"/>
        <v>0.73989493561115205</v>
      </c>
    </row>
    <row r="3067" spans="1:10" x14ac:dyDescent="0.25">
      <c r="A3067">
        <f t="shared" si="428"/>
        <v>0.30650095938269778</v>
      </c>
      <c r="B3067" s="2">
        <f t="shared" si="432"/>
        <v>30.64000000000199</v>
      </c>
      <c r="C3067" s="428">
        <f t="shared" si="429"/>
        <v>30.64</v>
      </c>
      <c r="D3067" s="425">
        <f t="shared" si="424"/>
        <v>0.30650095938267796</v>
      </c>
      <c r="E3067" s="433">
        <f t="shared" si="430"/>
        <v>30.64</v>
      </c>
      <c r="F3067" s="430">
        <f t="shared" si="425"/>
        <v>0.32913035513401279</v>
      </c>
      <c r="G3067" s="439">
        <f t="shared" si="431"/>
        <v>30.64</v>
      </c>
      <c r="H3067" s="435">
        <f t="shared" si="426"/>
        <v>0.32913035513401279</v>
      </c>
      <c r="I3067" s="577">
        <f t="shared" si="431"/>
        <v>30.64</v>
      </c>
      <c r="J3067" s="573">
        <f t="shared" si="427"/>
        <v>0.73997613596947631</v>
      </c>
    </row>
    <row r="3068" spans="1:10" x14ac:dyDescent="0.25">
      <c r="A3068">
        <f t="shared" si="428"/>
        <v>0.30660076061419217</v>
      </c>
      <c r="B3068" s="2">
        <f t="shared" si="432"/>
        <v>30.650000000001992</v>
      </c>
      <c r="C3068" s="428">
        <f t="shared" si="429"/>
        <v>30.65</v>
      </c>
      <c r="D3068" s="425">
        <f t="shared" si="424"/>
        <v>0.3066007606141723</v>
      </c>
      <c r="E3068" s="433">
        <f t="shared" si="430"/>
        <v>30.65</v>
      </c>
      <c r="F3068" s="430">
        <f t="shared" si="425"/>
        <v>0.32921908649002052</v>
      </c>
      <c r="G3068" s="439">
        <f t="shared" si="431"/>
        <v>30.65</v>
      </c>
      <c r="H3068" s="435">
        <f t="shared" si="426"/>
        <v>0.32921908649002052</v>
      </c>
      <c r="I3068" s="577">
        <f t="shared" si="431"/>
        <v>30.65</v>
      </c>
      <c r="J3068" s="573">
        <f t="shared" si="427"/>
        <v>0.74005733795794493</v>
      </c>
    </row>
    <row r="3069" spans="1:10" x14ac:dyDescent="0.25">
      <c r="A3069">
        <f t="shared" si="428"/>
        <v>0.30670056224417092</v>
      </c>
      <c r="B3069" s="2">
        <f t="shared" si="432"/>
        <v>30.660000000001993</v>
      </c>
      <c r="C3069" s="428">
        <f t="shared" si="429"/>
        <v>30.66</v>
      </c>
      <c r="D3069" s="425">
        <f t="shared" si="424"/>
        <v>0.30670056224415104</v>
      </c>
      <c r="E3069" s="433">
        <f t="shared" si="430"/>
        <v>30.66</v>
      </c>
      <c r="F3069" s="430">
        <f t="shared" si="425"/>
        <v>0.32930782350339782</v>
      </c>
      <c r="G3069" s="439">
        <f t="shared" si="431"/>
        <v>30.66</v>
      </c>
      <c r="H3069" s="435">
        <f t="shared" si="426"/>
        <v>0.32930782350339782</v>
      </c>
      <c r="I3069" s="577">
        <f t="shared" si="431"/>
        <v>30.66</v>
      </c>
      <c r="J3069" s="573">
        <f t="shared" si="427"/>
        <v>0.74013854157634607</v>
      </c>
    </row>
    <row r="3070" spans="1:10" x14ac:dyDescent="0.25">
      <c r="A3070">
        <f t="shared" si="428"/>
        <v>0.30680036427182522</v>
      </c>
      <c r="B3070" s="2">
        <f t="shared" si="432"/>
        <v>30.670000000001995</v>
      </c>
      <c r="C3070" s="428">
        <f t="shared" si="429"/>
        <v>30.67</v>
      </c>
      <c r="D3070" s="425">
        <f t="shared" si="424"/>
        <v>0.30680036427180535</v>
      </c>
      <c r="E3070" s="433">
        <f t="shared" si="430"/>
        <v>30.67</v>
      </c>
      <c r="F3070" s="430">
        <f t="shared" si="425"/>
        <v>0.32939656617145391</v>
      </c>
      <c r="G3070" s="439">
        <f t="shared" si="431"/>
        <v>30.67</v>
      </c>
      <c r="H3070" s="435">
        <f t="shared" si="426"/>
        <v>0.32939656617145391</v>
      </c>
      <c r="I3070" s="577">
        <f t="shared" si="431"/>
        <v>30.67</v>
      </c>
      <c r="J3070" s="573">
        <f t="shared" si="427"/>
        <v>0.74021974682446789</v>
      </c>
    </row>
    <row r="3071" spans="1:10" x14ac:dyDescent="0.25">
      <c r="A3071">
        <f t="shared" si="428"/>
        <v>0.30690016669634784</v>
      </c>
      <c r="B3071" s="2">
        <f t="shared" si="432"/>
        <v>30.680000000001996</v>
      </c>
      <c r="C3071" s="428">
        <f t="shared" si="429"/>
        <v>30.68</v>
      </c>
      <c r="D3071" s="425">
        <f t="shared" si="424"/>
        <v>0.30690016669632786</v>
      </c>
      <c r="E3071" s="433">
        <f t="shared" si="430"/>
        <v>30.68</v>
      </c>
      <c r="F3071" s="430">
        <f t="shared" si="425"/>
        <v>0.32948531449149931</v>
      </c>
      <c r="G3071" s="439">
        <f t="shared" si="431"/>
        <v>30.68</v>
      </c>
      <c r="H3071" s="435">
        <f t="shared" si="426"/>
        <v>0.32948531449149931</v>
      </c>
      <c r="I3071" s="577">
        <f t="shared" si="431"/>
        <v>30.68</v>
      </c>
      <c r="J3071" s="573">
        <f t="shared" si="427"/>
        <v>0.74030095370209814</v>
      </c>
    </row>
    <row r="3072" spans="1:10" x14ac:dyDescent="0.25">
      <c r="A3072">
        <f t="shared" si="428"/>
        <v>0.3069999695169332</v>
      </c>
      <c r="B3072" s="2">
        <f t="shared" si="432"/>
        <v>30.690000000001998</v>
      </c>
      <c r="C3072" s="428">
        <f t="shared" si="429"/>
        <v>30.69</v>
      </c>
      <c r="D3072" s="425">
        <f t="shared" si="424"/>
        <v>0.30699996951691327</v>
      </c>
      <c r="E3072" s="433">
        <f t="shared" si="430"/>
        <v>30.69</v>
      </c>
      <c r="F3072" s="430">
        <f t="shared" si="425"/>
        <v>0.32957406846084536</v>
      </c>
      <c r="G3072" s="439">
        <f t="shared" si="431"/>
        <v>30.69</v>
      </c>
      <c r="H3072" s="435">
        <f t="shared" si="426"/>
        <v>0.32957406846084536</v>
      </c>
      <c r="I3072" s="577">
        <f t="shared" si="431"/>
        <v>30.69</v>
      </c>
      <c r="J3072" s="573">
        <f t="shared" si="427"/>
        <v>0.74038216220902531</v>
      </c>
    </row>
    <row r="3073" spans="1:10" x14ac:dyDescent="0.25">
      <c r="A3073">
        <f t="shared" si="428"/>
        <v>0.30709977273277739</v>
      </c>
      <c r="B3073" s="2">
        <f t="shared" si="432"/>
        <v>30.700000000001999</v>
      </c>
      <c r="C3073" s="428">
        <f t="shared" si="429"/>
        <v>30.7</v>
      </c>
      <c r="D3073" s="425">
        <f t="shared" si="424"/>
        <v>0.30709977273275746</v>
      </c>
      <c r="E3073" s="433">
        <f t="shared" si="430"/>
        <v>30.7</v>
      </c>
      <c r="F3073" s="430">
        <f t="shared" si="425"/>
        <v>0.32966282807680464</v>
      </c>
      <c r="G3073" s="439">
        <f t="shared" si="431"/>
        <v>30.7</v>
      </c>
      <c r="H3073" s="435">
        <f t="shared" si="426"/>
        <v>0.32966282807680464</v>
      </c>
      <c r="I3073" s="577">
        <f t="shared" si="431"/>
        <v>30.7</v>
      </c>
      <c r="J3073" s="573">
        <f t="shared" si="427"/>
        <v>0.74046337234503679</v>
      </c>
    </row>
    <row r="3074" spans="1:10" x14ac:dyDescent="0.25">
      <c r="A3074">
        <f t="shared" si="428"/>
        <v>0.3071995763430781</v>
      </c>
      <c r="B3074" s="2">
        <f t="shared" si="432"/>
        <v>30.710000000002001</v>
      </c>
      <c r="C3074" s="428">
        <f t="shared" si="429"/>
        <v>30.71</v>
      </c>
      <c r="D3074" s="425">
        <f t="shared" si="424"/>
        <v>0.30719957634305817</v>
      </c>
      <c r="E3074" s="433">
        <f t="shared" si="430"/>
        <v>30.71</v>
      </c>
      <c r="F3074" s="430">
        <f t="shared" si="425"/>
        <v>0.32975159333669052</v>
      </c>
      <c r="G3074" s="439">
        <f t="shared" si="431"/>
        <v>30.71</v>
      </c>
      <c r="H3074" s="435">
        <f t="shared" si="426"/>
        <v>0.32975159333669052</v>
      </c>
      <c r="I3074" s="577">
        <f t="shared" si="431"/>
        <v>30.71</v>
      </c>
      <c r="J3074" s="573">
        <f t="shared" si="427"/>
        <v>0.74054458410992152</v>
      </c>
    </row>
    <row r="3075" spans="1:10" x14ac:dyDescent="0.25">
      <c r="A3075">
        <f t="shared" si="428"/>
        <v>0.3072993803470348</v>
      </c>
      <c r="B3075" s="2">
        <f t="shared" si="432"/>
        <v>30.720000000002003</v>
      </c>
      <c r="C3075" s="428">
        <f t="shared" si="429"/>
        <v>30.72</v>
      </c>
      <c r="D3075" s="425">
        <f t="shared" ref="D3075:D3138" si="433">(((1+C3075/100)^D$2)*C3075/100)/(((1+C3075/100)^D$2)-1)</f>
        <v>0.30729938034701482</v>
      </c>
      <c r="E3075" s="433">
        <f t="shared" si="430"/>
        <v>30.72</v>
      </c>
      <c r="F3075" s="430">
        <f t="shared" ref="F3075:F3138" si="434">(((1+E3075/100)^F$2)*E3075/100)/(((1+E3075/100)^F$2)-1)</f>
        <v>0.3298403642378176</v>
      </c>
      <c r="G3075" s="439">
        <f t="shared" si="431"/>
        <v>30.72</v>
      </c>
      <c r="H3075" s="435">
        <f t="shared" ref="H3075:H3138" si="435">(((1+G3075/100)^H$2)*G3075/100)/(((1+G3075/100)^H$2)-1)</f>
        <v>0.3298403642378176</v>
      </c>
      <c r="I3075" s="577">
        <f t="shared" si="431"/>
        <v>30.72</v>
      </c>
      <c r="J3075" s="573">
        <f t="shared" ref="J3075:J3138" si="436">(((1+I3075/100)^J$2)*I3075/100)/(((1+I3075/100)^J$2)-1)</f>
        <v>0.74062579750346746</v>
      </c>
    </row>
    <row r="3076" spans="1:10" x14ac:dyDescent="0.25">
      <c r="A3076">
        <f t="shared" si="428"/>
        <v>0.30739918474384836</v>
      </c>
      <c r="B3076" s="2">
        <f t="shared" si="432"/>
        <v>30.730000000002004</v>
      </c>
      <c r="C3076" s="428">
        <f t="shared" si="429"/>
        <v>30.73</v>
      </c>
      <c r="D3076" s="425">
        <f t="shared" si="433"/>
        <v>0.30739918474382832</v>
      </c>
      <c r="E3076" s="433">
        <f t="shared" si="430"/>
        <v>30.73</v>
      </c>
      <c r="F3076" s="430">
        <f t="shared" si="434"/>
        <v>0.32992914077750135</v>
      </c>
      <c r="G3076" s="439">
        <f t="shared" si="431"/>
        <v>30.73</v>
      </c>
      <c r="H3076" s="435">
        <f t="shared" si="435"/>
        <v>0.32992914077750135</v>
      </c>
      <c r="I3076" s="577">
        <f t="shared" si="431"/>
        <v>30.73</v>
      </c>
      <c r="J3076" s="573">
        <f t="shared" si="436"/>
        <v>0.74070701252546256</v>
      </c>
    </row>
    <row r="3077" spans="1:10" x14ac:dyDescent="0.25">
      <c r="A3077">
        <f t="shared" ref="A3077:A3140" si="437">(((1+B3077/100)^A$2)*B3077/100)/(((1+B3077/100)^A$2)-1)</f>
        <v>0.30749898953272142</v>
      </c>
      <c r="B3077" s="2">
        <f t="shared" si="432"/>
        <v>30.740000000002006</v>
      </c>
      <c r="C3077" s="428">
        <f t="shared" si="429"/>
        <v>30.74</v>
      </c>
      <c r="D3077" s="425">
        <f t="shared" si="433"/>
        <v>0.30749898953270138</v>
      </c>
      <c r="E3077" s="433">
        <f t="shared" si="430"/>
        <v>30.74</v>
      </c>
      <c r="F3077" s="430">
        <f t="shared" si="434"/>
        <v>0.33001792295305854</v>
      </c>
      <c r="G3077" s="439">
        <f t="shared" si="431"/>
        <v>30.74</v>
      </c>
      <c r="H3077" s="435">
        <f t="shared" si="435"/>
        <v>0.33001792295305854</v>
      </c>
      <c r="I3077" s="577">
        <f t="shared" si="431"/>
        <v>30.74</v>
      </c>
      <c r="J3077" s="573">
        <f t="shared" si="436"/>
        <v>0.74078822917569564</v>
      </c>
    </row>
    <row r="3078" spans="1:10" x14ac:dyDescent="0.25">
      <c r="A3078">
        <f t="shared" si="437"/>
        <v>0.30759879471285828</v>
      </c>
      <c r="B3078" s="2">
        <f t="shared" si="432"/>
        <v>30.750000000002007</v>
      </c>
      <c r="C3078" s="428">
        <f t="shared" ref="C3078:C3141" si="438">ROUND(C3077+0.01,2)</f>
        <v>30.75</v>
      </c>
      <c r="D3078" s="425">
        <f t="shared" si="433"/>
        <v>0.30759879471283824</v>
      </c>
      <c r="E3078" s="433">
        <f t="shared" ref="E3078:E3141" si="439">ROUND(E3077+0.01,2)</f>
        <v>30.75</v>
      </c>
      <c r="F3078" s="430">
        <f t="shared" si="434"/>
        <v>0.33010671076180659</v>
      </c>
      <c r="G3078" s="439">
        <f t="shared" ref="G3078:I3141" si="440">ROUND(G3077+0.01,2)</f>
        <v>30.75</v>
      </c>
      <c r="H3078" s="435">
        <f t="shared" si="435"/>
        <v>0.33010671076180659</v>
      </c>
      <c r="I3078" s="577">
        <f t="shared" si="440"/>
        <v>30.75</v>
      </c>
      <c r="J3078" s="573">
        <f t="shared" si="436"/>
        <v>0.74086944745395433</v>
      </c>
    </row>
    <row r="3079" spans="1:10" x14ac:dyDescent="0.25">
      <c r="A3079">
        <f t="shared" si="437"/>
        <v>0.30769860028346474</v>
      </c>
      <c r="B3079" s="2">
        <f t="shared" si="432"/>
        <v>30.760000000002009</v>
      </c>
      <c r="C3079" s="428">
        <f t="shared" si="438"/>
        <v>30.76</v>
      </c>
      <c r="D3079" s="425">
        <f t="shared" si="433"/>
        <v>0.3076986002834447</v>
      </c>
      <c r="E3079" s="433">
        <f t="shared" si="439"/>
        <v>30.76</v>
      </c>
      <c r="F3079" s="430">
        <f t="shared" si="434"/>
        <v>0.33019550420106419</v>
      </c>
      <c r="G3079" s="439">
        <f t="shared" si="440"/>
        <v>30.76</v>
      </c>
      <c r="H3079" s="435">
        <f t="shared" si="435"/>
        <v>0.33019550420106419</v>
      </c>
      <c r="I3079" s="577">
        <f t="shared" si="440"/>
        <v>30.76</v>
      </c>
      <c r="J3079" s="573">
        <f t="shared" si="436"/>
        <v>0.74095066736002768</v>
      </c>
    </row>
    <row r="3080" spans="1:10" x14ac:dyDescent="0.25">
      <c r="A3080">
        <f t="shared" si="437"/>
        <v>0.30779840624374838</v>
      </c>
      <c r="B3080" s="2">
        <f t="shared" si="432"/>
        <v>30.77000000000201</v>
      </c>
      <c r="C3080" s="428">
        <f t="shared" si="438"/>
        <v>30.77</v>
      </c>
      <c r="D3080" s="425">
        <f t="shared" si="433"/>
        <v>0.30779840624372823</v>
      </c>
      <c r="E3080" s="433">
        <f t="shared" si="439"/>
        <v>30.77</v>
      </c>
      <c r="F3080" s="430">
        <f t="shared" si="434"/>
        <v>0.33028430326815111</v>
      </c>
      <c r="G3080" s="439">
        <f t="shared" si="440"/>
        <v>30.77</v>
      </c>
      <c r="H3080" s="435">
        <f t="shared" si="435"/>
        <v>0.33028430326815111</v>
      </c>
      <c r="I3080" s="577">
        <f t="shared" si="440"/>
        <v>30.77</v>
      </c>
      <c r="J3080" s="573">
        <f t="shared" si="436"/>
        <v>0.74103188889370364</v>
      </c>
    </row>
    <row r="3081" spans="1:10" x14ac:dyDescent="0.25">
      <c r="A3081">
        <f t="shared" si="437"/>
        <v>0.30789821259291811</v>
      </c>
      <c r="B3081" s="2">
        <f t="shared" si="432"/>
        <v>30.780000000002012</v>
      </c>
      <c r="C3081" s="428">
        <f t="shared" si="438"/>
        <v>30.78</v>
      </c>
      <c r="D3081" s="425">
        <f t="shared" si="433"/>
        <v>0.30789821259289807</v>
      </c>
      <c r="E3081" s="433">
        <f t="shared" si="439"/>
        <v>30.78</v>
      </c>
      <c r="F3081" s="430">
        <f t="shared" si="434"/>
        <v>0.33037310796038794</v>
      </c>
      <c r="G3081" s="439">
        <f t="shared" si="440"/>
        <v>30.78</v>
      </c>
      <c r="H3081" s="435">
        <f t="shared" si="435"/>
        <v>0.33037310796038794</v>
      </c>
      <c r="I3081" s="577">
        <f t="shared" si="440"/>
        <v>30.78</v>
      </c>
      <c r="J3081" s="573">
        <f t="shared" si="436"/>
        <v>0.74111311205477071</v>
      </c>
    </row>
    <row r="3082" spans="1:10" x14ac:dyDescent="0.25">
      <c r="A3082">
        <f t="shared" si="437"/>
        <v>0.30799801933018495</v>
      </c>
      <c r="B3082" s="2">
        <f t="shared" si="432"/>
        <v>30.790000000002014</v>
      </c>
      <c r="C3082" s="428">
        <f t="shared" si="438"/>
        <v>30.79</v>
      </c>
      <c r="D3082" s="425">
        <f t="shared" si="433"/>
        <v>0.3079980193301648</v>
      </c>
      <c r="E3082" s="433">
        <f t="shared" si="439"/>
        <v>30.79</v>
      </c>
      <c r="F3082" s="430">
        <f t="shared" si="434"/>
        <v>0.33046191827509652</v>
      </c>
      <c r="G3082" s="439">
        <f t="shared" si="440"/>
        <v>30.79</v>
      </c>
      <c r="H3082" s="435">
        <f t="shared" si="435"/>
        <v>0.33046191827509652</v>
      </c>
      <c r="I3082" s="577">
        <f t="shared" si="440"/>
        <v>30.79</v>
      </c>
      <c r="J3082" s="573">
        <f t="shared" si="436"/>
        <v>0.74119433684301739</v>
      </c>
    </row>
    <row r="3083" spans="1:10" x14ac:dyDescent="0.25">
      <c r="A3083">
        <f t="shared" si="437"/>
        <v>0.30809782645476097</v>
      </c>
      <c r="B3083" s="2">
        <f t="shared" si="432"/>
        <v>30.800000000002015</v>
      </c>
      <c r="C3083" s="428">
        <f t="shared" si="438"/>
        <v>30.8</v>
      </c>
      <c r="D3083" s="425">
        <f t="shared" si="433"/>
        <v>0.30809782645474082</v>
      </c>
      <c r="E3083" s="433">
        <f t="shared" si="439"/>
        <v>30.8</v>
      </c>
      <c r="F3083" s="430">
        <f t="shared" si="434"/>
        <v>0.33055073420959957</v>
      </c>
      <c r="G3083" s="439">
        <f t="shared" si="440"/>
        <v>30.8</v>
      </c>
      <c r="H3083" s="435">
        <f t="shared" si="435"/>
        <v>0.33055073420959957</v>
      </c>
      <c r="I3083" s="577">
        <f t="shared" si="440"/>
        <v>30.8</v>
      </c>
      <c r="J3083" s="573">
        <f t="shared" si="436"/>
        <v>0.74127556325823218</v>
      </c>
    </row>
    <row r="3084" spans="1:10" x14ac:dyDescent="0.25">
      <c r="A3084">
        <f t="shared" si="437"/>
        <v>0.30819763396586014</v>
      </c>
      <c r="B3084" s="2">
        <f t="shared" si="432"/>
        <v>30.810000000002017</v>
      </c>
      <c r="C3084" s="428">
        <f t="shared" si="438"/>
        <v>30.81</v>
      </c>
      <c r="D3084" s="425">
        <f t="shared" si="433"/>
        <v>0.30819763396583999</v>
      </c>
      <c r="E3084" s="433">
        <f t="shared" si="439"/>
        <v>30.81</v>
      </c>
      <c r="F3084" s="430">
        <f t="shared" si="434"/>
        <v>0.33063955576122089</v>
      </c>
      <c r="G3084" s="439">
        <f t="shared" si="440"/>
        <v>30.81</v>
      </c>
      <c r="H3084" s="435">
        <f t="shared" si="435"/>
        <v>0.33063955576122089</v>
      </c>
      <c r="I3084" s="577">
        <f t="shared" si="440"/>
        <v>30.81</v>
      </c>
      <c r="J3084" s="573">
        <f t="shared" si="436"/>
        <v>0.74135679130020349</v>
      </c>
    </row>
    <row r="3085" spans="1:10" x14ac:dyDescent="0.25">
      <c r="A3085">
        <f t="shared" si="437"/>
        <v>0.30829744186269809</v>
      </c>
      <c r="B3085" s="2">
        <f t="shared" si="432"/>
        <v>30.820000000002018</v>
      </c>
      <c r="C3085" s="428">
        <f t="shared" si="438"/>
        <v>30.82</v>
      </c>
      <c r="D3085" s="425">
        <f t="shared" si="433"/>
        <v>0.30829744186267799</v>
      </c>
      <c r="E3085" s="433">
        <f t="shared" si="439"/>
        <v>30.82</v>
      </c>
      <c r="F3085" s="430">
        <f t="shared" si="434"/>
        <v>0.3307283829272854</v>
      </c>
      <c r="G3085" s="439">
        <f t="shared" si="440"/>
        <v>30.82</v>
      </c>
      <c r="H3085" s="435">
        <f t="shared" si="435"/>
        <v>0.3307283829272854</v>
      </c>
      <c r="I3085" s="577">
        <f t="shared" si="440"/>
        <v>30.82</v>
      </c>
      <c r="J3085" s="573">
        <f t="shared" si="436"/>
        <v>0.74143802096872025</v>
      </c>
    </row>
    <row r="3086" spans="1:10" x14ac:dyDescent="0.25">
      <c r="A3086">
        <f t="shared" si="437"/>
        <v>0.30839725014449193</v>
      </c>
      <c r="B3086" s="2">
        <f t="shared" si="432"/>
        <v>30.83000000000202</v>
      </c>
      <c r="C3086" s="428">
        <f t="shared" si="438"/>
        <v>30.83</v>
      </c>
      <c r="D3086" s="425">
        <f t="shared" si="433"/>
        <v>0.30839725014447178</v>
      </c>
      <c r="E3086" s="433">
        <f t="shared" si="439"/>
        <v>30.83</v>
      </c>
      <c r="F3086" s="430">
        <f t="shared" si="434"/>
        <v>0.33081721570511885</v>
      </c>
      <c r="G3086" s="439">
        <f t="shared" si="440"/>
        <v>30.83</v>
      </c>
      <c r="H3086" s="435">
        <f t="shared" si="435"/>
        <v>0.33081721570511885</v>
      </c>
      <c r="I3086" s="577">
        <f t="shared" si="440"/>
        <v>30.83</v>
      </c>
      <c r="J3086" s="573">
        <f t="shared" si="436"/>
        <v>0.74151925226357052</v>
      </c>
    </row>
    <row r="3087" spans="1:10" x14ac:dyDescent="0.25">
      <c r="A3087">
        <f t="shared" si="437"/>
        <v>0.30849705881046036</v>
      </c>
      <c r="B3087" s="2">
        <f t="shared" si="432"/>
        <v>30.840000000002021</v>
      </c>
      <c r="C3087" s="428">
        <f t="shared" si="438"/>
        <v>30.84</v>
      </c>
      <c r="D3087" s="425">
        <f t="shared" si="433"/>
        <v>0.30849705881044021</v>
      </c>
      <c r="E3087" s="433">
        <f t="shared" si="439"/>
        <v>30.84</v>
      </c>
      <c r="F3087" s="430">
        <f t="shared" si="434"/>
        <v>0.33090605409204815</v>
      </c>
      <c r="G3087" s="439">
        <f t="shared" si="440"/>
        <v>30.84</v>
      </c>
      <c r="H3087" s="435">
        <f t="shared" si="435"/>
        <v>0.33090605409204815</v>
      </c>
      <c r="I3087" s="577">
        <f t="shared" si="440"/>
        <v>30.84</v>
      </c>
      <c r="J3087" s="573">
        <f t="shared" si="436"/>
        <v>0.74160048518454336</v>
      </c>
    </row>
    <row r="3088" spans="1:10" x14ac:dyDescent="0.25">
      <c r="A3088">
        <f t="shared" si="437"/>
        <v>0.30859686785982371</v>
      </c>
      <c r="B3088" s="2">
        <f t="shared" si="432"/>
        <v>30.850000000002023</v>
      </c>
      <c r="C3088" s="428">
        <f t="shared" si="438"/>
        <v>30.85</v>
      </c>
      <c r="D3088" s="425">
        <f t="shared" si="433"/>
        <v>0.30859686785980356</v>
      </c>
      <c r="E3088" s="433">
        <f t="shared" si="439"/>
        <v>30.85</v>
      </c>
      <c r="F3088" s="430">
        <f t="shared" si="434"/>
        <v>0.33099489808540133</v>
      </c>
      <c r="G3088" s="439">
        <f t="shared" si="440"/>
        <v>30.85</v>
      </c>
      <c r="H3088" s="435">
        <f t="shared" si="435"/>
        <v>0.33099489808540133</v>
      </c>
      <c r="I3088" s="577">
        <f t="shared" si="440"/>
        <v>30.85</v>
      </c>
      <c r="J3088" s="573">
        <f t="shared" si="436"/>
        <v>0.74168171973142727</v>
      </c>
    </row>
    <row r="3089" spans="1:10" x14ac:dyDescent="0.25">
      <c r="A3089">
        <f t="shared" si="437"/>
        <v>0.30869667729180394</v>
      </c>
      <c r="B3089" s="2">
        <f t="shared" si="432"/>
        <v>30.860000000002024</v>
      </c>
      <c r="C3089" s="428">
        <f t="shared" si="438"/>
        <v>30.86</v>
      </c>
      <c r="D3089" s="425">
        <f t="shared" si="433"/>
        <v>0.30869667729178374</v>
      </c>
      <c r="E3089" s="433">
        <f t="shared" si="439"/>
        <v>30.86</v>
      </c>
      <c r="F3089" s="430">
        <f t="shared" si="434"/>
        <v>0.33108374768250726</v>
      </c>
      <c r="G3089" s="439">
        <f t="shared" si="440"/>
        <v>30.86</v>
      </c>
      <c r="H3089" s="435">
        <f t="shared" si="435"/>
        <v>0.33108374768250726</v>
      </c>
      <c r="I3089" s="577">
        <f t="shared" si="440"/>
        <v>30.86</v>
      </c>
      <c r="J3089" s="573">
        <f t="shared" si="436"/>
        <v>0.74176295590401098</v>
      </c>
    </row>
    <row r="3090" spans="1:10" x14ac:dyDescent="0.25">
      <c r="A3090">
        <f t="shared" si="437"/>
        <v>0.30879648710562452</v>
      </c>
      <c r="B3090" s="2">
        <f t="shared" si="432"/>
        <v>30.870000000002026</v>
      </c>
      <c r="C3090" s="428">
        <f t="shared" si="438"/>
        <v>30.87</v>
      </c>
      <c r="D3090" s="425">
        <f t="shared" si="433"/>
        <v>0.30879648710560431</v>
      </c>
      <c r="E3090" s="433">
        <f t="shared" si="439"/>
        <v>30.87</v>
      </c>
      <c r="F3090" s="430">
        <f t="shared" si="434"/>
        <v>0.33117260288069583</v>
      </c>
      <c r="G3090" s="439">
        <f t="shared" si="440"/>
        <v>30.87</v>
      </c>
      <c r="H3090" s="435">
        <f t="shared" si="435"/>
        <v>0.33117260288069583</v>
      </c>
      <c r="I3090" s="577">
        <f t="shared" si="440"/>
        <v>30.87</v>
      </c>
      <c r="J3090" s="573">
        <f t="shared" si="436"/>
        <v>0.74184419370208343</v>
      </c>
    </row>
    <row r="3091" spans="1:10" x14ac:dyDescent="0.25">
      <c r="A3091">
        <f t="shared" si="437"/>
        <v>0.30889629730051049</v>
      </c>
      <c r="B3091" s="2">
        <f t="shared" si="432"/>
        <v>30.880000000002028</v>
      </c>
      <c r="C3091" s="428">
        <f t="shared" si="438"/>
        <v>30.88</v>
      </c>
      <c r="D3091" s="425">
        <f t="shared" si="433"/>
        <v>0.30889629730049029</v>
      </c>
      <c r="E3091" s="433">
        <f t="shared" si="439"/>
        <v>30.88</v>
      </c>
      <c r="F3091" s="430">
        <f t="shared" si="434"/>
        <v>0.3312614636772982</v>
      </c>
      <c r="G3091" s="439">
        <f t="shared" si="440"/>
        <v>30.88</v>
      </c>
      <c r="H3091" s="435">
        <f t="shared" si="435"/>
        <v>0.3312614636772982</v>
      </c>
      <c r="I3091" s="577">
        <f t="shared" si="440"/>
        <v>30.88</v>
      </c>
      <c r="J3091" s="573">
        <f t="shared" si="436"/>
        <v>0.74192543312543324</v>
      </c>
    </row>
    <row r="3092" spans="1:10" x14ac:dyDescent="0.25">
      <c r="A3092">
        <f t="shared" si="437"/>
        <v>0.3089961078756886</v>
      </c>
      <c r="B3092" s="2">
        <f t="shared" si="432"/>
        <v>30.890000000002029</v>
      </c>
      <c r="C3092" s="428">
        <f t="shared" si="438"/>
        <v>30.89</v>
      </c>
      <c r="D3092" s="425">
        <f t="shared" si="433"/>
        <v>0.30899610787566839</v>
      </c>
      <c r="E3092" s="433">
        <f t="shared" si="439"/>
        <v>30.89</v>
      </c>
      <c r="F3092" s="430">
        <f t="shared" si="434"/>
        <v>0.33135033006964648</v>
      </c>
      <c r="G3092" s="439">
        <f t="shared" si="440"/>
        <v>30.89</v>
      </c>
      <c r="H3092" s="435">
        <f t="shared" si="435"/>
        <v>0.33135033006964648</v>
      </c>
      <c r="I3092" s="577">
        <f t="shared" si="440"/>
        <v>30.89</v>
      </c>
      <c r="J3092" s="573">
        <f t="shared" si="436"/>
        <v>0.74200667417384913</v>
      </c>
    </row>
    <row r="3093" spans="1:10" x14ac:dyDescent="0.25">
      <c r="A3093">
        <f t="shared" si="437"/>
        <v>0.30909591883038712</v>
      </c>
      <c r="B3093" s="2">
        <f t="shared" si="432"/>
        <v>30.900000000002031</v>
      </c>
      <c r="C3093" s="428">
        <f t="shared" si="438"/>
        <v>30.9</v>
      </c>
      <c r="D3093" s="425">
        <f t="shared" si="433"/>
        <v>0.30909591883036686</v>
      </c>
      <c r="E3093" s="433">
        <f t="shared" si="439"/>
        <v>30.9</v>
      </c>
      <c r="F3093" s="430">
        <f t="shared" si="434"/>
        <v>0.33143920205507343</v>
      </c>
      <c r="G3093" s="439">
        <f t="shared" si="440"/>
        <v>30.9</v>
      </c>
      <c r="H3093" s="435">
        <f t="shared" si="435"/>
        <v>0.33143920205507343</v>
      </c>
      <c r="I3093" s="577">
        <f t="shared" si="440"/>
        <v>30.9</v>
      </c>
      <c r="J3093" s="573">
        <f t="shared" si="436"/>
        <v>0.74208791684712005</v>
      </c>
    </row>
    <row r="3094" spans="1:10" x14ac:dyDescent="0.25">
      <c r="A3094">
        <f t="shared" si="437"/>
        <v>0.30919573016383572</v>
      </c>
      <c r="B3094" s="2">
        <f t="shared" si="432"/>
        <v>30.910000000002032</v>
      </c>
      <c r="C3094" s="428">
        <f t="shared" si="438"/>
        <v>30.91</v>
      </c>
      <c r="D3094" s="425">
        <f t="shared" si="433"/>
        <v>0.30919573016381546</v>
      </c>
      <c r="E3094" s="433">
        <f t="shared" si="439"/>
        <v>30.91</v>
      </c>
      <c r="F3094" s="430">
        <f t="shared" si="434"/>
        <v>0.33152807963091352</v>
      </c>
      <c r="G3094" s="439">
        <f t="shared" si="440"/>
        <v>30.91</v>
      </c>
      <c r="H3094" s="435">
        <f t="shared" si="435"/>
        <v>0.33152807963091352</v>
      </c>
      <c r="I3094" s="577">
        <f t="shared" si="440"/>
        <v>30.91</v>
      </c>
      <c r="J3094" s="573">
        <f t="shared" si="436"/>
        <v>0.74216916114503495</v>
      </c>
    </row>
    <row r="3095" spans="1:10" x14ac:dyDescent="0.25">
      <c r="A3095">
        <f t="shared" si="437"/>
        <v>0.30929554187526598</v>
      </c>
      <c r="B3095" s="2">
        <f t="shared" si="432"/>
        <v>30.920000000002034</v>
      </c>
      <c r="C3095" s="428">
        <f t="shared" si="438"/>
        <v>30.92</v>
      </c>
      <c r="D3095" s="425">
        <f t="shared" si="433"/>
        <v>0.30929554187524566</v>
      </c>
      <c r="E3095" s="433">
        <f t="shared" si="439"/>
        <v>30.92</v>
      </c>
      <c r="F3095" s="430">
        <f t="shared" si="434"/>
        <v>0.33161696279450165</v>
      </c>
      <c r="G3095" s="439">
        <f t="shared" si="440"/>
        <v>30.92</v>
      </c>
      <c r="H3095" s="435">
        <f t="shared" si="435"/>
        <v>0.33161696279450165</v>
      </c>
      <c r="I3095" s="577">
        <f t="shared" si="440"/>
        <v>30.92</v>
      </c>
      <c r="J3095" s="573">
        <f t="shared" si="436"/>
        <v>0.74225040706738254</v>
      </c>
    </row>
    <row r="3096" spans="1:10" x14ac:dyDescent="0.25">
      <c r="A3096">
        <f t="shared" si="437"/>
        <v>0.30939535396391066</v>
      </c>
      <c r="B3096" s="2">
        <f t="shared" si="432"/>
        <v>30.930000000002035</v>
      </c>
      <c r="C3096" s="428">
        <f t="shared" si="438"/>
        <v>30.93</v>
      </c>
      <c r="D3096" s="425">
        <f t="shared" si="433"/>
        <v>0.3093953539638904</v>
      </c>
      <c r="E3096" s="433">
        <f t="shared" si="439"/>
        <v>30.93</v>
      </c>
      <c r="F3096" s="430">
        <f t="shared" si="434"/>
        <v>0.33170585154317411</v>
      </c>
      <c r="G3096" s="439">
        <f t="shared" si="440"/>
        <v>30.93</v>
      </c>
      <c r="H3096" s="435">
        <f t="shared" si="435"/>
        <v>0.33170585154317411</v>
      </c>
      <c r="I3096" s="577">
        <f t="shared" si="440"/>
        <v>30.93</v>
      </c>
      <c r="J3096" s="573">
        <f t="shared" si="436"/>
        <v>0.74233165461395245</v>
      </c>
    </row>
    <row r="3097" spans="1:10" x14ac:dyDescent="0.25">
      <c r="A3097">
        <f t="shared" si="437"/>
        <v>0.30949516642900449</v>
      </c>
      <c r="B3097" s="2">
        <f t="shared" si="432"/>
        <v>30.940000000002037</v>
      </c>
      <c r="C3097" s="428">
        <f t="shared" si="438"/>
        <v>30.94</v>
      </c>
      <c r="D3097" s="425">
        <f t="shared" si="433"/>
        <v>0.30949516642898417</v>
      </c>
      <c r="E3097" s="433">
        <f t="shared" si="439"/>
        <v>30.94</v>
      </c>
      <c r="F3097" s="430">
        <f t="shared" si="434"/>
        <v>0.33179474587426799</v>
      </c>
      <c r="G3097" s="439">
        <f t="shared" si="440"/>
        <v>30.94</v>
      </c>
      <c r="H3097" s="435">
        <f t="shared" si="435"/>
        <v>0.33179474587426799</v>
      </c>
      <c r="I3097" s="577">
        <f t="shared" si="440"/>
        <v>30.94</v>
      </c>
      <c r="J3097" s="573">
        <f t="shared" si="436"/>
        <v>0.74241290378453262</v>
      </c>
    </row>
    <row r="3098" spans="1:10" x14ac:dyDescent="0.25">
      <c r="A3098">
        <f t="shared" si="437"/>
        <v>0.30959497926978341</v>
      </c>
      <c r="B3098" s="2">
        <f t="shared" si="432"/>
        <v>30.950000000002039</v>
      </c>
      <c r="C3098" s="428">
        <f t="shared" si="438"/>
        <v>30.95</v>
      </c>
      <c r="D3098" s="425">
        <f t="shared" si="433"/>
        <v>0.30959497926976304</v>
      </c>
      <c r="E3098" s="433">
        <f t="shared" si="439"/>
        <v>30.95</v>
      </c>
      <c r="F3098" s="430">
        <f t="shared" si="434"/>
        <v>0.33188364578512158</v>
      </c>
      <c r="G3098" s="439">
        <f t="shared" si="440"/>
        <v>30.95</v>
      </c>
      <c r="H3098" s="435">
        <f t="shared" si="435"/>
        <v>0.33188364578512158</v>
      </c>
      <c r="I3098" s="577">
        <f t="shared" si="440"/>
        <v>30.95</v>
      </c>
      <c r="J3098" s="573">
        <f t="shared" si="436"/>
        <v>0.74249415457891355</v>
      </c>
    </row>
    <row r="3099" spans="1:10" x14ac:dyDescent="0.25">
      <c r="A3099">
        <f t="shared" si="437"/>
        <v>0.30969479248548515</v>
      </c>
      <c r="B3099" s="2">
        <f t="shared" si="432"/>
        <v>30.96000000000204</v>
      </c>
      <c r="C3099" s="428">
        <f t="shared" si="438"/>
        <v>30.96</v>
      </c>
      <c r="D3099" s="425">
        <f t="shared" si="433"/>
        <v>0.30969479248546478</v>
      </c>
      <c r="E3099" s="433">
        <f t="shared" si="439"/>
        <v>30.96</v>
      </c>
      <c r="F3099" s="430">
        <f t="shared" si="434"/>
        <v>0.33197255127307407</v>
      </c>
      <c r="G3099" s="439">
        <f t="shared" si="440"/>
        <v>30.96</v>
      </c>
      <c r="H3099" s="435">
        <f t="shared" si="435"/>
        <v>0.33197255127307407</v>
      </c>
      <c r="I3099" s="577">
        <f t="shared" si="440"/>
        <v>30.96</v>
      </c>
      <c r="J3099" s="573">
        <f t="shared" si="436"/>
        <v>0.74257540699688251</v>
      </c>
    </row>
    <row r="3100" spans="1:10" x14ac:dyDescent="0.25">
      <c r="A3100">
        <f t="shared" si="437"/>
        <v>0.30979460607534887</v>
      </c>
      <c r="B3100" s="2">
        <f t="shared" si="432"/>
        <v>30.970000000002042</v>
      </c>
      <c r="C3100" s="428">
        <f t="shared" si="438"/>
        <v>30.97</v>
      </c>
      <c r="D3100" s="425">
        <f t="shared" si="433"/>
        <v>0.30979460607532844</v>
      </c>
      <c r="E3100" s="433">
        <f t="shared" si="439"/>
        <v>30.97</v>
      </c>
      <c r="F3100" s="430">
        <f t="shared" si="434"/>
        <v>0.33206146233546585</v>
      </c>
      <c r="G3100" s="439">
        <f t="shared" si="440"/>
        <v>30.97</v>
      </c>
      <c r="H3100" s="435">
        <f t="shared" si="435"/>
        <v>0.33206146233546585</v>
      </c>
      <c r="I3100" s="577">
        <f t="shared" si="440"/>
        <v>30.97</v>
      </c>
      <c r="J3100" s="573">
        <f t="shared" si="436"/>
        <v>0.74265666103823025</v>
      </c>
    </row>
    <row r="3101" spans="1:10" x14ac:dyDescent="0.25">
      <c r="A3101">
        <f t="shared" si="437"/>
        <v>0.30989442003861528</v>
      </c>
      <c r="B3101" s="2">
        <f t="shared" si="432"/>
        <v>30.980000000002043</v>
      </c>
      <c r="C3101" s="428">
        <f t="shared" si="438"/>
        <v>30.98</v>
      </c>
      <c r="D3101" s="425">
        <f t="shared" si="433"/>
        <v>0.30989442003859485</v>
      </c>
      <c r="E3101" s="433">
        <f t="shared" si="439"/>
        <v>30.98</v>
      </c>
      <c r="F3101" s="430">
        <f t="shared" si="434"/>
        <v>0.33215037896963806</v>
      </c>
      <c r="G3101" s="439">
        <f t="shared" si="440"/>
        <v>30.98</v>
      </c>
      <c r="H3101" s="435">
        <f t="shared" si="435"/>
        <v>0.33215037896963806</v>
      </c>
      <c r="I3101" s="577">
        <f t="shared" si="440"/>
        <v>30.98</v>
      </c>
      <c r="J3101" s="573">
        <f t="shared" si="436"/>
        <v>0.7427379167027448</v>
      </c>
    </row>
    <row r="3102" spans="1:10" x14ac:dyDescent="0.25">
      <c r="A3102">
        <f t="shared" si="437"/>
        <v>0.30999423437452672</v>
      </c>
      <c r="B3102" s="2">
        <f t="shared" si="432"/>
        <v>30.990000000002045</v>
      </c>
      <c r="C3102" s="428">
        <f t="shared" si="438"/>
        <v>30.99</v>
      </c>
      <c r="D3102" s="425">
        <f t="shared" si="433"/>
        <v>0.30999423437450629</v>
      </c>
      <c r="E3102" s="433">
        <f t="shared" si="439"/>
        <v>30.99</v>
      </c>
      <c r="F3102" s="430">
        <f t="shared" si="434"/>
        <v>0.33223930117293321</v>
      </c>
      <c r="G3102" s="439">
        <f t="shared" si="440"/>
        <v>30.99</v>
      </c>
      <c r="H3102" s="435">
        <f t="shared" si="435"/>
        <v>0.33223930117293321</v>
      </c>
      <c r="I3102" s="577">
        <f t="shared" si="440"/>
        <v>30.99</v>
      </c>
      <c r="J3102" s="573">
        <f t="shared" si="436"/>
        <v>0.74281917399021591</v>
      </c>
    </row>
    <row r="3103" spans="1:10" x14ac:dyDescent="0.25">
      <c r="A3103">
        <f t="shared" si="437"/>
        <v>0.31009404908232707</v>
      </c>
      <c r="B3103" s="2">
        <f t="shared" si="432"/>
        <v>31.000000000002046</v>
      </c>
      <c r="C3103" s="428">
        <f t="shared" si="438"/>
        <v>31</v>
      </c>
      <c r="D3103" s="425">
        <f t="shared" si="433"/>
        <v>0.3100940490823067</v>
      </c>
      <c r="E3103" s="433">
        <f t="shared" si="439"/>
        <v>31</v>
      </c>
      <c r="F3103" s="430">
        <f t="shared" si="434"/>
        <v>0.33232822894269454</v>
      </c>
      <c r="G3103" s="439">
        <f t="shared" si="440"/>
        <v>31</v>
      </c>
      <c r="H3103" s="435">
        <f t="shared" si="435"/>
        <v>0.33232822894269454</v>
      </c>
      <c r="I3103" s="577">
        <f t="shared" si="440"/>
        <v>31</v>
      </c>
      <c r="J3103" s="573">
        <f t="shared" si="436"/>
        <v>0.74290043290043284</v>
      </c>
    </row>
    <row r="3104" spans="1:10" x14ac:dyDescent="0.25">
      <c r="A3104">
        <f t="shared" si="437"/>
        <v>0.31019386416126171</v>
      </c>
      <c r="B3104" s="2">
        <f t="shared" ref="B3104:B3167" si="441">B3103+0.01</f>
        <v>31.010000000002048</v>
      </c>
      <c r="C3104" s="428">
        <f t="shared" si="438"/>
        <v>31.01</v>
      </c>
      <c r="D3104" s="425">
        <f t="shared" si="433"/>
        <v>0.31019386416124123</v>
      </c>
      <c r="E3104" s="433">
        <f t="shared" si="439"/>
        <v>31.01</v>
      </c>
      <c r="F3104" s="430">
        <f t="shared" si="434"/>
        <v>0.33241716227626661</v>
      </c>
      <c r="G3104" s="439">
        <f t="shared" si="440"/>
        <v>31.01</v>
      </c>
      <c r="H3104" s="435">
        <f t="shared" si="435"/>
        <v>0.33241716227626661</v>
      </c>
      <c r="I3104" s="577">
        <f t="shared" si="440"/>
        <v>31.01</v>
      </c>
      <c r="J3104" s="573">
        <f t="shared" si="436"/>
        <v>0.74298169343318465</v>
      </c>
    </row>
    <row r="3105" spans="1:10" x14ac:dyDescent="0.25">
      <c r="A3105">
        <f t="shared" si="437"/>
        <v>0.31029367961057747</v>
      </c>
      <c r="B3105" s="2">
        <f t="shared" si="441"/>
        <v>31.020000000002049</v>
      </c>
      <c r="C3105" s="428">
        <f t="shared" si="438"/>
        <v>31.02</v>
      </c>
      <c r="D3105" s="425">
        <f t="shared" si="433"/>
        <v>0.31029367961055704</v>
      </c>
      <c r="E3105" s="433">
        <f t="shared" si="439"/>
        <v>31.02</v>
      </c>
      <c r="F3105" s="430">
        <f t="shared" si="434"/>
        <v>0.33250610117099461</v>
      </c>
      <c r="G3105" s="439">
        <f t="shared" si="440"/>
        <v>31.02</v>
      </c>
      <c r="H3105" s="435">
        <f t="shared" si="435"/>
        <v>0.33250610117099461</v>
      </c>
      <c r="I3105" s="577">
        <f t="shared" si="440"/>
        <v>31.02</v>
      </c>
      <c r="J3105" s="573">
        <f t="shared" si="436"/>
        <v>0.74306295558826063</v>
      </c>
    </row>
    <row r="3106" spans="1:10" x14ac:dyDescent="0.25">
      <c r="A3106">
        <f t="shared" si="437"/>
        <v>0.31039349542952294</v>
      </c>
      <c r="B3106" s="2">
        <f t="shared" si="441"/>
        <v>31.030000000002051</v>
      </c>
      <c r="C3106" s="428">
        <f t="shared" si="438"/>
        <v>31.03</v>
      </c>
      <c r="D3106" s="425">
        <f t="shared" si="433"/>
        <v>0.31039349542950251</v>
      </c>
      <c r="E3106" s="433">
        <f t="shared" si="439"/>
        <v>31.03</v>
      </c>
      <c r="F3106" s="430">
        <f t="shared" si="434"/>
        <v>0.33259504562422515</v>
      </c>
      <c r="G3106" s="439">
        <f t="shared" si="440"/>
        <v>31.03</v>
      </c>
      <c r="H3106" s="435">
        <f t="shared" si="435"/>
        <v>0.33259504562422515</v>
      </c>
      <c r="I3106" s="577">
        <f t="shared" si="440"/>
        <v>31.03</v>
      </c>
      <c r="J3106" s="573">
        <f t="shared" si="436"/>
        <v>0.74314421936545039</v>
      </c>
    </row>
    <row r="3107" spans="1:10" x14ac:dyDescent="0.25">
      <c r="A3107">
        <f t="shared" si="437"/>
        <v>0.31049331161734806</v>
      </c>
      <c r="B3107" s="2">
        <f t="shared" si="441"/>
        <v>31.040000000002053</v>
      </c>
      <c r="C3107" s="428">
        <f t="shared" si="438"/>
        <v>31.04</v>
      </c>
      <c r="D3107" s="425">
        <f t="shared" si="433"/>
        <v>0.31049331161732757</v>
      </c>
      <c r="E3107" s="433">
        <f t="shared" si="439"/>
        <v>31.04</v>
      </c>
      <c r="F3107" s="430">
        <f t="shared" si="434"/>
        <v>0.33268399563330564</v>
      </c>
      <c r="G3107" s="439">
        <f t="shared" si="440"/>
        <v>31.04</v>
      </c>
      <c r="H3107" s="435">
        <f t="shared" si="435"/>
        <v>0.33268399563330564</v>
      </c>
      <c r="I3107" s="577">
        <f t="shared" si="440"/>
        <v>31.04</v>
      </c>
      <c r="J3107" s="573">
        <f t="shared" si="436"/>
        <v>0.74322548476454287</v>
      </c>
    </row>
    <row r="3108" spans="1:10" x14ac:dyDescent="0.25">
      <c r="A3108">
        <f t="shared" si="437"/>
        <v>0.31059312817330442</v>
      </c>
      <c r="B3108" s="2">
        <f t="shared" si="441"/>
        <v>31.050000000002054</v>
      </c>
      <c r="C3108" s="428">
        <f t="shared" si="438"/>
        <v>31.05</v>
      </c>
      <c r="D3108" s="425">
        <f t="shared" si="433"/>
        <v>0.31059312817328388</v>
      </c>
      <c r="E3108" s="433">
        <f t="shared" si="439"/>
        <v>31.05</v>
      </c>
      <c r="F3108" s="430">
        <f t="shared" si="434"/>
        <v>0.33277295119558464</v>
      </c>
      <c r="G3108" s="439">
        <f t="shared" si="440"/>
        <v>31.05</v>
      </c>
      <c r="H3108" s="435">
        <f t="shared" si="435"/>
        <v>0.33277295119558464</v>
      </c>
      <c r="I3108" s="577">
        <f t="shared" si="440"/>
        <v>31.05</v>
      </c>
      <c r="J3108" s="573">
        <f t="shared" si="436"/>
        <v>0.7433067517853279</v>
      </c>
    </row>
    <row r="3109" spans="1:10" x14ac:dyDescent="0.25">
      <c r="A3109">
        <f t="shared" si="437"/>
        <v>0.31069294509664497</v>
      </c>
      <c r="B3109" s="2">
        <f t="shared" si="441"/>
        <v>31.060000000002056</v>
      </c>
      <c r="C3109" s="428">
        <f t="shared" si="438"/>
        <v>31.06</v>
      </c>
      <c r="D3109" s="425">
        <f t="shared" si="433"/>
        <v>0.31069294509662443</v>
      </c>
      <c r="E3109" s="433">
        <f t="shared" si="439"/>
        <v>31.06</v>
      </c>
      <c r="F3109" s="430">
        <f t="shared" si="434"/>
        <v>0.33286191230841161</v>
      </c>
      <c r="G3109" s="439">
        <f t="shared" si="440"/>
        <v>31.06</v>
      </c>
      <c r="H3109" s="435">
        <f t="shared" si="435"/>
        <v>0.33286191230841161</v>
      </c>
      <c r="I3109" s="577">
        <f t="shared" si="440"/>
        <v>31.06</v>
      </c>
      <c r="J3109" s="573">
        <f t="shared" si="436"/>
        <v>0.74338802042759455</v>
      </c>
    </row>
    <row r="3110" spans="1:10" x14ac:dyDescent="0.25">
      <c r="A3110">
        <f t="shared" si="437"/>
        <v>0.31079276238662429</v>
      </c>
      <c r="B3110" s="2">
        <f t="shared" si="441"/>
        <v>31.070000000002057</v>
      </c>
      <c r="C3110" s="428">
        <f t="shared" si="438"/>
        <v>31.07</v>
      </c>
      <c r="D3110" s="425">
        <f t="shared" si="433"/>
        <v>0.3107927623866038</v>
      </c>
      <c r="E3110" s="433">
        <f t="shared" si="439"/>
        <v>31.07</v>
      </c>
      <c r="F3110" s="430">
        <f t="shared" si="434"/>
        <v>0.33295087896913722</v>
      </c>
      <c r="G3110" s="439">
        <f t="shared" si="440"/>
        <v>31.07</v>
      </c>
      <c r="H3110" s="435">
        <f t="shared" si="435"/>
        <v>0.33295087896913722</v>
      </c>
      <c r="I3110" s="577">
        <f t="shared" si="440"/>
        <v>31.07</v>
      </c>
      <c r="J3110" s="573">
        <f t="shared" si="436"/>
        <v>0.74346929069113266</v>
      </c>
    </row>
    <row r="3111" spans="1:10" x14ac:dyDescent="0.25">
      <c r="A3111">
        <f t="shared" si="437"/>
        <v>0.31089258004249859</v>
      </c>
      <c r="B3111" s="2">
        <f t="shared" si="441"/>
        <v>31.080000000002059</v>
      </c>
      <c r="C3111" s="428">
        <f t="shared" si="438"/>
        <v>31.08</v>
      </c>
      <c r="D3111" s="425">
        <f t="shared" si="433"/>
        <v>0.31089258004247805</v>
      </c>
      <c r="E3111" s="433">
        <f t="shared" si="439"/>
        <v>31.08</v>
      </c>
      <c r="F3111" s="430">
        <f t="shared" si="434"/>
        <v>0.33303985117511303</v>
      </c>
      <c r="G3111" s="439">
        <f t="shared" si="440"/>
        <v>31.08</v>
      </c>
      <c r="H3111" s="435">
        <f t="shared" si="435"/>
        <v>0.33303985117511303</v>
      </c>
      <c r="I3111" s="577">
        <f t="shared" si="440"/>
        <v>31.08</v>
      </c>
      <c r="J3111" s="573">
        <f t="shared" si="436"/>
        <v>0.74355056257573127</v>
      </c>
    </row>
    <row r="3112" spans="1:10" x14ac:dyDescent="0.25">
      <c r="A3112">
        <f t="shared" si="437"/>
        <v>0.31099239806352541</v>
      </c>
      <c r="B3112" s="2">
        <f t="shared" si="441"/>
        <v>31.09000000000206</v>
      </c>
      <c r="C3112" s="428">
        <f t="shared" si="438"/>
        <v>31.09</v>
      </c>
      <c r="D3112" s="425">
        <f t="shared" si="433"/>
        <v>0.31099239806350482</v>
      </c>
      <c r="E3112" s="433">
        <f t="shared" si="439"/>
        <v>31.09</v>
      </c>
      <c r="F3112" s="430">
        <f t="shared" si="434"/>
        <v>0.33312882892369161</v>
      </c>
      <c r="G3112" s="439">
        <f t="shared" si="440"/>
        <v>31.09</v>
      </c>
      <c r="H3112" s="435">
        <f t="shared" si="435"/>
        <v>0.33312882892369161</v>
      </c>
      <c r="I3112" s="577">
        <f t="shared" si="440"/>
        <v>31.09</v>
      </c>
      <c r="J3112" s="573">
        <f t="shared" si="436"/>
        <v>0.74363183608118066</v>
      </c>
    </row>
    <row r="3113" spans="1:10" x14ac:dyDescent="0.25">
      <c r="A3113">
        <f t="shared" si="437"/>
        <v>0.3110922164489639</v>
      </c>
      <c r="B3113" s="2">
        <f t="shared" si="441"/>
        <v>31.100000000002062</v>
      </c>
      <c r="C3113" s="428">
        <f t="shared" si="438"/>
        <v>31.1</v>
      </c>
      <c r="D3113" s="425">
        <f t="shared" si="433"/>
        <v>0.31109221644894336</v>
      </c>
      <c r="E3113" s="433">
        <f t="shared" si="439"/>
        <v>31.1</v>
      </c>
      <c r="F3113" s="430">
        <f t="shared" si="434"/>
        <v>0.33321781221222663</v>
      </c>
      <c r="G3113" s="439">
        <f t="shared" si="440"/>
        <v>31.1</v>
      </c>
      <c r="H3113" s="435">
        <f t="shared" si="435"/>
        <v>0.33321781221222663</v>
      </c>
      <c r="I3113" s="577">
        <f t="shared" si="440"/>
        <v>31.1</v>
      </c>
      <c r="J3113" s="573">
        <f t="shared" si="436"/>
        <v>0.74371311120726957</v>
      </c>
    </row>
    <row r="3114" spans="1:10" x14ac:dyDescent="0.25">
      <c r="A3114">
        <f t="shared" si="437"/>
        <v>0.3111920351980747</v>
      </c>
      <c r="B3114" s="2">
        <f t="shared" si="441"/>
        <v>31.110000000002064</v>
      </c>
      <c r="C3114" s="428">
        <f t="shared" si="438"/>
        <v>31.11</v>
      </c>
      <c r="D3114" s="425">
        <f t="shared" si="433"/>
        <v>0.31119203519805411</v>
      </c>
      <c r="E3114" s="433">
        <f t="shared" si="439"/>
        <v>31.11</v>
      </c>
      <c r="F3114" s="430">
        <f t="shared" si="434"/>
        <v>0.3333068010380727</v>
      </c>
      <c r="G3114" s="439">
        <f t="shared" si="440"/>
        <v>31.11</v>
      </c>
      <c r="H3114" s="435">
        <f t="shared" si="435"/>
        <v>0.3333068010380727</v>
      </c>
      <c r="I3114" s="577">
        <f t="shared" si="440"/>
        <v>31.11</v>
      </c>
      <c r="J3114" s="573">
        <f t="shared" si="436"/>
        <v>0.74379438795378838</v>
      </c>
    </row>
    <row r="3115" spans="1:10" x14ac:dyDescent="0.25">
      <c r="A3115">
        <f t="shared" si="437"/>
        <v>0.31129185431012002</v>
      </c>
      <c r="B3115" s="2">
        <f t="shared" si="441"/>
        <v>31.120000000002065</v>
      </c>
      <c r="C3115" s="428">
        <f t="shared" si="438"/>
        <v>31.12</v>
      </c>
      <c r="D3115" s="425">
        <f t="shared" si="433"/>
        <v>0.31129185431009931</v>
      </c>
      <c r="E3115" s="433">
        <f t="shared" si="439"/>
        <v>31.12</v>
      </c>
      <c r="F3115" s="430">
        <f t="shared" si="434"/>
        <v>0.33339579539858571</v>
      </c>
      <c r="G3115" s="439">
        <f t="shared" si="440"/>
        <v>31.12</v>
      </c>
      <c r="H3115" s="435">
        <f t="shared" si="435"/>
        <v>0.33339579539858571</v>
      </c>
      <c r="I3115" s="577">
        <f t="shared" si="440"/>
        <v>31.12</v>
      </c>
      <c r="J3115" s="573">
        <f t="shared" si="436"/>
        <v>0.74387566632052626</v>
      </c>
    </row>
    <row r="3116" spans="1:10" x14ac:dyDescent="0.25">
      <c r="A3116">
        <f t="shared" si="437"/>
        <v>0.31139167378436339</v>
      </c>
      <c r="B3116" s="2">
        <f t="shared" si="441"/>
        <v>31.130000000002067</v>
      </c>
      <c r="C3116" s="428">
        <f t="shared" si="438"/>
        <v>31.13</v>
      </c>
      <c r="D3116" s="425">
        <f t="shared" si="433"/>
        <v>0.31139167378434274</v>
      </c>
      <c r="E3116" s="433">
        <f t="shared" si="439"/>
        <v>31.13</v>
      </c>
      <c r="F3116" s="430">
        <f t="shared" si="434"/>
        <v>0.33348479529112224</v>
      </c>
      <c r="G3116" s="439">
        <f t="shared" si="440"/>
        <v>31.13</v>
      </c>
      <c r="H3116" s="435">
        <f t="shared" si="435"/>
        <v>0.33348479529112224</v>
      </c>
      <c r="I3116" s="577">
        <f t="shared" si="440"/>
        <v>31.13</v>
      </c>
      <c r="J3116" s="573">
        <f t="shared" si="436"/>
        <v>0.74395694630727316</v>
      </c>
    </row>
    <row r="3117" spans="1:10" x14ac:dyDescent="0.25">
      <c r="A3117">
        <f t="shared" si="437"/>
        <v>0.31149149362007006</v>
      </c>
      <c r="B3117" s="2">
        <f t="shared" si="441"/>
        <v>31.140000000002068</v>
      </c>
      <c r="C3117" s="428">
        <f t="shared" si="438"/>
        <v>31.14</v>
      </c>
      <c r="D3117" s="425">
        <f t="shared" si="433"/>
        <v>0.31149149362004941</v>
      </c>
      <c r="E3117" s="433">
        <f t="shared" si="439"/>
        <v>31.14</v>
      </c>
      <c r="F3117" s="430">
        <f t="shared" si="434"/>
        <v>0.33357380071304005</v>
      </c>
      <c r="G3117" s="439">
        <f t="shared" si="440"/>
        <v>31.14</v>
      </c>
      <c r="H3117" s="435">
        <f t="shared" si="435"/>
        <v>0.33357380071304005</v>
      </c>
      <c r="I3117" s="577">
        <f t="shared" si="440"/>
        <v>31.14</v>
      </c>
      <c r="J3117" s="573">
        <f t="shared" si="436"/>
        <v>0.74403822791381857</v>
      </c>
    </row>
    <row r="3118" spans="1:10" x14ac:dyDescent="0.25">
      <c r="A3118">
        <f t="shared" si="437"/>
        <v>0.31159131381650668</v>
      </c>
      <c r="B3118" s="2">
        <f t="shared" si="441"/>
        <v>31.15000000000207</v>
      </c>
      <c r="C3118" s="428">
        <f t="shared" si="438"/>
        <v>31.15</v>
      </c>
      <c r="D3118" s="425">
        <f t="shared" si="433"/>
        <v>0.31159131381648603</v>
      </c>
      <c r="E3118" s="433">
        <f t="shared" si="439"/>
        <v>31.15</v>
      </c>
      <c r="F3118" s="430">
        <f t="shared" si="434"/>
        <v>0.33366281166169787</v>
      </c>
      <c r="G3118" s="439">
        <f t="shared" si="440"/>
        <v>31.15</v>
      </c>
      <c r="H3118" s="435">
        <f t="shared" si="435"/>
        <v>0.33366281166169787</v>
      </c>
      <c r="I3118" s="577">
        <f t="shared" si="440"/>
        <v>31.15</v>
      </c>
      <c r="J3118" s="573">
        <f t="shared" si="436"/>
        <v>0.74411951113995234</v>
      </c>
    </row>
    <row r="3119" spans="1:10" x14ac:dyDescent="0.25">
      <c r="A3119">
        <f t="shared" si="437"/>
        <v>0.31169113437294144</v>
      </c>
      <c r="B3119" s="2">
        <f t="shared" si="441"/>
        <v>31.160000000002071</v>
      </c>
      <c r="C3119" s="428">
        <f t="shared" si="438"/>
        <v>31.16</v>
      </c>
      <c r="D3119" s="425">
        <f t="shared" si="433"/>
        <v>0.31169113437292073</v>
      </c>
      <c r="E3119" s="433">
        <f t="shared" si="439"/>
        <v>31.16</v>
      </c>
      <c r="F3119" s="430">
        <f t="shared" si="434"/>
        <v>0.33375182813445575</v>
      </c>
      <c r="G3119" s="439">
        <f t="shared" si="440"/>
        <v>31.16</v>
      </c>
      <c r="H3119" s="435">
        <f t="shared" si="435"/>
        <v>0.33375182813445575</v>
      </c>
      <c r="I3119" s="577">
        <f t="shared" si="440"/>
        <v>31.16</v>
      </c>
      <c r="J3119" s="573">
        <f t="shared" si="436"/>
        <v>0.74420079598546485</v>
      </c>
    </row>
    <row r="3120" spans="1:10" x14ac:dyDescent="0.25">
      <c r="A3120">
        <f t="shared" si="437"/>
        <v>0.31179095528864392</v>
      </c>
      <c r="B3120" s="2">
        <f t="shared" si="441"/>
        <v>31.170000000002073</v>
      </c>
      <c r="C3120" s="428">
        <f t="shared" si="438"/>
        <v>31.17</v>
      </c>
      <c r="D3120" s="425">
        <f t="shared" si="433"/>
        <v>0.31179095528862322</v>
      </c>
      <c r="E3120" s="433">
        <f t="shared" si="439"/>
        <v>31.17</v>
      </c>
      <c r="F3120" s="430">
        <f t="shared" si="434"/>
        <v>0.33384085012867426</v>
      </c>
      <c r="G3120" s="439">
        <f t="shared" si="440"/>
        <v>31.17</v>
      </c>
      <c r="H3120" s="435">
        <f t="shared" si="435"/>
        <v>0.33384085012867426</v>
      </c>
      <c r="I3120" s="577">
        <f t="shared" si="440"/>
        <v>31.17</v>
      </c>
      <c r="J3120" s="573">
        <f t="shared" si="436"/>
        <v>0.74428208245014471</v>
      </c>
    </row>
    <row r="3121" spans="1:10" x14ac:dyDescent="0.25">
      <c r="A3121">
        <f t="shared" si="437"/>
        <v>0.31189077656288527</v>
      </c>
      <c r="B3121" s="2">
        <f t="shared" si="441"/>
        <v>31.180000000002075</v>
      </c>
      <c r="C3121" s="428">
        <f t="shared" si="438"/>
        <v>31.18</v>
      </c>
      <c r="D3121" s="425">
        <f t="shared" si="433"/>
        <v>0.31189077656286457</v>
      </c>
      <c r="E3121" s="433">
        <f t="shared" si="439"/>
        <v>31.18</v>
      </c>
      <c r="F3121" s="430">
        <f t="shared" si="434"/>
        <v>0.33392987764171539</v>
      </c>
      <c r="G3121" s="439">
        <f t="shared" si="440"/>
        <v>31.18</v>
      </c>
      <c r="H3121" s="435">
        <f t="shared" si="435"/>
        <v>0.33392987764171539</v>
      </c>
      <c r="I3121" s="577">
        <f t="shared" si="440"/>
        <v>31.18</v>
      </c>
      <c r="J3121" s="573">
        <f t="shared" si="436"/>
        <v>0.7443633705337831</v>
      </c>
    </row>
    <row r="3122" spans="1:10" x14ac:dyDescent="0.25">
      <c r="A3122">
        <f t="shared" si="437"/>
        <v>0.31199059819493813</v>
      </c>
      <c r="B3122" s="2">
        <f t="shared" si="441"/>
        <v>31.190000000002076</v>
      </c>
      <c r="C3122" s="428">
        <f t="shared" si="438"/>
        <v>31.19</v>
      </c>
      <c r="D3122" s="425">
        <f t="shared" si="433"/>
        <v>0.31199059819491742</v>
      </c>
      <c r="E3122" s="433">
        <f t="shared" si="439"/>
        <v>31.19</v>
      </c>
      <c r="F3122" s="430">
        <f t="shared" si="434"/>
        <v>0.33401891067094208</v>
      </c>
      <c r="G3122" s="439">
        <f t="shared" si="440"/>
        <v>31.19</v>
      </c>
      <c r="H3122" s="435">
        <f t="shared" si="435"/>
        <v>0.33401891067094208</v>
      </c>
      <c r="I3122" s="577">
        <f t="shared" si="440"/>
        <v>31.19</v>
      </c>
      <c r="J3122" s="573">
        <f t="shared" si="436"/>
        <v>0.7444446602361694</v>
      </c>
    </row>
    <row r="3123" spans="1:10" x14ac:dyDescent="0.25">
      <c r="A3123">
        <f t="shared" si="437"/>
        <v>0.31209042018407668</v>
      </c>
      <c r="B3123" s="2">
        <f t="shared" si="441"/>
        <v>31.200000000002078</v>
      </c>
      <c r="C3123" s="428">
        <f t="shared" si="438"/>
        <v>31.2</v>
      </c>
      <c r="D3123" s="425">
        <f t="shared" si="433"/>
        <v>0.31209042018405592</v>
      </c>
      <c r="E3123" s="433">
        <f t="shared" si="439"/>
        <v>31.2</v>
      </c>
      <c r="F3123" s="430">
        <f t="shared" si="434"/>
        <v>0.33410794921371811</v>
      </c>
      <c r="G3123" s="439">
        <f t="shared" si="440"/>
        <v>31.2</v>
      </c>
      <c r="H3123" s="435">
        <f t="shared" si="435"/>
        <v>0.33410794921371811</v>
      </c>
      <c r="I3123" s="577">
        <f t="shared" si="440"/>
        <v>31.2</v>
      </c>
      <c r="J3123" s="573">
        <f t="shared" si="436"/>
        <v>0.74452595155709334</v>
      </c>
    </row>
    <row r="3124" spans="1:10" x14ac:dyDescent="0.25">
      <c r="A3124">
        <f t="shared" si="437"/>
        <v>0.31219024252957639</v>
      </c>
      <c r="B3124" s="2">
        <f t="shared" si="441"/>
        <v>31.210000000002079</v>
      </c>
      <c r="C3124" s="428">
        <f t="shared" si="438"/>
        <v>31.21</v>
      </c>
      <c r="D3124" s="425">
        <f t="shared" si="433"/>
        <v>0.31219024252955563</v>
      </c>
      <c r="E3124" s="433">
        <f t="shared" si="439"/>
        <v>31.21</v>
      </c>
      <c r="F3124" s="430">
        <f t="shared" si="434"/>
        <v>0.33419699326740854</v>
      </c>
      <c r="G3124" s="439">
        <f t="shared" si="440"/>
        <v>31.21</v>
      </c>
      <c r="H3124" s="435">
        <f t="shared" si="435"/>
        <v>0.33419699326740854</v>
      </c>
      <c r="I3124" s="577">
        <f t="shared" si="440"/>
        <v>31.21</v>
      </c>
      <c r="J3124" s="573">
        <f t="shared" si="436"/>
        <v>0.7446072444963453</v>
      </c>
    </row>
    <row r="3125" spans="1:10" x14ac:dyDescent="0.25">
      <c r="A3125">
        <f t="shared" si="437"/>
        <v>0.31229006523071434</v>
      </c>
      <c r="B3125" s="2">
        <f t="shared" si="441"/>
        <v>31.220000000002081</v>
      </c>
      <c r="C3125" s="428">
        <f t="shared" si="438"/>
        <v>31.22</v>
      </c>
      <c r="D3125" s="425">
        <f t="shared" si="433"/>
        <v>0.31229006523069364</v>
      </c>
      <c r="E3125" s="433">
        <f t="shared" si="439"/>
        <v>31.22</v>
      </c>
      <c r="F3125" s="430">
        <f t="shared" si="434"/>
        <v>0.33428604282937924</v>
      </c>
      <c r="G3125" s="439">
        <f t="shared" si="440"/>
        <v>31.22</v>
      </c>
      <c r="H3125" s="435">
        <f t="shared" si="435"/>
        <v>0.33428604282937924</v>
      </c>
      <c r="I3125" s="577">
        <f t="shared" si="440"/>
        <v>31.22</v>
      </c>
      <c r="J3125" s="573">
        <f t="shared" si="436"/>
        <v>0.7446885390537149</v>
      </c>
    </row>
    <row r="3126" spans="1:10" x14ac:dyDescent="0.25">
      <c r="A3126">
        <f t="shared" si="437"/>
        <v>0.31238988828676922</v>
      </c>
      <c r="B3126" s="2">
        <f t="shared" si="441"/>
        <v>31.230000000002082</v>
      </c>
      <c r="C3126" s="428">
        <f t="shared" si="438"/>
        <v>31.23</v>
      </c>
      <c r="D3126" s="425">
        <f t="shared" si="433"/>
        <v>0.31238988828674841</v>
      </c>
      <c r="E3126" s="433">
        <f t="shared" si="439"/>
        <v>31.23</v>
      </c>
      <c r="F3126" s="430">
        <f t="shared" si="434"/>
        <v>0.33437509789699732</v>
      </c>
      <c r="G3126" s="439">
        <f t="shared" si="440"/>
        <v>31.23</v>
      </c>
      <c r="H3126" s="435">
        <f t="shared" si="435"/>
        <v>0.33437509789699732</v>
      </c>
      <c r="I3126" s="577">
        <f t="shared" si="440"/>
        <v>31.23</v>
      </c>
      <c r="J3126" s="573">
        <f t="shared" si="436"/>
        <v>0.74476983522899265</v>
      </c>
    </row>
    <row r="3127" spans="1:10" x14ac:dyDescent="0.25">
      <c r="A3127">
        <f t="shared" si="437"/>
        <v>0.31248971169702094</v>
      </c>
      <c r="B3127" s="2">
        <f t="shared" si="441"/>
        <v>31.240000000002084</v>
      </c>
      <c r="C3127" s="428">
        <f t="shared" si="438"/>
        <v>31.24</v>
      </c>
      <c r="D3127" s="425">
        <f t="shared" si="433"/>
        <v>0.31248971169700013</v>
      </c>
      <c r="E3127" s="433">
        <f t="shared" si="439"/>
        <v>31.24</v>
      </c>
      <c r="F3127" s="430">
        <f t="shared" si="434"/>
        <v>0.33446415846763072</v>
      </c>
      <c r="G3127" s="439">
        <f t="shared" si="440"/>
        <v>31.24</v>
      </c>
      <c r="H3127" s="435">
        <f t="shared" si="435"/>
        <v>0.33446415846763072</v>
      </c>
      <c r="I3127" s="577">
        <f t="shared" si="440"/>
        <v>31.24</v>
      </c>
      <c r="J3127" s="573">
        <f t="shared" si="436"/>
        <v>0.74485113302196837</v>
      </c>
    </row>
    <row r="3128" spans="1:10" x14ac:dyDescent="0.25">
      <c r="A3128">
        <f t="shared" si="437"/>
        <v>0.31258953546075102</v>
      </c>
      <c r="B3128" s="2">
        <f t="shared" si="441"/>
        <v>31.250000000002085</v>
      </c>
      <c r="C3128" s="428">
        <f t="shared" si="438"/>
        <v>31.25</v>
      </c>
      <c r="D3128" s="425">
        <f t="shared" si="433"/>
        <v>0.31258953546073015</v>
      </c>
      <c r="E3128" s="433">
        <f t="shared" si="439"/>
        <v>31.25</v>
      </c>
      <c r="F3128" s="430">
        <f t="shared" si="434"/>
        <v>0.33455322453864855</v>
      </c>
      <c r="G3128" s="439">
        <f t="shared" si="440"/>
        <v>31.25</v>
      </c>
      <c r="H3128" s="435">
        <f t="shared" si="435"/>
        <v>0.33455322453864855</v>
      </c>
      <c r="I3128" s="577">
        <f t="shared" si="440"/>
        <v>31.25</v>
      </c>
      <c r="J3128" s="573">
        <f t="shared" si="436"/>
        <v>0.74493243243243246</v>
      </c>
    </row>
    <row r="3129" spans="1:10" x14ac:dyDescent="0.25">
      <c r="A3129">
        <f t="shared" si="437"/>
        <v>0.31268935957724237</v>
      </c>
      <c r="B3129" s="2">
        <f t="shared" si="441"/>
        <v>31.260000000002087</v>
      </c>
      <c r="C3129" s="428">
        <f t="shared" si="438"/>
        <v>31.26</v>
      </c>
      <c r="D3129" s="425">
        <f t="shared" si="433"/>
        <v>0.3126893595772216</v>
      </c>
      <c r="E3129" s="433">
        <f t="shared" si="439"/>
        <v>31.26</v>
      </c>
      <c r="F3129" s="430">
        <f t="shared" si="434"/>
        <v>0.3346422961074208</v>
      </c>
      <c r="G3129" s="439">
        <f t="shared" si="440"/>
        <v>31.26</v>
      </c>
      <c r="H3129" s="435">
        <f t="shared" si="435"/>
        <v>0.3346422961074208</v>
      </c>
      <c r="I3129" s="577">
        <f t="shared" si="440"/>
        <v>31.26</v>
      </c>
      <c r="J3129" s="573">
        <f t="shared" si="436"/>
        <v>0.74501373346017463</v>
      </c>
    </row>
    <row r="3130" spans="1:10" x14ac:dyDescent="0.25">
      <c r="A3130">
        <f t="shared" si="437"/>
        <v>0.31278918404577938</v>
      </c>
      <c r="B3130" s="2">
        <f t="shared" si="441"/>
        <v>31.270000000002089</v>
      </c>
      <c r="C3130" s="428">
        <f t="shared" si="438"/>
        <v>31.27</v>
      </c>
      <c r="D3130" s="425">
        <f t="shared" si="433"/>
        <v>0.31278918404575856</v>
      </c>
      <c r="E3130" s="433">
        <f t="shared" si="439"/>
        <v>31.27</v>
      </c>
      <c r="F3130" s="430">
        <f t="shared" si="434"/>
        <v>0.33473137317131868</v>
      </c>
      <c r="G3130" s="439">
        <f t="shared" si="440"/>
        <v>31.27</v>
      </c>
      <c r="H3130" s="435">
        <f t="shared" si="435"/>
        <v>0.33473137317131868</v>
      </c>
      <c r="I3130" s="577">
        <f t="shared" si="440"/>
        <v>31.27</v>
      </c>
      <c r="J3130" s="573">
        <f t="shared" si="436"/>
        <v>0.74509503610498551</v>
      </c>
    </row>
    <row r="3131" spans="1:10" x14ac:dyDescent="0.25">
      <c r="A3131">
        <f t="shared" si="437"/>
        <v>0.31288900886564808</v>
      </c>
      <c r="B3131" s="2">
        <f t="shared" si="441"/>
        <v>31.28000000000209</v>
      </c>
      <c r="C3131" s="428">
        <f t="shared" si="438"/>
        <v>31.28</v>
      </c>
      <c r="D3131" s="425">
        <f t="shared" si="433"/>
        <v>0.31288900886562721</v>
      </c>
      <c r="E3131" s="433">
        <f t="shared" si="439"/>
        <v>31.28</v>
      </c>
      <c r="F3131" s="430">
        <f t="shared" si="434"/>
        <v>0.33482045572771418</v>
      </c>
      <c r="G3131" s="439">
        <f t="shared" si="440"/>
        <v>31.28</v>
      </c>
      <c r="H3131" s="435">
        <f t="shared" si="435"/>
        <v>0.33482045572771418</v>
      </c>
      <c r="I3131" s="577">
        <f t="shared" si="440"/>
        <v>31.28</v>
      </c>
      <c r="J3131" s="573">
        <f t="shared" si="436"/>
        <v>0.74517634036665525</v>
      </c>
    </row>
    <row r="3132" spans="1:10" x14ac:dyDescent="0.25">
      <c r="A3132">
        <f t="shared" si="437"/>
        <v>0.3129888340361357</v>
      </c>
      <c r="B3132" s="2">
        <f t="shared" si="441"/>
        <v>31.290000000002092</v>
      </c>
      <c r="C3132" s="428">
        <f t="shared" si="438"/>
        <v>31.29</v>
      </c>
      <c r="D3132" s="425">
        <f t="shared" si="433"/>
        <v>0.31298883403611472</v>
      </c>
      <c r="E3132" s="433">
        <f t="shared" si="439"/>
        <v>31.29</v>
      </c>
      <c r="F3132" s="430">
        <f t="shared" si="434"/>
        <v>0.33490954377398058</v>
      </c>
      <c r="G3132" s="439">
        <f t="shared" si="440"/>
        <v>31.29</v>
      </c>
      <c r="H3132" s="435">
        <f t="shared" si="435"/>
        <v>0.33490954377398058</v>
      </c>
      <c r="I3132" s="577">
        <f t="shared" si="440"/>
        <v>31.29</v>
      </c>
      <c r="J3132" s="573">
        <f t="shared" si="436"/>
        <v>0.74525764624497393</v>
      </c>
    </row>
    <row r="3133" spans="1:10" x14ac:dyDescent="0.25">
      <c r="A3133">
        <f t="shared" si="437"/>
        <v>0.31308865955653087</v>
      </c>
      <c r="B3133" s="2">
        <f t="shared" si="441"/>
        <v>31.300000000002093</v>
      </c>
      <c r="C3133" s="428">
        <f t="shared" si="438"/>
        <v>31.3</v>
      </c>
      <c r="D3133" s="425">
        <f t="shared" si="433"/>
        <v>0.31308865955651005</v>
      </c>
      <c r="E3133" s="433">
        <f t="shared" si="439"/>
        <v>31.3</v>
      </c>
      <c r="F3133" s="430">
        <f t="shared" si="434"/>
        <v>0.33499863730749196</v>
      </c>
      <c r="G3133" s="439">
        <f t="shared" si="440"/>
        <v>31.3</v>
      </c>
      <c r="H3133" s="435">
        <f t="shared" si="435"/>
        <v>0.33499863730749196</v>
      </c>
      <c r="I3133" s="577">
        <f t="shared" si="440"/>
        <v>31.3</v>
      </c>
      <c r="J3133" s="573">
        <f t="shared" si="436"/>
        <v>0.74533895373973202</v>
      </c>
    </row>
    <row r="3134" spans="1:10" x14ac:dyDescent="0.25">
      <c r="A3134">
        <f t="shared" si="437"/>
        <v>0.31318848542612415</v>
      </c>
      <c r="B3134" s="2">
        <f t="shared" si="441"/>
        <v>31.310000000002095</v>
      </c>
      <c r="C3134" s="428">
        <f t="shared" si="438"/>
        <v>31.31</v>
      </c>
      <c r="D3134" s="425">
        <f t="shared" si="433"/>
        <v>0.31318848542610328</v>
      </c>
      <c r="E3134" s="433">
        <f t="shared" si="439"/>
        <v>31.31</v>
      </c>
      <c r="F3134" s="430">
        <f t="shared" si="434"/>
        <v>0.33508773632562355</v>
      </c>
      <c r="G3134" s="439">
        <f t="shared" si="440"/>
        <v>31.31</v>
      </c>
      <c r="H3134" s="435">
        <f t="shared" si="435"/>
        <v>0.33508773632562355</v>
      </c>
      <c r="I3134" s="577">
        <f t="shared" si="440"/>
        <v>31.31</v>
      </c>
      <c r="J3134" s="573">
        <f t="shared" si="436"/>
        <v>0.74542026285071983</v>
      </c>
    </row>
    <row r="3135" spans="1:10" x14ac:dyDescent="0.25">
      <c r="A3135">
        <f t="shared" si="437"/>
        <v>0.31328831164420701</v>
      </c>
      <c r="B3135" s="2">
        <f t="shared" si="441"/>
        <v>31.320000000002096</v>
      </c>
      <c r="C3135" s="428">
        <f t="shared" si="438"/>
        <v>31.32</v>
      </c>
      <c r="D3135" s="425">
        <f t="shared" si="433"/>
        <v>0.31328831164418613</v>
      </c>
      <c r="E3135" s="433">
        <f t="shared" si="439"/>
        <v>31.32</v>
      </c>
      <c r="F3135" s="430">
        <f t="shared" si="434"/>
        <v>0.33517684082575172</v>
      </c>
      <c r="G3135" s="439">
        <f t="shared" si="440"/>
        <v>31.32</v>
      </c>
      <c r="H3135" s="435">
        <f t="shared" si="435"/>
        <v>0.33517684082575172</v>
      </c>
      <c r="I3135" s="577">
        <f t="shared" si="440"/>
        <v>31.32</v>
      </c>
      <c r="J3135" s="573">
        <f t="shared" si="436"/>
        <v>0.74550157357772795</v>
      </c>
    </row>
    <row r="3136" spans="1:10" x14ac:dyDescent="0.25">
      <c r="A3136">
        <f t="shared" si="437"/>
        <v>0.31338813821007266</v>
      </c>
      <c r="B3136" s="2">
        <f t="shared" si="441"/>
        <v>31.330000000002098</v>
      </c>
      <c r="C3136" s="428">
        <f t="shared" si="438"/>
        <v>31.33</v>
      </c>
      <c r="D3136" s="425">
        <f t="shared" si="433"/>
        <v>0.31338813821005174</v>
      </c>
      <c r="E3136" s="433">
        <f t="shared" si="439"/>
        <v>31.33</v>
      </c>
      <c r="F3136" s="430">
        <f t="shared" si="434"/>
        <v>0.3352659508052534</v>
      </c>
      <c r="G3136" s="439">
        <f t="shared" si="440"/>
        <v>31.33</v>
      </c>
      <c r="H3136" s="435">
        <f t="shared" si="435"/>
        <v>0.3352659508052534</v>
      </c>
      <c r="I3136" s="577">
        <f t="shared" si="440"/>
        <v>31.33</v>
      </c>
      <c r="J3136" s="573">
        <f t="shared" si="436"/>
        <v>0.74558288592054645</v>
      </c>
    </row>
    <row r="3137" spans="1:10" x14ac:dyDescent="0.25">
      <c r="A3137">
        <f t="shared" si="437"/>
        <v>0.31348796512301569</v>
      </c>
      <c r="B3137" s="2">
        <f t="shared" si="441"/>
        <v>31.3400000000021</v>
      </c>
      <c r="C3137" s="428">
        <f t="shared" si="438"/>
        <v>31.34</v>
      </c>
      <c r="D3137" s="425">
        <f t="shared" si="433"/>
        <v>0.31348796512299476</v>
      </c>
      <c r="E3137" s="433">
        <f t="shared" si="439"/>
        <v>31.34</v>
      </c>
      <c r="F3137" s="430">
        <f t="shared" si="434"/>
        <v>0.33535506626150713</v>
      </c>
      <c r="G3137" s="439">
        <f t="shared" si="440"/>
        <v>31.34</v>
      </c>
      <c r="H3137" s="435">
        <f t="shared" si="435"/>
        <v>0.33535506626150713</v>
      </c>
      <c r="I3137" s="577">
        <f t="shared" si="440"/>
        <v>31.34</v>
      </c>
      <c r="J3137" s="573">
        <f t="shared" si="436"/>
        <v>0.74566419987896582</v>
      </c>
    </row>
    <row r="3138" spans="1:10" x14ac:dyDescent="0.25">
      <c r="A3138">
        <f t="shared" si="437"/>
        <v>0.31358779238233214</v>
      </c>
      <c r="B3138" s="2">
        <f t="shared" si="441"/>
        <v>31.350000000002101</v>
      </c>
      <c r="C3138" s="428">
        <f t="shared" si="438"/>
        <v>31.35</v>
      </c>
      <c r="D3138" s="425">
        <f t="shared" si="433"/>
        <v>0.31358779238231116</v>
      </c>
      <c r="E3138" s="433">
        <f t="shared" si="439"/>
        <v>31.35</v>
      </c>
      <c r="F3138" s="430">
        <f t="shared" si="434"/>
        <v>0.33544418719189223</v>
      </c>
      <c r="G3138" s="439">
        <f t="shared" si="440"/>
        <v>31.35</v>
      </c>
      <c r="H3138" s="435">
        <f t="shared" si="435"/>
        <v>0.33544418719189223</v>
      </c>
      <c r="I3138" s="577">
        <f t="shared" si="440"/>
        <v>31.35</v>
      </c>
      <c r="J3138" s="573">
        <f t="shared" si="436"/>
        <v>0.74574551545277723</v>
      </c>
    </row>
    <row r="3139" spans="1:10" x14ac:dyDescent="0.25">
      <c r="A3139">
        <f t="shared" si="437"/>
        <v>0.31368761998731931</v>
      </c>
      <c r="B3139" s="2">
        <f t="shared" si="441"/>
        <v>31.360000000002103</v>
      </c>
      <c r="C3139" s="428">
        <f t="shared" si="438"/>
        <v>31.36</v>
      </c>
      <c r="D3139" s="425">
        <f t="shared" ref="D3139:D3202" si="442">(((1+C3139/100)^D$2)*C3139/100)/(((1+C3139/100)^D$2)-1)</f>
        <v>0.31368761998729827</v>
      </c>
      <c r="E3139" s="433">
        <f t="shared" si="439"/>
        <v>31.36</v>
      </c>
      <c r="F3139" s="430">
        <f t="shared" ref="F3139:F3202" si="443">(((1+E3139/100)^F$2)*E3139/100)/(((1+E3139/100)^F$2)-1)</f>
        <v>0.33553331359378885</v>
      </c>
      <c r="G3139" s="439">
        <f t="shared" si="440"/>
        <v>31.36</v>
      </c>
      <c r="H3139" s="435">
        <f t="shared" ref="H3139:H3202" si="444">(((1+G3139/100)^H$2)*G3139/100)/(((1+G3139/100)^H$2)-1)</f>
        <v>0.33553331359378885</v>
      </c>
      <c r="I3139" s="577">
        <f t="shared" si="440"/>
        <v>31.36</v>
      </c>
      <c r="J3139" s="573">
        <f t="shared" ref="J3139:J3202" si="445">(((1+I3139/100)^J$2)*I3139/100)/(((1+I3139/100)^J$2)-1)</f>
        <v>0.74582683264177019</v>
      </c>
    </row>
    <row r="3140" spans="1:10" x14ac:dyDescent="0.25">
      <c r="A3140">
        <f t="shared" si="437"/>
        <v>0.3137874479372762</v>
      </c>
      <c r="B3140" s="2">
        <f t="shared" si="441"/>
        <v>31.370000000002104</v>
      </c>
      <c r="C3140" s="428">
        <f t="shared" si="438"/>
        <v>31.37</v>
      </c>
      <c r="D3140" s="425">
        <f t="shared" si="442"/>
        <v>0.31378744793725522</v>
      </c>
      <c r="E3140" s="433">
        <f t="shared" si="439"/>
        <v>31.37</v>
      </c>
      <c r="F3140" s="430">
        <f t="shared" si="443"/>
        <v>0.33562244546457848</v>
      </c>
      <c r="G3140" s="439">
        <f t="shared" si="440"/>
        <v>31.37</v>
      </c>
      <c r="H3140" s="435">
        <f t="shared" si="444"/>
        <v>0.33562244546457848</v>
      </c>
      <c r="I3140" s="577">
        <f t="shared" si="440"/>
        <v>31.37</v>
      </c>
      <c r="J3140" s="573">
        <f t="shared" si="445"/>
        <v>0.74590815144573619</v>
      </c>
    </row>
    <row r="3141" spans="1:10" x14ac:dyDescent="0.25">
      <c r="A3141">
        <f t="shared" ref="A3141:A3204" si="446">(((1+B3141/100)^A$2)*B3141/100)/(((1+B3141/100)^A$2)-1)</f>
        <v>0.31388727623150309</v>
      </c>
      <c r="B3141" s="2">
        <f t="shared" si="441"/>
        <v>31.380000000002106</v>
      </c>
      <c r="C3141" s="428">
        <f t="shared" si="438"/>
        <v>31.38</v>
      </c>
      <c r="D3141" s="425">
        <f t="shared" si="442"/>
        <v>0.3138872762314821</v>
      </c>
      <c r="E3141" s="433">
        <f t="shared" si="439"/>
        <v>31.38</v>
      </c>
      <c r="F3141" s="430">
        <f t="shared" si="443"/>
        <v>0.33571158280164348</v>
      </c>
      <c r="G3141" s="439">
        <f t="shared" si="440"/>
        <v>31.38</v>
      </c>
      <c r="H3141" s="435">
        <f t="shared" si="444"/>
        <v>0.33571158280164348</v>
      </c>
      <c r="I3141" s="577">
        <f t="shared" si="440"/>
        <v>31.38</v>
      </c>
      <c r="J3141" s="573">
        <f t="shared" si="445"/>
        <v>0.74598947186446529</v>
      </c>
    </row>
    <row r="3142" spans="1:10" x14ac:dyDescent="0.25">
      <c r="A3142">
        <f t="shared" si="446"/>
        <v>0.31398710486930181</v>
      </c>
      <c r="B3142" s="2">
        <f t="shared" si="441"/>
        <v>31.390000000002107</v>
      </c>
      <c r="C3142" s="428">
        <f t="shared" ref="C3142:C3205" si="447">ROUND(C3141+0.01,2)</f>
        <v>31.39</v>
      </c>
      <c r="D3142" s="425">
        <f t="shared" si="442"/>
        <v>0.31398710486928083</v>
      </c>
      <c r="E3142" s="433">
        <f t="shared" ref="E3142:E3205" si="448">ROUND(E3141+0.01,2)</f>
        <v>31.39</v>
      </c>
      <c r="F3142" s="430">
        <f t="shared" si="443"/>
        <v>0.33580072560236718</v>
      </c>
      <c r="G3142" s="439">
        <f t="shared" ref="G3142:I3205" si="449">ROUND(G3141+0.01,2)</f>
        <v>31.39</v>
      </c>
      <c r="H3142" s="435">
        <f t="shared" si="444"/>
        <v>0.33580072560236718</v>
      </c>
      <c r="I3142" s="577">
        <f t="shared" si="449"/>
        <v>31.39</v>
      </c>
      <c r="J3142" s="573">
        <f t="shared" si="445"/>
        <v>0.74607079389774833</v>
      </c>
    </row>
    <row r="3143" spans="1:10" x14ac:dyDescent="0.25">
      <c r="A3143">
        <f t="shared" si="446"/>
        <v>0.31408693384997549</v>
      </c>
      <c r="B3143" s="2">
        <f t="shared" si="441"/>
        <v>31.400000000002109</v>
      </c>
      <c r="C3143" s="428">
        <f t="shared" si="447"/>
        <v>31.4</v>
      </c>
      <c r="D3143" s="425">
        <f t="shared" si="442"/>
        <v>0.31408693384995445</v>
      </c>
      <c r="E3143" s="433">
        <f t="shared" si="448"/>
        <v>31.4</v>
      </c>
      <c r="F3143" s="430">
        <f t="shared" si="443"/>
        <v>0.33588987386413405</v>
      </c>
      <c r="G3143" s="439">
        <f t="shared" si="449"/>
        <v>31.4</v>
      </c>
      <c r="H3143" s="435">
        <f t="shared" si="444"/>
        <v>0.33588987386413405</v>
      </c>
      <c r="I3143" s="577">
        <f t="shared" si="449"/>
        <v>31.4</v>
      </c>
      <c r="J3143" s="573">
        <f t="shared" si="445"/>
        <v>0.7461521175453758</v>
      </c>
    </row>
    <row r="3144" spans="1:10" x14ac:dyDescent="0.25">
      <c r="A3144">
        <f t="shared" si="446"/>
        <v>0.31418676317282868</v>
      </c>
      <c r="B3144" s="2">
        <f t="shared" si="441"/>
        <v>31.41000000000211</v>
      </c>
      <c r="C3144" s="428">
        <f t="shared" si="447"/>
        <v>31.41</v>
      </c>
      <c r="D3144" s="425">
        <f t="shared" si="442"/>
        <v>0.31418676317280758</v>
      </c>
      <c r="E3144" s="433">
        <f t="shared" si="448"/>
        <v>31.41</v>
      </c>
      <c r="F3144" s="430">
        <f t="shared" si="443"/>
        <v>0.33597902758432946</v>
      </c>
      <c r="G3144" s="439">
        <f t="shared" si="449"/>
        <v>31.41</v>
      </c>
      <c r="H3144" s="435">
        <f t="shared" si="444"/>
        <v>0.33597902758432946</v>
      </c>
      <c r="I3144" s="577">
        <f t="shared" si="449"/>
        <v>31.41</v>
      </c>
      <c r="J3144" s="573">
        <f t="shared" si="445"/>
        <v>0.74623344280713877</v>
      </c>
    </row>
    <row r="3145" spans="1:10" x14ac:dyDescent="0.25">
      <c r="A3145">
        <f t="shared" si="446"/>
        <v>0.31428659283716737</v>
      </c>
      <c r="B3145" s="2">
        <f t="shared" si="441"/>
        <v>31.420000000002112</v>
      </c>
      <c r="C3145" s="428">
        <f t="shared" si="447"/>
        <v>31.42</v>
      </c>
      <c r="D3145" s="425">
        <f t="shared" si="442"/>
        <v>0.31428659283714638</v>
      </c>
      <c r="E3145" s="433">
        <f t="shared" si="448"/>
        <v>31.42</v>
      </c>
      <c r="F3145" s="430">
        <f t="shared" si="443"/>
        <v>0.33606818676034012</v>
      </c>
      <c r="G3145" s="439">
        <f t="shared" si="449"/>
        <v>31.42</v>
      </c>
      <c r="H3145" s="435">
        <f t="shared" si="444"/>
        <v>0.33606818676034012</v>
      </c>
      <c r="I3145" s="577">
        <f t="shared" si="449"/>
        <v>31.42</v>
      </c>
      <c r="J3145" s="573">
        <f t="shared" si="445"/>
        <v>0.74631476968282784</v>
      </c>
    </row>
    <row r="3146" spans="1:10" x14ac:dyDescent="0.25">
      <c r="A3146">
        <f t="shared" si="446"/>
        <v>0.31438642284229912</v>
      </c>
      <c r="B3146" s="2">
        <f t="shared" si="441"/>
        <v>31.430000000002114</v>
      </c>
      <c r="C3146" s="428">
        <f t="shared" si="447"/>
        <v>31.43</v>
      </c>
      <c r="D3146" s="425">
        <f t="shared" si="442"/>
        <v>0.31438642284227802</v>
      </c>
      <c r="E3146" s="433">
        <f t="shared" si="448"/>
        <v>31.43</v>
      </c>
      <c r="F3146" s="430">
        <f t="shared" si="443"/>
        <v>0.33615735138955316</v>
      </c>
      <c r="G3146" s="439">
        <f t="shared" si="449"/>
        <v>31.43</v>
      </c>
      <c r="H3146" s="435">
        <f t="shared" si="444"/>
        <v>0.33615735138955316</v>
      </c>
      <c r="I3146" s="577">
        <f t="shared" si="449"/>
        <v>31.43</v>
      </c>
      <c r="J3146" s="573">
        <f t="shared" si="445"/>
        <v>0.7463960981722334</v>
      </c>
    </row>
    <row r="3147" spans="1:10" x14ac:dyDescent="0.25">
      <c r="A3147">
        <f t="shared" si="446"/>
        <v>0.31448625318753265</v>
      </c>
      <c r="B3147" s="2">
        <f t="shared" si="441"/>
        <v>31.440000000002115</v>
      </c>
      <c r="C3147" s="428">
        <f t="shared" si="447"/>
        <v>31.44</v>
      </c>
      <c r="D3147" s="425">
        <f t="shared" si="442"/>
        <v>0.31448625318751156</v>
      </c>
      <c r="E3147" s="433">
        <f t="shared" si="448"/>
        <v>31.44</v>
      </c>
      <c r="F3147" s="430">
        <f t="shared" si="443"/>
        <v>0.33624652146935741</v>
      </c>
      <c r="G3147" s="439">
        <f t="shared" si="449"/>
        <v>31.44</v>
      </c>
      <c r="H3147" s="435">
        <f t="shared" si="444"/>
        <v>0.33624652146935741</v>
      </c>
      <c r="I3147" s="577">
        <f t="shared" si="449"/>
        <v>31.44</v>
      </c>
      <c r="J3147" s="573">
        <f t="shared" si="445"/>
        <v>0.74647742827514696</v>
      </c>
    </row>
    <row r="3148" spans="1:10" x14ac:dyDescent="0.25">
      <c r="A3148">
        <f t="shared" si="446"/>
        <v>0.31458608387217823</v>
      </c>
      <c r="B3148" s="2">
        <f t="shared" si="441"/>
        <v>31.450000000002117</v>
      </c>
      <c r="C3148" s="428">
        <f t="shared" si="447"/>
        <v>31.45</v>
      </c>
      <c r="D3148" s="425">
        <f t="shared" si="442"/>
        <v>0.31458608387215709</v>
      </c>
      <c r="E3148" s="433">
        <f t="shared" si="448"/>
        <v>31.45</v>
      </c>
      <c r="F3148" s="430">
        <f t="shared" si="443"/>
        <v>0.33633569699714227</v>
      </c>
      <c r="G3148" s="439">
        <f t="shared" si="449"/>
        <v>31.45</v>
      </c>
      <c r="H3148" s="435">
        <f t="shared" si="444"/>
        <v>0.33633569699714227</v>
      </c>
      <c r="I3148" s="577">
        <f t="shared" si="449"/>
        <v>31.45</v>
      </c>
      <c r="J3148" s="573">
        <f t="shared" si="445"/>
        <v>0.74655875999135879</v>
      </c>
    </row>
    <row r="3149" spans="1:10" x14ac:dyDescent="0.25">
      <c r="A3149">
        <f t="shared" si="446"/>
        <v>0.31468591489554765</v>
      </c>
      <c r="B3149" s="2">
        <f t="shared" si="441"/>
        <v>31.460000000002118</v>
      </c>
      <c r="C3149" s="428">
        <f t="shared" si="447"/>
        <v>31.46</v>
      </c>
      <c r="D3149" s="425">
        <f t="shared" si="442"/>
        <v>0.31468591489552644</v>
      </c>
      <c r="E3149" s="433">
        <f t="shared" si="448"/>
        <v>31.46</v>
      </c>
      <c r="F3149" s="430">
        <f t="shared" si="443"/>
        <v>0.33642487797029841</v>
      </c>
      <c r="G3149" s="439">
        <f t="shared" si="449"/>
        <v>31.46</v>
      </c>
      <c r="H3149" s="435">
        <f t="shared" si="444"/>
        <v>0.33642487797029841</v>
      </c>
      <c r="I3149" s="577">
        <f t="shared" si="449"/>
        <v>31.46</v>
      </c>
      <c r="J3149" s="573">
        <f t="shared" si="445"/>
        <v>0.74664009332066028</v>
      </c>
    </row>
    <row r="3150" spans="1:10" x14ac:dyDescent="0.25">
      <c r="A3150">
        <f t="shared" si="446"/>
        <v>0.31478574625695371</v>
      </c>
      <c r="B3150" s="2">
        <f t="shared" si="441"/>
        <v>31.47000000000212</v>
      </c>
      <c r="C3150" s="428">
        <f t="shared" si="447"/>
        <v>31.47</v>
      </c>
      <c r="D3150" s="425">
        <f t="shared" si="442"/>
        <v>0.31478574625693256</v>
      </c>
      <c r="E3150" s="433">
        <f t="shared" si="448"/>
        <v>31.47</v>
      </c>
      <c r="F3150" s="430">
        <f t="shared" si="443"/>
        <v>0.33651406438621728</v>
      </c>
      <c r="G3150" s="439">
        <f t="shared" si="449"/>
        <v>31.47</v>
      </c>
      <c r="H3150" s="435">
        <f t="shared" si="444"/>
        <v>0.33651406438621728</v>
      </c>
      <c r="I3150" s="577">
        <f t="shared" si="449"/>
        <v>31.47</v>
      </c>
      <c r="J3150" s="573">
        <f t="shared" si="445"/>
        <v>0.74672142826284182</v>
      </c>
    </row>
    <row r="3151" spans="1:10" x14ac:dyDescent="0.25">
      <c r="A3151">
        <f t="shared" si="446"/>
        <v>0.31488557795571115</v>
      </c>
      <c r="B3151" s="2">
        <f t="shared" si="441"/>
        <v>31.480000000002121</v>
      </c>
      <c r="C3151" s="428">
        <f t="shared" si="447"/>
        <v>31.48</v>
      </c>
      <c r="D3151" s="425">
        <f t="shared" si="442"/>
        <v>0.31488557795568994</v>
      </c>
      <c r="E3151" s="433">
        <f t="shared" si="448"/>
        <v>31.48</v>
      </c>
      <c r="F3151" s="430">
        <f t="shared" si="443"/>
        <v>0.33660325624229159</v>
      </c>
      <c r="G3151" s="439">
        <f t="shared" si="449"/>
        <v>31.48</v>
      </c>
      <c r="H3151" s="435">
        <f t="shared" si="444"/>
        <v>0.33660325624229159</v>
      </c>
      <c r="I3151" s="577">
        <f t="shared" si="449"/>
        <v>31.48</v>
      </c>
      <c r="J3151" s="573">
        <f t="shared" si="445"/>
        <v>0.74680276481769481</v>
      </c>
    </row>
    <row r="3152" spans="1:10" x14ac:dyDescent="0.25">
      <c r="A3152">
        <f t="shared" si="446"/>
        <v>0.31498540999113567</v>
      </c>
      <c r="B3152" s="2">
        <f t="shared" si="441"/>
        <v>31.490000000002123</v>
      </c>
      <c r="C3152" s="428">
        <f t="shared" si="447"/>
        <v>31.49</v>
      </c>
      <c r="D3152" s="425">
        <f t="shared" si="442"/>
        <v>0.31498540999111446</v>
      </c>
      <c r="E3152" s="433">
        <f t="shared" si="448"/>
        <v>31.49</v>
      </c>
      <c r="F3152" s="430">
        <f t="shared" si="443"/>
        <v>0.33669245353591493</v>
      </c>
      <c r="G3152" s="439">
        <f t="shared" si="449"/>
        <v>31.49</v>
      </c>
      <c r="H3152" s="435">
        <f t="shared" si="444"/>
        <v>0.33669245353591493</v>
      </c>
      <c r="I3152" s="577">
        <f t="shared" si="449"/>
        <v>31.49</v>
      </c>
      <c r="J3152" s="573">
        <f t="shared" si="445"/>
        <v>0.74688410298501018</v>
      </c>
    </row>
    <row r="3153" spans="1:10" x14ac:dyDescent="0.25">
      <c r="A3153">
        <f t="shared" si="446"/>
        <v>0.31508524236254465</v>
      </c>
      <c r="B3153" s="2">
        <f t="shared" si="441"/>
        <v>31.500000000002125</v>
      </c>
      <c r="C3153" s="428">
        <f t="shared" si="447"/>
        <v>31.5</v>
      </c>
      <c r="D3153" s="425">
        <f t="shared" si="442"/>
        <v>0.31508524236252339</v>
      </c>
      <c r="E3153" s="433">
        <f t="shared" si="448"/>
        <v>31.5</v>
      </c>
      <c r="F3153" s="430">
        <f t="shared" si="443"/>
        <v>0.33678165626448198</v>
      </c>
      <c r="G3153" s="439">
        <f t="shared" si="449"/>
        <v>31.5</v>
      </c>
      <c r="H3153" s="435">
        <f t="shared" si="444"/>
        <v>0.33678165626448198</v>
      </c>
      <c r="I3153" s="577">
        <f t="shared" si="449"/>
        <v>31.5</v>
      </c>
      <c r="J3153" s="573">
        <f t="shared" si="445"/>
        <v>0.74696544276457888</v>
      </c>
    </row>
    <row r="3154" spans="1:10" x14ac:dyDescent="0.25">
      <c r="A3154">
        <f t="shared" si="446"/>
        <v>0.31518507506925664</v>
      </c>
      <c r="B3154" s="2">
        <f t="shared" si="441"/>
        <v>31.510000000002126</v>
      </c>
      <c r="C3154" s="428">
        <f t="shared" si="447"/>
        <v>31.51</v>
      </c>
      <c r="D3154" s="425">
        <f t="shared" si="442"/>
        <v>0.31518507506923538</v>
      </c>
      <c r="E3154" s="433">
        <f t="shared" si="448"/>
        <v>31.51</v>
      </c>
      <c r="F3154" s="430">
        <f t="shared" si="443"/>
        <v>0.33687086442538844</v>
      </c>
      <c r="G3154" s="439">
        <f t="shared" si="449"/>
        <v>31.51</v>
      </c>
      <c r="H3154" s="435">
        <f t="shared" si="444"/>
        <v>0.33687086442538844</v>
      </c>
      <c r="I3154" s="577">
        <f t="shared" si="449"/>
        <v>31.51</v>
      </c>
      <c r="J3154" s="573">
        <f t="shared" si="445"/>
        <v>0.74704678415619208</v>
      </c>
    </row>
    <row r="3155" spans="1:10" x14ac:dyDescent="0.25">
      <c r="A3155">
        <f t="shared" si="446"/>
        <v>0.31528490811059173</v>
      </c>
      <c r="B3155" s="2">
        <f t="shared" si="441"/>
        <v>31.520000000002128</v>
      </c>
      <c r="C3155" s="428">
        <f t="shared" si="447"/>
        <v>31.52</v>
      </c>
      <c r="D3155" s="425">
        <f t="shared" si="442"/>
        <v>0.31528490811057042</v>
      </c>
      <c r="E3155" s="433">
        <f t="shared" si="448"/>
        <v>31.52</v>
      </c>
      <c r="F3155" s="430">
        <f t="shared" si="443"/>
        <v>0.33696007801603101</v>
      </c>
      <c r="G3155" s="439">
        <f t="shared" si="449"/>
        <v>31.52</v>
      </c>
      <c r="H3155" s="435">
        <f t="shared" si="444"/>
        <v>0.33696007801603101</v>
      </c>
      <c r="I3155" s="577">
        <f t="shared" si="449"/>
        <v>31.52</v>
      </c>
      <c r="J3155" s="573">
        <f t="shared" si="445"/>
        <v>0.74712812715964072</v>
      </c>
    </row>
    <row r="3156" spans="1:10" x14ac:dyDescent="0.25">
      <c r="A3156">
        <f t="shared" si="446"/>
        <v>0.31538474148587137</v>
      </c>
      <c r="B3156" s="2">
        <f t="shared" si="441"/>
        <v>31.530000000002129</v>
      </c>
      <c r="C3156" s="428">
        <f t="shared" si="447"/>
        <v>31.53</v>
      </c>
      <c r="D3156" s="425">
        <f t="shared" si="442"/>
        <v>0.31538474148585011</v>
      </c>
      <c r="E3156" s="433">
        <f t="shared" si="448"/>
        <v>31.53</v>
      </c>
      <c r="F3156" s="430">
        <f t="shared" si="443"/>
        <v>0.33704929703380737</v>
      </c>
      <c r="G3156" s="439">
        <f t="shared" si="449"/>
        <v>31.53</v>
      </c>
      <c r="H3156" s="435">
        <f t="shared" si="444"/>
        <v>0.33704929703380737</v>
      </c>
      <c r="I3156" s="577">
        <f t="shared" si="449"/>
        <v>31.53</v>
      </c>
      <c r="J3156" s="573">
        <f t="shared" si="445"/>
        <v>0.74720947177471597</v>
      </c>
    </row>
    <row r="3157" spans="1:10" x14ac:dyDescent="0.25">
      <c r="A3157">
        <f t="shared" si="446"/>
        <v>0.31548457519441842</v>
      </c>
      <c r="B3157" s="2">
        <f t="shared" si="441"/>
        <v>31.540000000002131</v>
      </c>
      <c r="C3157" s="428">
        <f t="shared" si="447"/>
        <v>31.54</v>
      </c>
      <c r="D3157" s="425">
        <f t="shared" si="442"/>
        <v>0.3154845751943971</v>
      </c>
      <c r="E3157" s="433">
        <f t="shared" si="448"/>
        <v>31.54</v>
      </c>
      <c r="F3157" s="430">
        <f t="shared" si="443"/>
        <v>0.33713852147611628</v>
      </c>
      <c r="G3157" s="439">
        <f t="shared" si="449"/>
        <v>31.54</v>
      </c>
      <c r="H3157" s="435">
        <f t="shared" si="444"/>
        <v>0.33713852147611628</v>
      </c>
      <c r="I3157" s="577">
        <f t="shared" si="449"/>
        <v>31.54</v>
      </c>
      <c r="J3157" s="573">
        <f t="shared" si="445"/>
        <v>0.74729081800120933</v>
      </c>
    </row>
    <row r="3158" spans="1:10" x14ac:dyDescent="0.25">
      <c r="A3158">
        <f t="shared" si="446"/>
        <v>0.31558440923555692</v>
      </c>
      <c r="B3158" s="2">
        <f t="shared" si="441"/>
        <v>31.550000000002132</v>
      </c>
      <c r="C3158" s="428">
        <f t="shared" si="447"/>
        <v>31.55</v>
      </c>
      <c r="D3158" s="425">
        <f t="shared" si="442"/>
        <v>0.3155844092355356</v>
      </c>
      <c r="E3158" s="433">
        <f t="shared" si="448"/>
        <v>31.55</v>
      </c>
      <c r="F3158" s="430">
        <f t="shared" si="443"/>
        <v>0.33722775134035765</v>
      </c>
      <c r="G3158" s="439">
        <f t="shared" si="449"/>
        <v>31.55</v>
      </c>
      <c r="H3158" s="435">
        <f t="shared" si="444"/>
        <v>0.33722775134035765</v>
      </c>
      <c r="I3158" s="577">
        <f t="shared" si="449"/>
        <v>31.55</v>
      </c>
      <c r="J3158" s="573">
        <f t="shared" si="445"/>
        <v>0.74737216583891164</v>
      </c>
    </row>
    <row r="3159" spans="1:10" x14ac:dyDescent="0.25">
      <c r="A3159">
        <f t="shared" si="446"/>
        <v>0.31568424360861264</v>
      </c>
      <c r="B3159" s="2">
        <f t="shared" si="441"/>
        <v>31.560000000002134</v>
      </c>
      <c r="C3159" s="428">
        <f t="shared" si="447"/>
        <v>31.56</v>
      </c>
      <c r="D3159" s="425">
        <f t="shared" si="442"/>
        <v>0.31568424360859132</v>
      </c>
      <c r="E3159" s="433">
        <f t="shared" si="448"/>
        <v>31.56</v>
      </c>
      <c r="F3159" s="430">
        <f t="shared" si="443"/>
        <v>0.33731698662393211</v>
      </c>
      <c r="G3159" s="439">
        <f t="shared" si="449"/>
        <v>31.56</v>
      </c>
      <c r="H3159" s="435">
        <f t="shared" si="444"/>
        <v>0.33731698662393211</v>
      </c>
      <c r="I3159" s="577">
        <f t="shared" si="449"/>
        <v>31.56</v>
      </c>
      <c r="J3159" s="573">
        <f t="shared" si="445"/>
        <v>0.7474535152876145</v>
      </c>
    </row>
    <row r="3160" spans="1:10" x14ac:dyDescent="0.25">
      <c r="A3160">
        <f t="shared" si="446"/>
        <v>0.31578407831291244</v>
      </c>
      <c r="B3160" s="2">
        <f t="shared" si="441"/>
        <v>31.570000000002135</v>
      </c>
      <c r="C3160" s="428">
        <f t="shared" si="447"/>
        <v>31.57</v>
      </c>
      <c r="D3160" s="425">
        <f t="shared" si="442"/>
        <v>0.31578407831289113</v>
      </c>
      <c r="E3160" s="433">
        <f t="shared" si="448"/>
        <v>31.57</v>
      </c>
      <c r="F3160" s="430">
        <f t="shared" si="443"/>
        <v>0.33740622732424147</v>
      </c>
      <c r="G3160" s="439">
        <f t="shared" si="449"/>
        <v>31.57</v>
      </c>
      <c r="H3160" s="435">
        <f t="shared" si="444"/>
        <v>0.33740622732424147</v>
      </c>
      <c r="I3160" s="577">
        <f t="shared" si="449"/>
        <v>31.57</v>
      </c>
      <c r="J3160" s="573">
        <f t="shared" si="445"/>
        <v>0.74753486634710853</v>
      </c>
    </row>
    <row r="3161" spans="1:10" x14ac:dyDescent="0.25">
      <c r="A3161">
        <f t="shared" si="446"/>
        <v>0.31588391334778471</v>
      </c>
      <c r="B3161" s="2">
        <f t="shared" si="441"/>
        <v>31.580000000002137</v>
      </c>
      <c r="C3161" s="428">
        <f t="shared" si="447"/>
        <v>31.58</v>
      </c>
      <c r="D3161" s="425">
        <f t="shared" si="442"/>
        <v>0.31588391334776333</v>
      </c>
      <c r="E3161" s="433">
        <f t="shared" si="448"/>
        <v>31.58</v>
      </c>
      <c r="F3161" s="430">
        <f t="shared" si="443"/>
        <v>0.33749547343868874</v>
      </c>
      <c r="G3161" s="439">
        <f t="shared" si="449"/>
        <v>31.58</v>
      </c>
      <c r="H3161" s="435">
        <f t="shared" si="444"/>
        <v>0.33749547343868874</v>
      </c>
      <c r="I3161" s="577">
        <f t="shared" si="449"/>
        <v>31.58</v>
      </c>
      <c r="J3161" s="573">
        <f t="shared" si="445"/>
        <v>0.74761621901718645</v>
      </c>
    </row>
    <row r="3162" spans="1:10" x14ac:dyDescent="0.25">
      <c r="A3162">
        <f t="shared" si="446"/>
        <v>0.31598374871255908</v>
      </c>
      <c r="B3162" s="2">
        <f t="shared" si="441"/>
        <v>31.590000000002139</v>
      </c>
      <c r="C3162" s="428">
        <f t="shared" si="447"/>
        <v>31.59</v>
      </c>
      <c r="D3162" s="425">
        <f t="shared" si="442"/>
        <v>0.3159837487125377</v>
      </c>
      <c r="E3162" s="433">
        <f t="shared" si="448"/>
        <v>31.59</v>
      </c>
      <c r="F3162" s="430">
        <f t="shared" si="443"/>
        <v>0.33758472496467762</v>
      </c>
      <c r="G3162" s="439">
        <f t="shared" si="449"/>
        <v>31.59</v>
      </c>
      <c r="H3162" s="435">
        <f t="shared" si="444"/>
        <v>0.33758472496467762</v>
      </c>
      <c r="I3162" s="577">
        <f t="shared" si="449"/>
        <v>31.59</v>
      </c>
      <c r="J3162" s="573">
        <f t="shared" si="445"/>
        <v>0.74769757329763797</v>
      </c>
    </row>
    <row r="3163" spans="1:10" x14ac:dyDescent="0.25">
      <c r="A3163">
        <f t="shared" si="446"/>
        <v>0.31608358440656664</v>
      </c>
      <c r="B3163" s="2">
        <f t="shared" si="441"/>
        <v>31.60000000000214</v>
      </c>
      <c r="C3163" s="428">
        <f t="shared" si="447"/>
        <v>31.6</v>
      </c>
      <c r="D3163" s="425">
        <f t="shared" si="442"/>
        <v>0.31608358440654533</v>
      </c>
      <c r="E3163" s="433">
        <f t="shared" si="448"/>
        <v>31.6</v>
      </c>
      <c r="F3163" s="430">
        <f t="shared" si="443"/>
        <v>0.33767398189961306</v>
      </c>
      <c r="G3163" s="439">
        <f t="shared" si="449"/>
        <v>31.6</v>
      </c>
      <c r="H3163" s="435">
        <f t="shared" si="444"/>
        <v>0.33767398189961306</v>
      </c>
      <c r="I3163" s="577">
        <f t="shared" si="449"/>
        <v>31.6</v>
      </c>
      <c r="J3163" s="573">
        <f t="shared" si="445"/>
        <v>0.7477789291882555</v>
      </c>
    </row>
    <row r="3164" spans="1:10" x14ac:dyDescent="0.25">
      <c r="A3164">
        <f t="shared" si="446"/>
        <v>0.31618342042913994</v>
      </c>
      <c r="B3164" s="2">
        <f t="shared" si="441"/>
        <v>31.610000000002142</v>
      </c>
      <c r="C3164" s="428">
        <f t="shared" si="447"/>
        <v>31.61</v>
      </c>
      <c r="D3164" s="425">
        <f t="shared" si="442"/>
        <v>0.31618342042911851</v>
      </c>
      <c r="E3164" s="433">
        <f t="shared" si="448"/>
        <v>31.61</v>
      </c>
      <c r="F3164" s="430">
        <f t="shared" si="443"/>
        <v>0.33776324424090098</v>
      </c>
      <c r="G3164" s="439">
        <f t="shared" si="449"/>
        <v>31.61</v>
      </c>
      <c r="H3164" s="435">
        <f t="shared" si="444"/>
        <v>0.33776324424090098</v>
      </c>
      <c r="I3164" s="577">
        <f t="shared" si="449"/>
        <v>31.61</v>
      </c>
      <c r="J3164" s="573">
        <f t="shared" si="445"/>
        <v>0.74786028668883031</v>
      </c>
    </row>
    <row r="3165" spans="1:10" x14ac:dyDescent="0.25">
      <c r="A3165">
        <f t="shared" si="446"/>
        <v>0.31628325677961255</v>
      </c>
      <c r="B3165" s="2">
        <f t="shared" si="441"/>
        <v>31.620000000002143</v>
      </c>
      <c r="C3165" s="428">
        <f t="shared" si="447"/>
        <v>31.62</v>
      </c>
      <c r="D3165" s="425">
        <f t="shared" si="442"/>
        <v>0.31628325677959124</v>
      </c>
      <c r="E3165" s="433">
        <f t="shared" si="448"/>
        <v>31.62</v>
      </c>
      <c r="F3165" s="430">
        <f t="shared" si="443"/>
        <v>0.33785251198594829</v>
      </c>
      <c r="G3165" s="439">
        <f t="shared" si="449"/>
        <v>31.62</v>
      </c>
      <c r="H3165" s="435">
        <f t="shared" si="444"/>
        <v>0.33785251198594829</v>
      </c>
      <c r="I3165" s="577">
        <f t="shared" si="449"/>
        <v>31.62</v>
      </c>
      <c r="J3165" s="573">
        <f t="shared" si="445"/>
        <v>0.74794164579915379</v>
      </c>
    </row>
    <row r="3166" spans="1:10" x14ac:dyDescent="0.25">
      <c r="A3166">
        <f t="shared" si="446"/>
        <v>0.31638309345731991</v>
      </c>
      <c r="B3166" s="2">
        <f t="shared" si="441"/>
        <v>31.630000000002145</v>
      </c>
      <c r="C3166" s="428">
        <f t="shared" si="447"/>
        <v>31.63</v>
      </c>
      <c r="D3166" s="425">
        <f t="shared" si="442"/>
        <v>0.31638309345729848</v>
      </c>
      <c r="E3166" s="433">
        <f t="shared" si="448"/>
        <v>31.63</v>
      </c>
      <c r="F3166" s="430">
        <f t="shared" si="443"/>
        <v>0.33794178513216289</v>
      </c>
      <c r="G3166" s="439">
        <f t="shared" si="449"/>
        <v>31.63</v>
      </c>
      <c r="H3166" s="435">
        <f t="shared" si="444"/>
        <v>0.33794178513216289</v>
      </c>
      <c r="I3166" s="577">
        <f t="shared" si="449"/>
        <v>31.63</v>
      </c>
      <c r="J3166" s="573">
        <f t="shared" si="445"/>
        <v>0.74802300651901732</v>
      </c>
    </row>
    <row r="3167" spans="1:10" x14ac:dyDescent="0.25">
      <c r="A3167">
        <f t="shared" si="446"/>
        <v>0.31648293046159837</v>
      </c>
      <c r="B3167" s="2">
        <f t="shared" si="441"/>
        <v>31.640000000002146</v>
      </c>
      <c r="C3167" s="428">
        <f t="shared" si="447"/>
        <v>31.64</v>
      </c>
      <c r="D3167" s="425">
        <f t="shared" si="442"/>
        <v>0.31648293046157694</v>
      </c>
      <c r="E3167" s="433">
        <f t="shared" si="448"/>
        <v>31.64</v>
      </c>
      <c r="F3167" s="430">
        <f t="shared" si="443"/>
        <v>0.33803106367695379</v>
      </c>
      <c r="G3167" s="439">
        <f t="shared" si="449"/>
        <v>31.64</v>
      </c>
      <c r="H3167" s="435">
        <f t="shared" si="444"/>
        <v>0.33803106367695379</v>
      </c>
      <c r="I3167" s="577">
        <f t="shared" si="449"/>
        <v>31.64</v>
      </c>
      <c r="J3167" s="573">
        <f t="shared" si="445"/>
        <v>0.74810436884821263</v>
      </c>
    </row>
    <row r="3168" spans="1:10" x14ac:dyDescent="0.25">
      <c r="A3168">
        <f t="shared" si="446"/>
        <v>0.31658276779178579</v>
      </c>
      <c r="B3168" s="2">
        <f t="shared" ref="B3168:B3231" si="450">B3167+0.01</f>
        <v>31.650000000002148</v>
      </c>
      <c r="C3168" s="428">
        <f t="shared" si="447"/>
        <v>31.65</v>
      </c>
      <c r="D3168" s="425">
        <f t="shared" si="442"/>
        <v>0.31658276779176431</v>
      </c>
      <c r="E3168" s="433">
        <f t="shared" si="448"/>
        <v>31.65</v>
      </c>
      <c r="F3168" s="430">
        <f t="shared" si="443"/>
        <v>0.33812034761773097</v>
      </c>
      <c r="G3168" s="439">
        <f t="shared" si="449"/>
        <v>31.65</v>
      </c>
      <c r="H3168" s="435">
        <f t="shared" si="444"/>
        <v>0.33812034761773097</v>
      </c>
      <c r="I3168" s="577">
        <f t="shared" si="449"/>
        <v>31.65</v>
      </c>
      <c r="J3168" s="573">
        <f t="shared" si="445"/>
        <v>0.74818573278653133</v>
      </c>
    </row>
    <row r="3169" spans="1:10" x14ac:dyDescent="0.25">
      <c r="A3169">
        <f t="shared" si="446"/>
        <v>0.31668260544722149</v>
      </c>
      <c r="B3169" s="2">
        <f t="shared" si="450"/>
        <v>31.66000000000215</v>
      </c>
      <c r="C3169" s="428">
        <f t="shared" si="447"/>
        <v>31.66</v>
      </c>
      <c r="D3169" s="425">
        <f t="shared" si="442"/>
        <v>0.31668260544720006</v>
      </c>
      <c r="E3169" s="433">
        <f t="shared" si="448"/>
        <v>31.66</v>
      </c>
      <c r="F3169" s="430">
        <f t="shared" si="443"/>
        <v>0.33820963695190542</v>
      </c>
      <c r="G3169" s="439">
        <f t="shared" si="449"/>
        <v>31.66</v>
      </c>
      <c r="H3169" s="435">
        <f t="shared" si="444"/>
        <v>0.33820963695190542</v>
      </c>
      <c r="I3169" s="577">
        <f t="shared" si="449"/>
        <v>31.66</v>
      </c>
      <c r="J3169" s="573">
        <f t="shared" si="445"/>
        <v>0.74826709833376504</v>
      </c>
    </row>
    <row r="3170" spans="1:10" x14ac:dyDescent="0.25">
      <c r="A3170">
        <f t="shared" si="446"/>
        <v>0.31678244342724593</v>
      </c>
      <c r="B3170" s="2">
        <f t="shared" si="450"/>
        <v>31.670000000002151</v>
      </c>
      <c r="C3170" s="428">
        <f t="shared" si="447"/>
        <v>31.67</v>
      </c>
      <c r="D3170" s="425">
        <f t="shared" si="442"/>
        <v>0.31678244342722445</v>
      </c>
      <c r="E3170" s="433">
        <f t="shared" si="448"/>
        <v>31.67</v>
      </c>
      <c r="F3170" s="430">
        <f t="shared" si="443"/>
        <v>0.33829893167688935</v>
      </c>
      <c r="G3170" s="439">
        <f t="shared" si="449"/>
        <v>31.67</v>
      </c>
      <c r="H3170" s="435">
        <f t="shared" si="444"/>
        <v>0.33829893167688935</v>
      </c>
      <c r="I3170" s="577">
        <f t="shared" si="449"/>
        <v>31.67</v>
      </c>
      <c r="J3170" s="573">
        <f t="shared" si="445"/>
        <v>0.74834846548970524</v>
      </c>
    </row>
    <row r="3171" spans="1:10" x14ac:dyDescent="0.25">
      <c r="A3171">
        <f t="shared" si="446"/>
        <v>0.31688228173120109</v>
      </c>
      <c r="B3171" s="2">
        <f t="shared" si="450"/>
        <v>31.680000000002153</v>
      </c>
      <c r="C3171" s="428">
        <f t="shared" si="447"/>
        <v>31.68</v>
      </c>
      <c r="D3171" s="425">
        <f t="shared" si="442"/>
        <v>0.31688228173117966</v>
      </c>
      <c r="E3171" s="433">
        <f t="shared" si="448"/>
        <v>31.68</v>
      </c>
      <c r="F3171" s="430">
        <f t="shared" si="443"/>
        <v>0.33838823179009553</v>
      </c>
      <c r="G3171" s="439">
        <f t="shared" si="449"/>
        <v>31.68</v>
      </c>
      <c r="H3171" s="435">
        <f t="shared" si="444"/>
        <v>0.33838823179009553</v>
      </c>
      <c r="I3171" s="577">
        <f t="shared" si="449"/>
        <v>31.68</v>
      </c>
      <c r="J3171" s="573">
        <f t="shared" si="445"/>
        <v>0.74842983425414378</v>
      </c>
    </row>
    <row r="3172" spans="1:10" x14ac:dyDescent="0.25">
      <c r="A3172">
        <f t="shared" si="446"/>
        <v>0.31698212035843026</v>
      </c>
      <c r="B3172" s="2">
        <f t="shared" si="450"/>
        <v>31.690000000002154</v>
      </c>
      <c r="C3172" s="428">
        <f t="shared" si="447"/>
        <v>31.69</v>
      </c>
      <c r="D3172" s="425">
        <f t="shared" si="442"/>
        <v>0.31698212035840878</v>
      </c>
      <c r="E3172" s="433">
        <f t="shared" si="448"/>
        <v>31.69</v>
      </c>
      <c r="F3172" s="430">
        <f t="shared" si="443"/>
        <v>0.3384775372889382</v>
      </c>
      <c r="G3172" s="439">
        <f t="shared" si="449"/>
        <v>31.69</v>
      </c>
      <c r="H3172" s="435">
        <f t="shared" si="444"/>
        <v>0.3384775372889382</v>
      </c>
      <c r="I3172" s="577">
        <f t="shared" si="449"/>
        <v>31.69</v>
      </c>
      <c r="J3172" s="573">
        <f t="shared" si="445"/>
        <v>0.74851120462687215</v>
      </c>
    </row>
    <row r="3173" spans="1:10" x14ac:dyDescent="0.25">
      <c r="A3173">
        <f t="shared" si="446"/>
        <v>0.31708195930827798</v>
      </c>
      <c r="B3173" s="2">
        <f t="shared" si="450"/>
        <v>31.700000000002156</v>
      </c>
      <c r="C3173" s="428">
        <f t="shared" si="447"/>
        <v>31.7</v>
      </c>
      <c r="D3173" s="425">
        <f t="shared" si="442"/>
        <v>0.31708195930825644</v>
      </c>
      <c r="E3173" s="433">
        <f t="shared" si="448"/>
        <v>31.7</v>
      </c>
      <c r="F3173" s="430">
        <f t="shared" si="443"/>
        <v>0.33856684817083238</v>
      </c>
      <c r="G3173" s="439">
        <f t="shared" si="449"/>
        <v>31.7</v>
      </c>
      <c r="H3173" s="435">
        <f t="shared" si="444"/>
        <v>0.33856684817083238</v>
      </c>
      <c r="I3173" s="577">
        <f t="shared" si="449"/>
        <v>31.7</v>
      </c>
      <c r="J3173" s="573">
        <f t="shared" si="445"/>
        <v>0.74859257660768241</v>
      </c>
    </row>
    <row r="3174" spans="1:10" x14ac:dyDescent="0.25">
      <c r="A3174">
        <f t="shared" si="446"/>
        <v>0.31718179858009027</v>
      </c>
      <c r="B3174" s="2">
        <f t="shared" si="450"/>
        <v>31.710000000002157</v>
      </c>
      <c r="C3174" s="428">
        <f t="shared" si="447"/>
        <v>31.71</v>
      </c>
      <c r="D3174" s="425">
        <f t="shared" si="442"/>
        <v>0.31718179858006873</v>
      </c>
      <c r="E3174" s="433">
        <f t="shared" si="448"/>
        <v>31.71</v>
      </c>
      <c r="F3174" s="430">
        <f t="shared" si="443"/>
        <v>0.3386561644331943</v>
      </c>
      <c r="G3174" s="439">
        <f t="shared" si="449"/>
        <v>31.71</v>
      </c>
      <c r="H3174" s="435">
        <f t="shared" si="444"/>
        <v>0.3386561644331943</v>
      </c>
      <c r="I3174" s="577">
        <f t="shared" si="449"/>
        <v>31.71</v>
      </c>
      <c r="J3174" s="573">
        <f t="shared" si="445"/>
        <v>0.74867395019636629</v>
      </c>
    </row>
    <row r="3175" spans="1:10" x14ac:dyDescent="0.25">
      <c r="A3175">
        <f t="shared" si="446"/>
        <v>0.31728163817321431</v>
      </c>
      <c r="B3175" s="2">
        <f t="shared" si="450"/>
        <v>31.720000000002159</v>
      </c>
      <c r="C3175" s="428">
        <f t="shared" si="447"/>
        <v>31.72</v>
      </c>
      <c r="D3175" s="425">
        <f t="shared" si="442"/>
        <v>0.31728163817319271</v>
      </c>
      <c r="E3175" s="433">
        <f t="shared" si="448"/>
        <v>31.72</v>
      </c>
      <c r="F3175" s="430">
        <f t="shared" si="443"/>
        <v>0.33874548607344096</v>
      </c>
      <c r="G3175" s="439">
        <f t="shared" si="449"/>
        <v>31.72</v>
      </c>
      <c r="H3175" s="435">
        <f t="shared" si="444"/>
        <v>0.33874548607344096</v>
      </c>
      <c r="I3175" s="577">
        <f t="shared" si="449"/>
        <v>31.72</v>
      </c>
      <c r="J3175" s="573">
        <f t="shared" si="445"/>
        <v>0.74875532539271539</v>
      </c>
    </row>
    <row r="3176" spans="1:10" x14ac:dyDescent="0.25">
      <c r="A3176">
        <f t="shared" si="446"/>
        <v>0.31738147808699879</v>
      </c>
      <c r="B3176" s="2">
        <f t="shared" si="450"/>
        <v>31.73000000000216</v>
      </c>
      <c r="C3176" s="428">
        <f t="shared" si="447"/>
        <v>31.73</v>
      </c>
      <c r="D3176" s="425">
        <f t="shared" si="442"/>
        <v>0.3173814780869772</v>
      </c>
      <c r="E3176" s="433">
        <f t="shared" si="448"/>
        <v>31.73</v>
      </c>
      <c r="F3176" s="430">
        <f t="shared" si="443"/>
        <v>0.33883481308899055</v>
      </c>
      <c r="G3176" s="439">
        <f t="shared" si="449"/>
        <v>31.73</v>
      </c>
      <c r="H3176" s="435">
        <f t="shared" si="444"/>
        <v>0.33883481308899055</v>
      </c>
      <c r="I3176" s="577">
        <f t="shared" si="449"/>
        <v>31.73</v>
      </c>
      <c r="J3176" s="573">
        <f t="shared" si="445"/>
        <v>0.74883670219652199</v>
      </c>
    </row>
    <row r="3177" spans="1:10" x14ac:dyDescent="0.25">
      <c r="A3177">
        <f t="shared" si="446"/>
        <v>0.31748131832079357</v>
      </c>
      <c r="B3177" s="2">
        <f t="shared" si="450"/>
        <v>31.740000000002162</v>
      </c>
      <c r="C3177" s="428">
        <f t="shared" si="447"/>
        <v>31.74</v>
      </c>
      <c r="D3177" s="425">
        <f t="shared" si="442"/>
        <v>0.31748131832077198</v>
      </c>
      <c r="E3177" s="433">
        <f t="shared" si="448"/>
        <v>31.74</v>
      </c>
      <c r="F3177" s="430">
        <f t="shared" si="443"/>
        <v>0.33892414547726235</v>
      </c>
      <c r="G3177" s="439">
        <f t="shared" si="449"/>
        <v>31.74</v>
      </c>
      <c r="H3177" s="435">
        <f t="shared" si="444"/>
        <v>0.33892414547726235</v>
      </c>
      <c r="I3177" s="577">
        <f t="shared" si="449"/>
        <v>31.74</v>
      </c>
      <c r="J3177" s="573">
        <f t="shared" si="445"/>
        <v>0.74891808060757747</v>
      </c>
    </row>
    <row r="3178" spans="1:10" x14ac:dyDescent="0.25">
      <c r="A3178">
        <f t="shared" si="446"/>
        <v>0.31758115887394994</v>
      </c>
      <c r="B3178" s="2">
        <f t="shared" si="450"/>
        <v>31.750000000002164</v>
      </c>
      <c r="C3178" s="428">
        <f t="shared" si="447"/>
        <v>31.75</v>
      </c>
      <c r="D3178" s="425">
        <f t="shared" si="442"/>
        <v>0.31758115887392835</v>
      </c>
      <c r="E3178" s="433">
        <f t="shared" si="448"/>
        <v>31.75</v>
      </c>
      <c r="F3178" s="430">
        <f t="shared" si="443"/>
        <v>0.33901348323567643</v>
      </c>
      <c r="G3178" s="439">
        <f t="shared" si="449"/>
        <v>31.75</v>
      </c>
      <c r="H3178" s="435">
        <f t="shared" si="444"/>
        <v>0.33901348323567643</v>
      </c>
      <c r="I3178" s="577">
        <f t="shared" si="449"/>
        <v>31.75</v>
      </c>
      <c r="J3178" s="573">
        <f t="shared" si="445"/>
        <v>0.74899946062567424</v>
      </c>
    </row>
    <row r="3179" spans="1:10" x14ac:dyDescent="0.25">
      <c r="A3179">
        <f t="shared" si="446"/>
        <v>0.31768099974582054</v>
      </c>
      <c r="B3179" s="2">
        <f t="shared" si="450"/>
        <v>31.760000000002165</v>
      </c>
      <c r="C3179" s="428">
        <f t="shared" si="447"/>
        <v>31.76</v>
      </c>
      <c r="D3179" s="425">
        <f t="shared" si="442"/>
        <v>0.31768099974579894</v>
      </c>
      <c r="E3179" s="433">
        <f t="shared" si="448"/>
        <v>31.76</v>
      </c>
      <c r="F3179" s="430">
        <f t="shared" si="443"/>
        <v>0.33910282636165401</v>
      </c>
      <c r="G3179" s="439">
        <f t="shared" si="449"/>
        <v>31.76</v>
      </c>
      <c r="H3179" s="435">
        <f t="shared" si="444"/>
        <v>0.33910282636165401</v>
      </c>
      <c r="I3179" s="577">
        <f t="shared" si="449"/>
        <v>31.76</v>
      </c>
      <c r="J3179" s="573">
        <f t="shared" si="445"/>
        <v>0.74908084225060378</v>
      </c>
    </row>
    <row r="3180" spans="1:10" x14ac:dyDescent="0.25">
      <c r="A3180">
        <f t="shared" si="446"/>
        <v>0.31778084093575931</v>
      </c>
      <c r="B3180" s="2">
        <f t="shared" si="450"/>
        <v>31.770000000002167</v>
      </c>
      <c r="C3180" s="428">
        <f t="shared" si="447"/>
        <v>31.77</v>
      </c>
      <c r="D3180" s="425">
        <f t="shared" si="442"/>
        <v>0.31778084093573761</v>
      </c>
      <c r="E3180" s="433">
        <f t="shared" si="448"/>
        <v>31.77</v>
      </c>
      <c r="F3180" s="430">
        <f t="shared" si="443"/>
        <v>0.33919217485261743</v>
      </c>
      <c r="G3180" s="439">
        <f t="shared" si="449"/>
        <v>31.77</v>
      </c>
      <c r="H3180" s="435">
        <f t="shared" si="444"/>
        <v>0.33919217485261743</v>
      </c>
      <c r="I3180" s="577">
        <f t="shared" si="449"/>
        <v>31.77</v>
      </c>
      <c r="J3180" s="573">
        <f t="shared" si="445"/>
        <v>0.74916222548215916</v>
      </c>
    </row>
    <row r="3181" spans="1:10" x14ac:dyDescent="0.25">
      <c r="A3181">
        <f t="shared" si="446"/>
        <v>0.31788068244312129</v>
      </c>
      <c r="B3181" s="2">
        <f t="shared" si="450"/>
        <v>31.780000000002168</v>
      </c>
      <c r="C3181" s="428">
        <f t="shared" si="447"/>
        <v>31.78</v>
      </c>
      <c r="D3181" s="425">
        <f t="shared" si="442"/>
        <v>0.31788068244309969</v>
      </c>
      <c r="E3181" s="433">
        <f t="shared" si="448"/>
        <v>31.78</v>
      </c>
      <c r="F3181" s="430">
        <f t="shared" si="443"/>
        <v>0.33928152870598982</v>
      </c>
      <c r="G3181" s="439">
        <f t="shared" si="449"/>
        <v>31.78</v>
      </c>
      <c r="H3181" s="435">
        <f t="shared" si="444"/>
        <v>0.33928152870598982</v>
      </c>
      <c r="I3181" s="577">
        <f t="shared" si="449"/>
        <v>31.78</v>
      </c>
      <c r="J3181" s="573">
        <f t="shared" si="445"/>
        <v>0.74924361032013109</v>
      </c>
    </row>
    <row r="3182" spans="1:10" x14ac:dyDescent="0.25">
      <c r="A3182">
        <f t="shared" si="446"/>
        <v>0.31798052426726325</v>
      </c>
      <c r="B3182" s="2">
        <f t="shared" si="450"/>
        <v>31.79000000000217</v>
      </c>
      <c r="C3182" s="428">
        <f t="shared" si="447"/>
        <v>31.79</v>
      </c>
      <c r="D3182" s="425">
        <f t="shared" si="442"/>
        <v>0.3179805242672416</v>
      </c>
      <c r="E3182" s="433">
        <f t="shared" si="448"/>
        <v>31.79</v>
      </c>
      <c r="F3182" s="430">
        <f t="shared" si="443"/>
        <v>0.33937088791919551</v>
      </c>
      <c r="G3182" s="439">
        <f t="shared" si="449"/>
        <v>31.79</v>
      </c>
      <c r="H3182" s="435">
        <f t="shared" si="444"/>
        <v>0.33937088791919551</v>
      </c>
      <c r="I3182" s="577">
        <f t="shared" si="449"/>
        <v>31.79</v>
      </c>
      <c r="J3182" s="573">
        <f t="shared" si="445"/>
        <v>0.74932499676431241</v>
      </c>
    </row>
    <row r="3183" spans="1:10" x14ac:dyDescent="0.25">
      <c r="A3183">
        <f t="shared" si="446"/>
        <v>0.31808036640754289</v>
      </c>
      <c r="B3183" s="2">
        <f t="shared" si="450"/>
        <v>31.800000000002171</v>
      </c>
      <c r="C3183" s="428">
        <f t="shared" si="447"/>
        <v>31.8</v>
      </c>
      <c r="D3183" s="425">
        <f t="shared" si="442"/>
        <v>0.3180803664075213</v>
      </c>
      <c r="E3183" s="433">
        <f t="shared" si="448"/>
        <v>31.8</v>
      </c>
      <c r="F3183" s="430">
        <f t="shared" si="443"/>
        <v>0.33946025248965989</v>
      </c>
      <c r="G3183" s="439">
        <f t="shared" si="449"/>
        <v>31.8</v>
      </c>
      <c r="H3183" s="435">
        <f t="shared" si="444"/>
        <v>0.33946025248965989</v>
      </c>
      <c r="I3183" s="577">
        <f t="shared" si="449"/>
        <v>31.8</v>
      </c>
      <c r="J3183" s="573">
        <f t="shared" si="445"/>
        <v>0.74940638481449517</v>
      </c>
    </row>
    <row r="3184" spans="1:10" x14ac:dyDescent="0.25">
      <c r="A3184">
        <f t="shared" si="446"/>
        <v>0.31818020886331955</v>
      </c>
      <c r="B3184" s="2">
        <f t="shared" si="450"/>
        <v>31.810000000002173</v>
      </c>
      <c r="C3184" s="428">
        <f t="shared" si="447"/>
        <v>31.81</v>
      </c>
      <c r="D3184" s="425">
        <f t="shared" si="442"/>
        <v>0.31818020886329784</v>
      </c>
      <c r="E3184" s="433">
        <f t="shared" si="448"/>
        <v>31.81</v>
      </c>
      <c r="F3184" s="430">
        <f t="shared" si="443"/>
        <v>0.33954962241480907</v>
      </c>
      <c r="G3184" s="439">
        <f t="shared" si="449"/>
        <v>31.81</v>
      </c>
      <c r="H3184" s="435">
        <f t="shared" si="444"/>
        <v>0.33954962241480907</v>
      </c>
      <c r="I3184" s="577">
        <f t="shared" si="449"/>
        <v>31.81</v>
      </c>
      <c r="J3184" s="573">
        <f t="shared" si="445"/>
        <v>0.74948777447047144</v>
      </c>
    </row>
    <row r="3185" spans="1:10" x14ac:dyDescent="0.25">
      <c r="A3185">
        <f t="shared" si="446"/>
        <v>0.31828005163395351</v>
      </c>
      <c r="B3185" s="2">
        <f t="shared" si="450"/>
        <v>31.820000000002175</v>
      </c>
      <c r="C3185" s="428">
        <f t="shared" si="447"/>
        <v>31.82</v>
      </c>
      <c r="D3185" s="425">
        <f t="shared" si="442"/>
        <v>0.3182800516339318</v>
      </c>
      <c r="E3185" s="433">
        <f t="shared" si="448"/>
        <v>31.82</v>
      </c>
      <c r="F3185" s="430">
        <f t="shared" si="443"/>
        <v>0.33963899769207051</v>
      </c>
      <c r="G3185" s="439">
        <f t="shared" si="449"/>
        <v>31.82</v>
      </c>
      <c r="H3185" s="435">
        <f t="shared" si="444"/>
        <v>0.33963899769207051</v>
      </c>
      <c r="I3185" s="577">
        <f t="shared" si="449"/>
        <v>31.82</v>
      </c>
      <c r="J3185" s="573">
        <f t="shared" si="445"/>
        <v>0.74956916573203336</v>
      </c>
    </row>
    <row r="3186" spans="1:10" x14ac:dyDescent="0.25">
      <c r="A3186">
        <f t="shared" si="446"/>
        <v>0.31837989471880668</v>
      </c>
      <c r="B3186" s="2">
        <f t="shared" si="450"/>
        <v>31.830000000002176</v>
      </c>
      <c r="C3186" s="428">
        <f t="shared" si="447"/>
        <v>31.83</v>
      </c>
      <c r="D3186" s="425">
        <f t="shared" si="442"/>
        <v>0.31837989471878497</v>
      </c>
      <c r="E3186" s="433">
        <f t="shared" si="448"/>
        <v>31.83</v>
      </c>
      <c r="F3186" s="430">
        <f t="shared" si="443"/>
        <v>0.33972837831887248</v>
      </c>
      <c r="G3186" s="439">
        <f t="shared" si="449"/>
        <v>31.83</v>
      </c>
      <c r="H3186" s="435">
        <f t="shared" si="444"/>
        <v>0.33972837831887248</v>
      </c>
      <c r="I3186" s="577">
        <f t="shared" si="449"/>
        <v>31.83</v>
      </c>
      <c r="J3186" s="573">
        <f t="shared" si="445"/>
        <v>0.74965055859897323</v>
      </c>
    </row>
    <row r="3187" spans="1:10" x14ac:dyDescent="0.25">
      <c r="A3187">
        <f t="shared" si="446"/>
        <v>0.31847973811724217</v>
      </c>
      <c r="B3187" s="2">
        <f t="shared" si="450"/>
        <v>31.840000000002178</v>
      </c>
      <c r="C3187" s="428">
        <f t="shared" si="447"/>
        <v>31.84</v>
      </c>
      <c r="D3187" s="425">
        <f t="shared" si="442"/>
        <v>0.31847973811722041</v>
      </c>
      <c r="E3187" s="433">
        <f t="shared" si="448"/>
        <v>31.84</v>
      </c>
      <c r="F3187" s="430">
        <f t="shared" si="443"/>
        <v>0.33981776429264443</v>
      </c>
      <c r="G3187" s="439">
        <f t="shared" si="449"/>
        <v>31.84</v>
      </c>
      <c r="H3187" s="435">
        <f t="shared" si="444"/>
        <v>0.33981776429264443</v>
      </c>
      <c r="I3187" s="577">
        <f t="shared" si="449"/>
        <v>31.84</v>
      </c>
      <c r="J3187" s="573">
        <f t="shared" si="445"/>
        <v>0.74973195307108342</v>
      </c>
    </row>
    <row r="3188" spans="1:10" x14ac:dyDescent="0.25">
      <c r="A3188">
        <f t="shared" si="446"/>
        <v>0.31857958182862423</v>
      </c>
      <c r="B3188" s="2">
        <f t="shared" si="450"/>
        <v>31.850000000002179</v>
      </c>
      <c r="C3188" s="428">
        <f t="shared" si="447"/>
        <v>31.85</v>
      </c>
      <c r="D3188" s="425">
        <f t="shared" si="442"/>
        <v>0.31857958182860252</v>
      </c>
      <c r="E3188" s="433">
        <f t="shared" si="448"/>
        <v>31.85</v>
      </c>
      <c r="F3188" s="430">
        <f t="shared" si="443"/>
        <v>0.33990715561081675</v>
      </c>
      <c r="G3188" s="439">
        <f t="shared" si="449"/>
        <v>31.85</v>
      </c>
      <c r="H3188" s="435">
        <f t="shared" si="444"/>
        <v>0.33990715561081675</v>
      </c>
      <c r="I3188" s="577">
        <f t="shared" si="449"/>
        <v>31.85</v>
      </c>
      <c r="J3188" s="573">
        <f t="shared" si="445"/>
        <v>0.74981334914815612</v>
      </c>
    </row>
    <row r="3189" spans="1:10" x14ac:dyDescent="0.25">
      <c r="A3189">
        <f t="shared" si="446"/>
        <v>0.31867942585231873</v>
      </c>
      <c r="B3189" s="2">
        <f t="shared" si="450"/>
        <v>31.860000000002181</v>
      </c>
      <c r="C3189" s="428">
        <f t="shared" si="447"/>
        <v>31.86</v>
      </c>
      <c r="D3189" s="425">
        <f t="shared" si="442"/>
        <v>0.31867942585229692</v>
      </c>
      <c r="E3189" s="433">
        <f t="shared" si="448"/>
        <v>31.86</v>
      </c>
      <c r="F3189" s="430">
        <f t="shared" si="443"/>
        <v>0.33999655227082076</v>
      </c>
      <c r="G3189" s="439">
        <f t="shared" si="449"/>
        <v>31.86</v>
      </c>
      <c r="H3189" s="435">
        <f t="shared" si="444"/>
        <v>0.33999655227082076</v>
      </c>
      <c r="I3189" s="577">
        <f t="shared" si="449"/>
        <v>31.86</v>
      </c>
      <c r="J3189" s="573">
        <f t="shared" si="445"/>
        <v>0.74989474682998358</v>
      </c>
    </row>
    <row r="3190" spans="1:10" x14ac:dyDescent="0.25">
      <c r="A3190">
        <f t="shared" si="446"/>
        <v>0.31877927018769242</v>
      </c>
      <c r="B3190" s="2">
        <f t="shared" si="450"/>
        <v>31.870000000002182</v>
      </c>
      <c r="C3190" s="428">
        <f t="shared" si="447"/>
        <v>31.87</v>
      </c>
      <c r="D3190" s="425">
        <f t="shared" si="442"/>
        <v>0.31877927018767066</v>
      </c>
      <c r="E3190" s="433">
        <f t="shared" si="448"/>
        <v>31.87</v>
      </c>
      <c r="F3190" s="430">
        <f t="shared" si="443"/>
        <v>0.34008595427008892</v>
      </c>
      <c r="G3190" s="439">
        <f t="shared" si="449"/>
        <v>31.87</v>
      </c>
      <c r="H3190" s="435">
        <f t="shared" si="444"/>
        <v>0.34008595427008892</v>
      </c>
      <c r="I3190" s="577">
        <f t="shared" si="449"/>
        <v>31.87</v>
      </c>
      <c r="J3190" s="573">
        <f t="shared" si="445"/>
        <v>0.74997614611635832</v>
      </c>
    </row>
    <row r="3191" spans="1:10" x14ac:dyDescent="0.25">
      <c r="A3191">
        <f t="shared" si="446"/>
        <v>0.31887911483411385</v>
      </c>
      <c r="B3191" s="2">
        <f t="shared" si="450"/>
        <v>31.880000000002184</v>
      </c>
      <c r="C3191" s="428">
        <f t="shared" si="447"/>
        <v>31.88</v>
      </c>
      <c r="D3191" s="425">
        <f t="shared" si="442"/>
        <v>0.31887911483409204</v>
      </c>
      <c r="E3191" s="433">
        <f t="shared" si="448"/>
        <v>31.88</v>
      </c>
      <c r="F3191" s="430">
        <f t="shared" si="443"/>
        <v>0.34017536160605472</v>
      </c>
      <c r="G3191" s="439">
        <f t="shared" si="449"/>
        <v>31.88</v>
      </c>
      <c r="H3191" s="435">
        <f t="shared" si="444"/>
        <v>0.34017536160605472</v>
      </c>
      <c r="I3191" s="577">
        <f t="shared" si="449"/>
        <v>31.88</v>
      </c>
      <c r="J3191" s="573">
        <f t="shared" si="445"/>
        <v>0.7500575470070725</v>
      </c>
    </row>
    <row r="3192" spans="1:10" x14ac:dyDescent="0.25">
      <c r="A3192">
        <f t="shared" si="446"/>
        <v>0.31897895979095237</v>
      </c>
      <c r="B3192" s="2">
        <f t="shared" si="450"/>
        <v>31.890000000002185</v>
      </c>
      <c r="C3192" s="428">
        <f t="shared" si="447"/>
        <v>31.89</v>
      </c>
      <c r="D3192" s="425">
        <f t="shared" si="442"/>
        <v>0.31897895979093055</v>
      </c>
      <c r="E3192" s="433">
        <f t="shared" si="448"/>
        <v>31.89</v>
      </c>
      <c r="F3192" s="430">
        <f t="shared" si="443"/>
        <v>0.34026477427615254</v>
      </c>
      <c r="G3192" s="439">
        <f t="shared" si="449"/>
        <v>31.89</v>
      </c>
      <c r="H3192" s="435">
        <f t="shared" si="444"/>
        <v>0.34026477427615254</v>
      </c>
      <c r="I3192" s="577">
        <f t="shared" si="449"/>
        <v>31.89</v>
      </c>
      <c r="J3192" s="573">
        <f t="shared" si="445"/>
        <v>0.75013894950191906</v>
      </c>
    </row>
    <row r="3193" spans="1:10" x14ac:dyDescent="0.25">
      <c r="A3193">
        <f t="shared" si="446"/>
        <v>0.31907880505757896</v>
      </c>
      <c r="B3193" s="2">
        <f t="shared" si="450"/>
        <v>31.900000000002187</v>
      </c>
      <c r="C3193" s="428">
        <f t="shared" si="447"/>
        <v>31.9</v>
      </c>
      <c r="D3193" s="425">
        <f t="shared" si="442"/>
        <v>0.31907880505755704</v>
      </c>
      <c r="E3193" s="433">
        <f t="shared" si="448"/>
        <v>31.9</v>
      </c>
      <c r="F3193" s="430">
        <f t="shared" si="443"/>
        <v>0.34035419227781782</v>
      </c>
      <c r="G3193" s="439">
        <f t="shared" si="449"/>
        <v>31.9</v>
      </c>
      <c r="H3193" s="435">
        <f t="shared" si="444"/>
        <v>0.34035419227781782</v>
      </c>
      <c r="I3193" s="577">
        <f t="shared" si="449"/>
        <v>31.9</v>
      </c>
      <c r="J3193" s="573">
        <f t="shared" si="445"/>
        <v>0.75022035360069006</v>
      </c>
    </row>
    <row r="3194" spans="1:10" x14ac:dyDescent="0.25">
      <c r="A3194">
        <f t="shared" si="446"/>
        <v>0.31917865063336565</v>
      </c>
      <c r="B3194" s="2">
        <f t="shared" si="450"/>
        <v>31.910000000002189</v>
      </c>
      <c r="C3194" s="428">
        <f t="shared" si="447"/>
        <v>31.91</v>
      </c>
      <c r="D3194" s="425">
        <f t="shared" si="442"/>
        <v>0.31917865063334372</v>
      </c>
      <c r="E3194" s="433">
        <f t="shared" si="448"/>
        <v>31.91</v>
      </c>
      <c r="F3194" s="430">
        <f t="shared" si="443"/>
        <v>0.34044361560848729</v>
      </c>
      <c r="G3194" s="439">
        <f t="shared" si="449"/>
        <v>31.91</v>
      </c>
      <c r="H3194" s="435">
        <f t="shared" si="444"/>
        <v>0.34044361560848729</v>
      </c>
      <c r="I3194" s="577">
        <f t="shared" si="449"/>
        <v>31.91</v>
      </c>
      <c r="J3194" s="573">
        <f t="shared" si="445"/>
        <v>0.750301759303178</v>
      </c>
    </row>
    <row r="3195" spans="1:10" x14ac:dyDescent="0.25">
      <c r="A3195">
        <f t="shared" si="446"/>
        <v>0.31927849651768586</v>
      </c>
      <c r="B3195" s="2">
        <f t="shared" si="450"/>
        <v>31.92000000000219</v>
      </c>
      <c r="C3195" s="428">
        <f t="shared" si="447"/>
        <v>31.92</v>
      </c>
      <c r="D3195" s="425">
        <f t="shared" si="442"/>
        <v>0.3192784965176641</v>
      </c>
      <c r="E3195" s="433">
        <f t="shared" si="448"/>
        <v>31.92</v>
      </c>
      <c r="F3195" s="430">
        <f t="shared" si="443"/>
        <v>0.34053304426559822</v>
      </c>
      <c r="G3195" s="439">
        <f t="shared" si="449"/>
        <v>31.92</v>
      </c>
      <c r="H3195" s="435">
        <f t="shared" si="444"/>
        <v>0.34053304426559822</v>
      </c>
      <c r="I3195" s="577">
        <f t="shared" si="449"/>
        <v>31.92</v>
      </c>
      <c r="J3195" s="573">
        <f t="shared" si="445"/>
        <v>0.75038316660917592</v>
      </c>
    </row>
    <row r="3196" spans="1:10" x14ac:dyDescent="0.25">
      <c r="A3196">
        <f t="shared" si="446"/>
        <v>0.31937834270991439</v>
      </c>
      <c r="B3196" s="2">
        <f t="shared" si="450"/>
        <v>31.930000000002192</v>
      </c>
      <c r="C3196" s="428">
        <f t="shared" si="447"/>
        <v>31.93</v>
      </c>
      <c r="D3196" s="425">
        <f t="shared" si="442"/>
        <v>0.31937834270989252</v>
      </c>
      <c r="E3196" s="433">
        <f t="shared" si="448"/>
        <v>31.93</v>
      </c>
      <c r="F3196" s="430">
        <f t="shared" si="443"/>
        <v>0.3406224782465892</v>
      </c>
      <c r="G3196" s="439">
        <f t="shared" si="449"/>
        <v>31.93</v>
      </c>
      <c r="H3196" s="435">
        <f t="shared" si="444"/>
        <v>0.3406224782465892</v>
      </c>
      <c r="I3196" s="577">
        <f t="shared" si="449"/>
        <v>31.93</v>
      </c>
      <c r="J3196" s="573">
        <f t="shared" si="445"/>
        <v>0.75046457551847545</v>
      </c>
    </row>
    <row r="3197" spans="1:10" x14ac:dyDescent="0.25">
      <c r="A3197">
        <f t="shared" si="446"/>
        <v>0.31947818920942717</v>
      </c>
      <c r="B3197" s="2">
        <f t="shared" si="450"/>
        <v>31.940000000002193</v>
      </c>
      <c r="C3197" s="428">
        <f t="shared" si="447"/>
        <v>31.94</v>
      </c>
      <c r="D3197" s="425">
        <f t="shared" si="442"/>
        <v>0.31947818920940529</v>
      </c>
      <c r="E3197" s="433">
        <f t="shared" si="448"/>
        <v>31.94</v>
      </c>
      <c r="F3197" s="430">
        <f t="shared" si="443"/>
        <v>0.34071191754889979</v>
      </c>
      <c r="G3197" s="439">
        <f t="shared" si="449"/>
        <v>31.94</v>
      </c>
      <c r="H3197" s="435">
        <f t="shared" si="444"/>
        <v>0.34071191754889979</v>
      </c>
      <c r="I3197" s="577">
        <f t="shared" si="449"/>
        <v>31.94</v>
      </c>
      <c r="J3197" s="573">
        <f t="shared" si="445"/>
        <v>0.75054598603087019</v>
      </c>
    </row>
    <row r="3198" spans="1:10" x14ac:dyDescent="0.25">
      <c r="A3198">
        <f t="shared" si="446"/>
        <v>0.31957803601560136</v>
      </c>
      <c r="B3198" s="2">
        <f t="shared" si="450"/>
        <v>31.950000000002195</v>
      </c>
      <c r="C3198" s="428">
        <f t="shared" si="447"/>
        <v>31.95</v>
      </c>
      <c r="D3198" s="425">
        <f t="shared" si="442"/>
        <v>0.31957803601557944</v>
      </c>
      <c r="E3198" s="433">
        <f t="shared" si="448"/>
        <v>31.95</v>
      </c>
      <c r="F3198" s="430">
        <f t="shared" si="443"/>
        <v>0.34080136216997048</v>
      </c>
      <c r="G3198" s="439">
        <f t="shared" si="449"/>
        <v>31.95</v>
      </c>
      <c r="H3198" s="435">
        <f t="shared" si="444"/>
        <v>0.34080136216997048</v>
      </c>
      <c r="I3198" s="577">
        <f t="shared" si="449"/>
        <v>31.95</v>
      </c>
      <c r="J3198" s="573">
        <f t="shared" si="445"/>
        <v>0.75062739814615198</v>
      </c>
    </row>
    <row r="3199" spans="1:10" x14ac:dyDescent="0.25">
      <c r="A3199">
        <f t="shared" si="446"/>
        <v>0.31967788312781564</v>
      </c>
      <c r="B3199" s="2">
        <f t="shared" si="450"/>
        <v>31.960000000002196</v>
      </c>
      <c r="C3199" s="428">
        <f t="shared" si="447"/>
        <v>31.96</v>
      </c>
      <c r="D3199" s="425">
        <f t="shared" si="442"/>
        <v>0.31967788312779377</v>
      </c>
      <c r="E3199" s="433">
        <f t="shared" si="448"/>
        <v>31.96</v>
      </c>
      <c r="F3199" s="430">
        <f t="shared" si="443"/>
        <v>0.34089081210724304</v>
      </c>
      <c r="G3199" s="439">
        <f t="shared" si="449"/>
        <v>31.96</v>
      </c>
      <c r="H3199" s="435">
        <f t="shared" si="444"/>
        <v>0.34089081210724304</v>
      </c>
      <c r="I3199" s="577">
        <f t="shared" si="449"/>
        <v>31.96</v>
      </c>
      <c r="J3199" s="573">
        <f t="shared" si="445"/>
        <v>0.75070881186411464</v>
      </c>
    </row>
    <row r="3200" spans="1:10" x14ac:dyDescent="0.25">
      <c r="A3200">
        <f t="shared" si="446"/>
        <v>0.31977773054544967</v>
      </c>
      <c r="B3200" s="2">
        <f t="shared" si="450"/>
        <v>31.970000000002198</v>
      </c>
      <c r="C3200" s="428">
        <f t="shared" si="447"/>
        <v>31.97</v>
      </c>
      <c r="D3200" s="425">
        <f t="shared" si="442"/>
        <v>0.31977773054542769</v>
      </c>
      <c r="E3200" s="433">
        <f t="shared" si="448"/>
        <v>31.97</v>
      </c>
      <c r="F3200" s="430">
        <f t="shared" si="443"/>
        <v>0.34098026735815984</v>
      </c>
      <c r="G3200" s="439">
        <f t="shared" si="449"/>
        <v>31.97</v>
      </c>
      <c r="H3200" s="435">
        <f t="shared" si="444"/>
        <v>0.34098026735815984</v>
      </c>
      <c r="I3200" s="577">
        <f t="shared" si="449"/>
        <v>31.97</v>
      </c>
      <c r="J3200" s="573">
        <f t="shared" si="445"/>
        <v>0.75079022718454957</v>
      </c>
    </row>
    <row r="3201" spans="1:10" x14ac:dyDescent="0.25">
      <c r="A3201">
        <f t="shared" si="446"/>
        <v>0.31987757826788454</v>
      </c>
      <c r="B3201" s="2">
        <f t="shared" si="450"/>
        <v>31.9800000000022</v>
      </c>
      <c r="C3201" s="428">
        <f t="shared" si="447"/>
        <v>31.98</v>
      </c>
      <c r="D3201" s="425">
        <f t="shared" si="442"/>
        <v>0.31987757826786262</v>
      </c>
      <c r="E3201" s="433">
        <f t="shared" si="448"/>
        <v>31.98</v>
      </c>
      <c r="F3201" s="430">
        <f t="shared" si="443"/>
        <v>0.34106972792016471</v>
      </c>
      <c r="G3201" s="439">
        <f t="shared" si="449"/>
        <v>31.98</v>
      </c>
      <c r="H3201" s="435">
        <f t="shared" si="444"/>
        <v>0.34106972792016471</v>
      </c>
      <c r="I3201" s="577">
        <f t="shared" si="449"/>
        <v>31.98</v>
      </c>
      <c r="J3201" s="573">
        <f t="shared" si="445"/>
        <v>0.7508716441072506</v>
      </c>
    </row>
    <row r="3202" spans="1:10" x14ac:dyDescent="0.25">
      <c r="A3202">
        <f t="shared" si="446"/>
        <v>0.3199774262945026</v>
      </c>
      <c r="B3202" s="2">
        <f t="shared" si="450"/>
        <v>31.990000000002201</v>
      </c>
      <c r="C3202" s="428">
        <f t="shared" si="447"/>
        <v>31.99</v>
      </c>
      <c r="D3202" s="425">
        <f t="shared" si="442"/>
        <v>0.31997742629448062</v>
      </c>
      <c r="E3202" s="433">
        <f t="shared" si="448"/>
        <v>31.99</v>
      </c>
      <c r="F3202" s="430">
        <f t="shared" si="443"/>
        <v>0.34115919379070209</v>
      </c>
      <c r="G3202" s="439">
        <f t="shared" si="449"/>
        <v>31.99</v>
      </c>
      <c r="H3202" s="435">
        <f t="shared" si="444"/>
        <v>0.34115919379070209</v>
      </c>
      <c r="I3202" s="577">
        <f t="shared" si="449"/>
        <v>31.99</v>
      </c>
      <c r="J3202" s="573">
        <f t="shared" si="445"/>
        <v>0.75095306263200978</v>
      </c>
    </row>
    <row r="3203" spans="1:10" x14ac:dyDescent="0.25">
      <c r="A3203">
        <f t="shared" si="446"/>
        <v>0.32007727462468727</v>
      </c>
      <c r="B3203" s="2">
        <f t="shared" si="450"/>
        <v>32.000000000002203</v>
      </c>
      <c r="C3203" s="428">
        <f t="shared" si="447"/>
        <v>32</v>
      </c>
      <c r="D3203" s="425">
        <f t="shared" ref="D3203:D3266" si="451">(((1+C3203/100)^D$2)*C3203/100)/(((1+C3203/100)^D$2)-1)</f>
        <v>0.32007727462466534</v>
      </c>
      <c r="E3203" s="433">
        <f t="shared" si="448"/>
        <v>32</v>
      </c>
      <c r="F3203" s="430">
        <f t="shared" ref="F3203:F3266" si="452">(((1+E3203/100)^F$2)*E3203/100)/(((1+E3203/100)^F$2)-1)</f>
        <v>0.34124866496721779</v>
      </c>
      <c r="G3203" s="439">
        <f t="shared" si="449"/>
        <v>32</v>
      </c>
      <c r="H3203" s="435">
        <f t="shared" ref="H3203:H3266" si="453">(((1+G3203/100)^H$2)*G3203/100)/(((1+G3203/100)^H$2)-1)</f>
        <v>0.34124866496721779</v>
      </c>
      <c r="I3203" s="577">
        <f t="shared" si="449"/>
        <v>32</v>
      </c>
      <c r="J3203" s="573">
        <f t="shared" ref="J3203:J3266" si="454">(((1+I3203/100)^J$2)*I3203/100)/(((1+I3203/100)^J$2)-1)</f>
        <v>0.75103448275862061</v>
      </c>
    </row>
    <row r="3204" spans="1:10" x14ac:dyDescent="0.25">
      <c r="A3204">
        <f t="shared" si="446"/>
        <v>0.32017712325782366</v>
      </c>
      <c r="B3204" s="2">
        <f t="shared" si="450"/>
        <v>32.010000000002201</v>
      </c>
      <c r="C3204" s="428">
        <f t="shared" si="447"/>
        <v>32.01</v>
      </c>
      <c r="D3204" s="425">
        <f t="shared" si="451"/>
        <v>0.32017712325780162</v>
      </c>
      <c r="E3204" s="433">
        <f t="shared" si="448"/>
        <v>32.01</v>
      </c>
      <c r="F3204" s="430">
        <f t="shared" si="452"/>
        <v>0.34133814144715829</v>
      </c>
      <c r="G3204" s="439">
        <f t="shared" si="449"/>
        <v>32.01</v>
      </c>
      <c r="H3204" s="435">
        <f t="shared" si="453"/>
        <v>0.34133814144715829</v>
      </c>
      <c r="I3204" s="577">
        <f t="shared" si="449"/>
        <v>32.01</v>
      </c>
      <c r="J3204" s="573">
        <f t="shared" si="454"/>
        <v>0.75111590448687537</v>
      </c>
    </row>
    <row r="3205" spans="1:10" x14ac:dyDescent="0.25">
      <c r="A3205">
        <f t="shared" ref="A3205:A3268" si="455">(((1+B3205/100)^A$2)*B3205/100)/(((1+B3205/100)^A$2)-1)</f>
        <v>0.32027697219329765</v>
      </c>
      <c r="B3205" s="2">
        <f t="shared" si="450"/>
        <v>32.020000000002199</v>
      </c>
      <c r="C3205" s="428">
        <f t="shared" si="447"/>
        <v>32.020000000000003</v>
      </c>
      <c r="D3205" s="425">
        <f t="shared" si="451"/>
        <v>0.32027697219327567</v>
      </c>
      <c r="E3205" s="433">
        <f t="shared" si="448"/>
        <v>32.020000000000003</v>
      </c>
      <c r="F3205" s="430">
        <f t="shared" si="452"/>
        <v>0.34142762322797154</v>
      </c>
      <c r="G3205" s="439">
        <f t="shared" si="449"/>
        <v>32.020000000000003</v>
      </c>
      <c r="H3205" s="435">
        <f t="shared" si="453"/>
        <v>0.34142762322797154</v>
      </c>
      <c r="I3205" s="577">
        <f t="shared" si="449"/>
        <v>32.020000000000003</v>
      </c>
      <c r="J3205" s="573">
        <f t="shared" si="454"/>
        <v>0.75119732781656756</v>
      </c>
    </row>
    <row r="3206" spans="1:10" x14ac:dyDescent="0.25">
      <c r="A3206">
        <f t="shared" si="455"/>
        <v>0.32037682143049656</v>
      </c>
      <c r="B3206" s="2">
        <f t="shared" si="450"/>
        <v>32.030000000002197</v>
      </c>
      <c r="C3206" s="428">
        <f t="shared" ref="C3206:C3269" si="456">ROUND(C3205+0.01,2)</f>
        <v>32.03</v>
      </c>
      <c r="D3206" s="425">
        <f t="shared" si="451"/>
        <v>0.32037682143047475</v>
      </c>
      <c r="E3206" s="433">
        <f t="shared" ref="E3206:E3269" si="457">ROUND(E3205+0.01,2)</f>
        <v>32.03</v>
      </c>
      <c r="F3206" s="430">
        <f t="shared" si="452"/>
        <v>0.34151711030710596</v>
      </c>
      <c r="G3206" s="439">
        <f t="shared" ref="G3206:I3269" si="458">ROUND(G3205+0.01,2)</f>
        <v>32.03</v>
      </c>
      <c r="H3206" s="435">
        <f t="shared" si="453"/>
        <v>0.34151711030710596</v>
      </c>
      <c r="I3206" s="577">
        <f t="shared" si="458"/>
        <v>32.03</v>
      </c>
      <c r="J3206" s="573">
        <f t="shared" si="454"/>
        <v>0.75127875274748956</v>
      </c>
    </row>
    <row r="3207" spans="1:10" x14ac:dyDescent="0.25">
      <c r="A3207">
        <f t="shared" si="455"/>
        <v>0.32047667096880922</v>
      </c>
      <c r="B3207" s="2">
        <f t="shared" si="450"/>
        <v>32.040000000002195</v>
      </c>
      <c r="C3207" s="428">
        <f t="shared" si="456"/>
        <v>32.04</v>
      </c>
      <c r="D3207" s="425">
        <f t="shared" si="451"/>
        <v>0.32047667096878724</v>
      </c>
      <c r="E3207" s="433">
        <f t="shared" si="457"/>
        <v>32.04</v>
      </c>
      <c r="F3207" s="430">
        <f t="shared" si="452"/>
        <v>0.34160660268201132</v>
      </c>
      <c r="G3207" s="439">
        <f t="shared" si="458"/>
        <v>32.04</v>
      </c>
      <c r="H3207" s="435">
        <f t="shared" si="453"/>
        <v>0.34160660268201132</v>
      </c>
      <c r="I3207" s="577">
        <f t="shared" si="458"/>
        <v>32.04</v>
      </c>
      <c r="J3207" s="573">
        <f t="shared" si="454"/>
        <v>0.75136017927943466</v>
      </c>
    </row>
    <row r="3208" spans="1:10" x14ac:dyDescent="0.25">
      <c r="A3208">
        <f t="shared" si="455"/>
        <v>0.32057652080762522</v>
      </c>
      <c r="B3208" s="2">
        <f t="shared" si="450"/>
        <v>32.050000000002193</v>
      </c>
      <c r="C3208" s="428">
        <f t="shared" si="456"/>
        <v>32.049999999999997</v>
      </c>
      <c r="D3208" s="425">
        <f t="shared" si="451"/>
        <v>0.32057652080760329</v>
      </c>
      <c r="E3208" s="433">
        <f t="shared" si="457"/>
        <v>32.049999999999997</v>
      </c>
      <c r="F3208" s="430">
        <f t="shared" si="452"/>
        <v>0.34169610035013853</v>
      </c>
      <c r="G3208" s="439">
        <f t="shared" si="458"/>
        <v>32.049999999999997</v>
      </c>
      <c r="H3208" s="435">
        <f t="shared" si="453"/>
        <v>0.34169610035013853</v>
      </c>
      <c r="I3208" s="577">
        <f t="shared" si="458"/>
        <v>32.049999999999997</v>
      </c>
      <c r="J3208" s="573">
        <f t="shared" si="454"/>
        <v>0.75144160741219568</v>
      </c>
    </row>
    <row r="3209" spans="1:10" x14ac:dyDescent="0.25">
      <c r="A3209">
        <f t="shared" si="455"/>
        <v>0.32067637094633583</v>
      </c>
      <c r="B3209" s="2">
        <f t="shared" si="450"/>
        <v>32.060000000002191</v>
      </c>
      <c r="C3209" s="428">
        <f t="shared" si="456"/>
        <v>32.06</v>
      </c>
      <c r="D3209" s="425">
        <f t="shared" si="451"/>
        <v>0.32067637094631402</v>
      </c>
      <c r="E3209" s="433">
        <f t="shared" si="457"/>
        <v>32.06</v>
      </c>
      <c r="F3209" s="430">
        <f t="shared" si="452"/>
        <v>0.34178560330893909</v>
      </c>
      <c r="G3209" s="439">
        <f t="shared" si="458"/>
        <v>32.06</v>
      </c>
      <c r="H3209" s="435">
        <f t="shared" si="453"/>
        <v>0.34178560330893909</v>
      </c>
      <c r="I3209" s="577">
        <f t="shared" si="458"/>
        <v>32.06</v>
      </c>
      <c r="J3209" s="573">
        <f t="shared" si="454"/>
        <v>0.75152303714556579</v>
      </c>
    </row>
    <row r="3210" spans="1:10" x14ac:dyDescent="0.25">
      <c r="A3210">
        <f t="shared" si="455"/>
        <v>0.32077622138433343</v>
      </c>
      <c r="B3210" s="2">
        <f t="shared" si="450"/>
        <v>32.070000000002189</v>
      </c>
      <c r="C3210" s="428">
        <f t="shared" si="456"/>
        <v>32.07</v>
      </c>
      <c r="D3210" s="425">
        <f t="shared" si="451"/>
        <v>0.3207762213843115</v>
      </c>
      <c r="E3210" s="433">
        <f t="shared" si="457"/>
        <v>32.07</v>
      </c>
      <c r="F3210" s="430">
        <f t="shared" si="452"/>
        <v>0.34187511155586581</v>
      </c>
      <c r="G3210" s="439">
        <f t="shared" si="458"/>
        <v>32.07</v>
      </c>
      <c r="H3210" s="435">
        <f t="shared" si="453"/>
        <v>0.34187511155586581</v>
      </c>
      <c r="I3210" s="577">
        <f t="shared" si="458"/>
        <v>32.07</v>
      </c>
      <c r="J3210" s="573">
        <f t="shared" si="454"/>
        <v>0.75160446847933826</v>
      </c>
    </row>
    <row r="3211" spans="1:10" x14ac:dyDescent="0.25">
      <c r="A3211">
        <f t="shared" si="455"/>
        <v>0.32087607212101132</v>
      </c>
      <c r="B3211" s="2">
        <f t="shared" si="450"/>
        <v>32.080000000002187</v>
      </c>
      <c r="C3211" s="428">
        <f t="shared" si="456"/>
        <v>32.08</v>
      </c>
      <c r="D3211" s="425">
        <f t="shared" si="451"/>
        <v>0.32087607212098951</v>
      </c>
      <c r="E3211" s="433">
        <f t="shared" si="457"/>
        <v>32.08</v>
      </c>
      <c r="F3211" s="430">
        <f t="shared" si="452"/>
        <v>0.34196462508837266</v>
      </c>
      <c r="G3211" s="439">
        <f t="shared" si="458"/>
        <v>32.08</v>
      </c>
      <c r="H3211" s="435">
        <f t="shared" si="453"/>
        <v>0.34196462508837266</v>
      </c>
      <c r="I3211" s="577">
        <f t="shared" si="458"/>
        <v>32.08</v>
      </c>
      <c r="J3211" s="573">
        <f t="shared" si="454"/>
        <v>0.75168590141330571</v>
      </c>
    </row>
    <row r="3212" spans="1:10" x14ac:dyDescent="0.25">
      <c r="A3212">
        <f t="shared" si="455"/>
        <v>0.32097592315576462</v>
      </c>
      <c r="B3212" s="2">
        <f t="shared" si="450"/>
        <v>32.090000000002185</v>
      </c>
      <c r="C3212" s="428">
        <f t="shared" si="456"/>
        <v>32.090000000000003</v>
      </c>
      <c r="D3212" s="425">
        <f t="shared" si="451"/>
        <v>0.3209759231557428</v>
      </c>
      <c r="E3212" s="433">
        <f t="shared" si="457"/>
        <v>32.090000000000003</v>
      </c>
      <c r="F3212" s="430">
        <f t="shared" si="452"/>
        <v>0.34205414390391431</v>
      </c>
      <c r="G3212" s="439">
        <f t="shared" si="458"/>
        <v>32.090000000000003</v>
      </c>
      <c r="H3212" s="435">
        <f t="shared" si="453"/>
        <v>0.34205414390391431</v>
      </c>
      <c r="I3212" s="577">
        <f t="shared" si="458"/>
        <v>32.090000000000003</v>
      </c>
      <c r="J3212" s="573">
        <f t="shared" si="454"/>
        <v>0.75176733594726197</v>
      </c>
    </row>
    <row r="3213" spans="1:10" x14ac:dyDescent="0.25">
      <c r="A3213">
        <f t="shared" si="455"/>
        <v>0.32107577448798913</v>
      </c>
      <c r="B3213" s="2">
        <f t="shared" si="450"/>
        <v>32.100000000002183</v>
      </c>
      <c r="C3213" s="428">
        <f t="shared" si="456"/>
        <v>32.1</v>
      </c>
      <c r="D3213" s="425">
        <f t="shared" si="451"/>
        <v>0.32107577448796737</v>
      </c>
      <c r="E3213" s="433">
        <f t="shared" si="457"/>
        <v>32.1</v>
      </c>
      <c r="F3213" s="430">
        <f t="shared" si="452"/>
        <v>0.3421436679999465</v>
      </c>
      <c r="G3213" s="439">
        <f t="shared" si="458"/>
        <v>32.1</v>
      </c>
      <c r="H3213" s="435">
        <f t="shared" si="453"/>
        <v>0.3421436679999465</v>
      </c>
      <c r="I3213" s="577">
        <f t="shared" si="458"/>
        <v>32.1</v>
      </c>
      <c r="J3213" s="573">
        <f t="shared" si="454"/>
        <v>0.75184877208099965</v>
      </c>
    </row>
    <row r="3214" spans="1:10" x14ac:dyDescent="0.25">
      <c r="A3214">
        <f t="shared" si="455"/>
        <v>0.32117562611708234</v>
      </c>
      <c r="B3214" s="2">
        <f t="shared" si="450"/>
        <v>32.110000000002181</v>
      </c>
      <c r="C3214" s="428">
        <f t="shared" si="456"/>
        <v>32.11</v>
      </c>
      <c r="D3214" s="425">
        <f t="shared" si="451"/>
        <v>0.32117562611706058</v>
      </c>
      <c r="E3214" s="433">
        <f t="shared" si="457"/>
        <v>32.11</v>
      </c>
      <c r="F3214" s="430">
        <f t="shared" si="452"/>
        <v>0.34223319737392599</v>
      </c>
      <c r="G3214" s="439">
        <f t="shared" si="458"/>
        <v>32.11</v>
      </c>
      <c r="H3214" s="435">
        <f t="shared" si="453"/>
        <v>0.34223319737392599</v>
      </c>
      <c r="I3214" s="577">
        <f t="shared" si="458"/>
        <v>32.11</v>
      </c>
      <c r="J3214" s="573">
        <f t="shared" si="454"/>
        <v>0.75193020981431213</v>
      </c>
    </row>
    <row r="3215" spans="1:10" x14ac:dyDescent="0.25">
      <c r="A3215">
        <f t="shared" si="455"/>
        <v>0.32127547804244266</v>
      </c>
      <c r="B3215" s="2">
        <f t="shared" si="450"/>
        <v>32.120000000002179</v>
      </c>
      <c r="C3215" s="428">
        <f t="shared" si="456"/>
        <v>32.119999999999997</v>
      </c>
      <c r="D3215" s="425">
        <f t="shared" si="451"/>
        <v>0.32127547804242079</v>
      </c>
      <c r="E3215" s="433">
        <f t="shared" si="457"/>
        <v>32.119999999999997</v>
      </c>
      <c r="F3215" s="430">
        <f t="shared" si="452"/>
        <v>0.34232273202331071</v>
      </c>
      <c r="G3215" s="439">
        <f t="shared" si="458"/>
        <v>32.119999999999997</v>
      </c>
      <c r="H3215" s="435">
        <f t="shared" si="453"/>
        <v>0.34232273202331071</v>
      </c>
      <c r="I3215" s="577">
        <f t="shared" si="458"/>
        <v>32.119999999999997</v>
      </c>
      <c r="J3215" s="573">
        <f t="shared" si="454"/>
        <v>0.75201164914699281</v>
      </c>
    </row>
    <row r="3216" spans="1:10" x14ac:dyDescent="0.25">
      <c r="A3216">
        <f t="shared" si="455"/>
        <v>0.32137533026346976</v>
      </c>
      <c r="B3216" s="2">
        <f t="shared" si="450"/>
        <v>32.130000000002177</v>
      </c>
      <c r="C3216" s="428">
        <f t="shared" si="456"/>
        <v>32.130000000000003</v>
      </c>
      <c r="D3216" s="425">
        <f t="shared" si="451"/>
        <v>0.32137533026344811</v>
      </c>
      <c r="E3216" s="433">
        <f t="shared" si="457"/>
        <v>32.130000000000003</v>
      </c>
      <c r="F3216" s="430">
        <f t="shared" si="452"/>
        <v>0.34241227194555968</v>
      </c>
      <c r="G3216" s="439">
        <f t="shared" si="458"/>
        <v>32.130000000000003</v>
      </c>
      <c r="H3216" s="435">
        <f t="shared" si="453"/>
        <v>0.34241227194555968</v>
      </c>
      <c r="I3216" s="577">
        <f t="shared" si="458"/>
        <v>32.130000000000003</v>
      </c>
      <c r="J3216" s="573">
        <f t="shared" si="454"/>
        <v>0.75209309007883529</v>
      </c>
    </row>
    <row r="3217" spans="1:10" x14ac:dyDescent="0.25">
      <c r="A3217">
        <f t="shared" si="455"/>
        <v>0.32147518277956477</v>
      </c>
      <c r="B3217" s="2">
        <f t="shared" si="450"/>
        <v>32.140000000002175</v>
      </c>
      <c r="C3217" s="428">
        <f t="shared" si="456"/>
        <v>32.14</v>
      </c>
      <c r="D3217" s="425">
        <f t="shared" si="451"/>
        <v>0.32147518277954307</v>
      </c>
      <c r="E3217" s="433">
        <f t="shared" si="457"/>
        <v>32.14</v>
      </c>
      <c r="F3217" s="430">
        <f t="shared" si="452"/>
        <v>0.34250181713813244</v>
      </c>
      <c r="G3217" s="439">
        <f t="shared" si="458"/>
        <v>32.14</v>
      </c>
      <c r="H3217" s="435">
        <f t="shared" si="453"/>
        <v>0.34250181713813244</v>
      </c>
      <c r="I3217" s="577">
        <f t="shared" si="458"/>
        <v>32.14</v>
      </c>
      <c r="J3217" s="573">
        <f t="shared" si="454"/>
        <v>0.75217453260963196</v>
      </c>
    </row>
    <row r="3218" spans="1:10" x14ac:dyDescent="0.25">
      <c r="A3218">
        <f t="shared" si="455"/>
        <v>0.32157503559012984</v>
      </c>
      <c r="B3218" s="2">
        <f t="shared" si="450"/>
        <v>32.150000000002173</v>
      </c>
      <c r="C3218" s="428">
        <f t="shared" si="456"/>
        <v>32.15</v>
      </c>
      <c r="D3218" s="425">
        <f t="shared" si="451"/>
        <v>0.32157503559010808</v>
      </c>
      <c r="E3218" s="433">
        <f t="shared" si="457"/>
        <v>32.15</v>
      </c>
      <c r="F3218" s="430">
        <f t="shared" si="452"/>
        <v>0.34259136759849013</v>
      </c>
      <c r="G3218" s="439">
        <f t="shared" si="458"/>
        <v>32.15</v>
      </c>
      <c r="H3218" s="435">
        <f t="shared" si="453"/>
        <v>0.34259136759849013</v>
      </c>
      <c r="I3218" s="577">
        <f t="shared" si="458"/>
        <v>32.15</v>
      </c>
      <c r="J3218" s="573">
        <f t="shared" si="454"/>
        <v>0.75225597673917743</v>
      </c>
    </row>
    <row r="3219" spans="1:10" x14ac:dyDescent="0.25">
      <c r="A3219">
        <f t="shared" si="455"/>
        <v>0.32167488869456828</v>
      </c>
      <c r="B3219" s="2">
        <f t="shared" si="450"/>
        <v>32.160000000002171</v>
      </c>
      <c r="C3219" s="428">
        <f t="shared" si="456"/>
        <v>32.159999999999997</v>
      </c>
      <c r="D3219" s="425">
        <f t="shared" si="451"/>
        <v>0.32167488869454658</v>
      </c>
      <c r="E3219" s="433">
        <f t="shared" si="457"/>
        <v>32.159999999999997</v>
      </c>
      <c r="F3219" s="430">
        <f t="shared" si="452"/>
        <v>0.34268092332409439</v>
      </c>
      <c r="G3219" s="439">
        <f t="shared" si="458"/>
        <v>32.159999999999997</v>
      </c>
      <c r="H3219" s="435">
        <f t="shared" si="453"/>
        <v>0.34268092332409439</v>
      </c>
      <c r="I3219" s="577">
        <f t="shared" si="458"/>
        <v>32.159999999999997</v>
      </c>
      <c r="J3219" s="573">
        <f t="shared" si="454"/>
        <v>0.75233742246726398</v>
      </c>
    </row>
    <row r="3220" spans="1:10" x14ac:dyDescent="0.25">
      <c r="A3220">
        <f t="shared" si="455"/>
        <v>0.32177474209228479</v>
      </c>
      <c r="B3220" s="2">
        <f t="shared" si="450"/>
        <v>32.170000000002169</v>
      </c>
      <c r="C3220" s="428">
        <f t="shared" si="456"/>
        <v>32.17</v>
      </c>
      <c r="D3220" s="425">
        <f t="shared" si="451"/>
        <v>0.3217747420922632</v>
      </c>
      <c r="E3220" s="433">
        <f t="shared" si="457"/>
        <v>32.17</v>
      </c>
      <c r="F3220" s="430">
        <f t="shared" si="452"/>
        <v>0.34277048431240836</v>
      </c>
      <c r="G3220" s="439">
        <f t="shared" si="458"/>
        <v>32.17</v>
      </c>
      <c r="H3220" s="435">
        <f t="shared" si="453"/>
        <v>0.34277048431240836</v>
      </c>
      <c r="I3220" s="577">
        <f t="shared" si="458"/>
        <v>32.17</v>
      </c>
      <c r="J3220" s="573">
        <f t="shared" si="454"/>
        <v>0.75241886979368555</v>
      </c>
    </row>
    <row r="3221" spans="1:10" x14ac:dyDescent="0.25">
      <c r="A3221">
        <f t="shared" si="455"/>
        <v>0.32187459578268524</v>
      </c>
      <c r="B3221" s="2">
        <f t="shared" si="450"/>
        <v>32.180000000002167</v>
      </c>
      <c r="C3221" s="428">
        <f t="shared" si="456"/>
        <v>32.18</v>
      </c>
      <c r="D3221" s="425">
        <f t="shared" si="451"/>
        <v>0.32187459578266359</v>
      </c>
      <c r="E3221" s="433">
        <f t="shared" si="457"/>
        <v>32.18</v>
      </c>
      <c r="F3221" s="430">
        <f t="shared" si="452"/>
        <v>0.34286005056089586</v>
      </c>
      <c r="G3221" s="439">
        <f t="shared" si="458"/>
        <v>32.18</v>
      </c>
      <c r="H3221" s="435">
        <f t="shared" si="453"/>
        <v>0.34286005056089586</v>
      </c>
      <c r="I3221" s="577">
        <f t="shared" si="458"/>
        <v>32.18</v>
      </c>
      <c r="J3221" s="573">
        <f t="shared" si="454"/>
        <v>0.75250031871823575</v>
      </c>
    </row>
    <row r="3222" spans="1:10" x14ac:dyDescent="0.25">
      <c r="A3222">
        <f t="shared" si="455"/>
        <v>0.32197444976517658</v>
      </c>
      <c r="B3222" s="2">
        <f t="shared" si="450"/>
        <v>32.190000000002165</v>
      </c>
      <c r="C3222" s="428">
        <f t="shared" si="456"/>
        <v>32.19</v>
      </c>
      <c r="D3222" s="425">
        <f t="shared" si="451"/>
        <v>0.32197444976515499</v>
      </c>
      <c r="E3222" s="433">
        <f t="shared" si="457"/>
        <v>32.19</v>
      </c>
      <c r="F3222" s="430">
        <f t="shared" si="452"/>
        <v>0.34294962206702184</v>
      </c>
      <c r="G3222" s="439">
        <f t="shared" si="458"/>
        <v>32.19</v>
      </c>
      <c r="H3222" s="435">
        <f t="shared" si="453"/>
        <v>0.34294962206702184</v>
      </c>
      <c r="I3222" s="577">
        <f t="shared" si="458"/>
        <v>32.19</v>
      </c>
      <c r="J3222" s="573">
        <f t="shared" si="454"/>
        <v>0.75258176924070808</v>
      </c>
    </row>
    <row r="3223" spans="1:10" x14ac:dyDescent="0.25">
      <c r="A3223">
        <f t="shared" si="455"/>
        <v>0.32207430403916726</v>
      </c>
      <c r="B3223" s="2">
        <f t="shared" si="450"/>
        <v>32.200000000002163</v>
      </c>
      <c r="C3223" s="428">
        <f t="shared" si="456"/>
        <v>32.200000000000003</v>
      </c>
      <c r="D3223" s="425">
        <f t="shared" si="451"/>
        <v>0.32207430403914566</v>
      </c>
      <c r="E3223" s="433">
        <f t="shared" si="457"/>
        <v>32.200000000000003</v>
      </c>
      <c r="F3223" s="430">
        <f t="shared" si="452"/>
        <v>0.34303919882825229</v>
      </c>
      <c r="G3223" s="439">
        <f t="shared" si="458"/>
        <v>32.200000000000003</v>
      </c>
      <c r="H3223" s="435">
        <f t="shared" si="453"/>
        <v>0.34303919882825229</v>
      </c>
      <c r="I3223" s="577">
        <f t="shared" si="458"/>
        <v>32.200000000000003</v>
      </c>
      <c r="J3223" s="573">
        <f t="shared" si="454"/>
        <v>0.75266322136089558</v>
      </c>
    </row>
    <row r="3224" spans="1:10" x14ac:dyDescent="0.25">
      <c r="A3224">
        <f t="shared" si="455"/>
        <v>0.32217415860406667</v>
      </c>
      <c r="B3224" s="2">
        <f t="shared" si="450"/>
        <v>32.210000000002161</v>
      </c>
      <c r="C3224" s="428">
        <f t="shared" si="456"/>
        <v>32.21</v>
      </c>
      <c r="D3224" s="425">
        <f t="shared" si="451"/>
        <v>0.32217415860404508</v>
      </c>
      <c r="E3224" s="433">
        <f t="shared" si="457"/>
        <v>32.21</v>
      </c>
      <c r="F3224" s="430">
        <f t="shared" si="452"/>
        <v>0.34312878084205395</v>
      </c>
      <c r="G3224" s="439">
        <f t="shared" si="458"/>
        <v>32.21</v>
      </c>
      <c r="H3224" s="435">
        <f t="shared" si="453"/>
        <v>0.34312878084205395</v>
      </c>
      <c r="I3224" s="577">
        <f t="shared" si="458"/>
        <v>32.21</v>
      </c>
      <c r="J3224" s="573">
        <f t="shared" si="454"/>
        <v>0.75274467507859255</v>
      </c>
    </row>
    <row r="3225" spans="1:10" x14ac:dyDescent="0.25">
      <c r="A3225">
        <f t="shared" si="455"/>
        <v>0.32227401345928541</v>
      </c>
      <c r="B3225" s="2">
        <f t="shared" si="450"/>
        <v>32.220000000002159</v>
      </c>
      <c r="C3225" s="428">
        <f t="shared" si="456"/>
        <v>32.22</v>
      </c>
      <c r="D3225" s="425">
        <f t="shared" si="451"/>
        <v>0.32227401345926382</v>
      </c>
      <c r="E3225" s="433">
        <f t="shared" si="457"/>
        <v>32.22</v>
      </c>
      <c r="F3225" s="430">
        <f t="shared" si="452"/>
        <v>0.34321836810589501</v>
      </c>
      <c r="G3225" s="439">
        <f t="shared" si="458"/>
        <v>32.22</v>
      </c>
      <c r="H3225" s="435">
        <f t="shared" si="453"/>
        <v>0.34321836810589501</v>
      </c>
      <c r="I3225" s="577">
        <f t="shared" si="458"/>
        <v>32.22</v>
      </c>
      <c r="J3225" s="573">
        <f t="shared" si="454"/>
        <v>0.75282613039359214</v>
      </c>
    </row>
    <row r="3226" spans="1:10" x14ac:dyDescent="0.25">
      <c r="A3226">
        <f t="shared" si="455"/>
        <v>0.32237386860423545</v>
      </c>
      <c r="B3226" s="2">
        <f t="shared" si="450"/>
        <v>32.230000000002157</v>
      </c>
      <c r="C3226" s="428">
        <f t="shared" si="456"/>
        <v>32.229999999999997</v>
      </c>
      <c r="D3226" s="425">
        <f t="shared" si="451"/>
        <v>0.32237386860421391</v>
      </c>
      <c r="E3226" s="433">
        <f t="shared" si="457"/>
        <v>32.229999999999997</v>
      </c>
      <c r="F3226" s="430">
        <f t="shared" si="452"/>
        <v>0.3433079606172445</v>
      </c>
      <c r="G3226" s="439">
        <f t="shared" si="458"/>
        <v>32.229999999999997</v>
      </c>
      <c r="H3226" s="435">
        <f t="shared" si="453"/>
        <v>0.3433079606172445</v>
      </c>
      <c r="I3226" s="577">
        <f t="shared" si="458"/>
        <v>32.229999999999997</v>
      </c>
      <c r="J3226" s="573">
        <f t="shared" si="454"/>
        <v>0.75290758730568819</v>
      </c>
    </row>
    <row r="3227" spans="1:10" x14ac:dyDescent="0.25">
      <c r="A3227">
        <f t="shared" si="455"/>
        <v>0.32247372403832986</v>
      </c>
      <c r="B3227" s="2">
        <f t="shared" si="450"/>
        <v>32.240000000002155</v>
      </c>
      <c r="C3227" s="428">
        <f t="shared" si="456"/>
        <v>32.24</v>
      </c>
      <c r="D3227" s="425">
        <f t="shared" si="451"/>
        <v>0.32247372403830837</v>
      </c>
      <c r="E3227" s="433">
        <f t="shared" si="457"/>
        <v>32.24</v>
      </c>
      <c r="F3227" s="430">
        <f t="shared" si="452"/>
        <v>0.34339755837357222</v>
      </c>
      <c r="G3227" s="439">
        <f t="shared" si="458"/>
        <v>32.24</v>
      </c>
      <c r="H3227" s="435">
        <f t="shared" si="453"/>
        <v>0.34339755837357222</v>
      </c>
      <c r="I3227" s="577">
        <f t="shared" si="458"/>
        <v>32.24</v>
      </c>
      <c r="J3227" s="573">
        <f t="shared" si="454"/>
        <v>0.75298904581467452</v>
      </c>
    </row>
    <row r="3228" spans="1:10" x14ac:dyDescent="0.25">
      <c r="A3228">
        <f t="shared" si="455"/>
        <v>0.322573579760983</v>
      </c>
      <c r="B3228" s="2">
        <f t="shared" si="450"/>
        <v>32.250000000002153</v>
      </c>
      <c r="C3228" s="428">
        <f t="shared" si="456"/>
        <v>32.25</v>
      </c>
      <c r="D3228" s="425">
        <f t="shared" si="451"/>
        <v>0.32257357976096146</v>
      </c>
      <c r="E3228" s="433">
        <f t="shared" si="457"/>
        <v>32.25</v>
      </c>
      <c r="F3228" s="430">
        <f t="shared" si="452"/>
        <v>0.3434871613723493</v>
      </c>
      <c r="G3228" s="439">
        <f t="shared" si="458"/>
        <v>32.25</v>
      </c>
      <c r="H3228" s="435">
        <f t="shared" si="453"/>
        <v>0.3434871613723493</v>
      </c>
      <c r="I3228" s="577">
        <f t="shared" si="458"/>
        <v>32.25</v>
      </c>
      <c r="J3228" s="573">
        <f t="shared" si="454"/>
        <v>0.75307050592034452</v>
      </c>
    </row>
    <row r="3229" spans="1:10" x14ac:dyDescent="0.25">
      <c r="A3229">
        <f t="shared" si="455"/>
        <v>0.32267343577161023</v>
      </c>
      <c r="B3229" s="2">
        <f t="shared" si="450"/>
        <v>32.260000000002151</v>
      </c>
      <c r="C3229" s="428">
        <f t="shared" si="456"/>
        <v>32.26</v>
      </c>
      <c r="D3229" s="425">
        <f t="shared" si="451"/>
        <v>0.32267343577158869</v>
      </c>
      <c r="E3229" s="433">
        <f t="shared" si="457"/>
        <v>32.26</v>
      </c>
      <c r="F3229" s="430">
        <f t="shared" si="452"/>
        <v>0.34357676961104783</v>
      </c>
      <c r="G3229" s="439">
        <f t="shared" si="458"/>
        <v>32.26</v>
      </c>
      <c r="H3229" s="435">
        <f t="shared" si="453"/>
        <v>0.34357676961104783</v>
      </c>
      <c r="I3229" s="577">
        <f t="shared" si="458"/>
        <v>32.26</v>
      </c>
      <c r="J3229" s="573">
        <f t="shared" si="454"/>
        <v>0.75315196762249204</v>
      </c>
    </row>
    <row r="3230" spans="1:10" x14ac:dyDescent="0.25">
      <c r="A3230">
        <f t="shared" si="455"/>
        <v>0.32277329206962829</v>
      </c>
      <c r="B3230" s="2">
        <f t="shared" si="450"/>
        <v>32.270000000002149</v>
      </c>
      <c r="C3230" s="428">
        <f t="shared" si="456"/>
        <v>32.270000000000003</v>
      </c>
      <c r="D3230" s="425">
        <f t="shared" si="451"/>
        <v>0.32277329206960687</v>
      </c>
      <c r="E3230" s="433">
        <f t="shared" si="457"/>
        <v>32.270000000000003</v>
      </c>
      <c r="F3230" s="430">
        <f t="shared" si="452"/>
        <v>0.3436663830871407</v>
      </c>
      <c r="G3230" s="439">
        <f t="shared" si="458"/>
        <v>32.270000000000003</v>
      </c>
      <c r="H3230" s="435">
        <f t="shared" si="453"/>
        <v>0.3436663830871407</v>
      </c>
      <c r="I3230" s="577">
        <f t="shared" si="458"/>
        <v>32.270000000000003</v>
      </c>
      <c r="J3230" s="573">
        <f t="shared" si="454"/>
        <v>0.75323343092091122</v>
      </c>
    </row>
    <row r="3231" spans="1:10" x14ac:dyDescent="0.25">
      <c r="A3231">
        <f t="shared" si="455"/>
        <v>0.32287314865445504</v>
      </c>
      <c r="B3231" s="2">
        <f t="shared" si="450"/>
        <v>32.280000000002147</v>
      </c>
      <c r="C3231" s="428">
        <f t="shared" si="456"/>
        <v>32.28</v>
      </c>
      <c r="D3231" s="425">
        <f t="shared" si="451"/>
        <v>0.32287314865443362</v>
      </c>
      <c r="E3231" s="433">
        <f t="shared" si="457"/>
        <v>32.28</v>
      </c>
      <c r="F3231" s="430">
        <f t="shared" si="452"/>
        <v>0.34375600179810201</v>
      </c>
      <c r="G3231" s="439">
        <f t="shared" si="458"/>
        <v>32.28</v>
      </c>
      <c r="H3231" s="435">
        <f t="shared" si="453"/>
        <v>0.34375600179810201</v>
      </c>
      <c r="I3231" s="577">
        <f t="shared" si="458"/>
        <v>32.28</v>
      </c>
      <c r="J3231" s="573">
        <f t="shared" si="454"/>
        <v>0.75331489581539535</v>
      </c>
    </row>
    <row r="3232" spans="1:10" x14ac:dyDescent="0.25">
      <c r="A3232">
        <f t="shared" si="455"/>
        <v>0.3229730055255095</v>
      </c>
      <c r="B3232" s="2">
        <f t="shared" ref="B3232:B3295" si="459">B3231+0.01</f>
        <v>32.290000000002145</v>
      </c>
      <c r="C3232" s="428">
        <f t="shared" si="456"/>
        <v>32.29</v>
      </c>
      <c r="D3232" s="425">
        <f t="shared" si="451"/>
        <v>0.32297300552548808</v>
      </c>
      <c r="E3232" s="433">
        <f t="shared" si="457"/>
        <v>32.29</v>
      </c>
      <c r="F3232" s="430">
        <f t="shared" si="452"/>
        <v>0.34384562574140676</v>
      </c>
      <c r="G3232" s="439">
        <f t="shared" si="458"/>
        <v>32.29</v>
      </c>
      <c r="H3232" s="435">
        <f t="shared" si="453"/>
        <v>0.34384562574140676</v>
      </c>
      <c r="I3232" s="577">
        <f t="shared" si="458"/>
        <v>32.29</v>
      </c>
      <c r="J3232" s="573">
        <f t="shared" si="454"/>
        <v>0.75339636230573848</v>
      </c>
    </row>
    <row r="3233" spans="1:10" x14ac:dyDescent="0.25">
      <c r="A3233">
        <f t="shared" si="455"/>
        <v>0.32307286268221203</v>
      </c>
      <c r="B3233" s="2">
        <f t="shared" si="459"/>
        <v>32.300000000002143</v>
      </c>
      <c r="C3233" s="428">
        <f t="shared" si="456"/>
        <v>32.299999999999997</v>
      </c>
      <c r="D3233" s="425">
        <f t="shared" si="451"/>
        <v>0.3230728626821906</v>
      </c>
      <c r="E3233" s="433">
        <f t="shared" si="457"/>
        <v>32.299999999999997</v>
      </c>
      <c r="F3233" s="430">
        <f t="shared" si="452"/>
        <v>0.34393525491453114</v>
      </c>
      <c r="G3233" s="439">
        <f t="shared" si="458"/>
        <v>32.299999999999997</v>
      </c>
      <c r="H3233" s="435">
        <f t="shared" si="453"/>
        <v>0.34393525491453114</v>
      </c>
      <c r="I3233" s="577">
        <f t="shared" si="458"/>
        <v>32.299999999999997</v>
      </c>
      <c r="J3233" s="573">
        <f t="shared" si="454"/>
        <v>0.75347783039173488</v>
      </c>
    </row>
    <row r="3234" spans="1:10" x14ac:dyDescent="0.25">
      <c r="A3234">
        <f t="shared" si="455"/>
        <v>0.32317272012398396</v>
      </c>
      <c r="B3234" s="2">
        <f t="shared" si="459"/>
        <v>32.310000000002141</v>
      </c>
      <c r="C3234" s="428">
        <f t="shared" si="456"/>
        <v>32.31</v>
      </c>
      <c r="D3234" s="425">
        <f t="shared" si="451"/>
        <v>0.32317272012396259</v>
      </c>
      <c r="E3234" s="433">
        <f t="shared" si="457"/>
        <v>32.31</v>
      </c>
      <c r="F3234" s="430">
        <f t="shared" si="452"/>
        <v>0.34402488931495229</v>
      </c>
      <c r="G3234" s="439">
        <f t="shared" si="458"/>
        <v>32.31</v>
      </c>
      <c r="H3234" s="435">
        <f t="shared" si="453"/>
        <v>0.34402488931495229</v>
      </c>
      <c r="I3234" s="577">
        <f t="shared" si="458"/>
        <v>32.31</v>
      </c>
      <c r="J3234" s="573">
        <f t="shared" si="454"/>
        <v>0.75355930007317806</v>
      </c>
    </row>
    <row r="3235" spans="1:10" x14ac:dyDescent="0.25">
      <c r="A3235">
        <f t="shared" si="455"/>
        <v>0.32327257785024777</v>
      </c>
      <c r="B3235" s="2">
        <f t="shared" si="459"/>
        <v>32.320000000002139</v>
      </c>
      <c r="C3235" s="428">
        <f t="shared" si="456"/>
        <v>32.32</v>
      </c>
      <c r="D3235" s="425">
        <f t="shared" si="451"/>
        <v>0.32327257785022639</v>
      </c>
      <c r="E3235" s="433">
        <f t="shared" si="457"/>
        <v>32.32</v>
      </c>
      <c r="F3235" s="430">
        <f t="shared" si="452"/>
        <v>0.34411452894014816</v>
      </c>
      <c r="G3235" s="439">
        <f t="shared" si="458"/>
        <v>32.32</v>
      </c>
      <c r="H3235" s="435">
        <f t="shared" si="453"/>
        <v>0.34411452894014816</v>
      </c>
      <c r="I3235" s="577">
        <f t="shared" si="458"/>
        <v>32.32</v>
      </c>
      <c r="J3235" s="573">
        <f t="shared" si="454"/>
        <v>0.75364077134986229</v>
      </c>
    </row>
    <row r="3236" spans="1:10" x14ac:dyDescent="0.25">
      <c r="A3236">
        <f t="shared" si="455"/>
        <v>0.32337243586042752</v>
      </c>
      <c r="B3236" s="2">
        <f t="shared" si="459"/>
        <v>32.330000000002137</v>
      </c>
      <c r="C3236" s="428">
        <f t="shared" si="456"/>
        <v>32.33</v>
      </c>
      <c r="D3236" s="425">
        <f t="shared" si="451"/>
        <v>0.3233724358604062</v>
      </c>
      <c r="E3236" s="433">
        <f t="shared" si="457"/>
        <v>32.33</v>
      </c>
      <c r="F3236" s="430">
        <f t="shared" si="452"/>
        <v>0.34420417378759788</v>
      </c>
      <c r="G3236" s="439">
        <f t="shared" si="458"/>
        <v>32.33</v>
      </c>
      <c r="H3236" s="435">
        <f t="shared" si="453"/>
        <v>0.34420417378759788</v>
      </c>
      <c r="I3236" s="577">
        <f t="shared" si="458"/>
        <v>32.33</v>
      </c>
      <c r="J3236" s="573">
        <f t="shared" si="454"/>
        <v>0.75372224422158141</v>
      </c>
    </row>
    <row r="3237" spans="1:10" x14ac:dyDescent="0.25">
      <c r="A3237">
        <f t="shared" si="455"/>
        <v>0.32347229415394801</v>
      </c>
      <c r="B3237" s="2">
        <f t="shared" si="459"/>
        <v>32.340000000002135</v>
      </c>
      <c r="C3237" s="428">
        <f t="shared" si="456"/>
        <v>32.340000000000003</v>
      </c>
      <c r="D3237" s="425">
        <f t="shared" si="451"/>
        <v>0.3234722941539267</v>
      </c>
      <c r="E3237" s="433">
        <f t="shared" si="457"/>
        <v>32.340000000000003</v>
      </c>
      <c r="F3237" s="430">
        <f t="shared" si="452"/>
        <v>0.34429382385478169</v>
      </c>
      <c r="G3237" s="439">
        <f t="shared" si="458"/>
        <v>32.340000000000003</v>
      </c>
      <c r="H3237" s="435">
        <f t="shared" si="453"/>
        <v>0.34429382385478169</v>
      </c>
      <c r="I3237" s="577">
        <f t="shared" si="458"/>
        <v>32.340000000000003</v>
      </c>
      <c r="J3237" s="573">
        <f t="shared" si="454"/>
        <v>0.75380371868812979</v>
      </c>
    </row>
    <row r="3238" spans="1:10" x14ac:dyDescent="0.25">
      <c r="A3238">
        <f t="shared" si="455"/>
        <v>0.32357215273023543</v>
      </c>
      <c r="B3238" s="2">
        <f t="shared" si="459"/>
        <v>32.350000000002133</v>
      </c>
      <c r="C3238" s="428">
        <f t="shared" si="456"/>
        <v>32.35</v>
      </c>
      <c r="D3238" s="425">
        <f t="shared" si="451"/>
        <v>0.32357215273021411</v>
      </c>
      <c r="E3238" s="433">
        <f t="shared" si="457"/>
        <v>32.35</v>
      </c>
      <c r="F3238" s="430">
        <f t="shared" si="452"/>
        <v>0.34438347913918049</v>
      </c>
      <c r="G3238" s="439">
        <f t="shared" si="458"/>
        <v>32.35</v>
      </c>
      <c r="H3238" s="435">
        <f t="shared" si="453"/>
        <v>0.34438347913918049</v>
      </c>
      <c r="I3238" s="577">
        <f t="shared" si="458"/>
        <v>32.35</v>
      </c>
      <c r="J3238" s="573">
        <f t="shared" si="454"/>
        <v>0.75388519474930049</v>
      </c>
    </row>
    <row r="3239" spans="1:10" x14ac:dyDescent="0.25">
      <c r="A3239">
        <f t="shared" si="455"/>
        <v>0.323672011588717</v>
      </c>
      <c r="B3239" s="2">
        <f t="shared" si="459"/>
        <v>32.360000000002131</v>
      </c>
      <c r="C3239" s="428">
        <f t="shared" si="456"/>
        <v>32.36</v>
      </c>
      <c r="D3239" s="425">
        <f t="shared" si="451"/>
        <v>0.32367201158869574</v>
      </c>
      <c r="E3239" s="433">
        <f t="shared" si="457"/>
        <v>32.36</v>
      </c>
      <c r="F3239" s="430">
        <f t="shared" si="452"/>
        <v>0.34447313963827669</v>
      </c>
      <c r="G3239" s="439">
        <f t="shared" si="458"/>
        <v>32.36</v>
      </c>
      <c r="H3239" s="435">
        <f t="shared" si="453"/>
        <v>0.34447313963827669</v>
      </c>
      <c r="I3239" s="577">
        <f t="shared" si="458"/>
        <v>32.36</v>
      </c>
      <c r="J3239" s="573">
        <f t="shared" si="454"/>
        <v>0.75396667240488913</v>
      </c>
    </row>
    <row r="3240" spans="1:10" x14ac:dyDescent="0.25">
      <c r="A3240">
        <f t="shared" si="455"/>
        <v>0.32377187072882135</v>
      </c>
      <c r="B3240" s="2">
        <f t="shared" si="459"/>
        <v>32.370000000002129</v>
      </c>
      <c r="C3240" s="428">
        <f t="shared" si="456"/>
        <v>32.369999999999997</v>
      </c>
      <c r="D3240" s="425">
        <f t="shared" si="451"/>
        <v>0.32377187072879998</v>
      </c>
      <c r="E3240" s="433">
        <f t="shared" si="457"/>
        <v>32.369999999999997</v>
      </c>
      <c r="F3240" s="430">
        <f t="shared" si="452"/>
        <v>0.34456280534955319</v>
      </c>
      <c r="G3240" s="439">
        <f t="shared" si="458"/>
        <v>32.369999999999997</v>
      </c>
      <c r="H3240" s="435">
        <f t="shared" si="453"/>
        <v>0.34456280534955319</v>
      </c>
      <c r="I3240" s="577">
        <f t="shared" si="458"/>
        <v>32.369999999999997</v>
      </c>
      <c r="J3240" s="573">
        <f t="shared" si="454"/>
        <v>0.75404815165468853</v>
      </c>
    </row>
    <row r="3241" spans="1:10" x14ac:dyDescent="0.25">
      <c r="A3241">
        <f t="shared" si="455"/>
        <v>0.32387173014997794</v>
      </c>
      <c r="B3241" s="2">
        <f t="shared" si="459"/>
        <v>32.380000000002127</v>
      </c>
      <c r="C3241" s="428">
        <f t="shared" si="456"/>
        <v>32.380000000000003</v>
      </c>
      <c r="D3241" s="425">
        <f t="shared" si="451"/>
        <v>0.32387173014995674</v>
      </c>
      <c r="E3241" s="433">
        <f t="shared" si="457"/>
        <v>32.380000000000003</v>
      </c>
      <c r="F3241" s="430">
        <f t="shared" si="452"/>
        <v>0.34465247627049439</v>
      </c>
      <c r="G3241" s="439">
        <f t="shared" si="458"/>
        <v>32.380000000000003</v>
      </c>
      <c r="H3241" s="435">
        <f t="shared" si="453"/>
        <v>0.34465247627049439</v>
      </c>
      <c r="I3241" s="577">
        <f t="shared" si="458"/>
        <v>32.380000000000003</v>
      </c>
      <c r="J3241" s="573">
        <f t="shared" si="454"/>
        <v>0.75412963249849385</v>
      </c>
    </row>
    <row r="3242" spans="1:10" x14ac:dyDescent="0.25">
      <c r="A3242">
        <f t="shared" si="455"/>
        <v>0.32397158985161773</v>
      </c>
      <c r="B3242" s="2">
        <f t="shared" si="459"/>
        <v>32.390000000002125</v>
      </c>
      <c r="C3242" s="428">
        <f t="shared" si="456"/>
        <v>32.39</v>
      </c>
      <c r="D3242" s="425">
        <f t="shared" si="451"/>
        <v>0.32397158985159658</v>
      </c>
      <c r="E3242" s="433">
        <f t="shared" si="457"/>
        <v>32.39</v>
      </c>
      <c r="F3242" s="430">
        <f t="shared" si="452"/>
        <v>0.34474215239858541</v>
      </c>
      <c r="G3242" s="439">
        <f t="shared" si="458"/>
        <v>32.39</v>
      </c>
      <c r="H3242" s="435">
        <f t="shared" si="453"/>
        <v>0.34474215239858541</v>
      </c>
      <c r="I3242" s="577">
        <f t="shared" si="458"/>
        <v>32.39</v>
      </c>
      <c r="J3242" s="573">
        <f t="shared" si="454"/>
        <v>0.75421111493609871</v>
      </c>
    </row>
    <row r="3243" spans="1:10" x14ac:dyDescent="0.25">
      <c r="A3243">
        <f t="shared" si="455"/>
        <v>0.32407144983317265</v>
      </c>
      <c r="B3243" s="2">
        <f t="shared" si="459"/>
        <v>32.400000000002123</v>
      </c>
      <c r="C3243" s="428">
        <f t="shared" si="456"/>
        <v>32.4</v>
      </c>
      <c r="D3243" s="425">
        <f t="shared" si="451"/>
        <v>0.32407144983315145</v>
      </c>
      <c r="E3243" s="433">
        <f t="shared" si="457"/>
        <v>32.4</v>
      </c>
      <c r="F3243" s="430">
        <f t="shared" si="452"/>
        <v>0.34483183373131221</v>
      </c>
      <c r="G3243" s="439">
        <f t="shared" si="458"/>
        <v>32.4</v>
      </c>
      <c r="H3243" s="435">
        <f t="shared" si="453"/>
        <v>0.34483183373131221</v>
      </c>
      <c r="I3243" s="577">
        <f t="shared" si="458"/>
        <v>32.4</v>
      </c>
      <c r="J3243" s="573">
        <f t="shared" si="454"/>
        <v>0.75429259896729772</v>
      </c>
    </row>
    <row r="3244" spans="1:10" x14ac:dyDescent="0.25">
      <c r="A3244">
        <f t="shared" si="455"/>
        <v>0.3241713100940759</v>
      </c>
      <c r="B3244" s="2">
        <f t="shared" si="459"/>
        <v>32.410000000002121</v>
      </c>
      <c r="C3244" s="428">
        <f t="shared" si="456"/>
        <v>32.409999999999997</v>
      </c>
      <c r="D3244" s="425">
        <f t="shared" si="451"/>
        <v>0.32417131009405464</v>
      </c>
      <c r="E3244" s="433">
        <f t="shared" si="457"/>
        <v>32.409999999999997</v>
      </c>
      <c r="F3244" s="430">
        <f t="shared" si="452"/>
        <v>0.34492152026616224</v>
      </c>
      <c r="G3244" s="439">
        <f t="shared" si="458"/>
        <v>32.409999999999997</v>
      </c>
      <c r="H3244" s="435">
        <f t="shared" si="453"/>
        <v>0.34492152026616224</v>
      </c>
      <c r="I3244" s="577">
        <f t="shared" si="458"/>
        <v>32.409999999999997</v>
      </c>
      <c r="J3244" s="573">
        <f t="shared" si="454"/>
        <v>0.75437408459188493</v>
      </c>
    </row>
    <row r="3245" spans="1:10" x14ac:dyDescent="0.25">
      <c r="A3245">
        <f t="shared" si="455"/>
        <v>0.3242711706337616</v>
      </c>
      <c r="B3245" s="2">
        <f t="shared" si="459"/>
        <v>32.420000000002119</v>
      </c>
      <c r="C3245" s="428">
        <f t="shared" si="456"/>
        <v>32.42</v>
      </c>
      <c r="D3245" s="425">
        <f t="shared" si="451"/>
        <v>0.3242711706337405</v>
      </c>
      <c r="E3245" s="433">
        <f t="shared" si="457"/>
        <v>32.42</v>
      </c>
      <c r="F3245" s="430">
        <f t="shared" si="452"/>
        <v>0.34501121200062379</v>
      </c>
      <c r="G3245" s="439">
        <f t="shared" si="458"/>
        <v>32.42</v>
      </c>
      <c r="H3245" s="435">
        <f t="shared" si="453"/>
        <v>0.34501121200062379</v>
      </c>
      <c r="I3245" s="577">
        <f t="shared" si="458"/>
        <v>32.42</v>
      </c>
      <c r="J3245" s="573">
        <f t="shared" si="454"/>
        <v>0.75445557180965483</v>
      </c>
    </row>
    <row r="3246" spans="1:10" x14ac:dyDescent="0.25">
      <c r="A3246">
        <f t="shared" si="455"/>
        <v>0.32437103145166529</v>
      </c>
      <c r="B3246" s="2">
        <f t="shared" si="459"/>
        <v>32.430000000002117</v>
      </c>
      <c r="C3246" s="428">
        <f t="shared" si="456"/>
        <v>32.43</v>
      </c>
      <c r="D3246" s="425">
        <f t="shared" si="451"/>
        <v>0.3243710314516442</v>
      </c>
      <c r="E3246" s="433">
        <f t="shared" si="457"/>
        <v>32.43</v>
      </c>
      <c r="F3246" s="430">
        <f t="shared" si="452"/>
        <v>0.34510090893218581</v>
      </c>
      <c r="G3246" s="439">
        <f t="shared" si="458"/>
        <v>32.43</v>
      </c>
      <c r="H3246" s="435">
        <f t="shared" si="453"/>
        <v>0.34510090893218581</v>
      </c>
      <c r="I3246" s="577">
        <f t="shared" si="458"/>
        <v>32.43</v>
      </c>
      <c r="J3246" s="573">
        <f t="shared" si="454"/>
        <v>0.75453706062040171</v>
      </c>
    </row>
    <row r="3247" spans="1:10" x14ac:dyDescent="0.25">
      <c r="A3247">
        <f t="shared" si="455"/>
        <v>0.32447089254722367</v>
      </c>
      <c r="B3247" s="2">
        <f t="shared" si="459"/>
        <v>32.440000000002115</v>
      </c>
      <c r="C3247" s="428">
        <f t="shared" si="456"/>
        <v>32.44</v>
      </c>
      <c r="D3247" s="425">
        <f t="shared" si="451"/>
        <v>0.32447089254720252</v>
      </c>
      <c r="E3247" s="433">
        <f t="shared" si="457"/>
        <v>32.44</v>
      </c>
      <c r="F3247" s="430">
        <f t="shared" si="452"/>
        <v>0.34519061105833865</v>
      </c>
      <c r="G3247" s="439">
        <f t="shared" si="458"/>
        <v>32.44</v>
      </c>
      <c r="H3247" s="435">
        <f t="shared" si="453"/>
        <v>0.34519061105833865</v>
      </c>
      <c r="I3247" s="577">
        <f t="shared" si="458"/>
        <v>32.44</v>
      </c>
      <c r="J3247" s="573">
        <f t="shared" si="454"/>
        <v>0.75461855102392006</v>
      </c>
    </row>
    <row r="3248" spans="1:10" x14ac:dyDescent="0.25">
      <c r="A3248">
        <f t="shared" si="455"/>
        <v>0.32457075391987428</v>
      </c>
      <c r="B3248" s="2">
        <f t="shared" si="459"/>
        <v>32.450000000002113</v>
      </c>
      <c r="C3248" s="428">
        <f t="shared" si="456"/>
        <v>32.450000000000003</v>
      </c>
      <c r="D3248" s="425">
        <f t="shared" si="451"/>
        <v>0.32457075391985318</v>
      </c>
      <c r="E3248" s="433">
        <f t="shared" si="457"/>
        <v>32.450000000000003</v>
      </c>
      <c r="F3248" s="430">
        <f t="shared" si="452"/>
        <v>0.34528031837657353</v>
      </c>
      <c r="G3248" s="439">
        <f t="shared" si="458"/>
        <v>32.450000000000003</v>
      </c>
      <c r="H3248" s="435">
        <f t="shared" si="453"/>
        <v>0.34528031837657353</v>
      </c>
      <c r="I3248" s="577">
        <f t="shared" si="458"/>
        <v>32.450000000000003</v>
      </c>
      <c r="J3248" s="573">
        <f t="shared" si="454"/>
        <v>0.75470004302000437</v>
      </c>
    </row>
    <row r="3249" spans="1:10" x14ac:dyDescent="0.25">
      <c r="A3249">
        <f t="shared" si="455"/>
        <v>0.32467061556905619</v>
      </c>
      <c r="B3249" s="2">
        <f t="shared" si="459"/>
        <v>32.460000000002111</v>
      </c>
      <c r="C3249" s="428">
        <f t="shared" si="456"/>
        <v>32.46</v>
      </c>
      <c r="D3249" s="425">
        <f t="shared" si="451"/>
        <v>0.32467061556903515</v>
      </c>
      <c r="E3249" s="433">
        <f t="shared" si="457"/>
        <v>32.46</v>
      </c>
      <c r="F3249" s="430">
        <f t="shared" si="452"/>
        <v>0.34537003088438273</v>
      </c>
      <c r="G3249" s="439">
        <f t="shared" si="458"/>
        <v>32.46</v>
      </c>
      <c r="H3249" s="435">
        <f t="shared" si="453"/>
        <v>0.34537003088438273</v>
      </c>
      <c r="I3249" s="577">
        <f t="shared" si="458"/>
        <v>32.46</v>
      </c>
      <c r="J3249" s="573">
        <f t="shared" si="454"/>
        <v>0.75478153660844871</v>
      </c>
    </row>
    <row r="3250" spans="1:10" x14ac:dyDescent="0.25">
      <c r="A3250">
        <f t="shared" si="455"/>
        <v>0.32477047749420934</v>
      </c>
      <c r="B3250" s="2">
        <f t="shared" si="459"/>
        <v>32.470000000002109</v>
      </c>
      <c r="C3250" s="428">
        <f t="shared" si="456"/>
        <v>32.47</v>
      </c>
      <c r="D3250" s="425">
        <f t="shared" si="451"/>
        <v>0.32477047749418836</v>
      </c>
      <c r="E3250" s="433">
        <f t="shared" si="457"/>
        <v>32.47</v>
      </c>
      <c r="F3250" s="430">
        <f t="shared" si="452"/>
        <v>0.34545974857925937</v>
      </c>
      <c r="G3250" s="439">
        <f t="shared" si="458"/>
        <v>32.47</v>
      </c>
      <c r="H3250" s="435">
        <f t="shared" si="453"/>
        <v>0.34545974857925937</v>
      </c>
      <c r="I3250" s="577">
        <f t="shared" si="458"/>
        <v>32.47</v>
      </c>
      <c r="J3250" s="573">
        <f t="shared" si="454"/>
        <v>0.75486303178904801</v>
      </c>
    </row>
    <row r="3251" spans="1:10" x14ac:dyDescent="0.25">
      <c r="A3251">
        <f t="shared" si="455"/>
        <v>0.32487033969477497</v>
      </c>
      <c r="B3251" s="2">
        <f t="shared" si="459"/>
        <v>32.480000000002107</v>
      </c>
      <c r="C3251" s="428">
        <f t="shared" si="456"/>
        <v>32.479999999999997</v>
      </c>
      <c r="D3251" s="425">
        <f t="shared" si="451"/>
        <v>0.32487033969475393</v>
      </c>
      <c r="E3251" s="433">
        <f t="shared" si="457"/>
        <v>32.479999999999997</v>
      </c>
      <c r="F3251" s="430">
        <f t="shared" si="452"/>
        <v>0.34554947145869791</v>
      </c>
      <c r="G3251" s="439">
        <f t="shared" si="458"/>
        <v>32.479999999999997</v>
      </c>
      <c r="H3251" s="435">
        <f t="shared" si="453"/>
        <v>0.34554947145869791</v>
      </c>
      <c r="I3251" s="577">
        <f t="shared" si="458"/>
        <v>32.479999999999997</v>
      </c>
      <c r="J3251" s="573">
        <f t="shared" si="454"/>
        <v>0.75494452856159666</v>
      </c>
    </row>
    <row r="3252" spans="1:10" x14ac:dyDescent="0.25">
      <c r="A3252">
        <f t="shared" si="455"/>
        <v>0.32497020217019545</v>
      </c>
      <c r="B3252" s="2">
        <f t="shared" si="459"/>
        <v>32.490000000002105</v>
      </c>
      <c r="C3252" s="428">
        <f t="shared" si="456"/>
        <v>32.49</v>
      </c>
      <c r="D3252" s="425">
        <f t="shared" si="451"/>
        <v>0.32497020217017447</v>
      </c>
      <c r="E3252" s="433">
        <f t="shared" si="457"/>
        <v>32.49</v>
      </c>
      <c r="F3252" s="430">
        <f t="shared" si="452"/>
        <v>0.34563919952019362</v>
      </c>
      <c r="G3252" s="439">
        <f t="shared" si="458"/>
        <v>32.49</v>
      </c>
      <c r="H3252" s="435">
        <f t="shared" si="453"/>
        <v>0.34563919952019362</v>
      </c>
      <c r="I3252" s="577">
        <f t="shared" si="458"/>
        <v>32.49</v>
      </c>
      <c r="J3252" s="573">
        <f t="shared" si="454"/>
        <v>0.75502602692588927</v>
      </c>
    </row>
    <row r="3253" spans="1:10" x14ac:dyDescent="0.25">
      <c r="A3253">
        <f t="shared" si="455"/>
        <v>0.32507006491991419</v>
      </c>
      <c r="B3253" s="2">
        <f t="shared" si="459"/>
        <v>32.500000000002103</v>
      </c>
      <c r="C3253" s="428">
        <f t="shared" si="456"/>
        <v>32.5</v>
      </c>
      <c r="D3253" s="425">
        <f t="shared" si="451"/>
        <v>0.32507006491989321</v>
      </c>
      <c r="E3253" s="433">
        <f t="shared" si="457"/>
        <v>32.5</v>
      </c>
      <c r="F3253" s="430">
        <f t="shared" si="452"/>
        <v>0.34572893276124256</v>
      </c>
      <c r="G3253" s="439">
        <f t="shared" si="458"/>
        <v>32.5</v>
      </c>
      <c r="H3253" s="435">
        <f t="shared" si="453"/>
        <v>0.34572893276124256</v>
      </c>
      <c r="I3253" s="577">
        <f t="shared" si="458"/>
        <v>32.5</v>
      </c>
      <c r="J3253" s="573">
        <f t="shared" si="454"/>
        <v>0.75510752688172034</v>
      </c>
    </row>
    <row r="3254" spans="1:10" x14ac:dyDescent="0.25">
      <c r="A3254">
        <f t="shared" si="455"/>
        <v>0.32516992794337579</v>
      </c>
      <c r="B3254" s="2">
        <f t="shared" si="459"/>
        <v>32.510000000002101</v>
      </c>
      <c r="C3254" s="428">
        <f t="shared" si="456"/>
        <v>32.51</v>
      </c>
      <c r="D3254" s="425">
        <f t="shared" si="451"/>
        <v>0.32516992794335481</v>
      </c>
      <c r="E3254" s="433">
        <f t="shared" si="457"/>
        <v>32.51</v>
      </c>
      <c r="F3254" s="430">
        <f t="shared" si="452"/>
        <v>0.34581867117934229</v>
      </c>
      <c r="G3254" s="439">
        <f t="shared" si="458"/>
        <v>32.51</v>
      </c>
      <c r="H3254" s="435">
        <f t="shared" si="453"/>
        <v>0.34581867117934229</v>
      </c>
      <c r="I3254" s="577">
        <f t="shared" si="458"/>
        <v>32.51</v>
      </c>
      <c r="J3254" s="573">
        <f t="shared" si="454"/>
        <v>0.7551890284288848</v>
      </c>
    </row>
    <row r="3255" spans="1:10" x14ac:dyDescent="0.25">
      <c r="A3255">
        <f t="shared" si="455"/>
        <v>0.32526979124002597</v>
      </c>
      <c r="B3255" s="2">
        <f t="shared" si="459"/>
        <v>32.520000000002099</v>
      </c>
      <c r="C3255" s="428">
        <f t="shared" si="456"/>
        <v>32.520000000000003</v>
      </c>
      <c r="D3255" s="425">
        <f t="shared" si="451"/>
        <v>0.32526979124000499</v>
      </c>
      <c r="E3255" s="433">
        <f t="shared" si="457"/>
        <v>32.520000000000003</v>
      </c>
      <c r="F3255" s="430">
        <f t="shared" si="452"/>
        <v>0.34590841477199097</v>
      </c>
      <c r="G3255" s="439">
        <f t="shared" si="458"/>
        <v>32.520000000000003</v>
      </c>
      <c r="H3255" s="435">
        <f t="shared" si="453"/>
        <v>0.34590841477199097</v>
      </c>
      <c r="I3255" s="577">
        <f t="shared" si="458"/>
        <v>32.520000000000003</v>
      </c>
      <c r="J3255" s="573">
        <f t="shared" si="454"/>
        <v>0.75527053156717694</v>
      </c>
    </row>
    <row r="3256" spans="1:10" x14ac:dyDescent="0.25">
      <c r="A3256">
        <f t="shared" si="455"/>
        <v>0.32536965480931163</v>
      </c>
      <c r="B3256" s="2">
        <f t="shared" si="459"/>
        <v>32.530000000002097</v>
      </c>
      <c r="C3256" s="428">
        <f t="shared" si="456"/>
        <v>32.53</v>
      </c>
      <c r="D3256" s="425">
        <f t="shared" si="451"/>
        <v>0.3253696548092907</v>
      </c>
      <c r="E3256" s="433">
        <f t="shared" si="457"/>
        <v>32.53</v>
      </c>
      <c r="F3256" s="430">
        <f t="shared" si="452"/>
        <v>0.34599816353668789</v>
      </c>
      <c r="G3256" s="439">
        <f t="shared" si="458"/>
        <v>32.53</v>
      </c>
      <c r="H3256" s="435">
        <f t="shared" si="453"/>
        <v>0.34599816353668789</v>
      </c>
      <c r="I3256" s="577">
        <f t="shared" si="458"/>
        <v>32.53</v>
      </c>
      <c r="J3256" s="573">
        <f t="shared" si="454"/>
        <v>0.75535203629639203</v>
      </c>
    </row>
    <row r="3257" spans="1:10" x14ac:dyDescent="0.25">
      <c r="A3257">
        <f t="shared" si="455"/>
        <v>0.32546951865068074</v>
      </c>
      <c r="B3257" s="2">
        <f t="shared" si="459"/>
        <v>32.540000000002095</v>
      </c>
      <c r="C3257" s="428">
        <f t="shared" si="456"/>
        <v>32.54</v>
      </c>
      <c r="D3257" s="425">
        <f t="shared" si="451"/>
        <v>0.32546951865065982</v>
      </c>
      <c r="E3257" s="433">
        <f t="shared" si="457"/>
        <v>32.54</v>
      </c>
      <c r="F3257" s="430">
        <f t="shared" si="452"/>
        <v>0.34608791747093343</v>
      </c>
      <c r="G3257" s="439">
        <f t="shared" si="458"/>
        <v>32.54</v>
      </c>
      <c r="H3257" s="435">
        <f t="shared" si="453"/>
        <v>0.34608791747093343</v>
      </c>
      <c r="I3257" s="577">
        <f t="shared" si="458"/>
        <v>32.54</v>
      </c>
      <c r="J3257" s="573">
        <f t="shared" si="454"/>
        <v>0.75543354261632423</v>
      </c>
    </row>
    <row r="3258" spans="1:10" x14ac:dyDescent="0.25">
      <c r="A3258">
        <f t="shared" si="455"/>
        <v>0.32556938276358249</v>
      </c>
      <c r="B3258" s="2">
        <f t="shared" si="459"/>
        <v>32.550000000002093</v>
      </c>
      <c r="C3258" s="428">
        <f t="shared" si="456"/>
        <v>32.549999999999997</v>
      </c>
      <c r="D3258" s="425">
        <f t="shared" si="451"/>
        <v>0.32556938276356157</v>
      </c>
      <c r="E3258" s="433">
        <f t="shared" si="457"/>
        <v>32.549999999999997</v>
      </c>
      <c r="F3258" s="430">
        <f t="shared" si="452"/>
        <v>0.34617767657222887</v>
      </c>
      <c r="G3258" s="439">
        <f t="shared" si="458"/>
        <v>32.549999999999997</v>
      </c>
      <c r="H3258" s="435">
        <f t="shared" si="453"/>
        <v>0.34617767657222887</v>
      </c>
      <c r="I3258" s="577">
        <f t="shared" si="458"/>
        <v>32.549999999999997</v>
      </c>
      <c r="J3258" s="573">
        <f t="shared" si="454"/>
        <v>0.75551505052676837</v>
      </c>
    </row>
    <row r="3259" spans="1:10" x14ac:dyDescent="0.25">
      <c r="A3259">
        <f t="shared" si="455"/>
        <v>0.32566924714746709</v>
      </c>
      <c r="B3259" s="2">
        <f t="shared" si="459"/>
        <v>32.560000000002091</v>
      </c>
      <c r="C3259" s="428">
        <f t="shared" si="456"/>
        <v>32.56</v>
      </c>
      <c r="D3259" s="425">
        <f t="shared" si="451"/>
        <v>0.32566924714744616</v>
      </c>
      <c r="E3259" s="433">
        <f t="shared" si="457"/>
        <v>32.56</v>
      </c>
      <c r="F3259" s="430">
        <f t="shared" si="452"/>
        <v>0.3462674408380767</v>
      </c>
      <c r="G3259" s="439">
        <f t="shared" si="458"/>
        <v>32.56</v>
      </c>
      <c r="H3259" s="435">
        <f t="shared" si="453"/>
        <v>0.3462674408380767</v>
      </c>
      <c r="I3259" s="577">
        <f t="shared" si="458"/>
        <v>32.56</v>
      </c>
      <c r="J3259" s="573">
        <f t="shared" si="454"/>
        <v>0.75559656002751974</v>
      </c>
    </row>
    <row r="3260" spans="1:10" x14ac:dyDescent="0.25">
      <c r="A3260">
        <f t="shared" si="455"/>
        <v>0.32576911180178586</v>
      </c>
      <c r="B3260" s="2">
        <f t="shared" si="459"/>
        <v>32.570000000002089</v>
      </c>
      <c r="C3260" s="428">
        <f t="shared" si="456"/>
        <v>32.57</v>
      </c>
      <c r="D3260" s="425">
        <f t="shared" si="451"/>
        <v>0.32576911180176504</v>
      </c>
      <c r="E3260" s="433">
        <f t="shared" si="457"/>
        <v>32.57</v>
      </c>
      <c r="F3260" s="430">
        <f t="shared" si="452"/>
        <v>0.3463572102659801</v>
      </c>
      <c r="G3260" s="439">
        <f t="shared" si="458"/>
        <v>32.57</v>
      </c>
      <c r="H3260" s="435">
        <f t="shared" si="453"/>
        <v>0.3463572102659801</v>
      </c>
      <c r="I3260" s="577">
        <f t="shared" si="458"/>
        <v>32.57</v>
      </c>
      <c r="J3260" s="573">
        <f t="shared" si="454"/>
        <v>0.75567807111837326</v>
      </c>
    </row>
    <row r="3261" spans="1:10" x14ac:dyDescent="0.25">
      <c r="A3261">
        <f t="shared" si="455"/>
        <v>0.32586897672599136</v>
      </c>
      <c r="B3261" s="2">
        <f t="shared" si="459"/>
        <v>32.580000000002087</v>
      </c>
      <c r="C3261" s="428">
        <f t="shared" si="456"/>
        <v>32.58</v>
      </c>
      <c r="D3261" s="425">
        <f t="shared" si="451"/>
        <v>0.32586897672597054</v>
      </c>
      <c r="E3261" s="433">
        <f t="shared" si="457"/>
        <v>32.58</v>
      </c>
      <c r="F3261" s="430">
        <f t="shared" si="452"/>
        <v>0.34644698485344333</v>
      </c>
      <c r="G3261" s="439">
        <f t="shared" si="458"/>
        <v>32.58</v>
      </c>
      <c r="H3261" s="435">
        <f t="shared" si="453"/>
        <v>0.34644698485344333</v>
      </c>
      <c r="I3261" s="577">
        <f t="shared" si="458"/>
        <v>32.58</v>
      </c>
      <c r="J3261" s="573">
        <f t="shared" si="454"/>
        <v>0.75575958379912267</v>
      </c>
    </row>
    <row r="3262" spans="1:10" x14ac:dyDescent="0.25">
      <c r="A3262">
        <f t="shared" si="455"/>
        <v>0.32596884191953723</v>
      </c>
      <c r="B3262" s="2">
        <f t="shared" si="459"/>
        <v>32.590000000002085</v>
      </c>
      <c r="C3262" s="428">
        <f t="shared" si="456"/>
        <v>32.590000000000003</v>
      </c>
      <c r="D3262" s="425">
        <f t="shared" si="451"/>
        <v>0.32596884191951642</v>
      </c>
      <c r="E3262" s="433">
        <f t="shared" si="457"/>
        <v>32.590000000000003</v>
      </c>
      <c r="F3262" s="430">
        <f t="shared" si="452"/>
        <v>0.34653676459797206</v>
      </c>
      <c r="G3262" s="439">
        <f t="shared" si="458"/>
        <v>32.590000000000003</v>
      </c>
      <c r="H3262" s="435">
        <f t="shared" si="453"/>
        <v>0.34653676459797206</v>
      </c>
      <c r="I3262" s="577">
        <f t="shared" si="458"/>
        <v>32.590000000000003</v>
      </c>
      <c r="J3262" s="573">
        <f t="shared" si="454"/>
        <v>0.75584109806956434</v>
      </c>
    </row>
    <row r="3263" spans="1:10" x14ac:dyDescent="0.25">
      <c r="A3263">
        <f t="shared" si="455"/>
        <v>0.32606870738187815</v>
      </c>
      <c r="B3263" s="2">
        <f t="shared" si="459"/>
        <v>32.600000000002083</v>
      </c>
      <c r="C3263" s="428">
        <f t="shared" si="456"/>
        <v>32.6</v>
      </c>
      <c r="D3263" s="425">
        <f t="shared" si="451"/>
        <v>0.32606870738185734</v>
      </c>
      <c r="E3263" s="433">
        <f t="shared" si="457"/>
        <v>32.6</v>
      </c>
      <c r="F3263" s="430">
        <f t="shared" si="452"/>
        <v>0.34662654949707233</v>
      </c>
      <c r="G3263" s="439">
        <f t="shared" si="458"/>
        <v>32.6</v>
      </c>
      <c r="H3263" s="435">
        <f t="shared" si="453"/>
        <v>0.34662654949707233</v>
      </c>
      <c r="I3263" s="577">
        <f t="shared" si="458"/>
        <v>32.6</v>
      </c>
      <c r="J3263" s="573">
        <f t="shared" si="454"/>
        <v>0.75592261392949267</v>
      </c>
    </row>
    <row r="3264" spans="1:10" x14ac:dyDescent="0.25">
      <c r="A3264">
        <f t="shared" si="455"/>
        <v>0.32616857311246994</v>
      </c>
      <c r="B3264" s="2">
        <f t="shared" si="459"/>
        <v>32.610000000002081</v>
      </c>
      <c r="C3264" s="428">
        <f t="shared" si="456"/>
        <v>32.61</v>
      </c>
      <c r="D3264" s="425">
        <f t="shared" si="451"/>
        <v>0.32616857311244918</v>
      </c>
      <c r="E3264" s="433">
        <f t="shared" si="457"/>
        <v>32.61</v>
      </c>
      <c r="F3264" s="430">
        <f t="shared" si="452"/>
        <v>0.34671633954825176</v>
      </c>
      <c r="G3264" s="439">
        <f t="shared" si="458"/>
        <v>32.61</v>
      </c>
      <c r="H3264" s="435">
        <f t="shared" si="453"/>
        <v>0.34671633954825176</v>
      </c>
      <c r="I3264" s="577">
        <f t="shared" si="458"/>
        <v>32.61</v>
      </c>
      <c r="J3264" s="573">
        <f t="shared" si="454"/>
        <v>0.75600413137870248</v>
      </c>
    </row>
    <row r="3265" spans="1:10" x14ac:dyDescent="0.25">
      <c r="A3265">
        <f t="shared" si="455"/>
        <v>0.32626843911076958</v>
      </c>
      <c r="B3265" s="2">
        <f t="shared" si="459"/>
        <v>32.620000000002079</v>
      </c>
      <c r="C3265" s="428">
        <f t="shared" si="456"/>
        <v>32.619999999999997</v>
      </c>
      <c r="D3265" s="425">
        <f t="shared" si="451"/>
        <v>0.32626843911074882</v>
      </c>
      <c r="E3265" s="433">
        <f t="shared" si="457"/>
        <v>32.619999999999997</v>
      </c>
      <c r="F3265" s="430">
        <f t="shared" si="452"/>
        <v>0.34680613474901856</v>
      </c>
      <c r="G3265" s="439">
        <f t="shared" si="458"/>
        <v>32.619999999999997</v>
      </c>
      <c r="H3265" s="435">
        <f t="shared" si="453"/>
        <v>0.34680613474901856</v>
      </c>
      <c r="I3265" s="577">
        <f t="shared" si="458"/>
        <v>32.619999999999997</v>
      </c>
      <c r="J3265" s="573">
        <f t="shared" si="454"/>
        <v>0.75608565041698894</v>
      </c>
    </row>
    <row r="3266" spans="1:10" x14ac:dyDescent="0.25">
      <c r="A3266">
        <f t="shared" si="455"/>
        <v>0.32636830537623523</v>
      </c>
      <c r="B3266" s="2">
        <f t="shared" si="459"/>
        <v>32.630000000002077</v>
      </c>
      <c r="C3266" s="428">
        <f t="shared" si="456"/>
        <v>32.630000000000003</v>
      </c>
      <c r="D3266" s="425">
        <f t="shared" si="451"/>
        <v>0.32636830537621447</v>
      </c>
      <c r="E3266" s="433">
        <f t="shared" si="457"/>
        <v>32.630000000000003</v>
      </c>
      <c r="F3266" s="430">
        <f t="shared" si="452"/>
        <v>0.34689593509688227</v>
      </c>
      <c r="G3266" s="439">
        <f t="shared" si="458"/>
        <v>32.630000000000003</v>
      </c>
      <c r="H3266" s="435">
        <f t="shared" si="453"/>
        <v>0.34689593509688227</v>
      </c>
      <c r="I3266" s="577">
        <f t="shared" si="458"/>
        <v>32.630000000000003</v>
      </c>
      <c r="J3266" s="573">
        <f t="shared" si="454"/>
        <v>0.75616717104414743</v>
      </c>
    </row>
    <row r="3267" spans="1:10" x14ac:dyDescent="0.25">
      <c r="A3267">
        <f t="shared" si="455"/>
        <v>0.32646817190832583</v>
      </c>
      <c r="B3267" s="2">
        <f t="shared" si="459"/>
        <v>32.640000000002075</v>
      </c>
      <c r="C3267" s="428">
        <f t="shared" si="456"/>
        <v>32.64</v>
      </c>
      <c r="D3267" s="425">
        <f t="shared" ref="D3267:D3330" si="460">(((1+C3267/100)^D$2)*C3267/100)/(((1+C3267/100)^D$2)-1)</f>
        <v>0.32646817190830518</v>
      </c>
      <c r="E3267" s="433">
        <f t="shared" si="457"/>
        <v>32.64</v>
      </c>
      <c r="F3267" s="430">
        <f t="shared" ref="F3267:F3330" si="461">(((1+E3267/100)^F$2)*E3267/100)/(((1+E3267/100)^F$2)-1)</f>
        <v>0.34698574058935322</v>
      </c>
      <c r="G3267" s="439">
        <f t="shared" si="458"/>
        <v>32.64</v>
      </c>
      <c r="H3267" s="435">
        <f t="shared" ref="H3267:H3330" si="462">(((1+G3267/100)^H$2)*G3267/100)/(((1+G3267/100)^H$2)-1)</f>
        <v>0.34698574058935322</v>
      </c>
      <c r="I3267" s="577">
        <f t="shared" si="458"/>
        <v>32.64</v>
      </c>
      <c r="J3267" s="573">
        <f t="shared" ref="J3267:J3330" si="463">(((1+I3267/100)^J$2)*I3267/100)/(((1+I3267/100)^J$2)-1)</f>
        <v>0.75624869325997246</v>
      </c>
    </row>
    <row r="3268" spans="1:10" x14ac:dyDescent="0.25">
      <c r="A3268">
        <f t="shared" si="455"/>
        <v>0.32656803870650186</v>
      </c>
      <c r="B3268" s="2">
        <f t="shared" si="459"/>
        <v>32.650000000002073</v>
      </c>
      <c r="C3268" s="428">
        <f t="shared" si="456"/>
        <v>32.65</v>
      </c>
      <c r="D3268" s="425">
        <f t="shared" si="460"/>
        <v>0.32656803870648116</v>
      </c>
      <c r="E3268" s="433">
        <f t="shared" si="457"/>
        <v>32.65</v>
      </c>
      <c r="F3268" s="430">
        <f t="shared" si="461"/>
        <v>0.34707555122394279</v>
      </c>
      <c r="G3268" s="439">
        <f t="shared" si="458"/>
        <v>32.65</v>
      </c>
      <c r="H3268" s="435">
        <f t="shared" si="462"/>
        <v>0.34707555122394279</v>
      </c>
      <c r="I3268" s="577">
        <f t="shared" si="458"/>
        <v>32.65</v>
      </c>
      <c r="J3268" s="573">
        <f t="shared" si="463"/>
        <v>0.75633021706425951</v>
      </c>
    </row>
    <row r="3269" spans="1:10" x14ac:dyDescent="0.25">
      <c r="A3269">
        <f t="shared" ref="A3269:A3332" si="464">(((1+B3269/100)^A$2)*B3269/100)/(((1+B3269/100)^A$2)-1)</f>
        <v>0.32666790577022459</v>
      </c>
      <c r="B3269" s="2">
        <f t="shared" si="459"/>
        <v>32.660000000002071</v>
      </c>
      <c r="C3269" s="428">
        <f t="shared" si="456"/>
        <v>32.659999999999997</v>
      </c>
      <c r="D3269" s="425">
        <f t="shared" si="460"/>
        <v>0.32666790577020388</v>
      </c>
      <c r="E3269" s="433">
        <f t="shared" si="457"/>
        <v>32.659999999999997</v>
      </c>
      <c r="F3269" s="430">
        <f t="shared" si="461"/>
        <v>0.34716536699816331</v>
      </c>
      <c r="G3269" s="439">
        <f t="shared" si="458"/>
        <v>32.659999999999997</v>
      </c>
      <c r="H3269" s="435">
        <f t="shared" si="462"/>
        <v>0.34716536699816331</v>
      </c>
      <c r="I3269" s="577">
        <f t="shared" si="458"/>
        <v>32.659999999999997</v>
      </c>
      <c r="J3269" s="573">
        <f t="shared" si="463"/>
        <v>0.75641174245680387</v>
      </c>
    </row>
    <row r="3270" spans="1:10" x14ac:dyDescent="0.25">
      <c r="A3270">
        <f t="shared" si="464"/>
        <v>0.32676777309895655</v>
      </c>
      <c r="B3270" s="2">
        <f t="shared" si="459"/>
        <v>32.670000000002069</v>
      </c>
      <c r="C3270" s="428">
        <f t="shared" ref="C3270:C3333" si="465">ROUND(C3269+0.01,2)</f>
        <v>32.67</v>
      </c>
      <c r="D3270" s="425">
        <f t="shared" si="460"/>
        <v>0.3267677730989359</v>
      </c>
      <c r="E3270" s="433">
        <f t="shared" ref="E3270:E3333" si="466">ROUND(E3269+0.01,2)</f>
        <v>32.67</v>
      </c>
      <c r="F3270" s="430">
        <f t="shared" si="461"/>
        <v>0.34725518790952842</v>
      </c>
      <c r="G3270" s="439">
        <f t="shared" ref="G3270:I3333" si="467">ROUND(G3269+0.01,2)</f>
        <v>32.67</v>
      </c>
      <c r="H3270" s="435">
        <f t="shared" si="462"/>
        <v>0.34725518790952842</v>
      </c>
      <c r="I3270" s="577">
        <f t="shared" si="467"/>
        <v>32.67</v>
      </c>
      <c r="J3270" s="573">
        <f t="shared" si="463"/>
        <v>0.75649326943740069</v>
      </c>
    </row>
    <row r="3271" spans="1:10" x14ac:dyDescent="0.25">
      <c r="A3271">
        <f t="shared" si="464"/>
        <v>0.32686764069216134</v>
      </c>
      <c r="B3271" s="2">
        <f t="shared" si="459"/>
        <v>32.680000000002067</v>
      </c>
      <c r="C3271" s="428">
        <f t="shared" si="465"/>
        <v>32.68</v>
      </c>
      <c r="D3271" s="425">
        <f t="shared" si="460"/>
        <v>0.32686764069214069</v>
      </c>
      <c r="E3271" s="433">
        <f t="shared" si="466"/>
        <v>32.68</v>
      </c>
      <c r="F3271" s="430">
        <f t="shared" si="461"/>
        <v>0.34734501395555228</v>
      </c>
      <c r="G3271" s="439">
        <f t="shared" si="467"/>
        <v>32.68</v>
      </c>
      <c r="H3271" s="435">
        <f t="shared" si="462"/>
        <v>0.34734501395555228</v>
      </c>
      <c r="I3271" s="577">
        <f t="shared" si="467"/>
        <v>32.68</v>
      </c>
      <c r="J3271" s="573">
        <f t="shared" si="463"/>
        <v>0.75657479800584493</v>
      </c>
    </row>
    <row r="3272" spans="1:10" x14ac:dyDescent="0.25">
      <c r="A3272">
        <f t="shared" si="464"/>
        <v>0.32696750854930345</v>
      </c>
      <c r="B3272" s="2">
        <f t="shared" si="459"/>
        <v>32.690000000002065</v>
      </c>
      <c r="C3272" s="428">
        <f t="shared" si="465"/>
        <v>32.69</v>
      </c>
      <c r="D3272" s="425">
        <f t="shared" si="460"/>
        <v>0.3269675085492828</v>
      </c>
      <c r="E3272" s="433">
        <f t="shared" si="466"/>
        <v>32.69</v>
      </c>
      <c r="F3272" s="430">
        <f t="shared" si="461"/>
        <v>0.34743484513375045</v>
      </c>
      <c r="G3272" s="439">
        <f t="shared" si="467"/>
        <v>32.69</v>
      </c>
      <c r="H3272" s="435">
        <f t="shared" si="462"/>
        <v>0.34743484513375045</v>
      </c>
      <c r="I3272" s="577">
        <f t="shared" si="467"/>
        <v>32.69</v>
      </c>
      <c r="J3272" s="573">
        <f t="shared" si="463"/>
        <v>0.75665632816193229</v>
      </c>
    </row>
    <row r="3273" spans="1:10" x14ac:dyDescent="0.25">
      <c r="A3273">
        <f t="shared" si="464"/>
        <v>0.32706737666984886</v>
      </c>
      <c r="B3273" s="2">
        <f t="shared" si="459"/>
        <v>32.700000000002063</v>
      </c>
      <c r="C3273" s="428">
        <f t="shared" si="465"/>
        <v>32.700000000000003</v>
      </c>
      <c r="D3273" s="425">
        <f t="shared" si="460"/>
        <v>0.32706737666982827</v>
      </c>
      <c r="E3273" s="433">
        <f t="shared" si="466"/>
        <v>32.700000000000003</v>
      </c>
      <c r="F3273" s="430">
        <f t="shared" si="461"/>
        <v>0.3475246814416395</v>
      </c>
      <c r="G3273" s="439">
        <f t="shared" si="467"/>
        <v>32.700000000000003</v>
      </c>
      <c r="H3273" s="435">
        <f t="shared" si="462"/>
        <v>0.3475246814416395</v>
      </c>
      <c r="I3273" s="577">
        <f t="shared" si="467"/>
        <v>32.700000000000003</v>
      </c>
      <c r="J3273" s="573">
        <f t="shared" si="463"/>
        <v>0.75673785990545772</v>
      </c>
    </row>
    <row r="3274" spans="1:10" x14ac:dyDescent="0.25">
      <c r="A3274">
        <f t="shared" si="464"/>
        <v>0.32716724505326428</v>
      </c>
      <c r="B3274" s="2">
        <f t="shared" si="459"/>
        <v>32.710000000002061</v>
      </c>
      <c r="C3274" s="428">
        <f t="shared" si="465"/>
        <v>32.71</v>
      </c>
      <c r="D3274" s="425">
        <f t="shared" si="460"/>
        <v>0.32716724505324374</v>
      </c>
      <c r="E3274" s="433">
        <f t="shared" si="466"/>
        <v>32.71</v>
      </c>
      <c r="F3274" s="430">
        <f t="shared" si="461"/>
        <v>0.34761452287673661</v>
      </c>
      <c r="G3274" s="439">
        <f t="shared" si="467"/>
        <v>32.71</v>
      </c>
      <c r="H3274" s="435">
        <f t="shared" si="462"/>
        <v>0.34761452287673661</v>
      </c>
      <c r="I3274" s="577">
        <f t="shared" si="467"/>
        <v>32.71</v>
      </c>
      <c r="J3274" s="573">
        <f t="shared" si="463"/>
        <v>0.75681939323621683</v>
      </c>
    </row>
    <row r="3275" spans="1:10" x14ac:dyDescent="0.25">
      <c r="A3275">
        <f t="shared" si="464"/>
        <v>0.32726711369901773</v>
      </c>
      <c r="B3275" s="2">
        <f t="shared" si="459"/>
        <v>32.720000000002059</v>
      </c>
      <c r="C3275" s="428">
        <f t="shared" si="465"/>
        <v>32.72</v>
      </c>
      <c r="D3275" s="425">
        <f t="shared" si="460"/>
        <v>0.32726711369899719</v>
      </c>
      <c r="E3275" s="433">
        <f t="shared" si="466"/>
        <v>32.72</v>
      </c>
      <c r="F3275" s="430">
        <f t="shared" si="461"/>
        <v>0.34770436943656036</v>
      </c>
      <c r="G3275" s="439">
        <f t="shared" si="467"/>
        <v>32.72</v>
      </c>
      <c r="H3275" s="435">
        <f t="shared" si="462"/>
        <v>0.34770436943656036</v>
      </c>
      <c r="I3275" s="577">
        <f t="shared" si="467"/>
        <v>32.72</v>
      </c>
      <c r="J3275" s="573">
        <f t="shared" si="463"/>
        <v>0.75690092815400489</v>
      </c>
    </row>
    <row r="3276" spans="1:10" x14ac:dyDescent="0.25">
      <c r="A3276">
        <f t="shared" si="464"/>
        <v>0.32736698260657821</v>
      </c>
      <c r="B3276" s="2">
        <f t="shared" si="459"/>
        <v>32.730000000002057</v>
      </c>
      <c r="C3276" s="428">
        <f t="shared" si="465"/>
        <v>32.729999999999997</v>
      </c>
      <c r="D3276" s="425">
        <f t="shared" si="460"/>
        <v>0.32736698260655767</v>
      </c>
      <c r="E3276" s="433">
        <f t="shared" si="466"/>
        <v>32.729999999999997</v>
      </c>
      <c r="F3276" s="430">
        <f t="shared" si="461"/>
        <v>0.34779422111863018</v>
      </c>
      <c r="G3276" s="439">
        <f t="shared" si="467"/>
        <v>32.729999999999997</v>
      </c>
      <c r="H3276" s="435">
        <f t="shared" si="462"/>
        <v>0.34779422111863018</v>
      </c>
      <c r="I3276" s="577">
        <f t="shared" si="467"/>
        <v>32.729999999999997</v>
      </c>
      <c r="J3276" s="573">
        <f t="shared" si="463"/>
        <v>0.7569824646586174</v>
      </c>
    </row>
    <row r="3277" spans="1:10" x14ac:dyDescent="0.25">
      <c r="A3277">
        <f t="shared" si="464"/>
        <v>0.32746685177541585</v>
      </c>
      <c r="B3277" s="2">
        <f t="shared" si="459"/>
        <v>32.740000000002055</v>
      </c>
      <c r="C3277" s="428">
        <f t="shared" si="465"/>
        <v>32.74</v>
      </c>
      <c r="D3277" s="425">
        <f t="shared" si="460"/>
        <v>0.32746685177539536</v>
      </c>
      <c r="E3277" s="433">
        <f t="shared" si="466"/>
        <v>32.74</v>
      </c>
      <c r="F3277" s="430">
        <f t="shared" si="461"/>
        <v>0.34788407792046649</v>
      </c>
      <c r="G3277" s="439">
        <f t="shared" si="467"/>
        <v>32.74</v>
      </c>
      <c r="H3277" s="435">
        <f t="shared" si="462"/>
        <v>0.34788407792046649</v>
      </c>
      <c r="I3277" s="577">
        <f t="shared" si="467"/>
        <v>32.74</v>
      </c>
      <c r="J3277" s="573">
        <f t="shared" si="463"/>
        <v>0.75706400274984986</v>
      </c>
    </row>
    <row r="3278" spans="1:10" x14ac:dyDescent="0.25">
      <c r="A3278">
        <f t="shared" si="464"/>
        <v>0.32756672120500185</v>
      </c>
      <c r="B3278" s="2">
        <f t="shared" si="459"/>
        <v>32.750000000002053</v>
      </c>
      <c r="C3278" s="428">
        <f t="shared" si="465"/>
        <v>32.75</v>
      </c>
      <c r="D3278" s="425">
        <f t="shared" si="460"/>
        <v>0.32756672120498131</v>
      </c>
      <c r="E3278" s="433">
        <f t="shared" si="466"/>
        <v>32.75</v>
      </c>
      <c r="F3278" s="430">
        <f t="shared" si="461"/>
        <v>0.34797393983959085</v>
      </c>
      <c r="G3278" s="439">
        <f t="shared" si="467"/>
        <v>32.75</v>
      </c>
      <c r="H3278" s="435">
        <f t="shared" si="462"/>
        <v>0.34797393983959085</v>
      </c>
      <c r="I3278" s="577">
        <f t="shared" si="467"/>
        <v>32.75</v>
      </c>
      <c r="J3278" s="573">
        <f t="shared" si="463"/>
        <v>0.7571455424274971</v>
      </c>
    </row>
    <row r="3279" spans="1:10" x14ac:dyDescent="0.25">
      <c r="A3279">
        <f t="shared" si="464"/>
        <v>0.32766659089480843</v>
      </c>
      <c r="B3279" s="2">
        <f t="shared" si="459"/>
        <v>32.760000000002051</v>
      </c>
      <c r="C3279" s="428">
        <f t="shared" si="465"/>
        <v>32.76</v>
      </c>
      <c r="D3279" s="425">
        <f t="shared" si="460"/>
        <v>0.32766659089478789</v>
      </c>
      <c r="E3279" s="433">
        <f t="shared" si="466"/>
        <v>32.76</v>
      </c>
      <c r="F3279" s="430">
        <f t="shared" si="461"/>
        <v>0.34806380687352562</v>
      </c>
      <c r="G3279" s="439">
        <f t="shared" si="467"/>
        <v>32.76</v>
      </c>
      <c r="H3279" s="435">
        <f t="shared" si="462"/>
        <v>0.34806380687352562</v>
      </c>
      <c r="I3279" s="577">
        <f t="shared" si="467"/>
        <v>32.76</v>
      </c>
      <c r="J3279" s="573">
        <f t="shared" si="463"/>
        <v>0.75722708369135605</v>
      </c>
    </row>
    <row r="3280" spans="1:10" x14ac:dyDescent="0.25">
      <c r="A3280">
        <f t="shared" si="464"/>
        <v>0.32776646084430894</v>
      </c>
      <c r="B3280" s="2">
        <f t="shared" si="459"/>
        <v>32.770000000002049</v>
      </c>
      <c r="C3280" s="428">
        <f t="shared" si="465"/>
        <v>32.770000000000003</v>
      </c>
      <c r="D3280" s="425">
        <f t="shared" si="460"/>
        <v>0.32776646084428845</v>
      </c>
      <c r="E3280" s="433">
        <f t="shared" si="466"/>
        <v>32.770000000000003</v>
      </c>
      <c r="F3280" s="430">
        <f t="shared" si="461"/>
        <v>0.34815367901979427</v>
      </c>
      <c r="G3280" s="439">
        <f t="shared" si="467"/>
        <v>32.770000000000003</v>
      </c>
      <c r="H3280" s="435">
        <f t="shared" si="462"/>
        <v>0.34815367901979427</v>
      </c>
      <c r="I3280" s="577">
        <f t="shared" si="467"/>
        <v>32.770000000000003</v>
      </c>
      <c r="J3280" s="573">
        <f t="shared" si="463"/>
        <v>0.75730862654122089</v>
      </c>
    </row>
    <row r="3281" spans="1:10" x14ac:dyDescent="0.25">
      <c r="A3281">
        <f t="shared" si="464"/>
        <v>0.32786633105297791</v>
      </c>
      <c r="B3281" s="2">
        <f t="shared" si="459"/>
        <v>32.780000000002047</v>
      </c>
      <c r="C3281" s="428">
        <f t="shared" si="465"/>
        <v>32.78</v>
      </c>
      <c r="D3281" s="425">
        <f t="shared" si="460"/>
        <v>0.32786633105295743</v>
      </c>
      <c r="E3281" s="433">
        <f t="shared" si="466"/>
        <v>32.78</v>
      </c>
      <c r="F3281" s="430">
        <f t="shared" si="461"/>
        <v>0.34824355627592135</v>
      </c>
      <c r="G3281" s="439">
        <f t="shared" si="467"/>
        <v>32.78</v>
      </c>
      <c r="H3281" s="435">
        <f t="shared" si="462"/>
        <v>0.34824355627592135</v>
      </c>
      <c r="I3281" s="577">
        <f t="shared" si="467"/>
        <v>32.78</v>
      </c>
      <c r="J3281" s="573">
        <f t="shared" si="463"/>
        <v>0.75739017097688788</v>
      </c>
    </row>
    <row r="3282" spans="1:10" x14ac:dyDescent="0.25">
      <c r="A3282">
        <f t="shared" si="464"/>
        <v>0.32796620152029071</v>
      </c>
      <c r="B3282" s="2">
        <f t="shared" si="459"/>
        <v>32.790000000002046</v>
      </c>
      <c r="C3282" s="428">
        <f t="shared" si="465"/>
        <v>32.79</v>
      </c>
      <c r="D3282" s="425">
        <f t="shared" si="460"/>
        <v>0.32796620152027023</v>
      </c>
      <c r="E3282" s="433">
        <f t="shared" si="466"/>
        <v>32.79</v>
      </c>
      <c r="F3282" s="430">
        <f t="shared" si="461"/>
        <v>0.34833343863943234</v>
      </c>
      <c r="G3282" s="439">
        <f t="shared" si="467"/>
        <v>32.79</v>
      </c>
      <c r="H3282" s="435">
        <f t="shared" si="462"/>
        <v>0.34833343863943234</v>
      </c>
      <c r="I3282" s="577">
        <f t="shared" si="467"/>
        <v>32.79</v>
      </c>
      <c r="J3282" s="573">
        <f t="shared" si="463"/>
        <v>0.75747171699815274</v>
      </c>
    </row>
    <row r="3283" spans="1:10" x14ac:dyDescent="0.25">
      <c r="A3283">
        <f t="shared" si="464"/>
        <v>0.32806607224572404</v>
      </c>
      <c r="B3283" s="2">
        <f t="shared" si="459"/>
        <v>32.800000000002044</v>
      </c>
      <c r="C3283" s="428">
        <f t="shared" si="465"/>
        <v>32.799999999999997</v>
      </c>
      <c r="D3283" s="425">
        <f t="shared" si="460"/>
        <v>0.32806607224570355</v>
      </c>
      <c r="E3283" s="433">
        <f t="shared" si="466"/>
        <v>32.799999999999997</v>
      </c>
      <c r="F3283" s="430">
        <f t="shared" si="461"/>
        <v>0.34842332610785365</v>
      </c>
      <c r="G3283" s="439">
        <f t="shared" si="467"/>
        <v>32.799999999999997</v>
      </c>
      <c r="H3283" s="435">
        <f t="shared" si="462"/>
        <v>0.34842332610785365</v>
      </c>
      <c r="I3283" s="577">
        <f t="shared" si="467"/>
        <v>32.799999999999997</v>
      </c>
      <c r="J3283" s="573">
        <f t="shared" si="463"/>
        <v>0.75755326460481109</v>
      </c>
    </row>
    <row r="3284" spans="1:10" x14ac:dyDescent="0.25">
      <c r="A3284">
        <f t="shared" si="464"/>
        <v>0.32816594322875542</v>
      </c>
      <c r="B3284" s="2">
        <f t="shared" si="459"/>
        <v>32.810000000002042</v>
      </c>
      <c r="C3284" s="428">
        <f t="shared" si="465"/>
        <v>32.81</v>
      </c>
      <c r="D3284" s="425">
        <f t="shared" si="460"/>
        <v>0.32816594322873505</v>
      </c>
      <c r="E3284" s="433">
        <f t="shared" si="466"/>
        <v>32.81</v>
      </c>
      <c r="F3284" s="430">
        <f t="shared" si="461"/>
        <v>0.34851321867871288</v>
      </c>
      <c r="G3284" s="439">
        <f t="shared" si="467"/>
        <v>32.81</v>
      </c>
      <c r="H3284" s="435">
        <f t="shared" si="462"/>
        <v>0.34851321867871288</v>
      </c>
      <c r="I3284" s="577">
        <f t="shared" si="467"/>
        <v>32.81</v>
      </c>
      <c r="J3284" s="573">
        <f t="shared" si="463"/>
        <v>0.75763481379665831</v>
      </c>
    </row>
    <row r="3285" spans="1:10" x14ac:dyDescent="0.25">
      <c r="A3285">
        <f t="shared" si="464"/>
        <v>0.3282658144688636</v>
      </c>
      <c r="B3285" s="2">
        <f t="shared" si="459"/>
        <v>32.82000000000204</v>
      </c>
      <c r="C3285" s="428">
        <f t="shared" si="465"/>
        <v>32.82</v>
      </c>
      <c r="D3285" s="425">
        <f t="shared" si="460"/>
        <v>0.32826581446884323</v>
      </c>
      <c r="E3285" s="433">
        <f t="shared" si="466"/>
        <v>32.82</v>
      </c>
      <c r="F3285" s="430">
        <f t="shared" si="461"/>
        <v>0.34860311634953833</v>
      </c>
      <c r="G3285" s="439">
        <f t="shared" si="467"/>
        <v>32.82</v>
      </c>
      <c r="H3285" s="435">
        <f t="shared" si="462"/>
        <v>0.34860311634953833</v>
      </c>
      <c r="I3285" s="577">
        <f t="shared" si="467"/>
        <v>32.82</v>
      </c>
      <c r="J3285" s="573">
        <f t="shared" si="463"/>
        <v>0.75771636457349012</v>
      </c>
    </row>
    <row r="3286" spans="1:10" x14ac:dyDescent="0.25">
      <c r="A3286">
        <f t="shared" si="464"/>
        <v>0.32836568596552834</v>
      </c>
      <c r="B3286" s="2">
        <f t="shared" si="459"/>
        <v>32.830000000002038</v>
      </c>
      <c r="C3286" s="428">
        <f t="shared" si="465"/>
        <v>32.83</v>
      </c>
      <c r="D3286" s="425">
        <f t="shared" si="460"/>
        <v>0.32836568596550803</v>
      </c>
      <c r="E3286" s="433">
        <f t="shared" si="466"/>
        <v>32.83</v>
      </c>
      <c r="F3286" s="430">
        <f t="shared" si="461"/>
        <v>0.34869301911785966</v>
      </c>
      <c r="G3286" s="439">
        <f t="shared" si="467"/>
        <v>32.83</v>
      </c>
      <c r="H3286" s="435">
        <f t="shared" si="462"/>
        <v>0.34869301911785966</v>
      </c>
      <c r="I3286" s="577">
        <f t="shared" si="467"/>
        <v>32.83</v>
      </c>
      <c r="J3286" s="573">
        <f t="shared" si="463"/>
        <v>0.75779791693510268</v>
      </c>
    </row>
    <row r="3287" spans="1:10" x14ac:dyDescent="0.25">
      <c r="A3287">
        <f t="shared" si="464"/>
        <v>0.32846555771823061</v>
      </c>
      <c r="B3287" s="2">
        <f t="shared" si="459"/>
        <v>32.840000000002036</v>
      </c>
      <c r="C3287" s="428">
        <f t="shared" si="465"/>
        <v>32.840000000000003</v>
      </c>
      <c r="D3287" s="425">
        <f t="shared" si="460"/>
        <v>0.32846555771821029</v>
      </c>
      <c r="E3287" s="433">
        <f t="shared" si="466"/>
        <v>32.840000000000003</v>
      </c>
      <c r="F3287" s="430">
        <f t="shared" si="461"/>
        <v>0.34878292698120739</v>
      </c>
      <c r="G3287" s="439">
        <f t="shared" si="467"/>
        <v>32.840000000000003</v>
      </c>
      <c r="H3287" s="435">
        <f t="shared" si="462"/>
        <v>0.34878292698120739</v>
      </c>
      <c r="I3287" s="577">
        <f t="shared" si="467"/>
        <v>32.840000000000003</v>
      </c>
      <c r="J3287" s="573">
        <f t="shared" si="463"/>
        <v>0.75787947088129193</v>
      </c>
    </row>
    <row r="3288" spans="1:10" x14ac:dyDescent="0.25">
      <c r="A3288">
        <f t="shared" si="464"/>
        <v>0.32856542972645214</v>
      </c>
      <c r="B3288" s="2">
        <f t="shared" si="459"/>
        <v>32.850000000002034</v>
      </c>
      <c r="C3288" s="428">
        <f t="shared" si="465"/>
        <v>32.85</v>
      </c>
      <c r="D3288" s="425">
        <f t="shared" si="460"/>
        <v>0.32856542972643182</v>
      </c>
      <c r="E3288" s="433">
        <f t="shared" si="466"/>
        <v>32.85</v>
      </c>
      <c r="F3288" s="430">
        <f t="shared" si="461"/>
        <v>0.34887283993711288</v>
      </c>
      <c r="G3288" s="439">
        <f t="shared" si="467"/>
        <v>32.85</v>
      </c>
      <c r="H3288" s="435">
        <f t="shared" si="462"/>
        <v>0.34887283993711288</v>
      </c>
      <c r="I3288" s="577">
        <f t="shared" si="467"/>
        <v>32.85</v>
      </c>
      <c r="J3288" s="573">
        <f t="shared" si="463"/>
        <v>0.75796102641185303</v>
      </c>
    </row>
    <row r="3289" spans="1:10" x14ac:dyDescent="0.25">
      <c r="A3289">
        <f t="shared" si="464"/>
        <v>0.32866530198967592</v>
      </c>
      <c r="B3289" s="2">
        <f t="shared" si="459"/>
        <v>32.860000000002032</v>
      </c>
      <c r="C3289" s="428">
        <f t="shared" si="465"/>
        <v>32.86</v>
      </c>
      <c r="D3289" s="425">
        <f t="shared" si="460"/>
        <v>0.32866530198965566</v>
      </c>
      <c r="E3289" s="433">
        <f t="shared" si="466"/>
        <v>32.86</v>
      </c>
      <c r="F3289" s="430">
        <f t="shared" si="461"/>
        <v>0.34896275798310872</v>
      </c>
      <c r="G3289" s="439">
        <f t="shared" si="467"/>
        <v>32.86</v>
      </c>
      <c r="H3289" s="435">
        <f t="shared" si="462"/>
        <v>0.34896275798310872</v>
      </c>
      <c r="I3289" s="577">
        <f t="shared" si="467"/>
        <v>32.86</v>
      </c>
      <c r="J3289" s="573">
        <f t="shared" si="463"/>
        <v>0.7580425835265826</v>
      </c>
    </row>
    <row r="3290" spans="1:10" x14ac:dyDescent="0.25">
      <c r="A3290">
        <f t="shared" si="464"/>
        <v>0.32876517450738596</v>
      </c>
      <c r="B3290" s="2">
        <f t="shared" si="459"/>
        <v>32.87000000000203</v>
      </c>
      <c r="C3290" s="428">
        <f t="shared" si="465"/>
        <v>32.869999999999997</v>
      </c>
      <c r="D3290" s="425">
        <f t="shared" si="460"/>
        <v>0.3287651745073657</v>
      </c>
      <c r="E3290" s="433">
        <f t="shared" si="466"/>
        <v>32.869999999999997</v>
      </c>
      <c r="F3290" s="430">
        <f t="shared" si="461"/>
        <v>0.34905268111672844</v>
      </c>
      <c r="G3290" s="439">
        <f t="shared" si="467"/>
        <v>32.869999999999997</v>
      </c>
      <c r="H3290" s="435">
        <f t="shared" si="462"/>
        <v>0.34905268111672844</v>
      </c>
      <c r="I3290" s="577">
        <f t="shared" si="467"/>
        <v>32.869999999999997</v>
      </c>
      <c r="J3290" s="573">
        <f t="shared" si="463"/>
        <v>0.75812414222527602</v>
      </c>
    </row>
    <row r="3291" spans="1:10" x14ac:dyDescent="0.25">
      <c r="A3291">
        <f t="shared" si="464"/>
        <v>0.3288650472790674</v>
      </c>
      <c r="B3291" s="2">
        <f t="shared" si="459"/>
        <v>32.880000000002028</v>
      </c>
      <c r="C3291" s="428">
        <f t="shared" si="465"/>
        <v>32.880000000000003</v>
      </c>
      <c r="D3291" s="425">
        <f t="shared" si="460"/>
        <v>0.3288650472790472</v>
      </c>
      <c r="E3291" s="433">
        <f t="shared" si="466"/>
        <v>32.880000000000003</v>
      </c>
      <c r="F3291" s="430">
        <f t="shared" si="461"/>
        <v>0.34914260933550656</v>
      </c>
      <c r="G3291" s="439">
        <f t="shared" si="467"/>
        <v>32.880000000000003</v>
      </c>
      <c r="H3291" s="435">
        <f t="shared" si="462"/>
        <v>0.34914260933550656</v>
      </c>
      <c r="I3291" s="577">
        <f t="shared" si="467"/>
        <v>32.880000000000003</v>
      </c>
      <c r="J3291" s="573">
        <f t="shared" si="463"/>
        <v>0.75820570250772934</v>
      </c>
    </row>
    <row r="3292" spans="1:10" x14ac:dyDescent="0.25">
      <c r="A3292">
        <f t="shared" si="464"/>
        <v>0.32896492030420627</v>
      </c>
      <c r="B3292" s="2">
        <f t="shared" si="459"/>
        <v>32.890000000002026</v>
      </c>
      <c r="C3292" s="428">
        <f t="shared" si="465"/>
        <v>32.89</v>
      </c>
      <c r="D3292" s="425">
        <f t="shared" si="460"/>
        <v>0.32896492030418606</v>
      </c>
      <c r="E3292" s="433">
        <f t="shared" si="466"/>
        <v>32.89</v>
      </c>
      <c r="F3292" s="430">
        <f t="shared" si="461"/>
        <v>0.34923254263697839</v>
      </c>
      <c r="G3292" s="439">
        <f t="shared" si="467"/>
        <v>32.89</v>
      </c>
      <c r="H3292" s="435">
        <f t="shared" si="462"/>
        <v>0.34923254263697839</v>
      </c>
      <c r="I3292" s="577">
        <f t="shared" si="467"/>
        <v>32.89</v>
      </c>
      <c r="J3292" s="573">
        <f t="shared" si="463"/>
        <v>0.75828726437373872</v>
      </c>
    </row>
    <row r="3293" spans="1:10" x14ac:dyDescent="0.25">
      <c r="A3293">
        <f t="shared" si="464"/>
        <v>0.32906479358228974</v>
      </c>
      <c r="B3293" s="2">
        <f t="shared" si="459"/>
        <v>32.900000000002024</v>
      </c>
      <c r="C3293" s="428">
        <f t="shared" si="465"/>
        <v>32.9</v>
      </c>
      <c r="D3293" s="425">
        <f t="shared" si="460"/>
        <v>0.32906479358226953</v>
      </c>
      <c r="E3293" s="433">
        <f t="shared" si="466"/>
        <v>32.9</v>
      </c>
      <c r="F3293" s="430">
        <f t="shared" si="461"/>
        <v>0.3493224810186808</v>
      </c>
      <c r="G3293" s="439">
        <f t="shared" si="467"/>
        <v>32.9</v>
      </c>
      <c r="H3293" s="435">
        <f t="shared" si="462"/>
        <v>0.3493224810186808</v>
      </c>
      <c r="I3293" s="577">
        <f t="shared" si="467"/>
        <v>32.9</v>
      </c>
      <c r="J3293" s="573">
        <f t="shared" si="463"/>
        <v>0.7583688278231</v>
      </c>
    </row>
    <row r="3294" spans="1:10" x14ac:dyDescent="0.25">
      <c r="A3294">
        <f t="shared" si="464"/>
        <v>0.32916466711280606</v>
      </c>
      <c r="B3294" s="2">
        <f t="shared" si="459"/>
        <v>32.910000000002022</v>
      </c>
      <c r="C3294" s="428">
        <f t="shared" si="465"/>
        <v>32.909999999999997</v>
      </c>
      <c r="D3294" s="425">
        <f t="shared" si="460"/>
        <v>0.3291646671127858</v>
      </c>
      <c r="E3294" s="433">
        <f t="shared" si="466"/>
        <v>32.909999999999997</v>
      </c>
      <c r="F3294" s="430">
        <f t="shared" si="461"/>
        <v>0.34941242447815096</v>
      </c>
      <c r="G3294" s="439">
        <f t="shared" si="467"/>
        <v>32.909999999999997</v>
      </c>
      <c r="H3294" s="435">
        <f t="shared" si="462"/>
        <v>0.34941242447815096</v>
      </c>
      <c r="I3294" s="577">
        <f t="shared" si="467"/>
        <v>32.909999999999997</v>
      </c>
      <c r="J3294" s="573">
        <f t="shared" si="463"/>
        <v>0.75845039285560933</v>
      </c>
    </row>
    <row r="3295" spans="1:10" x14ac:dyDescent="0.25">
      <c r="A3295">
        <f t="shared" si="464"/>
        <v>0.32926454089524448</v>
      </c>
      <c r="B3295" s="2">
        <f t="shared" si="459"/>
        <v>32.92000000000202</v>
      </c>
      <c r="C3295" s="428">
        <f t="shared" si="465"/>
        <v>32.92</v>
      </c>
      <c r="D3295" s="425">
        <f t="shared" si="460"/>
        <v>0.32926454089522433</v>
      </c>
      <c r="E3295" s="433">
        <f t="shared" si="466"/>
        <v>32.92</v>
      </c>
      <c r="F3295" s="430">
        <f t="shared" si="461"/>
        <v>0.34950237301292764</v>
      </c>
      <c r="G3295" s="439">
        <f t="shared" si="467"/>
        <v>32.92</v>
      </c>
      <c r="H3295" s="435">
        <f t="shared" si="462"/>
        <v>0.34950237301292764</v>
      </c>
      <c r="I3295" s="577">
        <f t="shared" si="467"/>
        <v>32.92</v>
      </c>
      <c r="J3295" s="573">
        <f t="shared" si="463"/>
        <v>0.75853195947106311</v>
      </c>
    </row>
    <row r="3296" spans="1:10" x14ac:dyDescent="0.25">
      <c r="A3296">
        <f t="shared" si="464"/>
        <v>0.32936441492909524</v>
      </c>
      <c r="B3296" s="2">
        <f t="shared" ref="B3296:B3359" si="468">B3295+0.01</f>
        <v>32.930000000002018</v>
      </c>
      <c r="C3296" s="428">
        <f t="shared" si="465"/>
        <v>32.93</v>
      </c>
      <c r="D3296" s="425">
        <f t="shared" si="460"/>
        <v>0.32936441492907514</v>
      </c>
      <c r="E3296" s="433">
        <f t="shared" si="466"/>
        <v>32.93</v>
      </c>
      <c r="F3296" s="430">
        <f t="shared" si="461"/>
        <v>0.34959232662055034</v>
      </c>
      <c r="G3296" s="439">
        <f t="shared" si="467"/>
        <v>32.93</v>
      </c>
      <c r="H3296" s="435">
        <f t="shared" si="462"/>
        <v>0.34959232662055034</v>
      </c>
      <c r="I3296" s="577">
        <f t="shared" si="467"/>
        <v>32.93</v>
      </c>
      <c r="J3296" s="573">
        <f t="shared" si="463"/>
        <v>0.75861352766925705</v>
      </c>
    </row>
    <row r="3297" spans="1:10" x14ac:dyDescent="0.25">
      <c r="A3297">
        <f t="shared" si="464"/>
        <v>0.32946428921384974</v>
      </c>
      <c r="B3297" s="2">
        <f t="shared" si="468"/>
        <v>32.940000000002016</v>
      </c>
      <c r="C3297" s="428">
        <f t="shared" si="465"/>
        <v>32.94</v>
      </c>
      <c r="D3297" s="425">
        <f t="shared" si="460"/>
        <v>0.32946428921382964</v>
      </c>
      <c r="E3297" s="433">
        <f t="shared" si="466"/>
        <v>32.94</v>
      </c>
      <c r="F3297" s="430">
        <f t="shared" si="461"/>
        <v>0.34968228529855944</v>
      </c>
      <c r="G3297" s="439">
        <f t="shared" si="467"/>
        <v>32.94</v>
      </c>
      <c r="H3297" s="435">
        <f t="shared" si="462"/>
        <v>0.34968228529855944</v>
      </c>
      <c r="I3297" s="577">
        <f t="shared" si="467"/>
        <v>32.94</v>
      </c>
      <c r="J3297" s="573">
        <f t="shared" si="463"/>
        <v>0.75869509744998731</v>
      </c>
    </row>
    <row r="3298" spans="1:10" x14ac:dyDescent="0.25">
      <c r="A3298">
        <f t="shared" si="464"/>
        <v>0.32956416374900033</v>
      </c>
      <c r="B3298" s="2">
        <f t="shared" si="468"/>
        <v>32.950000000002014</v>
      </c>
      <c r="C3298" s="428">
        <f t="shared" si="465"/>
        <v>32.950000000000003</v>
      </c>
      <c r="D3298" s="425">
        <f t="shared" si="460"/>
        <v>0.32956416374898029</v>
      </c>
      <c r="E3298" s="433">
        <f t="shared" si="466"/>
        <v>32.950000000000003</v>
      </c>
      <c r="F3298" s="430">
        <f t="shared" si="461"/>
        <v>0.34977224904449661</v>
      </c>
      <c r="G3298" s="439">
        <f t="shared" si="467"/>
        <v>32.950000000000003</v>
      </c>
      <c r="H3298" s="435">
        <f t="shared" si="462"/>
        <v>0.34977224904449661</v>
      </c>
      <c r="I3298" s="577">
        <f t="shared" si="467"/>
        <v>32.950000000000003</v>
      </c>
      <c r="J3298" s="573">
        <f t="shared" si="463"/>
        <v>0.75877666881305028</v>
      </c>
    </row>
    <row r="3299" spans="1:10" x14ac:dyDescent="0.25">
      <c r="A3299">
        <f t="shared" si="464"/>
        <v>0.32966403853404047</v>
      </c>
      <c r="B3299" s="2">
        <f t="shared" si="468"/>
        <v>32.960000000002012</v>
      </c>
      <c r="C3299" s="428">
        <f t="shared" si="465"/>
        <v>32.96</v>
      </c>
      <c r="D3299" s="425">
        <f t="shared" si="460"/>
        <v>0.32966403853402043</v>
      </c>
      <c r="E3299" s="433">
        <f t="shared" si="466"/>
        <v>32.96</v>
      </c>
      <c r="F3299" s="430">
        <f t="shared" si="461"/>
        <v>0.34986221785590427</v>
      </c>
      <c r="G3299" s="439">
        <f t="shared" si="467"/>
        <v>32.96</v>
      </c>
      <c r="H3299" s="435">
        <f t="shared" si="462"/>
        <v>0.34986221785590427</v>
      </c>
      <c r="I3299" s="577">
        <f t="shared" si="467"/>
        <v>32.96</v>
      </c>
      <c r="J3299" s="573">
        <f t="shared" si="463"/>
        <v>0.75885824175824157</v>
      </c>
    </row>
    <row r="3300" spans="1:10" x14ac:dyDescent="0.25">
      <c r="A3300">
        <f t="shared" si="464"/>
        <v>0.32976391356846457</v>
      </c>
      <c r="B3300" s="2">
        <f t="shared" si="468"/>
        <v>32.97000000000201</v>
      </c>
      <c r="C3300" s="428">
        <f t="shared" si="465"/>
        <v>32.97</v>
      </c>
      <c r="D3300" s="425">
        <f t="shared" si="460"/>
        <v>0.32976391356844448</v>
      </c>
      <c r="E3300" s="433">
        <f t="shared" si="466"/>
        <v>32.97</v>
      </c>
      <c r="F3300" s="430">
        <f t="shared" si="461"/>
        <v>0.34995219173032599</v>
      </c>
      <c r="G3300" s="439">
        <f t="shared" si="467"/>
        <v>32.97</v>
      </c>
      <c r="H3300" s="435">
        <f t="shared" si="462"/>
        <v>0.34995219173032599</v>
      </c>
      <c r="I3300" s="577">
        <f t="shared" si="467"/>
        <v>32.97</v>
      </c>
      <c r="J3300" s="573">
        <f t="shared" si="463"/>
        <v>0.75893981628535878</v>
      </c>
    </row>
    <row r="3301" spans="1:10" x14ac:dyDescent="0.25">
      <c r="A3301">
        <f t="shared" si="464"/>
        <v>0.32986378885176809</v>
      </c>
      <c r="B3301" s="2">
        <f t="shared" si="468"/>
        <v>32.980000000002008</v>
      </c>
      <c r="C3301" s="428">
        <f t="shared" si="465"/>
        <v>32.979999999999997</v>
      </c>
      <c r="D3301" s="425">
        <f t="shared" si="460"/>
        <v>0.32986378885174805</v>
      </c>
      <c r="E3301" s="433">
        <f t="shared" si="466"/>
        <v>32.979999999999997</v>
      </c>
      <c r="F3301" s="430">
        <f t="shared" si="461"/>
        <v>0.35004217066530641</v>
      </c>
      <c r="G3301" s="439">
        <f t="shared" si="467"/>
        <v>32.979999999999997</v>
      </c>
      <c r="H3301" s="435">
        <f t="shared" si="462"/>
        <v>0.35004217066530641</v>
      </c>
      <c r="I3301" s="577">
        <f t="shared" si="467"/>
        <v>32.979999999999997</v>
      </c>
      <c r="J3301" s="573">
        <f t="shared" si="463"/>
        <v>0.75902139239419675</v>
      </c>
    </row>
    <row r="3302" spans="1:10" x14ac:dyDescent="0.25">
      <c r="A3302">
        <f t="shared" si="464"/>
        <v>0.32996366438344765</v>
      </c>
      <c r="B3302" s="2">
        <f t="shared" si="468"/>
        <v>32.990000000002006</v>
      </c>
      <c r="C3302" s="428">
        <f t="shared" si="465"/>
        <v>32.99</v>
      </c>
      <c r="D3302" s="425">
        <f t="shared" si="460"/>
        <v>0.32996366438342761</v>
      </c>
      <c r="E3302" s="433">
        <f t="shared" si="466"/>
        <v>32.99</v>
      </c>
      <c r="F3302" s="430">
        <f t="shared" si="461"/>
        <v>0.35013215465839093</v>
      </c>
      <c r="G3302" s="439">
        <f t="shared" si="467"/>
        <v>32.99</v>
      </c>
      <c r="H3302" s="435">
        <f t="shared" si="462"/>
        <v>0.35013215465839093</v>
      </c>
      <c r="I3302" s="577">
        <f t="shared" si="467"/>
        <v>32.99</v>
      </c>
      <c r="J3302" s="573">
        <f t="shared" si="463"/>
        <v>0.75910297008455285</v>
      </c>
    </row>
    <row r="3303" spans="1:10" x14ac:dyDescent="0.25">
      <c r="A3303">
        <f t="shared" si="464"/>
        <v>0.33006354016300066</v>
      </c>
      <c r="B3303" s="2">
        <f t="shared" si="468"/>
        <v>33.000000000002004</v>
      </c>
      <c r="C3303" s="428">
        <f t="shared" si="465"/>
        <v>33</v>
      </c>
      <c r="D3303" s="425">
        <f t="shared" si="460"/>
        <v>0.33006354016298062</v>
      </c>
      <c r="E3303" s="433">
        <f t="shared" si="466"/>
        <v>33</v>
      </c>
      <c r="F3303" s="430">
        <f t="shared" si="461"/>
        <v>0.35022214370712612</v>
      </c>
      <c r="G3303" s="439">
        <f t="shared" si="467"/>
        <v>33</v>
      </c>
      <c r="H3303" s="435">
        <f t="shared" si="462"/>
        <v>0.35022214370712612</v>
      </c>
      <c r="I3303" s="577">
        <f t="shared" si="467"/>
        <v>33</v>
      </c>
      <c r="J3303" s="573">
        <f t="shared" si="463"/>
        <v>0.75918454935622315</v>
      </c>
    </row>
    <row r="3304" spans="1:10" x14ac:dyDescent="0.25">
      <c r="A3304">
        <f t="shared" si="464"/>
        <v>0.33016341618992573</v>
      </c>
      <c r="B3304" s="2">
        <f t="shared" si="468"/>
        <v>33.010000000002002</v>
      </c>
      <c r="C3304" s="428">
        <f t="shared" si="465"/>
        <v>33.01</v>
      </c>
      <c r="D3304" s="425">
        <f t="shared" si="460"/>
        <v>0.33016341618990569</v>
      </c>
      <c r="E3304" s="433">
        <f t="shared" si="466"/>
        <v>33.01</v>
      </c>
      <c r="F3304" s="430">
        <f t="shared" si="461"/>
        <v>0.35031213780905951</v>
      </c>
      <c r="G3304" s="439">
        <f t="shared" si="467"/>
        <v>33.01</v>
      </c>
      <c r="H3304" s="435">
        <f t="shared" si="462"/>
        <v>0.35031213780905951</v>
      </c>
      <c r="I3304" s="577">
        <f t="shared" si="467"/>
        <v>33.01</v>
      </c>
      <c r="J3304" s="573">
        <f t="shared" si="463"/>
        <v>0.7592661302090038</v>
      </c>
    </row>
    <row r="3305" spans="1:10" x14ac:dyDescent="0.25">
      <c r="A3305">
        <f t="shared" si="464"/>
        <v>0.33026329246372249</v>
      </c>
      <c r="B3305" s="2">
        <f t="shared" si="468"/>
        <v>33.020000000002</v>
      </c>
      <c r="C3305" s="428">
        <f t="shared" si="465"/>
        <v>33.020000000000003</v>
      </c>
      <c r="D3305" s="425">
        <f t="shared" si="460"/>
        <v>0.33026329246370256</v>
      </c>
      <c r="E3305" s="433">
        <f t="shared" si="466"/>
        <v>33.020000000000003</v>
      </c>
      <c r="F3305" s="430">
        <f t="shared" si="461"/>
        <v>0.35040213696173966</v>
      </c>
      <c r="G3305" s="439">
        <f t="shared" si="467"/>
        <v>33.020000000000003</v>
      </c>
      <c r="H3305" s="435">
        <f t="shared" si="462"/>
        <v>0.35040213696173966</v>
      </c>
      <c r="I3305" s="577">
        <f t="shared" si="467"/>
        <v>33.020000000000003</v>
      </c>
      <c r="J3305" s="573">
        <f t="shared" si="463"/>
        <v>0.75934771264269163</v>
      </c>
    </row>
    <row r="3306" spans="1:10" x14ac:dyDescent="0.25">
      <c r="A3306">
        <f t="shared" si="464"/>
        <v>0.33036316898389151</v>
      </c>
      <c r="B3306" s="2">
        <f t="shared" si="468"/>
        <v>33.030000000001998</v>
      </c>
      <c r="C3306" s="428">
        <f t="shared" si="465"/>
        <v>33.03</v>
      </c>
      <c r="D3306" s="425">
        <f t="shared" si="460"/>
        <v>0.33036316898387152</v>
      </c>
      <c r="E3306" s="433">
        <f t="shared" si="466"/>
        <v>33.03</v>
      </c>
      <c r="F3306" s="430">
        <f t="shared" si="461"/>
        <v>0.35049214116271615</v>
      </c>
      <c r="G3306" s="439">
        <f t="shared" si="467"/>
        <v>33.03</v>
      </c>
      <c r="H3306" s="435">
        <f t="shared" si="462"/>
        <v>0.35049214116271615</v>
      </c>
      <c r="I3306" s="577">
        <f t="shared" si="467"/>
        <v>33.03</v>
      </c>
      <c r="J3306" s="573">
        <f t="shared" si="463"/>
        <v>0.75942929665708281</v>
      </c>
    </row>
    <row r="3307" spans="1:10" x14ac:dyDescent="0.25">
      <c r="A3307">
        <f t="shared" si="464"/>
        <v>0.33046304574993446</v>
      </c>
      <c r="B3307" s="2">
        <f t="shared" si="468"/>
        <v>33.040000000001996</v>
      </c>
      <c r="C3307" s="428">
        <f t="shared" si="465"/>
        <v>33.04</v>
      </c>
      <c r="D3307" s="425">
        <f t="shared" si="460"/>
        <v>0.33046304574991453</v>
      </c>
      <c r="E3307" s="433">
        <f t="shared" si="466"/>
        <v>33.04</v>
      </c>
      <c r="F3307" s="430">
        <f t="shared" si="461"/>
        <v>0.35058215040953933</v>
      </c>
      <c r="G3307" s="439">
        <f t="shared" si="467"/>
        <v>33.04</v>
      </c>
      <c r="H3307" s="435">
        <f t="shared" si="462"/>
        <v>0.35058215040953933</v>
      </c>
      <c r="I3307" s="577">
        <f t="shared" si="467"/>
        <v>33.04</v>
      </c>
      <c r="J3307" s="573">
        <f t="shared" si="463"/>
        <v>0.75951088225197394</v>
      </c>
    </row>
    <row r="3308" spans="1:10" x14ac:dyDescent="0.25">
      <c r="A3308">
        <f t="shared" si="464"/>
        <v>0.33056292276135391</v>
      </c>
      <c r="B3308" s="2">
        <f t="shared" si="468"/>
        <v>33.050000000001994</v>
      </c>
      <c r="C3308" s="428">
        <f t="shared" si="465"/>
        <v>33.049999999999997</v>
      </c>
      <c r="D3308" s="425">
        <f t="shared" si="460"/>
        <v>0.33056292276133398</v>
      </c>
      <c r="E3308" s="433">
        <f t="shared" si="466"/>
        <v>33.049999999999997</v>
      </c>
      <c r="F3308" s="430">
        <f t="shared" si="461"/>
        <v>0.35067216469976098</v>
      </c>
      <c r="G3308" s="439">
        <f t="shared" si="467"/>
        <v>33.049999999999997</v>
      </c>
      <c r="H3308" s="435">
        <f t="shared" si="462"/>
        <v>0.35067216469976098</v>
      </c>
      <c r="I3308" s="577">
        <f t="shared" si="467"/>
        <v>33.049999999999997</v>
      </c>
      <c r="J3308" s="573">
        <f t="shared" si="463"/>
        <v>0.75959246942716141</v>
      </c>
    </row>
    <row r="3309" spans="1:10" x14ac:dyDescent="0.25">
      <c r="A3309">
        <f t="shared" si="464"/>
        <v>0.33066280001765358</v>
      </c>
      <c r="B3309" s="2">
        <f t="shared" si="468"/>
        <v>33.060000000001992</v>
      </c>
      <c r="C3309" s="428">
        <f t="shared" si="465"/>
        <v>33.06</v>
      </c>
      <c r="D3309" s="425">
        <f t="shared" si="460"/>
        <v>0.33066280001763376</v>
      </c>
      <c r="E3309" s="433">
        <f t="shared" si="466"/>
        <v>33.06</v>
      </c>
      <c r="F3309" s="430">
        <f t="shared" si="461"/>
        <v>0.35076218403093351</v>
      </c>
      <c r="G3309" s="439">
        <f t="shared" si="467"/>
        <v>33.06</v>
      </c>
      <c r="H3309" s="435">
        <f t="shared" si="462"/>
        <v>0.35076218403093351</v>
      </c>
      <c r="I3309" s="577">
        <f t="shared" si="467"/>
        <v>33.06</v>
      </c>
      <c r="J3309" s="573">
        <f t="shared" si="463"/>
        <v>0.75967405818244227</v>
      </c>
    </row>
    <row r="3310" spans="1:10" x14ac:dyDescent="0.25">
      <c r="A3310">
        <f t="shared" si="464"/>
        <v>0.33076267751833821</v>
      </c>
      <c r="B3310" s="2">
        <f t="shared" si="468"/>
        <v>33.07000000000199</v>
      </c>
      <c r="C3310" s="428">
        <f t="shared" si="465"/>
        <v>33.07</v>
      </c>
      <c r="D3310" s="425">
        <f t="shared" si="460"/>
        <v>0.33076267751831834</v>
      </c>
      <c r="E3310" s="433">
        <f t="shared" si="466"/>
        <v>33.07</v>
      </c>
      <c r="F3310" s="430">
        <f t="shared" si="461"/>
        <v>0.35085220840061043</v>
      </c>
      <c r="G3310" s="439">
        <f t="shared" si="467"/>
        <v>33.07</v>
      </c>
      <c r="H3310" s="435">
        <f t="shared" si="462"/>
        <v>0.35085220840061043</v>
      </c>
      <c r="I3310" s="577">
        <f t="shared" si="467"/>
        <v>33.07</v>
      </c>
      <c r="J3310" s="573">
        <f t="shared" si="463"/>
        <v>0.75975564851761279</v>
      </c>
    </row>
    <row r="3311" spans="1:10" x14ac:dyDescent="0.25">
      <c r="A3311">
        <f t="shared" si="464"/>
        <v>0.33086255526291347</v>
      </c>
      <c r="B3311" s="2">
        <f t="shared" si="468"/>
        <v>33.080000000001988</v>
      </c>
      <c r="C3311" s="428">
        <f t="shared" si="465"/>
        <v>33.08</v>
      </c>
      <c r="D3311" s="425">
        <f t="shared" si="460"/>
        <v>0.3308625552628936</v>
      </c>
      <c r="E3311" s="433">
        <f t="shared" si="466"/>
        <v>33.08</v>
      </c>
      <c r="F3311" s="430">
        <f t="shared" si="461"/>
        <v>0.35094223780634637</v>
      </c>
      <c r="G3311" s="439">
        <f t="shared" si="467"/>
        <v>33.08</v>
      </c>
      <c r="H3311" s="435">
        <f t="shared" si="462"/>
        <v>0.35094223780634637</v>
      </c>
      <c r="I3311" s="577">
        <f t="shared" si="467"/>
        <v>33.08</v>
      </c>
      <c r="J3311" s="573">
        <f t="shared" si="463"/>
        <v>0.75983724043246947</v>
      </c>
    </row>
    <row r="3312" spans="1:10" x14ac:dyDescent="0.25">
      <c r="A3312">
        <f t="shared" si="464"/>
        <v>0.33096243325088598</v>
      </c>
      <c r="B3312" s="2">
        <f t="shared" si="468"/>
        <v>33.090000000001986</v>
      </c>
      <c r="C3312" s="428">
        <f t="shared" si="465"/>
        <v>33.090000000000003</v>
      </c>
      <c r="D3312" s="425">
        <f t="shared" si="460"/>
        <v>0.33096243325086616</v>
      </c>
      <c r="E3312" s="433">
        <f t="shared" si="466"/>
        <v>33.090000000000003</v>
      </c>
      <c r="F3312" s="430">
        <f t="shared" si="461"/>
        <v>0.35103227224569683</v>
      </c>
      <c r="G3312" s="439">
        <f t="shared" si="467"/>
        <v>33.090000000000003</v>
      </c>
      <c r="H3312" s="435">
        <f t="shared" si="462"/>
        <v>0.35103227224569683</v>
      </c>
      <c r="I3312" s="577">
        <f t="shared" si="467"/>
        <v>33.090000000000003</v>
      </c>
      <c r="J3312" s="573">
        <f t="shared" si="463"/>
        <v>0.75991883392680948</v>
      </c>
    </row>
    <row r="3313" spans="1:10" x14ac:dyDescent="0.25">
      <c r="A3313">
        <f t="shared" si="464"/>
        <v>0.33106231148176346</v>
      </c>
      <c r="B3313" s="2">
        <f t="shared" si="468"/>
        <v>33.100000000001984</v>
      </c>
      <c r="C3313" s="428">
        <f t="shared" si="465"/>
        <v>33.1</v>
      </c>
      <c r="D3313" s="425">
        <f t="shared" si="460"/>
        <v>0.33106231148174364</v>
      </c>
      <c r="E3313" s="433">
        <f t="shared" si="466"/>
        <v>33.1</v>
      </c>
      <c r="F3313" s="430">
        <f t="shared" si="461"/>
        <v>0.35112231171621833</v>
      </c>
      <c r="G3313" s="439">
        <f t="shared" si="467"/>
        <v>33.1</v>
      </c>
      <c r="H3313" s="435">
        <f t="shared" si="462"/>
        <v>0.35112231171621833</v>
      </c>
      <c r="I3313" s="577">
        <f t="shared" si="467"/>
        <v>33.1</v>
      </c>
      <c r="J3313" s="573">
        <f t="shared" si="463"/>
        <v>0.76000042900042897</v>
      </c>
    </row>
    <row r="3314" spans="1:10" x14ac:dyDescent="0.25">
      <c r="A3314">
        <f t="shared" si="464"/>
        <v>0.3311621899550547</v>
      </c>
      <c r="B3314" s="2">
        <f t="shared" si="468"/>
        <v>33.110000000001982</v>
      </c>
      <c r="C3314" s="428">
        <f t="shared" si="465"/>
        <v>33.11</v>
      </c>
      <c r="D3314" s="425">
        <f t="shared" si="460"/>
        <v>0.33116218995503488</v>
      </c>
      <c r="E3314" s="433">
        <f t="shared" si="466"/>
        <v>33.11</v>
      </c>
      <c r="F3314" s="430">
        <f t="shared" si="461"/>
        <v>0.35121235621546826</v>
      </c>
      <c r="G3314" s="439">
        <f t="shared" si="467"/>
        <v>33.11</v>
      </c>
      <c r="H3314" s="435">
        <f t="shared" si="462"/>
        <v>0.35121235621546826</v>
      </c>
      <c r="I3314" s="577">
        <f t="shared" si="467"/>
        <v>33.11</v>
      </c>
      <c r="J3314" s="573">
        <f t="shared" si="463"/>
        <v>0.76008202565312522</v>
      </c>
    </row>
    <row r="3315" spans="1:10" x14ac:dyDescent="0.25">
      <c r="A3315">
        <f t="shared" si="464"/>
        <v>0.33126206867026936</v>
      </c>
      <c r="B3315" s="2">
        <f t="shared" si="468"/>
        <v>33.12000000000198</v>
      </c>
      <c r="C3315" s="428">
        <f t="shared" si="465"/>
        <v>33.119999999999997</v>
      </c>
      <c r="D3315" s="425">
        <f t="shared" si="460"/>
        <v>0.33126206867024954</v>
      </c>
      <c r="E3315" s="433">
        <f t="shared" si="466"/>
        <v>33.119999999999997</v>
      </c>
      <c r="F3315" s="430">
        <f t="shared" si="461"/>
        <v>0.35130240574100541</v>
      </c>
      <c r="G3315" s="439">
        <f t="shared" si="467"/>
        <v>33.119999999999997</v>
      </c>
      <c r="H3315" s="435">
        <f t="shared" si="462"/>
        <v>0.35130240574100541</v>
      </c>
      <c r="I3315" s="577">
        <f t="shared" si="467"/>
        <v>33.119999999999997</v>
      </c>
      <c r="J3315" s="573">
        <f t="shared" si="463"/>
        <v>0.76016362388469461</v>
      </c>
    </row>
    <row r="3316" spans="1:10" x14ac:dyDescent="0.25">
      <c r="A3316">
        <f t="shared" si="464"/>
        <v>0.33136194762691817</v>
      </c>
      <c r="B3316" s="2">
        <f t="shared" si="468"/>
        <v>33.130000000001978</v>
      </c>
      <c r="C3316" s="428">
        <f t="shared" si="465"/>
        <v>33.130000000000003</v>
      </c>
      <c r="D3316" s="425">
        <f t="shared" si="460"/>
        <v>0.33136194762689841</v>
      </c>
      <c r="E3316" s="433">
        <f t="shared" si="466"/>
        <v>33.130000000000003</v>
      </c>
      <c r="F3316" s="430">
        <f t="shared" si="461"/>
        <v>0.35139246029038923</v>
      </c>
      <c r="G3316" s="439">
        <f t="shared" si="467"/>
        <v>33.130000000000003</v>
      </c>
      <c r="H3316" s="435">
        <f t="shared" si="462"/>
        <v>0.35139246029038923</v>
      </c>
      <c r="I3316" s="577">
        <f t="shared" si="467"/>
        <v>33.130000000000003</v>
      </c>
      <c r="J3316" s="573">
        <f t="shared" si="463"/>
        <v>0.76024522369493397</v>
      </c>
    </row>
    <row r="3317" spans="1:10" x14ac:dyDescent="0.25">
      <c r="A3317">
        <f t="shared" si="464"/>
        <v>0.33146182682451286</v>
      </c>
      <c r="B3317" s="2">
        <f t="shared" si="468"/>
        <v>33.140000000001976</v>
      </c>
      <c r="C3317" s="428">
        <f t="shared" si="465"/>
        <v>33.14</v>
      </c>
      <c r="D3317" s="425">
        <f t="shared" si="460"/>
        <v>0.3314618268244931</v>
      </c>
      <c r="E3317" s="433">
        <f t="shared" si="466"/>
        <v>33.14</v>
      </c>
      <c r="F3317" s="430">
        <f t="shared" si="461"/>
        <v>0.35148251986118018</v>
      </c>
      <c r="G3317" s="439">
        <f t="shared" si="467"/>
        <v>33.14</v>
      </c>
      <c r="H3317" s="435">
        <f t="shared" si="462"/>
        <v>0.35148251986118018</v>
      </c>
      <c r="I3317" s="577">
        <f t="shared" si="467"/>
        <v>33.14</v>
      </c>
      <c r="J3317" s="573">
        <f t="shared" si="463"/>
        <v>0.76032682508364091</v>
      </c>
    </row>
    <row r="3318" spans="1:10" x14ac:dyDescent="0.25">
      <c r="A3318">
        <f t="shared" si="464"/>
        <v>0.33156170626256609</v>
      </c>
      <c r="B3318" s="2">
        <f t="shared" si="468"/>
        <v>33.150000000001974</v>
      </c>
      <c r="C3318" s="428">
        <f t="shared" si="465"/>
        <v>33.15</v>
      </c>
      <c r="D3318" s="425">
        <f t="shared" si="460"/>
        <v>0.33156170626254639</v>
      </c>
      <c r="E3318" s="433">
        <f t="shared" si="466"/>
        <v>33.15</v>
      </c>
      <c r="F3318" s="430">
        <f t="shared" si="461"/>
        <v>0.35157258445093986</v>
      </c>
      <c r="G3318" s="439">
        <f t="shared" si="467"/>
        <v>33.15</v>
      </c>
      <c r="H3318" s="435">
        <f t="shared" si="462"/>
        <v>0.35157258445093986</v>
      </c>
      <c r="I3318" s="577">
        <f t="shared" si="467"/>
        <v>33.15</v>
      </c>
      <c r="J3318" s="573">
        <f t="shared" si="463"/>
        <v>0.76040842805061137</v>
      </c>
    </row>
    <row r="3319" spans="1:10" x14ac:dyDescent="0.25">
      <c r="A3319">
        <f t="shared" si="464"/>
        <v>0.33166158594059164</v>
      </c>
      <c r="B3319" s="2">
        <f t="shared" si="468"/>
        <v>33.160000000001972</v>
      </c>
      <c r="C3319" s="428">
        <f t="shared" si="465"/>
        <v>33.159999999999997</v>
      </c>
      <c r="D3319" s="425">
        <f t="shared" si="460"/>
        <v>0.33166158594057193</v>
      </c>
      <c r="E3319" s="433">
        <f t="shared" si="466"/>
        <v>33.159999999999997</v>
      </c>
      <c r="F3319" s="430">
        <f t="shared" si="461"/>
        <v>0.35166265405723068</v>
      </c>
      <c r="G3319" s="439">
        <f t="shared" si="467"/>
        <v>33.159999999999997</v>
      </c>
      <c r="H3319" s="435">
        <f t="shared" si="462"/>
        <v>0.35166265405723068</v>
      </c>
      <c r="I3319" s="577">
        <f t="shared" si="467"/>
        <v>33.159999999999997</v>
      </c>
      <c r="J3319" s="573">
        <f t="shared" si="463"/>
        <v>0.76049003259564252</v>
      </c>
    </row>
    <row r="3320" spans="1:10" x14ac:dyDescent="0.25">
      <c r="A3320">
        <f t="shared" si="464"/>
        <v>0.33176146585810423</v>
      </c>
      <c r="B3320" s="2">
        <f t="shared" si="468"/>
        <v>33.17000000000197</v>
      </c>
      <c r="C3320" s="428">
        <f t="shared" si="465"/>
        <v>33.17</v>
      </c>
      <c r="D3320" s="425">
        <f t="shared" si="460"/>
        <v>0.33176146585808453</v>
      </c>
      <c r="E3320" s="433">
        <f t="shared" si="466"/>
        <v>33.17</v>
      </c>
      <c r="F3320" s="430">
        <f t="shared" si="461"/>
        <v>0.35175272867761626</v>
      </c>
      <c r="G3320" s="439">
        <f t="shared" si="467"/>
        <v>33.17</v>
      </c>
      <c r="H3320" s="435">
        <f t="shared" si="462"/>
        <v>0.35175272867761626</v>
      </c>
      <c r="I3320" s="577">
        <f t="shared" si="467"/>
        <v>33.17</v>
      </c>
      <c r="J3320" s="573">
        <f t="shared" si="463"/>
        <v>0.7605716387185314</v>
      </c>
    </row>
    <row r="3321" spans="1:10" x14ac:dyDescent="0.25">
      <c r="A3321">
        <f t="shared" si="464"/>
        <v>0.33186134601461947</v>
      </c>
      <c r="B3321" s="2">
        <f t="shared" si="468"/>
        <v>33.180000000001968</v>
      </c>
      <c r="C3321" s="428">
        <f t="shared" si="465"/>
        <v>33.18</v>
      </c>
      <c r="D3321" s="425">
        <f t="shared" si="460"/>
        <v>0.33186134601459977</v>
      </c>
      <c r="E3321" s="433">
        <f t="shared" si="466"/>
        <v>33.18</v>
      </c>
      <c r="F3321" s="430">
        <f t="shared" si="461"/>
        <v>0.35184280830966119</v>
      </c>
      <c r="G3321" s="439">
        <f t="shared" si="467"/>
        <v>33.18</v>
      </c>
      <c r="H3321" s="435">
        <f t="shared" si="462"/>
        <v>0.35184280830966119</v>
      </c>
      <c r="I3321" s="577">
        <f t="shared" si="467"/>
        <v>33.18</v>
      </c>
      <c r="J3321" s="573">
        <f t="shared" si="463"/>
        <v>0.76065324641907572</v>
      </c>
    </row>
    <row r="3322" spans="1:10" x14ac:dyDescent="0.25">
      <c r="A3322">
        <f t="shared" si="464"/>
        <v>0.33196122640965409</v>
      </c>
      <c r="B3322" s="2">
        <f t="shared" si="468"/>
        <v>33.190000000001966</v>
      </c>
      <c r="C3322" s="428">
        <f t="shared" si="465"/>
        <v>33.19</v>
      </c>
      <c r="D3322" s="425">
        <f t="shared" si="460"/>
        <v>0.33196122640963444</v>
      </c>
      <c r="E3322" s="433">
        <f t="shared" si="466"/>
        <v>33.19</v>
      </c>
      <c r="F3322" s="430">
        <f t="shared" si="461"/>
        <v>0.35193289295093083</v>
      </c>
      <c r="G3322" s="439">
        <f t="shared" si="467"/>
        <v>33.19</v>
      </c>
      <c r="H3322" s="435">
        <f t="shared" si="462"/>
        <v>0.35193289295093083</v>
      </c>
      <c r="I3322" s="577">
        <f t="shared" si="467"/>
        <v>33.19</v>
      </c>
      <c r="J3322" s="573">
        <f t="shared" si="463"/>
        <v>0.76073485569707078</v>
      </c>
    </row>
    <row r="3323" spans="1:10" x14ac:dyDescent="0.25">
      <c r="A3323">
        <f t="shared" si="464"/>
        <v>0.33206110704272573</v>
      </c>
      <c r="B3323" s="2">
        <f t="shared" si="468"/>
        <v>33.200000000001964</v>
      </c>
      <c r="C3323" s="428">
        <f t="shared" si="465"/>
        <v>33.200000000000003</v>
      </c>
      <c r="D3323" s="425">
        <f t="shared" si="460"/>
        <v>0.33206110704270608</v>
      </c>
      <c r="E3323" s="433">
        <f t="shared" si="466"/>
        <v>33.200000000000003</v>
      </c>
      <c r="F3323" s="430">
        <f t="shared" si="461"/>
        <v>0.3520229825989919</v>
      </c>
      <c r="G3323" s="439">
        <f t="shared" si="467"/>
        <v>33.200000000000003</v>
      </c>
      <c r="H3323" s="435">
        <f t="shared" si="462"/>
        <v>0.3520229825989919</v>
      </c>
      <c r="I3323" s="577">
        <f t="shared" si="467"/>
        <v>33.200000000000003</v>
      </c>
      <c r="J3323" s="573">
        <f t="shared" si="463"/>
        <v>0.7608164665523155</v>
      </c>
    </row>
    <row r="3324" spans="1:10" x14ac:dyDescent="0.25">
      <c r="A3324">
        <f t="shared" si="464"/>
        <v>0.33216098791335308</v>
      </c>
      <c r="B3324" s="2">
        <f t="shared" si="468"/>
        <v>33.210000000001962</v>
      </c>
      <c r="C3324" s="428">
        <f t="shared" si="465"/>
        <v>33.21</v>
      </c>
      <c r="D3324" s="425">
        <f t="shared" si="460"/>
        <v>0.33216098791333348</v>
      </c>
      <c r="E3324" s="433">
        <f t="shared" si="466"/>
        <v>33.21</v>
      </c>
      <c r="F3324" s="430">
        <f t="shared" si="461"/>
        <v>0.35211307725141167</v>
      </c>
      <c r="G3324" s="439">
        <f t="shared" si="467"/>
        <v>33.21</v>
      </c>
      <c r="H3324" s="435">
        <f t="shared" si="462"/>
        <v>0.35211307725141167</v>
      </c>
      <c r="I3324" s="577">
        <f t="shared" si="467"/>
        <v>33.21</v>
      </c>
      <c r="J3324" s="573">
        <f t="shared" si="463"/>
        <v>0.76089807898460615</v>
      </c>
    </row>
    <row r="3325" spans="1:10" x14ac:dyDescent="0.25">
      <c r="A3325">
        <f t="shared" si="464"/>
        <v>0.33226086902105567</v>
      </c>
      <c r="B3325" s="2">
        <f t="shared" si="468"/>
        <v>33.22000000000196</v>
      </c>
      <c r="C3325" s="428">
        <f t="shared" si="465"/>
        <v>33.22</v>
      </c>
      <c r="D3325" s="425">
        <f t="shared" si="460"/>
        <v>0.33226086902103613</v>
      </c>
      <c r="E3325" s="433">
        <f t="shared" si="466"/>
        <v>33.22</v>
      </c>
      <c r="F3325" s="430">
        <f t="shared" si="461"/>
        <v>0.35220317690575881</v>
      </c>
      <c r="G3325" s="439">
        <f t="shared" si="467"/>
        <v>33.22</v>
      </c>
      <c r="H3325" s="435">
        <f t="shared" si="462"/>
        <v>0.35220317690575881</v>
      </c>
      <c r="I3325" s="577">
        <f t="shared" si="467"/>
        <v>33.22</v>
      </c>
      <c r="J3325" s="573">
        <f t="shared" si="463"/>
        <v>0.76097969299373969</v>
      </c>
    </row>
    <row r="3326" spans="1:10" x14ac:dyDescent="0.25">
      <c r="A3326">
        <f t="shared" si="464"/>
        <v>0.33236075036535434</v>
      </c>
      <c r="B3326" s="2">
        <f t="shared" si="468"/>
        <v>33.230000000001958</v>
      </c>
      <c r="C3326" s="428">
        <f t="shared" si="465"/>
        <v>33.229999999999997</v>
      </c>
      <c r="D3326" s="425">
        <f t="shared" si="460"/>
        <v>0.33236075036533475</v>
      </c>
      <c r="E3326" s="433">
        <f t="shared" si="466"/>
        <v>33.229999999999997</v>
      </c>
      <c r="F3326" s="430">
        <f t="shared" si="461"/>
        <v>0.35229328155960282</v>
      </c>
      <c r="G3326" s="439">
        <f t="shared" si="467"/>
        <v>33.229999999999997</v>
      </c>
      <c r="H3326" s="435">
        <f t="shared" si="462"/>
        <v>0.35229328155960282</v>
      </c>
      <c r="I3326" s="577">
        <f t="shared" si="467"/>
        <v>33.229999999999997</v>
      </c>
      <c r="J3326" s="573">
        <f t="shared" si="463"/>
        <v>0.76106130857951382</v>
      </c>
    </row>
    <row r="3327" spans="1:10" x14ac:dyDescent="0.25">
      <c r="A3327">
        <f t="shared" si="464"/>
        <v>0.33246063194577052</v>
      </c>
      <c r="B3327" s="2">
        <f t="shared" si="468"/>
        <v>33.240000000001956</v>
      </c>
      <c r="C3327" s="428">
        <f t="shared" si="465"/>
        <v>33.24</v>
      </c>
      <c r="D3327" s="425">
        <f t="shared" si="460"/>
        <v>0.33246063194575098</v>
      </c>
      <c r="E3327" s="433">
        <f t="shared" si="466"/>
        <v>33.24</v>
      </c>
      <c r="F3327" s="430">
        <f t="shared" si="461"/>
        <v>0.35238339121051421</v>
      </c>
      <c r="G3327" s="439">
        <f t="shared" si="467"/>
        <v>33.24</v>
      </c>
      <c r="H3327" s="435">
        <f t="shared" si="462"/>
        <v>0.35238339121051421</v>
      </c>
      <c r="I3327" s="577">
        <f t="shared" si="467"/>
        <v>33.24</v>
      </c>
      <c r="J3327" s="573">
        <f t="shared" si="463"/>
        <v>0.76114292574172515</v>
      </c>
    </row>
    <row r="3328" spans="1:10" x14ac:dyDescent="0.25">
      <c r="A3328">
        <f t="shared" si="464"/>
        <v>0.33256051376182683</v>
      </c>
      <c r="B3328" s="2">
        <f t="shared" si="468"/>
        <v>33.250000000001954</v>
      </c>
      <c r="C3328" s="428">
        <f t="shared" si="465"/>
        <v>33.25</v>
      </c>
      <c r="D3328" s="425">
        <f t="shared" si="460"/>
        <v>0.33256051376180729</v>
      </c>
      <c r="E3328" s="433">
        <f t="shared" si="466"/>
        <v>33.25</v>
      </c>
      <c r="F3328" s="430">
        <f t="shared" si="461"/>
        <v>0.35247350585606441</v>
      </c>
      <c r="G3328" s="439">
        <f t="shared" si="467"/>
        <v>33.25</v>
      </c>
      <c r="H3328" s="435">
        <f t="shared" si="462"/>
        <v>0.35247350585606441</v>
      </c>
      <c r="I3328" s="577">
        <f t="shared" si="467"/>
        <v>33.25</v>
      </c>
      <c r="J3328" s="573">
        <f t="shared" si="463"/>
        <v>0.76122454448017152</v>
      </c>
    </row>
    <row r="3329" spans="1:10" x14ac:dyDescent="0.25">
      <c r="A3329">
        <f t="shared" si="464"/>
        <v>0.33266039581304674</v>
      </c>
      <c r="B3329" s="2">
        <f t="shared" si="468"/>
        <v>33.260000000001952</v>
      </c>
      <c r="C3329" s="428">
        <f t="shared" si="465"/>
        <v>33.26</v>
      </c>
      <c r="D3329" s="425">
        <f t="shared" si="460"/>
        <v>0.33266039581302725</v>
      </c>
      <c r="E3329" s="433">
        <f t="shared" si="466"/>
        <v>33.26</v>
      </c>
      <c r="F3329" s="430">
        <f t="shared" si="461"/>
        <v>0.35256362549382597</v>
      </c>
      <c r="G3329" s="439">
        <f t="shared" si="467"/>
        <v>33.26</v>
      </c>
      <c r="H3329" s="435">
        <f t="shared" si="462"/>
        <v>0.35256362549382597</v>
      </c>
      <c r="I3329" s="577">
        <f t="shared" si="467"/>
        <v>33.26</v>
      </c>
      <c r="J3329" s="573">
        <f t="shared" si="463"/>
        <v>0.76130616479464974</v>
      </c>
    </row>
    <row r="3330" spans="1:10" x14ac:dyDescent="0.25">
      <c r="A3330">
        <f t="shared" si="464"/>
        <v>0.33276027809895492</v>
      </c>
      <c r="B3330" s="2">
        <f t="shared" si="468"/>
        <v>33.27000000000195</v>
      </c>
      <c r="C3330" s="428">
        <f t="shared" si="465"/>
        <v>33.270000000000003</v>
      </c>
      <c r="D3330" s="425">
        <f t="shared" si="460"/>
        <v>0.33276027809893544</v>
      </c>
      <c r="E3330" s="433">
        <f t="shared" si="466"/>
        <v>33.270000000000003</v>
      </c>
      <c r="F3330" s="430">
        <f t="shared" si="461"/>
        <v>0.35265375012137246</v>
      </c>
      <c r="G3330" s="439">
        <f t="shared" si="467"/>
        <v>33.270000000000003</v>
      </c>
      <c r="H3330" s="435">
        <f t="shared" si="462"/>
        <v>0.35265375012137246</v>
      </c>
      <c r="I3330" s="577">
        <f t="shared" si="467"/>
        <v>33.270000000000003</v>
      </c>
      <c r="J3330" s="573">
        <f t="shared" si="463"/>
        <v>0.76138778668495743</v>
      </c>
    </row>
    <row r="3331" spans="1:10" x14ac:dyDescent="0.25">
      <c r="A3331">
        <f t="shared" si="464"/>
        <v>0.33286016061907675</v>
      </c>
      <c r="B3331" s="2">
        <f t="shared" si="468"/>
        <v>33.280000000001948</v>
      </c>
      <c r="C3331" s="428">
        <f t="shared" si="465"/>
        <v>33.28</v>
      </c>
      <c r="D3331" s="425">
        <f t="shared" ref="D3331:D3394" si="469">(((1+C3331/100)^D$2)*C3331/100)/(((1+C3331/100)^D$2)-1)</f>
        <v>0.33286016061905732</v>
      </c>
      <c r="E3331" s="433">
        <f t="shared" si="466"/>
        <v>33.28</v>
      </c>
      <c r="F3331" s="430">
        <f t="shared" ref="F3331:F3394" si="470">(((1+E3331/100)^F$2)*E3331/100)/(((1+E3331/100)^F$2)-1)</f>
        <v>0.35274387973627824</v>
      </c>
      <c r="G3331" s="439">
        <f t="shared" si="467"/>
        <v>33.28</v>
      </c>
      <c r="H3331" s="435">
        <f t="shared" ref="H3331:H3394" si="471">(((1+G3331/100)^H$2)*G3331/100)/(((1+G3331/100)^H$2)-1)</f>
        <v>0.35274387973627824</v>
      </c>
      <c r="I3331" s="577">
        <f t="shared" si="467"/>
        <v>33.28</v>
      </c>
      <c r="J3331" s="573">
        <f t="shared" ref="J3331:J3394" si="472">(((1+I3331/100)^J$2)*I3331/100)/(((1+I3331/100)^J$2)-1)</f>
        <v>0.76146941015089165</v>
      </c>
    </row>
    <row r="3332" spans="1:10" x14ac:dyDescent="0.25">
      <c r="A3332">
        <f t="shared" si="464"/>
        <v>0.33296004337293872</v>
      </c>
      <c r="B3332" s="2">
        <f t="shared" si="468"/>
        <v>33.290000000001946</v>
      </c>
      <c r="C3332" s="428">
        <f t="shared" si="465"/>
        <v>33.29</v>
      </c>
      <c r="D3332" s="425">
        <f t="shared" si="469"/>
        <v>0.33296004337291923</v>
      </c>
      <c r="E3332" s="433">
        <f t="shared" si="466"/>
        <v>33.29</v>
      </c>
      <c r="F3332" s="430">
        <f t="shared" si="470"/>
        <v>0.35283401433611877</v>
      </c>
      <c r="G3332" s="439">
        <f t="shared" si="467"/>
        <v>33.29</v>
      </c>
      <c r="H3332" s="435">
        <f t="shared" si="471"/>
        <v>0.35283401433611877</v>
      </c>
      <c r="I3332" s="577">
        <f t="shared" si="467"/>
        <v>33.29</v>
      </c>
      <c r="J3332" s="573">
        <f t="shared" si="472"/>
        <v>0.76155103519225009</v>
      </c>
    </row>
    <row r="3333" spans="1:10" x14ac:dyDescent="0.25">
      <c r="A3333">
        <f t="shared" ref="A3333:A3396" si="473">(((1+B3333/100)^A$2)*B3333/100)/(((1+B3333/100)^A$2)-1)</f>
        <v>0.33305992636006826</v>
      </c>
      <c r="B3333" s="2">
        <f t="shared" si="468"/>
        <v>33.300000000001944</v>
      </c>
      <c r="C3333" s="428">
        <f t="shared" si="465"/>
        <v>33.299999999999997</v>
      </c>
      <c r="D3333" s="425">
        <f t="shared" si="469"/>
        <v>0.33305992636004883</v>
      </c>
      <c r="E3333" s="433">
        <f t="shared" si="466"/>
        <v>33.299999999999997</v>
      </c>
      <c r="F3333" s="430">
        <f t="shared" si="470"/>
        <v>0.35292415391847071</v>
      </c>
      <c r="G3333" s="439">
        <f t="shared" si="467"/>
        <v>33.299999999999997</v>
      </c>
      <c r="H3333" s="435">
        <f t="shared" si="471"/>
        <v>0.35292415391847071</v>
      </c>
      <c r="I3333" s="577">
        <f t="shared" si="467"/>
        <v>33.299999999999997</v>
      </c>
      <c r="J3333" s="573">
        <f t="shared" si="472"/>
        <v>0.76163266180882983</v>
      </c>
    </row>
    <row r="3334" spans="1:10" x14ac:dyDescent="0.25">
      <c r="A3334">
        <f t="shared" si="473"/>
        <v>0.3331598095799938</v>
      </c>
      <c r="B3334" s="2">
        <f t="shared" si="468"/>
        <v>33.310000000001942</v>
      </c>
      <c r="C3334" s="428">
        <f t="shared" ref="C3334:C3397" si="474">ROUND(C3333+0.01,2)</f>
        <v>33.31</v>
      </c>
      <c r="D3334" s="425">
        <f t="shared" si="469"/>
        <v>0.33315980957997449</v>
      </c>
      <c r="E3334" s="433">
        <f t="shared" ref="E3334:E3397" si="475">ROUND(E3333+0.01,2)</f>
        <v>33.31</v>
      </c>
      <c r="F3334" s="430">
        <f t="shared" si="470"/>
        <v>0.35301429848091148</v>
      </c>
      <c r="G3334" s="439">
        <f t="shared" ref="G3334:I3397" si="476">ROUND(G3333+0.01,2)</f>
        <v>33.31</v>
      </c>
      <c r="H3334" s="435">
        <f t="shared" si="471"/>
        <v>0.35301429848091148</v>
      </c>
      <c r="I3334" s="577">
        <f t="shared" si="476"/>
        <v>33.31</v>
      </c>
      <c r="J3334" s="573">
        <f t="shared" si="472"/>
        <v>0.76171429000042867</v>
      </c>
    </row>
    <row r="3335" spans="1:10" x14ac:dyDescent="0.25">
      <c r="A3335">
        <f t="shared" si="473"/>
        <v>0.33325969303224467</v>
      </c>
      <c r="B3335" s="2">
        <f t="shared" si="468"/>
        <v>33.32000000000194</v>
      </c>
      <c r="C3335" s="428">
        <f t="shared" si="474"/>
        <v>33.32</v>
      </c>
      <c r="D3335" s="425">
        <f t="shared" si="469"/>
        <v>0.3332596930322253</v>
      </c>
      <c r="E3335" s="433">
        <f t="shared" si="475"/>
        <v>33.32</v>
      </c>
      <c r="F3335" s="430">
        <f t="shared" si="470"/>
        <v>0.35310444802101942</v>
      </c>
      <c r="G3335" s="439">
        <f t="shared" si="476"/>
        <v>33.32</v>
      </c>
      <c r="H3335" s="435">
        <f t="shared" si="471"/>
        <v>0.35310444802101942</v>
      </c>
      <c r="I3335" s="577">
        <f t="shared" si="476"/>
        <v>33.32</v>
      </c>
      <c r="J3335" s="573">
        <f t="shared" si="472"/>
        <v>0.76179591976684391</v>
      </c>
    </row>
    <row r="3336" spans="1:10" x14ac:dyDescent="0.25">
      <c r="A3336">
        <f t="shared" si="473"/>
        <v>0.33335957671635114</v>
      </c>
      <c r="B3336" s="2">
        <f t="shared" si="468"/>
        <v>33.330000000001938</v>
      </c>
      <c r="C3336" s="428">
        <f t="shared" si="474"/>
        <v>33.33</v>
      </c>
      <c r="D3336" s="425">
        <f t="shared" si="469"/>
        <v>0.33335957671633182</v>
      </c>
      <c r="E3336" s="433">
        <f t="shared" si="475"/>
        <v>33.33</v>
      </c>
      <c r="F3336" s="430">
        <f t="shared" si="470"/>
        <v>0.35319460253637414</v>
      </c>
      <c r="G3336" s="439">
        <f t="shared" si="476"/>
        <v>33.33</v>
      </c>
      <c r="H3336" s="435">
        <f t="shared" si="471"/>
        <v>0.35319460253637414</v>
      </c>
      <c r="I3336" s="577">
        <f t="shared" si="476"/>
        <v>33.33</v>
      </c>
      <c r="J3336" s="573">
        <f t="shared" si="472"/>
        <v>0.76187755110787303</v>
      </c>
    </row>
    <row r="3337" spans="1:10" x14ac:dyDescent="0.25">
      <c r="A3337">
        <f t="shared" si="473"/>
        <v>0.33345946063184456</v>
      </c>
      <c r="B3337" s="2">
        <f t="shared" si="468"/>
        <v>33.340000000001936</v>
      </c>
      <c r="C3337" s="428">
        <f t="shared" si="474"/>
        <v>33.340000000000003</v>
      </c>
      <c r="D3337" s="425">
        <f t="shared" si="469"/>
        <v>0.33345946063182524</v>
      </c>
      <c r="E3337" s="433">
        <f t="shared" si="475"/>
        <v>33.340000000000003</v>
      </c>
      <c r="F3337" s="430">
        <f t="shared" si="470"/>
        <v>0.35328476202455611</v>
      </c>
      <c r="G3337" s="439">
        <f t="shared" si="476"/>
        <v>33.340000000000003</v>
      </c>
      <c r="H3337" s="435">
        <f t="shared" si="471"/>
        <v>0.35328476202455611</v>
      </c>
      <c r="I3337" s="577">
        <f t="shared" si="476"/>
        <v>33.340000000000003</v>
      </c>
      <c r="J3337" s="573">
        <f t="shared" si="472"/>
        <v>0.76195918402331353</v>
      </c>
    </row>
    <row r="3338" spans="1:10" x14ac:dyDescent="0.25">
      <c r="A3338">
        <f t="shared" si="473"/>
        <v>0.33355934477825711</v>
      </c>
      <c r="B3338" s="2">
        <f t="shared" si="468"/>
        <v>33.350000000001934</v>
      </c>
      <c r="C3338" s="428">
        <f t="shared" si="474"/>
        <v>33.35</v>
      </c>
      <c r="D3338" s="425">
        <f t="shared" si="469"/>
        <v>0.33355934477823784</v>
      </c>
      <c r="E3338" s="433">
        <f t="shared" si="475"/>
        <v>33.35</v>
      </c>
      <c r="F3338" s="430">
        <f t="shared" si="470"/>
        <v>0.35337492648314667</v>
      </c>
      <c r="G3338" s="439">
        <f t="shared" si="476"/>
        <v>33.35</v>
      </c>
      <c r="H3338" s="435">
        <f t="shared" si="471"/>
        <v>0.35337492648314667</v>
      </c>
      <c r="I3338" s="577">
        <f t="shared" si="476"/>
        <v>33.35</v>
      </c>
      <c r="J3338" s="573">
        <f t="shared" si="472"/>
        <v>0.76204081851296357</v>
      </c>
    </row>
    <row r="3339" spans="1:10" x14ac:dyDescent="0.25">
      <c r="A3339">
        <f t="shared" si="473"/>
        <v>0.33365922915512208</v>
      </c>
      <c r="B3339" s="2">
        <f t="shared" si="468"/>
        <v>33.360000000001932</v>
      </c>
      <c r="C3339" s="428">
        <f t="shared" si="474"/>
        <v>33.36</v>
      </c>
      <c r="D3339" s="425">
        <f t="shared" si="469"/>
        <v>0.33365922915510277</v>
      </c>
      <c r="E3339" s="433">
        <f t="shared" si="475"/>
        <v>33.36</v>
      </c>
      <c r="F3339" s="430">
        <f t="shared" si="470"/>
        <v>0.35346509590972836</v>
      </c>
      <c r="G3339" s="439">
        <f t="shared" si="476"/>
        <v>33.36</v>
      </c>
      <c r="H3339" s="435">
        <f t="shared" si="471"/>
        <v>0.35346509590972836</v>
      </c>
      <c r="I3339" s="577">
        <f t="shared" si="476"/>
        <v>33.36</v>
      </c>
      <c r="J3339" s="573">
        <f t="shared" si="472"/>
        <v>0.76212245457661965</v>
      </c>
    </row>
    <row r="3340" spans="1:10" x14ac:dyDescent="0.25">
      <c r="A3340">
        <f t="shared" si="473"/>
        <v>0.33375911376197348</v>
      </c>
      <c r="B3340" s="2">
        <f t="shared" si="468"/>
        <v>33.37000000000193</v>
      </c>
      <c r="C3340" s="428">
        <f t="shared" si="474"/>
        <v>33.369999999999997</v>
      </c>
      <c r="D3340" s="425">
        <f t="shared" si="469"/>
        <v>0.33375911376195416</v>
      </c>
      <c r="E3340" s="433">
        <f t="shared" si="475"/>
        <v>33.369999999999997</v>
      </c>
      <c r="F3340" s="430">
        <f t="shared" si="470"/>
        <v>0.35355527030188466</v>
      </c>
      <c r="G3340" s="439">
        <f t="shared" si="476"/>
        <v>33.369999999999997</v>
      </c>
      <c r="H3340" s="435">
        <f t="shared" si="471"/>
        <v>0.35355527030188466</v>
      </c>
      <c r="I3340" s="577">
        <f t="shared" si="476"/>
        <v>33.369999999999997</v>
      </c>
      <c r="J3340" s="573">
        <f t="shared" si="472"/>
        <v>0.7622040922140807</v>
      </c>
    </row>
    <row r="3341" spans="1:10" x14ac:dyDescent="0.25">
      <c r="A3341">
        <f t="shared" si="473"/>
        <v>0.33385899859834645</v>
      </c>
      <c r="B3341" s="2">
        <f t="shared" si="468"/>
        <v>33.380000000001928</v>
      </c>
      <c r="C3341" s="428">
        <f t="shared" si="474"/>
        <v>33.380000000000003</v>
      </c>
      <c r="D3341" s="425">
        <f t="shared" si="469"/>
        <v>0.33385899859832718</v>
      </c>
      <c r="E3341" s="433">
        <f t="shared" si="475"/>
        <v>33.380000000000003</v>
      </c>
      <c r="F3341" s="430">
        <f t="shared" si="470"/>
        <v>0.35364544965719996</v>
      </c>
      <c r="G3341" s="439">
        <f t="shared" si="476"/>
        <v>33.380000000000003</v>
      </c>
      <c r="H3341" s="435">
        <f t="shared" si="471"/>
        <v>0.35364544965719996</v>
      </c>
      <c r="I3341" s="577">
        <f t="shared" si="476"/>
        <v>33.380000000000003</v>
      </c>
      <c r="J3341" s="573">
        <f t="shared" si="472"/>
        <v>0.76228573142514333</v>
      </c>
    </row>
    <row r="3342" spans="1:10" x14ac:dyDescent="0.25">
      <c r="A3342">
        <f t="shared" si="473"/>
        <v>0.33395888366377702</v>
      </c>
      <c r="B3342" s="2">
        <f t="shared" si="468"/>
        <v>33.390000000001926</v>
      </c>
      <c r="C3342" s="428">
        <f t="shared" si="474"/>
        <v>33.39</v>
      </c>
      <c r="D3342" s="425">
        <f t="shared" si="469"/>
        <v>0.33395888366375781</v>
      </c>
      <c r="E3342" s="433">
        <f t="shared" si="475"/>
        <v>33.39</v>
      </c>
      <c r="F3342" s="430">
        <f t="shared" si="470"/>
        <v>0.35373563397325969</v>
      </c>
      <c r="G3342" s="439">
        <f t="shared" si="476"/>
        <v>33.39</v>
      </c>
      <c r="H3342" s="435">
        <f t="shared" si="471"/>
        <v>0.35373563397325969</v>
      </c>
      <c r="I3342" s="577">
        <f t="shared" si="476"/>
        <v>33.39</v>
      </c>
      <c r="J3342" s="573">
        <f t="shared" si="472"/>
        <v>0.76236737220960626</v>
      </c>
    </row>
    <row r="3343" spans="1:10" x14ac:dyDescent="0.25">
      <c r="A3343">
        <f t="shared" si="473"/>
        <v>0.33405876895780223</v>
      </c>
      <c r="B3343" s="2">
        <f t="shared" si="468"/>
        <v>33.400000000001924</v>
      </c>
      <c r="C3343" s="428">
        <f t="shared" si="474"/>
        <v>33.4</v>
      </c>
      <c r="D3343" s="425">
        <f t="shared" si="469"/>
        <v>0.33405876895778303</v>
      </c>
      <c r="E3343" s="433">
        <f t="shared" si="475"/>
        <v>33.4</v>
      </c>
      <c r="F3343" s="430">
        <f t="shared" si="470"/>
        <v>0.35382582324765027</v>
      </c>
      <c r="G3343" s="439">
        <f t="shared" si="476"/>
        <v>33.4</v>
      </c>
      <c r="H3343" s="435">
        <f t="shared" si="471"/>
        <v>0.35382582324765027</v>
      </c>
      <c r="I3343" s="577">
        <f t="shared" si="476"/>
        <v>33.4</v>
      </c>
      <c r="J3343" s="573">
        <f t="shared" si="472"/>
        <v>0.76244901456726633</v>
      </c>
    </row>
    <row r="3344" spans="1:10" x14ac:dyDescent="0.25">
      <c r="A3344">
        <f t="shared" si="473"/>
        <v>0.33415865447996002</v>
      </c>
      <c r="B3344" s="2">
        <f t="shared" si="468"/>
        <v>33.410000000001922</v>
      </c>
      <c r="C3344" s="428">
        <f t="shared" si="474"/>
        <v>33.409999999999997</v>
      </c>
      <c r="D3344" s="425">
        <f t="shared" si="469"/>
        <v>0.33415865447994081</v>
      </c>
      <c r="E3344" s="433">
        <f t="shared" si="475"/>
        <v>33.409999999999997</v>
      </c>
      <c r="F3344" s="430">
        <f t="shared" si="470"/>
        <v>0.35391601747795925</v>
      </c>
      <c r="G3344" s="439">
        <f t="shared" si="476"/>
        <v>33.409999999999997</v>
      </c>
      <c r="H3344" s="435">
        <f t="shared" si="471"/>
        <v>0.35391601747795925</v>
      </c>
      <c r="I3344" s="577">
        <f t="shared" si="476"/>
        <v>33.409999999999997</v>
      </c>
      <c r="J3344" s="573">
        <f t="shared" si="472"/>
        <v>0.76253065849792223</v>
      </c>
    </row>
    <row r="3345" spans="1:10" x14ac:dyDescent="0.25">
      <c r="A3345">
        <f t="shared" si="473"/>
        <v>0.33425854022978918</v>
      </c>
      <c r="B3345" s="2">
        <f t="shared" si="468"/>
        <v>33.42000000000192</v>
      </c>
      <c r="C3345" s="428">
        <f t="shared" si="474"/>
        <v>33.42</v>
      </c>
      <c r="D3345" s="425">
        <f t="shared" si="469"/>
        <v>0.33425854022977003</v>
      </c>
      <c r="E3345" s="433">
        <f t="shared" si="475"/>
        <v>33.42</v>
      </c>
      <c r="F3345" s="430">
        <f t="shared" si="470"/>
        <v>0.3540062166617749</v>
      </c>
      <c r="G3345" s="439">
        <f t="shared" si="476"/>
        <v>33.42</v>
      </c>
      <c r="H3345" s="435">
        <f t="shared" si="471"/>
        <v>0.3540062166617749</v>
      </c>
      <c r="I3345" s="577">
        <f t="shared" si="476"/>
        <v>33.42</v>
      </c>
      <c r="J3345" s="573">
        <f t="shared" si="472"/>
        <v>0.76261230400137081</v>
      </c>
    </row>
    <row r="3346" spans="1:10" x14ac:dyDescent="0.25">
      <c r="A3346">
        <f t="shared" si="473"/>
        <v>0.33435842620682965</v>
      </c>
      <c r="B3346" s="2">
        <f t="shared" si="468"/>
        <v>33.430000000001918</v>
      </c>
      <c r="C3346" s="428">
        <f t="shared" si="474"/>
        <v>33.43</v>
      </c>
      <c r="D3346" s="425">
        <f t="shared" si="469"/>
        <v>0.33435842620681044</v>
      </c>
      <c r="E3346" s="433">
        <f t="shared" si="475"/>
        <v>33.43</v>
      </c>
      <c r="F3346" s="430">
        <f t="shared" si="470"/>
        <v>0.35409642079668668</v>
      </c>
      <c r="G3346" s="439">
        <f t="shared" si="476"/>
        <v>33.43</v>
      </c>
      <c r="H3346" s="435">
        <f t="shared" si="471"/>
        <v>0.35409642079668668</v>
      </c>
      <c r="I3346" s="577">
        <f t="shared" si="476"/>
        <v>33.43</v>
      </c>
      <c r="J3346" s="573">
        <f t="shared" si="472"/>
        <v>0.76269395107741067</v>
      </c>
    </row>
    <row r="3347" spans="1:10" x14ac:dyDescent="0.25">
      <c r="A3347">
        <f t="shared" si="473"/>
        <v>0.33445831241062213</v>
      </c>
      <c r="B3347" s="2">
        <f t="shared" si="468"/>
        <v>33.440000000001916</v>
      </c>
      <c r="C3347" s="428">
        <f t="shared" si="474"/>
        <v>33.44</v>
      </c>
      <c r="D3347" s="425">
        <f t="shared" si="469"/>
        <v>0.33445831241060298</v>
      </c>
      <c r="E3347" s="433">
        <f t="shared" si="475"/>
        <v>33.44</v>
      </c>
      <c r="F3347" s="430">
        <f t="shared" si="470"/>
        <v>0.35418662988028499</v>
      </c>
      <c r="G3347" s="439">
        <f t="shared" si="476"/>
        <v>33.44</v>
      </c>
      <c r="H3347" s="435">
        <f t="shared" si="471"/>
        <v>0.35418662988028499</v>
      </c>
      <c r="I3347" s="577">
        <f t="shared" si="476"/>
        <v>33.44</v>
      </c>
      <c r="J3347" s="573">
        <f t="shared" si="472"/>
        <v>0.76277559972583941</v>
      </c>
    </row>
    <row r="3348" spans="1:10" x14ac:dyDescent="0.25">
      <c r="A3348">
        <f t="shared" si="473"/>
        <v>0.33455819884070831</v>
      </c>
      <c r="B3348" s="2">
        <f t="shared" si="468"/>
        <v>33.450000000001914</v>
      </c>
      <c r="C3348" s="428">
        <f t="shared" si="474"/>
        <v>33.450000000000003</v>
      </c>
      <c r="D3348" s="425">
        <f t="shared" si="469"/>
        <v>0.33455819884068916</v>
      </c>
      <c r="E3348" s="433">
        <f t="shared" si="475"/>
        <v>33.450000000000003</v>
      </c>
      <c r="F3348" s="430">
        <f t="shared" si="470"/>
        <v>0.35427684391016134</v>
      </c>
      <c r="G3348" s="439">
        <f t="shared" si="476"/>
        <v>33.450000000000003</v>
      </c>
      <c r="H3348" s="435">
        <f t="shared" si="471"/>
        <v>0.35427684391016134</v>
      </c>
      <c r="I3348" s="577">
        <f t="shared" si="476"/>
        <v>33.450000000000003</v>
      </c>
      <c r="J3348" s="573">
        <f t="shared" si="472"/>
        <v>0.76285724994645532</v>
      </c>
    </row>
    <row r="3349" spans="1:10" x14ac:dyDescent="0.25">
      <c r="A3349">
        <f t="shared" si="473"/>
        <v>0.33465808549663079</v>
      </c>
      <c r="B3349" s="2">
        <f t="shared" si="468"/>
        <v>33.460000000001912</v>
      </c>
      <c r="C3349" s="428">
        <f t="shared" si="474"/>
        <v>33.46</v>
      </c>
      <c r="D3349" s="425">
        <f t="shared" si="469"/>
        <v>0.33465808549661169</v>
      </c>
      <c r="E3349" s="433">
        <f t="shared" si="475"/>
        <v>33.46</v>
      </c>
      <c r="F3349" s="430">
        <f t="shared" si="470"/>
        <v>0.35436706288390785</v>
      </c>
      <c r="G3349" s="439">
        <f t="shared" si="476"/>
        <v>33.46</v>
      </c>
      <c r="H3349" s="435">
        <f t="shared" si="471"/>
        <v>0.35436706288390785</v>
      </c>
      <c r="I3349" s="577">
        <f t="shared" si="476"/>
        <v>33.46</v>
      </c>
      <c r="J3349" s="573">
        <f t="shared" si="472"/>
        <v>0.76293890173905587</v>
      </c>
    </row>
    <row r="3350" spans="1:10" x14ac:dyDescent="0.25">
      <c r="A3350">
        <f t="shared" si="473"/>
        <v>0.3347579723779332</v>
      </c>
      <c r="B3350" s="2">
        <f t="shared" si="468"/>
        <v>33.47000000000191</v>
      </c>
      <c r="C3350" s="428">
        <f t="shared" si="474"/>
        <v>33.47</v>
      </c>
      <c r="D3350" s="425">
        <f t="shared" si="469"/>
        <v>0.3347579723779141</v>
      </c>
      <c r="E3350" s="433">
        <f t="shared" si="475"/>
        <v>33.47</v>
      </c>
      <c r="F3350" s="430">
        <f t="shared" si="470"/>
        <v>0.35445728679911814</v>
      </c>
      <c r="G3350" s="439">
        <f t="shared" si="476"/>
        <v>33.47</v>
      </c>
      <c r="H3350" s="435">
        <f t="shared" si="471"/>
        <v>0.35445728679911814</v>
      </c>
      <c r="I3350" s="577">
        <f t="shared" si="476"/>
        <v>33.47</v>
      </c>
      <c r="J3350" s="573">
        <f t="shared" si="472"/>
        <v>0.76302055510343936</v>
      </c>
    </row>
    <row r="3351" spans="1:10" x14ac:dyDescent="0.25">
      <c r="A3351">
        <f t="shared" si="473"/>
        <v>0.33485785948416008</v>
      </c>
      <c r="B3351" s="2">
        <f t="shared" si="468"/>
        <v>33.480000000001908</v>
      </c>
      <c r="C3351" s="428">
        <f t="shared" si="474"/>
        <v>33.479999999999997</v>
      </c>
      <c r="D3351" s="425">
        <f t="shared" si="469"/>
        <v>0.33485785948414093</v>
      </c>
      <c r="E3351" s="433">
        <f t="shared" si="475"/>
        <v>33.479999999999997</v>
      </c>
      <c r="F3351" s="430">
        <f t="shared" si="470"/>
        <v>0.35454751565338655</v>
      </c>
      <c r="G3351" s="439">
        <f t="shared" si="476"/>
        <v>33.479999999999997</v>
      </c>
      <c r="H3351" s="435">
        <f t="shared" si="471"/>
        <v>0.35454751565338655</v>
      </c>
      <c r="I3351" s="577">
        <f t="shared" si="476"/>
        <v>33.479999999999997</v>
      </c>
      <c r="J3351" s="573">
        <f t="shared" si="472"/>
        <v>0.76310221003940393</v>
      </c>
    </row>
    <row r="3352" spans="1:10" x14ac:dyDescent="0.25">
      <c r="A3352">
        <f t="shared" si="473"/>
        <v>0.33495774681485668</v>
      </c>
      <c r="B3352" s="2">
        <f t="shared" si="468"/>
        <v>33.490000000001906</v>
      </c>
      <c r="C3352" s="428">
        <f t="shared" si="474"/>
        <v>33.49</v>
      </c>
      <c r="D3352" s="425">
        <f t="shared" si="469"/>
        <v>0.3349577468148377</v>
      </c>
      <c r="E3352" s="433">
        <f t="shared" si="475"/>
        <v>33.49</v>
      </c>
      <c r="F3352" s="430">
        <f t="shared" si="470"/>
        <v>0.35463774944430843</v>
      </c>
      <c r="G3352" s="439">
        <f t="shared" si="476"/>
        <v>33.49</v>
      </c>
      <c r="H3352" s="435">
        <f t="shared" si="471"/>
        <v>0.35463774944430843</v>
      </c>
      <c r="I3352" s="577">
        <f t="shared" si="476"/>
        <v>33.49</v>
      </c>
      <c r="J3352" s="573">
        <f t="shared" si="472"/>
        <v>0.7631838665467473</v>
      </c>
    </row>
    <row r="3353" spans="1:10" x14ac:dyDescent="0.25">
      <c r="A3353">
        <f t="shared" si="473"/>
        <v>0.33505763436956959</v>
      </c>
      <c r="B3353" s="2">
        <f t="shared" si="468"/>
        <v>33.500000000001904</v>
      </c>
      <c r="C3353" s="428">
        <f t="shared" si="474"/>
        <v>33.5</v>
      </c>
      <c r="D3353" s="425">
        <f t="shared" si="469"/>
        <v>0.33505763436955055</v>
      </c>
      <c r="E3353" s="433">
        <f t="shared" si="475"/>
        <v>33.5</v>
      </c>
      <c r="F3353" s="430">
        <f t="shared" si="470"/>
        <v>0.35472798816948009</v>
      </c>
      <c r="G3353" s="439">
        <f t="shared" si="476"/>
        <v>33.5</v>
      </c>
      <c r="H3353" s="435">
        <f t="shared" si="471"/>
        <v>0.35472798816948009</v>
      </c>
      <c r="I3353" s="577">
        <f t="shared" si="476"/>
        <v>33.5</v>
      </c>
      <c r="J3353" s="573">
        <f t="shared" si="472"/>
        <v>0.76326552462526775</v>
      </c>
    </row>
    <row r="3354" spans="1:10" x14ac:dyDescent="0.25">
      <c r="A3354">
        <f t="shared" si="473"/>
        <v>0.33515752214784594</v>
      </c>
      <c r="B3354" s="2">
        <f t="shared" si="468"/>
        <v>33.510000000001902</v>
      </c>
      <c r="C3354" s="428">
        <f t="shared" si="474"/>
        <v>33.51</v>
      </c>
      <c r="D3354" s="425">
        <f t="shared" si="469"/>
        <v>0.3351575221478269</v>
      </c>
      <c r="E3354" s="433">
        <f t="shared" si="475"/>
        <v>33.51</v>
      </c>
      <c r="F3354" s="430">
        <f t="shared" si="470"/>
        <v>0.35481823182649896</v>
      </c>
      <c r="G3354" s="439">
        <f t="shared" si="476"/>
        <v>33.51</v>
      </c>
      <c r="H3354" s="435">
        <f t="shared" si="471"/>
        <v>0.35481823182649896</v>
      </c>
      <c r="I3354" s="577">
        <f t="shared" si="476"/>
        <v>33.51</v>
      </c>
      <c r="J3354" s="573">
        <f t="shared" si="472"/>
        <v>0.76334718427476345</v>
      </c>
    </row>
    <row r="3355" spans="1:10" x14ac:dyDescent="0.25">
      <c r="A3355">
        <f t="shared" si="473"/>
        <v>0.33525741014923405</v>
      </c>
      <c r="B3355" s="2">
        <f t="shared" si="468"/>
        <v>33.5200000000019</v>
      </c>
      <c r="C3355" s="428">
        <f t="shared" si="474"/>
        <v>33.520000000000003</v>
      </c>
      <c r="D3355" s="425">
        <f t="shared" si="469"/>
        <v>0.33525741014921506</v>
      </c>
      <c r="E3355" s="433">
        <f t="shared" si="475"/>
        <v>33.520000000000003</v>
      </c>
      <c r="F3355" s="430">
        <f t="shared" si="470"/>
        <v>0.35490848041296341</v>
      </c>
      <c r="G3355" s="439">
        <f t="shared" si="476"/>
        <v>33.520000000000003</v>
      </c>
      <c r="H3355" s="435">
        <f t="shared" si="471"/>
        <v>0.35490848041296341</v>
      </c>
      <c r="I3355" s="577">
        <f t="shared" si="476"/>
        <v>33.520000000000003</v>
      </c>
      <c r="J3355" s="573">
        <f t="shared" si="472"/>
        <v>0.76342884549503265</v>
      </c>
    </row>
    <row r="3356" spans="1:10" x14ac:dyDescent="0.25">
      <c r="A3356">
        <f t="shared" si="473"/>
        <v>0.33535729837328293</v>
      </c>
      <c r="B3356" s="2">
        <f t="shared" si="468"/>
        <v>33.530000000001898</v>
      </c>
      <c r="C3356" s="428">
        <f t="shared" si="474"/>
        <v>33.53</v>
      </c>
      <c r="D3356" s="425">
        <f t="shared" si="469"/>
        <v>0.33535729837326395</v>
      </c>
      <c r="E3356" s="433">
        <f t="shared" si="475"/>
        <v>33.53</v>
      </c>
      <c r="F3356" s="430">
        <f t="shared" si="470"/>
        <v>0.35499873392647263</v>
      </c>
      <c r="G3356" s="439">
        <f t="shared" si="476"/>
        <v>33.53</v>
      </c>
      <c r="H3356" s="435">
        <f t="shared" si="471"/>
        <v>0.35499873392647263</v>
      </c>
      <c r="I3356" s="577">
        <f t="shared" si="476"/>
        <v>33.53</v>
      </c>
      <c r="J3356" s="573">
        <f t="shared" si="472"/>
        <v>0.76351050828587341</v>
      </c>
    </row>
    <row r="3357" spans="1:10" x14ac:dyDescent="0.25">
      <c r="A3357">
        <f t="shared" si="473"/>
        <v>0.33545718681954267</v>
      </c>
      <c r="B3357" s="2">
        <f t="shared" si="468"/>
        <v>33.540000000001896</v>
      </c>
      <c r="C3357" s="428">
        <f t="shared" si="474"/>
        <v>33.54</v>
      </c>
      <c r="D3357" s="425">
        <f t="shared" si="469"/>
        <v>0.33545718681952369</v>
      </c>
      <c r="E3357" s="433">
        <f t="shared" si="475"/>
        <v>33.54</v>
      </c>
      <c r="F3357" s="430">
        <f t="shared" si="470"/>
        <v>0.35508899236462704</v>
      </c>
      <c r="G3357" s="439">
        <f t="shared" si="476"/>
        <v>33.54</v>
      </c>
      <c r="H3357" s="435">
        <f t="shared" si="471"/>
        <v>0.35508899236462704</v>
      </c>
      <c r="I3357" s="577">
        <f t="shared" si="476"/>
        <v>33.54</v>
      </c>
      <c r="J3357" s="573">
        <f t="shared" si="472"/>
        <v>0.76359217264708412</v>
      </c>
    </row>
    <row r="3358" spans="1:10" x14ac:dyDescent="0.25">
      <c r="A3358">
        <f t="shared" si="473"/>
        <v>0.3355570754875643</v>
      </c>
      <c r="B3358" s="2">
        <f t="shared" si="468"/>
        <v>33.550000000001894</v>
      </c>
      <c r="C3358" s="428">
        <f t="shared" si="474"/>
        <v>33.549999999999997</v>
      </c>
      <c r="D3358" s="425">
        <f t="shared" si="469"/>
        <v>0.33555707548754532</v>
      </c>
      <c r="E3358" s="433">
        <f t="shared" si="475"/>
        <v>33.549999999999997</v>
      </c>
      <c r="F3358" s="430">
        <f t="shared" si="470"/>
        <v>0.35517925572502795</v>
      </c>
      <c r="G3358" s="439">
        <f t="shared" si="476"/>
        <v>33.549999999999997</v>
      </c>
      <c r="H3358" s="435">
        <f t="shared" si="471"/>
        <v>0.35517925572502795</v>
      </c>
      <c r="I3358" s="577">
        <f t="shared" si="476"/>
        <v>33.549999999999997</v>
      </c>
      <c r="J3358" s="573">
        <f t="shared" si="472"/>
        <v>0.76367383857846283</v>
      </c>
    </row>
    <row r="3359" spans="1:10" x14ac:dyDescent="0.25">
      <c r="A3359">
        <f t="shared" si="473"/>
        <v>0.33565696437689957</v>
      </c>
      <c r="B3359" s="2">
        <f t="shared" si="468"/>
        <v>33.560000000001892</v>
      </c>
      <c r="C3359" s="428">
        <f t="shared" si="474"/>
        <v>33.56</v>
      </c>
      <c r="D3359" s="425">
        <f t="shared" si="469"/>
        <v>0.33565696437688075</v>
      </c>
      <c r="E3359" s="433">
        <f t="shared" si="475"/>
        <v>33.56</v>
      </c>
      <c r="F3359" s="430">
        <f t="shared" si="470"/>
        <v>0.35526952400527773</v>
      </c>
      <c r="G3359" s="439">
        <f t="shared" si="476"/>
        <v>33.56</v>
      </c>
      <c r="H3359" s="435">
        <f t="shared" si="471"/>
        <v>0.35526952400527773</v>
      </c>
      <c r="I3359" s="577">
        <f t="shared" si="476"/>
        <v>33.56</v>
      </c>
      <c r="J3359" s="573">
        <f t="shared" si="472"/>
        <v>0.76375550607980847</v>
      </c>
    </row>
    <row r="3360" spans="1:10" x14ac:dyDescent="0.25">
      <c r="A3360">
        <f t="shared" si="473"/>
        <v>0.33575685348710149</v>
      </c>
      <c r="B3360" s="2">
        <f t="shared" ref="B3360:B3423" si="477">B3359+0.01</f>
        <v>33.57000000000189</v>
      </c>
      <c r="C3360" s="428">
        <f t="shared" si="474"/>
        <v>33.57</v>
      </c>
      <c r="D3360" s="425">
        <f t="shared" si="469"/>
        <v>0.33575685348708262</v>
      </c>
      <c r="E3360" s="433">
        <f t="shared" si="475"/>
        <v>33.57</v>
      </c>
      <c r="F3360" s="430">
        <f t="shared" si="470"/>
        <v>0.35535979720297955</v>
      </c>
      <c r="G3360" s="439">
        <f t="shared" si="476"/>
        <v>33.57</v>
      </c>
      <c r="H3360" s="435">
        <f t="shared" si="471"/>
        <v>0.35535979720297955</v>
      </c>
      <c r="I3360" s="577">
        <f t="shared" si="476"/>
        <v>33.57</v>
      </c>
      <c r="J3360" s="573">
        <f t="shared" si="472"/>
        <v>0.7638371751509182</v>
      </c>
    </row>
    <row r="3361" spans="1:10" x14ac:dyDescent="0.25">
      <c r="A3361">
        <f t="shared" si="473"/>
        <v>0.33585674281772365</v>
      </c>
      <c r="B3361" s="2">
        <f t="shared" si="477"/>
        <v>33.580000000001888</v>
      </c>
      <c r="C3361" s="428">
        <f t="shared" si="474"/>
        <v>33.58</v>
      </c>
      <c r="D3361" s="425">
        <f t="shared" si="469"/>
        <v>0.33585674281770483</v>
      </c>
      <c r="E3361" s="433">
        <f t="shared" si="475"/>
        <v>33.58</v>
      </c>
      <c r="F3361" s="430">
        <f t="shared" si="470"/>
        <v>0.3554500753157378</v>
      </c>
      <c r="G3361" s="439">
        <f t="shared" si="476"/>
        <v>33.58</v>
      </c>
      <c r="H3361" s="435">
        <f t="shared" si="471"/>
        <v>0.3554500753157378</v>
      </c>
      <c r="I3361" s="577">
        <f t="shared" si="476"/>
        <v>33.58</v>
      </c>
      <c r="J3361" s="573">
        <f t="shared" si="472"/>
        <v>0.76391884579159186</v>
      </c>
    </row>
    <row r="3362" spans="1:10" x14ac:dyDescent="0.25">
      <c r="A3362">
        <f t="shared" si="473"/>
        <v>0.33595663236832068</v>
      </c>
      <c r="B3362" s="2">
        <f t="shared" si="477"/>
        <v>33.590000000001886</v>
      </c>
      <c r="C3362" s="428">
        <f t="shared" si="474"/>
        <v>33.590000000000003</v>
      </c>
      <c r="D3362" s="425">
        <f t="shared" si="469"/>
        <v>0.33595663236830187</v>
      </c>
      <c r="E3362" s="433">
        <f t="shared" si="475"/>
        <v>33.590000000000003</v>
      </c>
      <c r="F3362" s="430">
        <f t="shared" si="470"/>
        <v>0.35554035834115782</v>
      </c>
      <c r="G3362" s="439">
        <f t="shared" si="476"/>
        <v>33.590000000000003</v>
      </c>
      <c r="H3362" s="435">
        <f t="shared" si="471"/>
        <v>0.35554035834115782</v>
      </c>
      <c r="I3362" s="577">
        <f t="shared" si="476"/>
        <v>33.590000000000003</v>
      </c>
      <c r="J3362" s="573">
        <f t="shared" si="472"/>
        <v>0.76400051800162672</v>
      </c>
    </row>
    <row r="3363" spans="1:10" x14ac:dyDescent="0.25">
      <c r="A3363">
        <f t="shared" si="473"/>
        <v>0.33605652213844811</v>
      </c>
      <c r="B3363" s="2">
        <f t="shared" si="477"/>
        <v>33.600000000001884</v>
      </c>
      <c r="C3363" s="428">
        <f t="shared" si="474"/>
        <v>33.6</v>
      </c>
      <c r="D3363" s="425">
        <f t="shared" si="469"/>
        <v>0.33605652213842929</v>
      </c>
      <c r="E3363" s="433">
        <f t="shared" si="475"/>
        <v>33.6</v>
      </c>
      <c r="F3363" s="430">
        <f t="shared" si="470"/>
        <v>0.35563064627684571</v>
      </c>
      <c r="G3363" s="439">
        <f t="shared" si="476"/>
        <v>33.6</v>
      </c>
      <c r="H3363" s="435">
        <f t="shared" si="471"/>
        <v>0.35563064627684571</v>
      </c>
      <c r="I3363" s="577">
        <f t="shared" si="476"/>
        <v>33.6</v>
      </c>
      <c r="J3363" s="573">
        <f t="shared" si="472"/>
        <v>0.76408219178082182</v>
      </c>
    </row>
    <row r="3364" spans="1:10" x14ac:dyDescent="0.25">
      <c r="A3364">
        <f t="shared" si="473"/>
        <v>0.33615641212766245</v>
      </c>
      <c r="B3364" s="2">
        <f t="shared" si="477"/>
        <v>33.610000000001882</v>
      </c>
      <c r="C3364" s="428">
        <f t="shared" si="474"/>
        <v>33.61</v>
      </c>
      <c r="D3364" s="425">
        <f t="shared" si="469"/>
        <v>0.33615641212764363</v>
      </c>
      <c r="E3364" s="433">
        <f t="shared" si="475"/>
        <v>33.61</v>
      </c>
      <c r="F3364" s="430">
        <f t="shared" si="470"/>
        <v>0.35572093912040886</v>
      </c>
      <c r="G3364" s="439">
        <f t="shared" si="476"/>
        <v>33.61</v>
      </c>
      <c r="H3364" s="435">
        <f t="shared" si="471"/>
        <v>0.35572093912040886</v>
      </c>
      <c r="I3364" s="577">
        <f t="shared" si="476"/>
        <v>33.61</v>
      </c>
      <c r="J3364" s="573">
        <f t="shared" si="472"/>
        <v>0.76416386712897555</v>
      </c>
    </row>
    <row r="3365" spans="1:10" x14ac:dyDescent="0.25">
      <c r="A3365">
        <f t="shared" si="473"/>
        <v>0.33625630233552101</v>
      </c>
      <c r="B3365" s="2">
        <f t="shared" si="477"/>
        <v>33.62000000000188</v>
      </c>
      <c r="C3365" s="428">
        <f t="shared" si="474"/>
        <v>33.619999999999997</v>
      </c>
      <c r="D3365" s="425">
        <f t="shared" si="469"/>
        <v>0.33625630233550213</v>
      </c>
      <c r="E3365" s="433">
        <f t="shared" si="475"/>
        <v>33.619999999999997</v>
      </c>
      <c r="F3365" s="430">
        <f t="shared" si="470"/>
        <v>0.35581123686945543</v>
      </c>
      <c r="G3365" s="439">
        <f t="shared" si="476"/>
        <v>33.619999999999997</v>
      </c>
      <c r="H3365" s="435">
        <f t="shared" si="471"/>
        <v>0.35581123686945543</v>
      </c>
      <c r="I3365" s="577">
        <f t="shared" si="476"/>
        <v>33.619999999999997</v>
      </c>
      <c r="J3365" s="573">
        <f t="shared" si="472"/>
        <v>0.7642455440458864</v>
      </c>
    </row>
    <row r="3366" spans="1:10" x14ac:dyDescent="0.25">
      <c r="A3366">
        <f t="shared" si="473"/>
        <v>0.33635619276158196</v>
      </c>
      <c r="B3366" s="2">
        <f t="shared" si="477"/>
        <v>33.630000000001878</v>
      </c>
      <c r="C3366" s="428">
        <f t="shared" si="474"/>
        <v>33.630000000000003</v>
      </c>
      <c r="D3366" s="425">
        <f t="shared" si="469"/>
        <v>0.3363561927615632</v>
      </c>
      <c r="E3366" s="433">
        <f t="shared" si="475"/>
        <v>33.630000000000003</v>
      </c>
      <c r="F3366" s="430">
        <f t="shared" si="470"/>
        <v>0.35590153952159481</v>
      </c>
      <c r="G3366" s="439">
        <f t="shared" si="476"/>
        <v>33.630000000000003</v>
      </c>
      <c r="H3366" s="435">
        <f t="shared" si="471"/>
        <v>0.35590153952159481</v>
      </c>
      <c r="I3366" s="577">
        <f t="shared" si="476"/>
        <v>33.630000000000003</v>
      </c>
      <c r="J3366" s="573">
        <f t="shared" si="472"/>
        <v>0.76432722253135299</v>
      </c>
    </row>
    <row r="3367" spans="1:10" x14ac:dyDescent="0.25">
      <c r="A3367">
        <f t="shared" si="473"/>
        <v>0.33645608340540462</v>
      </c>
      <c r="B3367" s="2">
        <f t="shared" si="477"/>
        <v>33.640000000001876</v>
      </c>
      <c r="C3367" s="428">
        <f t="shared" si="474"/>
        <v>33.64</v>
      </c>
      <c r="D3367" s="425">
        <f t="shared" si="469"/>
        <v>0.33645608340538585</v>
      </c>
      <c r="E3367" s="433">
        <f t="shared" si="475"/>
        <v>33.64</v>
      </c>
      <c r="F3367" s="430">
        <f t="shared" si="470"/>
        <v>0.3559918470744371</v>
      </c>
      <c r="G3367" s="439">
        <f t="shared" si="476"/>
        <v>33.64</v>
      </c>
      <c r="H3367" s="435">
        <f t="shared" si="471"/>
        <v>0.3559918470744371</v>
      </c>
      <c r="I3367" s="577">
        <f t="shared" si="476"/>
        <v>33.64</v>
      </c>
      <c r="J3367" s="573">
        <f t="shared" si="472"/>
        <v>0.7644089025851738</v>
      </c>
    </row>
    <row r="3368" spans="1:10" x14ac:dyDescent="0.25">
      <c r="A3368">
        <f t="shared" si="473"/>
        <v>0.33655597426654887</v>
      </c>
      <c r="B3368" s="2">
        <f t="shared" si="477"/>
        <v>33.650000000001874</v>
      </c>
      <c r="C3368" s="428">
        <f t="shared" si="474"/>
        <v>33.65</v>
      </c>
      <c r="D3368" s="425">
        <f t="shared" si="469"/>
        <v>0.33655597426653017</v>
      </c>
      <c r="E3368" s="433">
        <f t="shared" si="475"/>
        <v>33.65</v>
      </c>
      <c r="F3368" s="430">
        <f t="shared" si="470"/>
        <v>0.35608215952559352</v>
      </c>
      <c r="G3368" s="439">
        <f t="shared" si="476"/>
        <v>33.65</v>
      </c>
      <c r="H3368" s="435">
        <f t="shared" si="471"/>
        <v>0.35608215952559352</v>
      </c>
      <c r="I3368" s="577">
        <f t="shared" si="476"/>
        <v>33.65</v>
      </c>
      <c r="J3368" s="573">
        <f t="shared" si="472"/>
        <v>0.76449058420714733</v>
      </c>
    </row>
    <row r="3369" spans="1:10" x14ac:dyDescent="0.25">
      <c r="A3369">
        <f t="shared" si="473"/>
        <v>0.33665586534457581</v>
      </c>
      <c r="B3369" s="2">
        <f t="shared" si="477"/>
        <v>33.660000000001872</v>
      </c>
      <c r="C3369" s="428">
        <f t="shared" si="474"/>
        <v>33.659999999999997</v>
      </c>
      <c r="D3369" s="425">
        <f t="shared" si="469"/>
        <v>0.3366558653445571</v>
      </c>
      <c r="E3369" s="433">
        <f t="shared" si="475"/>
        <v>33.659999999999997</v>
      </c>
      <c r="F3369" s="430">
        <f t="shared" si="470"/>
        <v>0.35617247687267639</v>
      </c>
      <c r="G3369" s="439">
        <f t="shared" si="476"/>
        <v>33.659999999999997</v>
      </c>
      <c r="H3369" s="435">
        <f t="shared" si="471"/>
        <v>0.35617247687267639</v>
      </c>
      <c r="I3369" s="577">
        <f t="shared" si="476"/>
        <v>33.659999999999997</v>
      </c>
      <c r="J3369" s="573">
        <f t="shared" si="472"/>
        <v>0.76457226739707262</v>
      </c>
    </row>
    <row r="3370" spans="1:10" x14ac:dyDescent="0.25">
      <c r="A3370">
        <f t="shared" si="473"/>
        <v>0.33675575663904722</v>
      </c>
      <c r="B3370" s="2">
        <f t="shared" si="477"/>
        <v>33.67000000000187</v>
      </c>
      <c r="C3370" s="428">
        <f t="shared" si="474"/>
        <v>33.67</v>
      </c>
      <c r="D3370" s="425">
        <f t="shared" si="469"/>
        <v>0.33675575663902857</v>
      </c>
      <c r="E3370" s="433">
        <f t="shared" si="475"/>
        <v>33.67</v>
      </c>
      <c r="F3370" s="430">
        <f t="shared" si="470"/>
        <v>0.35626279911329883</v>
      </c>
      <c r="G3370" s="439">
        <f t="shared" si="476"/>
        <v>33.67</v>
      </c>
      <c r="H3370" s="435">
        <f t="shared" si="471"/>
        <v>0.35626279911329883</v>
      </c>
      <c r="I3370" s="577">
        <f t="shared" si="476"/>
        <v>33.67</v>
      </c>
      <c r="J3370" s="573">
        <f t="shared" si="472"/>
        <v>0.76465395215474818</v>
      </c>
    </row>
    <row r="3371" spans="1:10" x14ac:dyDescent="0.25">
      <c r="A3371">
        <f t="shared" si="473"/>
        <v>0.3368556481495259</v>
      </c>
      <c r="B3371" s="2">
        <f t="shared" si="477"/>
        <v>33.680000000001868</v>
      </c>
      <c r="C3371" s="428">
        <f t="shared" si="474"/>
        <v>33.68</v>
      </c>
      <c r="D3371" s="425">
        <f t="shared" si="469"/>
        <v>0.33685564814950725</v>
      </c>
      <c r="E3371" s="433">
        <f t="shared" si="475"/>
        <v>33.68</v>
      </c>
      <c r="F3371" s="430">
        <f t="shared" si="470"/>
        <v>0.35635312624507509</v>
      </c>
      <c r="G3371" s="439">
        <f t="shared" si="476"/>
        <v>33.68</v>
      </c>
      <c r="H3371" s="435">
        <f t="shared" si="471"/>
        <v>0.35635312624507509</v>
      </c>
      <c r="I3371" s="577">
        <f t="shared" si="476"/>
        <v>33.68</v>
      </c>
      <c r="J3371" s="573">
        <f t="shared" si="472"/>
        <v>0.76473563847997272</v>
      </c>
    </row>
    <row r="3372" spans="1:10" x14ac:dyDescent="0.25">
      <c r="A3372">
        <f t="shared" si="473"/>
        <v>0.33695553987557542</v>
      </c>
      <c r="B3372" s="2">
        <f t="shared" si="477"/>
        <v>33.690000000001866</v>
      </c>
      <c r="C3372" s="428">
        <f t="shared" si="474"/>
        <v>33.69</v>
      </c>
      <c r="D3372" s="425">
        <f t="shared" si="469"/>
        <v>0.33695553987555676</v>
      </c>
      <c r="E3372" s="433">
        <f t="shared" si="475"/>
        <v>33.69</v>
      </c>
      <c r="F3372" s="430">
        <f t="shared" si="470"/>
        <v>0.35644345826562018</v>
      </c>
      <c r="G3372" s="439">
        <f t="shared" si="476"/>
        <v>33.69</v>
      </c>
      <c r="H3372" s="435">
        <f t="shared" si="471"/>
        <v>0.35644345826562018</v>
      </c>
      <c r="I3372" s="577">
        <f t="shared" si="476"/>
        <v>33.69</v>
      </c>
      <c r="J3372" s="573">
        <f t="shared" si="472"/>
        <v>0.76481732637254485</v>
      </c>
    </row>
    <row r="3373" spans="1:10" x14ac:dyDescent="0.25">
      <c r="A3373">
        <f t="shared" si="473"/>
        <v>0.33705543181676034</v>
      </c>
      <c r="B3373" s="2">
        <f t="shared" si="477"/>
        <v>33.700000000001864</v>
      </c>
      <c r="C3373" s="428">
        <f t="shared" si="474"/>
        <v>33.700000000000003</v>
      </c>
      <c r="D3373" s="425">
        <f t="shared" si="469"/>
        <v>0.33705543181674169</v>
      </c>
      <c r="E3373" s="433">
        <f t="shared" si="475"/>
        <v>33.700000000000003</v>
      </c>
      <c r="F3373" s="430">
        <f t="shared" si="470"/>
        <v>0.35653379517255052</v>
      </c>
      <c r="G3373" s="439">
        <f t="shared" si="476"/>
        <v>33.700000000000003</v>
      </c>
      <c r="H3373" s="435">
        <f t="shared" si="471"/>
        <v>0.35653379517255052</v>
      </c>
      <c r="I3373" s="577">
        <f t="shared" si="476"/>
        <v>33.700000000000003</v>
      </c>
      <c r="J3373" s="573">
        <f t="shared" si="472"/>
        <v>0.76489901583226361</v>
      </c>
    </row>
    <row r="3374" spans="1:10" x14ac:dyDescent="0.25">
      <c r="A3374">
        <f t="shared" si="473"/>
        <v>0.33715532397264603</v>
      </c>
      <c r="B3374" s="2">
        <f t="shared" si="477"/>
        <v>33.710000000001862</v>
      </c>
      <c r="C3374" s="428">
        <f t="shared" si="474"/>
        <v>33.71</v>
      </c>
      <c r="D3374" s="425">
        <f t="shared" si="469"/>
        <v>0.33715532397262743</v>
      </c>
      <c r="E3374" s="433">
        <f t="shared" si="475"/>
        <v>33.71</v>
      </c>
      <c r="F3374" s="430">
        <f t="shared" si="470"/>
        <v>0.35662413696348305</v>
      </c>
      <c r="G3374" s="439">
        <f t="shared" si="476"/>
        <v>33.71</v>
      </c>
      <c r="H3374" s="435">
        <f t="shared" si="471"/>
        <v>0.35662413696348305</v>
      </c>
      <c r="I3374" s="577">
        <f t="shared" si="476"/>
        <v>33.71</v>
      </c>
      <c r="J3374" s="573">
        <f t="shared" si="472"/>
        <v>0.76498070685892772</v>
      </c>
    </row>
    <row r="3375" spans="1:10" x14ac:dyDescent="0.25">
      <c r="A3375">
        <f t="shared" si="473"/>
        <v>0.33725521634279876</v>
      </c>
      <c r="B3375" s="2">
        <f t="shared" si="477"/>
        <v>33.72000000000186</v>
      </c>
      <c r="C3375" s="428">
        <f t="shared" si="474"/>
        <v>33.72</v>
      </c>
      <c r="D3375" s="425">
        <f t="shared" si="469"/>
        <v>0.33725521634278022</v>
      </c>
      <c r="E3375" s="433">
        <f t="shared" si="475"/>
        <v>33.72</v>
      </c>
      <c r="F3375" s="430">
        <f t="shared" si="470"/>
        <v>0.35671448363603603</v>
      </c>
      <c r="G3375" s="439">
        <f t="shared" si="476"/>
        <v>33.72</v>
      </c>
      <c r="H3375" s="435">
        <f t="shared" si="471"/>
        <v>0.35671448363603603</v>
      </c>
      <c r="I3375" s="577">
        <f t="shared" si="476"/>
        <v>33.72</v>
      </c>
      <c r="J3375" s="573">
        <f t="shared" si="472"/>
        <v>0.76506239945233623</v>
      </c>
    </row>
    <row r="3376" spans="1:10" x14ac:dyDescent="0.25">
      <c r="A3376">
        <f t="shared" si="473"/>
        <v>0.33735510892678594</v>
      </c>
      <c r="B3376" s="2">
        <f t="shared" si="477"/>
        <v>33.730000000001858</v>
      </c>
      <c r="C3376" s="428">
        <f t="shared" si="474"/>
        <v>33.729999999999997</v>
      </c>
      <c r="D3376" s="425">
        <f t="shared" si="469"/>
        <v>0.33735510892676734</v>
      </c>
      <c r="E3376" s="433">
        <f t="shared" si="475"/>
        <v>33.729999999999997</v>
      </c>
      <c r="F3376" s="430">
        <f t="shared" si="470"/>
        <v>0.35680483518782846</v>
      </c>
      <c r="G3376" s="439">
        <f t="shared" si="476"/>
        <v>33.729999999999997</v>
      </c>
      <c r="H3376" s="435">
        <f t="shared" si="471"/>
        <v>0.35680483518782846</v>
      </c>
      <c r="I3376" s="577">
        <f t="shared" si="476"/>
        <v>33.729999999999997</v>
      </c>
      <c r="J3376" s="573">
        <f t="shared" si="472"/>
        <v>0.76514409361228775</v>
      </c>
    </row>
    <row r="3377" spans="1:10" x14ac:dyDescent="0.25">
      <c r="A3377">
        <f t="shared" si="473"/>
        <v>0.33745500172417547</v>
      </c>
      <c r="B3377" s="2">
        <f t="shared" si="477"/>
        <v>33.740000000001857</v>
      </c>
      <c r="C3377" s="428">
        <f t="shared" si="474"/>
        <v>33.74</v>
      </c>
      <c r="D3377" s="425">
        <f t="shared" si="469"/>
        <v>0.33745500172415693</v>
      </c>
      <c r="E3377" s="433">
        <f t="shared" si="475"/>
        <v>33.74</v>
      </c>
      <c r="F3377" s="430">
        <f t="shared" si="470"/>
        <v>0.3568951916164807</v>
      </c>
      <c r="G3377" s="439">
        <f t="shared" si="476"/>
        <v>33.74</v>
      </c>
      <c r="H3377" s="435">
        <f t="shared" si="471"/>
        <v>0.3568951916164807</v>
      </c>
      <c r="I3377" s="577">
        <f t="shared" si="476"/>
        <v>33.74</v>
      </c>
      <c r="J3377" s="573">
        <f t="shared" si="472"/>
        <v>0.7652257893385811</v>
      </c>
    </row>
    <row r="3378" spans="1:10" x14ac:dyDescent="0.25">
      <c r="A3378">
        <f t="shared" si="473"/>
        <v>0.33755489473453626</v>
      </c>
      <c r="B3378" s="2">
        <f t="shared" si="477"/>
        <v>33.750000000001855</v>
      </c>
      <c r="C3378" s="428">
        <f t="shared" si="474"/>
        <v>33.75</v>
      </c>
      <c r="D3378" s="425">
        <f t="shared" si="469"/>
        <v>0.33755489473451777</v>
      </c>
      <c r="E3378" s="433">
        <f t="shared" si="475"/>
        <v>33.75</v>
      </c>
      <c r="F3378" s="430">
        <f t="shared" si="470"/>
        <v>0.35698555291961359</v>
      </c>
      <c r="G3378" s="439">
        <f t="shared" si="476"/>
        <v>33.75</v>
      </c>
      <c r="H3378" s="435">
        <f t="shared" si="471"/>
        <v>0.35698555291961359</v>
      </c>
      <c r="I3378" s="577">
        <f t="shared" si="476"/>
        <v>33.75</v>
      </c>
      <c r="J3378" s="573">
        <f t="shared" si="472"/>
        <v>0.76530748663101622</v>
      </c>
    </row>
    <row r="3379" spans="1:10" x14ac:dyDescent="0.25">
      <c r="A3379">
        <f t="shared" si="473"/>
        <v>0.33765478795743831</v>
      </c>
      <c r="B3379" s="2">
        <f t="shared" si="477"/>
        <v>33.760000000001853</v>
      </c>
      <c r="C3379" s="428">
        <f t="shared" si="474"/>
        <v>33.76</v>
      </c>
      <c r="D3379" s="425">
        <f t="shared" si="469"/>
        <v>0.33765478795741982</v>
      </c>
      <c r="E3379" s="433">
        <f t="shared" si="475"/>
        <v>33.76</v>
      </c>
      <c r="F3379" s="430">
        <f t="shared" si="470"/>
        <v>0.35707591909484931</v>
      </c>
      <c r="G3379" s="439">
        <f t="shared" si="476"/>
        <v>33.76</v>
      </c>
      <c r="H3379" s="435">
        <f t="shared" si="471"/>
        <v>0.35707591909484931</v>
      </c>
      <c r="I3379" s="577">
        <f t="shared" si="476"/>
        <v>33.76</v>
      </c>
      <c r="J3379" s="573">
        <f t="shared" si="472"/>
        <v>0.76538918548939094</v>
      </c>
    </row>
    <row r="3380" spans="1:10" x14ac:dyDescent="0.25">
      <c r="A3380">
        <f t="shared" si="473"/>
        <v>0.33775468139245224</v>
      </c>
      <c r="B3380" s="2">
        <f t="shared" si="477"/>
        <v>33.770000000001851</v>
      </c>
      <c r="C3380" s="428">
        <f t="shared" si="474"/>
        <v>33.770000000000003</v>
      </c>
      <c r="D3380" s="425">
        <f t="shared" si="469"/>
        <v>0.33775468139243381</v>
      </c>
      <c r="E3380" s="433">
        <f t="shared" si="475"/>
        <v>33.770000000000003</v>
      </c>
      <c r="F3380" s="430">
        <f t="shared" si="470"/>
        <v>0.35716629013981105</v>
      </c>
      <c r="G3380" s="439">
        <f t="shared" si="476"/>
        <v>33.770000000000003</v>
      </c>
      <c r="H3380" s="435">
        <f t="shared" si="471"/>
        <v>0.35716629013981105</v>
      </c>
      <c r="I3380" s="577">
        <f t="shared" si="476"/>
        <v>33.770000000000003</v>
      </c>
      <c r="J3380" s="573">
        <f t="shared" si="472"/>
        <v>0.76547088591350465</v>
      </c>
    </row>
    <row r="3381" spans="1:10" x14ac:dyDescent="0.25">
      <c r="A3381">
        <f t="shared" si="473"/>
        <v>0.33785457503914962</v>
      </c>
      <c r="B3381" s="2">
        <f t="shared" si="477"/>
        <v>33.780000000001849</v>
      </c>
      <c r="C3381" s="428">
        <f t="shared" si="474"/>
        <v>33.78</v>
      </c>
      <c r="D3381" s="425">
        <f t="shared" si="469"/>
        <v>0.33785457503913119</v>
      </c>
      <c r="E3381" s="433">
        <f t="shared" si="475"/>
        <v>33.78</v>
      </c>
      <c r="F3381" s="430">
        <f t="shared" si="470"/>
        <v>0.35725666605212275</v>
      </c>
      <c r="G3381" s="439">
        <f t="shared" si="476"/>
        <v>33.78</v>
      </c>
      <c r="H3381" s="435">
        <f t="shared" si="471"/>
        <v>0.35725666605212275</v>
      </c>
      <c r="I3381" s="577">
        <f t="shared" si="476"/>
        <v>33.78</v>
      </c>
      <c r="J3381" s="573">
        <f t="shared" si="472"/>
        <v>0.76555258790315661</v>
      </c>
    </row>
    <row r="3382" spans="1:10" x14ac:dyDescent="0.25">
      <c r="A3382">
        <f t="shared" si="473"/>
        <v>0.33795446889710296</v>
      </c>
      <c r="B3382" s="2">
        <f t="shared" si="477"/>
        <v>33.790000000001847</v>
      </c>
      <c r="C3382" s="428">
        <f t="shared" si="474"/>
        <v>33.79</v>
      </c>
      <c r="D3382" s="425">
        <f t="shared" si="469"/>
        <v>0.33795446889708447</v>
      </c>
      <c r="E3382" s="433">
        <f t="shared" si="475"/>
        <v>33.79</v>
      </c>
      <c r="F3382" s="430">
        <f t="shared" si="470"/>
        <v>0.35734704682940949</v>
      </c>
      <c r="G3382" s="439">
        <f t="shared" si="476"/>
        <v>33.79</v>
      </c>
      <c r="H3382" s="435">
        <f t="shared" si="471"/>
        <v>0.35734704682940949</v>
      </c>
      <c r="I3382" s="577">
        <f t="shared" si="476"/>
        <v>33.79</v>
      </c>
      <c r="J3382" s="573">
        <f t="shared" si="472"/>
        <v>0.76563429145814632</v>
      </c>
    </row>
    <row r="3383" spans="1:10" x14ac:dyDescent="0.25">
      <c r="A3383">
        <f t="shared" si="473"/>
        <v>0.33805436296588554</v>
      </c>
      <c r="B3383" s="2">
        <f t="shared" si="477"/>
        <v>33.800000000001845</v>
      </c>
      <c r="C3383" s="428">
        <f t="shared" si="474"/>
        <v>33.799999999999997</v>
      </c>
      <c r="D3383" s="425">
        <f t="shared" si="469"/>
        <v>0.33805436296586711</v>
      </c>
      <c r="E3383" s="433">
        <f t="shared" si="475"/>
        <v>33.799999999999997</v>
      </c>
      <c r="F3383" s="430">
        <f t="shared" si="470"/>
        <v>0.35743743246929732</v>
      </c>
      <c r="G3383" s="439">
        <f t="shared" si="476"/>
        <v>33.799999999999997</v>
      </c>
      <c r="H3383" s="435">
        <f t="shared" si="471"/>
        <v>0.35743743246929732</v>
      </c>
      <c r="I3383" s="577">
        <f t="shared" si="476"/>
        <v>33.799999999999997</v>
      </c>
      <c r="J3383" s="573">
        <f t="shared" si="472"/>
        <v>0.76571599657827183</v>
      </c>
    </row>
    <row r="3384" spans="1:10" x14ac:dyDescent="0.25">
      <c r="A3384">
        <f t="shared" si="473"/>
        <v>0.33815425724507159</v>
      </c>
      <c r="B3384" s="2">
        <f t="shared" si="477"/>
        <v>33.810000000001843</v>
      </c>
      <c r="C3384" s="428">
        <f t="shared" si="474"/>
        <v>33.81</v>
      </c>
      <c r="D3384" s="425">
        <f t="shared" si="469"/>
        <v>0.33815425724505327</v>
      </c>
      <c r="E3384" s="433">
        <f t="shared" si="475"/>
        <v>33.81</v>
      </c>
      <c r="F3384" s="430">
        <f t="shared" si="470"/>
        <v>0.35752782296941338</v>
      </c>
      <c r="G3384" s="439">
        <f t="shared" si="476"/>
        <v>33.81</v>
      </c>
      <c r="H3384" s="435">
        <f t="shared" si="471"/>
        <v>0.35752782296941338</v>
      </c>
      <c r="I3384" s="577">
        <f t="shared" si="476"/>
        <v>33.81</v>
      </c>
      <c r="J3384" s="573">
        <f t="shared" si="472"/>
        <v>0.7657977032633333</v>
      </c>
    </row>
    <row r="3385" spans="1:10" x14ac:dyDescent="0.25">
      <c r="A3385">
        <f t="shared" si="473"/>
        <v>0.33825415173423634</v>
      </c>
      <c r="B3385" s="2">
        <f t="shared" si="477"/>
        <v>33.820000000001841</v>
      </c>
      <c r="C3385" s="428">
        <f t="shared" si="474"/>
        <v>33.82</v>
      </c>
      <c r="D3385" s="425">
        <f t="shared" si="469"/>
        <v>0.33825415173421791</v>
      </c>
      <c r="E3385" s="433">
        <f t="shared" si="475"/>
        <v>33.82</v>
      </c>
      <c r="F3385" s="430">
        <f t="shared" si="470"/>
        <v>0.35761821832738544</v>
      </c>
      <c r="G3385" s="439">
        <f t="shared" si="476"/>
        <v>33.82</v>
      </c>
      <c r="H3385" s="435">
        <f t="shared" si="471"/>
        <v>0.35761821832738544</v>
      </c>
      <c r="I3385" s="577">
        <f t="shared" si="476"/>
        <v>33.82</v>
      </c>
      <c r="J3385" s="573">
        <f t="shared" si="472"/>
        <v>0.76587941151312966</v>
      </c>
    </row>
    <row r="3386" spans="1:10" x14ac:dyDescent="0.25">
      <c r="A3386">
        <f t="shared" si="473"/>
        <v>0.33835404643295552</v>
      </c>
      <c r="B3386" s="2">
        <f t="shared" si="477"/>
        <v>33.830000000001839</v>
      </c>
      <c r="C3386" s="428">
        <f t="shared" si="474"/>
        <v>33.83</v>
      </c>
      <c r="D3386" s="425">
        <f t="shared" si="469"/>
        <v>0.33835404643293709</v>
      </c>
      <c r="E3386" s="433">
        <f t="shared" si="475"/>
        <v>33.83</v>
      </c>
      <c r="F3386" s="430">
        <f t="shared" si="470"/>
        <v>0.35770861854084268</v>
      </c>
      <c r="G3386" s="439">
        <f t="shared" si="476"/>
        <v>33.83</v>
      </c>
      <c r="H3386" s="435">
        <f t="shared" si="471"/>
        <v>0.35770861854084268</v>
      </c>
      <c r="I3386" s="577">
        <f t="shared" si="476"/>
        <v>33.83</v>
      </c>
      <c r="J3386" s="573">
        <f t="shared" si="472"/>
        <v>0.76596112132746008</v>
      </c>
    </row>
    <row r="3387" spans="1:10" x14ac:dyDescent="0.25">
      <c r="A3387">
        <f t="shared" si="473"/>
        <v>0.33845394134080597</v>
      </c>
      <c r="B3387" s="2">
        <f t="shared" si="477"/>
        <v>33.840000000001837</v>
      </c>
      <c r="C3387" s="428">
        <f t="shared" si="474"/>
        <v>33.840000000000003</v>
      </c>
      <c r="D3387" s="425">
        <f t="shared" si="469"/>
        <v>0.33845394134078766</v>
      </c>
      <c r="E3387" s="433">
        <f t="shared" si="475"/>
        <v>33.840000000000003</v>
      </c>
      <c r="F3387" s="430">
        <f t="shared" si="470"/>
        <v>0.35779902360741511</v>
      </c>
      <c r="G3387" s="439">
        <f t="shared" si="476"/>
        <v>33.840000000000003</v>
      </c>
      <c r="H3387" s="435">
        <f t="shared" si="471"/>
        <v>0.35779902360741511</v>
      </c>
      <c r="I3387" s="577">
        <f t="shared" si="476"/>
        <v>33.840000000000003</v>
      </c>
      <c r="J3387" s="573">
        <f t="shared" si="472"/>
        <v>0.76604283270612383</v>
      </c>
    </row>
    <row r="3388" spans="1:10" x14ac:dyDescent="0.25">
      <c r="A3388">
        <f t="shared" si="473"/>
        <v>0.33855383645736548</v>
      </c>
      <c r="B3388" s="2">
        <f t="shared" si="477"/>
        <v>33.850000000001835</v>
      </c>
      <c r="C3388" s="428">
        <f t="shared" si="474"/>
        <v>33.85</v>
      </c>
      <c r="D3388" s="425">
        <f t="shared" si="469"/>
        <v>0.33855383645734716</v>
      </c>
      <c r="E3388" s="433">
        <f t="shared" si="475"/>
        <v>33.85</v>
      </c>
      <c r="F3388" s="430">
        <f t="shared" si="470"/>
        <v>0.35788943352473351</v>
      </c>
      <c r="G3388" s="439">
        <f t="shared" si="476"/>
        <v>33.85</v>
      </c>
      <c r="H3388" s="435">
        <f t="shared" si="471"/>
        <v>0.35788943352473351</v>
      </c>
      <c r="I3388" s="577">
        <f t="shared" si="476"/>
        <v>33.85</v>
      </c>
      <c r="J3388" s="573">
        <f t="shared" si="472"/>
        <v>0.7661245456489203</v>
      </c>
    </row>
    <row r="3389" spans="1:10" x14ac:dyDescent="0.25">
      <c r="A3389">
        <f t="shared" si="473"/>
        <v>0.33865373178221247</v>
      </c>
      <c r="B3389" s="2">
        <f t="shared" si="477"/>
        <v>33.860000000001833</v>
      </c>
      <c r="C3389" s="428">
        <f t="shared" si="474"/>
        <v>33.86</v>
      </c>
      <c r="D3389" s="425">
        <f t="shared" si="469"/>
        <v>0.33865373178219421</v>
      </c>
      <c r="E3389" s="433">
        <f t="shared" si="475"/>
        <v>33.86</v>
      </c>
      <c r="F3389" s="430">
        <f t="shared" si="470"/>
        <v>0.35797984829043</v>
      </c>
      <c r="G3389" s="439">
        <f t="shared" si="476"/>
        <v>33.86</v>
      </c>
      <c r="H3389" s="435">
        <f t="shared" si="471"/>
        <v>0.35797984829043</v>
      </c>
      <c r="I3389" s="577">
        <f t="shared" si="476"/>
        <v>33.86</v>
      </c>
      <c r="J3389" s="573">
        <f t="shared" si="472"/>
        <v>0.76620626015564863</v>
      </c>
    </row>
    <row r="3390" spans="1:10" x14ac:dyDescent="0.25">
      <c r="A3390">
        <f t="shared" si="473"/>
        <v>0.33875362731492648</v>
      </c>
      <c r="B3390" s="2">
        <f t="shared" si="477"/>
        <v>33.870000000001831</v>
      </c>
      <c r="C3390" s="428">
        <f t="shared" si="474"/>
        <v>33.869999999999997</v>
      </c>
      <c r="D3390" s="425">
        <f t="shared" si="469"/>
        <v>0.33875362731490816</v>
      </c>
      <c r="E3390" s="433">
        <f t="shared" si="475"/>
        <v>33.869999999999997</v>
      </c>
      <c r="F3390" s="430">
        <f t="shared" si="470"/>
        <v>0.35807026790213742</v>
      </c>
      <c r="G3390" s="439">
        <f t="shared" si="476"/>
        <v>33.869999999999997</v>
      </c>
      <c r="H3390" s="435">
        <f t="shared" si="471"/>
        <v>0.35807026790213742</v>
      </c>
      <c r="I3390" s="577">
        <f t="shared" si="476"/>
        <v>33.869999999999997</v>
      </c>
      <c r="J3390" s="573">
        <f t="shared" si="472"/>
        <v>0.76628797622610845</v>
      </c>
    </row>
    <row r="3391" spans="1:10" x14ac:dyDescent="0.25">
      <c r="A3391">
        <f t="shared" si="473"/>
        <v>0.33885352305508765</v>
      </c>
      <c r="B3391" s="2">
        <f t="shared" si="477"/>
        <v>33.880000000001829</v>
      </c>
      <c r="C3391" s="428">
        <f t="shared" si="474"/>
        <v>33.880000000000003</v>
      </c>
      <c r="D3391" s="425">
        <f t="shared" si="469"/>
        <v>0.33885352305506944</v>
      </c>
      <c r="E3391" s="433">
        <f t="shared" si="475"/>
        <v>33.880000000000003</v>
      </c>
      <c r="F3391" s="430">
        <f t="shared" si="470"/>
        <v>0.35816069235748987</v>
      </c>
      <c r="G3391" s="439">
        <f t="shared" si="476"/>
        <v>33.880000000000003</v>
      </c>
      <c r="H3391" s="435">
        <f t="shared" si="471"/>
        <v>0.35816069235748987</v>
      </c>
      <c r="I3391" s="577">
        <f t="shared" si="476"/>
        <v>33.880000000000003</v>
      </c>
      <c r="J3391" s="573">
        <f t="shared" si="472"/>
        <v>0.76636969386009934</v>
      </c>
    </row>
    <row r="3392" spans="1:10" x14ac:dyDescent="0.25">
      <c r="A3392">
        <f t="shared" si="473"/>
        <v>0.33895341900227716</v>
      </c>
      <c r="B3392" s="2">
        <f t="shared" si="477"/>
        <v>33.890000000001827</v>
      </c>
      <c r="C3392" s="428">
        <f t="shared" si="474"/>
        <v>33.89</v>
      </c>
      <c r="D3392" s="425">
        <f t="shared" si="469"/>
        <v>0.33895341900225895</v>
      </c>
      <c r="E3392" s="433">
        <f t="shared" si="475"/>
        <v>33.89</v>
      </c>
      <c r="F3392" s="430">
        <f t="shared" si="470"/>
        <v>0.35825112165412198</v>
      </c>
      <c r="G3392" s="439">
        <f t="shared" si="476"/>
        <v>33.89</v>
      </c>
      <c r="H3392" s="435">
        <f t="shared" si="471"/>
        <v>0.35825112165412198</v>
      </c>
      <c r="I3392" s="577">
        <f t="shared" si="476"/>
        <v>33.89</v>
      </c>
      <c r="J3392" s="573">
        <f t="shared" si="472"/>
        <v>0.76645141305742026</v>
      </c>
    </row>
    <row r="3393" spans="1:10" x14ac:dyDescent="0.25">
      <c r="A3393">
        <f t="shared" si="473"/>
        <v>0.3390533151560769</v>
      </c>
      <c r="B3393" s="2">
        <f t="shared" si="477"/>
        <v>33.900000000001825</v>
      </c>
      <c r="C3393" s="428">
        <f t="shared" si="474"/>
        <v>33.9</v>
      </c>
      <c r="D3393" s="425">
        <f t="shared" si="469"/>
        <v>0.33905331515605869</v>
      </c>
      <c r="E3393" s="433">
        <f t="shared" si="475"/>
        <v>33.9</v>
      </c>
      <c r="F3393" s="430">
        <f t="shared" si="470"/>
        <v>0.35834155578966992</v>
      </c>
      <c r="G3393" s="439">
        <f t="shared" si="476"/>
        <v>33.9</v>
      </c>
      <c r="H3393" s="435">
        <f t="shared" si="471"/>
        <v>0.35834155578966992</v>
      </c>
      <c r="I3393" s="577">
        <f t="shared" si="476"/>
        <v>33.9</v>
      </c>
      <c r="J3393" s="573">
        <f t="shared" si="472"/>
        <v>0.7665331338178708</v>
      </c>
    </row>
    <row r="3394" spans="1:10" x14ac:dyDescent="0.25">
      <c r="A3394">
        <f t="shared" si="473"/>
        <v>0.33915321151606975</v>
      </c>
      <c r="B3394" s="2">
        <f t="shared" si="477"/>
        <v>33.910000000001823</v>
      </c>
      <c r="C3394" s="428">
        <f t="shared" si="474"/>
        <v>33.909999999999997</v>
      </c>
      <c r="D3394" s="425">
        <f t="shared" si="469"/>
        <v>0.33915321151605149</v>
      </c>
      <c r="E3394" s="433">
        <f t="shared" si="475"/>
        <v>33.909999999999997</v>
      </c>
      <c r="F3394" s="430">
        <f t="shared" si="470"/>
        <v>0.35843199476177035</v>
      </c>
      <c r="G3394" s="439">
        <f t="shared" si="476"/>
        <v>33.909999999999997</v>
      </c>
      <c r="H3394" s="435">
        <f t="shared" si="471"/>
        <v>0.35843199476177035</v>
      </c>
      <c r="I3394" s="577">
        <f t="shared" si="476"/>
        <v>33.909999999999997</v>
      </c>
      <c r="J3394" s="573">
        <f t="shared" si="472"/>
        <v>0.7666148561412508</v>
      </c>
    </row>
    <row r="3395" spans="1:10" x14ac:dyDescent="0.25">
      <c r="A3395">
        <f t="shared" si="473"/>
        <v>0.33925310808183939</v>
      </c>
      <c r="B3395" s="2">
        <f t="shared" si="477"/>
        <v>33.920000000001821</v>
      </c>
      <c r="C3395" s="428">
        <f t="shared" si="474"/>
        <v>33.92</v>
      </c>
      <c r="D3395" s="425">
        <f t="shared" ref="D3395:D3458" si="478">(((1+C3395/100)^D$2)*C3395/100)/(((1+C3395/100)^D$2)-1)</f>
        <v>0.33925310808182119</v>
      </c>
      <c r="E3395" s="433">
        <f t="shared" si="475"/>
        <v>33.92</v>
      </c>
      <c r="F3395" s="430">
        <f t="shared" ref="F3395:F3458" si="479">(((1+E3395/100)^F$2)*E3395/100)/(((1+E3395/100)^F$2)-1)</f>
        <v>0.35852243856806137</v>
      </c>
      <c r="G3395" s="439">
        <f t="shared" si="476"/>
        <v>33.92</v>
      </c>
      <c r="H3395" s="435">
        <f t="shared" ref="H3395:H3458" si="480">(((1+G3395/100)^H$2)*G3395/100)/(((1+G3395/100)^H$2)-1)</f>
        <v>0.35852243856806137</v>
      </c>
      <c r="I3395" s="577">
        <f t="shared" si="476"/>
        <v>33.92</v>
      </c>
      <c r="J3395" s="573">
        <f t="shared" ref="J3395:J3458" si="481">(((1+I3395/100)^J$2)*I3395/100)/(((1+I3395/100)^J$2)-1)</f>
        <v>0.76669658002735996</v>
      </c>
    </row>
    <row r="3396" spans="1:10" x14ac:dyDescent="0.25">
      <c r="A3396">
        <f t="shared" si="473"/>
        <v>0.33935300485297037</v>
      </c>
      <c r="B3396" s="2">
        <f t="shared" si="477"/>
        <v>33.930000000001819</v>
      </c>
      <c r="C3396" s="428">
        <f t="shared" si="474"/>
        <v>33.93</v>
      </c>
      <c r="D3396" s="425">
        <f t="shared" si="478"/>
        <v>0.33935300485295217</v>
      </c>
      <c r="E3396" s="433">
        <f t="shared" si="475"/>
        <v>33.93</v>
      </c>
      <c r="F3396" s="430">
        <f t="shared" si="479"/>
        <v>0.35861288720618162</v>
      </c>
      <c r="G3396" s="439">
        <f t="shared" si="476"/>
        <v>33.93</v>
      </c>
      <c r="H3396" s="435">
        <f t="shared" si="480"/>
        <v>0.35861288720618162</v>
      </c>
      <c r="I3396" s="577">
        <f t="shared" si="476"/>
        <v>33.93</v>
      </c>
      <c r="J3396" s="573">
        <f t="shared" si="481"/>
        <v>0.76677830547599712</v>
      </c>
    </row>
    <row r="3397" spans="1:10" x14ac:dyDescent="0.25">
      <c r="A3397">
        <f t="shared" ref="A3397:A3460" si="482">(((1+B3397/100)^A$2)*B3397/100)/(((1+B3397/100)^A$2)-1)</f>
        <v>0.33945290182904791</v>
      </c>
      <c r="B3397" s="2">
        <f t="shared" si="477"/>
        <v>33.940000000001817</v>
      </c>
      <c r="C3397" s="428">
        <f t="shared" si="474"/>
        <v>33.94</v>
      </c>
      <c r="D3397" s="425">
        <f t="shared" si="478"/>
        <v>0.33945290182902971</v>
      </c>
      <c r="E3397" s="433">
        <f t="shared" si="475"/>
        <v>33.94</v>
      </c>
      <c r="F3397" s="430">
        <f t="shared" si="479"/>
        <v>0.35870334067377097</v>
      </c>
      <c r="G3397" s="439">
        <f t="shared" si="476"/>
        <v>33.94</v>
      </c>
      <c r="H3397" s="435">
        <f t="shared" si="480"/>
        <v>0.35870334067377097</v>
      </c>
      <c r="I3397" s="577">
        <f t="shared" si="476"/>
        <v>33.94</v>
      </c>
      <c r="J3397" s="573">
        <f t="shared" si="481"/>
        <v>0.76686003248696244</v>
      </c>
    </row>
    <row r="3398" spans="1:10" x14ac:dyDescent="0.25">
      <c r="A3398">
        <f t="shared" si="482"/>
        <v>0.33955279900965846</v>
      </c>
      <c r="B3398" s="2">
        <f t="shared" si="477"/>
        <v>33.950000000001815</v>
      </c>
      <c r="C3398" s="428">
        <f t="shared" ref="C3398:C3461" si="483">ROUND(C3397+0.01,2)</f>
        <v>33.950000000000003</v>
      </c>
      <c r="D3398" s="425">
        <f t="shared" si="478"/>
        <v>0.3395527990096403</v>
      </c>
      <c r="E3398" s="433">
        <f t="shared" ref="E3398:E3461" si="484">ROUND(E3397+0.01,2)</f>
        <v>33.950000000000003</v>
      </c>
      <c r="F3398" s="430">
        <f t="shared" si="479"/>
        <v>0.3587937989684703</v>
      </c>
      <c r="G3398" s="439">
        <f t="shared" ref="G3398:I3461" si="485">ROUND(G3397+0.01,2)</f>
        <v>33.950000000000003</v>
      </c>
      <c r="H3398" s="435">
        <f t="shared" si="480"/>
        <v>0.3587937989684703</v>
      </c>
      <c r="I3398" s="577">
        <f t="shared" si="485"/>
        <v>33.950000000000003</v>
      </c>
      <c r="J3398" s="573">
        <f t="shared" si="481"/>
        <v>0.76694176106005552</v>
      </c>
    </row>
    <row r="3399" spans="1:10" x14ac:dyDescent="0.25">
      <c r="A3399">
        <f t="shared" si="482"/>
        <v>0.33965269639438889</v>
      </c>
      <c r="B3399" s="2">
        <f t="shared" si="477"/>
        <v>33.960000000001813</v>
      </c>
      <c r="C3399" s="428">
        <f t="shared" si="483"/>
        <v>33.96</v>
      </c>
      <c r="D3399" s="425">
        <f t="shared" si="478"/>
        <v>0.33965269639437079</v>
      </c>
      <c r="E3399" s="433">
        <f t="shared" si="484"/>
        <v>33.96</v>
      </c>
      <c r="F3399" s="430">
        <f t="shared" si="479"/>
        <v>0.3588842620879214</v>
      </c>
      <c r="G3399" s="439">
        <f t="shared" si="485"/>
        <v>33.96</v>
      </c>
      <c r="H3399" s="435">
        <f t="shared" si="480"/>
        <v>0.3588842620879214</v>
      </c>
      <c r="I3399" s="577">
        <f t="shared" si="485"/>
        <v>33.96</v>
      </c>
      <c r="J3399" s="573">
        <f t="shared" si="481"/>
        <v>0.76702349119507618</v>
      </c>
    </row>
    <row r="3400" spans="1:10" x14ac:dyDescent="0.25">
      <c r="A3400">
        <f t="shared" si="482"/>
        <v>0.3397525939828272</v>
      </c>
      <c r="B3400" s="2">
        <f t="shared" si="477"/>
        <v>33.970000000001811</v>
      </c>
      <c r="C3400" s="428">
        <f t="shared" si="483"/>
        <v>33.97</v>
      </c>
      <c r="D3400" s="425">
        <f t="shared" si="478"/>
        <v>0.3397525939828091</v>
      </c>
      <c r="E3400" s="433">
        <f t="shared" si="484"/>
        <v>33.97</v>
      </c>
      <c r="F3400" s="430">
        <f t="shared" si="479"/>
        <v>0.35897473002976693</v>
      </c>
      <c r="G3400" s="439">
        <f t="shared" si="485"/>
        <v>33.97</v>
      </c>
      <c r="H3400" s="435">
        <f t="shared" si="480"/>
        <v>0.35897473002976693</v>
      </c>
      <c r="I3400" s="577">
        <f t="shared" si="485"/>
        <v>33.97</v>
      </c>
      <c r="J3400" s="573">
        <f t="shared" si="481"/>
        <v>0.76710522289182348</v>
      </c>
    </row>
    <row r="3401" spans="1:10" x14ac:dyDescent="0.25">
      <c r="A3401">
        <f t="shared" si="482"/>
        <v>0.33985249177456206</v>
      </c>
      <c r="B3401" s="2">
        <f t="shared" si="477"/>
        <v>33.980000000001809</v>
      </c>
      <c r="C3401" s="428">
        <f t="shared" si="483"/>
        <v>33.979999999999997</v>
      </c>
      <c r="D3401" s="425">
        <f t="shared" si="478"/>
        <v>0.33985249177454391</v>
      </c>
      <c r="E3401" s="433">
        <f t="shared" si="484"/>
        <v>33.979999999999997</v>
      </c>
      <c r="F3401" s="430">
        <f t="shared" si="479"/>
        <v>0.35906520279165088</v>
      </c>
      <c r="G3401" s="439">
        <f t="shared" si="485"/>
        <v>33.979999999999997</v>
      </c>
      <c r="H3401" s="435">
        <f t="shared" si="480"/>
        <v>0.35906520279165088</v>
      </c>
      <c r="I3401" s="577">
        <f t="shared" si="485"/>
        <v>33.979999999999997</v>
      </c>
      <c r="J3401" s="573">
        <f t="shared" si="481"/>
        <v>0.76718695615009835</v>
      </c>
    </row>
    <row r="3402" spans="1:10" x14ac:dyDescent="0.25">
      <c r="A3402">
        <f t="shared" si="482"/>
        <v>0.33995238976918318</v>
      </c>
      <c r="B3402" s="2">
        <f t="shared" si="477"/>
        <v>33.990000000001807</v>
      </c>
      <c r="C3402" s="428">
        <f t="shared" si="483"/>
        <v>33.99</v>
      </c>
      <c r="D3402" s="425">
        <f t="shared" si="478"/>
        <v>0.33995238976916514</v>
      </c>
      <c r="E3402" s="433">
        <f t="shared" si="484"/>
        <v>33.99</v>
      </c>
      <c r="F3402" s="430">
        <f t="shared" si="479"/>
        <v>0.35915568037121787</v>
      </c>
      <c r="G3402" s="439">
        <f t="shared" si="485"/>
        <v>33.99</v>
      </c>
      <c r="H3402" s="435">
        <f t="shared" si="480"/>
        <v>0.35915568037121787</v>
      </c>
      <c r="I3402" s="577">
        <f t="shared" si="485"/>
        <v>33.99</v>
      </c>
      <c r="J3402" s="573">
        <f t="shared" si="481"/>
        <v>0.76726869096969941</v>
      </c>
    </row>
    <row r="3403" spans="1:10" x14ac:dyDescent="0.25">
      <c r="A3403">
        <f t="shared" si="482"/>
        <v>0.3400522879662809</v>
      </c>
      <c r="B3403" s="2">
        <f t="shared" si="477"/>
        <v>34.000000000001805</v>
      </c>
      <c r="C3403" s="428">
        <f t="shared" si="483"/>
        <v>34</v>
      </c>
      <c r="D3403" s="425">
        <f t="shared" si="478"/>
        <v>0.34005228796626286</v>
      </c>
      <c r="E3403" s="433">
        <f t="shared" si="484"/>
        <v>34</v>
      </c>
      <c r="F3403" s="430">
        <f t="shared" si="479"/>
        <v>0.35924616276611349</v>
      </c>
      <c r="G3403" s="439">
        <f t="shared" si="485"/>
        <v>34</v>
      </c>
      <c r="H3403" s="435">
        <f t="shared" si="480"/>
        <v>0.35924616276611349</v>
      </c>
      <c r="I3403" s="577">
        <f t="shared" si="485"/>
        <v>34</v>
      </c>
      <c r="J3403" s="573">
        <f t="shared" si="481"/>
        <v>0.76735042735042724</v>
      </c>
    </row>
    <row r="3404" spans="1:10" x14ac:dyDescent="0.25">
      <c r="A3404">
        <f t="shared" si="482"/>
        <v>0.34015218636544653</v>
      </c>
      <c r="B3404" s="2">
        <f t="shared" si="477"/>
        <v>34.010000000001803</v>
      </c>
      <c r="C3404" s="428">
        <f t="shared" si="483"/>
        <v>34.01</v>
      </c>
      <c r="D3404" s="425">
        <f t="shared" si="478"/>
        <v>0.34015218636542843</v>
      </c>
      <c r="E3404" s="433">
        <f t="shared" si="484"/>
        <v>34.01</v>
      </c>
      <c r="F3404" s="430">
        <f t="shared" si="479"/>
        <v>0.35933664997398473</v>
      </c>
      <c r="G3404" s="439">
        <f t="shared" si="485"/>
        <v>34.01</v>
      </c>
      <c r="H3404" s="435">
        <f t="shared" si="480"/>
        <v>0.35933664997398473</v>
      </c>
      <c r="I3404" s="577">
        <f t="shared" si="485"/>
        <v>34.01</v>
      </c>
      <c r="J3404" s="573">
        <f t="shared" si="481"/>
        <v>0.76743216529208125</v>
      </c>
    </row>
    <row r="3405" spans="1:10" x14ac:dyDescent="0.25">
      <c r="A3405">
        <f t="shared" si="482"/>
        <v>0.34025208496627207</v>
      </c>
      <c r="B3405" s="2">
        <f t="shared" si="477"/>
        <v>34.020000000001801</v>
      </c>
      <c r="C3405" s="428">
        <f t="shared" si="483"/>
        <v>34.020000000000003</v>
      </c>
      <c r="D3405" s="425">
        <f t="shared" si="478"/>
        <v>0.34025208496625409</v>
      </c>
      <c r="E3405" s="433">
        <f t="shared" si="484"/>
        <v>34.020000000000003</v>
      </c>
      <c r="F3405" s="430">
        <f t="shared" si="479"/>
        <v>0.35942714199247916</v>
      </c>
      <c r="G3405" s="439">
        <f t="shared" si="485"/>
        <v>34.020000000000003</v>
      </c>
      <c r="H3405" s="435">
        <f t="shared" si="480"/>
        <v>0.35942714199247916</v>
      </c>
      <c r="I3405" s="577">
        <f t="shared" si="485"/>
        <v>34.020000000000003</v>
      </c>
      <c r="J3405" s="573">
        <f t="shared" si="481"/>
        <v>0.76751390479446191</v>
      </c>
    </row>
    <row r="3406" spans="1:10" x14ac:dyDescent="0.25">
      <c r="A3406">
        <f t="shared" si="482"/>
        <v>0.34035198376835052</v>
      </c>
      <c r="B3406" s="2">
        <f t="shared" si="477"/>
        <v>34.030000000001799</v>
      </c>
      <c r="C3406" s="428">
        <f t="shared" si="483"/>
        <v>34.03</v>
      </c>
      <c r="D3406" s="425">
        <f t="shared" si="478"/>
        <v>0.34035198376833259</v>
      </c>
      <c r="E3406" s="433">
        <f t="shared" si="484"/>
        <v>34.03</v>
      </c>
      <c r="F3406" s="430">
        <f t="shared" si="479"/>
        <v>0.35951763881924537</v>
      </c>
      <c r="G3406" s="439">
        <f t="shared" si="485"/>
        <v>34.03</v>
      </c>
      <c r="H3406" s="435">
        <f t="shared" si="480"/>
        <v>0.35951763881924537</v>
      </c>
      <c r="I3406" s="577">
        <f t="shared" si="485"/>
        <v>34.03</v>
      </c>
      <c r="J3406" s="573">
        <f t="shared" si="481"/>
        <v>0.76759564585736861</v>
      </c>
    </row>
    <row r="3407" spans="1:10" x14ac:dyDescent="0.25">
      <c r="A3407">
        <f t="shared" si="482"/>
        <v>0.34045188277127564</v>
      </c>
      <c r="B3407" s="2">
        <f t="shared" si="477"/>
        <v>34.040000000001797</v>
      </c>
      <c r="C3407" s="428">
        <f t="shared" si="483"/>
        <v>34.04</v>
      </c>
      <c r="D3407" s="425">
        <f t="shared" si="478"/>
        <v>0.34045188277125771</v>
      </c>
      <c r="E3407" s="433">
        <f t="shared" si="484"/>
        <v>34.04</v>
      </c>
      <c r="F3407" s="430">
        <f t="shared" si="479"/>
        <v>0.35960814045193312</v>
      </c>
      <c r="G3407" s="439">
        <f t="shared" si="485"/>
        <v>34.04</v>
      </c>
      <c r="H3407" s="435">
        <f t="shared" si="480"/>
        <v>0.35960814045193312</v>
      </c>
      <c r="I3407" s="577">
        <f t="shared" si="485"/>
        <v>34.04</v>
      </c>
      <c r="J3407" s="573">
        <f t="shared" si="481"/>
        <v>0.76767738848060152</v>
      </c>
    </row>
    <row r="3408" spans="1:10" x14ac:dyDescent="0.25">
      <c r="A3408">
        <f t="shared" si="482"/>
        <v>0.34055178197464203</v>
      </c>
      <c r="B3408" s="2">
        <f t="shared" si="477"/>
        <v>34.050000000001795</v>
      </c>
      <c r="C3408" s="428">
        <f t="shared" si="483"/>
        <v>34.049999999999997</v>
      </c>
      <c r="D3408" s="425">
        <f t="shared" si="478"/>
        <v>0.34055178197462405</v>
      </c>
      <c r="E3408" s="433">
        <f t="shared" si="484"/>
        <v>34.049999999999997</v>
      </c>
      <c r="F3408" s="430">
        <f t="shared" si="479"/>
        <v>0.35969864688819309</v>
      </c>
      <c r="G3408" s="439">
        <f t="shared" si="485"/>
        <v>34.049999999999997</v>
      </c>
      <c r="H3408" s="435">
        <f t="shared" si="480"/>
        <v>0.35969864688819309</v>
      </c>
      <c r="I3408" s="577">
        <f t="shared" si="485"/>
        <v>34.049999999999997</v>
      </c>
      <c r="J3408" s="573">
        <f t="shared" si="481"/>
        <v>0.76775913266396068</v>
      </c>
    </row>
    <row r="3409" spans="1:10" x14ac:dyDescent="0.25">
      <c r="A3409">
        <f t="shared" si="482"/>
        <v>0.34065168137804508</v>
      </c>
      <c r="B3409" s="2">
        <f t="shared" si="477"/>
        <v>34.060000000001793</v>
      </c>
      <c r="C3409" s="428">
        <f t="shared" si="483"/>
        <v>34.06</v>
      </c>
      <c r="D3409" s="425">
        <f t="shared" si="478"/>
        <v>0.3406516813780272</v>
      </c>
      <c r="E3409" s="433">
        <f t="shared" si="484"/>
        <v>34.06</v>
      </c>
      <c r="F3409" s="430">
        <f t="shared" si="479"/>
        <v>0.3597891581256768</v>
      </c>
      <c r="G3409" s="439">
        <f t="shared" si="485"/>
        <v>34.06</v>
      </c>
      <c r="H3409" s="435">
        <f t="shared" si="480"/>
        <v>0.3597891581256768</v>
      </c>
      <c r="I3409" s="577">
        <f t="shared" si="485"/>
        <v>34.06</v>
      </c>
      <c r="J3409" s="573">
        <f t="shared" si="481"/>
        <v>0.76784087840724613</v>
      </c>
    </row>
    <row r="3410" spans="1:10" x14ac:dyDescent="0.25">
      <c r="A3410">
        <f t="shared" si="482"/>
        <v>0.34075158098108105</v>
      </c>
      <c r="B3410" s="2">
        <f t="shared" si="477"/>
        <v>34.070000000001791</v>
      </c>
      <c r="C3410" s="428">
        <f t="shared" si="483"/>
        <v>34.07</v>
      </c>
      <c r="D3410" s="425">
        <f t="shared" si="478"/>
        <v>0.34075158098106317</v>
      </c>
      <c r="E3410" s="433">
        <f t="shared" si="484"/>
        <v>34.07</v>
      </c>
      <c r="F3410" s="430">
        <f t="shared" si="479"/>
        <v>0.35987967416203692</v>
      </c>
      <c r="G3410" s="439">
        <f t="shared" si="485"/>
        <v>34.07</v>
      </c>
      <c r="H3410" s="435">
        <f t="shared" si="480"/>
        <v>0.35987967416203692</v>
      </c>
      <c r="I3410" s="577">
        <f t="shared" si="485"/>
        <v>34.07</v>
      </c>
      <c r="J3410" s="573">
        <f t="shared" si="481"/>
        <v>0.7679226257102576</v>
      </c>
    </row>
    <row r="3411" spans="1:10" x14ac:dyDescent="0.25">
      <c r="A3411">
        <f t="shared" si="482"/>
        <v>0.34085148078334693</v>
      </c>
      <c r="B3411" s="2">
        <f t="shared" si="477"/>
        <v>34.080000000001789</v>
      </c>
      <c r="C3411" s="428">
        <f t="shared" si="483"/>
        <v>34.08</v>
      </c>
      <c r="D3411" s="425">
        <f t="shared" si="478"/>
        <v>0.34085148078332911</v>
      </c>
      <c r="E3411" s="433">
        <f t="shared" si="484"/>
        <v>34.08</v>
      </c>
      <c r="F3411" s="430">
        <f t="shared" si="479"/>
        <v>0.35997019499492694</v>
      </c>
      <c r="G3411" s="439">
        <f t="shared" si="485"/>
        <v>34.08</v>
      </c>
      <c r="H3411" s="435">
        <f t="shared" si="480"/>
        <v>0.35997019499492694</v>
      </c>
      <c r="I3411" s="577">
        <f t="shared" si="485"/>
        <v>34.08</v>
      </c>
      <c r="J3411" s="573">
        <f t="shared" si="481"/>
        <v>0.76800437457279569</v>
      </c>
    </row>
    <row r="3412" spans="1:10" x14ac:dyDescent="0.25">
      <c r="A3412">
        <f t="shared" si="482"/>
        <v>0.34095138078444076</v>
      </c>
      <c r="B3412" s="2">
        <f t="shared" si="477"/>
        <v>34.090000000001787</v>
      </c>
      <c r="C3412" s="428">
        <f t="shared" si="483"/>
        <v>34.090000000000003</v>
      </c>
      <c r="D3412" s="425">
        <f t="shared" si="478"/>
        <v>0.34095138078442294</v>
      </c>
      <c r="E3412" s="433">
        <f t="shared" si="484"/>
        <v>34.090000000000003</v>
      </c>
      <c r="F3412" s="430">
        <f t="shared" si="479"/>
        <v>0.36006072062200162</v>
      </c>
      <c r="G3412" s="439">
        <f t="shared" si="485"/>
        <v>34.090000000000003</v>
      </c>
      <c r="H3412" s="435">
        <f t="shared" si="480"/>
        <v>0.36006072062200162</v>
      </c>
      <c r="I3412" s="577">
        <f t="shared" si="485"/>
        <v>34.090000000000003</v>
      </c>
      <c r="J3412" s="573">
        <f t="shared" si="481"/>
        <v>0.76808612499466022</v>
      </c>
    </row>
    <row r="3413" spans="1:10" x14ac:dyDescent="0.25">
      <c r="A3413">
        <f t="shared" si="482"/>
        <v>0.34105128098396115</v>
      </c>
      <c r="B3413" s="2">
        <f t="shared" si="477"/>
        <v>34.100000000001785</v>
      </c>
      <c r="C3413" s="428">
        <f t="shared" si="483"/>
        <v>34.1</v>
      </c>
      <c r="D3413" s="425">
        <f t="shared" si="478"/>
        <v>0.34105128098394333</v>
      </c>
      <c r="E3413" s="433">
        <f t="shared" si="484"/>
        <v>34.1</v>
      </c>
      <c r="F3413" s="430">
        <f t="shared" si="479"/>
        <v>0.36015125104091633</v>
      </c>
      <c r="G3413" s="439">
        <f t="shared" si="485"/>
        <v>34.1</v>
      </c>
      <c r="H3413" s="435">
        <f t="shared" si="480"/>
        <v>0.36015125104091633</v>
      </c>
      <c r="I3413" s="577">
        <f t="shared" si="485"/>
        <v>34.1</v>
      </c>
      <c r="J3413" s="573">
        <f t="shared" si="481"/>
        <v>0.76816787697565136</v>
      </c>
    </row>
    <row r="3414" spans="1:10" x14ac:dyDescent="0.25">
      <c r="A3414">
        <f t="shared" si="482"/>
        <v>0.34115118138150757</v>
      </c>
      <c r="B3414" s="2">
        <f t="shared" si="477"/>
        <v>34.110000000001783</v>
      </c>
      <c r="C3414" s="428">
        <f t="shared" si="483"/>
        <v>34.11</v>
      </c>
      <c r="D3414" s="425">
        <f t="shared" si="478"/>
        <v>0.34115118138148975</v>
      </c>
      <c r="E3414" s="433">
        <f t="shared" si="484"/>
        <v>34.11</v>
      </c>
      <c r="F3414" s="430">
        <f t="shared" si="479"/>
        <v>0.36024178624932762</v>
      </c>
      <c r="G3414" s="439">
        <f t="shared" si="485"/>
        <v>34.11</v>
      </c>
      <c r="H3414" s="435">
        <f t="shared" si="480"/>
        <v>0.36024178624932762</v>
      </c>
      <c r="I3414" s="577">
        <f t="shared" si="485"/>
        <v>34.11</v>
      </c>
      <c r="J3414" s="573">
        <f t="shared" si="481"/>
        <v>0.76824963051556971</v>
      </c>
    </row>
    <row r="3415" spans="1:10" x14ac:dyDescent="0.25">
      <c r="A3415">
        <f t="shared" si="482"/>
        <v>0.34125108197668047</v>
      </c>
      <c r="B3415" s="2">
        <f t="shared" si="477"/>
        <v>34.120000000001781</v>
      </c>
      <c r="C3415" s="428">
        <f t="shared" si="483"/>
        <v>34.119999999999997</v>
      </c>
      <c r="D3415" s="425">
        <f t="shared" si="478"/>
        <v>0.34125108197666265</v>
      </c>
      <c r="E3415" s="433">
        <f t="shared" si="484"/>
        <v>34.119999999999997</v>
      </c>
      <c r="F3415" s="430">
        <f t="shared" si="479"/>
        <v>0.36033232624489303</v>
      </c>
      <c r="G3415" s="439">
        <f t="shared" si="485"/>
        <v>34.119999999999997</v>
      </c>
      <c r="H3415" s="435">
        <f t="shared" si="480"/>
        <v>0.36033232624489303</v>
      </c>
      <c r="I3415" s="577">
        <f t="shared" si="485"/>
        <v>34.119999999999997</v>
      </c>
      <c r="J3415" s="573">
        <f t="shared" si="481"/>
        <v>0.76833138561421488</v>
      </c>
    </row>
    <row r="3416" spans="1:10" x14ac:dyDescent="0.25">
      <c r="A3416">
        <f t="shared" si="482"/>
        <v>0.34135098276908099</v>
      </c>
      <c r="B3416" s="2">
        <f t="shared" si="477"/>
        <v>34.130000000001779</v>
      </c>
      <c r="C3416" s="428">
        <f t="shared" si="483"/>
        <v>34.130000000000003</v>
      </c>
      <c r="D3416" s="425">
        <f t="shared" si="478"/>
        <v>0.34135098276906328</v>
      </c>
      <c r="E3416" s="433">
        <f t="shared" si="484"/>
        <v>34.130000000000003</v>
      </c>
      <c r="F3416" s="430">
        <f t="shared" si="479"/>
        <v>0.36042287102527115</v>
      </c>
      <c r="G3416" s="439">
        <f t="shared" si="485"/>
        <v>34.130000000000003</v>
      </c>
      <c r="H3416" s="435">
        <f t="shared" si="480"/>
        <v>0.36042287102527115</v>
      </c>
      <c r="I3416" s="577">
        <f t="shared" si="485"/>
        <v>34.130000000000003</v>
      </c>
      <c r="J3416" s="573">
        <f t="shared" si="481"/>
        <v>0.76841314227138791</v>
      </c>
    </row>
    <row r="3417" spans="1:10" x14ac:dyDescent="0.25">
      <c r="A3417">
        <f t="shared" si="482"/>
        <v>0.34145088375831106</v>
      </c>
      <c r="B3417" s="2">
        <f t="shared" si="477"/>
        <v>34.140000000001777</v>
      </c>
      <c r="C3417" s="428">
        <f t="shared" si="483"/>
        <v>34.14</v>
      </c>
      <c r="D3417" s="425">
        <f t="shared" si="478"/>
        <v>0.3414508837582933</v>
      </c>
      <c r="E3417" s="433">
        <f t="shared" si="484"/>
        <v>34.14</v>
      </c>
      <c r="F3417" s="430">
        <f t="shared" si="479"/>
        <v>0.36051342058812125</v>
      </c>
      <c r="G3417" s="439">
        <f t="shared" si="485"/>
        <v>34.14</v>
      </c>
      <c r="H3417" s="435">
        <f t="shared" si="480"/>
        <v>0.36051342058812125</v>
      </c>
      <c r="I3417" s="577">
        <f t="shared" si="485"/>
        <v>34.14</v>
      </c>
      <c r="J3417" s="573">
        <f t="shared" si="481"/>
        <v>0.76849490048688851</v>
      </c>
    </row>
    <row r="3418" spans="1:10" x14ac:dyDescent="0.25">
      <c r="A3418">
        <f t="shared" si="482"/>
        <v>0.34155078494397356</v>
      </c>
      <c r="B3418" s="2">
        <f t="shared" si="477"/>
        <v>34.150000000001775</v>
      </c>
      <c r="C3418" s="428">
        <f t="shared" si="483"/>
        <v>34.15</v>
      </c>
      <c r="D3418" s="425">
        <f t="shared" si="478"/>
        <v>0.3415507849439558</v>
      </c>
      <c r="E3418" s="433">
        <f t="shared" si="484"/>
        <v>34.15</v>
      </c>
      <c r="F3418" s="430">
        <f t="shared" si="479"/>
        <v>0.36060397493110385</v>
      </c>
      <c r="G3418" s="439">
        <f t="shared" si="485"/>
        <v>34.15</v>
      </c>
      <c r="H3418" s="435">
        <f t="shared" si="480"/>
        <v>0.36060397493110385</v>
      </c>
      <c r="I3418" s="577">
        <f t="shared" si="485"/>
        <v>34.15</v>
      </c>
      <c r="J3418" s="573">
        <f t="shared" si="481"/>
        <v>0.76857666026051685</v>
      </c>
    </row>
    <row r="3419" spans="1:10" x14ac:dyDescent="0.25">
      <c r="A3419">
        <f t="shared" si="482"/>
        <v>0.34165068632567197</v>
      </c>
      <c r="B3419" s="2">
        <f t="shared" si="477"/>
        <v>34.160000000001773</v>
      </c>
      <c r="C3419" s="428">
        <f t="shared" si="483"/>
        <v>34.159999999999997</v>
      </c>
      <c r="D3419" s="425">
        <f t="shared" si="478"/>
        <v>0.34165068632565415</v>
      </c>
      <c r="E3419" s="433">
        <f t="shared" si="484"/>
        <v>34.159999999999997</v>
      </c>
      <c r="F3419" s="430">
        <f t="shared" si="479"/>
        <v>0.36069453405188051</v>
      </c>
      <c r="G3419" s="439">
        <f t="shared" si="485"/>
        <v>34.159999999999997</v>
      </c>
      <c r="H3419" s="435">
        <f t="shared" si="480"/>
        <v>0.36069453405188051</v>
      </c>
      <c r="I3419" s="577">
        <f t="shared" si="485"/>
        <v>34.159999999999997</v>
      </c>
      <c r="J3419" s="573">
        <f t="shared" si="481"/>
        <v>0.76865842159207387</v>
      </c>
    </row>
    <row r="3420" spans="1:10" x14ac:dyDescent="0.25">
      <c r="A3420">
        <f t="shared" si="482"/>
        <v>0.34175058790301077</v>
      </c>
      <c r="B3420" s="2">
        <f t="shared" si="477"/>
        <v>34.170000000001771</v>
      </c>
      <c r="C3420" s="428">
        <f t="shared" si="483"/>
        <v>34.17</v>
      </c>
      <c r="D3420" s="425">
        <f t="shared" si="478"/>
        <v>0.34175058790299312</v>
      </c>
      <c r="E3420" s="433">
        <f t="shared" si="484"/>
        <v>34.17</v>
      </c>
      <c r="F3420" s="430">
        <f t="shared" si="479"/>
        <v>0.36078509794811348</v>
      </c>
      <c r="G3420" s="439">
        <f t="shared" si="485"/>
        <v>34.17</v>
      </c>
      <c r="H3420" s="435">
        <f t="shared" si="480"/>
        <v>0.36078509794811348</v>
      </c>
      <c r="I3420" s="577">
        <f t="shared" si="485"/>
        <v>34.17</v>
      </c>
      <c r="J3420" s="573">
        <f t="shared" si="481"/>
        <v>0.76874018448135994</v>
      </c>
    </row>
    <row r="3421" spans="1:10" x14ac:dyDescent="0.25">
      <c r="A3421">
        <f t="shared" si="482"/>
        <v>0.34185048967559512</v>
      </c>
      <c r="B3421" s="2">
        <f t="shared" si="477"/>
        <v>34.180000000001769</v>
      </c>
      <c r="C3421" s="428">
        <f t="shared" si="483"/>
        <v>34.18</v>
      </c>
      <c r="D3421" s="425">
        <f t="shared" si="478"/>
        <v>0.34185048967557746</v>
      </c>
      <c r="E3421" s="433">
        <f t="shared" si="484"/>
        <v>34.18</v>
      </c>
      <c r="F3421" s="430">
        <f t="shared" si="479"/>
        <v>0.36087566661746623</v>
      </c>
      <c r="G3421" s="439">
        <f t="shared" si="485"/>
        <v>34.18</v>
      </c>
      <c r="H3421" s="435">
        <f t="shared" si="480"/>
        <v>0.36087566661746623</v>
      </c>
      <c r="I3421" s="577">
        <f t="shared" si="485"/>
        <v>34.18</v>
      </c>
      <c r="J3421" s="573">
        <f t="shared" si="481"/>
        <v>0.76882194892817468</v>
      </c>
    </row>
    <row r="3422" spans="1:10" x14ac:dyDescent="0.25">
      <c r="A3422">
        <f t="shared" si="482"/>
        <v>0.34195039164303115</v>
      </c>
      <c r="B3422" s="2">
        <f t="shared" si="477"/>
        <v>34.190000000001767</v>
      </c>
      <c r="C3422" s="428">
        <f t="shared" si="483"/>
        <v>34.19</v>
      </c>
      <c r="D3422" s="425">
        <f t="shared" si="478"/>
        <v>0.34195039164301355</v>
      </c>
      <c r="E3422" s="433">
        <f t="shared" si="484"/>
        <v>34.19</v>
      </c>
      <c r="F3422" s="430">
        <f t="shared" si="479"/>
        <v>0.36096624005760303</v>
      </c>
      <c r="G3422" s="439">
        <f t="shared" si="485"/>
        <v>34.19</v>
      </c>
      <c r="H3422" s="435">
        <f t="shared" si="480"/>
        <v>0.36096624005760303</v>
      </c>
      <c r="I3422" s="577">
        <f t="shared" si="485"/>
        <v>34.19</v>
      </c>
      <c r="J3422" s="573">
        <f t="shared" si="481"/>
        <v>0.76890371493232013</v>
      </c>
    </row>
    <row r="3423" spans="1:10" x14ac:dyDescent="0.25">
      <c r="A3423">
        <f t="shared" si="482"/>
        <v>0.34205029380492563</v>
      </c>
      <c r="B3423" s="2">
        <f t="shared" si="477"/>
        <v>34.200000000001765</v>
      </c>
      <c r="C3423" s="428">
        <f t="shared" si="483"/>
        <v>34.200000000000003</v>
      </c>
      <c r="D3423" s="425">
        <f t="shared" si="478"/>
        <v>0.34205029380490803</v>
      </c>
      <c r="E3423" s="433">
        <f t="shared" si="484"/>
        <v>34.200000000000003</v>
      </c>
      <c r="F3423" s="430">
        <f t="shared" si="479"/>
        <v>0.36105681826618935</v>
      </c>
      <c r="G3423" s="439">
        <f t="shared" si="485"/>
        <v>34.200000000000003</v>
      </c>
      <c r="H3423" s="435">
        <f t="shared" si="480"/>
        <v>0.36105681826618935</v>
      </c>
      <c r="I3423" s="577">
        <f t="shared" si="485"/>
        <v>34.200000000000003</v>
      </c>
      <c r="J3423" s="573">
        <f t="shared" si="481"/>
        <v>0.76898548249359522</v>
      </c>
    </row>
    <row r="3424" spans="1:10" x14ac:dyDescent="0.25">
      <c r="A3424">
        <f t="shared" si="482"/>
        <v>0.34215019616088616</v>
      </c>
      <c r="B3424" s="2">
        <f t="shared" ref="B3424:B3487" si="486">B3423+0.01</f>
        <v>34.210000000001763</v>
      </c>
      <c r="C3424" s="428">
        <f t="shared" si="483"/>
        <v>34.21</v>
      </c>
      <c r="D3424" s="425">
        <f t="shared" si="478"/>
        <v>0.3421501961608685</v>
      </c>
      <c r="E3424" s="433">
        <f t="shared" si="484"/>
        <v>34.21</v>
      </c>
      <c r="F3424" s="430">
        <f t="shared" si="479"/>
        <v>0.3611474012408914</v>
      </c>
      <c r="G3424" s="439">
        <f t="shared" si="485"/>
        <v>34.21</v>
      </c>
      <c r="H3424" s="435">
        <f t="shared" si="480"/>
        <v>0.3611474012408914</v>
      </c>
      <c r="I3424" s="577">
        <f t="shared" si="485"/>
        <v>34.21</v>
      </c>
      <c r="J3424" s="573">
        <f t="shared" si="481"/>
        <v>0.76906725161180134</v>
      </c>
    </row>
    <row r="3425" spans="1:10" x14ac:dyDescent="0.25">
      <c r="A3425">
        <f t="shared" si="482"/>
        <v>0.34225009871052109</v>
      </c>
      <c r="B3425" s="2">
        <f t="shared" si="486"/>
        <v>34.220000000001761</v>
      </c>
      <c r="C3425" s="428">
        <f t="shared" si="483"/>
        <v>34.22</v>
      </c>
      <c r="D3425" s="425">
        <f t="shared" si="478"/>
        <v>0.34225009871050349</v>
      </c>
      <c r="E3425" s="433">
        <f t="shared" si="484"/>
        <v>34.22</v>
      </c>
      <c r="F3425" s="430">
        <f t="shared" si="479"/>
        <v>0.36123798897937653</v>
      </c>
      <c r="G3425" s="439">
        <f t="shared" si="485"/>
        <v>34.22</v>
      </c>
      <c r="H3425" s="435">
        <f t="shared" si="480"/>
        <v>0.36123798897937653</v>
      </c>
      <c r="I3425" s="577">
        <f t="shared" si="485"/>
        <v>34.22</v>
      </c>
      <c r="J3425" s="573">
        <f t="shared" si="481"/>
        <v>0.76914902228673898</v>
      </c>
    </row>
    <row r="3426" spans="1:10" x14ac:dyDescent="0.25">
      <c r="A3426">
        <f t="shared" si="482"/>
        <v>0.34235000145343986</v>
      </c>
      <c r="B3426" s="2">
        <f t="shared" si="486"/>
        <v>34.230000000001759</v>
      </c>
      <c r="C3426" s="428">
        <f t="shared" si="483"/>
        <v>34.229999999999997</v>
      </c>
      <c r="D3426" s="425">
        <f t="shared" si="478"/>
        <v>0.34235000145342226</v>
      </c>
      <c r="E3426" s="433">
        <f t="shared" si="484"/>
        <v>34.229999999999997</v>
      </c>
      <c r="F3426" s="430">
        <f t="shared" si="479"/>
        <v>0.36132858147931302</v>
      </c>
      <c r="G3426" s="439">
        <f t="shared" si="485"/>
        <v>34.229999999999997</v>
      </c>
      <c r="H3426" s="435">
        <f t="shared" si="480"/>
        <v>0.36132858147931302</v>
      </c>
      <c r="I3426" s="577">
        <f t="shared" si="485"/>
        <v>34.229999999999997</v>
      </c>
      <c r="J3426" s="573">
        <f t="shared" si="481"/>
        <v>0.76923079451820853</v>
      </c>
    </row>
    <row r="3427" spans="1:10" x14ac:dyDescent="0.25">
      <c r="A3427">
        <f t="shared" si="482"/>
        <v>0.34244990438925227</v>
      </c>
      <c r="B3427" s="2">
        <f t="shared" si="486"/>
        <v>34.240000000001757</v>
      </c>
      <c r="C3427" s="428">
        <f t="shared" si="483"/>
        <v>34.24</v>
      </c>
      <c r="D3427" s="425">
        <f t="shared" si="478"/>
        <v>0.34244990438923478</v>
      </c>
      <c r="E3427" s="433">
        <f t="shared" si="484"/>
        <v>34.24</v>
      </c>
      <c r="F3427" s="430">
        <f t="shared" si="479"/>
        <v>0.36141917873837015</v>
      </c>
      <c r="G3427" s="439">
        <f t="shared" si="485"/>
        <v>34.24</v>
      </c>
      <c r="H3427" s="435">
        <f t="shared" si="480"/>
        <v>0.36141917873837015</v>
      </c>
      <c r="I3427" s="577">
        <f t="shared" si="485"/>
        <v>34.24</v>
      </c>
      <c r="J3427" s="573">
        <f t="shared" si="481"/>
        <v>0.76931256830601091</v>
      </c>
    </row>
    <row r="3428" spans="1:10" x14ac:dyDescent="0.25">
      <c r="A3428">
        <f t="shared" si="482"/>
        <v>0.3425498075175693</v>
      </c>
      <c r="B3428" s="2">
        <f t="shared" si="486"/>
        <v>34.250000000001755</v>
      </c>
      <c r="C3428" s="428">
        <f t="shared" si="483"/>
        <v>34.25</v>
      </c>
      <c r="D3428" s="425">
        <f t="shared" si="478"/>
        <v>0.34254980751755182</v>
      </c>
      <c r="E3428" s="433">
        <f t="shared" si="484"/>
        <v>34.25</v>
      </c>
      <c r="F3428" s="430">
        <f t="shared" si="479"/>
        <v>0.36150978075421819</v>
      </c>
      <c r="G3428" s="439">
        <f t="shared" si="485"/>
        <v>34.25</v>
      </c>
      <c r="H3428" s="435">
        <f t="shared" si="480"/>
        <v>0.36150978075421819</v>
      </c>
      <c r="I3428" s="577">
        <f t="shared" si="485"/>
        <v>34.25</v>
      </c>
      <c r="J3428" s="573">
        <f t="shared" si="481"/>
        <v>0.76939434364994652</v>
      </c>
    </row>
    <row r="3429" spans="1:10" x14ac:dyDescent="0.25">
      <c r="A3429">
        <f t="shared" si="482"/>
        <v>0.34264971083800261</v>
      </c>
      <c r="B3429" s="2">
        <f t="shared" si="486"/>
        <v>34.260000000001753</v>
      </c>
      <c r="C3429" s="428">
        <f t="shared" si="483"/>
        <v>34.26</v>
      </c>
      <c r="D3429" s="425">
        <f t="shared" si="478"/>
        <v>0.34264971083798507</v>
      </c>
      <c r="E3429" s="433">
        <f t="shared" si="484"/>
        <v>34.26</v>
      </c>
      <c r="F3429" s="430">
        <f t="shared" si="479"/>
        <v>0.36160038752452822</v>
      </c>
      <c r="G3429" s="439">
        <f t="shared" si="485"/>
        <v>34.26</v>
      </c>
      <c r="H3429" s="435">
        <f t="shared" si="480"/>
        <v>0.36160038752452822</v>
      </c>
      <c r="I3429" s="577">
        <f t="shared" si="485"/>
        <v>34.26</v>
      </c>
      <c r="J3429" s="573">
        <f t="shared" si="481"/>
        <v>0.7694761205498164</v>
      </c>
    </row>
    <row r="3430" spans="1:10" x14ac:dyDescent="0.25">
      <c r="A3430">
        <f t="shared" si="482"/>
        <v>0.34274961435016432</v>
      </c>
      <c r="B3430" s="2">
        <f t="shared" si="486"/>
        <v>34.270000000001751</v>
      </c>
      <c r="C3430" s="428">
        <f t="shared" si="483"/>
        <v>34.270000000000003</v>
      </c>
      <c r="D3430" s="425">
        <f t="shared" si="478"/>
        <v>0.34274961435014695</v>
      </c>
      <c r="E3430" s="433">
        <f t="shared" si="484"/>
        <v>34.270000000000003</v>
      </c>
      <c r="F3430" s="430">
        <f t="shared" si="479"/>
        <v>0.36169099904697255</v>
      </c>
      <c r="G3430" s="439">
        <f t="shared" si="485"/>
        <v>34.270000000000003</v>
      </c>
      <c r="H3430" s="435">
        <f t="shared" si="480"/>
        <v>0.36169099904697255</v>
      </c>
      <c r="I3430" s="577">
        <f t="shared" si="485"/>
        <v>34.270000000000003</v>
      </c>
      <c r="J3430" s="573">
        <f t="shared" si="481"/>
        <v>0.76955789900542115</v>
      </c>
    </row>
    <row r="3431" spans="1:10" x14ac:dyDescent="0.25">
      <c r="A3431">
        <f t="shared" si="482"/>
        <v>0.34284951805366798</v>
      </c>
      <c r="B3431" s="2">
        <f t="shared" si="486"/>
        <v>34.280000000001749</v>
      </c>
      <c r="C3431" s="428">
        <f t="shared" si="483"/>
        <v>34.28</v>
      </c>
      <c r="D3431" s="425">
        <f t="shared" si="478"/>
        <v>0.34284951805365055</v>
      </c>
      <c r="E3431" s="433">
        <f t="shared" si="484"/>
        <v>34.28</v>
      </c>
      <c r="F3431" s="430">
        <f t="shared" si="479"/>
        <v>0.3617816153192242</v>
      </c>
      <c r="G3431" s="439">
        <f t="shared" si="485"/>
        <v>34.28</v>
      </c>
      <c r="H3431" s="435">
        <f t="shared" si="480"/>
        <v>0.3617816153192242</v>
      </c>
      <c r="I3431" s="577">
        <f t="shared" si="485"/>
        <v>34.28</v>
      </c>
      <c r="J3431" s="573">
        <f t="shared" si="481"/>
        <v>0.76963967901656138</v>
      </c>
    </row>
    <row r="3432" spans="1:10" x14ac:dyDescent="0.25">
      <c r="A3432">
        <f t="shared" si="482"/>
        <v>0.34294942194812739</v>
      </c>
      <c r="B3432" s="2">
        <f t="shared" si="486"/>
        <v>34.290000000001747</v>
      </c>
      <c r="C3432" s="428">
        <f t="shared" si="483"/>
        <v>34.29</v>
      </c>
      <c r="D3432" s="425">
        <f t="shared" si="478"/>
        <v>0.3429494219481099</v>
      </c>
      <c r="E3432" s="433">
        <f t="shared" si="484"/>
        <v>34.29</v>
      </c>
      <c r="F3432" s="430">
        <f t="shared" si="479"/>
        <v>0.36187223633895743</v>
      </c>
      <c r="G3432" s="439">
        <f t="shared" si="485"/>
        <v>34.29</v>
      </c>
      <c r="H3432" s="435">
        <f t="shared" si="480"/>
        <v>0.36187223633895743</v>
      </c>
      <c r="I3432" s="577">
        <f t="shared" si="485"/>
        <v>34.29</v>
      </c>
      <c r="J3432" s="573">
        <f t="shared" si="481"/>
        <v>0.76972146058303814</v>
      </c>
    </row>
    <row r="3433" spans="1:10" x14ac:dyDescent="0.25">
      <c r="A3433">
        <f t="shared" si="482"/>
        <v>0.34304932603315735</v>
      </c>
      <c r="B3433" s="2">
        <f t="shared" si="486"/>
        <v>34.300000000001745</v>
      </c>
      <c r="C3433" s="428">
        <f t="shared" si="483"/>
        <v>34.299999999999997</v>
      </c>
      <c r="D3433" s="425">
        <f t="shared" si="478"/>
        <v>0.34304932603313992</v>
      </c>
      <c r="E3433" s="433">
        <f t="shared" si="484"/>
        <v>34.299999999999997</v>
      </c>
      <c r="F3433" s="430">
        <f t="shared" si="479"/>
        <v>0.36196286210384743</v>
      </c>
      <c r="G3433" s="439">
        <f t="shared" si="485"/>
        <v>34.299999999999997</v>
      </c>
      <c r="H3433" s="435">
        <f t="shared" si="480"/>
        <v>0.36196286210384743</v>
      </c>
      <c r="I3433" s="577">
        <f t="shared" si="485"/>
        <v>34.299999999999997</v>
      </c>
      <c r="J3433" s="573">
        <f t="shared" si="481"/>
        <v>0.76980324370465214</v>
      </c>
    </row>
    <row r="3434" spans="1:10" x14ac:dyDescent="0.25">
      <c r="A3434">
        <f t="shared" si="482"/>
        <v>0.34314923030837341</v>
      </c>
      <c r="B3434" s="2">
        <f t="shared" si="486"/>
        <v>34.310000000001743</v>
      </c>
      <c r="C3434" s="428">
        <f t="shared" si="483"/>
        <v>34.31</v>
      </c>
      <c r="D3434" s="425">
        <f t="shared" si="478"/>
        <v>0.34314923030835603</v>
      </c>
      <c r="E3434" s="433">
        <f t="shared" si="484"/>
        <v>34.31</v>
      </c>
      <c r="F3434" s="430">
        <f t="shared" si="479"/>
        <v>0.36205349261157016</v>
      </c>
      <c r="G3434" s="439">
        <f t="shared" si="485"/>
        <v>34.31</v>
      </c>
      <c r="H3434" s="435">
        <f t="shared" si="480"/>
        <v>0.36205349261157016</v>
      </c>
      <c r="I3434" s="577">
        <f t="shared" si="485"/>
        <v>34.31</v>
      </c>
      <c r="J3434" s="573">
        <f t="shared" si="481"/>
        <v>0.76988502838120443</v>
      </c>
    </row>
    <row r="3435" spans="1:10" x14ac:dyDescent="0.25">
      <c r="A3435">
        <f t="shared" si="482"/>
        <v>0.34324913477339192</v>
      </c>
      <c r="B3435" s="2">
        <f t="shared" si="486"/>
        <v>34.320000000001741</v>
      </c>
      <c r="C3435" s="428">
        <f t="shared" si="483"/>
        <v>34.32</v>
      </c>
      <c r="D3435" s="425">
        <f t="shared" si="478"/>
        <v>0.34324913477337454</v>
      </c>
      <c r="E3435" s="433">
        <f t="shared" si="484"/>
        <v>34.32</v>
      </c>
      <c r="F3435" s="430">
        <f t="shared" si="479"/>
        <v>0.36214412785980271</v>
      </c>
      <c r="G3435" s="439">
        <f t="shared" si="485"/>
        <v>34.32</v>
      </c>
      <c r="H3435" s="435">
        <f t="shared" si="480"/>
        <v>0.36214412785980271</v>
      </c>
      <c r="I3435" s="577">
        <f t="shared" si="485"/>
        <v>34.32</v>
      </c>
      <c r="J3435" s="573">
        <f t="shared" si="481"/>
        <v>0.76996681461249572</v>
      </c>
    </row>
    <row r="3436" spans="1:10" x14ac:dyDescent="0.25">
      <c r="A3436">
        <f t="shared" si="482"/>
        <v>0.34334903942783007</v>
      </c>
      <c r="B3436" s="2">
        <f t="shared" si="486"/>
        <v>34.330000000001739</v>
      </c>
      <c r="C3436" s="428">
        <f t="shared" si="483"/>
        <v>34.33</v>
      </c>
      <c r="D3436" s="425">
        <f t="shared" si="478"/>
        <v>0.34334903942781264</v>
      </c>
      <c r="E3436" s="433">
        <f t="shared" si="484"/>
        <v>34.33</v>
      </c>
      <c r="F3436" s="430">
        <f t="shared" si="479"/>
        <v>0.36223476784622316</v>
      </c>
      <c r="G3436" s="439">
        <f t="shared" si="485"/>
        <v>34.33</v>
      </c>
      <c r="H3436" s="435">
        <f t="shared" si="480"/>
        <v>0.36223476784622316</v>
      </c>
      <c r="I3436" s="577">
        <f t="shared" si="485"/>
        <v>34.33</v>
      </c>
      <c r="J3436" s="573">
        <f t="shared" si="481"/>
        <v>0.77004860239832706</v>
      </c>
    </row>
    <row r="3437" spans="1:10" x14ac:dyDescent="0.25">
      <c r="A3437">
        <f t="shared" si="482"/>
        <v>0.34344894427130573</v>
      </c>
      <c r="B3437" s="2">
        <f t="shared" si="486"/>
        <v>34.340000000001737</v>
      </c>
      <c r="C3437" s="428">
        <f t="shared" si="483"/>
        <v>34.340000000000003</v>
      </c>
      <c r="D3437" s="425">
        <f t="shared" si="478"/>
        <v>0.34344894427128836</v>
      </c>
      <c r="E3437" s="433">
        <f t="shared" si="484"/>
        <v>34.340000000000003</v>
      </c>
      <c r="F3437" s="430">
        <f t="shared" si="479"/>
        <v>0.36232541256851064</v>
      </c>
      <c r="G3437" s="439">
        <f t="shared" si="485"/>
        <v>34.340000000000003</v>
      </c>
      <c r="H3437" s="435">
        <f t="shared" si="480"/>
        <v>0.36232541256851064</v>
      </c>
      <c r="I3437" s="577">
        <f t="shared" si="485"/>
        <v>34.340000000000003</v>
      </c>
      <c r="J3437" s="573">
        <f t="shared" si="481"/>
        <v>0.77013039173849984</v>
      </c>
    </row>
    <row r="3438" spans="1:10" x14ac:dyDescent="0.25">
      <c r="A3438">
        <f t="shared" si="482"/>
        <v>0.3435488493034376</v>
      </c>
      <c r="B3438" s="2">
        <f t="shared" si="486"/>
        <v>34.350000000001735</v>
      </c>
      <c r="C3438" s="428">
        <f t="shared" si="483"/>
        <v>34.35</v>
      </c>
      <c r="D3438" s="425">
        <f t="shared" si="478"/>
        <v>0.34354884930342028</v>
      </c>
      <c r="E3438" s="433">
        <f t="shared" si="484"/>
        <v>34.35</v>
      </c>
      <c r="F3438" s="430">
        <f t="shared" si="479"/>
        <v>0.36241606202434495</v>
      </c>
      <c r="G3438" s="439">
        <f t="shared" si="485"/>
        <v>34.35</v>
      </c>
      <c r="H3438" s="435">
        <f t="shared" si="480"/>
        <v>0.36241606202434495</v>
      </c>
      <c r="I3438" s="577">
        <f t="shared" si="485"/>
        <v>34.35</v>
      </c>
      <c r="J3438" s="573">
        <f t="shared" si="481"/>
        <v>0.77021218263281388</v>
      </c>
    </row>
    <row r="3439" spans="1:10" x14ac:dyDescent="0.25">
      <c r="A3439">
        <f t="shared" si="482"/>
        <v>0.34364875452384508</v>
      </c>
      <c r="B3439" s="2">
        <f t="shared" si="486"/>
        <v>34.360000000001733</v>
      </c>
      <c r="C3439" s="428">
        <f t="shared" si="483"/>
        <v>34.36</v>
      </c>
      <c r="D3439" s="425">
        <f t="shared" si="478"/>
        <v>0.34364875452382776</v>
      </c>
      <c r="E3439" s="433">
        <f t="shared" si="484"/>
        <v>34.36</v>
      </c>
      <c r="F3439" s="430">
        <f t="shared" si="479"/>
        <v>0.36250671621140723</v>
      </c>
      <c r="G3439" s="439">
        <f t="shared" si="485"/>
        <v>34.36</v>
      </c>
      <c r="H3439" s="435">
        <f t="shared" si="480"/>
        <v>0.36250671621140723</v>
      </c>
      <c r="I3439" s="577">
        <f t="shared" si="485"/>
        <v>34.36</v>
      </c>
      <c r="J3439" s="573">
        <f t="shared" si="481"/>
        <v>0.770293975081072</v>
      </c>
    </row>
    <row r="3440" spans="1:10" x14ac:dyDescent="0.25">
      <c r="A3440">
        <f t="shared" si="482"/>
        <v>0.34374865993214848</v>
      </c>
      <c r="B3440" s="2">
        <f t="shared" si="486"/>
        <v>34.370000000001731</v>
      </c>
      <c r="C3440" s="428">
        <f t="shared" si="483"/>
        <v>34.369999999999997</v>
      </c>
      <c r="D3440" s="425">
        <f t="shared" si="478"/>
        <v>0.34374865993213116</v>
      </c>
      <c r="E3440" s="433">
        <f t="shared" si="484"/>
        <v>34.369999999999997</v>
      </c>
      <c r="F3440" s="430">
        <f t="shared" si="479"/>
        <v>0.36259737512737922</v>
      </c>
      <c r="G3440" s="439">
        <f t="shared" si="485"/>
        <v>34.369999999999997</v>
      </c>
      <c r="H3440" s="435">
        <f t="shared" si="480"/>
        <v>0.36259737512737922</v>
      </c>
      <c r="I3440" s="577">
        <f t="shared" si="485"/>
        <v>34.369999999999997</v>
      </c>
      <c r="J3440" s="573">
        <f t="shared" si="481"/>
        <v>0.77037576908307381</v>
      </c>
    </row>
    <row r="3441" spans="1:10" x14ac:dyDescent="0.25">
      <c r="A3441">
        <f t="shared" si="482"/>
        <v>0.34384856552796889</v>
      </c>
      <c r="B3441" s="2">
        <f t="shared" si="486"/>
        <v>34.380000000001729</v>
      </c>
      <c r="C3441" s="428">
        <f t="shared" si="483"/>
        <v>34.380000000000003</v>
      </c>
      <c r="D3441" s="425">
        <f t="shared" si="478"/>
        <v>0.34384856552795162</v>
      </c>
      <c r="E3441" s="433">
        <f t="shared" si="484"/>
        <v>34.380000000000003</v>
      </c>
      <c r="F3441" s="430">
        <f t="shared" si="479"/>
        <v>0.36268803876994415</v>
      </c>
      <c r="G3441" s="439">
        <f t="shared" si="485"/>
        <v>34.380000000000003</v>
      </c>
      <c r="H3441" s="435">
        <f t="shared" si="480"/>
        <v>0.36268803876994415</v>
      </c>
      <c r="I3441" s="577">
        <f t="shared" si="485"/>
        <v>34.380000000000003</v>
      </c>
      <c r="J3441" s="573">
        <f t="shared" si="481"/>
        <v>0.77045756463862092</v>
      </c>
    </row>
    <row r="3442" spans="1:10" x14ac:dyDescent="0.25">
      <c r="A3442">
        <f t="shared" si="482"/>
        <v>0.34394847131092798</v>
      </c>
      <c r="B3442" s="2">
        <f t="shared" si="486"/>
        <v>34.390000000001727</v>
      </c>
      <c r="C3442" s="428">
        <f t="shared" si="483"/>
        <v>34.39</v>
      </c>
      <c r="D3442" s="425">
        <f t="shared" si="478"/>
        <v>0.34394847131091072</v>
      </c>
      <c r="E3442" s="433">
        <f t="shared" si="484"/>
        <v>34.39</v>
      </c>
      <c r="F3442" s="430">
        <f t="shared" si="479"/>
        <v>0.36277870713678573</v>
      </c>
      <c r="G3442" s="439">
        <f t="shared" si="485"/>
        <v>34.39</v>
      </c>
      <c r="H3442" s="435">
        <f t="shared" si="480"/>
        <v>0.36277870713678573</v>
      </c>
      <c r="I3442" s="577">
        <f t="shared" si="485"/>
        <v>34.39</v>
      </c>
      <c r="J3442" s="573">
        <f t="shared" si="481"/>
        <v>0.7705393617475147</v>
      </c>
    </row>
    <row r="3443" spans="1:10" x14ac:dyDescent="0.25">
      <c r="A3443">
        <f t="shared" si="482"/>
        <v>0.34404837728064841</v>
      </c>
      <c r="B3443" s="2">
        <f t="shared" si="486"/>
        <v>34.400000000001725</v>
      </c>
      <c r="C3443" s="428">
        <f t="shared" si="483"/>
        <v>34.4</v>
      </c>
      <c r="D3443" s="425">
        <f t="shared" si="478"/>
        <v>0.34404837728063109</v>
      </c>
      <c r="E3443" s="433">
        <f t="shared" si="484"/>
        <v>34.4</v>
      </c>
      <c r="F3443" s="430">
        <f t="shared" si="479"/>
        <v>0.36286938022558884</v>
      </c>
      <c r="G3443" s="439">
        <f t="shared" si="485"/>
        <v>34.4</v>
      </c>
      <c r="H3443" s="435">
        <f t="shared" si="480"/>
        <v>0.36286938022558884</v>
      </c>
      <c r="I3443" s="577">
        <f t="shared" si="485"/>
        <v>34.4</v>
      </c>
      <c r="J3443" s="573">
        <f t="shared" si="481"/>
        <v>0.77062116040955653</v>
      </c>
    </row>
    <row r="3444" spans="1:10" x14ac:dyDescent="0.25">
      <c r="A3444">
        <f t="shared" si="482"/>
        <v>0.34414828343675341</v>
      </c>
      <c r="B3444" s="2">
        <f t="shared" si="486"/>
        <v>34.410000000001723</v>
      </c>
      <c r="C3444" s="428">
        <f t="shared" si="483"/>
        <v>34.409999999999997</v>
      </c>
      <c r="D3444" s="425">
        <f t="shared" si="478"/>
        <v>0.3441482834367362</v>
      </c>
      <c r="E3444" s="433">
        <f t="shared" si="484"/>
        <v>34.409999999999997</v>
      </c>
      <c r="F3444" s="430">
        <f t="shared" si="479"/>
        <v>0.36296005803403936</v>
      </c>
      <c r="G3444" s="439">
        <f t="shared" si="485"/>
        <v>34.409999999999997</v>
      </c>
      <c r="H3444" s="435">
        <f t="shared" si="480"/>
        <v>0.36296005803403936</v>
      </c>
      <c r="I3444" s="577">
        <f t="shared" si="485"/>
        <v>34.409999999999997</v>
      </c>
      <c r="J3444" s="573">
        <f t="shared" si="481"/>
        <v>0.77070296062454657</v>
      </c>
    </row>
    <row r="3445" spans="1:10" x14ac:dyDescent="0.25">
      <c r="A3445">
        <f t="shared" si="482"/>
        <v>0.34424818977886723</v>
      </c>
      <c r="B3445" s="2">
        <f t="shared" si="486"/>
        <v>34.420000000001721</v>
      </c>
      <c r="C3445" s="428">
        <f t="shared" si="483"/>
        <v>34.42</v>
      </c>
      <c r="D3445" s="425">
        <f t="shared" si="478"/>
        <v>0.34424818977885008</v>
      </c>
      <c r="E3445" s="433">
        <f t="shared" si="484"/>
        <v>34.42</v>
      </c>
      <c r="F3445" s="430">
        <f t="shared" si="479"/>
        <v>0.36305074055982423</v>
      </c>
      <c r="G3445" s="439">
        <f t="shared" si="485"/>
        <v>34.42</v>
      </c>
      <c r="H3445" s="435">
        <f t="shared" si="480"/>
        <v>0.36305074055982423</v>
      </c>
      <c r="I3445" s="577">
        <f t="shared" si="485"/>
        <v>34.42</v>
      </c>
      <c r="J3445" s="573">
        <f t="shared" si="481"/>
        <v>0.77078476239228721</v>
      </c>
    </row>
    <row r="3446" spans="1:10" x14ac:dyDescent="0.25">
      <c r="A3446">
        <f t="shared" si="482"/>
        <v>0.34434809630661461</v>
      </c>
      <c r="B3446" s="2">
        <f t="shared" si="486"/>
        <v>34.430000000001719</v>
      </c>
      <c r="C3446" s="428">
        <f t="shared" si="483"/>
        <v>34.43</v>
      </c>
      <c r="D3446" s="425">
        <f t="shared" si="478"/>
        <v>0.34434809630659741</v>
      </c>
      <c r="E3446" s="433">
        <f t="shared" si="484"/>
        <v>34.43</v>
      </c>
      <c r="F3446" s="430">
        <f t="shared" si="479"/>
        <v>0.36314142780063097</v>
      </c>
      <c r="G3446" s="439">
        <f t="shared" si="485"/>
        <v>34.43</v>
      </c>
      <c r="H3446" s="435">
        <f t="shared" si="480"/>
        <v>0.36314142780063097</v>
      </c>
      <c r="I3446" s="577">
        <f t="shared" si="485"/>
        <v>34.43</v>
      </c>
      <c r="J3446" s="573">
        <f t="shared" si="481"/>
        <v>0.77086656571257939</v>
      </c>
    </row>
    <row r="3447" spans="1:10" x14ac:dyDescent="0.25">
      <c r="A3447">
        <f t="shared" si="482"/>
        <v>0.34444800301962125</v>
      </c>
      <c r="B3447" s="2">
        <f t="shared" si="486"/>
        <v>34.440000000001717</v>
      </c>
      <c r="C3447" s="428">
        <f t="shared" si="483"/>
        <v>34.44</v>
      </c>
      <c r="D3447" s="425">
        <f t="shared" si="478"/>
        <v>0.3444480030196041</v>
      </c>
      <c r="E3447" s="433">
        <f t="shared" si="484"/>
        <v>34.44</v>
      </c>
      <c r="F3447" s="430">
        <f t="shared" si="479"/>
        <v>0.36323211975414865</v>
      </c>
      <c r="G3447" s="439">
        <f t="shared" si="485"/>
        <v>34.44</v>
      </c>
      <c r="H3447" s="435">
        <f t="shared" si="480"/>
        <v>0.36323211975414865</v>
      </c>
      <c r="I3447" s="577">
        <f t="shared" si="485"/>
        <v>34.44</v>
      </c>
      <c r="J3447" s="573">
        <f t="shared" si="481"/>
        <v>0.77094837058522425</v>
      </c>
    </row>
    <row r="3448" spans="1:10" x14ac:dyDescent="0.25">
      <c r="A3448">
        <f t="shared" si="482"/>
        <v>0.34454790991751361</v>
      </c>
      <c r="B3448" s="2">
        <f t="shared" si="486"/>
        <v>34.450000000001715</v>
      </c>
      <c r="C3448" s="428">
        <f t="shared" si="483"/>
        <v>34.450000000000003</v>
      </c>
      <c r="D3448" s="425">
        <f t="shared" si="478"/>
        <v>0.34454790991749651</v>
      </c>
      <c r="E3448" s="433">
        <f t="shared" si="484"/>
        <v>34.450000000000003</v>
      </c>
      <c r="F3448" s="430">
        <f t="shared" si="479"/>
        <v>0.36332281641806685</v>
      </c>
      <c r="G3448" s="439">
        <f t="shared" si="485"/>
        <v>34.450000000000003</v>
      </c>
      <c r="H3448" s="435">
        <f t="shared" si="480"/>
        <v>0.36332281641806685</v>
      </c>
      <c r="I3448" s="577">
        <f t="shared" si="485"/>
        <v>34.450000000000003</v>
      </c>
      <c r="J3448" s="573">
        <f t="shared" si="481"/>
        <v>0.77103017701002352</v>
      </c>
    </row>
    <row r="3449" spans="1:10" x14ac:dyDescent="0.25">
      <c r="A3449">
        <f t="shared" si="482"/>
        <v>0.3446478169999187</v>
      </c>
      <c r="B3449" s="2">
        <f t="shared" si="486"/>
        <v>34.460000000001713</v>
      </c>
      <c r="C3449" s="428">
        <f t="shared" si="483"/>
        <v>34.46</v>
      </c>
      <c r="D3449" s="425">
        <f t="shared" si="478"/>
        <v>0.34464781699990166</v>
      </c>
      <c r="E3449" s="433">
        <f t="shared" si="484"/>
        <v>34.46</v>
      </c>
      <c r="F3449" s="430">
        <f t="shared" si="479"/>
        <v>0.36341351779007636</v>
      </c>
      <c r="G3449" s="439">
        <f t="shared" si="485"/>
        <v>34.46</v>
      </c>
      <c r="H3449" s="435">
        <f t="shared" si="480"/>
        <v>0.36341351779007636</v>
      </c>
      <c r="I3449" s="577">
        <f t="shared" si="485"/>
        <v>34.46</v>
      </c>
      <c r="J3449" s="573">
        <f t="shared" si="481"/>
        <v>0.77111198498677813</v>
      </c>
    </row>
    <row r="3450" spans="1:10" x14ac:dyDescent="0.25">
      <c r="A3450">
        <f t="shared" si="482"/>
        <v>0.34474772426646461</v>
      </c>
      <c r="B3450" s="2">
        <f t="shared" si="486"/>
        <v>34.470000000001711</v>
      </c>
      <c r="C3450" s="428">
        <f t="shared" si="483"/>
        <v>34.47</v>
      </c>
      <c r="D3450" s="425">
        <f t="shared" si="478"/>
        <v>0.34474772426644745</v>
      </c>
      <c r="E3450" s="433">
        <f t="shared" si="484"/>
        <v>34.47</v>
      </c>
      <c r="F3450" s="430">
        <f t="shared" si="479"/>
        <v>0.36350422386786879</v>
      </c>
      <c r="G3450" s="439">
        <f t="shared" si="485"/>
        <v>34.47</v>
      </c>
      <c r="H3450" s="435">
        <f t="shared" si="480"/>
        <v>0.36350422386786879</v>
      </c>
      <c r="I3450" s="577">
        <f t="shared" si="485"/>
        <v>34.47</v>
      </c>
      <c r="J3450" s="573">
        <f t="shared" si="481"/>
        <v>0.7711937945152898</v>
      </c>
    </row>
    <row r="3451" spans="1:10" x14ac:dyDescent="0.25">
      <c r="A3451">
        <f t="shared" si="482"/>
        <v>0.34484763171677996</v>
      </c>
      <c r="B3451" s="2">
        <f t="shared" si="486"/>
        <v>34.480000000001709</v>
      </c>
      <c r="C3451" s="428">
        <f t="shared" si="483"/>
        <v>34.479999999999997</v>
      </c>
      <c r="D3451" s="425">
        <f t="shared" si="478"/>
        <v>0.3448476317167628</v>
      </c>
      <c r="E3451" s="433">
        <f t="shared" si="484"/>
        <v>34.479999999999997</v>
      </c>
      <c r="F3451" s="430">
        <f t="shared" si="479"/>
        <v>0.36359493464913689</v>
      </c>
      <c r="G3451" s="439">
        <f t="shared" si="485"/>
        <v>34.479999999999997</v>
      </c>
      <c r="H3451" s="435">
        <f t="shared" si="480"/>
        <v>0.36359493464913689</v>
      </c>
      <c r="I3451" s="577">
        <f t="shared" si="485"/>
        <v>34.479999999999997</v>
      </c>
      <c r="J3451" s="573">
        <f t="shared" si="481"/>
        <v>0.7712756055953599</v>
      </c>
    </row>
    <row r="3452" spans="1:10" x14ac:dyDescent="0.25">
      <c r="A3452">
        <f t="shared" si="482"/>
        <v>0.3449475393504941</v>
      </c>
      <c r="B3452" s="2">
        <f t="shared" si="486"/>
        <v>34.490000000001707</v>
      </c>
      <c r="C3452" s="428">
        <f t="shared" si="483"/>
        <v>34.49</v>
      </c>
      <c r="D3452" s="425">
        <f t="shared" si="478"/>
        <v>0.34494753935047706</v>
      </c>
      <c r="E3452" s="433">
        <f t="shared" si="484"/>
        <v>34.49</v>
      </c>
      <c r="F3452" s="430">
        <f t="shared" si="479"/>
        <v>0.36368565013157433</v>
      </c>
      <c r="G3452" s="439">
        <f t="shared" si="485"/>
        <v>34.49</v>
      </c>
      <c r="H3452" s="435">
        <f t="shared" si="480"/>
        <v>0.36368565013157433</v>
      </c>
      <c r="I3452" s="577">
        <f t="shared" si="485"/>
        <v>34.49</v>
      </c>
      <c r="J3452" s="573">
        <f t="shared" si="481"/>
        <v>0.77135741822679005</v>
      </c>
    </row>
    <row r="3453" spans="1:10" x14ac:dyDescent="0.25">
      <c r="A3453">
        <f t="shared" si="482"/>
        <v>0.34504744716723734</v>
      </c>
      <c r="B3453" s="2">
        <f t="shared" si="486"/>
        <v>34.500000000001705</v>
      </c>
      <c r="C3453" s="428">
        <f t="shared" si="483"/>
        <v>34.5</v>
      </c>
      <c r="D3453" s="425">
        <f t="shared" si="478"/>
        <v>0.3450474471672203</v>
      </c>
      <c r="E3453" s="433">
        <f t="shared" si="484"/>
        <v>34.5</v>
      </c>
      <c r="F3453" s="430">
        <f t="shared" si="479"/>
        <v>0.36377637031287557</v>
      </c>
      <c r="G3453" s="439">
        <f t="shared" si="485"/>
        <v>34.5</v>
      </c>
      <c r="H3453" s="435">
        <f t="shared" si="480"/>
        <v>0.36377637031287557</v>
      </c>
      <c r="I3453" s="577">
        <f t="shared" si="485"/>
        <v>34.5</v>
      </c>
      <c r="J3453" s="573">
        <f t="shared" si="481"/>
        <v>0.77143923240938173</v>
      </c>
    </row>
    <row r="3454" spans="1:10" x14ac:dyDescent="0.25">
      <c r="A3454">
        <f t="shared" si="482"/>
        <v>0.34514735516664058</v>
      </c>
      <c r="B3454" s="2">
        <f t="shared" si="486"/>
        <v>34.510000000001703</v>
      </c>
      <c r="C3454" s="428">
        <f t="shared" si="483"/>
        <v>34.51</v>
      </c>
      <c r="D3454" s="425">
        <f t="shared" si="478"/>
        <v>0.34514735516662359</v>
      </c>
      <c r="E3454" s="433">
        <f t="shared" si="484"/>
        <v>34.51</v>
      </c>
      <c r="F3454" s="430">
        <f t="shared" si="479"/>
        <v>0.36386709519073629</v>
      </c>
      <c r="G3454" s="439">
        <f t="shared" si="485"/>
        <v>34.51</v>
      </c>
      <c r="H3454" s="435">
        <f t="shared" si="480"/>
        <v>0.36386709519073629</v>
      </c>
      <c r="I3454" s="577">
        <f t="shared" si="485"/>
        <v>34.51</v>
      </c>
      <c r="J3454" s="573">
        <f t="shared" si="481"/>
        <v>0.77152104814293632</v>
      </c>
    </row>
    <row r="3455" spans="1:10" x14ac:dyDescent="0.25">
      <c r="A3455">
        <f t="shared" si="482"/>
        <v>0.34524726334833566</v>
      </c>
      <c r="B3455" s="2">
        <f t="shared" si="486"/>
        <v>34.520000000001701</v>
      </c>
      <c r="C3455" s="428">
        <f t="shared" si="483"/>
        <v>34.520000000000003</v>
      </c>
      <c r="D3455" s="425">
        <f t="shared" si="478"/>
        <v>0.34524726334831862</v>
      </c>
      <c r="E3455" s="433">
        <f t="shared" si="484"/>
        <v>34.520000000000003</v>
      </c>
      <c r="F3455" s="430">
        <f t="shared" si="479"/>
        <v>0.36395782476285315</v>
      </c>
      <c r="G3455" s="439">
        <f t="shared" si="485"/>
        <v>34.520000000000003</v>
      </c>
      <c r="H3455" s="435">
        <f t="shared" si="480"/>
        <v>0.36395782476285315</v>
      </c>
      <c r="I3455" s="577">
        <f t="shared" si="485"/>
        <v>34.520000000000003</v>
      </c>
      <c r="J3455" s="573">
        <f t="shared" si="481"/>
        <v>0.77160286542725587</v>
      </c>
    </row>
    <row r="3456" spans="1:10" x14ac:dyDescent="0.25">
      <c r="A3456">
        <f t="shared" si="482"/>
        <v>0.34534717171195484</v>
      </c>
      <c r="B3456" s="2">
        <f t="shared" si="486"/>
        <v>34.530000000001699</v>
      </c>
      <c r="C3456" s="428">
        <f t="shared" si="483"/>
        <v>34.53</v>
      </c>
      <c r="D3456" s="425">
        <f t="shared" si="478"/>
        <v>0.34534717171193785</v>
      </c>
      <c r="E3456" s="433">
        <f t="shared" si="484"/>
        <v>34.53</v>
      </c>
      <c r="F3456" s="430">
        <f t="shared" si="479"/>
        <v>0.36404855902692351</v>
      </c>
      <c r="G3456" s="439">
        <f t="shared" si="485"/>
        <v>34.53</v>
      </c>
      <c r="H3456" s="435">
        <f t="shared" si="480"/>
        <v>0.36404855902692351</v>
      </c>
      <c r="I3456" s="577">
        <f t="shared" si="485"/>
        <v>34.53</v>
      </c>
      <c r="J3456" s="573">
        <f t="shared" si="481"/>
        <v>0.77168468426214143</v>
      </c>
    </row>
    <row r="3457" spans="1:10" x14ac:dyDescent="0.25">
      <c r="A3457">
        <f t="shared" si="482"/>
        <v>0.34544708025713144</v>
      </c>
      <c r="B3457" s="2">
        <f t="shared" si="486"/>
        <v>34.540000000001697</v>
      </c>
      <c r="C3457" s="428">
        <f t="shared" si="483"/>
        <v>34.54</v>
      </c>
      <c r="D3457" s="425">
        <f t="shared" si="478"/>
        <v>0.3454470802571144</v>
      </c>
      <c r="E3457" s="433">
        <f t="shared" si="484"/>
        <v>34.54</v>
      </c>
      <c r="F3457" s="430">
        <f t="shared" si="479"/>
        <v>0.36413929798064593</v>
      </c>
      <c r="G3457" s="439">
        <f t="shared" si="485"/>
        <v>34.54</v>
      </c>
      <c r="H3457" s="435">
        <f t="shared" si="480"/>
        <v>0.36413929798064593</v>
      </c>
      <c r="I3457" s="577">
        <f t="shared" si="485"/>
        <v>34.54</v>
      </c>
      <c r="J3457" s="573">
        <f t="shared" si="481"/>
        <v>0.77176650464739505</v>
      </c>
    </row>
    <row r="3458" spans="1:10" x14ac:dyDescent="0.25">
      <c r="A3458">
        <f t="shared" si="482"/>
        <v>0.34554698898349939</v>
      </c>
      <c r="B3458" s="2">
        <f t="shared" si="486"/>
        <v>34.550000000001695</v>
      </c>
      <c r="C3458" s="428">
        <f t="shared" si="483"/>
        <v>34.549999999999997</v>
      </c>
      <c r="D3458" s="425">
        <f t="shared" si="478"/>
        <v>0.34554698898348235</v>
      </c>
      <c r="E3458" s="433">
        <f t="shared" si="484"/>
        <v>34.549999999999997</v>
      </c>
      <c r="F3458" s="430">
        <f t="shared" si="479"/>
        <v>0.3642300416217199</v>
      </c>
      <c r="G3458" s="439">
        <f t="shared" si="485"/>
        <v>34.549999999999997</v>
      </c>
      <c r="H3458" s="435">
        <f t="shared" si="480"/>
        <v>0.3642300416217199</v>
      </c>
      <c r="I3458" s="577">
        <f t="shared" si="485"/>
        <v>34.549999999999997</v>
      </c>
      <c r="J3458" s="573">
        <f t="shared" si="481"/>
        <v>0.77184832658281821</v>
      </c>
    </row>
    <row r="3459" spans="1:10" x14ac:dyDescent="0.25">
      <c r="A3459">
        <f t="shared" si="482"/>
        <v>0.34564689789069331</v>
      </c>
      <c r="B3459" s="2">
        <f t="shared" si="486"/>
        <v>34.560000000001693</v>
      </c>
      <c r="C3459" s="428">
        <f t="shared" si="483"/>
        <v>34.56</v>
      </c>
      <c r="D3459" s="425">
        <f t="shared" ref="D3459:D3522" si="487">(((1+C3459/100)^D$2)*C3459/100)/(((1+C3459/100)^D$2)-1)</f>
        <v>0.34564689789067643</v>
      </c>
      <c r="E3459" s="433">
        <f t="shared" si="484"/>
        <v>34.56</v>
      </c>
      <c r="F3459" s="430">
        <f t="shared" ref="F3459:F3522" si="488">(((1+E3459/100)^F$2)*E3459/100)/(((1+E3459/100)^F$2)-1)</f>
        <v>0.36432078994784589</v>
      </c>
      <c r="G3459" s="439">
        <f t="shared" si="485"/>
        <v>34.56</v>
      </c>
      <c r="H3459" s="435">
        <f t="shared" ref="H3459:H3522" si="489">(((1+G3459/100)^H$2)*G3459/100)/(((1+G3459/100)^H$2)-1)</f>
        <v>0.36432078994784589</v>
      </c>
      <c r="I3459" s="577">
        <f t="shared" si="485"/>
        <v>34.56</v>
      </c>
      <c r="J3459" s="573">
        <f t="shared" ref="J3459:J3522" si="490">(((1+I3459/100)^J$2)*I3459/100)/(((1+I3459/100)^J$2)-1)</f>
        <v>0.77193015006821264</v>
      </c>
    </row>
    <row r="3460" spans="1:10" x14ac:dyDescent="0.25">
      <c r="A3460">
        <f t="shared" si="482"/>
        <v>0.34574680697834886</v>
      </c>
      <c r="B3460" s="2">
        <f t="shared" si="486"/>
        <v>34.570000000001691</v>
      </c>
      <c r="C3460" s="428">
        <f t="shared" si="483"/>
        <v>34.57</v>
      </c>
      <c r="D3460" s="425">
        <f t="shared" si="487"/>
        <v>0.34574680697833188</v>
      </c>
      <c r="E3460" s="433">
        <f t="shared" si="484"/>
        <v>34.57</v>
      </c>
      <c r="F3460" s="430">
        <f t="shared" si="488"/>
        <v>0.36441154295672529</v>
      </c>
      <c r="G3460" s="439">
        <f t="shared" si="485"/>
        <v>34.57</v>
      </c>
      <c r="H3460" s="435">
        <f t="shared" si="489"/>
        <v>0.36441154295672529</v>
      </c>
      <c r="I3460" s="577">
        <f t="shared" si="485"/>
        <v>34.57</v>
      </c>
      <c r="J3460" s="573">
        <f t="shared" si="490"/>
        <v>0.77201197510338082</v>
      </c>
    </row>
    <row r="3461" spans="1:10" x14ac:dyDescent="0.25">
      <c r="A3461">
        <f t="shared" ref="A3461:A3524" si="491">(((1+B3461/100)^A$2)*B3461/100)/(((1+B3461/100)^A$2)-1)</f>
        <v>0.34584671624610203</v>
      </c>
      <c r="B3461" s="2">
        <f t="shared" si="486"/>
        <v>34.580000000001689</v>
      </c>
      <c r="C3461" s="428">
        <f t="shared" si="483"/>
        <v>34.58</v>
      </c>
      <c r="D3461" s="425">
        <f t="shared" si="487"/>
        <v>0.34584671624608515</v>
      </c>
      <c r="E3461" s="433">
        <f t="shared" si="484"/>
        <v>34.58</v>
      </c>
      <c r="F3461" s="430">
        <f t="shared" si="488"/>
        <v>0.36450230064606043</v>
      </c>
      <c r="G3461" s="439">
        <f t="shared" si="485"/>
        <v>34.58</v>
      </c>
      <c r="H3461" s="435">
        <f t="shared" si="489"/>
        <v>0.36450230064606043</v>
      </c>
      <c r="I3461" s="577">
        <f t="shared" si="485"/>
        <v>34.58</v>
      </c>
      <c r="J3461" s="573">
        <f t="shared" si="490"/>
        <v>0.77209380168812314</v>
      </c>
    </row>
    <row r="3462" spans="1:10" x14ac:dyDescent="0.25">
      <c r="A3462">
        <f t="shared" si="491"/>
        <v>0.3459466256935898</v>
      </c>
      <c r="B3462" s="2">
        <f t="shared" si="486"/>
        <v>34.590000000001687</v>
      </c>
      <c r="C3462" s="428">
        <f t="shared" ref="C3462:C3525" si="492">ROUND(C3461+0.01,2)</f>
        <v>34.590000000000003</v>
      </c>
      <c r="D3462" s="425">
        <f t="shared" si="487"/>
        <v>0.34594662569357298</v>
      </c>
      <c r="E3462" s="433">
        <f t="shared" ref="E3462:E3525" si="493">ROUND(E3461+0.01,2)</f>
        <v>34.590000000000003</v>
      </c>
      <c r="F3462" s="430">
        <f t="shared" si="488"/>
        <v>0.36459306301355476</v>
      </c>
      <c r="G3462" s="439">
        <f t="shared" ref="G3462:I3525" si="494">ROUND(G3461+0.01,2)</f>
        <v>34.590000000000003</v>
      </c>
      <c r="H3462" s="435">
        <f t="shared" si="489"/>
        <v>0.36459306301355476</v>
      </c>
      <c r="I3462" s="577">
        <f t="shared" si="494"/>
        <v>34.590000000000003</v>
      </c>
      <c r="J3462" s="573">
        <f t="shared" si="490"/>
        <v>0.77217562982224297</v>
      </c>
    </row>
    <row r="3463" spans="1:10" x14ac:dyDescent="0.25">
      <c r="A3463">
        <f t="shared" si="491"/>
        <v>0.34604653532044993</v>
      </c>
      <c r="B3463" s="2">
        <f t="shared" si="486"/>
        <v>34.600000000001685</v>
      </c>
      <c r="C3463" s="428">
        <f t="shared" si="492"/>
        <v>34.6</v>
      </c>
      <c r="D3463" s="425">
        <f t="shared" si="487"/>
        <v>0.34604653532043317</v>
      </c>
      <c r="E3463" s="433">
        <f t="shared" si="493"/>
        <v>34.6</v>
      </c>
      <c r="F3463" s="430">
        <f t="shared" si="488"/>
        <v>0.36468383005691252</v>
      </c>
      <c r="G3463" s="439">
        <f t="shared" si="494"/>
        <v>34.6</v>
      </c>
      <c r="H3463" s="435">
        <f t="shared" si="489"/>
        <v>0.36468383005691252</v>
      </c>
      <c r="I3463" s="577">
        <f t="shared" si="494"/>
        <v>34.6</v>
      </c>
      <c r="J3463" s="573">
        <f t="shared" si="490"/>
        <v>0.77225745950554125</v>
      </c>
    </row>
    <row r="3464" spans="1:10" x14ac:dyDescent="0.25">
      <c r="A3464">
        <f t="shared" si="491"/>
        <v>0.34614644512632081</v>
      </c>
      <c r="B3464" s="2">
        <f t="shared" si="486"/>
        <v>34.610000000001683</v>
      </c>
      <c r="C3464" s="428">
        <f t="shared" si="492"/>
        <v>34.61</v>
      </c>
      <c r="D3464" s="425">
        <f t="shared" si="487"/>
        <v>0.34614644512630394</v>
      </c>
      <c r="E3464" s="433">
        <f t="shared" si="493"/>
        <v>34.61</v>
      </c>
      <c r="F3464" s="430">
        <f t="shared" si="488"/>
        <v>0.36477460177383908</v>
      </c>
      <c r="G3464" s="439">
        <f t="shared" si="494"/>
        <v>34.61</v>
      </c>
      <c r="H3464" s="435">
        <f t="shared" si="489"/>
        <v>0.36477460177383908</v>
      </c>
      <c r="I3464" s="577">
        <f t="shared" si="494"/>
        <v>34.61</v>
      </c>
      <c r="J3464" s="573">
        <f t="shared" si="490"/>
        <v>0.77233929073782004</v>
      </c>
    </row>
    <row r="3465" spans="1:10" x14ac:dyDescent="0.25">
      <c r="A3465">
        <f t="shared" si="491"/>
        <v>0.34624635511084151</v>
      </c>
      <c r="B3465" s="2">
        <f t="shared" si="486"/>
        <v>34.620000000001681</v>
      </c>
      <c r="C3465" s="428">
        <f t="shared" si="492"/>
        <v>34.619999999999997</v>
      </c>
      <c r="D3465" s="425">
        <f t="shared" si="487"/>
        <v>0.34624635511082474</v>
      </c>
      <c r="E3465" s="433">
        <f t="shared" si="493"/>
        <v>34.619999999999997</v>
      </c>
      <c r="F3465" s="430">
        <f t="shared" si="488"/>
        <v>0.36486537816204062</v>
      </c>
      <c r="G3465" s="439">
        <f t="shared" si="494"/>
        <v>34.619999999999997</v>
      </c>
      <c r="H3465" s="435">
        <f t="shared" si="489"/>
        <v>0.36486537816204062</v>
      </c>
      <c r="I3465" s="577">
        <f t="shared" si="494"/>
        <v>34.619999999999997</v>
      </c>
      <c r="J3465" s="573">
        <f t="shared" si="490"/>
        <v>0.77242112351888148</v>
      </c>
    </row>
    <row r="3466" spans="1:10" x14ac:dyDescent="0.25">
      <c r="A3466">
        <f t="shared" si="491"/>
        <v>0.34634626527365198</v>
      </c>
      <c r="B3466" s="2">
        <f t="shared" si="486"/>
        <v>34.630000000001679</v>
      </c>
      <c r="C3466" s="428">
        <f t="shared" si="492"/>
        <v>34.630000000000003</v>
      </c>
      <c r="D3466" s="425">
        <f t="shared" si="487"/>
        <v>0.34634626527363521</v>
      </c>
      <c r="E3466" s="433">
        <f t="shared" si="493"/>
        <v>34.630000000000003</v>
      </c>
      <c r="F3466" s="430">
        <f t="shared" si="488"/>
        <v>0.3649561592192247</v>
      </c>
      <c r="G3466" s="439">
        <f t="shared" si="494"/>
        <v>34.630000000000003</v>
      </c>
      <c r="H3466" s="435">
        <f t="shared" si="489"/>
        <v>0.3649561592192247</v>
      </c>
      <c r="I3466" s="577">
        <f t="shared" si="494"/>
        <v>34.630000000000003</v>
      </c>
      <c r="J3466" s="573">
        <f t="shared" si="490"/>
        <v>0.77250295784852752</v>
      </c>
    </row>
    <row r="3467" spans="1:10" x14ac:dyDescent="0.25">
      <c r="A3467">
        <f t="shared" si="491"/>
        <v>0.34644617561439284</v>
      </c>
      <c r="B3467" s="2">
        <f t="shared" si="486"/>
        <v>34.640000000001677</v>
      </c>
      <c r="C3467" s="428">
        <f t="shared" si="492"/>
        <v>34.64</v>
      </c>
      <c r="D3467" s="425">
        <f t="shared" si="487"/>
        <v>0.34644617561437607</v>
      </c>
      <c r="E3467" s="433">
        <f t="shared" si="493"/>
        <v>34.64</v>
      </c>
      <c r="F3467" s="430">
        <f t="shared" si="488"/>
        <v>0.36504694494309903</v>
      </c>
      <c r="G3467" s="439">
        <f t="shared" si="494"/>
        <v>34.64</v>
      </c>
      <c r="H3467" s="435">
        <f t="shared" si="489"/>
        <v>0.36504694494309903</v>
      </c>
      <c r="I3467" s="577">
        <f t="shared" si="494"/>
        <v>34.64</v>
      </c>
      <c r="J3467" s="573">
        <f t="shared" si="490"/>
        <v>0.77258479372655986</v>
      </c>
    </row>
    <row r="3468" spans="1:10" x14ac:dyDescent="0.25">
      <c r="A3468">
        <f t="shared" si="491"/>
        <v>0.34654608613270543</v>
      </c>
      <c r="B3468" s="2">
        <f t="shared" si="486"/>
        <v>34.650000000001675</v>
      </c>
      <c r="C3468" s="428">
        <f t="shared" si="492"/>
        <v>34.65</v>
      </c>
      <c r="D3468" s="425">
        <f t="shared" si="487"/>
        <v>0.34654608613268867</v>
      </c>
      <c r="E3468" s="433">
        <f t="shared" si="493"/>
        <v>34.65</v>
      </c>
      <c r="F3468" s="430">
        <f t="shared" si="488"/>
        <v>0.36513773533137311</v>
      </c>
      <c r="G3468" s="439">
        <f t="shared" si="494"/>
        <v>34.65</v>
      </c>
      <c r="H3468" s="435">
        <f t="shared" si="489"/>
        <v>0.36513773533137311</v>
      </c>
      <c r="I3468" s="577">
        <f t="shared" si="494"/>
        <v>34.65</v>
      </c>
      <c r="J3468" s="573">
        <f t="shared" si="490"/>
        <v>0.77266663115278067</v>
      </c>
    </row>
    <row r="3469" spans="1:10" x14ac:dyDescent="0.25">
      <c r="A3469">
        <f t="shared" si="491"/>
        <v>0.34664599682823183</v>
      </c>
      <c r="B3469" s="2">
        <f t="shared" si="486"/>
        <v>34.660000000001673</v>
      </c>
      <c r="C3469" s="428">
        <f t="shared" si="492"/>
        <v>34.659999999999997</v>
      </c>
      <c r="D3469" s="425">
        <f t="shared" si="487"/>
        <v>0.34664599682821506</v>
      </c>
      <c r="E3469" s="433">
        <f t="shared" si="493"/>
        <v>34.659999999999997</v>
      </c>
      <c r="F3469" s="430">
        <f t="shared" si="488"/>
        <v>0.36522853038175701</v>
      </c>
      <c r="G3469" s="439">
        <f t="shared" si="494"/>
        <v>34.659999999999997</v>
      </c>
      <c r="H3469" s="435">
        <f t="shared" si="489"/>
        <v>0.36522853038175701</v>
      </c>
      <c r="I3469" s="577">
        <f t="shared" si="494"/>
        <v>34.659999999999997</v>
      </c>
      <c r="J3469" s="573">
        <f t="shared" si="490"/>
        <v>0.7727484701269921</v>
      </c>
    </row>
    <row r="3470" spans="1:10" x14ac:dyDescent="0.25">
      <c r="A3470">
        <f t="shared" si="491"/>
        <v>0.34674590770061492</v>
      </c>
      <c r="B3470" s="2">
        <f t="shared" si="486"/>
        <v>34.670000000001671</v>
      </c>
      <c r="C3470" s="428">
        <f t="shared" si="492"/>
        <v>34.67</v>
      </c>
      <c r="D3470" s="425">
        <f t="shared" si="487"/>
        <v>0.34674590770059821</v>
      </c>
      <c r="E3470" s="433">
        <f t="shared" si="493"/>
        <v>34.67</v>
      </c>
      <c r="F3470" s="430">
        <f t="shared" si="488"/>
        <v>0.36531933009196182</v>
      </c>
      <c r="G3470" s="439">
        <f t="shared" si="494"/>
        <v>34.67</v>
      </c>
      <c r="H3470" s="435">
        <f t="shared" si="489"/>
        <v>0.36531933009196182</v>
      </c>
      <c r="I3470" s="577">
        <f t="shared" si="494"/>
        <v>34.67</v>
      </c>
      <c r="J3470" s="573">
        <f t="shared" si="490"/>
        <v>0.77283031064899654</v>
      </c>
    </row>
    <row r="3471" spans="1:10" x14ac:dyDescent="0.25">
      <c r="A3471">
        <f t="shared" si="491"/>
        <v>0.34684581874949816</v>
      </c>
      <c r="B3471" s="2">
        <f t="shared" si="486"/>
        <v>34.680000000001669</v>
      </c>
      <c r="C3471" s="428">
        <f t="shared" si="492"/>
        <v>34.68</v>
      </c>
      <c r="D3471" s="425">
        <f t="shared" si="487"/>
        <v>0.3468458187494815</v>
      </c>
      <c r="E3471" s="433">
        <f t="shared" si="493"/>
        <v>34.68</v>
      </c>
      <c r="F3471" s="430">
        <f t="shared" si="488"/>
        <v>0.36541013445969961</v>
      </c>
      <c r="G3471" s="439">
        <f t="shared" si="494"/>
        <v>34.68</v>
      </c>
      <c r="H3471" s="435">
        <f t="shared" si="489"/>
        <v>0.36541013445969961</v>
      </c>
      <c r="I3471" s="577">
        <f t="shared" si="494"/>
        <v>34.68</v>
      </c>
      <c r="J3471" s="573">
        <f t="shared" si="490"/>
        <v>0.77291215271859559</v>
      </c>
    </row>
    <row r="3472" spans="1:10" x14ac:dyDescent="0.25">
      <c r="A3472">
        <f t="shared" si="491"/>
        <v>0.34694572997452588</v>
      </c>
      <c r="B3472" s="2">
        <f t="shared" si="486"/>
        <v>34.690000000001668</v>
      </c>
      <c r="C3472" s="428">
        <f t="shared" si="492"/>
        <v>34.69</v>
      </c>
      <c r="D3472" s="425">
        <f t="shared" si="487"/>
        <v>0.34694572997450923</v>
      </c>
      <c r="E3472" s="433">
        <f t="shared" si="493"/>
        <v>34.69</v>
      </c>
      <c r="F3472" s="430">
        <f t="shared" si="488"/>
        <v>0.36550094348268358</v>
      </c>
      <c r="G3472" s="439">
        <f t="shared" si="494"/>
        <v>34.69</v>
      </c>
      <c r="H3472" s="435">
        <f t="shared" si="489"/>
        <v>0.36550094348268358</v>
      </c>
      <c r="I3472" s="577">
        <f t="shared" si="494"/>
        <v>34.69</v>
      </c>
      <c r="J3472" s="573">
        <f t="shared" si="490"/>
        <v>0.77299399633559152</v>
      </c>
    </row>
    <row r="3473" spans="1:10" x14ac:dyDescent="0.25">
      <c r="A3473">
        <f t="shared" si="491"/>
        <v>0.34704564137534305</v>
      </c>
      <c r="B3473" s="2">
        <f t="shared" si="486"/>
        <v>34.700000000001666</v>
      </c>
      <c r="C3473" s="428">
        <f t="shared" si="492"/>
        <v>34.700000000000003</v>
      </c>
      <c r="D3473" s="425">
        <f t="shared" si="487"/>
        <v>0.3470456413753264</v>
      </c>
      <c r="E3473" s="433">
        <f t="shared" si="493"/>
        <v>34.700000000000003</v>
      </c>
      <c r="F3473" s="430">
        <f t="shared" si="488"/>
        <v>0.36559175715862763</v>
      </c>
      <c r="G3473" s="439">
        <f t="shared" si="494"/>
        <v>34.700000000000003</v>
      </c>
      <c r="H3473" s="435">
        <f t="shared" si="489"/>
        <v>0.36559175715862763</v>
      </c>
      <c r="I3473" s="577">
        <f t="shared" si="494"/>
        <v>34.700000000000003</v>
      </c>
      <c r="J3473" s="573">
        <f t="shared" si="490"/>
        <v>0.77307584149978703</v>
      </c>
    </row>
    <row r="3474" spans="1:10" x14ac:dyDescent="0.25">
      <c r="A3474">
        <f t="shared" si="491"/>
        <v>0.34714555295159549</v>
      </c>
      <c r="B3474" s="2">
        <f t="shared" si="486"/>
        <v>34.710000000001664</v>
      </c>
      <c r="C3474" s="428">
        <f t="shared" si="492"/>
        <v>34.71</v>
      </c>
      <c r="D3474" s="425">
        <f t="shared" si="487"/>
        <v>0.34714555295157884</v>
      </c>
      <c r="E3474" s="433">
        <f t="shared" si="493"/>
        <v>34.71</v>
      </c>
      <c r="F3474" s="430">
        <f t="shared" si="488"/>
        <v>0.36568257548524669</v>
      </c>
      <c r="G3474" s="439">
        <f t="shared" si="494"/>
        <v>34.71</v>
      </c>
      <c r="H3474" s="435">
        <f t="shared" si="489"/>
        <v>0.36568257548524669</v>
      </c>
      <c r="I3474" s="577">
        <f t="shared" si="494"/>
        <v>34.71</v>
      </c>
      <c r="J3474" s="573">
        <f t="shared" si="490"/>
        <v>0.77315768821098385</v>
      </c>
    </row>
    <row r="3475" spans="1:10" x14ac:dyDescent="0.25">
      <c r="A3475">
        <f t="shared" si="491"/>
        <v>0.3472454647029295</v>
      </c>
      <c r="B3475" s="2">
        <f t="shared" si="486"/>
        <v>34.720000000001662</v>
      </c>
      <c r="C3475" s="428">
        <f t="shared" si="492"/>
        <v>34.72</v>
      </c>
      <c r="D3475" s="425">
        <f t="shared" si="487"/>
        <v>0.3472454647029129</v>
      </c>
      <c r="E3475" s="433">
        <f t="shared" si="493"/>
        <v>34.72</v>
      </c>
      <c r="F3475" s="430">
        <f t="shared" si="488"/>
        <v>0.3657733984602568</v>
      </c>
      <c r="G3475" s="439">
        <f t="shared" si="494"/>
        <v>34.72</v>
      </c>
      <c r="H3475" s="435">
        <f t="shared" si="489"/>
        <v>0.3657733984602568</v>
      </c>
      <c r="I3475" s="577">
        <f t="shared" si="494"/>
        <v>34.72</v>
      </c>
      <c r="J3475" s="573">
        <f t="shared" si="490"/>
        <v>0.77323953646898436</v>
      </c>
    </row>
    <row r="3476" spans="1:10" x14ac:dyDescent="0.25">
      <c r="A3476">
        <f t="shared" si="491"/>
        <v>0.34734537662899229</v>
      </c>
      <c r="B3476" s="2">
        <f t="shared" si="486"/>
        <v>34.73000000000166</v>
      </c>
      <c r="C3476" s="428">
        <f t="shared" si="492"/>
        <v>34.729999999999997</v>
      </c>
      <c r="D3476" s="425">
        <f t="shared" si="487"/>
        <v>0.34734537662897569</v>
      </c>
      <c r="E3476" s="433">
        <f t="shared" si="493"/>
        <v>34.729999999999997</v>
      </c>
      <c r="F3476" s="430">
        <f t="shared" si="488"/>
        <v>0.36586422608137487</v>
      </c>
      <c r="G3476" s="439">
        <f t="shared" si="494"/>
        <v>34.729999999999997</v>
      </c>
      <c r="H3476" s="435">
        <f t="shared" si="489"/>
        <v>0.36586422608137487</v>
      </c>
      <c r="I3476" s="577">
        <f t="shared" si="494"/>
        <v>34.729999999999997</v>
      </c>
      <c r="J3476" s="573">
        <f t="shared" si="490"/>
        <v>0.77332138627359104</v>
      </c>
    </row>
    <row r="3477" spans="1:10" x14ac:dyDescent="0.25">
      <c r="A3477">
        <f t="shared" si="491"/>
        <v>0.34744528872943187</v>
      </c>
      <c r="B3477" s="2">
        <f t="shared" si="486"/>
        <v>34.740000000001658</v>
      </c>
      <c r="C3477" s="428">
        <f t="shared" si="492"/>
        <v>34.74</v>
      </c>
      <c r="D3477" s="425">
        <f t="shared" si="487"/>
        <v>0.34744528872941532</v>
      </c>
      <c r="E3477" s="433">
        <f t="shared" si="493"/>
        <v>34.74</v>
      </c>
      <c r="F3477" s="430">
        <f t="shared" si="488"/>
        <v>0.36595505834631892</v>
      </c>
      <c r="G3477" s="439">
        <f t="shared" si="494"/>
        <v>34.74</v>
      </c>
      <c r="H3477" s="435">
        <f t="shared" si="489"/>
        <v>0.36595505834631892</v>
      </c>
      <c r="I3477" s="577">
        <f t="shared" si="494"/>
        <v>34.74</v>
      </c>
      <c r="J3477" s="573">
        <f t="shared" si="490"/>
        <v>0.77340323762460605</v>
      </c>
    </row>
    <row r="3478" spans="1:10" x14ac:dyDescent="0.25">
      <c r="A3478">
        <f t="shared" si="491"/>
        <v>0.34754520100389669</v>
      </c>
      <c r="B3478" s="2">
        <f t="shared" si="486"/>
        <v>34.750000000001656</v>
      </c>
      <c r="C3478" s="428">
        <f t="shared" si="492"/>
        <v>34.75</v>
      </c>
      <c r="D3478" s="425">
        <f t="shared" si="487"/>
        <v>0.34754520100388014</v>
      </c>
      <c r="E3478" s="433">
        <f t="shared" si="493"/>
        <v>34.75</v>
      </c>
      <c r="F3478" s="430">
        <f t="shared" si="488"/>
        <v>0.36604589525280762</v>
      </c>
      <c r="G3478" s="439">
        <f t="shared" si="494"/>
        <v>34.75</v>
      </c>
      <c r="H3478" s="435">
        <f t="shared" si="489"/>
        <v>0.36604589525280762</v>
      </c>
      <c r="I3478" s="577">
        <f t="shared" si="494"/>
        <v>34.75</v>
      </c>
      <c r="J3478" s="573">
        <f t="shared" si="490"/>
        <v>0.77348509052183201</v>
      </c>
    </row>
    <row r="3479" spans="1:10" x14ac:dyDescent="0.25">
      <c r="A3479">
        <f t="shared" si="491"/>
        <v>0.34764511345203614</v>
      </c>
      <c r="B3479" s="2">
        <f t="shared" si="486"/>
        <v>34.760000000001654</v>
      </c>
      <c r="C3479" s="428">
        <f t="shared" si="492"/>
        <v>34.76</v>
      </c>
      <c r="D3479" s="425">
        <f t="shared" si="487"/>
        <v>0.34764511345201954</v>
      </c>
      <c r="E3479" s="433">
        <f t="shared" si="493"/>
        <v>34.76</v>
      </c>
      <c r="F3479" s="430">
        <f t="shared" si="488"/>
        <v>0.3661367367985609</v>
      </c>
      <c r="G3479" s="439">
        <f t="shared" si="494"/>
        <v>34.76</v>
      </c>
      <c r="H3479" s="435">
        <f t="shared" si="489"/>
        <v>0.3661367367985609</v>
      </c>
      <c r="I3479" s="577">
        <f t="shared" si="494"/>
        <v>34.76</v>
      </c>
      <c r="J3479" s="573">
        <f t="shared" si="490"/>
        <v>0.77356694496507072</v>
      </c>
    </row>
    <row r="3480" spans="1:10" x14ac:dyDescent="0.25">
      <c r="A3480">
        <f t="shared" si="491"/>
        <v>0.34774502607350027</v>
      </c>
      <c r="B3480" s="2">
        <f t="shared" si="486"/>
        <v>34.770000000001652</v>
      </c>
      <c r="C3480" s="428">
        <f t="shared" si="492"/>
        <v>34.770000000000003</v>
      </c>
      <c r="D3480" s="425">
        <f t="shared" si="487"/>
        <v>0.34774502607348384</v>
      </c>
      <c r="E3480" s="433">
        <f t="shared" si="493"/>
        <v>34.770000000000003</v>
      </c>
      <c r="F3480" s="430">
        <f t="shared" si="488"/>
        <v>0.36622758298129954</v>
      </c>
      <c r="G3480" s="439">
        <f t="shared" si="494"/>
        <v>34.770000000000003</v>
      </c>
      <c r="H3480" s="435">
        <f t="shared" si="489"/>
        <v>0.36622758298129954</v>
      </c>
      <c r="I3480" s="577">
        <f t="shared" si="494"/>
        <v>34.770000000000003</v>
      </c>
      <c r="J3480" s="573">
        <f t="shared" si="490"/>
        <v>0.77364880095412514</v>
      </c>
    </row>
    <row r="3481" spans="1:10" x14ac:dyDescent="0.25">
      <c r="A3481">
        <f t="shared" si="491"/>
        <v>0.34784493886793977</v>
      </c>
      <c r="B3481" s="2">
        <f t="shared" si="486"/>
        <v>34.78000000000165</v>
      </c>
      <c r="C3481" s="428">
        <f t="shared" si="492"/>
        <v>34.78</v>
      </c>
      <c r="D3481" s="425">
        <f t="shared" si="487"/>
        <v>0.34784493886792334</v>
      </c>
      <c r="E3481" s="433">
        <f t="shared" si="493"/>
        <v>34.78</v>
      </c>
      <c r="F3481" s="430">
        <f t="shared" si="488"/>
        <v>0.3663184337987454</v>
      </c>
      <c r="G3481" s="439">
        <f t="shared" si="494"/>
        <v>34.78</v>
      </c>
      <c r="H3481" s="435">
        <f t="shared" si="489"/>
        <v>0.3663184337987454</v>
      </c>
      <c r="I3481" s="577">
        <f t="shared" si="494"/>
        <v>34.78</v>
      </c>
      <c r="J3481" s="573">
        <f t="shared" si="490"/>
        <v>0.77373065848879818</v>
      </c>
    </row>
    <row r="3482" spans="1:10" x14ac:dyDescent="0.25">
      <c r="A3482">
        <f t="shared" si="491"/>
        <v>0.34794485183500617</v>
      </c>
      <c r="B3482" s="2">
        <f t="shared" si="486"/>
        <v>34.790000000001648</v>
      </c>
      <c r="C3482" s="428">
        <f t="shared" si="492"/>
        <v>34.79</v>
      </c>
      <c r="D3482" s="425">
        <f t="shared" si="487"/>
        <v>0.34794485183498974</v>
      </c>
      <c r="E3482" s="433">
        <f t="shared" si="493"/>
        <v>34.79</v>
      </c>
      <c r="F3482" s="430">
        <f t="shared" si="488"/>
        <v>0.36640928924862093</v>
      </c>
      <c r="G3482" s="439">
        <f t="shared" si="494"/>
        <v>34.79</v>
      </c>
      <c r="H3482" s="435">
        <f t="shared" si="489"/>
        <v>0.36640928924862093</v>
      </c>
      <c r="I3482" s="577">
        <f t="shared" si="494"/>
        <v>34.79</v>
      </c>
      <c r="J3482" s="573">
        <f t="shared" si="490"/>
        <v>0.77381251756889113</v>
      </c>
    </row>
    <row r="3483" spans="1:10" x14ac:dyDescent="0.25">
      <c r="A3483">
        <f t="shared" si="491"/>
        <v>0.34804476497435166</v>
      </c>
      <c r="B3483" s="2">
        <f t="shared" si="486"/>
        <v>34.800000000001646</v>
      </c>
      <c r="C3483" s="428">
        <f t="shared" si="492"/>
        <v>34.799999999999997</v>
      </c>
      <c r="D3483" s="425">
        <f t="shared" si="487"/>
        <v>0.34804476497433523</v>
      </c>
      <c r="E3483" s="433">
        <f t="shared" si="493"/>
        <v>34.799999999999997</v>
      </c>
      <c r="F3483" s="430">
        <f t="shared" si="488"/>
        <v>0.3665001493286501</v>
      </c>
      <c r="G3483" s="439">
        <f t="shared" si="494"/>
        <v>34.799999999999997</v>
      </c>
      <c r="H3483" s="435">
        <f t="shared" si="489"/>
        <v>0.3665001493286501</v>
      </c>
      <c r="I3483" s="577">
        <f t="shared" si="494"/>
        <v>34.799999999999997</v>
      </c>
      <c r="J3483" s="573">
        <f t="shared" si="490"/>
        <v>0.77389437819420803</v>
      </c>
    </row>
    <row r="3484" spans="1:10" x14ac:dyDescent="0.25">
      <c r="A3484">
        <f t="shared" si="491"/>
        <v>0.34814467828562906</v>
      </c>
      <c r="B3484" s="2">
        <f t="shared" si="486"/>
        <v>34.810000000001644</v>
      </c>
      <c r="C3484" s="428">
        <f t="shared" si="492"/>
        <v>34.81</v>
      </c>
      <c r="D3484" s="425">
        <f t="shared" si="487"/>
        <v>0.34814467828561269</v>
      </c>
      <c r="E3484" s="433">
        <f t="shared" si="493"/>
        <v>34.81</v>
      </c>
      <c r="F3484" s="430">
        <f t="shared" si="488"/>
        <v>0.36659101403655753</v>
      </c>
      <c r="G3484" s="439">
        <f t="shared" si="494"/>
        <v>34.81</v>
      </c>
      <c r="H3484" s="435">
        <f t="shared" si="489"/>
        <v>0.36659101403655753</v>
      </c>
      <c r="I3484" s="577">
        <f t="shared" si="494"/>
        <v>34.81</v>
      </c>
      <c r="J3484" s="573">
        <f t="shared" si="490"/>
        <v>0.77397624036455004</v>
      </c>
    </row>
    <row r="3485" spans="1:10" x14ac:dyDescent="0.25">
      <c r="A3485">
        <f t="shared" si="491"/>
        <v>0.3482445917684921</v>
      </c>
      <c r="B3485" s="2">
        <f t="shared" si="486"/>
        <v>34.820000000001642</v>
      </c>
      <c r="C3485" s="428">
        <f t="shared" si="492"/>
        <v>34.82</v>
      </c>
      <c r="D3485" s="425">
        <f t="shared" si="487"/>
        <v>0.34824459176847566</v>
      </c>
      <c r="E3485" s="433">
        <f t="shared" si="493"/>
        <v>34.82</v>
      </c>
      <c r="F3485" s="430">
        <f t="shared" si="488"/>
        <v>0.36668188337006868</v>
      </c>
      <c r="G3485" s="439">
        <f t="shared" si="494"/>
        <v>34.82</v>
      </c>
      <c r="H3485" s="435">
        <f t="shared" si="489"/>
        <v>0.36668188337006868</v>
      </c>
      <c r="I3485" s="577">
        <f t="shared" si="494"/>
        <v>34.82</v>
      </c>
      <c r="J3485" s="573">
        <f t="shared" si="490"/>
        <v>0.77405810407972053</v>
      </c>
    </row>
    <row r="3486" spans="1:10" x14ac:dyDescent="0.25">
      <c r="A3486">
        <f t="shared" si="491"/>
        <v>0.34834450542259487</v>
      </c>
      <c r="B3486" s="2">
        <f t="shared" si="486"/>
        <v>34.83000000000164</v>
      </c>
      <c r="C3486" s="428">
        <f t="shared" si="492"/>
        <v>34.83</v>
      </c>
      <c r="D3486" s="425">
        <f t="shared" si="487"/>
        <v>0.3483445054225785</v>
      </c>
      <c r="E3486" s="433">
        <f t="shared" si="493"/>
        <v>34.83</v>
      </c>
      <c r="F3486" s="430">
        <f t="shared" si="488"/>
        <v>0.36677275732691034</v>
      </c>
      <c r="G3486" s="439">
        <f t="shared" si="494"/>
        <v>34.83</v>
      </c>
      <c r="H3486" s="435">
        <f t="shared" si="489"/>
        <v>0.36677275732691034</v>
      </c>
      <c r="I3486" s="577">
        <f t="shared" si="494"/>
        <v>34.83</v>
      </c>
      <c r="J3486" s="573">
        <f t="shared" si="490"/>
        <v>0.77413996933952212</v>
      </c>
    </row>
    <row r="3487" spans="1:10" x14ac:dyDescent="0.25">
      <c r="A3487">
        <f t="shared" si="491"/>
        <v>0.34844441924759256</v>
      </c>
      <c r="B3487" s="2">
        <f t="shared" si="486"/>
        <v>34.840000000001638</v>
      </c>
      <c r="C3487" s="428">
        <f t="shared" si="492"/>
        <v>34.840000000000003</v>
      </c>
      <c r="D3487" s="425">
        <f t="shared" si="487"/>
        <v>0.34844441924757624</v>
      </c>
      <c r="E3487" s="433">
        <f t="shared" si="493"/>
        <v>34.840000000000003</v>
      </c>
      <c r="F3487" s="430">
        <f t="shared" si="488"/>
        <v>0.36686363590481003</v>
      </c>
      <c r="G3487" s="439">
        <f t="shared" si="494"/>
        <v>34.840000000000003</v>
      </c>
      <c r="H3487" s="435">
        <f t="shared" si="489"/>
        <v>0.36686363590481003</v>
      </c>
      <c r="I3487" s="577">
        <f t="shared" si="494"/>
        <v>34.840000000000003</v>
      </c>
      <c r="J3487" s="573">
        <f t="shared" si="490"/>
        <v>0.7742218361437575</v>
      </c>
    </row>
    <row r="3488" spans="1:10" x14ac:dyDescent="0.25">
      <c r="A3488">
        <f t="shared" si="491"/>
        <v>0.34854433324314077</v>
      </c>
      <c r="B3488" s="2">
        <f t="shared" ref="B3488:B3551" si="495">B3487+0.01</f>
        <v>34.850000000001636</v>
      </c>
      <c r="C3488" s="428">
        <f t="shared" si="492"/>
        <v>34.85</v>
      </c>
      <c r="D3488" s="425">
        <f t="shared" si="487"/>
        <v>0.34854433324312445</v>
      </c>
      <c r="E3488" s="433">
        <f t="shared" si="493"/>
        <v>34.85</v>
      </c>
      <c r="F3488" s="430">
        <f t="shared" si="488"/>
        <v>0.36695451910149618</v>
      </c>
      <c r="G3488" s="439">
        <f t="shared" si="494"/>
        <v>34.85</v>
      </c>
      <c r="H3488" s="435">
        <f t="shared" si="489"/>
        <v>0.36695451910149618</v>
      </c>
      <c r="I3488" s="577">
        <f t="shared" si="494"/>
        <v>34.85</v>
      </c>
      <c r="J3488" s="573">
        <f t="shared" si="490"/>
        <v>0.77430370449222907</v>
      </c>
    </row>
    <row r="3489" spans="1:10" x14ac:dyDescent="0.25">
      <c r="A3489">
        <f t="shared" si="491"/>
        <v>0.34864424740889594</v>
      </c>
      <c r="B3489" s="2">
        <f t="shared" si="495"/>
        <v>34.860000000001634</v>
      </c>
      <c r="C3489" s="428">
        <f t="shared" si="492"/>
        <v>34.86</v>
      </c>
      <c r="D3489" s="425">
        <f t="shared" si="487"/>
        <v>0.34864424740887962</v>
      </c>
      <c r="E3489" s="433">
        <f t="shared" si="493"/>
        <v>34.86</v>
      </c>
      <c r="F3489" s="430">
        <f t="shared" si="488"/>
        <v>0.36704540691469834</v>
      </c>
      <c r="G3489" s="439">
        <f t="shared" si="494"/>
        <v>34.86</v>
      </c>
      <c r="H3489" s="435">
        <f t="shared" si="489"/>
        <v>0.36704540691469834</v>
      </c>
      <c r="I3489" s="577">
        <f t="shared" si="494"/>
        <v>34.86</v>
      </c>
      <c r="J3489" s="573">
        <f t="shared" si="490"/>
        <v>0.77438557438473987</v>
      </c>
    </row>
    <row r="3490" spans="1:10" x14ac:dyDescent="0.25">
      <c r="A3490">
        <f t="shared" si="491"/>
        <v>0.34874416174451522</v>
      </c>
      <c r="B3490" s="2">
        <f t="shared" si="495"/>
        <v>34.870000000001632</v>
      </c>
      <c r="C3490" s="428">
        <f t="shared" si="492"/>
        <v>34.869999999999997</v>
      </c>
      <c r="D3490" s="425">
        <f t="shared" si="487"/>
        <v>0.3487441617444989</v>
      </c>
      <c r="E3490" s="433">
        <f t="shared" si="493"/>
        <v>34.869999999999997</v>
      </c>
      <c r="F3490" s="430">
        <f t="shared" si="488"/>
        <v>0.36713629934214698</v>
      </c>
      <c r="G3490" s="439">
        <f t="shared" si="494"/>
        <v>34.869999999999997</v>
      </c>
      <c r="H3490" s="435">
        <f t="shared" si="489"/>
        <v>0.36713629934214698</v>
      </c>
      <c r="I3490" s="577">
        <f t="shared" si="494"/>
        <v>34.869999999999997</v>
      </c>
      <c r="J3490" s="573">
        <f t="shared" si="490"/>
        <v>0.7744674458210925</v>
      </c>
    </row>
    <row r="3491" spans="1:10" x14ac:dyDescent="0.25">
      <c r="A3491">
        <f t="shared" si="491"/>
        <v>0.34884407624965635</v>
      </c>
      <c r="B3491" s="2">
        <f t="shared" si="495"/>
        <v>34.88000000000163</v>
      </c>
      <c r="C3491" s="428">
        <f t="shared" si="492"/>
        <v>34.880000000000003</v>
      </c>
      <c r="D3491" s="425">
        <f t="shared" si="487"/>
        <v>0.34884407624964014</v>
      </c>
      <c r="E3491" s="433">
        <f t="shared" si="493"/>
        <v>34.880000000000003</v>
      </c>
      <c r="F3491" s="430">
        <f t="shared" si="488"/>
        <v>0.36722719638157353</v>
      </c>
      <c r="G3491" s="439">
        <f t="shared" si="494"/>
        <v>34.880000000000003</v>
      </c>
      <c r="H3491" s="435">
        <f t="shared" si="489"/>
        <v>0.36722719638157353</v>
      </c>
      <c r="I3491" s="577">
        <f t="shared" si="494"/>
        <v>34.880000000000003</v>
      </c>
      <c r="J3491" s="573">
        <f t="shared" si="490"/>
        <v>0.77454931880109001</v>
      </c>
    </row>
    <row r="3492" spans="1:10" x14ac:dyDescent="0.25">
      <c r="A3492">
        <f t="shared" si="491"/>
        <v>0.34894399092397793</v>
      </c>
      <c r="B3492" s="2">
        <f t="shared" si="495"/>
        <v>34.890000000001628</v>
      </c>
      <c r="C3492" s="428">
        <f t="shared" si="492"/>
        <v>34.89</v>
      </c>
      <c r="D3492" s="425">
        <f t="shared" si="487"/>
        <v>0.34894399092396167</v>
      </c>
      <c r="E3492" s="433">
        <f t="shared" si="493"/>
        <v>34.89</v>
      </c>
      <c r="F3492" s="430">
        <f t="shared" si="488"/>
        <v>0.36731809803071025</v>
      </c>
      <c r="G3492" s="439">
        <f t="shared" si="494"/>
        <v>34.89</v>
      </c>
      <c r="H3492" s="435">
        <f t="shared" si="489"/>
        <v>0.36731809803071025</v>
      </c>
      <c r="I3492" s="577">
        <f t="shared" si="494"/>
        <v>34.89</v>
      </c>
      <c r="J3492" s="573">
        <f t="shared" si="490"/>
        <v>0.77463119332453478</v>
      </c>
    </row>
    <row r="3493" spans="1:10" x14ac:dyDescent="0.25">
      <c r="A3493">
        <f t="shared" si="491"/>
        <v>0.34904390576713912</v>
      </c>
      <c r="B3493" s="2">
        <f t="shared" si="495"/>
        <v>34.900000000001626</v>
      </c>
      <c r="C3493" s="428">
        <f t="shared" si="492"/>
        <v>34.9</v>
      </c>
      <c r="D3493" s="425">
        <f t="shared" si="487"/>
        <v>0.34904390576712285</v>
      </c>
      <c r="E3493" s="433">
        <f t="shared" si="493"/>
        <v>34.9</v>
      </c>
      <c r="F3493" s="430">
        <f t="shared" si="488"/>
        <v>0.36740900428729062</v>
      </c>
      <c r="G3493" s="439">
        <f t="shared" si="494"/>
        <v>34.9</v>
      </c>
      <c r="H3493" s="435">
        <f t="shared" si="489"/>
        <v>0.36740900428729062</v>
      </c>
      <c r="I3493" s="577">
        <f t="shared" si="494"/>
        <v>34.9</v>
      </c>
      <c r="J3493" s="573">
        <f t="shared" si="490"/>
        <v>0.7747130693912303</v>
      </c>
    </row>
    <row r="3494" spans="1:10" x14ac:dyDescent="0.25">
      <c r="A3494">
        <f t="shared" si="491"/>
        <v>0.34914382077879974</v>
      </c>
      <c r="B3494" s="2">
        <f t="shared" si="495"/>
        <v>34.910000000001624</v>
      </c>
      <c r="C3494" s="428">
        <f t="shared" si="492"/>
        <v>34.909999999999997</v>
      </c>
      <c r="D3494" s="425">
        <f t="shared" si="487"/>
        <v>0.34914382077878353</v>
      </c>
      <c r="E3494" s="433">
        <f t="shared" si="493"/>
        <v>34.909999999999997</v>
      </c>
      <c r="F3494" s="430">
        <f t="shared" si="488"/>
        <v>0.36749991514904895</v>
      </c>
      <c r="G3494" s="439">
        <f t="shared" si="494"/>
        <v>34.909999999999997</v>
      </c>
      <c r="H3494" s="435">
        <f t="shared" si="489"/>
        <v>0.36749991514904895</v>
      </c>
      <c r="I3494" s="577">
        <f t="shared" si="494"/>
        <v>34.909999999999997</v>
      </c>
      <c r="J3494" s="573">
        <f t="shared" si="490"/>
        <v>0.77479494700097917</v>
      </c>
    </row>
    <row r="3495" spans="1:10" x14ac:dyDescent="0.25">
      <c r="A3495">
        <f t="shared" si="491"/>
        <v>0.34924373595862052</v>
      </c>
      <c r="B3495" s="2">
        <f t="shared" si="495"/>
        <v>34.920000000001622</v>
      </c>
      <c r="C3495" s="428">
        <f t="shared" si="492"/>
        <v>34.92</v>
      </c>
      <c r="D3495" s="425">
        <f t="shared" si="487"/>
        <v>0.34924373595860436</v>
      </c>
      <c r="E3495" s="433">
        <f t="shared" si="493"/>
        <v>34.92</v>
      </c>
      <c r="F3495" s="430">
        <f t="shared" si="488"/>
        <v>0.36759083061372055</v>
      </c>
      <c r="G3495" s="439">
        <f t="shared" si="494"/>
        <v>34.92</v>
      </c>
      <c r="H3495" s="435">
        <f t="shared" si="489"/>
        <v>0.36759083061372055</v>
      </c>
      <c r="I3495" s="577">
        <f t="shared" si="494"/>
        <v>34.92</v>
      </c>
      <c r="J3495" s="573">
        <f t="shared" si="490"/>
        <v>0.77487682615358422</v>
      </c>
    </row>
    <row r="3496" spans="1:10" x14ac:dyDescent="0.25">
      <c r="A3496">
        <f t="shared" si="491"/>
        <v>0.34934365130626271</v>
      </c>
      <c r="B3496" s="2">
        <f t="shared" si="495"/>
        <v>34.93000000000162</v>
      </c>
      <c r="C3496" s="428">
        <f t="shared" si="492"/>
        <v>34.93</v>
      </c>
      <c r="D3496" s="425">
        <f t="shared" si="487"/>
        <v>0.34934365130624656</v>
      </c>
      <c r="E3496" s="433">
        <f t="shared" si="493"/>
        <v>34.93</v>
      </c>
      <c r="F3496" s="430">
        <f t="shared" si="488"/>
        <v>0.36768175067904157</v>
      </c>
      <c r="G3496" s="439">
        <f t="shared" si="494"/>
        <v>34.93</v>
      </c>
      <c r="H3496" s="435">
        <f t="shared" si="489"/>
        <v>0.36768175067904157</v>
      </c>
      <c r="I3496" s="577">
        <f t="shared" si="494"/>
        <v>34.93</v>
      </c>
      <c r="J3496" s="573">
        <f t="shared" si="490"/>
        <v>0.77495870684884871</v>
      </c>
    </row>
    <row r="3497" spans="1:10" x14ac:dyDescent="0.25">
      <c r="A3497">
        <f t="shared" si="491"/>
        <v>0.34944356682138827</v>
      </c>
      <c r="B3497" s="2">
        <f t="shared" si="495"/>
        <v>34.940000000001618</v>
      </c>
      <c r="C3497" s="428">
        <f t="shared" si="492"/>
        <v>34.94</v>
      </c>
      <c r="D3497" s="425">
        <f t="shared" si="487"/>
        <v>0.34944356682137206</v>
      </c>
      <c r="E3497" s="433">
        <f t="shared" si="493"/>
        <v>34.94</v>
      </c>
      <c r="F3497" s="430">
        <f t="shared" si="488"/>
        <v>0.36777267534274921</v>
      </c>
      <c r="G3497" s="439">
        <f t="shared" si="494"/>
        <v>34.94</v>
      </c>
      <c r="H3497" s="435">
        <f t="shared" si="489"/>
        <v>0.36777267534274921</v>
      </c>
      <c r="I3497" s="577">
        <f t="shared" si="494"/>
        <v>34.94</v>
      </c>
      <c r="J3497" s="573">
        <f t="shared" si="490"/>
        <v>0.77504058908657536</v>
      </c>
    </row>
    <row r="3498" spans="1:10" x14ac:dyDescent="0.25">
      <c r="A3498">
        <f t="shared" si="491"/>
        <v>0.34954348250365991</v>
      </c>
      <c r="B3498" s="2">
        <f t="shared" si="495"/>
        <v>34.950000000001616</v>
      </c>
      <c r="C3498" s="428">
        <f t="shared" si="492"/>
        <v>34.950000000000003</v>
      </c>
      <c r="D3498" s="425">
        <f t="shared" si="487"/>
        <v>0.34954348250364375</v>
      </c>
      <c r="E3498" s="433">
        <f t="shared" si="493"/>
        <v>34.950000000000003</v>
      </c>
      <c r="F3498" s="430">
        <f t="shared" si="488"/>
        <v>0.36786360460258172</v>
      </c>
      <c r="G3498" s="439">
        <f t="shared" si="494"/>
        <v>34.950000000000003</v>
      </c>
      <c r="H3498" s="435">
        <f t="shared" si="489"/>
        <v>0.36786360460258172</v>
      </c>
      <c r="I3498" s="577">
        <f t="shared" si="494"/>
        <v>34.950000000000003</v>
      </c>
      <c r="J3498" s="573">
        <f t="shared" si="490"/>
        <v>0.77512247286656744</v>
      </c>
    </row>
    <row r="3499" spans="1:10" x14ac:dyDescent="0.25">
      <c r="A3499">
        <f t="shared" si="491"/>
        <v>0.34964339835274083</v>
      </c>
      <c r="B3499" s="2">
        <f t="shared" si="495"/>
        <v>34.960000000001614</v>
      </c>
      <c r="C3499" s="428">
        <f t="shared" si="492"/>
        <v>34.96</v>
      </c>
      <c r="D3499" s="425">
        <f t="shared" si="487"/>
        <v>0.34964339835272473</v>
      </c>
      <c r="E3499" s="433">
        <f t="shared" si="493"/>
        <v>34.96</v>
      </c>
      <c r="F3499" s="430">
        <f t="shared" si="488"/>
        <v>0.36795453845627807</v>
      </c>
      <c r="G3499" s="439">
        <f t="shared" si="494"/>
        <v>34.96</v>
      </c>
      <c r="H3499" s="435">
        <f t="shared" si="489"/>
        <v>0.36795453845627807</v>
      </c>
      <c r="I3499" s="577">
        <f t="shared" si="494"/>
        <v>34.96</v>
      </c>
      <c r="J3499" s="573">
        <f t="shared" si="490"/>
        <v>0.77520435818862765</v>
      </c>
    </row>
    <row r="3500" spans="1:10" x14ac:dyDescent="0.25">
      <c r="A3500">
        <f t="shared" si="491"/>
        <v>0.34974331436829531</v>
      </c>
      <c r="B3500" s="2">
        <f t="shared" si="495"/>
        <v>34.970000000001612</v>
      </c>
      <c r="C3500" s="428">
        <f t="shared" si="492"/>
        <v>34.97</v>
      </c>
      <c r="D3500" s="425">
        <f t="shared" si="487"/>
        <v>0.34974331436827921</v>
      </c>
      <c r="E3500" s="433">
        <f t="shared" si="493"/>
        <v>34.97</v>
      </c>
      <c r="F3500" s="430">
        <f t="shared" si="488"/>
        <v>0.36804547690157846</v>
      </c>
      <c r="G3500" s="439">
        <f t="shared" si="494"/>
        <v>34.97</v>
      </c>
      <c r="H3500" s="435">
        <f t="shared" si="489"/>
        <v>0.36804547690157846</v>
      </c>
      <c r="I3500" s="577">
        <f t="shared" si="494"/>
        <v>34.97</v>
      </c>
      <c r="J3500" s="573">
        <f t="shared" si="490"/>
        <v>0.77528624505255994</v>
      </c>
    </row>
    <row r="3501" spans="1:10" x14ac:dyDescent="0.25">
      <c r="A3501">
        <f t="shared" si="491"/>
        <v>0.34984323054998784</v>
      </c>
      <c r="B3501" s="2">
        <f t="shared" si="495"/>
        <v>34.98000000000161</v>
      </c>
      <c r="C3501" s="428">
        <f t="shared" si="492"/>
        <v>34.979999999999997</v>
      </c>
      <c r="D3501" s="425">
        <f t="shared" si="487"/>
        <v>0.34984323054997174</v>
      </c>
      <c r="E3501" s="433">
        <f t="shared" si="493"/>
        <v>34.979999999999997</v>
      </c>
      <c r="F3501" s="430">
        <f t="shared" si="488"/>
        <v>0.36813641993622398</v>
      </c>
      <c r="G3501" s="439">
        <f t="shared" si="494"/>
        <v>34.979999999999997</v>
      </c>
      <c r="H3501" s="435">
        <f t="shared" si="489"/>
        <v>0.36813641993622398</v>
      </c>
      <c r="I3501" s="577">
        <f t="shared" si="494"/>
        <v>34.979999999999997</v>
      </c>
      <c r="J3501" s="573">
        <f t="shared" si="490"/>
        <v>0.77536813345816669</v>
      </c>
    </row>
    <row r="3502" spans="1:10" x14ac:dyDescent="0.25">
      <c r="A3502">
        <f t="shared" si="491"/>
        <v>0.34994314689748407</v>
      </c>
      <c r="B3502" s="2">
        <f t="shared" si="495"/>
        <v>34.990000000001608</v>
      </c>
      <c r="C3502" s="428">
        <f t="shared" si="492"/>
        <v>34.99</v>
      </c>
      <c r="D3502" s="425">
        <f t="shared" si="487"/>
        <v>0.34994314689746808</v>
      </c>
      <c r="E3502" s="433">
        <f t="shared" si="493"/>
        <v>34.99</v>
      </c>
      <c r="F3502" s="430">
        <f t="shared" si="488"/>
        <v>0.36822736755795665</v>
      </c>
      <c r="G3502" s="439">
        <f t="shared" si="494"/>
        <v>34.99</v>
      </c>
      <c r="H3502" s="435">
        <f t="shared" si="489"/>
        <v>0.36822736755795665</v>
      </c>
      <c r="I3502" s="577">
        <f t="shared" si="494"/>
        <v>34.99</v>
      </c>
      <c r="J3502" s="573">
        <f t="shared" si="490"/>
        <v>0.77545002340525127</v>
      </c>
    </row>
    <row r="3503" spans="1:10" x14ac:dyDescent="0.25">
      <c r="A3503">
        <f t="shared" si="491"/>
        <v>0.35004306341044994</v>
      </c>
      <c r="B3503" s="2">
        <f t="shared" si="495"/>
        <v>35.000000000001606</v>
      </c>
      <c r="C3503" s="428">
        <f t="shared" si="492"/>
        <v>35</v>
      </c>
      <c r="D3503" s="425">
        <f t="shared" si="487"/>
        <v>0.3500430634104339</v>
      </c>
      <c r="E3503" s="433">
        <f t="shared" si="493"/>
        <v>35</v>
      </c>
      <c r="F3503" s="430">
        <f t="shared" si="488"/>
        <v>0.36831831976451934</v>
      </c>
      <c r="G3503" s="439">
        <f t="shared" si="494"/>
        <v>35</v>
      </c>
      <c r="H3503" s="435">
        <f t="shared" si="489"/>
        <v>0.36831831976451934</v>
      </c>
      <c r="I3503" s="577">
        <f t="shared" si="494"/>
        <v>35</v>
      </c>
      <c r="J3503" s="573">
        <f t="shared" si="490"/>
        <v>0.77553191489361695</v>
      </c>
    </row>
    <row r="3504" spans="1:10" x14ac:dyDescent="0.25">
      <c r="A3504">
        <f t="shared" si="491"/>
        <v>0.35014298008855232</v>
      </c>
      <c r="B3504" s="2">
        <f t="shared" si="495"/>
        <v>35.010000000001604</v>
      </c>
      <c r="C3504" s="428">
        <f t="shared" si="492"/>
        <v>35.01</v>
      </c>
      <c r="D3504" s="425">
        <f t="shared" si="487"/>
        <v>0.35014298008853628</v>
      </c>
      <c r="E3504" s="433">
        <f t="shared" si="493"/>
        <v>35.01</v>
      </c>
      <c r="F3504" s="430">
        <f t="shared" si="488"/>
        <v>0.36840927655365607</v>
      </c>
      <c r="G3504" s="439">
        <f t="shared" si="494"/>
        <v>35.01</v>
      </c>
      <c r="H3504" s="435">
        <f t="shared" si="489"/>
        <v>0.36840927655365607</v>
      </c>
      <c r="I3504" s="577">
        <f t="shared" si="494"/>
        <v>35.01</v>
      </c>
      <c r="J3504" s="573">
        <f t="shared" si="490"/>
        <v>0.77561380792306722</v>
      </c>
    </row>
    <row r="3505" spans="1:10" x14ac:dyDescent="0.25">
      <c r="A3505">
        <f t="shared" si="491"/>
        <v>0.35024289693145849</v>
      </c>
      <c r="B3505" s="2">
        <f t="shared" si="495"/>
        <v>35.020000000001602</v>
      </c>
      <c r="C3505" s="428">
        <f t="shared" si="492"/>
        <v>35.020000000000003</v>
      </c>
      <c r="D3505" s="425">
        <f t="shared" si="487"/>
        <v>0.35024289693144245</v>
      </c>
      <c r="E3505" s="433">
        <f t="shared" si="493"/>
        <v>35.020000000000003</v>
      </c>
      <c r="F3505" s="430">
        <f t="shared" si="488"/>
        <v>0.36850023792311187</v>
      </c>
      <c r="G3505" s="439">
        <f t="shared" si="494"/>
        <v>35.020000000000003</v>
      </c>
      <c r="H3505" s="435">
        <f t="shared" si="489"/>
        <v>0.36850023792311187</v>
      </c>
      <c r="I3505" s="577">
        <f t="shared" si="494"/>
        <v>35.020000000000003</v>
      </c>
      <c r="J3505" s="573">
        <f t="shared" si="490"/>
        <v>0.7756957024934048</v>
      </c>
    </row>
    <row r="3506" spans="1:10" x14ac:dyDescent="0.25">
      <c r="A3506">
        <f t="shared" si="491"/>
        <v>0.35034281393883676</v>
      </c>
      <c r="B3506" s="2">
        <f t="shared" si="495"/>
        <v>35.0300000000016</v>
      </c>
      <c r="C3506" s="428">
        <f t="shared" si="492"/>
        <v>35.03</v>
      </c>
      <c r="D3506" s="425">
        <f t="shared" si="487"/>
        <v>0.35034281393882077</v>
      </c>
      <c r="E3506" s="433">
        <f t="shared" si="493"/>
        <v>35.03</v>
      </c>
      <c r="F3506" s="430">
        <f t="shared" si="488"/>
        <v>0.36859120387063238</v>
      </c>
      <c r="G3506" s="439">
        <f t="shared" si="494"/>
        <v>35.03</v>
      </c>
      <c r="H3506" s="435">
        <f t="shared" si="489"/>
        <v>0.36859120387063238</v>
      </c>
      <c r="I3506" s="577">
        <f t="shared" si="494"/>
        <v>35.03</v>
      </c>
      <c r="J3506" s="573">
        <f t="shared" si="490"/>
        <v>0.7757775986044334</v>
      </c>
    </row>
    <row r="3507" spans="1:10" x14ac:dyDescent="0.25">
      <c r="A3507">
        <f t="shared" si="491"/>
        <v>0.3504427311103559</v>
      </c>
      <c r="B3507" s="2">
        <f t="shared" si="495"/>
        <v>35.040000000001598</v>
      </c>
      <c r="C3507" s="428">
        <f t="shared" si="492"/>
        <v>35.04</v>
      </c>
      <c r="D3507" s="425">
        <f t="shared" si="487"/>
        <v>0.35044273111033991</v>
      </c>
      <c r="E3507" s="433">
        <f t="shared" si="493"/>
        <v>35.04</v>
      </c>
      <c r="F3507" s="430">
        <f t="shared" si="488"/>
        <v>0.36868217439396445</v>
      </c>
      <c r="G3507" s="439">
        <f t="shared" si="494"/>
        <v>35.04</v>
      </c>
      <c r="H3507" s="435">
        <f t="shared" si="489"/>
        <v>0.36868217439396445</v>
      </c>
      <c r="I3507" s="577">
        <f t="shared" si="494"/>
        <v>35.04</v>
      </c>
      <c r="J3507" s="573">
        <f t="shared" si="490"/>
        <v>0.7758594962559564</v>
      </c>
    </row>
    <row r="3508" spans="1:10" x14ac:dyDescent="0.25">
      <c r="A3508">
        <f t="shared" si="491"/>
        <v>0.35054264844568533</v>
      </c>
      <c r="B3508" s="2">
        <f t="shared" si="495"/>
        <v>35.050000000001596</v>
      </c>
      <c r="C3508" s="428">
        <f t="shared" si="492"/>
        <v>35.049999999999997</v>
      </c>
      <c r="D3508" s="425">
        <f t="shared" si="487"/>
        <v>0.35054264844566935</v>
      </c>
      <c r="E3508" s="433">
        <f t="shared" si="493"/>
        <v>35.049999999999997</v>
      </c>
      <c r="F3508" s="430">
        <f t="shared" si="488"/>
        <v>0.36877314949085599</v>
      </c>
      <c r="G3508" s="439">
        <f t="shared" si="494"/>
        <v>35.049999999999997</v>
      </c>
      <c r="H3508" s="435">
        <f t="shared" si="489"/>
        <v>0.36877314949085599</v>
      </c>
      <c r="I3508" s="577">
        <f t="shared" si="494"/>
        <v>35.049999999999997</v>
      </c>
      <c r="J3508" s="573">
        <f t="shared" si="490"/>
        <v>0.77594139544777696</v>
      </c>
    </row>
    <row r="3509" spans="1:10" x14ac:dyDescent="0.25">
      <c r="A3509">
        <f t="shared" si="491"/>
        <v>0.35064256594449522</v>
      </c>
      <c r="B3509" s="2">
        <f t="shared" si="495"/>
        <v>35.060000000001594</v>
      </c>
      <c r="C3509" s="428">
        <f t="shared" si="492"/>
        <v>35.06</v>
      </c>
      <c r="D3509" s="425">
        <f t="shared" si="487"/>
        <v>0.35064256594447935</v>
      </c>
      <c r="E3509" s="433">
        <f t="shared" si="493"/>
        <v>35.06</v>
      </c>
      <c r="F3509" s="430">
        <f t="shared" si="488"/>
        <v>0.36886412915905575</v>
      </c>
      <c r="G3509" s="439">
        <f t="shared" si="494"/>
        <v>35.06</v>
      </c>
      <c r="H3509" s="435">
        <f t="shared" si="489"/>
        <v>0.36886412915905575</v>
      </c>
      <c r="I3509" s="577">
        <f t="shared" si="494"/>
        <v>35.06</v>
      </c>
      <c r="J3509" s="573">
        <f t="shared" si="490"/>
        <v>0.7760232961796989</v>
      </c>
    </row>
    <row r="3510" spans="1:10" x14ac:dyDescent="0.25">
      <c r="A3510">
        <f t="shared" si="491"/>
        <v>0.35074248360645649</v>
      </c>
      <c r="B3510" s="2">
        <f t="shared" si="495"/>
        <v>35.070000000001592</v>
      </c>
      <c r="C3510" s="428">
        <f t="shared" si="492"/>
        <v>35.07</v>
      </c>
      <c r="D3510" s="425">
        <f t="shared" si="487"/>
        <v>0.35074248360644056</v>
      </c>
      <c r="E3510" s="433">
        <f t="shared" si="493"/>
        <v>35.07</v>
      </c>
      <c r="F3510" s="430">
        <f t="shared" si="488"/>
        <v>0.36895511339631321</v>
      </c>
      <c r="G3510" s="439">
        <f t="shared" si="494"/>
        <v>35.07</v>
      </c>
      <c r="H3510" s="435">
        <f t="shared" si="489"/>
        <v>0.36895511339631321</v>
      </c>
      <c r="I3510" s="577">
        <f t="shared" si="494"/>
        <v>35.07</v>
      </c>
      <c r="J3510" s="573">
        <f t="shared" si="490"/>
        <v>0.77610519845152504</v>
      </c>
    </row>
    <row r="3511" spans="1:10" x14ac:dyDescent="0.25">
      <c r="A3511">
        <f t="shared" si="491"/>
        <v>0.35084240143124062</v>
      </c>
      <c r="B3511" s="2">
        <f t="shared" si="495"/>
        <v>35.08000000000159</v>
      </c>
      <c r="C3511" s="428">
        <f t="shared" si="492"/>
        <v>35.08</v>
      </c>
      <c r="D3511" s="425">
        <f t="shared" si="487"/>
        <v>0.35084240143122469</v>
      </c>
      <c r="E3511" s="433">
        <f t="shared" si="493"/>
        <v>35.08</v>
      </c>
      <c r="F3511" s="430">
        <f t="shared" si="488"/>
        <v>0.36904610220037937</v>
      </c>
      <c r="G3511" s="439">
        <f t="shared" si="494"/>
        <v>35.08</v>
      </c>
      <c r="H3511" s="435">
        <f t="shared" si="489"/>
        <v>0.36904610220037937</v>
      </c>
      <c r="I3511" s="577">
        <f t="shared" si="494"/>
        <v>35.08</v>
      </c>
      <c r="J3511" s="573">
        <f t="shared" si="490"/>
        <v>0.77618710226305931</v>
      </c>
    </row>
    <row r="3512" spans="1:10" x14ac:dyDescent="0.25">
      <c r="A3512">
        <f t="shared" si="491"/>
        <v>0.35094231941851972</v>
      </c>
      <c r="B3512" s="2">
        <f t="shared" si="495"/>
        <v>35.090000000001588</v>
      </c>
      <c r="C3512" s="428">
        <f t="shared" si="492"/>
        <v>35.090000000000003</v>
      </c>
      <c r="D3512" s="425">
        <f t="shared" si="487"/>
        <v>0.3509423194185039</v>
      </c>
      <c r="E3512" s="433">
        <f t="shared" si="493"/>
        <v>35.090000000000003</v>
      </c>
      <c r="F3512" s="430">
        <f t="shared" si="488"/>
        <v>0.36913709556900565</v>
      </c>
      <c r="G3512" s="439">
        <f t="shared" si="494"/>
        <v>35.090000000000003</v>
      </c>
      <c r="H3512" s="435">
        <f t="shared" si="489"/>
        <v>0.36913709556900565</v>
      </c>
      <c r="I3512" s="577">
        <f t="shared" si="494"/>
        <v>35.090000000000003</v>
      </c>
      <c r="J3512" s="573">
        <f t="shared" si="490"/>
        <v>0.77626900761410544</v>
      </c>
    </row>
    <row r="3513" spans="1:10" x14ac:dyDescent="0.25">
      <c r="A3513">
        <f t="shared" si="491"/>
        <v>0.3510422375679666</v>
      </c>
      <c r="B3513" s="2">
        <f t="shared" si="495"/>
        <v>35.100000000001586</v>
      </c>
      <c r="C3513" s="428">
        <f t="shared" si="492"/>
        <v>35.1</v>
      </c>
      <c r="D3513" s="425">
        <f t="shared" si="487"/>
        <v>0.35104223756795083</v>
      </c>
      <c r="E3513" s="433">
        <f t="shared" si="493"/>
        <v>35.1</v>
      </c>
      <c r="F3513" s="430">
        <f t="shared" si="488"/>
        <v>0.36922809349994468</v>
      </c>
      <c r="G3513" s="439">
        <f t="shared" si="494"/>
        <v>35.1</v>
      </c>
      <c r="H3513" s="435">
        <f t="shared" si="489"/>
        <v>0.36922809349994468</v>
      </c>
      <c r="I3513" s="577">
        <f t="shared" si="494"/>
        <v>35.1</v>
      </c>
      <c r="J3513" s="573">
        <f t="shared" si="490"/>
        <v>0.77635091450446625</v>
      </c>
    </row>
    <row r="3514" spans="1:10" x14ac:dyDescent="0.25">
      <c r="A3514">
        <f t="shared" si="491"/>
        <v>0.3511421558792549</v>
      </c>
      <c r="B3514" s="2">
        <f t="shared" si="495"/>
        <v>35.110000000001584</v>
      </c>
      <c r="C3514" s="428">
        <f t="shared" si="492"/>
        <v>35.11</v>
      </c>
      <c r="D3514" s="425">
        <f t="shared" si="487"/>
        <v>0.35114215587923914</v>
      </c>
      <c r="E3514" s="433">
        <f t="shared" si="493"/>
        <v>35.11</v>
      </c>
      <c r="F3514" s="430">
        <f t="shared" si="488"/>
        <v>0.36931909599094992</v>
      </c>
      <c r="G3514" s="439">
        <f t="shared" si="494"/>
        <v>35.11</v>
      </c>
      <c r="H3514" s="435">
        <f t="shared" si="489"/>
        <v>0.36931909599094992</v>
      </c>
      <c r="I3514" s="577">
        <f t="shared" si="494"/>
        <v>35.11</v>
      </c>
      <c r="J3514" s="573">
        <f t="shared" si="490"/>
        <v>0.77643282293394589</v>
      </c>
    </row>
    <row r="3515" spans="1:10" x14ac:dyDescent="0.25">
      <c r="A3515">
        <f t="shared" si="491"/>
        <v>0.35124207435205879</v>
      </c>
      <c r="B3515" s="2">
        <f t="shared" si="495"/>
        <v>35.120000000001582</v>
      </c>
      <c r="C3515" s="428">
        <f t="shared" si="492"/>
        <v>35.119999999999997</v>
      </c>
      <c r="D3515" s="425">
        <f t="shared" si="487"/>
        <v>0.35124207435204297</v>
      </c>
      <c r="E3515" s="433">
        <f t="shared" si="493"/>
        <v>35.119999999999997</v>
      </c>
      <c r="F3515" s="430">
        <f t="shared" si="488"/>
        <v>0.36941010303977606</v>
      </c>
      <c r="G3515" s="439">
        <f t="shared" si="494"/>
        <v>35.119999999999997</v>
      </c>
      <c r="H3515" s="435">
        <f t="shared" si="489"/>
        <v>0.36941010303977606</v>
      </c>
      <c r="I3515" s="577">
        <f t="shared" si="494"/>
        <v>35.119999999999997</v>
      </c>
      <c r="J3515" s="573">
        <f t="shared" si="490"/>
        <v>0.77651473290234785</v>
      </c>
    </row>
    <row r="3516" spans="1:10" x14ac:dyDescent="0.25">
      <c r="A3516">
        <f t="shared" si="491"/>
        <v>0.3513419929860529</v>
      </c>
      <c r="B3516" s="2">
        <f t="shared" si="495"/>
        <v>35.13000000000158</v>
      </c>
      <c r="C3516" s="428">
        <f t="shared" si="492"/>
        <v>35.130000000000003</v>
      </c>
      <c r="D3516" s="425">
        <f t="shared" si="487"/>
        <v>0.35134199298603719</v>
      </c>
      <c r="E3516" s="433">
        <f t="shared" si="493"/>
        <v>35.130000000000003</v>
      </c>
      <c r="F3516" s="430">
        <f t="shared" si="488"/>
        <v>0.36950111464417851</v>
      </c>
      <c r="G3516" s="439">
        <f t="shared" si="494"/>
        <v>35.130000000000003</v>
      </c>
      <c r="H3516" s="435">
        <f t="shared" si="489"/>
        <v>0.36950111464417851</v>
      </c>
      <c r="I3516" s="577">
        <f t="shared" si="494"/>
        <v>35.130000000000003</v>
      </c>
      <c r="J3516" s="573">
        <f t="shared" si="490"/>
        <v>0.77659664440947573</v>
      </c>
    </row>
    <row r="3517" spans="1:10" x14ac:dyDescent="0.25">
      <c r="A3517">
        <f t="shared" si="491"/>
        <v>0.351441911780913</v>
      </c>
      <c r="B3517" s="2">
        <f t="shared" si="495"/>
        <v>35.140000000001578</v>
      </c>
      <c r="C3517" s="428">
        <f t="shared" si="492"/>
        <v>35.14</v>
      </c>
      <c r="D3517" s="425">
        <f t="shared" si="487"/>
        <v>0.35144191178089729</v>
      </c>
      <c r="E3517" s="433">
        <f t="shared" si="493"/>
        <v>35.14</v>
      </c>
      <c r="F3517" s="430">
        <f t="shared" si="488"/>
        <v>0.36959213080191355</v>
      </c>
      <c r="G3517" s="439">
        <f t="shared" si="494"/>
        <v>35.14</v>
      </c>
      <c r="H3517" s="435">
        <f t="shared" si="489"/>
        <v>0.36959213080191355</v>
      </c>
      <c r="I3517" s="577">
        <f t="shared" si="494"/>
        <v>35.14</v>
      </c>
      <c r="J3517" s="573">
        <f t="shared" si="490"/>
        <v>0.77667855745513337</v>
      </c>
    </row>
    <row r="3518" spans="1:10" x14ac:dyDescent="0.25">
      <c r="A3518">
        <f t="shared" si="491"/>
        <v>0.35154183073631512</v>
      </c>
      <c r="B3518" s="2">
        <f t="shared" si="495"/>
        <v>35.150000000001576</v>
      </c>
      <c r="C3518" s="428">
        <f t="shared" si="492"/>
        <v>35.15</v>
      </c>
      <c r="D3518" s="425">
        <f t="shared" si="487"/>
        <v>0.35154183073629935</v>
      </c>
      <c r="E3518" s="433">
        <f t="shared" si="493"/>
        <v>35.15</v>
      </c>
      <c r="F3518" s="430">
        <f t="shared" si="488"/>
        <v>0.36968315151073877</v>
      </c>
      <c r="G3518" s="439">
        <f t="shared" si="494"/>
        <v>35.15</v>
      </c>
      <c r="H3518" s="435">
        <f t="shared" si="489"/>
        <v>0.36968315151073877</v>
      </c>
      <c r="I3518" s="577">
        <f t="shared" si="494"/>
        <v>35.15</v>
      </c>
      <c r="J3518" s="573">
        <f t="shared" si="490"/>
        <v>0.77676047203912391</v>
      </c>
    </row>
    <row r="3519" spans="1:10" x14ac:dyDescent="0.25">
      <c r="A3519">
        <f t="shared" si="491"/>
        <v>0.35164174985193603</v>
      </c>
      <c r="B3519" s="2">
        <f t="shared" si="495"/>
        <v>35.160000000001574</v>
      </c>
      <c r="C3519" s="428">
        <f t="shared" si="492"/>
        <v>35.159999999999997</v>
      </c>
      <c r="D3519" s="425">
        <f t="shared" si="487"/>
        <v>0.35164174985192032</v>
      </c>
      <c r="E3519" s="433">
        <f t="shared" si="493"/>
        <v>35.159999999999997</v>
      </c>
      <c r="F3519" s="430">
        <f t="shared" si="488"/>
        <v>0.3697741767684124</v>
      </c>
      <c r="G3519" s="439">
        <f t="shared" si="494"/>
        <v>35.159999999999997</v>
      </c>
      <c r="H3519" s="435">
        <f t="shared" si="489"/>
        <v>0.3697741767684124</v>
      </c>
      <c r="I3519" s="577">
        <f t="shared" si="494"/>
        <v>35.159999999999997</v>
      </c>
      <c r="J3519" s="573">
        <f t="shared" si="490"/>
        <v>0.77684238816125195</v>
      </c>
    </row>
    <row r="3520" spans="1:10" x14ac:dyDescent="0.25">
      <c r="A3520">
        <f t="shared" si="491"/>
        <v>0.35174166912745336</v>
      </c>
      <c r="B3520" s="2">
        <f t="shared" si="495"/>
        <v>35.170000000001572</v>
      </c>
      <c r="C3520" s="428">
        <f t="shared" si="492"/>
        <v>35.17</v>
      </c>
      <c r="D3520" s="425">
        <f t="shared" si="487"/>
        <v>0.35174166912743771</v>
      </c>
      <c r="E3520" s="433">
        <f t="shared" si="493"/>
        <v>35.17</v>
      </c>
      <c r="F3520" s="430">
        <f t="shared" si="488"/>
        <v>0.36986520657269378</v>
      </c>
      <c r="G3520" s="439">
        <f t="shared" si="494"/>
        <v>35.17</v>
      </c>
      <c r="H3520" s="435">
        <f t="shared" si="489"/>
        <v>0.36986520657269378</v>
      </c>
      <c r="I3520" s="577">
        <f t="shared" si="494"/>
        <v>35.17</v>
      </c>
      <c r="J3520" s="573">
        <f t="shared" si="490"/>
        <v>0.77692430582132066</v>
      </c>
    </row>
    <row r="3521" spans="1:10" x14ac:dyDescent="0.25">
      <c r="A3521">
        <f t="shared" si="491"/>
        <v>0.35184158856254516</v>
      </c>
      <c r="B3521" s="2">
        <f t="shared" si="495"/>
        <v>35.18000000000157</v>
      </c>
      <c r="C3521" s="428">
        <f t="shared" si="492"/>
        <v>35.18</v>
      </c>
      <c r="D3521" s="425">
        <f t="shared" si="487"/>
        <v>0.35184158856252945</v>
      </c>
      <c r="E3521" s="433">
        <f t="shared" si="493"/>
        <v>35.18</v>
      </c>
      <c r="F3521" s="430">
        <f t="shared" si="488"/>
        <v>0.36995624092134316</v>
      </c>
      <c r="G3521" s="439">
        <f t="shared" si="494"/>
        <v>35.18</v>
      </c>
      <c r="H3521" s="435">
        <f t="shared" si="489"/>
        <v>0.36995624092134316</v>
      </c>
      <c r="I3521" s="577">
        <f t="shared" si="494"/>
        <v>35.18</v>
      </c>
      <c r="J3521" s="573">
        <f t="shared" si="490"/>
        <v>0.77700622501913441</v>
      </c>
    </row>
    <row r="3522" spans="1:10" x14ac:dyDescent="0.25">
      <c r="A3522">
        <f t="shared" si="491"/>
        <v>0.35194150815689024</v>
      </c>
      <c r="B3522" s="2">
        <f t="shared" si="495"/>
        <v>35.190000000001568</v>
      </c>
      <c r="C3522" s="428">
        <f t="shared" si="492"/>
        <v>35.19</v>
      </c>
      <c r="D3522" s="425">
        <f t="shared" si="487"/>
        <v>0.35194150815687453</v>
      </c>
      <c r="E3522" s="433">
        <f t="shared" si="493"/>
        <v>35.19</v>
      </c>
      <c r="F3522" s="430">
        <f t="shared" si="488"/>
        <v>0.3700472798121216</v>
      </c>
      <c r="G3522" s="439">
        <f t="shared" si="494"/>
        <v>35.19</v>
      </c>
      <c r="H3522" s="435">
        <f t="shared" si="489"/>
        <v>0.3700472798121216</v>
      </c>
      <c r="I3522" s="577">
        <f t="shared" si="494"/>
        <v>35.19</v>
      </c>
      <c r="J3522" s="573">
        <f t="shared" si="490"/>
        <v>0.77708814575449614</v>
      </c>
    </row>
    <row r="3523" spans="1:10" x14ac:dyDescent="0.25">
      <c r="A3523">
        <f t="shared" si="491"/>
        <v>0.35204142791016807</v>
      </c>
      <c r="B3523" s="2">
        <f t="shared" si="495"/>
        <v>35.200000000001566</v>
      </c>
      <c r="C3523" s="428">
        <f t="shared" si="492"/>
        <v>35.200000000000003</v>
      </c>
      <c r="D3523" s="425">
        <f t="shared" ref="D3523:D3586" si="496">(((1+C3523/100)^D$2)*C3523/100)/(((1+C3523/100)^D$2)-1)</f>
        <v>0.35204142791015236</v>
      </c>
      <c r="E3523" s="433">
        <f t="shared" si="493"/>
        <v>35.200000000000003</v>
      </c>
      <c r="F3523" s="430">
        <f t="shared" ref="F3523:F3586" si="497">(((1+E3523/100)^F$2)*E3523/100)/(((1+E3523/100)^F$2)-1)</f>
        <v>0.37013832324279161</v>
      </c>
      <c r="G3523" s="439">
        <f t="shared" si="494"/>
        <v>35.200000000000003</v>
      </c>
      <c r="H3523" s="435">
        <f t="shared" ref="H3523:H3586" si="498">(((1+G3523/100)^H$2)*G3523/100)/(((1+G3523/100)^H$2)-1)</f>
        <v>0.37013832324279161</v>
      </c>
      <c r="I3523" s="577">
        <f t="shared" si="494"/>
        <v>35.200000000000003</v>
      </c>
      <c r="J3523" s="573">
        <f t="shared" ref="J3523:J3586" si="499">(((1+I3523/100)^J$2)*I3523/100)/(((1+I3523/100)^J$2)-1)</f>
        <v>0.77717006802721078</v>
      </c>
    </row>
    <row r="3524" spans="1:10" x14ac:dyDescent="0.25">
      <c r="A3524">
        <f t="shared" si="491"/>
        <v>0.35214134782205864</v>
      </c>
      <c r="B3524" s="2">
        <f t="shared" si="495"/>
        <v>35.210000000001564</v>
      </c>
      <c r="C3524" s="428">
        <f t="shared" si="492"/>
        <v>35.21</v>
      </c>
      <c r="D3524" s="425">
        <f t="shared" si="496"/>
        <v>0.35214134782204298</v>
      </c>
      <c r="E3524" s="433">
        <f t="shared" si="493"/>
        <v>35.21</v>
      </c>
      <c r="F3524" s="430">
        <f t="shared" si="497"/>
        <v>0.3702293712111161</v>
      </c>
      <c r="G3524" s="439">
        <f t="shared" si="494"/>
        <v>35.21</v>
      </c>
      <c r="H3524" s="435">
        <f t="shared" si="498"/>
        <v>0.3702293712111161</v>
      </c>
      <c r="I3524" s="577">
        <f t="shared" si="494"/>
        <v>35.21</v>
      </c>
      <c r="J3524" s="573">
        <f t="shared" si="499"/>
        <v>0.77725199183708171</v>
      </c>
    </row>
    <row r="3525" spans="1:10" x14ac:dyDescent="0.25">
      <c r="A3525">
        <f t="shared" ref="A3525:A3588" si="500">(((1+B3525/100)^A$2)*B3525/100)/(((1+B3525/100)^A$2)-1)</f>
        <v>0.35224126789224292</v>
      </c>
      <c r="B3525" s="2">
        <f t="shared" si="495"/>
        <v>35.220000000001562</v>
      </c>
      <c r="C3525" s="428">
        <f t="shared" si="492"/>
        <v>35.22</v>
      </c>
      <c r="D3525" s="425">
        <f t="shared" si="496"/>
        <v>0.35224126789222732</v>
      </c>
      <c r="E3525" s="433">
        <f t="shared" si="493"/>
        <v>35.22</v>
      </c>
      <c r="F3525" s="430">
        <f t="shared" si="497"/>
        <v>0.37032042371485913</v>
      </c>
      <c r="G3525" s="439">
        <f t="shared" si="494"/>
        <v>35.22</v>
      </c>
      <c r="H3525" s="435">
        <f t="shared" si="498"/>
        <v>0.37032042371485913</v>
      </c>
      <c r="I3525" s="577">
        <f t="shared" si="494"/>
        <v>35.22</v>
      </c>
      <c r="J3525" s="573">
        <f t="shared" si="499"/>
        <v>0.77733391718391276</v>
      </c>
    </row>
    <row r="3526" spans="1:10" x14ac:dyDescent="0.25">
      <c r="A3526">
        <f t="shared" si="500"/>
        <v>0.35234118812040216</v>
      </c>
      <c r="B3526" s="2">
        <f t="shared" si="495"/>
        <v>35.23000000000156</v>
      </c>
      <c r="C3526" s="428">
        <f t="shared" ref="C3526:C3589" si="501">ROUND(C3525+0.01,2)</f>
        <v>35.229999999999997</v>
      </c>
      <c r="D3526" s="425">
        <f t="shared" si="496"/>
        <v>0.35234118812038651</v>
      </c>
      <c r="E3526" s="433">
        <f t="shared" ref="E3526:E3589" si="502">ROUND(E3525+0.01,2)</f>
        <v>35.229999999999997</v>
      </c>
      <c r="F3526" s="430">
        <f t="shared" si="497"/>
        <v>0.37041148075178587</v>
      </c>
      <c r="G3526" s="439">
        <f t="shared" ref="G3526:I3589" si="503">ROUND(G3525+0.01,2)</f>
        <v>35.229999999999997</v>
      </c>
      <c r="H3526" s="435">
        <f t="shared" si="498"/>
        <v>0.37041148075178587</v>
      </c>
      <c r="I3526" s="577">
        <f t="shared" si="503"/>
        <v>35.229999999999997</v>
      </c>
      <c r="J3526" s="573">
        <f t="shared" si="499"/>
        <v>0.7774158440675083</v>
      </c>
    </row>
    <row r="3527" spans="1:10" x14ac:dyDescent="0.25">
      <c r="A3527">
        <f t="shared" si="500"/>
        <v>0.35244110850621846</v>
      </c>
      <c r="B3527" s="2">
        <f t="shared" si="495"/>
        <v>35.240000000001558</v>
      </c>
      <c r="C3527" s="428">
        <f t="shared" si="501"/>
        <v>35.24</v>
      </c>
      <c r="D3527" s="425">
        <f t="shared" si="496"/>
        <v>0.35244110850620292</v>
      </c>
      <c r="E3527" s="433">
        <f t="shared" si="502"/>
        <v>35.24</v>
      </c>
      <c r="F3527" s="430">
        <f t="shared" si="497"/>
        <v>0.37050254231966229</v>
      </c>
      <c r="G3527" s="439">
        <f t="shared" si="503"/>
        <v>35.24</v>
      </c>
      <c r="H3527" s="435">
        <f t="shared" si="498"/>
        <v>0.37050254231966229</v>
      </c>
      <c r="I3527" s="577">
        <f t="shared" si="503"/>
        <v>35.24</v>
      </c>
      <c r="J3527" s="573">
        <f t="shared" si="499"/>
        <v>0.77749777248767227</v>
      </c>
    </row>
    <row r="3528" spans="1:10" x14ac:dyDescent="0.25">
      <c r="A3528">
        <f t="shared" si="500"/>
        <v>0.35254102904937457</v>
      </c>
      <c r="B3528" s="2">
        <f t="shared" si="495"/>
        <v>35.250000000001556</v>
      </c>
      <c r="C3528" s="428">
        <f t="shared" si="501"/>
        <v>35.25</v>
      </c>
      <c r="D3528" s="425">
        <f t="shared" si="496"/>
        <v>0.35254102904935897</v>
      </c>
      <c r="E3528" s="433">
        <f t="shared" si="502"/>
        <v>35.25</v>
      </c>
      <c r="F3528" s="430">
        <f t="shared" si="497"/>
        <v>0.37059360841625533</v>
      </c>
      <c r="G3528" s="439">
        <f t="shared" si="503"/>
        <v>35.25</v>
      </c>
      <c r="H3528" s="435">
        <f t="shared" si="498"/>
        <v>0.37059360841625533</v>
      </c>
      <c r="I3528" s="577">
        <f t="shared" si="503"/>
        <v>35.25</v>
      </c>
      <c r="J3528" s="573">
        <f t="shared" si="499"/>
        <v>0.77757970244420826</v>
      </c>
    </row>
    <row r="3529" spans="1:10" x14ac:dyDescent="0.25">
      <c r="A3529">
        <f t="shared" si="500"/>
        <v>0.35264094974955373</v>
      </c>
      <c r="B3529" s="2">
        <f t="shared" si="495"/>
        <v>35.260000000001554</v>
      </c>
      <c r="C3529" s="428">
        <f t="shared" si="501"/>
        <v>35.26</v>
      </c>
      <c r="D3529" s="425">
        <f t="shared" si="496"/>
        <v>0.35264094974953814</v>
      </c>
      <c r="E3529" s="433">
        <f t="shared" si="502"/>
        <v>35.26</v>
      </c>
      <c r="F3529" s="430">
        <f t="shared" si="497"/>
        <v>0.37068467903933283</v>
      </c>
      <c r="G3529" s="439">
        <f t="shared" si="503"/>
        <v>35.26</v>
      </c>
      <c r="H3529" s="435">
        <f t="shared" si="498"/>
        <v>0.37068467903933283</v>
      </c>
      <c r="I3529" s="577">
        <f t="shared" si="503"/>
        <v>35.26</v>
      </c>
      <c r="J3529" s="573">
        <f t="shared" si="499"/>
        <v>0.77766163393692089</v>
      </c>
    </row>
    <row r="3530" spans="1:10" x14ac:dyDescent="0.25">
      <c r="A3530">
        <f t="shared" si="500"/>
        <v>0.35274087060644005</v>
      </c>
      <c r="B3530" s="2">
        <f t="shared" si="495"/>
        <v>35.270000000001552</v>
      </c>
      <c r="C3530" s="428">
        <f t="shared" si="501"/>
        <v>35.270000000000003</v>
      </c>
      <c r="D3530" s="425">
        <f t="shared" si="496"/>
        <v>0.35274087060642462</v>
      </c>
      <c r="E3530" s="433">
        <f t="shared" si="502"/>
        <v>35.270000000000003</v>
      </c>
      <c r="F3530" s="430">
        <f t="shared" si="497"/>
        <v>0.37077575418666386</v>
      </c>
      <c r="G3530" s="439">
        <f t="shared" si="503"/>
        <v>35.270000000000003</v>
      </c>
      <c r="H3530" s="435">
        <f t="shared" si="498"/>
        <v>0.37077575418666386</v>
      </c>
      <c r="I3530" s="577">
        <f t="shared" si="503"/>
        <v>35.270000000000003</v>
      </c>
      <c r="J3530" s="573">
        <f t="shared" si="499"/>
        <v>0.77774356696561397</v>
      </c>
    </row>
    <row r="3531" spans="1:10" x14ac:dyDescent="0.25">
      <c r="A3531">
        <f t="shared" si="500"/>
        <v>0.35284079161971815</v>
      </c>
      <c r="B3531" s="2">
        <f t="shared" si="495"/>
        <v>35.28000000000155</v>
      </c>
      <c r="C3531" s="428">
        <f t="shared" si="501"/>
        <v>35.28</v>
      </c>
      <c r="D3531" s="425">
        <f t="shared" si="496"/>
        <v>0.35284079161970267</v>
      </c>
      <c r="E3531" s="433">
        <f t="shared" si="502"/>
        <v>35.28</v>
      </c>
      <c r="F3531" s="430">
        <f t="shared" si="497"/>
        <v>0.37086683385601804</v>
      </c>
      <c r="G3531" s="439">
        <f t="shared" si="503"/>
        <v>35.28</v>
      </c>
      <c r="H3531" s="435">
        <f t="shared" si="498"/>
        <v>0.37086683385601804</v>
      </c>
      <c r="I3531" s="577">
        <f t="shared" si="503"/>
        <v>35.28</v>
      </c>
      <c r="J3531" s="573">
        <f t="shared" si="499"/>
        <v>0.77782550153009189</v>
      </c>
    </row>
    <row r="3532" spans="1:10" x14ac:dyDescent="0.25">
      <c r="A3532">
        <f t="shared" si="500"/>
        <v>0.35294071278907335</v>
      </c>
      <c r="B3532" s="2">
        <f t="shared" si="495"/>
        <v>35.290000000001548</v>
      </c>
      <c r="C3532" s="428">
        <f t="shared" si="501"/>
        <v>35.29</v>
      </c>
      <c r="D3532" s="425">
        <f t="shared" si="496"/>
        <v>0.35294071278905786</v>
      </c>
      <c r="E3532" s="433">
        <f t="shared" si="502"/>
        <v>35.29</v>
      </c>
      <c r="F3532" s="430">
        <f t="shared" si="497"/>
        <v>0.37095791804516631</v>
      </c>
      <c r="G3532" s="439">
        <f t="shared" si="503"/>
        <v>35.29</v>
      </c>
      <c r="H3532" s="435">
        <f t="shared" si="498"/>
        <v>0.37095791804516631</v>
      </c>
      <c r="I3532" s="577">
        <f t="shared" si="503"/>
        <v>35.29</v>
      </c>
      <c r="J3532" s="573">
        <f t="shared" si="499"/>
        <v>0.77790743763015857</v>
      </c>
    </row>
    <row r="3533" spans="1:10" x14ac:dyDescent="0.25">
      <c r="A3533">
        <f t="shared" si="500"/>
        <v>0.35304063411419145</v>
      </c>
      <c r="B3533" s="2">
        <f t="shared" si="495"/>
        <v>35.300000000001546</v>
      </c>
      <c r="C3533" s="428">
        <f t="shared" si="501"/>
        <v>35.299999999999997</v>
      </c>
      <c r="D3533" s="425">
        <f t="shared" si="496"/>
        <v>0.35304063411417602</v>
      </c>
      <c r="E3533" s="433">
        <f t="shared" si="502"/>
        <v>35.299999999999997</v>
      </c>
      <c r="F3533" s="430">
        <f t="shared" si="497"/>
        <v>0.37104900675188029</v>
      </c>
      <c r="G3533" s="439">
        <f t="shared" si="503"/>
        <v>35.299999999999997</v>
      </c>
      <c r="H3533" s="435">
        <f t="shared" si="498"/>
        <v>0.37104900675188029</v>
      </c>
      <c r="I3533" s="577">
        <f t="shared" si="503"/>
        <v>35.299999999999997</v>
      </c>
      <c r="J3533" s="573">
        <f t="shared" si="499"/>
        <v>0.77798937526561829</v>
      </c>
    </row>
    <row r="3534" spans="1:10" x14ac:dyDescent="0.25">
      <c r="A3534">
        <f t="shared" si="500"/>
        <v>0.35314055559475915</v>
      </c>
      <c r="B3534" s="2">
        <f t="shared" si="495"/>
        <v>35.310000000001544</v>
      </c>
      <c r="C3534" s="428">
        <f t="shared" si="501"/>
        <v>35.31</v>
      </c>
      <c r="D3534" s="425">
        <f t="shared" si="496"/>
        <v>0.35314055559474383</v>
      </c>
      <c r="E3534" s="433">
        <f t="shared" si="502"/>
        <v>35.31</v>
      </c>
      <c r="F3534" s="430">
        <f t="shared" si="497"/>
        <v>0.37114009997393294</v>
      </c>
      <c r="G3534" s="439">
        <f t="shared" si="503"/>
        <v>35.31</v>
      </c>
      <c r="H3534" s="435">
        <f t="shared" si="498"/>
        <v>0.37114009997393294</v>
      </c>
      <c r="I3534" s="577">
        <f t="shared" si="503"/>
        <v>35.31</v>
      </c>
      <c r="J3534" s="573">
        <f t="shared" si="499"/>
        <v>0.77807131443627564</v>
      </c>
    </row>
    <row r="3535" spans="1:10" x14ac:dyDescent="0.25">
      <c r="A3535">
        <f t="shared" si="500"/>
        <v>0.3532404772304637</v>
      </c>
      <c r="B3535" s="2">
        <f t="shared" si="495"/>
        <v>35.320000000001542</v>
      </c>
      <c r="C3535" s="428">
        <f t="shared" si="501"/>
        <v>35.32</v>
      </c>
      <c r="D3535" s="425">
        <f t="shared" si="496"/>
        <v>0.35324047723044832</v>
      </c>
      <c r="E3535" s="433">
        <f t="shared" si="502"/>
        <v>35.32</v>
      </c>
      <c r="F3535" s="430">
        <f t="shared" si="497"/>
        <v>0.37123119770909752</v>
      </c>
      <c r="G3535" s="439">
        <f t="shared" si="503"/>
        <v>35.32</v>
      </c>
      <c r="H3535" s="435">
        <f t="shared" si="498"/>
        <v>0.37123119770909752</v>
      </c>
      <c r="I3535" s="577">
        <f t="shared" si="503"/>
        <v>35.32</v>
      </c>
      <c r="J3535" s="573">
        <f t="shared" si="499"/>
        <v>0.77815325514193434</v>
      </c>
    </row>
    <row r="3536" spans="1:10" x14ac:dyDescent="0.25">
      <c r="A3536">
        <f t="shared" si="500"/>
        <v>0.35334039902099279</v>
      </c>
      <c r="B3536" s="2">
        <f t="shared" si="495"/>
        <v>35.33000000000154</v>
      </c>
      <c r="C3536" s="428">
        <f t="shared" si="501"/>
        <v>35.33</v>
      </c>
      <c r="D3536" s="425">
        <f t="shared" si="496"/>
        <v>0.35334039902097736</v>
      </c>
      <c r="E3536" s="433">
        <f t="shared" si="502"/>
        <v>35.33</v>
      </c>
      <c r="F3536" s="430">
        <f t="shared" si="497"/>
        <v>0.37132229995514882</v>
      </c>
      <c r="G3536" s="439">
        <f t="shared" si="503"/>
        <v>35.33</v>
      </c>
      <c r="H3536" s="435">
        <f t="shared" si="498"/>
        <v>0.37132229995514882</v>
      </c>
      <c r="I3536" s="577">
        <f t="shared" si="503"/>
        <v>35.33</v>
      </c>
      <c r="J3536" s="573">
        <f t="shared" si="499"/>
        <v>0.77823519738239921</v>
      </c>
    </row>
    <row r="3537" spans="1:10" x14ac:dyDescent="0.25">
      <c r="A3537">
        <f t="shared" si="500"/>
        <v>0.35344032096603489</v>
      </c>
      <c r="B3537" s="2">
        <f t="shared" si="495"/>
        <v>35.340000000001538</v>
      </c>
      <c r="C3537" s="428">
        <f t="shared" si="501"/>
        <v>35.340000000000003</v>
      </c>
      <c r="D3537" s="425">
        <f t="shared" si="496"/>
        <v>0.35344032096601957</v>
      </c>
      <c r="E3537" s="433">
        <f t="shared" si="502"/>
        <v>35.340000000000003</v>
      </c>
      <c r="F3537" s="430">
        <f t="shared" si="497"/>
        <v>0.3714134067098625</v>
      </c>
      <c r="G3537" s="439">
        <f t="shared" si="503"/>
        <v>35.340000000000003</v>
      </c>
      <c r="H3537" s="435">
        <f t="shared" si="498"/>
        <v>0.3714134067098625</v>
      </c>
      <c r="I3537" s="577">
        <f t="shared" si="503"/>
        <v>35.340000000000003</v>
      </c>
      <c r="J3537" s="573">
        <f t="shared" si="499"/>
        <v>0.77831714115747419</v>
      </c>
    </row>
    <row r="3538" spans="1:10" x14ac:dyDescent="0.25">
      <c r="A3538">
        <f t="shared" si="500"/>
        <v>0.35354024306527931</v>
      </c>
      <c r="B3538" s="2">
        <f t="shared" si="495"/>
        <v>35.350000000001536</v>
      </c>
      <c r="C3538" s="428">
        <f t="shared" si="501"/>
        <v>35.35</v>
      </c>
      <c r="D3538" s="425">
        <f t="shared" si="496"/>
        <v>0.35354024306526399</v>
      </c>
      <c r="E3538" s="433">
        <f t="shared" si="502"/>
        <v>35.35</v>
      </c>
      <c r="F3538" s="430">
        <f t="shared" si="497"/>
        <v>0.37150451797101497</v>
      </c>
      <c r="G3538" s="439">
        <f t="shared" si="503"/>
        <v>35.35</v>
      </c>
      <c r="H3538" s="435">
        <f t="shared" si="498"/>
        <v>0.37150451797101497</v>
      </c>
      <c r="I3538" s="577">
        <f t="shared" si="503"/>
        <v>35.35</v>
      </c>
      <c r="J3538" s="573">
        <f t="shared" si="499"/>
        <v>0.77839908646696421</v>
      </c>
    </row>
    <row r="3539" spans="1:10" x14ac:dyDescent="0.25">
      <c r="A3539">
        <f t="shared" si="500"/>
        <v>0.35364016531841563</v>
      </c>
      <c r="B3539" s="2">
        <f t="shared" si="495"/>
        <v>35.360000000001534</v>
      </c>
      <c r="C3539" s="428">
        <f t="shared" si="501"/>
        <v>35.36</v>
      </c>
      <c r="D3539" s="425">
        <f t="shared" si="496"/>
        <v>0.35364016531840031</v>
      </c>
      <c r="E3539" s="433">
        <f t="shared" si="502"/>
        <v>35.36</v>
      </c>
      <c r="F3539" s="430">
        <f t="shared" si="497"/>
        <v>0.37159563373638366</v>
      </c>
      <c r="G3539" s="439">
        <f t="shared" si="503"/>
        <v>35.36</v>
      </c>
      <c r="H3539" s="435">
        <f t="shared" si="498"/>
        <v>0.37159563373638366</v>
      </c>
      <c r="I3539" s="577">
        <f t="shared" si="503"/>
        <v>35.36</v>
      </c>
      <c r="J3539" s="573">
        <f t="shared" si="499"/>
        <v>0.77848103331067309</v>
      </c>
    </row>
    <row r="3540" spans="1:10" x14ac:dyDescent="0.25">
      <c r="A3540">
        <f t="shared" si="500"/>
        <v>0.35374008772513427</v>
      </c>
      <c r="B3540" s="2">
        <f t="shared" si="495"/>
        <v>35.370000000001532</v>
      </c>
      <c r="C3540" s="428">
        <f t="shared" si="501"/>
        <v>35.369999999999997</v>
      </c>
      <c r="D3540" s="425">
        <f t="shared" si="496"/>
        <v>0.35374008772511895</v>
      </c>
      <c r="E3540" s="433">
        <f t="shared" si="502"/>
        <v>35.369999999999997</v>
      </c>
      <c r="F3540" s="430">
        <f t="shared" si="497"/>
        <v>0.37168675400374701</v>
      </c>
      <c r="G3540" s="439">
        <f t="shared" si="503"/>
        <v>35.369999999999997</v>
      </c>
      <c r="H3540" s="435">
        <f t="shared" si="498"/>
        <v>0.37168675400374701</v>
      </c>
      <c r="I3540" s="577">
        <f t="shared" si="503"/>
        <v>35.369999999999997</v>
      </c>
      <c r="J3540" s="573">
        <f t="shared" si="499"/>
        <v>0.77856298168840565</v>
      </c>
    </row>
    <row r="3541" spans="1:10" x14ac:dyDescent="0.25">
      <c r="A3541">
        <f t="shared" si="500"/>
        <v>0.35384001028512635</v>
      </c>
      <c r="B3541" s="2">
        <f t="shared" si="495"/>
        <v>35.38000000000153</v>
      </c>
      <c r="C3541" s="428">
        <f t="shared" si="501"/>
        <v>35.380000000000003</v>
      </c>
      <c r="D3541" s="425">
        <f t="shared" si="496"/>
        <v>0.35384001028511108</v>
      </c>
      <c r="E3541" s="433">
        <f t="shared" si="502"/>
        <v>35.380000000000003</v>
      </c>
      <c r="F3541" s="430">
        <f t="shared" si="497"/>
        <v>0.37177787877088453</v>
      </c>
      <c r="G3541" s="439">
        <f t="shared" si="503"/>
        <v>35.380000000000003</v>
      </c>
      <c r="H3541" s="435">
        <f t="shared" si="498"/>
        <v>0.37177787877088453</v>
      </c>
      <c r="I3541" s="577">
        <f t="shared" si="503"/>
        <v>35.380000000000003</v>
      </c>
      <c r="J3541" s="573">
        <f t="shared" si="499"/>
        <v>0.77864493159996584</v>
      </c>
    </row>
    <row r="3542" spans="1:10" x14ac:dyDescent="0.25">
      <c r="A3542">
        <f t="shared" si="500"/>
        <v>0.35393993299808335</v>
      </c>
      <c r="B3542" s="2">
        <f t="shared" si="495"/>
        <v>35.390000000001528</v>
      </c>
      <c r="C3542" s="428">
        <f t="shared" si="501"/>
        <v>35.39</v>
      </c>
      <c r="D3542" s="425">
        <f t="shared" si="496"/>
        <v>0.35393993299806809</v>
      </c>
      <c r="E3542" s="433">
        <f t="shared" si="502"/>
        <v>35.39</v>
      </c>
      <c r="F3542" s="430">
        <f t="shared" si="497"/>
        <v>0.37186900803557638</v>
      </c>
      <c r="G3542" s="439">
        <f t="shared" si="503"/>
        <v>35.39</v>
      </c>
      <c r="H3542" s="435">
        <f t="shared" si="498"/>
        <v>0.37186900803557638</v>
      </c>
      <c r="I3542" s="577">
        <f t="shared" si="503"/>
        <v>35.39</v>
      </c>
      <c r="J3542" s="573">
        <f t="shared" si="499"/>
        <v>0.77872688304515925</v>
      </c>
    </row>
    <row r="3543" spans="1:10" x14ac:dyDescent="0.25">
      <c r="A3543">
        <f t="shared" si="500"/>
        <v>0.35403985586369763</v>
      </c>
      <c r="B3543" s="2">
        <f t="shared" si="495"/>
        <v>35.400000000001526</v>
      </c>
      <c r="C3543" s="428">
        <f t="shared" si="501"/>
        <v>35.4</v>
      </c>
      <c r="D3543" s="425">
        <f t="shared" si="496"/>
        <v>0.35403985586368242</v>
      </c>
      <c r="E3543" s="433">
        <f t="shared" si="502"/>
        <v>35.4</v>
      </c>
      <c r="F3543" s="430">
        <f t="shared" si="497"/>
        <v>0.37196014179560394</v>
      </c>
      <c r="G3543" s="439">
        <f t="shared" si="503"/>
        <v>35.4</v>
      </c>
      <c r="H3543" s="435">
        <f t="shared" si="498"/>
        <v>0.37196014179560394</v>
      </c>
      <c r="I3543" s="577">
        <f t="shared" si="503"/>
        <v>35.4</v>
      </c>
      <c r="J3543" s="573">
        <f t="shared" si="499"/>
        <v>0.77880883602378903</v>
      </c>
    </row>
    <row r="3544" spans="1:10" x14ac:dyDescent="0.25">
      <c r="A3544">
        <f t="shared" si="500"/>
        <v>0.35413977888166215</v>
      </c>
      <c r="B3544" s="2">
        <f t="shared" si="495"/>
        <v>35.410000000001524</v>
      </c>
      <c r="C3544" s="428">
        <f t="shared" si="501"/>
        <v>35.409999999999997</v>
      </c>
      <c r="D3544" s="425">
        <f t="shared" si="496"/>
        <v>0.35413977888164688</v>
      </c>
      <c r="E3544" s="433">
        <f t="shared" si="502"/>
        <v>35.409999999999997</v>
      </c>
      <c r="F3544" s="430">
        <f t="shared" si="497"/>
        <v>0.37205128004874949</v>
      </c>
      <c r="G3544" s="439">
        <f t="shared" si="503"/>
        <v>35.409999999999997</v>
      </c>
      <c r="H3544" s="435">
        <f t="shared" si="498"/>
        <v>0.37205128004874949</v>
      </c>
      <c r="I3544" s="577">
        <f t="shared" si="503"/>
        <v>35.409999999999997</v>
      </c>
      <c r="J3544" s="573">
        <f t="shared" si="499"/>
        <v>0.77889079053566124</v>
      </c>
    </row>
    <row r="3545" spans="1:10" x14ac:dyDescent="0.25">
      <c r="A3545">
        <f t="shared" si="500"/>
        <v>0.35423970205167027</v>
      </c>
      <c r="B3545" s="2">
        <f t="shared" si="495"/>
        <v>35.420000000001522</v>
      </c>
      <c r="C3545" s="428">
        <f t="shared" si="501"/>
        <v>35.42</v>
      </c>
      <c r="D3545" s="425">
        <f t="shared" si="496"/>
        <v>0.35423970205165511</v>
      </c>
      <c r="E3545" s="433">
        <f t="shared" si="502"/>
        <v>35.42</v>
      </c>
      <c r="F3545" s="430">
        <f t="shared" si="497"/>
        <v>0.37214242279279608</v>
      </c>
      <c r="G3545" s="439">
        <f t="shared" si="503"/>
        <v>35.42</v>
      </c>
      <c r="H3545" s="435">
        <f t="shared" si="498"/>
        <v>0.37214242279279608</v>
      </c>
      <c r="I3545" s="577">
        <f t="shared" si="503"/>
        <v>35.42</v>
      </c>
      <c r="J3545" s="573">
        <f t="shared" si="499"/>
        <v>0.77897274658057936</v>
      </c>
    </row>
    <row r="3546" spans="1:10" x14ac:dyDescent="0.25">
      <c r="A3546">
        <f t="shared" si="500"/>
        <v>0.3543396253734164</v>
      </c>
      <c r="B3546" s="2">
        <f t="shared" si="495"/>
        <v>35.43000000000152</v>
      </c>
      <c r="C3546" s="428">
        <f t="shared" si="501"/>
        <v>35.43</v>
      </c>
      <c r="D3546" s="425">
        <f t="shared" si="496"/>
        <v>0.35433962537340119</v>
      </c>
      <c r="E3546" s="433">
        <f t="shared" si="502"/>
        <v>35.43</v>
      </c>
      <c r="F3546" s="430">
        <f t="shared" si="497"/>
        <v>0.37223357002552793</v>
      </c>
      <c r="G3546" s="439">
        <f t="shared" si="503"/>
        <v>35.43</v>
      </c>
      <c r="H3546" s="435">
        <f t="shared" si="498"/>
        <v>0.37223357002552793</v>
      </c>
      <c r="I3546" s="577">
        <f t="shared" si="503"/>
        <v>35.43</v>
      </c>
      <c r="J3546" s="573">
        <f t="shared" si="499"/>
        <v>0.77905470415834843</v>
      </c>
    </row>
    <row r="3547" spans="1:10" x14ac:dyDescent="0.25">
      <c r="A3547">
        <f t="shared" si="500"/>
        <v>0.35443954884659501</v>
      </c>
      <c r="B3547" s="2">
        <f t="shared" si="495"/>
        <v>35.440000000001518</v>
      </c>
      <c r="C3547" s="428">
        <f t="shared" si="501"/>
        <v>35.44</v>
      </c>
      <c r="D3547" s="425">
        <f t="shared" si="496"/>
        <v>0.3544395488465798</v>
      </c>
      <c r="E3547" s="433">
        <f t="shared" si="502"/>
        <v>35.44</v>
      </c>
      <c r="F3547" s="430">
        <f t="shared" si="497"/>
        <v>0.37232472174473014</v>
      </c>
      <c r="G3547" s="439">
        <f t="shared" si="503"/>
        <v>35.44</v>
      </c>
      <c r="H3547" s="435">
        <f t="shared" si="498"/>
        <v>0.37232472174473014</v>
      </c>
      <c r="I3547" s="577">
        <f t="shared" si="503"/>
        <v>35.44</v>
      </c>
      <c r="J3547" s="573">
        <f t="shared" si="499"/>
        <v>0.77913666326877329</v>
      </c>
    </row>
    <row r="3548" spans="1:10" x14ac:dyDescent="0.25">
      <c r="A3548">
        <f t="shared" si="500"/>
        <v>0.35453947247090173</v>
      </c>
      <c r="B3548" s="2">
        <f t="shared" si="495"/>
        <v>35.450000000001516</v>
      </c>
      <c r="C3548" s="428">
        <f t="shared" si="501"/>
        <v>35.450000000000003</v>
      </c>
      <c r="D3548" s="425">
        <f t="shared" si="496"/>
        <v>0.35453947247088657</v>
      </c>
      <c r="E3548" s="433">
        <f t="shared" si="502"/>
        <v>35.450000000000003</v>
      </c>
      <c r="F3548" s="430">
        <f t="shared" si="497"/>
        <v>0.37241587794818881</v>
      </c>
      <c r="G3548" s="439">
        <f t="shared" si="503"/>
        <v>35.450000000000003</v>
      </c>
      <c r="H3548" s="435">
        <f t="shared" si="498"/>
        <v>0.37241587794818881</v>
      </c>
      <c r="I3548" s="577">
        <f t="shared" si="503"/>
        <v>35.450000000000003</v>
      </c>
      <c r="J3548" s="573">
        <f t="shared" si="499"/>
        <v>0.77921862391165864</v>
      </c>
    </row>
    <row r="3549" spans="1:10" x14ac:dyDescent="0.25">
      <c r="A3549">
        <f t="shared" si="500"/>
        <v>0.35463939624603236</v>
      </c>
      <c r="B3549" s="2">
        <f t="shared" si="495"/>
        <v>35.460000000001514</v>
      </c>
      <c r="C3549" s="428">
        <f t="shared" si="501"/>
        <v>35.46</v>
      </c>
      <c r="D3549" s="425">
        <f t="shared" si="496"/>
        <v>0.35463939624601731</v>
      </c>
      <c r="E3549" s="433">
        <f t="shared" si="502"/>
        <v>35.46</v>
      </c>
      <c r="F3549" s="430">
        <f t="shared" si="497"/>
        <v>0.37250703863369089</v>
      </c>
      <c r="G3549" s="439">
        <f t="shared" si="503"/>
        <v>35.46</v>
      </c>
      <c r="H3549" s="435">
        <f t="shared" si="498"/>
        <v>0.37250703863369089</v>
      </c>
      <c r="I3549" s="577">
        <f t="shared" si="503"/>
        <v>35.46</v>
      </c>
      <c r="J3549" s="573">
        <f t="shared" si="499"/>
        <v>0.77930058608680874</v>
      </c>
    </row>
    <row r="3550" spans="1:10" x14ac:dyDescent="0.25">
      <c r="A3550">
        <f t="shared" si="500"/>
        <v>0.3547393201716838</v>
      </c>
      <c r="B3550" s="2">
        <f t="shared" si="495"/>
        <v>35.470000000001512</v>
      </c>
      <c r="C3550" s="428">
        <f t="shared" si="501"/>
        <v>35.47</v>
      </c>
      <c r="D3550" s="425">
        <f t="shared" si="496"/>
        <v>0.3547393201716687</v>
      </c>
      <c r="E3550" s="433">
        <f t="shared" si="502"/>
        <v>35.47</v>
      </c>
      <c r="F3550" s="430">
        <f t="shared" si="497"/>
        <v>0.3725982037990242</v>
      </c>
      <c r="G3550" s="439">
        <f t="shared" si="503"/>
        <v>35.47</v>
      </c>
      <c r="H3550" s="435">
        <f t="shared" si="498"/>
        <v>0.3725982037990242</v>
      </c>
      <c r="I3550" s="577">
        <f t="shared" si="503"/>
        <v>35.47</v>
      </c>
      <c r="J3550" s="573">
        <f t="shared" si="499"/>
        <v>0.77938254979402899</v>
      </c>
    </row>
    <row r="3551" spans="1:10" x14ac:dyDescent="0.25">
      <c r="A3551">
        <f t="shared" si="500"/>
        <v>0.35483924424755314</v>
      </c>
      <c r="B3551" s="2">
        <f t="shared" si="495"/>
        <v>35.48000000000151</v>
      </c>
      <c r="C3551" s="428">
        <f t="shared" si="501"/>
        <v>35.479999999999997</v>
      </c>
      <c r="D3551" s="425">
        <f t="shared" si="496"/>
        <v>0.35483924424753804</v>
      </c>
      <c r="E3551" s="433">
        <f t="shared" si="502"/>
        <v>35.479999999999997</v>
      </c>
      <c r="F3551" s="430">
        <f t="shared" si="497"/>
        <v>0.37268937344197783</v>
      </c>
      <c r="G3551" s="439">
        <f t="shared" si="503"/>
        <v>35.479999999999997</v>
      </c>
      <c r="H3551" s="435">
        <f t="shared" si="498"/>
        <v>0.37268937344197783</v>
      </c>
      <c r="I3551" s="577">
        <f t="shared" si="503"/>
        <v>35.479999999999997</v>
      </c>
      <c r="J3551" s="573">
        <f t="shared" si="499"/>
        <v>0.77946451503312386</v>
      </c>
    </row>
    <row r="3552" spans="1:10" x14ac:dyDescent="0.25">
      <c r="A3552">
        <f t="shared" si="500"/>
        <v>0.35493916847333828</v>
      </c>
      <c r="B3552" s="2">
        <f t="shared" ref="B3552:B3615" si="504">B3551+0.01</f>
        <v>35.490000000001508</v>
      </c>
      <c r="C3552" s="428">
        <f t="shared" si="501"/>
        <v>35.49</v>
      </c>
      <c r="D3552" s="425">
        <f t="shared" si="496"/>
        <v>0.35493916847332319</v>
      </c>
      <c r="E3552" s="433">
        <f t="shared" si="502"/>
        <v>35.49</v>
      </c>
      <c r="F3552" s="430">
        <f t="shared" si="497"/>
        <v>0.37278054756034162</v>
      </c>
      <c r="G3552" s="439">
        <f t="shared" si="503"/>
        <v>35.49</v>
      </c>
      <c r="H3552" s="435">
        <f t="shared" si="498"/>
        <v>0.37278054756034162</v>
      </c>
      <c r="I3552" s="577">
        <f t="shared" si="503"/>
        <v>35.49</v>
      </c>
      <c r="J3552" s="573">
        <f t="shared" si="499"/>
        <v>0.77954648180389829</v>
      </c>
    </row>
    <row r="3553" spans="1:10" x14ac:dyDescent="0.25">
      <c r="A3553">
        <f t="shared" si="500"/>
        <v>0.35503909284873775</v>
      </c>
      <c r="B3553" s="2">
        <f t="shared" si="504"/>
        <v>35.500000000001506</v>
      </c>
      <c r="C3553" s="428">
        <f t="shared" si="501"/>
        <v>35.5</v>
      </c>
      <c r="D3553" s="425">
        <f t="shared" si="496"/>
        <v>0.35503909284872265</v>
      </c>
      <c r="E3553" s="433">
        <f t="shared" si="502"/>
        <v>35.5</v>
      </c>
      <c r="F3553" s="430">
        <f t="shared" si="497"/>
        <v>0.37287172615190622</v>
      </c>
      <c r="G3553" s="439">
        <f t="shared" si="503"/>
        <v>35.5</v>
      </c>
      <c r="H3553" s="435">
        <f t="shared" si="498"/>
        <v>0.37287172615190622</v>
      </c>
      <c r="I3553" s="577">
        <f t="shared" si="503"/>
        <v>35.5</v>
      </c>
      <c r="J3553" s="573">
        <f t="shared" si="499"/>
        <v>0.77962845010615711</v>
      </c>
    </row>
    <row r="3554" spans="1:10" x14ac:dyDescent="0.25">
      <c r="A3554">
        <f t="shared" si="500"/>
        <v>0.35513901737345055</v>
      </c>
      <c r="B3554" s="2">
        <f t="shared" si="504"/>
        <v>35.510000000001504</v>
      </c>
      <c r="C3554" s="428">
        <f t="shared" si="501"/>
        <v>35.51</v>
      </c>
      <c r="D3554" s="425">
        <f t="shared" si="496"/>
        <v>0.35513901737343551</v>
      </c>
      <c r="E3554" s="433">
        <f t="shared" si="502"/>
        <v>35.51</v>
      </c>
      <c r="F3554" s="430">
        <f t="shared" si="497"/>
        <v>0.37296290921446357</v>
      </c>
      <c r="G3554" s="439">
        <f t="shared" si="503"/>
        <v>35.51</v>
      </c>
      <c r="H3554" s="435">
        <f t="shared" si="498"/>
        <v>0.37296290921446357</v>
      </c>
      <c r="I3554" s="577">
        <f t="shared" si="503"/>
        <v>35.51</v>
      </c>
      <c r="J3554" s="573">
        <f t="shared" si="499"/>
        <v>0.77971041993970536</v>
      </c>
    </row>
    <row r="3555" spans="1:10" x14ac:dyDescent="0.25">
      <c r="A3555">
        <f t="shared" si="500"/>
        <v>0.35523894204717649</v>
      </c>
      <c r="B3555" s="2">
        <f t="shared" si="504"/>
        <v>35.520000000001502</v>
      </c>
      <c r="C3555" s="428">
        <f t="shared" si="501"/>
        <v>35.520000000000003</v>
      </c>
      <c r="D3555" s="425">
        <f t="shared" si="496"/>
        <v>0.35523894204716155</v>
      </c>
      <c r="E3555" s="433">
        <f t="shared" si="502"/>
        <v>35.520000000000003</v>
      </c>
      <c r="F3555" s="430">
        <f t="shared" si="497"/>
        <v>0.37305409674580631</v>
      </c>
      <c r="G3555" s="439">
        <f t="shared" si="503"/>
        <v>35.520000000000003</v>
      </c>
      <c r="H3555" s="435">
        <f t="shared" si="498"/>
        <v>0.37305409674580631</v>
      </c>
      <c r="I3555" s="577">
        <f t="shared" si="503"/>
        <v>35.520000000000003</v>
      </c>
      <c r="J3555" s="573">
        <f t="shared" si="499"/>
        <v>0.77979239130434808</v>
      </c>
    </row>
    <row r="3556" spans="1:10" x14ac:dyDescent="0.25">
      <c r="A3556">
        <f t="shared" si="500"/>
        <v>0.35533886686961591</v>
      </c>
      <c r="B3556" s="2">
        <f t="shared" si="504"/>
        <v>35.5300000000015</v>
      </c>
      <c r="C3556" s="428">
        <f t="shared" si="501"/>
        <v>35.53</v>
      </c>
      <c r="D3556" s="425">
        <f t="shared" si="496"/>
        <v>0.35533886686960087</v>
      </c>
      <c r="E3556" s="433">
        <f t="shared" si="502"/>
        <v>35.53</v>
      </c>
      <c r="F3556" s="430">
        <f t="shared" si="497"/>
        <v>0.37314528874372799</v>
      </c>
      <c r="G3556" s="439">
        <f t="shared" si="503"/>
        <v>35.53</v>
      </c>
      <c r="H3556" s="435">
        <f t="shared" si="498"/>
        <v>0.37314528874372799</v>
      </c>
      <c r="I3556" s="577">
        <f t="shared" si="503"/>
        <v>35.53</v>
      </c>
      <c r="J3556" s="573">
        <f t="shared" si="499"/>
        <v>0.77987436419988976</v>
      </c>
    </row>
    <row r="3557" spans="1:10" x14ac:dyDescent="0.25">
      <c r="A3557">
        <f t="shared" si="500"/>
        <v>0.35543879184046967</v>
      </c>
      <c r="B3557" s="2">
        <f t="shared" si="504"/>
        <v>35.540000000001498</v>
      </c>
      <c r="C3557" s="428">
        <f t="shared" si="501"/>
        <v>35.54</v>
      </c>
      <c r="D3557" s="425">
        <f t="shared" si="496"/>
        <v>0.35543879184045468</v>
      </c>
      <c r="E3557" s="433">
        <f t="shared" si="502"/>
        <v>35.54</v>
      </c>
      <c r="F3557" s="430">
        <f t="shared" si="497"/>
        <v>0.37323648520602332</v>
      </c>
      <c r="G3557" s="439">
        <f t="shared" si="503"/>
        <v>35.54</v>
      </c>
      <c r="H3557" s="435">
        <f t="shared" si="498"/>
        <v>0.37323648520602332</v>
      </c>
      <c r="I3557" s="577">
        <f t="shared" si="503"/>
        <v>35.54</v>
      </c>
      <c r="J3557" s="573">
        <f t="shared" si="499"/>
        <v>0.77995633862613567</v>
      </c>
    </row>
    <row r="3558" spans="1:10" x14ac:dyDescent="0.25">
      <c r="A3558">
        <f t="shared" si="500"/>
        <v>0.35553871695943934</v>
      </c>
      <c r="B3558" s="2">
        <f t="shared" si="504"/>
        <v>35.550000000001496</v>
      </c>
      <c r="C3558" s="428">
        <f t="shared" si="501"/>
        <v>35.549999999999997</v>
      </c>
      <c r="D3558" s="425">
        <f t="shared" si="496"/>
        <v>0.35553871695942441</v>
      </c>
      <c r="E3558" s="433">
        <f t="shared" si="502"/>
        <v>35.549999999999997</v>
      </c>
      <c r="F3558" s="430">
        <f t="shared" si="497"/>
        <v>0.37332768613048783</v>
      </c>
      <c r="G3558" s="439">
        <f t="shared" si="503"/>
        <v>35.549999999999997</v>
      </c>
      <c r="H3558" s="435">
        <f t="shared" si="498"/>
        <v>0.37332768613048783</v>
      </c>
      <c r="I3558" s="577">
        <f t="shared" si="503"/>
        <v>35.549999999999997</v>
      </c>
      <c r="J3558" s="573">
        <f t="shared" si="499"/>
        <v>0.78003831458289108</v>
      </c>
    </row>
    <row r="3559" spans="1:10" x14ac:dyDescent="0.25">
      <c r="A3559">
        <f t="shared" si="500"/>
        <v>0.35563864222622721</v>
      </c>
      <c r="B3559" s="2">
        <f t="shared" si="504"/>
        <v>35.560000000001494</v>
      </c>
      <c r="C3559" s="428">
        <f t="shared" si="501"/>
        <v>35.56</v>
      </c>
      <c r="D3559" s="425">
        <f t="shared" si="496"/>
        <v>0.35563864222621228</v>
      </c>
      <c r="E3559" s="433">
        <f t="shared" si="502"/>
        <v>35.56</v>
      </c>
      <c r="F3559" s="430">
        <f t="shared" si="497"/>
        <v>0.37341889151491814</v>
      </c>
      <c r="G3559" s="439">
        <f t="shared" si="503"/>
        <v>35.56</v>
      </c>
      <c r="H3559" s="435">
        <f t="shared" si="498"/>
        <v>0.37341889151491814</v>
      </c>
      <c r="I3559" s="577">
        <f t="shared" si="503"/>
        <v>35.56</v>
      </c>
      <c r="J3559" s="573">
        <f t="shared" si="499"/>
        <v>0.78012029206996125</v>
      </c>
    </row>
    <row r="3560" spans="1:10" x14ac:dyDescent="0.25">
      <c r="A3560">
        <f t="shared" si="500"/>
        <v>0.3557385676405358</v>
      </c>
      <c r="B3560" s="2">
        <f t="shared" si="504"/>
        <v>35.570000000001492</v>
      </c>
      <c r="C3560" s="428">
        <f t="shared" si="501"/>
        <v>35.57</v>
      </c>
      <c r="D3560" s="425">
        <f t="shared" si="496"/>
        <v>0.35573856764052092</v>
      </c>
      <c r="E3560" s="433">
        <f t="shared" si="502"/>
        <v>35.57</v>
      </c>
      <c r="F3560" s="430">
        <f t="shared" si="497"/>
        <v>0.37351010135711149</v>
      </c>
      <c r="G3560" s="439">
        <f t="shared" si="503"/>
        <v>35.57</v>
      </c>
      <c r="H3560" s="435">
        <f t="shared" si="498"/>
        <v>0.37351010135711149</v>
      </c>
      <c r="I3560" s="577">
        <f t="shared" si="503"/>
        <v>35.57</v>
      </c>
      <c r="J3560" s="573">
        <f t="shared" si="499"/>
        <v>0.78020227108715001</v>
      </c>
    </row>
    <row r="3561" spans="1:10" x14ac:dyDescent="0.25">
      <c r="A3561">
        <f t="shared" si="500"/>
        <v>0.35583849320206873</v>
      </c>
      <c r="B3561" s="2">
        <f t="shared" si="504"/>
        <v>35.58000000000149</v>
      </c>
      <c r="C3561" s="428">
        <f t="shared" si="501"/>
        <v>35.58</v>
      </c>
      <c r="D3561" s="425">
        <f t="shared" si="496"/>
        <v>0.3558384932020538</v>
      </c>
      <c r="E3561" s="433">
        <f t="shared" si="502"/>
        <v>35.58</v>
      </c>
      <c r="F3561" s="430">
        <f t="shared" si="497"/>
        <v>0.37360131565486648</v>
      </c>
      <c r="G3561" s="439">
        <f t="shared" si="503"/>
        <v>35.58</v>
      </c>
      <c r="H3561" s="435">
        <f t="shared" si="498"/>
        <v>0.37360131565486648</v>
      </c>
      <c r="I3561" s="577">
        <f t="shared" si="503"/>
        <v>35.58</v>
      </c>
      <c r="J3561" s="573">
        <f t="shared" si="499"/>
        <v>0.78028425163426451</v>
      </c>
    </row>
    <row r="3562" spans="1:10" x14ac:dyDescent="0.25">
      <c r="A3562">
        <f t="shared" si="500"/>
        <v>0.35593841891052974</v>
      </c>
      <c r="B3562" s="2">
        <f t="shared" si="504"/>
        <v>35.590000000001488</v>
      </c>
      <c r="C3562" s="428">
        <f t="shared" si="501"/>
        <v>35.590000000000003</v>
      </c>
      <c r="D3562" s="425">
        <f t="shared" si="496"/>
        <v>0.35593841891051486</v>
      </c>
      <c r="E3562" s="433">
        <f t="shared" si="502"/>
        <v>35.590000000000003</v>
      </c>
      <c r="F3562" s="430">
        <f t="shared" si="497"/>
        <v>0.37369253440598238</v>
      </c>
      <c r="G3562" s="439">
        <f t="shared" si="503"/>
        <v>35.590000000000003</v>
      </c>
      <c r="H3562" s="435">
        <f t="shared" si="498"/>
        <v>0.37369253440598238</v>
      </c>
      <c r="I3562" s="577">
        <f t="shared" si="503"/>
        <v>35.590000000000003</v>
      </c>
      <c r="J3562" s="573">
        <f t="shared" si="499"/>
        <v>0.78036623371110814</v>
      </c>
    </row>
    <row r="3563" spans="1:10" x14ac:dyDescent="0.25">
      <c r="A3563">
        <f t="shared" si="500"/>
        <v>0.35603834476562363</v>
      </c>
      <c r="B3563" s="2">
        <f t="shared" si="504"/>
        <v>35.600000000001486</v>
      </c>
      <c r="C3563" s="428">
        <f t="shared" si="501"/>
        <v>35.6</v>
      </c>
      <c r="D3563" s="425">
        <f t="shared" si="496"/>
        <v>0.35603834476560881</v>
      </c>
      <c r="E3563" s="433">
        <f t="shared" si="502"/>
        <v>35.6</v>
      </c>
      <c r="F3563" s="430">
        <f t="shared" si="497"/>
        <v>0.37378375760825944</v>
      </c>
      <c r="G3563" s="439">
        <f t="shared" si="503"/>
        <v>35.6</v>
      </c>
      <c r="H3563" s="435">
        <f t="shared" si="498"/>
        <v>0.37378375760825944</v>
      </c>
      <c r="I3563" s="577">
        <f t="shared" si="503"/>
        <v>35.6</v>
      </c>
      <c r="J3563" s="573">
        <f t="shared" si="499"/>
        <v>0.78044821731748726</v>
      </c>
    </row>
    <row r="3564" spans="1:10" x14ac:dyDescent="0.25">
      <c r="A3564">
        <f t="shared" si="500"/>
        <v>0.3561382707670554</v>
      </c>
      <c r="B3564" s="2">
        <f t="shared" si="504"/>
        <v>35.610000000001484</v>
      </c>
      <c r="C3564" s="428">
        <f t="shared" si="501"/>
        <v>35.61</v>
      </c>
      <c r="D3564" s="425">
        <f t="shared" si="496"/>
        <v>0.35613827076704052</v>
      </c>
      <c r="E3564" s="433">
        <f t="shared" si="502"/>
        <v>35.61</v>
      </c>
      <c r="F3564" s="430">
        <f t="shared" si="497"/>
        <v>0.37387498525949897</v>
      </c>
      <c r="G3564" s="439">
        <f t="shared" si="503"/>
        <v>35.61</v>
      </c>
      <c r="H3564" s="435">
        <f t="shared" si="498"/>
        <v>0.37387498525949897</v>
      </c>
      <c r="I3564" s="577">
        <f t="shared" si="503"/>
        <v>35.61</v>
      </c>
      <c r="J3564" s="573">
        <f t="shared" si="499"/>
        <v>0.78053020245320637</v>
      </c>
    </row>
    <row r="3565" spans="1:10" x14ac:dyDescent="0.25">
      <c r="A3565">
        <f t="shared" si="500"/>
        <v>0.35623819691453085</v>
      </c>
      <c r="B3565" s="2">
        <f t="shared" si="504"/>
        <v>35.620000000001482</v>
      </c>
      <c r="C3565" s="428">
        <f t="shared" si="501"/>
        <v>35.619999999999997</v>
      </c>
      <c r="D3565" s="425">
        <f t="shared" si="496"/>
        <v>0.35623819691451608</v>
      </c>
      <c r="E3565" s="433">
        <f t="shared" si="502"/>
        <v>35.619999999999997</v>
      </c>
      <c r="F3565" s="430">
        <f t="shared" si="497"/>
        <v>0.37396621735750318</v>
      </c>
      <c r="G3565" s="439">
        <f t="shared" si="503"/>
        <v>35.619999999999997</v>
      </c>
      <c r="H3565" s="435">
        <f t="shared" si="498"/>
        <v>0.37396621735750318</v>
      </c>
      <c r="I3565" s="577">
        <f t="shared" si="503"/>
        <v>35.619999999999997</v>
      </c>
      <c r="J3565" s="573">
        <f t="shared" si="499"/>
        <v>0.78061218911807162</v>
      </c>
    </row>
    <row r="3566" spans="1:10" x14ac:dyDescent="0.25">
      <c r="A3566">
        <f t="shared" si="500"/>
        <v>0.35633812320775654</v>
      </c>
      <c r="B3566" s="2">
        <f t="shared" si="504"/>
        <v>35.63000000000148</v>
      </c>
      <c r="C3566" s="428">
        <f t="shared" si="501"/>
        <v>35.630000000000003</v>
      </c>
      <c r="D3566" s="425">
        <f t="shared" si="496"/>
        <v>0.35633812320774177</v>
      </c>
      <c r="E3566" s="433">
        <f t="shared" si="502"/>
        <v>35.630000000000003</v>
      </c>
      <c r="F3566" s="430">
        <f t="shared" si="497"/>
        <v>0.37405745390007528</v>
      </c>
      <c r="G3566" s="439">
        <f t="shared" si="503"/>
        <v>35.630000000000003</v>
      </c>
      <c r="H3566" s="435">
        <f t="shared" si="498"/>
        <v>0.37405745390007528</v>
      </c>
      <c r="I3566" s="577">
        <f t="shared" si="503"/>
        <v>35.630000000000003</v>
      </c>
      <c r="J3566" s="573">
        <f t="shared" si="499"/>
        <v>0.78069417731188728</v>
      </c>
    </row>
    <row r="3567" spans="1:10" x14ac:dyDescent="0.25">
      <c r="A3567">
        <f t="shared" si="500"/>
        <v>0.35643804964643927</v>
      </c>
      <c r="B3567" s="2">
        <f t="shared" si="504"/>
        <v>35.640000000001478</v>
      </c>
      <c r="C3567" s="428">
        <f t="shared" si="501"/>
        <v>35.64</v>
      </c>
      <c r="D3567" s="425">
        <f t="shared" si="496"/>
        <v>0.3564380496464245</v>
      </c>
      <c r="E3567" s="433">
        <f t="shared" si="502"/>
        <v>35.64</v>
      </c>
      <c r="F3567" s="430">
        <f t="shared" si="497"/>
        <v>0.37414869488501917</v>
      </c>
      <c r="G3567" s="439">
        <f t="shared" si="503"/>
        <v>35.64</v>
      </c>
      <c r="H3567" s="435">
        <f t="shared" si="498"/>
        <v>0.37414869488501917</v>
      </c>
      <c r="I3567" s="577">
        <f t="shared" si="503"/>
        <v>35.64</v>
      </c>
      <c r="J3567" s="573">
        <f t="shared" si="499"/>
        <v>0.78077616703445918</v>
      </c>
    </row>
    <row r="3568" spans="1:10" x14ac:dyDescent="0.25">
      <c r="A3568">
        <f t="shared" si="500"/>
        <v>0.35653797623028671</v>
      </c>
      <c r="B3568" s="2">
        <f t="shared" si="504"/>
        <v>35.650000000001477</v>
      </c>
      <c r="C3568" s="428">
        <f t="shared" si="501"/>
        <v>35.65</v>
      </c>
      <c r="D3568" s="425">
        <f t="shared" si="496"/>
        <v>0.35653797623027195</v>
      </c>
      <c r="E3568" s="433">
        <f t="shared" si="502"/>
        <v>35.65</v>
      </c>
      <c r="F3568" s="430">
        <f t="shared" si="497"/>
        <v>0.37423994031014007</v>
      </c>
      <c r="G3568" s="439">
        <f t="shared" si="503"/>
        <v>35.65</v>
      </c>
      <c r="H3568" s="435">
        <f t="shared" si="498"/>
        <v>0.37423994031014007</v>
      </c>
      <c r="I3568" s="577">
        <f t="shared" si="503"/>
        <v>35.65</v>
      </c>
      <c r="J3568" s="573">
        <f t="shared" si="499"/>
        <v>0.78085815828559302</v>
      </c>
    </row>
    <row r="3569" spans="1:10" x14ac:dyDescent="0.25">
      <c r="A3569">
        <f t="shared" si="500"/>
        <v>0.35663790295900694</v>
      </c>
      <c r="B3569" s="2">
        <f t="shared" si="504"/>
        <v>35.660000000001475</v>
      </c>
      <c r="C3569" s="428">
        <f t="shared" si="501"/>
        <v>35.659999999999997</v>
      </c>
      <c r="D3569" s="425">
        <f t="shared" si="496"/>
        <v>0.35663790295899211</v>
      </c>
      <c r="E3569" s="433">
        <f t="shared" si="502"/>
        <v>35.659999999999997</v>
      </c>
      <c r="F3569" s="430">
        <f t="shared" si="497"/>
        <v>0.37433119017324396</v>
      </c>
      <c r="G3569" s="439">
        <f t="shared" si="503"/>
        <v>35.659999999999997</v>
      </c>
      <c r="H3569" s="435">
        <f t="shared" si="498"/>
        <v>0.37433119017324396</v>
      </c>
      <c r="I3569" s="577">
        <f t="shared" si="503"/>
        <v>35.659999999999997</v>
      </c>
      <c r="J3569" s="573">
        <f t="shared" si="499"/>
        <v>0.78094015106509362</v>
      </c>
    </row>
    <row r="3570" spans="1:10" x14ac:dyDescent="0.25">
      <c r="A3570">
        <f t="shared" si="500"/>
        <v>0.35673782983230878</v>
      </c>
      <c r="B3570" s="2">
        <f t="shared" si="504"/>
        <v>35.670000000001473</v>
      </c>
      <c r="C3570" s="428">
        <f t="shared" si="501"/>
        <v>35.67</v>
      </c>
      <c r="D3570" s="425">
        <f t="shared" si="496"/>
        <v>0.35673782983229407</v>
      </c>
      <c r="E3570" s="433">
        <f t="shared" si="502"/>
        <v>35.67</v>
      </c>
      <c r="F3570" s="430">
        <f t="shared" si="497"/>
        <v>0.37442244447213774</v>
      </c>
      <c r="G3570" s="439">
        <f t="shared" si="503"/>
        <v>35.67</v>
      </c>
      <c r="H3570" s="435">
        <f t="shared" si="498"/>
        <v>0.37442244447213774</v>
      </c>
      <c r="I3570" s="577">
        <f t="shared" si="503"/>
        <v>35.67</v>
      </c>
      <c r="J3570" s="573">
        <f t="shared" si="499"/>
        <v>0.78102214537276693</v>
      </c>
    </row>
    <row r="3571" spans="1:10" x14ac:dyDescent="0.25">
      <c r="A3571">
        <f t="shared" si="500"/>
        <v>0.35683775684990154</v>
      </c>
      <c r="B3571" s="2">
        <f t="shared" si="504"/>
        <v>35.680000000001471</v>
      </c>
      <c r="C3571" s="428">
        <f t="shared" si="501"/>
        <v>35.68</v>
      </c>
      <c r="D3571" s="425">
        <f t="shared" si="496"/>
        <v>0.35683775684988694</v>
      </c>
      <c r="E3571" s="433">
        <f t="shared" si="502"/>
        <v>35.68</v>
      </c>
      <c r="F3571" s="430">
        <f t="shared" si="497"/>
        <v>0.37451370320462918</v>
      </c>
      <c r="G3571" s="439">
        <f t="shared" si="503"/>
        <v>35.68</v>
      </c>
      <c r="H3571" s="435">
        <f t="shared" si="498"/>
        <v>0.37451370320462918</v>
      </c>
      <c r="I3571" s="577">
        <f t="shared" si="503"/>
        <v>35.68</v>
      </c>
      <c r="J3571" s="573">
        <f t="shared" si="499"/>
        <v>0.7811041412084182</v>
      </c>
    </row>
    <row r="3572" spans="1:10" x14ac:dyDescent="0.25">
      <c r="A3572">
        <f t="shared" si="500"/>
        <v>0.35693768401149528</v>
      </c>
      <c r="B3572" s="2">
        <f t="shared" si="504"/>
        <v>35.690000000001469</v>
      </c>
      <c r="C3572" s="428">
        <f t="shared" si="501"/>
        <v>35.69</v>
      </c>
      <c r="D3572" s="425">
        <f t="shared" si="496"/>
        <v>0.35693768401148063</v>
      </c>
      <c r="E3572" s="433">
        <f t="shared" si="502"/>
        <v>35.69</v>
      </c>
      <c r="F3572" s="430">
        <f t="shared" si="497"/>
        <v>0.37460496636852725</v>
      </c>
      <c r="G3572" s="439">
        <f t="shared" si="503"/>
        <v>35.69</v>
      </c>
      <c r="H3572" s="435">
        <f t="shared" si="498"/>
        <v>0.37460496636852725</v>
      </c>
      <c r="I3572" s="577">
        <f t="shared" si="503"/>
        <v>35.69</v>
      </c>
      <c r="J3572" s="573">
        <f t="shared" si="499"/>
        <v>0.78118613857185293</v>
      </c>
    </row>
    <row r="3573" spans="1:10" x14ac:dyDescent="0.25">
      <c r="A3573">
        <f t="shared" si="500"/>
        <v>0.35703761131680056</v>
      </c>
      <c r="B3573" s="2">
        <f t="shared" si="504"/>
        <v>35.700000000001467</v>
      </c>
      <c r="C3573" s="428">
        <f t="shared" si="501"/>
        <v>35.700000000000003</v>
      </c>
      <c r="D3573" s="425">
        <f t="shared" si="496"/>
        <v>0.35703761131678591</v>
      </c>
      <c r="E3573" s="433">
        <f t="shared" si="502"/>
        <v>35.700000000000003</v>
      </c>
      <c r="F3573" s="430">
        <f t="shared" si="497"/>
        <v>0.37469623396164176</v>
      </c>
      <c r="G3573" s="439">
        <f t="shared" si="503"/>
        <v>35.700000000000003</v>
      </c>
      <c r="H3573" s="435">
        <f t="shared" si="498"/>
        <v>0.37469623396164176</v>
      </c>
      <c r="I3573" s="577">
        <f t="shared" si="503"/>
        <v>35.700000000000003</v>
      </c>
      <c r="J3573" s="573">
        <f t="shared" si="499"/>
        <v>0.78126813746287671</v>
      </c>
    </row>
    <row r="3574" spans="1:10" x14ac:dyDescent="0.25">
      <c r="A3574">
        <f t="shared" si="500"/>
        <v>0.35713753876552834</v>
      </c>
      <c r="B3574" s="2">
        <f t="shared" si="504"/>
        <v>35.710000000001465</v>
      </c>
      <c r="C3574" s="428">
        <f t="shared" si="501"/>
        <v>35.71</v>
      </c>
      <c r="D3574" s="425">
        <f t="shared" si="496"/>
        <v>0.35713753876551368</v>
      </c>
      <c r="E3574" s="433">
        <f t="shared" si="502"/>
        <v>35.71</v>
      </c>
      <c r="F3574" s="430">
        <f t="shared" si="497"/>
        <v>0.37478750598178334</v>
      </c>
      <c r="G3574" s="439">
        <f t="shared" si="503"/>
        <v>35.71</v>
      </c>
      <c r="H3574" s="435">
        <f t="shared" si="498"/>
        <v>0.37478750598178334</v>
      </c>
      <c r="I3574" s="577">
        <f t="shared" si="503"/>
        <v>35.71</v>
      </c>
      <c r="J3574" s="573">
        <f t="shared" si="499"/>
        <v>0.78135013788129482</v>
      </c>
    </row>
    <row r="3575" spans="1:10" x14ac:dyDescent="0.25">
      <c r="A3575">
        <f t="shared" si="500"/>
        <v>0.35723746635739045</v>
      </c>
      <c r="B3575" s="2">
        <f t="shared" si="504"/>
        <v>35.720000000001463</v>
      </c>
      <c r="C3575" s="428">
        <f t="shared" si="501"/>
        <v>35.72</v>
      </c>
      <c r="D3575" s="425">
        <f t="shared" si="496"/>
        <v>0.3572374663573758</v>
      </c>
      <c r="E3575" s="433">
        <f t="shared" si="502"/>
        <v>35.72</v>
      </c>
      <c r="F3575" s="430">
        <f t="shared" si="497"/>
        <v>0.37487878242676359</v>
      </c>
      <c r="G3575" s="439">
        <f t="shared" si="503"/>
        <v>35.72</v>
      </c>
      <c r="H3575" s="435">
        <f t="shared" si="498"/>
        <v>0.37487878242676359</v>
      </c>
      <c r="I3575" s="577">
        <f t="shared" si="503"/>
        <v>35.72</v>
      </c>
      <c r="J3575" s="573">
        <f t="shared" si="499"/>
        <v>0.78143213982691329</v>
      </c>
    </row>
    <row r="3576" spans="1:10" x14ac:dyDescent="0.25">
      <c r="A3576">
        <f t="shared" si="500"/>
        <v>0.35733739409209919</v>
      </c>
      <c r="B3576" s="2">
        <f t="shared" si="504"/>
        <v>35.730000000001461</v>
      </c>
      <c r="C3576" s="428">
        <f t="shared" si="501"/>
        <v>35.729999999999997</v>
      </c>
      <c r="D3576" s="425">
        <f t="shared" si="496"/>
        <v>0.35733739409208454</v>
      </c>
      <c r="E3576" s="433">
        <f t="shared" si="502"/>
        <v>35.729999999999997</v>
      </c>
      <c r="F3576" s="430">
        <f t="shared" si="497"/>
        <v>0.37497006329439536</v>
      </c>
      <c r="G3576" s="439">
        <f t="shared" si="503"/>
        <v>35.729999999999997</v>
      </c>
      <c r="H3576" s="435">
        <f t="shared" si="498"/>
        <v>0.37497006329439536</v>
      </c>
      <c r="I3576" s="577">
        <f t="shared" si="503"/>
        <v>35.729999999999997</v>
      </c>
      <c r="J3576" s="573">
        <f t="shared" si="499"/>
        <v>0.7815141432995375</v>
      </c>
    </row>
    <row r="3577" spans="1:10" x14ac:dyDescent="0.25">
      <c r="A3577">
        <f t="shared" si="500"/>
        <v>0.35743732196936745</v>
      </c>
      <c r="B3577" s="2">
        <f t="shared" si="504"/>
        <v>35.740000000001459</v>
      </c>
      <c r="C3577" s="428">
        <f t="shared" si="501"/>
        <v>35.74</v>
      </c>
      <c r="D3577" s="425">
        <f t="shared" si="496"/>
        <v>0.35743732196935291</v>
      </c>
      <c r="E3577" s="433">
        <f t="shared" si="502"/>
        <v>35.74</v>
      </c>
      <c r="F3577" s="430">
        <f t="shared" si="497"/>
        <v>0.37506134858249207</v>
      </c>
      <c r="G3577" s="439">
        <f t="shared" si="503"/>
        <v>35.74</v>
      </c>
      <c r="H3577" s="435">
        <f t="shared" si="498"/>
        <v>0.37506134858249207</v>
      </c>
      <c r="I3577" s="577">
        <f t="shared" si="503"/>
        <v>35.74</v>
      </c>
      <c r="J3577" s="573">
        <f t="shared" si="499"/>
        <v>0.78159614829897361</v>
      </c>
    </row>
    <row r="3578" spans="1:10" x14ac:dyDescent="0.25">
      <c r="A3578">
        <f t="shared" si="500"/>
        <v>0.35753724998890873</v>
      </c>
      <c r="B3578" s="2">
        <f t="shared" si="504"/>
        <v>35.750000000001457</v>
      </c>
      <c r="C3578" s="428">
        <f t="shared" si="501"/>
        <v>35.75</v>
      </c>
      <c r="D3578" s="425">
        <f t="shared" si="496"/>
        <v>0.35753724998889419</v>
      </c>
      <c r="E3578" s="433">
        <f t="shared" si="502"/>
        <v>35.75</v>
      </c>
      <c r="F3578" s="430">
        <f t="shared" si="497"/>
        <v>0.37515263828886819</v>
      </c>
      <c r="G3578" s="439">
        <f t="shared" si="503"/>
        <v>35.75</v>
      </c>
      <c r="H3578" s="435">
        <f t="shared" si="498"/>
        <v>0.37515263828886819</v>
      </c>
      <c r="I3578" s="577">
        <f t="shared" si="503"/>
        <v>35.75</v>
      </c>
      <c r="J3578" s="573">
        <f t="shared" si="499"/>
        <v>0.78167815482502667</v>
      </c>
    </row>
    <row r="3579" spans="1:10" x14ac:dyDescent="0.25">
      <c r="A3579">
        <f t="shared" si="500"/>
        <v>0.35763717815043711</v>
      </c>
      <c r="B3579" s="2">
        <f t="shared" si="504"/>
        <v>35.760000000001455</v>
      </c>
      <c r="C3579" s="428">
        <f t="shared" si="501"/>
        <v>35.76</v>
      </c>
      <c r="D3579" s="425">
        <f t="shared" si="496"/>
        <v>0.35763717815042256</v>
      </c>
      <c r="E3579" s="433">
        <f t="shared" si="502"/>
        <v>35.76</v>
      </c>
      <c r="F3579" s="430">
        <f t="shared" si="497"/>
        <v>0.37524393241133919</v>
      </c>
      <c r="G3579" s="439">
        <f t="shared" si="503"/>
        <v>35.76</v>
      </c>
      <c r="H3579" s="435">
        <f t="shared" si="498"/>
        <v>0.37524393241133919</v>
      </c>
      <c r="I3579" s="577">
        <f t="shared" si="503"/>
        <v>35.76</v>
      </c>
      <c r="J3579" s="573">
        <f t="shared" si="499"/>
        <v>0.78176016287750272</v>
      </c>
    </row>
    <row r="3580" spans="1:10" x14ac:dyDescent="0.25">
      <c r="A3580">
        <f t="shared" si="500"/>
        <v>0.35773710645366713</v>
      </c>
      <c r="B3580" s="2">
        <f t="shared" si="504"/>
        <v>35.770000000001453</v>
      </c>
      <c r="C3580" s="428">
        <f t="shared" si="501"/>
        <v>35.770000000000003</v>
      </c>
      <c r="D3580" s="425">
        <f t="shared" si="496"/>
        <v>0.35773710645365264</v>
      </c>
      <c r="E3580" s="433">
        <f t="shared" si="502"/>
        <v>35.770000000000003</v>
      </c>
      <c r="F3580" s="430">
        <f t="shared" si="497"/>
        <v>0.37533523094772159</v>
      </c>
      <c r="G3580" s="439">
        <f t="shared" si="503"/>
        <v>35.770000000000003</v>
      </c>
      <c r="H3580" s="435">
        <f t="shared" si="498"/>
        <v>0.37533523094772159</v>
      </c>
      <c r="I3580" s="577">
        <f t="shared" si="503"/>
        <v>35.770000000000003</v>
      </c>
      <c r="J3580" s="573">
        <f t="shared" si="499"/>
        <v>0.78184217245620757</v>
      </c>
    </row>
    <row r="3581" spans="1:10" x14ac:dyDescent="0.25">
      <c r="A3581">
        <f t="shared" si="500"/>
        <v>0.35783703489831409</v>
      </c>
      <c r="B3581" s="2">
        <f t="shared" si="504"/>
        <v>35.780000000001451</v>
      </c>
      <c r="C3581" s="428">
        <f t="shared" si="501"/>
        <v>35.78</v>
      </c>
      <c r="D3581" s="425">
        <f t="shared" si="496"/>
        <v>0.35783703489829966</v>
      </c>
      <c r="E3581" s="433">
        <f t="shared" si="502"/>
        <v>35.78</v>
      </c>
      <c r="F3581" s="430">
        <f t="shared" si="497"/>
        <v>0.37542653389583253</v>
      </c>
      <c r="G3581" s="439">
        <f t="shared" si="503"/>
        <v>35.78</v>
      </c>
      <c r="H3581" s="435">
        <f t="shared" si="498"/>
        <v>0.37542653389583253</v>
      </c>
      <c r="I3581" s="577">
        <f t="shared" si="503"/>
        <v>35.78</v>
      </c>
      <c r="J3581" s="573">
        <f t="shared" si="499"/>
        <v>0.78192418356094662</v>
      </c>
    </row>
    <row r="3582" spans="1:10" x14ac:dyDescent="0.25">
      <c r="A3582">
        <f t="shared" si="500"/>
        <v>0.35793696348409387</v>
      </c>
      <c r="B3582" s="2">
        <f t="shared" si="504"/>
        <v>35.790000000001449</v>
      </c>
      <c r="C3582" s="428">
        <f t="shared" si="501"/>
        <v>35.79</v>
      </c>
      <c r="D3582" s="425">
        <f t="shared" si="496"/>
        <v>0.35793696348407933</v>
      </c>
      <c r="E3582" s="433">
        <f t="shared" si="502"/>
        <v>35.79</v>
      </c>
      <c r="F3582" s="430">
        <f t="shared" si="497"/>
        <v>0.37551784125349041</v>
      </c>
      <c r="G3582" s="439">
        <f t="shared" si="503"/>
        <v>35.79</v>
      </c>
      <c r="H3582" s="435">
        <f t="shared" si="498"/>
        <v>0.37551784125349041</v>
      </c>
      <c r="I3582" s="577">
        <f t="shared" si="503"/>
        <v>35.79</v>
      </c>
      <c r="J3582" s="573">
        <f t="shared" si="499"/>
        <v>0.78200619619152656</v>
      </c>
    </row>
    <row r="3583" spans="1:10" x14ac:dyDescent="0.25">
      <c r="A3583">
        <f t="shared" si="500"/>
        <v>0.35803689221072271</v>
      </c>
      <c r="B3583" s="2">
        <f t="shared" si="504"/>
        <v>35.800000000001447</v>
      </c>
      <c r="C3583" s="428">
        <f t="shared" si="501"/>
        <v>35.799999999999997</v>
      </c>
      <c r="D3583" s="425">
        <f t="shared" si="496"/>
        <v>0.35803689221070822</v>
      </c>
      <c r="E3583" s="433">
        <f t="shared" si="502"/>
        <v>35.799999999999997</v>
      </c>
      <c r="F3583" s="430">
        <f t="shared" si="497"/>
        <v>0.37560915301851444</v>
      </c>
      <c r="G3583" s="439">
        <f t="shared" si="503"/>
        <v>35.799999999999997</v>
      </c>
      <c r="H3583" s="435">
        <f t="shared" si="498"/>
        <v>0.37560915301851444</v>
      </c>
      <c r="I3583" s="577">
        <f t="shared" si="503"/>
        <v>35.799999999999997</v>
      </c>
      <c r="J3583" s="573">
        <f t="shared" si="499"/>
        <v>0.782088210347752</v>
      </c>
    </row>
    <row r="3584" spans="1:10" x14ac:dyDescent="0.25">
      <c r="A3584">
        <f t="shared" si="500"/>
        <v>0.35813682107791767</v>
      </c>
      <c r="B3584" s="2">
        <f t="shared" si="504"/>
        <v>35.810000000001445</v>
      </c>
      <c r="C3584" s="428">
        <f t="shared" si="501"/>
        <v>35.81</v>
      </c>
      <c r="D3584" s="425">
        <f t="shared" si="496"/>
        <v>0.35813682107790323</v>
      </c>
      <c r="E3584" s="433">
        <f t="shared" si="502"/>
        <v>35.81</v>
      </c>
      <c r="F3584" s="430">
        <f t="shared" si="497"/>
        <v>0.37570046918872496</v>
      </c>
      <c r="G3584" s="439">
        <f t="shared" si="503"/>
        <v>35.81</v>
      </c>
      <c r="H3584" s="435">
        <f t="shared" si="498"/>
        <v>0.37570046918872496</v>
      </c>
      <c r="I3584" s="577">
        <f t="shared" si="503"/>
        <v>35.81</v>
      </c>
      <c r="J3584" s="573">
        <f t="shared" si="499"/>
        <v>0.7821702260294302</v>
      </c>
    </row>
    <row r="3585" spans="1:10" x14ac:dyDescent="0.25">
      <c r="A3585">
        <f t="shared" si="500"/>
        <v>0.35823675008539629</v>
      </c>
      <c r="B3585" s="2">
        <f t="shared" si="504"/>
        <v>35.820000000001443</v>
      </c>
      <c r="C3585" s="428">
        <f t="shared" si="501"/>
        <v>35.82</v>
      </c>
      <c r="D3585" s="425">
        <f t="shared" si="496"/>
        <v>0.35823675008538186</v>
      </c>
      <c r="E3585" s="433">
        <f t="shared" si="502"/>
        <v>35.82</v>
      </c>
      <c r="F3585" s="430">
        <f t="shared" si="497"/>
        <v>0.37579178976194277</v>
      </c>
      <c r="G3585" s="439">
        <f t="shared" si="503"/>
        <v>35.82</v>
      </c>
      <c r="H3585" s="435">
        <f t="shared" si="498"/>
        <v>0.37579178976194277</v>
      </c>
      <c r="I3585" s="577">
        <f t="shared" si="503"/>
        <v>35.82</v>
      </c>
      <c r="J3585" s="573">
        <f t="shared" si="499"/>
        <v>0.78225224323636666</v>
      </c>
    </row>
    <row r="3586" spans="1:10" x14ac:dyDescent="0.25">
      <c r="A3586">
        <f t="shared" si="500"/>
        <v>0.35833667923287665</v>
      </c>
      <c r="B3586" s="2">
        <f t="shared" si="504"/>
        <v>35.830000000001441</v>
      </c>
      <c r="C3586" s="428">
        <f t="shared" si="501"/>
        <v>35.83</v>
      </c>
      <c r="D3586" s="425">
        <f t="shared" si="496"/>
        <v>0.35833667923286228</v>
      </c>
      <c r="E3586" s="433">
        <f t="shared" si="502"/>
        <v>35.83</v>
      </c>
      <c r="F3586" s="430">
        <f t="shared" si="497"/>
        <v>0.37588311473599018</v>
      </c>
      <c r="G3586" s="439">
        <f t="shared" si="503"/>
        <v>35.83</v>
      </c>
      <c r="H3586" s="435">
        <f t="shared" si="498"/>
        <v>0.37588311473599018</v>
      </c>
      <c r="I3586" s="577">
        <f t="shared" si="503"/>
        <v>35.83</v>
      </c>
      <c r="J3586" s="573">
        <f t="shared" si="499"/>
        <v>0.78233426196836697</v>
      </c>
    </row>
    <row r="3587" spans="1:10" x14ac:dyDescent="0.25">
      <c r="A3587">
        <f t="shared" si="500"/>
        <v>0.35843660852007753</v>
      </c>
      <c r="B3587" s="2">
        <f t="shared" si="504"/>
        <v>35.840000000001439</v>
      </c>
      <c r="C3587" s="428">
        <f t="shared" si="501"/>
        <v>35.840000000000003</v>
      </c>
      <c r="D3587" s="425">
        <f t="shared" ref="D3587:D3650" si="505">(((1+C3587/100)^D$2)*C3587/100)/(((1+C3587/100)^D$2)-1)</f>
        <v>0.3584366085200632</v>
      </c>
      <c r="E3587" s="433">
        <f t="shared" si="502"/>
        <v>35.840000000000003</v>
      </c>
      <c r="F3587" s="430">
        <f t="shared" ref="F3587:F3650" si="506">(((1+E3587/100)^F$2)*E3587/100)/(((1+E3587/100)^F$2)-1)</f>
        <v>0.37597444410869008</v>
      </c>
      <c r="G3587" s="439">
        <f t="shared" si="503"/>
        <v>35.840000000000003</v>
      </c>
      <c r="H3587" s="435">
        <f t="shared" ref="H3587:H3650" si="507">(((1+G3587/100)^H$2)*G3587/100)/(((1+G3587/100)^H$2)-1)</f>
        <v>0.37597444410869008</v>
      </c>
      <c r="I3587" s="577">
        <f t="shared" si="503"/>
        <v>35.840000000000003</v>
      </c>
      <c r="J3587" s="573">
        <f t="shared" ref="J3587:J3650" si="508">(((1+I3587/100)^J$2)*I3587/100)/(((1+I3587/100)^J$2)-1)</f>
        <v>0.78241628222523729</v>
      </c>
    </row>
    <row r="3588" spans="1:10" x14ac:dyDescent="0.25">
      <c r="A3588">
        <f t="shared" si="500"/>
        <v>0.35853653794671803</v>
      </c>
      <c r="B3588" s="2">
        <f t="shared" si="504"/>
        <v>35.850000000001437</v>
      </c>
      <c r="C3588" s="428">
        <f t="shared" si="501"/>
        <v>35.85</v>
      </c>
      <c r="D3588" s="425">
        <f t="shared" si="505"/>
        <v>0.3585365379467037</v>
      </c>
      <c r="E3588" s="433">
        <f t="shared" si="502"/>
        <v>35.85</v>
      </c>
      <c r="F3588" s="430">
        <f t="shared" si="506"/>
        <v>0.37606577787786644</v>
      </c>
      <c r="G3588" s="439">
        <f t="shared" si="503"/>
        <v>35.85</v>
      </c>
      <c r="H3588" s="435">
        <f t="shared" si="507"/>
        <v>0.37606577787786644</v>
      </c>
      <c r="I3588" s="577">
        <f t="shared" si="503"/>
        <v>35.85</v>
      </c>
      <c r="J3588" s="573">
        <f t="shared" si="508"/>
        <v>0.78249830400678388</v>
      </c>
    </row>
    <row r="3589" spans="1:10" x14ac:dyDescent="0.25">
      <c r="A3589">
        <f t="shared" ref="A3589:A3652" si="509">(((1+B3589/100)^A$2)*B3589/100)/(((1+B3589/100)^A$2)-1)</f>
        <v>0.35863646751251815</v>
      </c>
      <c r="B3589" s="2">
        <f t="shared" si="504"/>
        <v>35.860000000001435</v>
      </c>
      <c r="C3589" s="428">
        <f t="shared" si="501"/>
        <v>35.86</v>
      </c>
      <c r="D3589" s="425">
        <f t="shared" si="505"/>
        <v>0.35863646751250383</v>
      </c>
      <c r="E3589" s="433">
        <f t="shared" si="502"/>
        <v>35.86</v>
      </c>
      <c r="F3589" s="430">
        <f t="shared" si="506"/>
        <v>0.37615711604134416</v>
      </c>
      <c r="G3589" s="439">
        <f t="shared" si="503"/>
        <v>35.86</v>
      </c>
      <c r="H3589" s="435">
        <f t="shared" si="507"/>
        <v>0.37615711604134416</v>
      </c>
      <c r="I3589" s="577">
        <f t="shared" si="503"/>
        <v>35.86</v>
      </c>
      <c r="J3589" s="573">
        <f t="shared" si="508"/>
        <v>0.78258032731281257</v>
      </c>
    </row>
    <row r="3590" spans="1:10" x14ac:dyDescent="0.25">
      <c r="A3590">
        <f t="shared" si="509"/>
        <v>0.35873639721719819</v>
      </c>
      <c r="B3590" s="2">
        <f t="shared" si="504"/>
        <v>35.870000000001433</v>
      </c>
      <c r="C3590" s="428">
        <f t="shared" ref="C3590:C3653" si="510">ROUND(C3589+0.01,2)</f>
        <v>35.869999999999997</v>
      </c>
      <c r="D3590" s="425">
        <f t="shared" si="505"/>
        <v>0.35873639721718392</v>
      </c>
      <c r="E3590" s="433">
        <f t="shared" ref="E3590:E3653" si="511">ROUND(E3589+0.01,2)</f>
        <v>35.869999999999997</v>
      </c>
      <c r="F3590" s="430">
        <f t="shared" si="506"/>
        <v>0.37624845859694905</v>
      </c>
      <c r="G3590" s="439">
        <f t="shared" ref="G3590:I3653" si="512">ROUND(G3589+0.01,2)</f>
        <v>35.869999999999997</v>
      </c>
      <c r="H3590" s="435">
        <f t="shared" si="507"/>
        <v>0.37624845859694905</v>
      </c>
      <c r="I3590" s="577">
        <f t="shared" si="512"/>
        <v>35.869999999999997</v>
      </c>
      <c r="J3590" s="573">
        <f t="shared" si="508"/>
        <v>0.78266235214312951</v>
      </c>
    </row>
    <row r="3591" spans="1:10" x14ac:dyDescent="0.25">
      <c r="A3591">
        <f t="shared" si="509"/>
        <v>0.35883632706047924</v>
      </c>
      <c r="B3591" s="2">
        <f t="shared" si="504"/>
        <v>35.880000000001431</v>
      </c>
      <c r="C3591" s="428">
        <f t="shared" si="510"/>
        <v>35.880000000000003</v>
      </c>
      <c r="D3591" s="425">
        <f t="shared" si="505"/>
        <v>0.35883632706046492</v>
      </c>
      <c r="E3591" s="433">
        <f t="shared" si="511"/>
        <v>35.880000000000003</v>
      </c>
      <c r="F3591" s="430">
        <f t="shared" si="506"/>
        <v>0.37633980554250801</v>
      </c>
      <c r="G3591" s="439">
        <f t="shared" si="512"/>
        <v>35.880000000000003</v>
      </c>
      <c r="H3591" s="435">
        <f t="shared" si="507"/>
        <v>0.37633980554250801</v>
      </c>
      <c r="I3591" s="577">
        <f t="shared" si="512"/>
        <v>35.880000000000003</v>
      </c>
      <c r="J3591" s="573">
        <f t="shared" si="508"/>
        <v>0.78274437849754108</v>
      </c>
    </row>
    <row r="3592" spans="1:10" x14ac:dyDescent="0.25">
      <c r="A3592">
        <f t="shared" si="509"/>
        <v>0.35893625704208265</v>
      </c>
      <c r="B3592" s="2">
        <f t="shared" si="504"/>
        <v>35.890000000001429</v>
      </c>
      <c r="C3592" s="428">
        <f t="shared" si="510"/>
        <v>35.89</v>
      </c>
      <c r="D3592" s="425">
        <f t="shared" si="505"/>
        <v>0.35893625704206839</v>
      </c>
      <c r="E3592" s="433">
        <f t="shared" si="511"/>
        <v>35.89</v>
      </c>
      <c r="F3592" s="430">
        <f t="shared" si="506"/>
        <v>0.37643115687584849</v>
      </c>
      <c r="G3592" s="439">
        <f t="shared" si="512"/>
        <v>35.89</v>
      </c>
      <c r="H3592" s="435">
        <f t="shared" si="507"/>
        <v>0.37643115687584849</v>
      </c>
      <c r="I3592" s="577">
        <f t="shared" si="512"/>
        <v>35.89</v>
      </c>
      <c r="J3592" s="573">
        <f t="shared" si="508"/>
        <v>0.78282640637585321</v>
      </c>
    </row>
    <row r="3593" spans="1:10" x14ac:dyDescent="0.25">
      <c r="A3593">
        <f t="shared" si="509"/>
        <v>0.35903618716173075</v>
      </c>
      <c r="B3593" s="2">
        <f t="shared" si="504"/>
        <v>35.900000000001427</v>
      </c>
      <c r="C3593" s="428">
        <f t="shared" si="510"/>
        <v>35.9</v>
      </c>
      <c r="D3593" s="425">
        <f t="shared" si="505"/>
        <v>0.35903618716171648</v>
      </c>
      <c r="E3593" s="433">
        <f t="shared" si="511"/>
        <v>35.9</v>
      </c>
      <c r="F3593" s="430">
        <f t="shared" si="506"/>
        <v>0.37652251259479941</v>
      </c>
      <c r="G3593" s="439">
        <f t="shared" si="512"/>
        <v>35.9</v>
      </c>
      <c r="H3593" s="435">
        <f t="shared" si="507"/>
        <v>0.37652251259479941</v>
      </c>
      <c r="I3593" s="577">
        <f t="shared" si="512"/>
        <v>35.9</v>
      </c>
      <c r="J3593" s="573">
        <f t="shared" si="508"/>
        <v>0.78290843577787195</v>
      </c>
    </row>
    <row r="3594" spans="1:10" x14ac:dyDescent="0.25">
      <c r="A3594">
        <f t="shared" si="509"/>
        <v>0.35913611741914608</v>
      </c>
      <c r="B3594" s="2">
        <f t="shared" si="504"/>
        <v>35.910000000001425</v>
      </c>
      <c r="C3594" s="428">
        <f t="shared" si="510"/>
        <v>35.909999999999997</v>
      </c>
      <c r="D3594" s="425">
        <f t="shared" si="505"/>
        <v>0.35913611741913182</v>
      </c>
      <c r="E3594" s="433">
        <f t="shared" si="511"/>
        <v>35.909999999999997</v>
      </c>
      <c r="F3594" s="430">
        <f t="shared" si="506"/>
        <v>0.37661387269719027</v>
      </c>
      <c r="G3594" s="439">
        <f t="shared" si="512"/>
        <v>35.909999999999997</v>
      </c>
      <c r="H3594" s="435">
        <f t="shared" si="507"/>
        <v>0.37661387269719027</v>
      </c>
      <c r="I3594" s="577">
        <f t="shared" si="512"/>
        <v>35.909999999999997</v>
      </c>
      <c r="J3594" s="573">
        <f t="shared" si="508"/>
        <v>0.78299046670340378</v>
      </c>
    </row>
    <row r="3595" spans="1:10" x14ac:dyDescent="0.25">
      <c r="A3595">
        <f t="shared" si="509"/>
        <v>0.359236047814052</v>
      </c>
      <c r="B3595" s="2">
        <f t="shared" si="504"/>
        <v>35.920000000001423</v>
      </c>
      <c r="C3595" s="428">
        <f t="shared" si="510"/>
        <v>35.92</v>
      </c>
      <c r="D3595" s="425">
        <f t="shared" si="505"/>
        <v>0.35923604781403773</v>
      </c>
      <c r="E3595" s="433">
        <f t="shared" si="511"/>
        <v>35.92</v>
      </c>
      <c r="F3595" s="430">
        <f t="shared" si="506"/>
        <v>0.37670523718085164</v>
      </c>
      <c r="G3595" s="439">
        <f t="shared" si="512"/>
        <v>35.92</v>
      </c>
      <c r="H3595" s="435">
        <f t="shared" si="507"/>
        <v>0.37670523718085164</v>
      </c>
      <c r="I3595" s="577">
        <f t="shared" si="512"/>
        <v>35.92</v>
      </c>
      <c r="J3595" s="573">
        <f t="shared" si="508"/>
        <v>0.78307249915225507</v>
      </c>
    </row>
    <row r="3596" spans="1:10" x14ac:dyDescent="0.25">
      <c r="A3596">
        <f t="shared" si="509"/>
        <v>0.3593359783461722</v>
      </c>
      <c r="B3596" s="2">
        <f t="shared" si="504"/>
        <v>35.930000000001421</v>
      </c>
      <c r="C3596" s="428">
        <f t="shared" si="510"/>
        <v>35.93</v>
      </c>
      <c r="D3596" s="425">
        <f t="shared" si="505"/>
        <v>0.35933597834615799</v>
      </c>
      <c r="E3596" s="433">
        <f t="shared" si="511"/>
        <v>35.93</v>
      </c>
      <c r="F3596" s="430">
        <f t="shared" si="506"/>
        <v>0.37679660604361498</v>
      </c>
      <c r="G3596" s="439">
        <f t="shared" si="512"/>
        <v>35.93</v>
      </c>
      <c r="H3596" s="435">
        <f t="shared" si="507"/>
        <v>0.37679660604361498</v>
      </c>
      <c r="I3596" s="577">
        <f t="shared" si="512"/>
        <v>35.93</v>
      </c>
      <c r="J3596" s="573">
        <f t="shared" si="508"/>
        <v>0.78315453312423189</v>
      </c>
    </row>
    <row r="3597" spans="1:10" x14ac:dyDescent="0.25">
      <c r="A3597">
        <f t="shared" si="509"/>
        <v>0.35943590901523109</v>
      </c>
      <c r="B3597" s="2">
        <f t="shared" si="504"/>
        <v>35.940000000001419</v>
      </c>
      <c r="C3597" s="428">
        <f t="shared" si="510"/>
        <v>35.94</v>
      </c>
      <c r="D3597" s="425">
        <f t="shared" si="505"/>
        <v>0.35943590901521683</v>
      </c>
      <c r="E3597" s="433">
        <f t="shared" si="511"/>
        <v>35.94</v>
      </c>
      <c r="F3597" s="430">
        <f t="shared" si="506"/>
        <v>0.37688797928331264</v>
      </c>
      <c r="G3597" s="439">
        <f t="shared" si="512"/>
        <v>35.94</v>
      </c>
      <c r="H3597" s="435">
        <f t="shared" si="507"/>
        <v>0.37688797928331264</v>
      </c>
      <c r="I3597" s="577">
        <f t="shared" si="512"/>
        <v>35.94</v>
      </c>
      <c r="J3597" s="573">
        <f t="shared" si="508"/>
        <v>0.78323656861914037</v>
      </c>
    </row>
    <row r="3598" spans="1:10" x14ac:dyDescent="0.25">
      <c r="A3598">
        <f t="shared" si="509"/>
        <v>0.3595358398209535</v>
      </c>
      <c r="B3598" s="2">
        <f t="shared" si="504"/>
        <v>35.950000000001417</v>
      </c>
      <c r="C3598" s="428">
        <f t="shared" si="510"/>
        <v>35.950000000000003</v>
      </c>
      <c r="D3598" s="425">
        <f t="shared" si="505"/>
        <v>0.35953583982093945</v>
      </c>
      <c r="E3598" s="433">
        <f t="shared" si="511"/>
        <v>35.950000000000003</v>
      </c>
      <c r="F3598" s="430">
        <f t="shared" si="506"/>
        <v>0.37697935689777817</v>
      </c>
      <c r="G3598" s="439">
        <f t="shared" si="512"/>
        <v>35.950000000000003</v>
      </c>
      <c r="H3598" s="435">
        <f t="shared" si="507"/>
        <v>0.37697935689777817</v>
      </c>
      <c r="I3598" s="577">
        <f t="shared" si="512"/>
        <v>35.950000000000003</v>
      </c>
      <c r="J3598" s="573">
        <f t="shared" si="508"/>
        <v>0.78331860563678735</v>
      </c>
    </row>
    <row r="3599" spans="1:10" x14ac:dyDescent="0.25">
      <c r="A3599">
        <f t="shared" si="509"/>
        <v>0.35963577076306519</v>
      </c>
      <c r="B3599" s="2">
        <f t="shared" si="504"/>
        <v>35.960000000001415</v>
      </c>
      <c r="C3599" s="428">
        <f t="shared" si="510"/>
        <v>35.96</v>
      </c>
      <c r="D3599" s="425">
        <f t="shared" si="505"/>
        <v>0.35963577076305109</v>
      </c>
      <c r="E3599" s="433">
        <f t="shared" si="511"/>
        <v>35.96</v>
      </c>
      <c r="F3599" s="430">
        <f t="shared" si="506"/>
        <v>0.37707073888484571</v>
      </c>
      <c r="G3599" s="439">
        <f t="shared" si="512"/>
        <v>35.96</v>
      </c>
      <c r="H3599" s="435">
        <f t="shared" si="507"/>
        <v>0.37707073888484571</v>
      </c>
      <c r="I3599" s="577">
        <f t="shared" si="512"/>
        <v>35.96</v>
      </c>
      <c r="J3599" s="573">
        <f t="shared" si="508"/>
        <v>0.78340064417697919</v>
      </c>
    </row>
    <row r="3600" spans="1:10" x14ac:dyDescent="0.25">
      <c r="A3600">
        <f t="shared" si="509"/>
        <v>0.359735701841292</v>
      </c>
      <c r="B3600" s="2">
        <f t="shared" si="504"/>
        <v>35.970000000001413</v>
      </c>
      <c r="C3600" s="428">
        <f t="shared" si="510"/>
        <v>35.97</v>
      </c>
      <c r="D3600" s="425">
        <f t="shared" si="505"/>
        <v>0.3597357018412779</v>
      </c>
      <c r="E3600" s="433">
        <f t="shared" si="511"/>
        <v>35.97</v>
      </c>
      <c r="F3600" s="430">
        <f t="shared" si="506"/>
        <v>0.37716212524235049</v>
      </c>
      <c r="G3600" s="439">
        <f t="shared" si="512"/>
        <v>35.97</v>
      </c>
      <c r="H3600" s="435">
        <f t="shared" si="507"/>
        <v>0.37716212524235049</v>
      </c>
      <c r="I3600" s="577">
        <f t="shared" si="512"/>
        <v>35.97</v>
      </c>
      <c r="J3600" s="573">
        <f t="shared" si="508"/>
        <v>0.78348268423952216</v>
      </c>
    </row>
    <row r="3601" spans="1:10" x14ac:dyDescent="0.25">
      <c r="A3601">
        <f t="shared" si="509"/>
        <v>0.35983563305536059</v>
      </c>
      <c r="B3601" s="2">
        <f t="shared" si="504"/>
        <v>35.980000000001411</v>
      </c>
      <c r="C3601" s="428">
        <f t="shared" si="510"/>
        <v>35.979999999999997</v>
      </c>
      <c r="D3601" s="425">
        <f t="shared" si="505"/>
        <v>0.35983563305534644</v>
      </c>
      <c r="E3601" s="433">
        <f t="shared" si="511"/>
        <v>35.979999999999997</v>
      </c>
      <c r="F3601" s="430">
        <f t="shared" si="506"/>
        <v>0.37725351596812884</v>
      </c>
      <c r="G3601" s="439">
        <f t="shared" si="512"/>
        <v>35.979999999999997</v>
      </c>
      <c r="H3601" s="435">
        <f t="shared" si="507"/>
        <v>0.37725351596812884</v>
      </c>
      <c r="I3601" s="577">
        <f t="shared" si="512"/>
        <v>35.979999999999997</v>
      </c>
      <c r="J3601" s="573">
        <f t="shared" si="508"/>
        <v>0.78356472582422243</v>
      </c>
    </row>
    <row r="3602" spans="1:10" x14ac:dyDescent="0.25">
      <c r="A3602">
        <f t="shared" si="509"/>
        <v>0.35993556440499813</v>
      </c>
      <c r="B3602" s="2">
        <f t="shared" si="504"/>
        <v>35.990000000001409</v>
      </c>
      <c r="C3602" s="428">
        <f t="shared" si="510"/>
        <v>35.99</v>
      </c>
      <c r="D3602" s="425">
        <f t="shared" si="505"/>
        <v>0.35993556440498398</v>
      </c>
      <c r="E3602" s="433">
        <f t="shared" si="511"/>
        <v>35.99</v>
      </c>
      <c r="F3602" s="430">
        <f t="shared" si="506"/>
        <v>0.37734491106001783</v>
      </c>
      <c r="G3602" s="439">
        <f t="shared" si="512"/>
        <v>35.99</v>
      </c>
      <c r="H3602" s="435">
        <f t="shared" si="507"/>
        <v>0.37734491106001783</v>
      </c>
      <c r="I3602" s="577">
        <f t="shared" si="512"/>
        <v>35.99</v>
      </c>
      <c r="J3602" s="573">
        <f t="shared" si="508"/>
        <v>0.78364676893088669</v>
      </c>
    </row>
    <row r="3603" spans="1:10" x14ac:dyDescent="0.25">
      <c r="A3603">
        <f t="shared" si="509"/>
        <v>0.36003549588993222</v>
      </c>
      <c r="B3603" s="2">
        <f t="shared" si="504"/>
        <v>36.000000000001407</v>
      </c>
      <c r="C3603" s="428">
        <f t="shared" si="510"/>
        <v>36</v>
      </c>
      <c r="D3603" s="425">
        <f t="shared" si="505"/>
        <v>0.36003549588991823</v>
      </c>
      <c r="E3603" s="433">
        <f t="shared" si="511"/>
        <v>36</v>
      </c>
      <c r="F3603" s="430">
        <f t="shared" si="506"/>
        <v>0.37743631051585552</v>
      </c>
      <c r="G3603" s="439">
        <f t="shared" si="512"/>
        <v>36</v>
      </c>
      <c r="H3603" s="435">
        <f t="shared" si="507"/>
        <v>0.37743631051585552</v>
      </c>
      <c r="I3603" s="577">
        <f t="shared" si="512"/>
        <v>36</v>
      </c>
      <c r="J3603" s="573">
        <f t="shared" si="508"/>
        <v>0.78372881355932222</v>
      </c>
    </row>
    <row r="3604" spans="1:10" x14ac:dyDescent="0.25">
      <c r="A3604">
        <f t="shared" si="509"/>
        <v>0.36013542750989141</v>
      </c>
      <c r="B3604" s="2">
        <f t="shared" si="504"/>
        <v>36.010000000001405</v>
      </c>
      <c r="C3604" s="428">
        <f t="shared" si="510"/>
        <v>36.01</v>
      </c>
      <c r="D3604" s="425">
        <f t="shared" si="505"/>
        <v>0.36013542750987731</v>
      </c>
      <c r="E3604" s="433">
        <f t="shared" si="511"/>
        <v>36.01</v>
      </c>
      <c r="F3604" s="430">
        <f t="shared" si="506"/>
        <v>0.37752771433348076</v>
      </c>
      <c r="G3604" s="439">
        <f t="shared" si="512"/>
        <v>36.01</v>
      </c>
      <c r="H3604" s="435">
        <f t="shared" si="507"/>
        <v>0.37752771433348076</v>
      </c>
      <c r="I3604" s="577">
        <f t="shared" si="512"/>
        <v>36.01</v>
      </c>
      <c r="J3604" s="573">
        <f t="shared" si="508"/>
        <v>0.78381085970933417</v>
      </c>
    </row>
    <row r="3605" spans="1:10" x14ac:dyDescent="0.25">
      <c r="A3605">
        <f t="shared" si="509"/>
        <v>0.36023535926460432</v>
      </c>
      <c r="B3605" s="2">
        <f t="shared" si="504"/>
        <v>36.020000000001403</v>
      </c>
      <c r="C3605" s="428">
        <f t="shared" si="510"/>
        <v>36.020000000000003</v>
      </c>
      <c r="D3605" s="425">
        <f t="shared" si="505"/>
        <v>0.36023535926459027</v>
      </c>
      <c r="E3605" s="433">
        <f t="shared" si="511"/>
        <v>36.020000000000003</v>
      </c>
      <c r="F3605" s="430">
        <f t="shared" si="506"/>
        <v>0.37761912251073387</v>
      </c>
      <c r="G3605" s="439">
        <f t="shared" si="512"/>
        <v>36.020000000000003</v>
      </c>
      <c r="H3605" s="435">
        <f t="shared" si="507"/>
        <v>0.37761912251073387</v>
      </c>
      <c r="I3605" s="577">
        <f t="shared" si="512"/>
        <v>36.020000000000003</v>
      </c>
      <c r="J3605" s="573">
        <f t="shared" si="508"/>
        <v>0.78389290738073047</v>
      </c>
    </row>
    <row r="3606" spans="1:10" x14ac:dyDescent="0.25">
      <c r="A3606">
        <f t="shared" si="509"/>
        <v>0.36033529115380036</v>
      </c>
      <c r="B3606" s="2">
        <f t="shared" si="504"/>
        <v>36.030000000001401</v>
      </c>
      <c r="C3606" s="428">
        <f t="shared" si="510"/>
        <v>36.03</v>
      </c>
      <c r="D3606" s="425">
        <f t="shared" si="505"/>
        <v>0.36033529115378637</v>
      </c>
      <c r="E3606" s="433">
        <f t="shared" si="511"/>
        <v>36.03</v>
      </c>
      <c r="F3606" s="430">
        <f t="shared" si="506"/>
        <v>0.37771053504545532</v>
      </c>
      <c r="G3606" s="439">
        <f t="shared" si="512"/>
        <v>36.03</v>
      </c>
      <c r="H3606" s="435">
        <f t="shared" si="507"/>
        <v>0.37771053504545532</v>
      </c>
      <c r="I3606" s="577">
        <f t="shared" si="512"/>
        <v>36.03</v>
      </c>
      <c r="J3606" s="573">
        <f t="shared" si="508"/>
        <v>0.78397495657331695</v>
      </c>
    </row>
    <row r="3607" spans="1:10" x14ac:dyDescent="0.25">
      <c r="A3607">
        <f t="shared" si="509"/>
        <v>0.3604352231772095</v>
      </c>
      <c r="B3607" s="2">
        <f t="shared" si="504"/>
        <v>36.040000000001399</v>
      </c>
      <c r="C3607" s="428">
        <f t="shared" si="510"/>
        <v>36.04</v>
      </c>
      <c r="D3607" s="425">
        <f t="shared" si="505"/>
        <v>0.36043522317719545</v>
      </c>
      <c r="E3607" s="433">
        <f t="shared" si="511"/>
        <v>36.04</v>
      </c>
      <c r="F3607" s="430">
        <f t="shared" si="506"/>
        <v>0.3778019519354871</v>
      </c>
      <c r="G3607" s="439">
        <f t="shared" si="512"/>
        <v>36.04</v>
      </c>
      <c r="H3607" s="435">
        <f t="shared" si="507"/>
        <v>0.3778019519354871</v>
      </c>
      <c r="I3607" s="577">
        <f t="shared" si="512"/>
        <v>36.04</v>
      </c>
      <c r="J3607" s="573">
        <f t="shared" si="508"/>
        <v>0.78405700728690042</v>
      </c>
    </row>
    <row r="3608" spans="1:10" x14ac:dyDescent="0.25">
      <c r="A3608">
        <f t="shared" si="509"/>
        <v>0.36053515533456221</v>
      </c>
      <c r="B3608" s="2">
        <f t="shared" si="504"/>
        <v>36.050000000001397</v>
      </c>
      <c r="C3608" s="428">
        <f t="shared" si="510"/>
        <v>36.049999999999997</v>
      </c>
      <c r="D3608" s="425">
        <f t="shared" si="505"/>
        <v>0.36053515533454822</v>
      </c>
      <c r="E3608" s="433">
        <f t="shared" si="511"/>
        <v>36.049999999999997</v>
      </c>
      <c r="F3608" s="430">
        <f t="shared" si="506"/>
        <v>0.37789337317867205</v>
      </c>
      <c r="G3608" s="439">
        <f t="shared" si="512"/>
        <v>36.049999999999997</v>
      </c>
      <c r="H3608" s="435">
        <f t="shared" si="507"/>
        <v>0.37789337317867205</v>
      </c>
      <c r="I3608" s="577">
        <f t="shared" si="512"/>
        <v>36.049999999999997</v>
      </c>
      <c r="J3608" s="573">
        <f t="shared" si="508"/>
        <v>0.78413905952128771</v>
      </c>
    </row>
    <row r="3609" spans="1:10" x14ac:dyDescent="0.25">
      <c r="A3609">
        <f t="shared" si="509"/>
        <v>0.36063508762558943</v>
      </c>
      <c r="B3609" s="2">
        <f t="shared" si="504"/>
        <v>36.060000000001395</v>
      </c>
      <c r="C3609" s="428">
        <f t="shared" si="510"/>
        <v>36.06</v>
      </c>
      <c r="D3609" s="425">
        <f t="shared" si="505"/>
        <v>0.36063508762557556</v>
      </c>
      <c r="E3609" s="433">
        <f t="shared" si="511"/>
        <v>36.06</v>
      </c>
      <c r="F3609" s="430">
        <f t="shared" si="506"/>
        <v>0.37798479877285385</v>
      </c>
      <c r="G3609" s="439">
        <f t="shared" si="512"/>
        <v>36.06</v>
      </c>
      <c r="H3609" s="435">
        <f t="shared" si="507"/>
        <v>0.37798479877285385</v>
      </c>
      <c r="I3609" s="577">
        <f t="shared" si="512"/>
        <v>36.06</v>
      </c>
      <c r="J3609" s="573">
        <f t="shared" si="508"/>
        <v>0.78422111327628574</v>
      </c>
    </row>
    <row r="3610" spans="1:10" x14ac:dyDescent="0.25">
      <c r="A3610">
        <f t="shared" si="509"/>
        <v>0.36073502005002295</v>
      </c>
      <c r="B3610" s="2">
        <f t="shared" si="504"/>
        <v>36.070000000001393</v>
      </c>
      <c r="C3610" s="428">
        <f t="shared" si="510"/>
        <v>36.07</v>
      </c>
      <c r="D3610" s="425">
        <f t="shared" si="505"/>
        <v>0.36073502005000907</v>
      </c>
      <c r="E3610" s="433">
        <f t="shared" si="511"/>
        <v>36.07</v>
      </c>
      <c r="F3610" s="430">
        <f t="shared" si="506"/>
        <v>0.37807622871587704</v>
      </c>
      <c r="G3610" s="439">
        <f t="shared" si="512"/>
        <v>36.07</v>
      </c>
      <c r="H3610" s="435">
        <f t="shared" si="507"/>
        <v>0.37807622871587704</v>
      </c>
      <c r="I3610" s="577">
        <f t="shared" si="512"/>
        <v>36.07</v>
      </c>
      <c r="J3610" s="573">
        <f t="shared" si="508"/>
        <v>0.78430316855170079</v>
      </c>
    </row>
    <row r="3611" spans="1:10" x14ac:dyDescent="0.25">
      <c r="A3611">
        <f t="shared" si="509"/>
        <v>0.36083495260759479</v>
      </c>
      <c r="B3611" s="2">
        <f t="shared" si="504"/>
        <v>36.080000000001391</v>
      </c>
      <c r="C3611" s="428">
        <f t="shared" si="510"/>
        <v>36.08</v>
      </c>
      <c r="D3611" s="425">
        <f t="shared" si="505"/>
        <v>0.36083495260758086</v>
      </c>
      <c r="E3611" s="433">
        <f t="shared" si="511"/>
        <v>36.08</v>
      </c>
      <c r="F3611" s="430">
        <f t="shared" si="506"/>
        <v>0.37816766300558718</v>
      </c>
      <c r="G3611" s="439">
        <f t="shared" si="512"/>
        <v>36.08</v>
      </c>
      <c r="H3611" s="435">
        <f t="shared" si="507"/>
        <v>0.37816766300558718</v>
      </c>
      <c r="I3611" s="577">
        <f t="shared" si="512"/>
        <v>36.08</v>
      </c>
      <c r="J3611" s="573">
        <f t="shared" si="508"/>
        <v>0.7843852253473399</v>
      </c>
    </row>
    <row r="3612" spans="1:10" x14ac:dyDescent="0.25">
      <c r="A3612">
        <f t="shared" si="509"/>
        <v>0.36093488529803752</v>
      </c>
      <c r="B3612" s="2">
        <f t="shared" si="504"/>
        <v>36.090000000001389</v>
      </c>
      <c r="C3612" s="428">
        <f t="shared" si="510"/>
        <v>36.090000000000003</v>
      </c>
      <c r="D3612" s="425">
        <f t="shared" si="505"/>
        <v>0.3609348852980237</v>
      </c>
      <c r="E3612" s="433">
        <f t="shared" si="511"/>
        <v>36.090000000000003</v>
      </c>
      <c r="F3612" s="430">
        <f t="shared" si="506"/>
        <v>0.37825910163983101</v>
      </c>
      <c r="G3612" s="439">
        <f t="shared" si="512"/>
        <v>36.090000000000003</v>
      </c>
      <c r="H3612" s="435">
        <f t="shared" si="507"/>
        <v>0.37825910163983101</v>
      </c>
      <c r="I3612" s="577">
        <f t="shared" si="512"/>
        <v>36.090000000000003</v>
      </c>
      <c r="J3612" s="573">
        <f t="shared" si="508"/>
        <v>0.78446728366300977</v>
      </c>
    </row>
    <row r="3613" spans="1:10" x14ac:dyDescent="0.25">
      <c r="A3613">
        <f t="shared" si="509"/>
        <v>0.36103481812108451</v>
      </c>
      <c r="B3613" s="2">
        <f t="shared" si="504"/>
        <v>36.100000000001387</v>
      </c>
      <c r="C3613" s="428">
        <f t="shared" si="510"/>
        <v>36.1</v>
      </c>
      <c r="D3613" s="425">
        <f t="shared" si="505"/>
        <v>0.36103481812107069</v>
      </c>
      <c r="E3613" s="433">
        <f t="shared" si="511"/>
        <v>36.1</v>
      </c>
      <c r="F3613" s="430">
        <f t="shared" si="506"/>
        <v>0.37835054461645562</v>
      </c>
      <c r="G3613" s="439">
        <f t="shared" si="512"/>
        <v>36.1</v>
      </c>
      <c r="H3613" s="435">
        <f t="shared" si="507"/>
        <v>0.37835054461645562</v>
      </c>
      <c r="I3613" s="577">
        <f t="shared" si="512"/>
        <v>36.1</v>
      </c>
      <c r="J3613" s="573">
        <f t="shared" si="508"/>
        <v>0.78454934349851768</v>
      </c>
    </row>
    <row r="3614" spans="1:10" x14ac:dyDescent="0.25">
      <c r="A3614">
        <f t="shared" si="509"/>
        <v>0.36113475107646942</v>
      </c>
      <c r="B3614" s="2">
        <f t="shared" si="504"/>
        <v>36.110000000001385</v>
      </c>
      <c r="C3614" s="428">
        <f t="shared" si="510"/>
        <v>36.11</v>
      </c>
      <c r="D3614" s="425">
        <f t="shared" si="505"/>
        <v>0.3611347510764556</v>
      </c>
      <c r="E3614" s="433">
        <f t="shared" si="511"/>
        <v>36.11</v>
      </c>
      <c r="F3614" s="430">
        <f t="shared" si="506"/>
        <v>0.37844199193330957</v>
      </c>
      <c r="G3614" s="439">
        <f t="shared" si="512"/>
        <v>36.11</v>
      </c>
      <c r="H3614" s="435">
        <f t="shared" si="507"/>
        <v>0.37844199193330957</v>
      </c>
      <c r="I3614" s="577">
        <f t="shared" si="512"/>
        <v>36.11</v>
      </c>
      <c r="J3614" s="573">
        <f t="shared" si="508"/>
        <v>0.78463140485366989</v>
      </c>
    </row>
    <row r="3615" spans="1:10" x14ac:dyDescent="0.25">
      <c r="A3615">
        <f t="shared" si="509"/>
        <v>0.36123468416392657</v>
      </c>
      <c r="B3615" s="2">
        <f t="shared" si="504"/>
        <v>36.120000000001383</v>
      </c>
      <c r="C3615" s="428">
        <f t="shared" si="510"/>
        <v>36.119999999999997</v>
      </c>
      <c r="D3615" s="425">
        <f t="shared" si="505"/>
        <v>0.36123468416391269</v>
      </c>
      <c r="E3615" s="433">
        <f t="shared" si="511"/>
        <v>36.119999999999997</v>
      </c>
      <c r="F3615" s="430">
        <f t="shared" si="506"/>
        <v>0.37853344358824231</v>
      </c>
      <c r="G3615" s="439">
        <f t="shared" si="512"/>
        <v>36.119999999999997</v>
      </c>
      <c r="H3615" s="435">
        <f t="shared" si="507"/>
        <v>0.37853344358824231</v>
      </c>
      <c r="I3615" s="577">
        <f t="shared" si="512"/>
        <v>36.119999999999997</v>
      </c>
      <c r="J3615" s="573">
        <f t="shared" si="508"/>
        <v>0.78471346772827355</v>
      </c>
    </row>
    <row r="3616" spans="1:10" x14ac:dyDescent="0.25">
      <c r="A3616">
        <f t="shared" si="509"/>
        <v>0.36133461738319089</v>
      </c>
      <c r="B3616" s="2">
        <f t="shared" ref="B3616:B3679" si="513">B3615+0.01</f>
        <v>36.130000000001381</v>
      </c>
      <c r="C3616" s="428">
        <f t="shared" si="510"/>
        <v>36.130000000000003</v>
      </c>
      <c r="D3616" s="425">
        <f t="shared" si="505"/>
        <v>0.36133461738317713</v>
      </c>
      <c r="E3616" s="433">
        <f t="shared" si="511"/>
        <v>36.130000000000003</v>
      </c>
      <c r="F3616" s="430">
        <f t="shared" si="506"/>
        <v>0.37862489957910395</v>
      </c>
      <c r="G3616" s="439">
        <f t="shared" si="512"/>
        <v>36.130000000000003</v>
      </c>
      <c r="H3616" s="435">
        <f t="shared" si="507"/>
        <v>0.37862489957910395</v>
      </c>
      <c r="I3616" s="577">
        <f t="shared" si="512"/>
        <v>36.130000000000003</v>
      </c>
      <c r="J3616" s="573">
        <f t="shared" si="508"/>
        <v>0.78479553212213626</v>
      </c>
    </row>
    <row r="3617" spans="1:10" x14ac:dyDescent="0.25">
      <c r="A3617">
        <f t="shared" si="509"/>
        <v>0.36143455073399761</v>
      </c>
      <c r="B3617" s="2">
        <f t="shared" si="513"/>
        <v>36.140000000001379</v>
      </c>
      <c r="C3617" s="428">
        <f t="shared" si="510"/>
        <v>36.14</v>
      </c>
      <c r="D3617" s="425">
        <f t="shared" si="505"/>
        <v>0.36143455073398384</v>
      </c>
      <c r="E3617" s="433">
        <f t="shared" si="511"/>
        <v>36.14</v>
      </c>
      <c r="F3617" s="430">
        <f t="shared" si="506"/>
        <v>0.37871635990374569</v>
      </c>
      <c r="G3617" s="439">
        <f t="shared" si="512"/>
        <v>36.14</v>
      </c>
      <c r="H3617" s="435">
        <f t="shared" si="507"/>
        <v>0.37871635990374569</v>
      </c>
      <c r="I3617" s="577">
        <f t="shared" si="512"/>
        <v>36.14</v>
      </c>
      <c r="J3617" s="573">
        <f t="shared" si="508"/>
        <v>0.78487759803506407</v>
      </c>
    </row>
    <row r="3618" spans="1:10" x14ac:dyDescent="0.25">
      <c r="A3618">
        <f t="shared" si="509"/>
        <v>0.36153448421608275</v>
      </c>
      <c r="B3618" s="2">
        <f t="shared" si="513"/>
        <v>36.150000000001377</v>
      </c>
      <c r="C3618" s="428">
        <f t="shared" si="510"/>
        <v>36.15</v>
      </c>
      <c r="D3618" s="425">
        <f t="shared" si="505"/>
        <v>0.36153448421606899</v>
      </c>
      <c r="E3618" s="433">
        <f t="shared" si="511"/>
        <v>36.15</v>
      </c>
      <c r="F3618" s="430">
        <f t="shared" si="506"/>
        <v>0.37880782456001966</v>
      </c>
      <c r="G3618" s="439">
        <f t="shared" si="512"/>
        <v>36.15</v>
      </c>
      <c r="H3618" s="435">
        <f t="shared" si="507"/>
        <v>0.37880782456001966</v>
      </c>
      <c r="I3618" s="577">
        <f t="shared" si="512"/>
        <v>36.15</v>
      </c>
      <c r="J3618" s="573">
        <f t="shared" si="508"/>
        <v>0.78495966546686435</v>
      </c>
    </row>
    <row r="3619" spans="1:10" x14ac:dyDescent="0.25">
      <c r="A3619">
        <f t="shared" si="509"/>
        <v>0.36163441782918276</v>
      </c>
      <c r="B3619" s="2">
        <f t="shared" si="513"/>
        <v>36.160000000001375</v>
      </c>
      <c r="C3619" s="428">
        <f t="shared" si="510"/>
        <v>36.159999999999997</v>
      </c>
      <c r="D3619" s="425">
        <f t="shared" si="505"/>
        <v>0.361634417829169</v>
      </c>
      <c r="E3619" s="433">
        <f t="shared" si="511"/>
        <v>36.159999999999997</v>
      </c>
      <c r="F3619" s="430">
        <f t="shared" si="506"/>
        <v>0.37889929354577895</v>
      </c>
      <c r="G3619" s="439">
        <f t="shared" si="512"/>
        <v>36.159999999999997</v>
      </c>
      <c r="H3619" s="435">
        <f t="shared" si="507"/>
        <v>0.37889929354577895</v>
      </c>
      <c r="I3619" s="577">
        <f t="shared" si="512"/>
        <v>36.159999999999997</v>
      </c>
      <c r="J3619" s="573">
        <f t="shared" si="508"/>
        <v>0.78504173441734426</v>
      </c>
    </row>
    <row r="3620" spans="1:10" x14ac:dyDescent="0.25">
      <c r="A3620">
        <f t="shared" si="509"/>
        <v>0.36173435157303468</v>
      </c>
      <c r="B3620" s="2">
        <f t="shared" si="513"/>
        <v>36.170000000001373</v>
      </c>
      <c r="C3620" s="428">
        <f t="shared" si="510"/>
        <v>36.17</v>
      </c>
      <c r="D3620" s="425">
        <f t="shared" si="505"/>
        <v>0.36173435157302097</v>
      </c>
      <c r="E3620" s="433">
        <f t="shared" si="511"/>
        <v>36.17</v>
      </c>
      <c r="F3620" s="430">
        <f t="shared" si="506"/>
        <v>0.37899076685887761</v>
      </c>
      <c r="G3620" s="439">
        <f t="shared" si="512"/>
        <v>36.17</v>
      </c>
      <c r="H3620" s="435">
        <f t="shared" si="507"/>
        <v>0.37899076685887761</v>
      </c>
      <c r="I3620" s="577">
        <f t="shared" si="512"/>
        <v>36.17</v>
      </c>
      <c r="J3620" s="573">
        <f t="shared" si="508"/>
        <v>0.78512380488631084</v>
      </c>
    </row>
    <row r="3621" spans="1:10" x14ac:dyDescent="0.25">
      <c r="A3621">
        <f t="shared" si="509"/>
        <v>0.36183428544737595</v>
      </c>
      <c r="B3621" s="2">
        <f t="shared" si="513"/>
        <v>36.180000000001371</v>
      </c>
      <c r="C3621" s="428">
        <f t="shared" si="510"/>
        <v>36.18</v>
      </c>
      <c r="D3621" s="425">
        <f t="shared" si="505"/>
        <v>0.36183428544736218</v>
      </c>
      <c r="E3621" s="433">
        <f t="shared" si="511"/>
        <v>36.18</v>
      </c>
      <c r="F3621" s="430">
        <f t="shared" si="506"/>
        <v>0.37908224449717048</v>
      </c>
      <c r="G3621" s="439">
        <f t="shared" si="512"/>
        <v>36.18</v>
      </c>
      <c r="H3621" s="435">
        <f t="shared" si="507"/>
        <v>0.37908224449717048</v>
      </c>
      <c r="I3621" s="577">
        <f t="shared" si="512"/>
        <v>36.18</v>
      </c>
      <c r="J3621" s="573">
        <f t="shared" si="508"/>
        <v>0.78520587687357069</v>
      </c>
    </row>
    <row r="3622" spans="1:10" x14ac:dyDescent="0.25">
      <c r="A3622">
        <f t="shared" si="509"/>
        <v>0.36193421945194459</v>
      </c>
      <c r="B3622" s="2">
        <f t="shared" si="513"/>
        <v>36.190000000001369</v>
      </c>
      <c r="C3622" s="428">
        <f t="shared" si="510"/>
        <v>36.19</v>
      </c>
      <c r="D3622" s="425">
        <f t="shared" si="505"/>
        <v>0.36193421945193094</v>
      </c>
      <c r="E3622" s="433">
        <f t="shared" si="511"/>
        <v>36.19</v>
      </c>
      <c r="F3622" s="430">
        <f t="shared" si="506"/>
        <v>0.37917372645851349</v>
      </c>
      <c r="G3622" s="439">
        <f t="shared" si="512"/>
        <v>36.19</v>
      </c>
      <c r="H3622" s="435">
        <f t="shared" si="507"/>
        <v>0.37917372645851349</v>
      </c>
      <c r="I3622" s="577">
        <f t="shared" si="512"/>
        <v>36.19</v>
      </c>
      <c r="J3622" s="573">
        <f t="shared" si="508"/>
        <v>0.78528795037893229</v>
      </c>
    </row>
    <row r="3623" spans="1:10" x14ac:dyDescent="0.25">
      <c r="A3623">
        <f t="shared" si="509"/>
        <v>0.36203415358647945</v>
      </c>
      <c r="B3623" s="2">
        <f t="shared" si="513"/>
        <v>36.200000000001367</v>
      </c>
      <c r="C3623" s="428">
        <f t="shared" si="510"/>
        <v>36.200000000000003</v>
      </c>
      <c r="D3623" s="425">
        <f t="shared" si="505"/>
        <v>0.36203415358646585</v>
      </c>
      <c r="E3623" s="433">
        <f t="shared" si="511"/>
        <v>36.200000000000003</v>
      </c>
      <c r="F3623" s="430">
        <f t="shared" si="506"/>
        <v>0.37926521274076347</v>
      </c>
      <c r="G3623" s="439">
        <f t="shared" si="512"/>
        <v>36.200000000000003</v>
      </c>
      <c r="H3623" s="435">
        <f t="shared" si="507"/>
        <v>0.37926521274076347</v>
      </c>
      <c r="I3623" s="577">
        <f t="shared" si="512"/>
        <v>36.200000000000003</v>
      </c>
      <c r="J3623" s="573">
        <f t="shared" si="508"/>
        <v>0.78537002540220147</v>
      </c>
    </row>
    <row r="3624" spans="1:10" x14ac:dyDescent="0.25">
      <c r="A3624">
        <f t="shared" si="509"/>
        <v>0.36213408785071938</v>
      </c>
      <c r="B3624" s="2">
        <f t="shared" si="513"/>
        <v>36.210000000001365</v>
      </c>
      <c r="C3624" s="428">
        <f t="shared" si="510"/>
        <v>36.21</v>
      </c>
      <c r="D3624" s="425">
        <f t="shared" si="505"/>
        <v>0.36213408785070578</v>
      </c>
      <c r="E3624" s="433">
        <f t="shared" si="511"/>
        <v>36.21</v>
      </c>
      <c r="F3624" s="430">
        <f t="shared" si="506"/>
        <v>0.37935670334177807</v>
      </c>
      <c r="G3624" s="439">
        <f t="shared" si="512"/>
        <v>36.21</v>
      </c>
      <c r="H3624" s="435">
        <f t="shared" si="507"/>
        <v>0.37935670334177807</v>
      </c>
      <c r="I3624" s="577">
        <f t="shared" si="512"/>
        <v>36.21</v>
      </c>
      <c r="J3624" s="573">
        <f t="shared" si="508"/>
        <v>0.78545210194318615</v>
      </c>
    </row>
    <row r="3625" spans="1:10" x14ac:dyDescent="0.25">
      <c r="A3625">
        <f t="shared" si="509"/>
        <v>0.36223402224440421</v>
      </c>
      <c r="B3625" s="2">
        <f t="shared" si="513"/>
        <v>36.220000000001363</v>
      </c>
      <c r="C3625" s="428">
        <f t="shared" si="510"/>
        <v>36.22</v>
      </c>
      <c r="D3625" s="425">
        <f t="shared" si="505"/>
        <v>0.36223402224439061</v>
      </c>
      <c r="E3625" s="433">
        <f t="shared" si="511"/>
        <v>36.22</v>
      </c>
      <c r="F3625" s="430">
        <f t="shared" si="506"/>
        <v>0.37944819825941606</v>
      </c>
      <c r="G3625" s="439">
        <f t="shared" si="512"/>
        <v>36.22</v>
      </c>
      <c r="H3625" s="435">
        <f t="shared" si="507"/>
        <v>0.37944819825941606</v>
      </c>
      <c r="I3625" s="577">
        <f t="shared" si="512"/>
        <v>36.22</v>
      </c>
      <c r="J3625" s="573">
        <f t="shared" si="508"/>
        <v>0.78553418000169328</v>
      </c>
    </row>
    <row r="3626" spans="1:10" x14ac:dyDescent="0.25">
      <c r="A3626">
        <f t="shared" si="509"/>
        <v>0.36233395676727403</v>
      </c>
      <c r="B3626" s="2">
        <f t="shared" si="513"/>
        <v>36.230000000001361</v>
      </c>
      <c r="C3626" s="428">
        <f t="shared" si="510"/>
        <v>36.229999999999997</v>
      </c>
      <c r="D3626" s="425">
        <f t="shared" si="505"/>
        <v>0.36233395676726043</v>
      </c>
      <c r="E3626" s="433">
        <f t="shared" si="511"/>
        <v>36.229999999999997</v>
      </c>
      <c r="F3626" s="430">
        <f t="shared" si="506"/>
        <v>0.37953969749153704</v>
      </c>
      <c r="G3626" s="439">
        <f t="shared" si="512"/>
        <v>36.229999999999997</v>
      </c>
      <c r="H3626" s="435">
        <f t="shared" si="507"/>
        <v>0.37953969749153704</v>
      </c>
      <c r="I3626" s="577">
        <f t="shared" si="512"/>
        <v>36.229999999999997</v>
      </c>
      <c r="J3626" s="573">
        <f t="shared" si="508"/>
        <v>0.78561625957753056</v>
      </c>
    </row>
    <row r="3627" spans="1:10" x14ac:dyDescent="0.25">
      <c r="A3627">
        <f t="shared" si="509"/>
        <v>0.36243389141906968</v>
      </c>
      <c r="B3627" s="2">
        <f t="shared" si="513"/>
        <v>36.240000000001359</v>
      </c>
      <c r="C3627" s="428">
        <f t="shared" si="510"/>
        <v>36.24</v>
      </c>
      <c r="D3627" s="425">
        <f t="shared" si="505"/>
        <v>0.36243389141905608</v>
      </c>
      <c r="E3627" s="433">
        <f t="shared" si="511"/>
        <v>36.24</v>
      </c>
      <c r="F3627" s="430">
        <f t="shared" si="506"/>
        <v>0.37963120103600151</v>
      </c>
      <c r="G3627" s="439">
        <f t="shared" si="512"/>
        <v>36.24</v>
      </c>
      <c r="H3627" s="435">
        <f t="shared" si="507"/>
        <v>0.37963120103600151</v>
      </c>
      <c r="I3627" s="577">
        <f t="shared" si="512"/>
        <v>36.24</v>
      </c>
      <c r="J3627" s="573">
        <f t="shared" si="508"/>
        <v>0.78569834067050448</v>
      </c>
    </row>
    <row r="3628" spans="1:10" x14ac:dyDescent="0.25">
      <c r="A3628">
        <f t="shared" si="509"/>
        <v>0.36253382619953234</v>
      </c>
      <c r="B3628" s="2">
        <f t="shared" si="513"/>
        <v>36.250000000001357</v>
      </c>
      <c r="C3628" s="428">
        <f t="shared" si="510"/>
        <v>36.25</v>
      </c>
      <c r="D3628" s="425">
        <f t="shared" si="505"/>
        <v>0.36253382619951879</v>
      </c>
      <c r="E3628" s="433">
        <f t="shared" si="511"/>
        <v>36.25</v>
      </c>
      <c r="F3628" s="430">
        <f t="shared" si="506"/>
        <v>0.37972270889067095</v>
      </c>
      <c r="G3628" s="439">
        <f t="shared" si="512"/>
        <v>36.25</v>
      </c>
      <c r="H3628" s="435">
        <f t="shared" si="507"/>
        <v>0.37972270889067095</v>
      </c>
      <c r="I3628" s="577">
        <f t="shared" si="512"/>
        <v>36.25</v>
      </c>
      <c r="J3628" s="573">
        <f t="shared" si="508"/>
        <v>0.7857804232804233</v>
      </c>
    </row>
    <row r="3629" spans="1:10" x14ac:dyDescent="0.25">
      <c r="A3629">
        <f t="shared" si="509"/>
        <v>0.36263376110840373</v>
      </c>
      <c r="B3629" s="2">
        <f t="shared" si="513"/>
        <v>36.260000000001355</v>
      </c>
      <c r="C3629" s="428">
        <f t="shared" si="510"/>
        <v>36.26</v>
      </c>
      <c r="D3629" s="425">
        <f t="shared" si="505"/>
        <v>0.36263376110839024</v>
      </c>
      <c r="E3629" s="433">
        <f t="shared" si="511"/>
        <v>36.26</v>
      </c>
      <c r="F3629" s="430">
        <f t="shared" si="506"/>
        <v>0.37981422105340767</v>
      </c>
      <c r="G3629" s="439">
        <f t="shared" si="512"/>
        <v>36.26</v>
      </c>
      <c r="H3629" s="435">
        <f t="shared" si="507"/>
        <v>0.37981422105340767</v>
      </c>
      <c r="I3629" s="577">
        <f t="shared" si="512"/>
        <v>36.26</v>
      </c>
      <c r="J3629" s="573">
        <f t="shared" si="508"/>
        <v>0.78586250740709385</v>
      </c>
    </row>
    <row r="3630" spans="1:10" x14ac:dyDescent="0.25">
      <c r="A3630">
        <f t="shared" si="509"/>
        <v>0.36273369614542628</v>
      </c>
      <c r="B3630" s="2">
        <f t="shared" si="513"/>
        <v>36.270000000001353</v>
      </c>
      <c r="C3630" s="428">
        <f t="shared" si="510"/>
        <v>36.270000000000003</v>
      </c>
      <c r="D3630" s="425">
        <f t="shared" si="505"/>
        <v>0.36273369614541279</v>
      </c>
      <c r="E3630" s="433">
        <f t="shared" si="511"/>
        <v>36.270000000000003</v>
      </c>
      <c r="F3630" s="430">
        <f t="shared" si="506"/>
        <v>0.37990573752207529</v>
      </c>
      <c r="G3630" s="439">
        <f t="shared" si="512"/>
        <v>36.270000000000003</v>
      </c>
      <c r="H3630" s="435">
        <f t="shared" si="507"/>
        <v>0.37990573752207529</v>
      </c>
      <c r="I3630" s="577">
        <f t="shared" si="512"/>
        <v>36.270000000000003</v>
      </c>
      <c r="J3630" s="573">
        <f t="shared" si="508"/>
        <v>0.78594459305032371</v>
      </c>
    </row>
    <row r="3631" spans="1:10" x14ac:dyDescent="0.25">
      <c r="A3631">
        <f t="shared" si="509"/>
        <v>0.36283363131034269</v>
      </c>
      <c r="B3631" s="2">
        <f t="shared" si="513"/>
        <v>36.280000000001351</v>
      </c>
      <c r="C3631" s="428">
        <f t="shared" si="510"/>
        <v>36.28</v>
      </c>
      <c r="D3631" s="425">
        <f t="shared" si="505"/>
        <v>0.36283363131032925</v>
      </c>
      <c r="E3631" s="433">
        <f t="shared" si="511"/>
        <v>36.28</v>
      </c>
      <c r="F3631" s="430">
        <f t="shared" si="506"/>
        <v>0.37999725829453784</v>
      </c>
      <c r="G3631" s="439">
        <f t="shared" si="512"/>
        <v>36.28</v>
      </c>
      <c r="H3631" s="435">
        <f t="shared" si="507"/>
        <v>0.37999725829453784</v>
      </c>
      <c r="I3631" s="577">
        <f t="shared" si="512"/>
        <v>36.28</v>
      </c>
      <c r="J3631" s="573">
        <f t="shared" si="508"/>
        <v>0.7860266802099205</v>
      </c>
    </row>
    <row r="3632" spans="1:10" x14ac:dyDescent="0.25">
      <c r="A3632">
        <f t="shared" si="509"/>
        <v>0.36293356660289644</v>
      </c>
      <c r="B3632" s="2">
        <f t="shared" si="513"/>
        <v>36.290000000001349</v>
      </c>
      <c r="C3632" s="428">
        <f t="shared" si="510"/>
        <v>36.29</v>
      </c>
      <c r="D3632" s="425">
        <f t="shared" si="505"/>
        <v>0.36293356660288295</v>
      </c>
      <c r="E3632" s="433">
        <f t="shared" si="511"/>
        <v>36.29</v>
      </c>
      <c r="F3632" s="430">
        <f t="shared" si="506"/>
        <v>0.38008878336866064</v>
      </c>
      <c r="G3632" s="439">
        <f t="shared" si="512"/>
        <v>36.29</v>
      </c>
      <c r="H3632" s="435">
        <f t="shared" si="507"/>
        <v>0.38008878336866064</v>
      </c>
      <c r="I3632" s="577">
        <f t="shared" si="512"/>
        <v>36.29</v>
      </c>
      <c r="J3632" s="573">
        <f t="shared" si="508"/>
        <v>0.78610876888569126</v>
      </c>
    </row>
    <row r="3633" spans="1:10" x14ac:dyDescent="0.25">
      <c r="A3633">
        <f t="shared" si="509"/>
        <v>0.3630335020228313</v>
      </c>
      <c r="B3633" s="2">
        <f t="shared" si="513"/>
        <v>36.300000000001347</v>
      </c>
      <c r="C3633" s="428">
        <f t="shared" si="510"/>
        <v>36.299999999999997</v>
      </c>
      <c r="D3633" s="425">
        <f t="shared" si="505"/>
        <v>0.36303350202281787</v>
      </c>
      <c r="E3633" s="433">
        <f t="shared" si="511"/>
        <v>36.299999999999997</v>
      </c>
      <c r="F3633" s="430">
        <f t="shared" si="506"/>
        <v>0.38018031274230979</v>
      </c>
      <c r="G3633" s="439">
        <f t="shared" si="512"/>
        <v>36.299999999999997</v>
      </c>
      <c r="H3633" s="435">
        <f t="shared" si="507"/>
        <v>0.38018031274230979</v>
      </c>
      <c r="I3633" s="577">
        <f t="shared" si="512"/>
        <v>36.299999999999997</v>
      </c>
      <c r="J3633" s="573">
        <f t="shared" si="508"/>
        <v>0.78619085907744379</v>
      </c>
    </row>
    <row r="3634" spans="1:10" x14ac:dyDescent="0.25">
      <c r="A3634">
        <f t="shared" si="509"/>
        <v>0.36313343756989169</v>
      </c>
      <c r="B3634" s="2">
        <f t="shared" si="513"/>
        <v>36.310000000001345</v>
      </c>
      <c r="C3634" s="428">
        <f t="shared" si="510"/>
        <v>36.31</v>
      </c>
      <c r="D3634" s="425">
        <f t="shared" si="505"/>
        <v>0.36313343756987826</v>
      </c>
      <c r="E3634" s="433">
        <f t="shared" si="511"/>
        <v>36.31</v>
      </c>
      <c r="F3634" s="430">
        <f t="shared" si="506"/>
        <v>0.38027184641335243</v>
      </c>
      <c r="G3634" s="439">
        <f t="shared" si="512"/>
        <v>36.31</v>
      </c>
      <c r="H3634" s="435">
        <f t="shared" si="507"/>
        <v>0.38027184641335243</v>
      </c>
      <c r="I3634" s="577">
        <f t="shared" si="512"/>
        <v>36.31</v>
      </c>
      <c r="J3634" s="573">
        <f t="shared" si="508"/>
        <v>0.78627295078498582</v>
      </c>
    </row>
    <row r="3635" spans="1:10" x14ac:dyDescent="0.25">
      <c r="A3635">
        <f t="shared" si="509"/>
        <v>0.3632333732438226</v>
      </c>
      <c r="B3635" s="2">
        <f t="shared" si="513"/>
        <v>36.320000000001343</v>
      </c>
      <c r="C3635" s="428">
        <f t="shared" si="510"/>
        <v>36.32</v>
      </c>
      <c r="D3635" s="425">
        <f t="shared" si="505"/>
        <v>0.36323337324380911</v>
      </c>
      <c r="E3635" s="433">
        <f t="shared" si="511"/>
        <v>36.32</v>
      </c>
      <c r="F3635" s="430">
        <f t="shared" si="506"/>
        <v>0.3803633843796565</v>
      </c>
      <c r="G3635" s="439">
        <f t="shared" si="512"/>
        <v>36.32</v>
      </c>
      <c r="H3635" s="435">
        <f t="shared" si="507"/>
        <v>0.3803633843796565</v>
      </c>
      <c r="I3635" s="577">
        <f t="shared" si="512"/>
        <v>36.32</v>
      </c>
      <c r="J3635" s="573">
        <f t="shared" si="508"/>
        <v>0.78635504400812462</v>
      </c>
    </row>
    <row r="3636" spans="1:10" x14ac:dyDescent="0.25">
      <c r="A3636">
        <f t="shared" si="509"/>
        <v>0.36333330904436928</v>
      </c>
      <c r="B3636" s="2">
        <f t="shared" si="513"/>
        <v>36.330000000001341</v>
      </c>
      <c r="C3636" s="428">
        <f t="shared" si="510"/>
        <v>36.33</v>
      </c>
      <c r="D3636" s="425">
        <f t="shared" si="505"/>
        <v>0.36333330904435585</v>
      </c>
      <c r="E3636" s="433">
        <f t="shared" si="511"/>
        <v>36.33</v>
      </c>
      <c r="F3636" s="430">
        <f t="shared" si="506"/>
        <v>0.38045492663909086</v>
      </c>
      <c r="G3636" s="439">
        <f t="shared" si="512"/>
        <v>36.33</v>
      </c>
      <c r="H3636" s="435">
        <f t="shared" si="507"/>
        <v>0.38045492663909086</v>
      </c>
      <c r="I3636" s="577">
        <f t="shared" si="512"/>
        <v>36.33</v>
      </c>
      <c r="J3636" s="573">
        <f t="shared" si="508"/>
        <v>0.78643713874666776</v>
      </c>
    </row>
    <row r="3637" spans="1:10" x14ac:dyDescent="0.25">
      <c r="A3637">
        <f t="shared" si="509"/>
        <v>0.36343324497127788</v>
      </c>
      <c r="B3637" s="2">
        <f t="shared" si="513"/>
        <v>36.340000000001339</v>
      </c>
      <c r="C3637" s="428">
        <f t="shared" si="510"/>
        <v>36.340000000000003</v>
      </c>
      <c r="D3637" s="425">
        <f t="shared" si="505"/>
        <v>0.36343324497126456</v>
      </c>
      <c r="E3637" s="433">
        <f t="shared" si="511"/>
        <v>36.340000000000003</v>
      </c>
      <c r="F3637" s="430">
        <f t="shared" si="506"/>
        <v>0.38054647318952561</v>
      </c>
      <c r="G3637" s="439">
        <f t="shared" si="512"/>
        <v>36.340000000000003</v>
      </c>
      <c r="H3637" s="435">
        <f t="shared" si="507"/>
        <v>0.38054647318952561</v>
      </c>
      <c r="I3637" s="577">
        <f t="shared" si="512"/>
        <v>36.340000000000003</v>
      </c>
      <c r="J3637" s="573">
        <f t="shared" si="508"/>
        <v>0.7865192350004232</v>
      </c>
    </row>
    <row r="3638" spans="1:10" x14ac:dyDescent="0.25">
      <c r="A3638">
        <f t="shared" si="509"/>
        <v>0.36353318102429477</v>
      </c>
      <c r="B3638" s="2">
        <f t="shared" si="513"/>
        <v>36.350000000001337</v>
      </c>
      <c r="C3638" s="428">
        <f t="shared" si="510"/>
        <v>36.35</v>
      </c>
      <c r="D3638" s="425">
        <f t="shared" si="505"/>
        <v>0.36353318102428139</v>
      </c>
      <c r="E3638" s="433">
        <f t="shared" si="511"/>
        <v>36.35</v>
      </c>
      <c r="F3638" s="430">
        <f t="shared" si="506"/>
        <v>0.38063802402883135</v>
      </c>
      <c r="G3638" s="439">
        <f t="shared" si="512"/>
        <v>36.35</v>
      </c>
      <c r="H3638" s="435">
        <f t="shared" si="507"/>
        <v>0.38063802402883135</v>
      </c>
      <c r="I3638" s="577">
        <f t="shared" si="512"/>
        <v>36.35</v>
      </c>
      <c r="J3638" s="573">
        <f t="shared" si="508"/>
        <v>0.7866013327691983</v>
      </c>
    </row>
    <row r="3639" spans="1:10" x14ac:dyDescent="0.25">
      <c r="A3639">
        <f t="shared" si="509"/>
        <v>0.36363311720316699</v>
      </c>
      <c r="B3639" s="2">
        <f t="shared" si="513"/>
        <v>36.360000000001335</v>
      </c>
      <c r="C3639" s="428">
        <f t="shared" si="510"/>
        <v>36.36</v>
      </c>
      <c r="D3639" s="425">
        <f t="shared" si="505"/>
        <v>0.36363311720315356</v>
      </c>
      <c r="E3639" s="433">
        <f t="shared" si="511"/>
        <v>36.36</v>
      </c>
      <c r="F3639" s="430">
        <f t="shared" si="506"/>
        <v>0.38072957915487982</v>
      </c>
      <c r="G3639" s="439">
        <f t="shared" si="512"/>
        <v>36.36</v>
      </c>
      <c r="H3639" s="435">
        <f t="shared" si="507"/>
        <v>0.38072957915487982</v>
      </c>
      <c r="I3639" s="577">
        <f t="shared" si="512"/>
        <v>36.36</v>
      </c>
      <c r="J3639" s="573">
        <f t="shared" si="508"/>
        <v>0.78668343205280089</v>
      </c>
    </row>
    <row r="3640" spans="1:10" x14ac:dyDescent="0.25">
      <c r="A3640">
        <f t="shared" si="509"/>
        <v>0.36373305350764196</v>
      </c>
      <c r="B3640" s="2">
        <f t="shared" si="513"/>
        <v>36.370000000001333</v>
      </c>
      <c r="C3640" s="428">
        <f t="shared" si="510"/>
        <v>36.369999999999997</v>
      </c>
      <c r="D3640" s="425">
        <f t="shared" si="505"/>
        <v>0.36373305350762858</v>
      </c>
      <c r="E3640" s="433">
        <f t="shared" si="511"/>
        <v>36.369999999999997</v>
      </c>
      <c r="F3640" s="430">
        <f t="shared" si="506"/>
        <v>0.38082113856554373</v>
      </c>
      <c r="G3640" s="439">
        <f t="shared" si="512"/>
        <v>36.369999999999997</v>
      </c>
      <c r="H3640" s="435">
        <f t="shared" si="507"/>
        <v>0.38082113856554373</v>
      </c>
      <c r="I3640" s="577">
        <f t="shared" si="512"/>
        <v>36.369999999999997</v>
      </c>
      <c r="J3640" s="573">
        <f t="shared" si="508"/>
        <v>0.78676553285103856</v>
      </c>
    </row>
    <row r="3641" spans="1:10" x14ac:dyDescent="0.25">
      <c r="A3641">
        <f t="shared" si="509"/>
        <v>0.36383298993746777</v>
      </c>
      <c r="B3641" s="2">
        <f t="shared" si="513"/>
        <v>36.380000000001331</v>
      </c>
      <c r="C3641" s="428">
        <f t="shared" si="510"/>
        <v>36.380000000000003</v>
      </c>
      <c r="D3641" s="425">
        <f t="shared" si="505"/>
        <v>0.36383298993745444</v>
      </c>
      <c r="E3641" s="433">
        <f t="shared" si="511"/>
        <v>36.380000000000003</v>
      </c>
      <c r="F3641" s="430">
        <f t="shared" si="506"/>
        <v>0.38091270225869678</v>
      </c>
      <c r="G3641" s="439">
        <f t="shared" si="512"/>
        <v>36.380000000000003</v>
      </c>
      <c r="H3641" s="435">
        <f t="shared" si="507"/>
        <v>0.38091270225869678</v>
      </c>
      <c r="I3641" s="577">
        <f t="shared" si="512"/>
        <v>36.380000000000003</v>
      </c>
      <c r="J3641" s="573">
        <f t="shared" si="508"/>
        <v>0.78684763516371969</v>
      </c>
    </row>
    <row r="3642" spans="1:10" x14ac:dyDescent="0.25">
      <c r="A3642">
        <f t="shared" si="509"/>
        <v>0.36393292649239284</v>
      </c>
      <c r="B3642" s="2">
        <f t="shared" si="513"/>
        <v>36.390000000001329</v>
      </c>
      <c r="C3642" s="428">
        <f t="shared" si="510"/>
        <v>36.39</v>
      </c>
      <c r="D3642" s="425">
        <f t="shared" si="505"/>
        <v>0.36393292649237957</v>
      </c>
      <c r="E3642" s="433">
        <f t="shared" si="511"/>
        <v>36.39</v>
      </c>
      <c r="F3642" s="430">
        <f t="shared" si="506"/>
        <v>0.38100427023221328</v>
      </c>
      <c r="G3642" s="439">
        <f t="shared" si="512"/>
        <v>36.39</v>
      </c>
      <c r="H3642" s="435">
        <f t="shared" si="507"/>
        <v>0.38100427023221328</v>
      </c>
      <c r="I3642" s="577">
        <f t="shared" si="512"/>
        <v>36.39</v>
      </c>
      <c r="J3642" s="573">
        <f t="shared" si="508"/>
        <v>0.78692973899065088</v>
      </c>
    </row>
    <row r="3643" spans="1:10" x14ac:dyDescent="0.25">
      <c r="A3643">
        <f t="shared" si="509"/>
        <v>0.36403286317216632</v>
      </c>
      <c r="B3643" s="2">
        <f t="shared" si="513"/>
        <v>36.400000000001327</v>
      </c>
      <c r="C3643" s="428">
        <f t="shared" si="510"/>
        <v>36.4</v>
      </c>
      <c r="D3643" s="425">
        <f t="shared" si="505"/>
        <v>0.36403286317215311</v>
      </c>
      <c r="E3643" s="433">
        <f t="shared" si="511"/>
        <v>36.4</v>
      </c>
      <c r="F3643" s="430">
        <f t="shared" si="506"/>
        <v>0.38109584248396883</v>
      </c>
      <c r="G3643" s="439">
        <f t="shared" si="512"/>
        <v>36.4</v>
      </c>
      <c r="H3643" s="435">
        <f t="shared" si="507"/>
        <v>0.38109584248396883</v>
      </c>
      <c r="I3643" s="577">
        <f t="shared" si="512"/>
        <v>36.4</v>
      </c>
      <c r="J3643" s="573">
        <f t="shared" si="508"/>
        <v>0.7870118443316414</v>
      </c>
    </row>
    <row r="3644" spans="1:10" x14ac:dyDescent="0.25">
      <c r="A3644">
        <f t="shared" si="509"/>
        <v>0.3641327999765378</v>
      </c>
      <c r="B3644" s="2">
        <f t="shared" si="513"/>
        <v>36.410000000001325</v>
      </c>
      <c r="C3644" s="428">
        <f t="shared" si="510"/>
        <v>36.409999999999997</v>
      </c>
      <c r="D3644" s="425">
        <f t="shared" si="505"/>
        <v>0.36413279997652448</v>
      </c>
      <c r="E3644" s="433">
        <f t="shared" si="511"/>
        <v>36.409999999999997</v>
      </c>
      <c r="F3644" s="430">
        <f t="shared" si="506"/>
        <v>0.38118741901183972</v>
      </c>
      <c r="G3644" s="439">
        <f t="shared" si="512"/>
        <v>36.409999999999997</v>
      </c>
      <c r="H3644" s="435">
        <f t="shared" si="507"/>
        <v>0.38118741901183972</v>
      </c>
      <c r="I3644" s="577">
        <f t="shared" si="512"/>
        <v>36.409999999999997</v>
      </c>
      <c r="J3644" s="573">
        <f t="shared" si="508"/>
        <v>0.78709395118649794</v>
      </c>
    </row>
    <row r="3645" spans="1:10" x14ac:dyDescent="0.25">
      <c r="A3645">
        <f t="shared" si="509"/>
        <v>0.3642327369052572</v>
      </c>
      <c r="B3645" s="2">
        <f t="shared" si="513"/>
        <v>36.420000000001323</v>
      </c>
      <c r="C3645" s="428">
        <f t="shared" si="510"/>
        <v>36.42</v>
      </c>
      <c r="D3645" s="425">
        <f t="shared" si="505"/>
        <v>0.36423273690524405</v>
      </c>
      <c r="E3645" s="433">
        <f t="shared" si="511"/>
        <v>36.42</v>
      </c>
      <c r="F3645" s="430">
        <f t="shared" si="506"/>
        <v>0.38127899981370345</v>
      </c>
      <c r="G3645" s="439">
        <f t="shared" si="512"/>
        <v>36.42</v>
      </c>
      <c r="H3645" s="435">
        <f t="shared" si="507"/>
        <v>0.38127899981370345</v>
      </c>
      <c r="I3645" s="577">
        <f t="shared" si="512"/>
        <v>36.42</v>
      </c>
      <c r="J3645" s="573">
        <f t="shared" si="508"/>
        <v>0.78717605955502901</v>
      </c>
    </row>
    <row r="3646" spans="1:10" x14ac:dyDescent="0.25">
      <c r="A3646">
        <f t="shared" si="509"/>
        <v>0.36433267395807517</v>
      </c>
      <c r="B3646" s="2">
        <f t="shared" si="513"/>
        <v>36.430000000001321</v>
      </c>
      <c r="C3646" s="428">
        <f t="shared" si="510"/>
        <v>36.43</v>
      </c>
      <c r="D3646" s="425">
        <f t="shared" si="505"/>
        <v>0.36433267395806196</v>
      </c>
      <c r="E3646" s="433">
        <f t="shared" si="511"/>
        <v>36.43</v>
      </c>
      <c r="F3646" s="430">
        <f t="shared" si="506"/>
        <v>0.38137058488743808</v>
      </c>
      <c r="G3646" s="439">
        <f t="shared" si="512"/>
        <v>36.43</v>
      </c>
      <c r="H3646" s="435">
        <f t="shared" si="507"/>
        <v>0.38137058488743808</v>
      </c>
      <c r="I3646" s="577">
        <f t="shared" si="512"/>
        <v>36.43</v>
      </c>
      <c r="J3646" s="573">
        <f t="shared" si="508"/>
        <v>0.78725816943704263</v>
      </c>
    </row>
    <row r="3647" spans="1:10" x14ac:dyDescent="0.25">
      <c r="A3647">
        <f t="shared" si="509"/>
        <v>0.36443261113474279</v>
      </c>
      <c r="B3647" s="2">
        <f t="shared" si="513"/>
        <v>36.440000000001319</v>
      </c>
      <c r="C3647" s="428">
        <f t="shared" si="510"/>
        <v>36.44</v>
      </c>
      <c r="D3647" s="425">
        <f t="shared" si="505"/>
        <v>0.36443261113472963</v>
      </c>
      <c r="E3647" s="433">
        <f t="shared" si="511"/>
        <v>36.44</v>
      </c>
      <c r="F3647" s="430">
        <f t="shared" si="506"/>
        <v>0.38146217423092277</v>
      </c>
      <c r="G3647" s="439">
        <f t="shared" si="512"/>
        <v>36.44</v>
      </c>
      <c r="H3647" s="435">
        <f t="shared" si="507"/>
        <v>0.38146217423092277</v>
      </c>
      <c r="I3647" s="577">
        <f t="shared" si="512"/>
        <v>36.44</v>
      </c>
      <c r="J3647" s="573">
        <f t="shared" si="508"/>
        <v>0.78734028083234631</v>
      </c>
    </row>
    <row r="3648" spans="1:10" x14ac:dyDescent="0.25">
      <c r="A3648">
        <f t="shared" si="509"/>
        <v>0.36453254843501159</v>
      </c>
      <c r="B3648" s="2">
        <f t="shared" si="513"/>
        <v>36.450000000001317</v>
      </c>
      <c r="C3648" s="428">
        <f t="shared" si="510"/>
        <v>36.450000000000003</v>
      </c>
      <c r="D3648" s="425">
        <f t="shared" si="505"/>
        <v>0.36453254843499849</v>
      </c>
      <c r="E3648" s="433">
        <f t="shared" si="511"/>
        <v>36.450000000000003</v>
      </c>
      <c r="F3648" s="430">
        <f t="shared" si="506"/>
        <v>0.38155376784203782</v>
      </c>
      <c r="G3648" s="439">
        <f t="shared" si="512"/>
        <v>36.450000000000003</v>
      </c>
      <c r="H3648" s="435">
        <f t="shared" si="507"/>
        <v>0.38155376784203782</v>
      </c>
      <c r="I3648" s="577">
        <f t="shared" si="512"/>
        <v>36.450000000000003</v>
      </c>
      <c r="J3648" s="573">
        <f t="shared" si="508"/>
        <v>0.78742239374074863</v>
      </c>
    </row>
    <row r="3649" spans="1:10" x14ac:dyDescent="0.25">
      <c r="A3649">
        <f t="shared" si="509"/>
        <v>0.36463248585863378</v>
      </c>
      <c r="B3649" s="2">
        <f t="shared" si="513"/>
        <v>36.460000000001315</v>
      </c>
      <c r="C3649" s="428">
        <f t="shared" si="510"/>
        <v>36.46</v>
      </c>
      <c r="D3649" s="425">
        <f t="shared" si="505"/>
        <v>0.36463248585862063</v>
      </c>
      <c r="E3649" s="433">
        <f t="shared" si="511"/>
        <v>36.46</v>
      </c>
      <c r="F3649" s="430">
        <f t="shared" si="506"/>
        <v>0.38164536571866392</v>
      </c>
      <c r="G3649" s="439">
        <f t="shared" si="512"/>
        <v>36.46</v>
      </c>
      <c r="H3649" s="435">
        <f t="shared" si="507"/>
        <v>0.38164536571866392</v>
      </c>
      <c r="I3649" s="577">
        <f t="shared" si="512"/>
        <v>36.46</v>
      </c>
      <c r="J3649" s="573">
        <f t="shared" si="508"/>
        <v>0.78750450816205697</v>
      </c>
    </row>
    <row r="3650" spans="1:10" x14ac:dyDescent="0.25">
      <c r="A3650">
        <f t="shared" si="509"/>
        <v>0.36473242340536183</v>
      </c>
      <c r="B3650" s="2">
        <f t="shared" si="513"/>
        <v>36.470000000001313</v>
      </c>
      <c r="C3650" s="428">
        <f t="shared" si="510"/>
        <v>36.47</v>
      </c>
      <c r="D3650" s="425">
        <f t="shared" si="505"/>
        <v>0.36473242340534867</v>
      </c>
      <c r="E3650" s="433">
        <f t="shared" si="511"/>
        <v>36.47</v>
      </c>
      <c r="F3650" s="430">
        <f t="shared" si="506"/>
        <v>0.38173696785868333</v>
      </c>
      <c r="G3650" s="439">
        <f t="shared" si="512"/>
        <v>36.47</v>
      </c>
      <c r="H3650" s="435">
        <f t="shared" si="507"/>
        <v>0.38173696785868333</v>
      </c>
      <c r="I3650" s="577">
        <f t="shared" si="512"/>
        <v>36.47</v>
      </c>
      <c r="J3650" s="573">
        <f t="shared" si="508"/>
        <v>0.78758662409607971</v>
      </c>
    </row>
    <row r="3651" spans="1:10" x14ac:dyDescent="0.25">
      <c r="A3651">
        <f t="shared" si="509"/>
        <v>0.36483236107494882</v>
      </c>
      <c r="B3651" s="2">
        <f t="shared" si="513"/>
        <v>36.480000000001311</v>
      </c>
      <c r="C3651" s="428">
        <f t="shared" si="510"/>
        <v>36.479999999999997</v>
      </c>
      <c r="D3651" s="425">
        <f t="shared" ref="D3651:D3714" si="514">(((1+C3651/100)^D$2)*C3651/100)/(((1+C3651/100)^D$2)-1)</f>
        <v>0.36483236107493566</v>
      </c>
      <c r="E3651" s="433">
        <f t="shared" si="511"/>
        <v>36.479999999999997</v>
      </c>
      <c r="F3651" s="430">
        <f t="shared" ref="F3651:F3714" si="515">(((1+E3651/100)^F$2)*E3651/100)/(((1+E3651/100)^F$2)-1)</f>
        <v>0.38182857425997874</v>
      </c>
      <c r="G3651" s="439">
        <f t="shared" si="512"/>
        <v>36.479999999999997</v>
      </c>
      <c r="H3651" s="435">
        <f t="shared" ref="H3651:H3714" si="516">(((1+G3651/100)^H$2)*G3651/100)/(((1+G3651/100)^H$2)-1)</f>
        <v>0.38182857425997874</v>
      </c>
      <c r="I3651" s="577">
        <f t="shared" si="512"/>
        <v>36.479999999999997</v>
      </c>
      <c r="J3651" s="573">
        <f t="shared" ref="J3651:J3714" si="517">(((1+I3651/100)^J$2)*I3651/100)/(((1+I3651/100)^J$2)-1)</f>
        <v>0.78766874154262501</v>
      </c>
    </row>
    <row r="3652" spans="1:10" x14ac:dyDescent="0.25">
      <c r="A3652">
        <f t="shared" si="509"/>
        <v>0.36493229886714845</v>
      </c>
      <c r="B3652" s="2">
        <f t="shared" si="513"/>
        <v>36.490000000001309</v>
      </c>
      <c r="C3652" s="428">
        <f t="shared" si="510"/>
        <v>36.49</v>
      </c>
      <c r="D3652" s="425">
        <f t="shared" si="514"/>
        <v>0.36493229886713535</v>
      </c>
      <c r="E3652" s="433">
        <f t="shared" si="511"/>
        <v>36.49</v>
      </c>
      <c r="F3652" s="430">
        <f t="shared" si="515"/>
        <v>0.38192018492043422</v>
      </c>
      <c r="G3652" s="439">
        <f t="shared" si="512"/>
        <v>36.49</v>
      </c>
      <c r="H3652" s="435">
        <f t="shared" si="516"/>
        <v>0.38192018492043422</v>
      </c>
      <c r="I3652" s="577">
        <f t="shared" si="512"/>
        <v>36.49</v>
      </c>
      <c r="J3652" s="573">
        <f t="shared" si="517"/>
        <v>0.78775086050150112</v>
      </c>
    </row>
    <row r="3653" spans="1:10" x14ac:dyDescent="0.25">
      <c r="A3653">
        <f t="shared" ref="A3653:A3716" si="518">(((1+B3653/100)^A$2)*B3653/100)/(((1+B3653/100)^A$2)-1)</f>
        <v>0.36503223678171476</v>
      </c>
      <c r="B3653" s="2">
        <f t="shared" si="513"/>
        <v>36.500000000001307</v>
      </c>
      <c r="C3653" s="428">
        <f t="shared" si="510"/>
        <v>36.5</v>
      </c>
      <c r="D3653" s="425">
        <f t="shared" si="514"/>
        <v>0.36503223678170166</v>
      </c>
      <c r="E3653" s="433">
        <f t="shared" si="511"/>
        <v>36.5</v>
      </c>
      <c r="F3653" s="430">
        <f t="shared" si="515"/>
        <v>0.38201179983793426</v>
      </c>
      <c r="G3653" s="439">
        <f t="shared" si="512"/>
        <v>36.5</v>
      </c>
      <c r="H3653" s="435">
        <f t="shared" si="516"/>
        <v>0.38201179983793426</v>
      </c>
      <c r="I3653" s="577">
        <f t="shared" si="512"/>
        <v>36.5</v>
      </c>
      <c r="J3653" s="573">
        <f t="shared" si="517"/>
        <v>0.78783298097251586</v>
      </c>
    </row>
    <row r="3654" spans="1:10" x14ac:dyDescent="0.25">
      <c r="A3654">
        <f t="shared" si="518"/>
        <v>0.36513217481840232</v>
      </c>
      <c r="B3654" s="2">
        <f t="shared" si="513"/>
        <v>36.510000000001305</v>
      </c>
      <c r="C3654" s="428">
        <f t="shared" ref="C3654:C3717" si="519">ROUND(C3653+0.01,2)</f>
        <v>36.51</v>
      </c>
      <c r="D3654" s="425">
        <f t="shared" si="514"/>
        <v>0.36513217481838922</v>
      </c>
      <c r="E3654" s="433">
        <f t="shared" ref="E3654:E3717" si="520">ROUND(E3653+0.01,2)</f>
        <v>36.51</v>
      </c>
      <c r="F3654" s="430">
        <f t="shared" si="515"/>
        <v>0.38210341901036449</v>
      </c>
      <c r="G3654" s="439">
        <f t="shared" ref="G3654:I3717" si="521">ROUND(G3653+0.01,2)</f>
        <v>36.51</v>
      </c>
      <c r="H3654" s="435">
        <f t="shared" si="516"/>
        <v>0.38210341901036449</v>
      </c>
      <c r="I3654" s="577">
        <f t="shared" si="521"/>
        <v>36.51</v>
      </c>
      <c r="J3654" s="573">
        <f t="shared" si="517"/>
        <v>0.78791510295547762</v>
      </c>
    </row>
    <row r="3655" spans="1:10" x14ac:dyDescent="0.25">
      <c r="A3655">
        <f t="shared" si="518"/>
        <v>0.36523211297696639</v>
      </c>
      <c r="B3655" s="2">
        <f t="shared" si="513"/>
        <v>36.520000000001303</v>
      </c>
      <c r="C3655" s="428">
        <f t="shared" si="519"/>
        <v>36.520000000000003</v>
      </c>
      <c r="D3655" s="425">
        <f t="shared" si="514"/>
        <v>0.3652321129769534</v>
      </c>
      <c r="E3655" s="433">
        <f t="shared" si="520"/>
        <v>36.520000000000003</v>
      </c>
      <c r="F3655" s="430">
        <f t="shared" si="515"/>
        <v>0.38219504243561181</v>
      </c>
      <c r="G3655" s="439">
        <f t="shared" si="521"/>
        <v>36.520000000000003</v>
      </c>
      <c r="H3655" s="435">
        <f t="shared" si="516"/>
        <v>0.38219504243561181</v>
      </c>
      <c r="I3655" s="577">
        <f t="shared" si="521"/>
        <v>36.520000000000003</v>
      </c>
      <c r="J3655" s="573">
        <f t="shared" si="517"/>
        <v>0.78799722645019465</v>
      </c>
    </row>
    <row r="3656" spans="1:10" x14ac:dyDescent="0.25">
      <c r="A3656">
        <f t="shared" si="518"/>
        <v>0.36533205125716234</v>
      </c>
      <c r="B3656" s="2">
        <f t="shared" si="513"/>
        <v>36.530000000001301</v>
      </c>
      <c r="C3656" s="428">
        <f t="shared" si="519"/>
        <v>36.53</v>
      </c>
      <c r="D3656" s="425">
        <f t="shared" si="514"/>
        <v>0.3653320512571494</v>
      </c>
      <c r="E3656" s="433">
        <f t="shared" si="520"/>
        <v>36.53</v>
      </c>
      <c r="F3656" s="430">
        <f t="shared" si="515"/>
        <v>0.38228667011156348</v>
      </c>
      <c r="G3656" s="439">
        <f t="shared" si="521"/>
        <v>36.53</v>
      </c>
      <c r="H3656" s="435">
        <f t="shared" si="516"/>
        <v>0.38228667011156348</v>
      </c>
      <c r="I3656" s="577">
        <f t="shared" si="521"/>
        <v>36.53</v>
      </c>
      <c r="J3656" s="573">
        <f t="shared" si="517"/>
        <v>0.78807935145647501</v>
      </c>
    </row>
    <row r="3657" spans="1:10" x14ac:dyDescent="0.25">
      <c r="A3657">
        <f t="shared" si="518"/>
        <v>0.36543198965874646</v>
      </c>
      <c r="B3657" s="2">
        <f t="shared" si="513"/>
        <v>36.540000000001299</v>
      </c>
      <c r="C3657" s="428">
        <f t="shared" si="519"/>
        <v>36.54</v>
      </c>
      <c r="D3657" s="425">
        <f t="shared" si="514"/>
        <v>0.36543198965873347</v>
      </c>
      <c r="E3657" s="433">
        <f t="shared" si="520"/>
        <v>36.54</v>
      </c>
      <c r="F3657" s="430">
        <f t="shared" si="515"/>
        <v>0.38237830203610795</v>
      </c>
      <c r="G3657" s="439">
        <f t="shared" si="521"/>
        <v>36.54</v>
      </c>
      <c r="H3657" s="435">
        <f t="shared" si="516"/>
        <v>0.38237830203610795</v>
      </c>
      <c r="I3657" s="577">
        <f t="shared" si="521"/>
        <v>36.54</v>
      </c>
      <c r="J3657" s="573">
        <f t="shared" si="517"/>
        <v>0.78816147797412694</v>
      </c>
    </row>
    <row r="3658" spans="1:10" x14ac:dyDescent="0.25">
      <c r="A3658">
        <f t="shared" si="518"/>
        <v>0.36553192818147523</v>
      </c>
      <c r="B3658" s="2">
        <f t="shared" si="513"/>
        <v>36.550000000001297</v>
      </c>
      <c r="C3658" s="428">
        <f t="shared" si="519"/>
        <v>36.549999999999997</v>
      </c>
      <c r="D3658" s="425">
        <f t="shared" si="514"/>
        <v>0.36553192818146224</v>
      </c>
      <c r="E3658" s="433">
        <f t="shared" si="520"/>
        <v>36.549999999999997</v>
      </c>
      <c r="F3658" s="430">
        <f t="shared" si="515"/>
        <v>0.38246993820713476</v>
      </c>
      <c r="G3658" s="439">
        <f t="shared" si="521"/>
        <v>36.549999999999997</v>
      </c>
      <c r="H3658" s="435">
        <f t="shared" si="516"/>
        <v>0.38246993820713476</v>
      </c>
      <c r="I3658" s="577">
        <f t="shared" si="521"/>
        <v>36.549999999999997</v>
      </c>
      <c r="J3658" s="573">
        <f t="shared" si="517"/>
        <v>0.78824360600295917</v>
      </c>
    </row>
    <row r="3659" spans="1:10" x14ac:dyDescent="0.25">
      <c r="A3659">
        <f t="shared" si="518"/>
        <v>0.36563186682510584</v>
      </c>
      <c r="B3659" s="2">
        <f t="shared" si="513"/>
        <v>36.560000000001295</v>
      </c>
      <c r="C3659" s="428">
        <f t="shared" si="519"/>
        <v>36.56</v>
      </c>
      <c r="D3659" s="425">
        <f t="shared" si="514"/>
        <v>0.3656318668250928</v>
      </c>
      <c r="E3659" s="433">
        <f t="shared" si="520"/>
        <v>36.56</v>
      </c>
      <c r="F3659" s="430">
        <f t="shared" si="515"/>
        <v>0.38256157862253409</v>
      </c>
      <c r="G3659" s="439">
        <f t="shared" si="521"/>
        <v>36.56</v>
      </c>
      <c r="H3659" s="435">
        <f t="shared" si="516"/>
        <v>0.38256157862253409</v>
      </c>
      <c r="I3659" s="577">
        <f t="shared" si="521"/>
        <v>36.56</v>
      </c>
      <c r="J3659" s="573">
        <f t="shared" si="517"/>
        <v>0.78832573554277963</v>
      </c>
    </row>
    <row r="3660" spans="1:10" x14ac:dyDescent="0.25">
      <c r="A3660">
        <f t="shared" si="518"/>
        <v>0.36573180558939566</v>
      </c>
      <c r="B3660" s="2">
        <f t="shared" si="513"/>
        <v>36.570000000001293</v>
      </c>
      <c r="C3660" s="428">
        <f t="shared" si="519"/>
        <v>36.57</v>
      </c>
      <c r="D3660" s="425">
        <f t="shared" si="514"/>
        <v>0.36573180558938273</v>
      </c>
      <c r="E3660" s="433">
        <f t="shared" si="520"/>
        <v>36.57</v>
      </c>
      <c r="F3660" s="430">
        <f t="shared" si="515"/>
        <v>0.38265322328019719</v>
      </c>
      <c r="G3660" s="439">
        <f t="shared" si="521"/>
        <v>36.57</v>
      </c>
      <c r="H3660" s="435">
        <f t="shared" si="516"/>
        <v>0.38265322328019719</v>
      </c>
      <c r="I3660" s="577">
        <f t="shared" si="521"/>
        <v>36.57</v>
      </c>
      <c r="J3660" s="573">
        <f t="shared" si="517"/>
        <v>0.78840786659339734</v>
      </c>
    </row>
    <row r="3661" spans="1:10" x14ac:dyDescent="0.25">
      <c r="A3661">
        <f t="shared" si="518"/>
        <v>0.36583174447410299</v>
      </c>
      <c r="B3661" s="2">
        <f t="shared" si="513"/>
        <v>36.580000000001291</v>
      </c>
      <c r="C3661" s="428">
        <f t="shared" si="519"/>
        <v>36.58</v>
      </c>
      <c r="D3661" s="425">
        <f t="shared" si="514"/>
        <v>0.36583174447409006</v>
      </c>
      <c r="E3661" s="433">
        <f t="shared" si="520"/>
        <v>36.58</v>
      </c>
      <c r="F3661" s="430">
        <f t="shared" si="515"/>
        <v>0.38274487217801623</v>
      </c>
      <c r="G3661" s="439">
        <f t="shared" si="521"/>
        <v>36.58</v>
      </c>
      <c r="H3661" s="435">
        <f t="shared" si="516"/>
        <v>0.38274487217801623</v>
      </c>
      <c r="I3661" s="577">
        <f t="shared" si="521"/>
        <v>36.58</v>
      </c>
      <c r="J3661" s="573">
        <f t="shared" si="517"/>
        <v>0.78848999915462015</v>
      </c>
    </row>
    <row r="3662" spans="1:10" x14ac:dyDescent="0.25">
      <c r="A3662">
        <f t="shared" si="518"/>
        <v>0.36593168347898636</v>
      </c>
      <c r="B3662" s="2">
        <f t="shared" si="513"/>
        <v>36.590000000001289</v>
      </c>
      <c r="C3662" s="428">
        <f t="shared" si="519"/>
        <v>36.590000000000003</v>
      </c>
      <c r="D3662" s="425">
        <f t="shared" si="514"/>
        <v>0.36593168347897342</v>
      </c>
      <c r="E3662" s="433">
        <f t="shared" si="520"/>
        <v>36.590000000000003</v>
      </c>
      <c r="F3662" s="430">
        <f t="shared" si="515"/>
        <v>0.38283652531388429</v>
      </c>
      <c r="G3662" s="439">
        <f t="shared" si="521"/>
        <v>36.590000000000003</v>
      </c>
      <c r="H3662" s="435">
        <f t="shared" si="516"/>
        <v>0.38283652531388429</v>
      </c>
      <c r="I3662" s="577">
        <f t="shared" si="521"/>
        <v>36.590000000000003</v>
      </c>
      <c r="J3662" s="573">
        <f t="shared" si="517"/>
        <v>0.7885721332262563</v>
      </c>
    </row>
    <row r="3663" spans="1:10" x14ac:dyDescent="0.25">
      <c r="A3663">
        <f t="shared" si="518"/>
        <v>0.36603162260380478</v>
      </c>
      <c r="B3663" s="2">
        <f t="shared" si="513"/>
        <v>36.600000000001288</v>
      </c>
      <c r="C3663" s="428">
        <f t="shared" si="519"/>
        <v>36.6</v>
      </c>
      <c r="D3663" s="425">
        <f t="shared" si="514"/>
        <v>0.36603162260379191</v>
      </c>
      <c r="E3663" s="433">
        <f t="shared" si="520"/>
        <v>36.6</v>
      </c>
      <c r="F3663" s="430">
        <f t="shared" si="515"/>
        <v>0.38292818268569528</v>
      </c>
      <c r="G3663" s="439">
        <f t="shared" si="521"/>
        <v>36.6</v>
      </c>
      <c r="H3663" s="435">
        <f t="shared" si="516"/>
        <v>0.38292818268569528</v>
      </c>
      <c r="I3663" s="577">
        <f t="shared" si="521"/>
        <v>36.6</v>
      </c>
      <c r="J3663" s="573">
        <f t="shared" si="517"/>
        <v>0.78865426880811473</v>
      </c>
    </row>
    <row r="3664" spans="1:10" x14ac:dyDescent="0.25">
      <c r="A3664">
        <f t="shared" si="518"/>
        <v>0.3661315618483178</v>
      </c>
      <c r="B3664" s="2">
        <f t="shared" si="513"/>
        <v>36.610000000001286</v>
      </c>
      <c r="C3664" s="428">
        <f t="shared" si="519"/>
        <v>36.61</v>
      </c>
      <c r="D3664" s="425">
        <f t="shared" si="514"/>
        <v>0.36613156184830487</v>
      </c>
      <c r="E3664" s="433">
        <f t="shared" si="520"/>
        <v>36.61</v>
      </c>
      <c r="F3664" s="430">
        <f t="shared" si="515"/>
        <v>0.38301984429134422</v>
      </c>
      <c r="G3664" s="439">
        <f t="shared" si="521"/>
        <v>36.61</v>
      </c>
      <c r="H3664" s="435">
        <f t="shared" si="516"/>
        <v>0.38301984429134422</v>
      </c>
      <c r="I3664" s="577">
        <f t="shared" si="521"/>
        <v>36.61</v>
      </c>
      <c r="J3664" s="573">
        <f t="shared" si="517"/>
        <v>0.78873640590000427</v>
      </c>
    </row>
    <row r="3665" spans="1:10" x14ac:dyDescent="0.25">
      <c r="A3665">
        <f t="shared" si="518"/>
        <v>0.36623150121228532</v>
      </c>
      <c r="B3665" s="2">
        <f t="shared" si="513"/>
        <v>36.620000000001284</v>
      </c>
      <c r="C3665" s="428">
        <f t="shared" si="519"/>
        <v>36.619999999999997</v>
      </c>
      <c r="D3665" s="425">
        <f t="shared" si="514"/>
        <v>0.36623150121227255</v>
      </c>
      <c r="E3665" s="433">
        <f t="shared" si="520"/>
        <v>36.619999999999997</v>
      </c>
      <c r="F3665" s="430">
        <f t="shared" si="515"/>
        <v>0.38311151012872691</v>
      </c>
      <c r="G3665" s="439">
        <f t="shared" si="521"/>
        <v>36.619999999999997</v>
      </c>
      <c r="H3665" s="435">
        <f t="shared" si="516"/>
        <v>0.38311151012872691</v>
      </c>
      <c r="I3665" s="577">
        <f t="shared" si="521"/>
        <v>36.619999999999997</v>
      </c>
      <c r="J3665" s="573">
        <f t="shared" si="517"/>
        <v>0.78881854450173239</v>
      </c>
    </row>
    <row r="3666" spans="1:10" x14ac:dyDescent="0.25">
      <c r="A3666">
        <f t="shared" si="518"/>
        <v>0.36633144069546819</v>
      </c>
      <c r="B3666" s="2">
        <f t="shared" si="513"/>
        <v>36.630000000001282</v>
      </c>
      <c r="C3666" s="428">
        <f t="shared" si="519"/>
        <v>36.630000000000003</v>
      </c>
      <c r="D3666" s="425">
        <f t="shared" si="514"/>
        <v>0.36633144069545542</v>
      </c>
      <c r="E3666" s="433">
        <f t="shared" si="520"/>
        <v>36.630000000000003</v>
      </c>
      <c r="F3666" s="430">
        <f t="shared" si="515"/>
        <v>0.38320318019574029</v>
      </c>
      <c r="G3666" s="439">
        <f t="shared" si="521"/>
        <v>36.630000000000003</v>
      </c>
      <c r="H3666" s="435">
        <f t="shared" si="516"/>
        <v>0.38320318019574029</v>
      </c>
      <c r="I3666" s="577">
        <f t="shared" si="521"/>
        <v>36.630000000000003</v>
      </c>
      <c r="J3666" s="573">
        <f t="shared" si="517"/>
        <v>0.78890068461310914</v>
      </c>
    </row>
    <row r="3667" spans="1:10" x14ac:dyDescent="0.25">
      <c r="A3667">
        <f t="shared" si="518"/>
        <v>0.36643138029762723</v>
      </c>
      <c r="B3667" s="2">
        <f t="shared" si="513"/>
        <v>36.64000000000128</v>
      </c>
      <c r="C3667" s="428">
        <f t="shared" si="519"/>
        <v>36.64</v>
      </c>
      <c r="D3667" s="425">
        <f t="shared" si="514"/>
        <v>0.36643138029761441</v>
      </c>
      <c r="E3667" s="433">
        <f t="shared" si="520"/>
        <v>36.64</v>
      </c>
      <c r="F3667" s="430">
        <f t="shared" si="515"/>
        <v>0.38329485449028178</v>
      </c>
      <c r="G3667" s="439">
        <f t="shared" si="521"/>
        <v>36.64</v>
      </c>
      <c r="H3667" s="435">
        <f t="shared" si="516"/>
        <v>0.38329485449028178</v>
      </c>
      <c r="I3667" s="577">
        <f t="shared" si="521"/>
        <v>36.64</v>
      </c>
      <c r="J3667" s="573">
        <f t="shared" si="517"/>
        <v>0.78898282623394178</v>
      </c>
    </row>
    <row r="3668" spans="1:10" x14ac:dyDescent="0.25">
      <c r="A3668">
        <f t="shared" si="518"/>
        <v>0.3665313200185239</v>
      </c>
      <c r="B3668" s="2">
        <f t="shared" si="513"/>
        <v>36.650000000001278</v>
      </c>
      <c r="C3668" s="428">
        <f t="shared" si="519"/>
        <v>36.65</v>
      </c>
      <c r="D3668" s="425">
        <f t="shared" si="514"/>
        <v>0.36653132001851108</v>
      </c>
      <c r="E3668" s="433">
        <f t="shared" si="520"/>
        <v>36.65</v>
      </c>
      <c r="F3668" s="430">
        <f t="shared" si="515"/>
        <v>0.38338653301025027</v>
      </c>
      <c r="G3668" s="439">
        <f t="shared" si="521"/>
        <v>36.65</v>
      </c>
      <c r="H3668" s="435">
        <f t="shared" si="516"/>
        <v>0.38338653301025027</v>
      </c>
      <c r="I3668" s="577">
        <f t="shared" si="521"/>
        <v>36.65</v>
      </c>
      <c r="J3668" s="573">
        <f t="shared" si="517"/>
        <v>0.78906496936403969</v>
      </c>
    </row>
    <row r="3669" spans="1:10" x14ac:dyDescent="0.25">
      <c r="A3669">
        <f t="shared" si="518"/>
        <v>0.36663125985792028</v>
      </c>
      <c r="B3669" s="2">
        <f t="shared" si="513"/>
        <v>36.660000000001276</v>
      </c>
      <c r="C3669" s="428">
        <f t="shared" si="519"/>
        <v>36.659999999999997</v>
      </c>
      <c r="D3669" s="425">
        <f t="shared" si="514"/>
        <v>0.36663125985790745</v>
      </c>
      <c r="E3669" s="433">
        <f t="shared" si="520"/>
        <v>36.659999999999997</v>
      </c>
      <c r="F3669" s="430">
        <f t="shared" si="515"/>
        <v>0.38347821575354518</v>
      </c>
      <c r="G3669" s="439">
        <f t="shared" si="521"/>
        <v>36.659999999999997</v>
      </c>
      <c r="H3669" s="435">
        <f t="shared" si="516"/>
        <v>0.38347821575354518</v>
      </c>
      <c r="I3669" s="577">
        <f t="shared" si="521"/>
        <v>36.659999999999997</v>
      </c>
      <c r="J3669" s="573">
        <f t="shared" si="517"/>
        <v>0.78914711400321114</v>
      </c>
    </row>
    <row r="3670" spans="1:10" x14ac:dyDescent="0.25">
      <c r="A3670">
        <f t="shared" si="518"/>
        <v>0.36673119981557872</v>
      </c>
      <c r="B3670" s="2">
        <f t="shared" si="513"/>
        <v>36.670000000001274</v>
      </c>
      <c r="C3670" s="428">
        <f t="shared" si="519"/>
        <v>36.67</v>
      </c>
      <c r="D3670" s="425">
        <f t="shared" si="514"/>
        <v>0.36673119981556607</v>
      </c>
      <c r="E3670" s="433">
        <f t="shared" si="520"/>
        <v>36.67</v>
      </c>
      <c r="F3670" s="430">
        <f t="shared" si="515"/>
        <v>0.38356990271806707</v>
      </c>
      <c r="G3670" s="439">
        <f t="shared" si="521"/>
        <v>36.67</v>
      </c>
      <c r="H3670" s="435">
        <f t="shared" si="516"/>
        <v>0.38356990271806707</v>
      </c>
      <c r="I3670" s="577">
        <f t="shared" si="521"/>
        <v>36.67</v>
      </c>
      <c r="J3670" s="573">
        <f t="shared" si="517"/>
        <v>0.78922926015126549</v>
      </c>
    </row>
    <row r="3671" spans="1:10" x14ac:dyDescent="0.25">
      <c r="A3671">
        <f t="shared" si="518"/>
        <v>0.36683113989126237</v>
      </c>
      <c r="B3671" s="2">
        <f t="shared" si="513"/>
        <v>36.680000000001272</v>
      </c>
      <c r="C3671" s="428">
        <f t="shared" si="519"/>
        <v>36.68</v>
      </c>
      <c r="D3671" s="425">
        <f t="shared" si="514"/>
        <v>0.36683113989124966</v>
      </c>
      <c r="E3671" s="433">
        <f t="shared" si="520"/>
        <v>36.68</v>
      </c>
      <c r="F3671" s="430">
        <f t="shared" si="515"/>
        <v>0.38366159390171717</v>
      </c>
      <c r="G3671" s="439">
        <f t="shared" si="521"/>
        <v>36.68</v>
      </c>
      <c r="H3671" s="435">
        <f t="shared" si="516"/>
        <v>0.38366159390171717</v>
      </c>
      <c r="I3671" s="577">
        <f t="shared" si="521"/>
        <v>36.68</v>
      </c>
      <c r="J3671" s="573">
        <f t="shared" si="517"/>
        <v>0.78931140780801068</v>
      </c>
    </row>
    <row r="3672" spans="1:10" x14ac:dyDescent="0.25">
      <c r="A3672">
        <f t="shared" si="518"/>
        <v>0.36693108008473452</v>
      </c>
      <c r="B3672" s="2">
        <f t="shared" si="513"/>
        <v>36.69000000000127</v>
      </c>
      <c r="C3672" s="428">
        <f t="shared" si="519"/>
        <v>36.69</v>
      </c>
      <c r="D3672" s="425">
        <f t="shared" si="514"/>
        <v>0.36693108008472175</v>
      </c>
      <c r="E3672" s="433">
        <f t="shared" si="520"/>
        <v>36.69</v>
      </c>
      <c r="F3672" s="430">
        <f t="shared" si="515"/>
        <v>0.38375328930239788</v>
      </c>
      <c r="G3672" s="439">
        <f t="shared" si="521"/>
        <v>36.69</v>
      </c>
      <c r="H3672" s="435">
        <f t="shared" si="516"/>
        <v>0.38375328930239788</v>
      </c>
      <c r="I3672" s="577">
        <f t="shared" si="521"/>
        <v>36.69</v>
      </c>
      <c r="J3672" s="573">
        <f t="shared" si="517"/>
        <v>0.78939355697325608</v>
      </c>
    </row>
    <row r="3673" spans="1:10" x14ac:dyDescent="0.25">
      <c r="A3673">
        <f t="shared" si="518"/>
        <v>0.36703102039575908</v>
      </c>
      <c r="B3673" s="2">
        <f t="shared" si="513"/>
        <v>36.700000000001268</v>
      </c>
      <c r="C3673" s="428">
        <f t="shared" si="519"/>
        <v>36.700000000000003</v>
      </c>
      <c r="D3673" s="425">
        <f t="shared" si="514"/>
        <v>0.36703102039574648</v>
      </c>
      <c r="E3673" s="433">
        <f t="shared" si="520"/>
        <v>36.700000000000003</v>
      </c>
      <c r="F3673" s="430">
        <f t="shared" si="515"/>
        <v>0.38384498891801255</v>
      </c>
      <c r="G3673" s="439">
        <f t="shared" si="521"/>
        <v>36.700000000000003</v>
      </c>
      <c r="H3673" s="435">
        <f t="shared" si="516"/>
        <v>0.38384498891801255</v>
      </c>
      <c r="I3673" s="577">
        <f t="shared" si="521"/>
        <v>36.700000000000003</v>
      </c>
      <c r="J3673" s="573">
        <f t="shared" si="517"/>
        <v>0.7894757076468103</v>
      </c>
    </row>
    <row r="3674" spans="1:10" x14ac:dyDescent="0.25">
      <c r="A3674">
        <f t="shared" si="518"/>
        <v>0.36713096082410052</v>
      </c>
      <c r="B3674" s="2">
        <f t="shared" si="513"/>
        <v>36.710000000001266</v>
      </c>
      <c r="C3674" s="428">
        <f t="shared" si="519"/>
        <v>36.71</v>
      </c>
      <c r="D3674" s="425">
        <f t="shared" si="514"/>
        <v>0.36713096082408786</v>
      </c>
      <c r="E3674" s="433">
        <f t="shared" si="520"/>
        <v>36.71</v>
      </c>
      <c r="F3674" s="430">
        <f t="shared" si="515"/>
        <v>0.38393669274646514</v>
      </c>
      <c r="G3674" s="439">
        <f t="shared" si="521"/>
        <v>36.71</v>
      </c>
      <c r="H3674" s="435">
        <f t="shared" si="516"/>
        <v>0.38393669274646514</v>
      </c>
      <c r="I3674" s="577">
        <f t="shared" si="521"/>
        <v>36.71</v>
      </c>
      <c r="J3674" s="573">
        <f t="shared" si="517"/>
        <v>0.78955785982848203</v>
      </c>
    </row>
    <row r="3675" spans="1:10" x14ac:dyDescent="0.25">
      <c r="A3675">
        <f t="shared" si="518"/>
        <v>0.36723090136952363</v>
      </c>
      <c r="B3675" s="2">
        <f t="shared" si="513"/>
        <v>36.720000000001264</v>
      </c>
      <c r="C3675" s="428">
        <f t="shared" si="519"/>
        <v>36.72</v>
      </c>
      <c r="D3675" s="425">
        <f t="shared" si="514"/>
        <v>0.36723090136951098</v>
      </c>
      <c r="E3675" s="433">
        <f t="shared" si="520"/>
        <v>36.72</v>
      </c>
      <c r="F3675" s="430">
        <f t="shared" si="515"/>
        <v>0.38402840078566086</v>
      </c>
      <c r="G3675" s="439">
        <f t="shared" si="521"/>
        <v>36.72</v>
      </c>
      <c r="H3675" s="435">
        <f t="shared" si="516"/>
        <v>0.38402840078566086</v>
      </c>
      <c r="I3675" s="577">
        <f t="shared" si="521"/>
        <v>36.72</v>
      </c>
      <c r="J3675" s="573">
        <f t="shared" si="517"/>
        <v>0.78964001351808055</v>
      </c>
    </row>
    <row r="3676" spans="1:10" x14ac:dyDescent="0.25">
      <c r="A3676">
        <f t="shared" si="518"/>
        <v>0.36733084203179389</v>
      </c>
      <c r="B3676" s="2">
        <f t="shared" si="513"/>
        <v>36.730000000001262</v>
      </c>
      <c r="C3676" s="428">
        <f t="shared" si="519"/>
        <v>36.729999999999997</v>
      </c>
      <c r="D3676" s="425">
        <f t="shared" si="514"/>
        <v>0.36733084203178124</v>
      </c>
      <c r="E3676" s="433">
        <f t="shared" si="520"/>
        <v>36.729999999999997</v>
      </c>
      <c r="F3676" s="430">
        <f t="shared" si="515"/>
        <v>0.38412011303350579</v>
      </c>
      <c r="G3676" s="439">
        <f t="shared" si="521"/>
        <v>36.729999999999997</v>
      </c>
      <c r="H3676" s="435">
        <f t="shared" si="516"/>
        <v>0.38412011303350579</v>
      </c>
      <c r="I3676" s="577">
        <f t="shared" si="521"/>
        <v>36.729999999999997</v>
      </c>
      <c r="J3676" s="573">
        <f t="shared" si="517"/>
        <v>0.78972216871541412</v>
      </c>
    </row>
    <row r="3677" spans="1:10" x14ac:dyDescent="0.25">
      <c r="A3677">
        <f t="shared" si="518"/>
        <v>0.36743078281067704</v>
      </c>
      <c r="B3677" s="2">
        <f t="shared" si="513"/>
        <v>36.74000000000126</v>
      </c>
      <c r="C3677" s="428">
        <f t="shared" si="519"/>
        <v>36.74</v>
      </c>
      <c r="D3677" s="425">
        <f t="shared" si="514"/>
        <v>0.36743078281066444</v>
      </c>
      <c r="E3677" s="433">
        <f t="shared" si="520"/>
        <v>36.74</v>
      </c>
      <c r="F3677" s="430">
        <f t="shared" si="515"/>
        <v>0.38421182948790678</v>
      </c>
      <c r="G3677" s="439">
        <f t="shared" si="521"/>
        <v>36.74</v>
      </c>
      <c r="H3677" s="435">
        <f t="shared" si="516"/>
        <v>0.38421182948790678</v>
      </c>
      <c r="I3677" s="577">
        <f t="shared" si="521"/>
        <v>36.74</v>
      </c>
      <c r="J3677" s="573">
        <f t="shared" si="517"/>
        <v>0.78980432542029233</v>
      </c>
    </row>
    <row r="3678" spans="1:10" x14ac:dyDescent="0.25">
      <c r="A3678">
        <f t="shared" si="518"/>
        <v>0.36753072370593937</v>
      </c>
      <c r="B3678" s="2">
        <f t="shared" si="513"/>
        <v>36.750000000001258</v>
      </c>
      <c r="C3678" s="428">
        <f t="shared" si="519"/>
        <v>36.75</v>
      </c>
      <c r="D3678" s="425">
        <f t="shared" si="514"/>
        <v>0.36753072370592682</v>
      </c>
      <c r="E3678" s="433">
        <f t="shared" si="520"/>
        <v>36.75</v>
      </c>
      <c r="F3678" s="430">
        <f t="shared" si="515"/>
        <v>0.38430355014677159</v>
      </c>
      <c r="G3678" s="439">
        <f t="shared" si="521"/>
        <v>36.75</v>
      </c>
      <c r="H3678" s="435">
        <f t="shared" si="516"/>
        <v>0.38430355014677159</v>
      </c>
      <c r="I3678" s="577">
        <f t="shared" si="521"/>
        <v>36.75</v>
      </c>
      <c r="J3678" s="573">
        <f t="shared" si="517"/>
        <v>0.78988648363252378</v>
      </c>
    </row>
    <row r="3679" spans="1:10" x14ac:dyDescent="0.25">
      <c r="A3679">
        <f t="shared" si="518"/>
        <v>0.36763066471734768</v>
      </c>
      <c r="B3679" s="2">
        <f t="shared" si="513"/>
        <v>36.760000000001256</v>
      </c>
      <c r="C3679" s="428">
        <f t="shared" si="519"/>
        <v>36.76</v>
      </c>
      <c r="D3679" s="425">
        <f t="shared" si="514"/>
        <v>0.36763066471733513</v>
      </c>
      <c r="E3679" s="433">
        <f t="shared" si="520"/>
        <v>36.76</v>
      </c>
      <c r="F3679" s="430">
        <f t="shared" si="515"/>
        <v>0.38439527500800907</v>
      </c>
      <c r="G3679" s="439">
        <f t="shared" si="521"/>
        <v>36.76</v>
      </c>
      <c r="H3679" s="435">
        <f t="shared" si="516"/>
        <v>0.38439527500800907</v>
      </c>
      <c r="I3679" s="577">
        <f t="shared" si="521"/>
        <v>36.76</v>
      </c>
      <c r="J3679" s="573">
        <f t="shared" si="517"/>
        <v>0.78996864335191752</v>
      </c>
    </row>
    <row r="3680" spans="1:10" x14ac:dyDescent="0.25">
      <c r="A3680">
        <f t="shared" si="518"/>
        <v>0.36773060584466932</v>
      </c>
      <c r="B3680" s="2">
        <f t="shared" ref="B3680:B3743" si="522">B3679+0.01</f>
        <v>36.770000000001254</v>
      </c>
      <c r="C3680" s="428">
        <f t="shared" si="519"/>
        <v>36.770000000000003</v>
      </c>
      <c r="D3680" s="425">
        <f t="shared" si="514"/>
        <v>0.36773060584465683</v>
      </c>
      <c r="E3680" s="433">
        <f t="shared" si="520"/>
        <v>36.770000000000003</v>
      </c>
      <c r="F3680" s="430">
        <f t="shared" si="515"/>
        <v>0.38448700406952901</v>
      </c>
      <c r="G3680" s="439">
        <f t="shared" si="521"/>
        <v>36.770000000000003</v>
      </c>
      <c r="H3680" s="435">
        <f t="shared" si="516"/>
        <v>0.38448700406952901</v>
      </c>
      <c r="I3680" s="577">
        <f t="shared" si="521"/>
        <v>36.770000000000003</v>
      </c>
      <c r="J3680" s="573">
        <f t="shared" si="517"/>
        <v>0.79005080457828247</v>
      </c>
    </row>
    <row r="3681" spans="1:10" x14ac:dyDescent="0.25">
      <c r="A3681">
        <f t="shared" si="518"/>
        <v>0.36783054708767199</v>
      </c>
      <c r="B3681" s="2">
        <f t="shared" si="522"/>
        <v>36.780000000001252</v>
      </c>
      <c r="C3681" s="428">
        <f t="shared" si="519"/>
        <v>36.78</v>
      </c>
      <c r="D3681" s="425">
        <f t="shared" si="514"/>
        <v>0.36783054708765939</v>
      </c>
      <c r="E3681" s="433">
        <f t="shared" si="520"/>
        <v>36.78</v>
      </c>
      <c r="F3681" s="430">
        <f t="shared" si="515"/>
        <v>0.38457873732924192</v>
      </c>
      <c r="G3681" s="439">
        <f t="shared" si="521"/>
        <v>36.78</v>
      </c>
      <c r="H3681" s="435">
        <f t="shared" si="516"/>
        <v>0.38457873732924192</v>
      </c>
      <c r="I3681" s="577">
        <f t="shared" si="521"/>
        <v>36.78</v>
      </c>
      <c r="J3681" s="573">
        <f t="shared" si="517"/>
        <v>0.79013296731142846</v>
      </c>
    </row>
    <row r="3682" spans="1:10" x14ac:dyDescent="0.25">
      <c r="A3682">
        <f t="shared" si="518"/>
        <v>0.36793048844612369</v>
      </c>
      <c r="B3682" s="2">
        <f t="shared" si="522"/>
        <v>36.79000000000125</v>
      </c>
      <c r="C3682" s="428">
        <f t="shared" si="519"/>
        <v>36.79</v>
      </c>
      <c r="D3682" s="425">
        <f t="shared" si="514"/>
        <v>0.3679304884461112</v>
      </c>
      <c r="E3682" s="433">
        <f t="shared" si="520"/>
        <v>36.79</v>
      </c>
      <c r="F3682" s="430">
        <f t="shared" si="515"/>
        <v>0.38467047478505934</v>
      </c>
      <c r="G3682" s="439">
        <f t="shared" si="521"/>
        <v>36.79</v>
      </c>
      <c r="H3682" s="435">
        <f t="shared" si="516"/>
        <v>0.38467047478505934</v>
      </c>
      <c r="I3682" s="577">
        <f t="shared" si="521"/>
        <v>36.79</v>
      </c>
      <c r="J3682" s="573">
        <f t="shared" si="517"/>
        <v>0.79021513155116341</v>
      </c>
    </row>
    <row r="3683" spans="1:10" x14ac:dyDescent="0.25">
      <c r="A3683">
        <f t="shared" si="518"/>
        <v>0.36803042991979334</v>
      </c>
      <c r="B3683" s="2">
        <f t="shared" si="522"/>
        <v>36.800000000001248</v>
      </c>
      <c r="C3683" s="428">
        <f t="shared" si="519"/>
        <v>36.799999999999997</v>
      </c>
      <c r="D3683" s="425">
        <f t="shared" si="514"/>
        <v>0.36803042991978085</v>
      </c>
      <c r="E3683" s="433">
        <f t="shared" si="520"/>
        <v>36.799999999999997</v>
      </c>
      <c r="F3683" s="430">
        <f t="shared" si="515"/>
        <v>0.38476221643489367</v>
      </c>
      <c r="G3683" s="439">
        <f t="shared" si="521"/>
        <v>36.799999999999997</v>
      </c>
      <c r="H3683" s="435">
        <f t="shared" si="516"/>
        <v>0.38476221643489367</v>
      </c>
      <c r="I3683" s="577">
        <f t="shared" si="521"/>
        <v>36.799999999999997</v>
      </c>
      <c r="J3683" s="573">
        <f t="shared" si="517"/>
        <v>0.79029729729729736</v>
      </c>
    </row>
    <row r="3684" spans="1:10" x14ac:dyDescent="0.25">
      <c r="A3684">
        <f t="shared" si="518"/>
        <v>0.36813037150845002</v>
      </c>
      <c r="B3684" s="2">
        <f t="shared" si="522"/>
        <v>36.810000000001246</v>
      </c>
      <c r="C3684" s="428">
        <f t="shared" si="519"/>
        <v>36.81</v>
      </c>
      <c r="D3684" s="425">
        <f t="shared" si="514"/>
        <v>0.36813037150843764</v>
      </c>
      <c r="E3684" s="433">
        <f t="shared" si="520"/>
        <v>36.81</v>
      </c>
      <c r="F3684" s="430">
        <f t="shared" si="515"/>
        <v>0.38485396227665852</v>
      </c>
      <c r="G3684" s="439">
        <f t="shared" si="521"/>
        <v>36.81</v>
      </c>
      <c r="H3684" s="435">
        <f t="shared" si="516"/>
        <v>0.38485396227665852</v>
      </c>
      <c r="I3684" s="577">
        <f t="shared" si="521"/>
        <v>36.81</v>
      </c>
      <c r="J3684" s="573">
        <f t="shared" si="517"/>
        <v>0.79037946454963892</v>
      </c>
    </row>
    <row r="3685" spans="1:10" x14ac:dyDescent="0.25">
      <c r="A3685">
        <f t="shared" si="518"/>
        <v>0.36823031321186339</v>
      </c>
      <c r="B3685" s="2">
        <f t="shared" si="522"/>
        <v>36.820000000001244</v>
      </c>
      <c r="C3685" s="428">
        <f t="shared" si="519"/>
        <v>36.82</v>
      </c>
      <c r="D3685" s="425">
        <f t="shared" si="514"/>
        <v>0.3682303132118509</v>
      </c>
      <c r="E3685" s="433">
        <f t="shared" si="520"/>
        <v>36.82</v>
      </c>
      <c r="F3685" s="430">
        <f t="shared" si="515"/>
        <v>0.38494571230826785</v>
      </c>
      <c r="G3685" s="439">
        <f t="shared" si="521"/>
        <v>36.82</v>
      </c>
      <c r="H3685" s="435">
        <f t="shared" si="516"/>
        <v>0.38494571230826785</v>
      </c>
      <c r="I3685" s="577">
        <f t="shared" si="521"/>
        <v>36.82</v>
      </c>
      <c r="J3685" s="573">
        <f t="shared" si="517"/>
        <v>0.79046163330799768</v>
      </c>
    </row>
    <row r="3686" spans="1:10" x14ac:dyDescent="0.25">
      <c r="A3686">
        <f t="shared" si="518"/>
        <v>0.36833025502980338</v>
      </c>
      <c r="B3686" s="2">
        <f t="shared" si="522"/>
        <v>36.830000000001242</v>
      </c>
      <c r="C3686" s="428">
        <f t="shared" si="519"/>
        <v>36.83</v>
      </c>
      <c r="D3686" s="425">
        <f t="shared" si="514"/>
        <v>0.368330255029791</v>
      </c>
      <c r="E3686" s="433">
        <f t="shared" si="520"/>
        <v>36.83</v>
      </c>
      <c r="F3686" s="430">
        <f t="shared" si="515"/>
        <v>0.38503746652763704</v>
      </c>
      <c r="G3686" s="439">
        <f t="shared" si="521"/>
        <v>36.83</v>
      </c>
      <c r="H3686" s="435">
        <f t="shared" si="516"/>
        <v>0.38503746652763704</v>
      </c>
      <c r="I3686" s="577">
        <f t="shared" si="521"/>
        <v>36.83</v>
      </c>
      <c r="J3686" s="573">
        <f t="shared" si="517"/>
        <v>0.79054380357218257</v>
      </c>
    </row>
    <row r="3687" spans="1:10" x14ac:dyDescent="0.25">
      <c r="A3687">
        <f t="shared" si="518"/>
        <v>0.36843019696204071</v>
      </c>
      <c r="B3687" s="2">
        <f t="shared" si="522"/>
        <v>36.84000000000124</v>
      </c>
      <c r="C3687" s="428">
        <f t="shared" si="519"/>
        <v>36.840000000000003</v>
      </c>
      <c r="D3687" s="425">
        <f t="shared" si="514"/>
        <v>0.36843019696202833</v>
      </c>
      <c r="E3687" s="433">
        <f t="shared" si="520"/>
        <v>36.840000000000003</v>
      </c>
      <c r="F3687" s="430">
        <f t="shared" si="515"/>
        <v>0.38512922493268242</v>
      </c>
      <c r="G3687" s="439">
        <f t="shared" si="521"/>
        <v>36.840000000000003</v>
      </c>
      <c r="H3687" s="435">
        <f t="shared" si="516"/>
        <v>0.38512922493268242</v>
      </c>
      <c r="I3687" s="577">
        <f t="shared" si="521"/>
        <v>36.840000000000003</v>
      </c>
      <c r="J3687" s="573">
        <f t="shared" si="517"/>
        <v>0.79062597534200296</v>
      </c>
    </row>
    <row r="3688" spans="1:10" x14ac:dyDescent="0.25">
      <c r="A3688">
        <f t="shared" si="518"/>
        <v>0.3685301390083463</v>
      </c>
      <c r="B3688" s="2">
        <f t="shared" si="522"/>
        <v>36.850000000001238</v>
      </c>
      <c r="C3688" s="428">
        <f t="shared" si="519"/>
        <v>36.85</v>
      </c>
      <c r="D3688" s="425">
        <f t="shared" si="514"/>
        <v>0.36853013900833392</v>
      </c>
      <c r="E3688" s="433">
        <f t="shared" si="520"/>
        <v>36.85</v>
      </c>
      <c r="F3688" s="430">
        <f t="shared" si="515"/>
        <v>0.38522098752132078</v>
      </c>
      <c r="G3688" s="439">
        <f t="shared" si="521"/>
        <v>36.85</v>
      </c>
      <c r="H3688" s="435">
        <f t="shared" si="516"/>
        <v>0.38522098752132078</v>
      </c>
      <c r="I3688" s="577">
        <f t="shared" si="521"/>
        <v>36.85</v>
      </c>
      <c r="J3688" s="573">
        <f t="shared" si="517"/>
        <v>0.79070814861726824</v>
      </c>
    </row>
    <row r="3689" spans="1:10" x14ac:dyDescent="0.25">
      <c r="A3689">
        <f t="shared" si="518"/>
        <v>0.36863008116849161</v>
      </c>
      <c r="B3689" s="2">
        <f t="shared" si="522"/>
        <v>36.860000000001236</v>
      </c>
      <c r="C3689" s="428">
        <f t="shared" si="519"/>
        <v>36.86</v>
      </c>
      <c r="D3689" s="425">
        <f t="shared" si="514"/>
        <v>0.36863008116847928</v>
      </c>
      <c r="E3689" s="433">
        <f t="shared" si="520"/>
        <v>36.86</v>
      </c>
      <c r="F3689" s="430">
        <f t="shared" si="515"/>
        <v>0.38531275429147011</v>
      </c>
      <c r="G3689" s="439">
        <f t="shared" si="521"/>
        <v>36.86</v>
      </c>
      <c r="H3689" s="435">
        <f t="shared" si="516"/>
        <v>0.38531275429147011</v>
      </c>
      <c r="I3689" s="577">
        <f t="shared" si="521"/>
        <v>36.86</v>
      </c>
      <c r="J3689" s="573">
        <f t="shared" si="517"/>
        <v>0.79079032339778765</v>
      </c>
    </row>
    <row r="3690" spans="1:10" x14ac:dyDescent="0.25">
      <c r="A3690">
        <f t="shared" si="518"/>
        <v>0.36873002344224864</v>
      </c>
      <c r="B3690" s="2">
        <f t="shared" si="522"/>
        <v>36.870000000001234</v>
      </c>
      <c r="C3690" s="428">
        <f t="shared" si="519"/>
        <v>36.869999999999997</v>
      </c>
      <c r="D3690" s="425">
        <f t="shared" si="514"/>
        <v>0.36873002344223632</v>
      </c>
      <c r="E3690" s="433">
        <f t="shared" si="520"/>
        <v>36.869999999999997</v>
      </c>
      <c r="F3690" s="430">
        <f t="shared" si="515"/>
        <v>0.38540452524104929</v>
      </c>
      <c r="G3690" s="439">
        <f t="shared" si="521"/>
        <v>36.869999999999997</v>
      </c>
      <c r="H3690" s="435">
        <f t="shared" si="516"/>
        <v>0.38540452524104929</v>
      </c>
      <c r="I3690" s="577">
        <f t="shared" si="521"/>
        <v>36.869999999999997</v>
      </c>
      <c r="J3690" s="573">
        <f t="shared" si="517"/>
        <v>0.79087249968337048</v>
      </c>
    </row>
    <row r="3691" spans="1:10" x14ac:dyDescent="0.25">
      <c r="A3691">
        <f t="shared" si="518"/>
        <v>0.36882996582938987</v>
      </c>
      <c r="B3691" s="2">
        <f t="shared" si="522"/>
        <v>36.880000000001232</v>
      </c>
      <c r="C3691" s="428">
        <f t="shared" si="519"/>
        <v>36.880000000000003</v>
      </c>
      <c r="D3691" s="425">
        <f t="shared" si="514"/>
        <v>0.3688299658293776</v>
      </c>
      <c r="E3691" s="433">
        <f t="shared" si="520"/>
        <v>36.880000000000003</v>
      </c>
      <c r="F3691" s="430">
        <f t="shared" si="515"/>
        <v>0.38549630036797827</v>
      </c>
      <c r="G3691" s="439">
        <f t="shared" si="521"/>
        <v>36.880000000000003</v>
      </c>
      <c r="H3691" s="435">
        <f t="shared" si="516"/>
        <v>0.38549630036797827</v>
      </c>
      <c r="I3691" s="577">
        <f t="shared" si="521"/>
        <v>36.880000000000003</v>
      </c>
      <c r="J3691" s="573">
        <f t="shared" si="517"/>
        <v>0.79095467747382653</v>
      </c>
    </row>
    <row r="3692" spans="1:10" x14ac:dyDescent="0.25">
      <c r="A3692">
        <f t="shared" si="518"/>
        <v>0.36892990832968808</v>
      </c>
      <c r="B3692" s="2">
        <f t="shared" si="522"/>
        <v>36.89000000000123</v>
      </c>
      <c r="C3692" s="428">
        <f t="shared" si="519"/>
        <v>36.89</v>
      </c>
      <c r="D3692" s="425">
        <f t="shared" si="514"/>
        <v>0.36892990832967582</v>
      </c>
      <c r="E3692" s="433">
        <f t="shared" si="520"/>
        <v>36.89</v>
      </c>
      <c r="F3692" s="430">
        <f t="shared" si="515"/>
        <v>0.38558807967017777</v>
      </c>
      <c r="G3692" s="439">
        <f t="shared" si="521"/>
        <v>36.89</v>
      </c>
      <c r="H3692" s="435">
        <f t="shared" si="516"/>
        <v>0.38558807967017777</v>
      </c>
      <c r="I3692" s="577">
        <f t="shared" si="521"/>
        <v>36.89</v>
      </c>
      <c r="J3692" s="573">
        <f t="shared" si="517"/>
        <v>0.79103685676896451</v>
      </c>
    </row>
    <row r="3693" spans="1:10" x14ac:dyDescent="0.25">
      <c r="A3693">
        <f t="shared" si="518"/>
        <v>0.36902985094291663</v>
      </c>
      <c r="B3693" s="2">
        <f t="shared" si="522"/>
        <v>36.900000000001228</v>
      </c>
      <c r="C3693" s="428">
        <f t="shared" si="519"/>
        <v>36.9</v>
      </c>
      <c r="D3693" s="425">
        <f t="shared" si="514"/>
        <v>0.36902985094290436</v>
      </c>
      <c r="E3693" s="433">
        <f t="shared" si="520"/>
        <v>36.9</v>
      </c>
      <c r="F3693" s="430">
        <f t="shared" si="515"/>
        <v>0.38567986314556929</v>
      </c>
      <c r="G3693" s="439">
        <f t="shared" si="521"/>
        <v>36.9</v>
      </c>
      <c r="H3693" s="435">
        <f t="shared" si="516"/>
        <v>0.38567986314556929</v>
      </c>
      <c r="I3693" s="577">
        <f t="shared" si="521"/>
        <v>36.9</v>
      </c>
      <c r="J3693" s="573">
        <f t="shared" si="517"/>
        <v>0.79111903756859436</v>
      </c>
    </row>
    <row r="3694" spans="1:10" x14ac:dyDescent="0.25">
      <c r="A3694">
        <f t="shared" si="518"/>
        <v>0.36912979366884935</v>
      </c>
      <c r="B3694" s="2">
        <f t="shared" si="522"/>
        <v>36.910000000001226</v>
      </c>
      <c r="C3694" s="428">
        <f t="shared" si="519"/>
        <v>36.909999999999997</v>
      </c>
      <c r="D3694" s="425">
        <f t="shared" si="514"/>
        <v>0.36912979366883708</v>
      </c>
      <c r="E3694" s="433">
        <f t="shared" si="520"/>
        <v>36.909999999999997</v>
      </c>
      <c r="F3694" s="430">
        <f t="shared" si="515"/>
        <v>0.38577165079207548</v>
      </c>
      <c r="G3694" s="439">
        <f t="shared" si="521"/>
        <v>36.909999999999997</v>
      </c>
      <c r="H3694" s="435">
        <f t="shared" si="516"/>
        <v>0.38577165079207548</v>
      </c>
      <c r="I3694" s="577">
        <f t="shared" si="521"/>
        <v>36.909999999999997</v>
      </c>
      <c r="J3694" s="573">
        <f t="shared" si="517"/>
        <v>0.79120121987252545</v>
      </c>
    </row>
    <row r="3695" spans="1:10" x14ac:dyDescent="0.25">
      <c r="A3695">
        <f t="shared" si="518"/>
        <v>0.36922973650726043</v>
      </c>
      <c r="B3695" s="2">
        <f t="shared" si="522"/>
        <v>36.920000000001224</v>
      </c>
      <c r="C3695" s="428">
        <f t="shared" si="519"/>
        <v>36.92</v>
      </c>
      <c r="D3695" s="425">
        <f t="shared" si="514"/>
        <v>0.36922973650724822</v>
      </c>
      <c r="E3695" s="433">
        <f t="shared" si="520"/>
        <v>36.92</v>
      </c>
      <c r="F3695" s="430">
        <f t="shared" si="515"/>
        <v>0.38586344260761984</v>
      </c>
      <c r="G3695" s="439">
        <f t="shared" si="521"/>
        <v>36.92</v>
      </c>
      <c r="H3695" s="435">
        <f t="shared" si="516"/>
        <v>0.38586344260761984</v>
      </c>
      <c r="I3695" s="577">
        <f t="shared" si="521"/>
        <v>36.92</v>
      </c>
      <c r="J3695" s="573">
        <f t="shared" si="517"/>
        <v>0.79128340368056727</v>
      </c>
    </row>
    <row r="3696" spans="1:10" x14ac:dyDescent="0.25">
      <c r="A3696">
        <f t="shared" si="518"/>
        <v>0.36932967945792466</v>
      </c>
      <c r="B3696" s="2">
        <f t="shared" si="522"/>
        <v>36.930000000001222</v>
      </c>
      <c r="C3696" s="428">
        <f t="shared" si="519"/>
        <v>36.93</v>
      </c>
      <c r="D3696" s="425">
        <f t="shared" si="514"/>
        <v>0.36932967945791245</v>
      </c>
      <c r="E3696" s="433">
        <f t="shared" si="520"/>
        <v>36.93</v>
      </c>
      <c r="F3696" s="430">
        <f t="shared" si="515"/>
        <v>0.3859552385901267</v>
      </c>
      <c r="G3696" s="439">
        <f t="shared" si="521"/>
        <v>36.93</v>
      </c>
      <c r="H3696" s="435">
        <f t="shared" si="516"/>
        <v>0.3859552385901267</v>
      </c>
      <c r="I3696" s="577">
        <f t="shared" si="521"/>
        <v>36.93</v>
      </c>
      <c r="J3696" s="573">
        <f t="shared" si="517"/>
        <v>0.7913655889925294</v>
      </c>
    </row>
    <row r="3697" spans="1:10" x14ac:dyDescent="0.25">
      <c r="A3697">
        <f t="shared" si="518"/>
        <v>0.36942962252061717</v>
      </c>
      <c r="B3697" s="2">
        <f t="shared" si="522"/>
        <v>36.94000000000122</v>
      </c>
      <c r="C3697" s="428">
        <f t="shared" si="519"/>
        <v>36.94</v>
      </c>
      <c r="D3697" s="425">
        <f t="shared" si="514"/>
        <v>0.36942962252060491</v>
      </c>
      <c r="E3697" s="433">
        <f t="shared" si="520"/>
        <v>36.94</v>
      </c>
      <c r="F3697" s="430">
        <f t="shared" si="515"/>
        <v>0.38604703873752139</v>
      </c>
      <c r="G3697" s="439">
        <f t="shared" si="521"/>
        <v>36.94</v>
      </c>
      <c r="H3697" s="435">
        <f t="shared" si="516"/>
        <v>0.38604703873752139</v>
      </c>
      <c r="I3697" s="577">
        <f t="shared" si="521"/>
        <v>36.94</v>
      </c>
      <c r="J3697" s="573">
        <f t="shared" si="517"/>
        <v>0.79144777580822157</v>
      </c>
    </row>
    <row r="3698" spans="1:10" x14ac:dyDescent="0.25">
      <c r="A3698">
        <f t="shared" si="518"/>
        <v>0.36952956569511358</v>
      </c>
      <c r="B3698" s="2">
        <f t="shared" si="522"/>
        <v>36.950000000001218</v>
      </c>
      <c r="C3698" s="428">
        <f t="shared" si="519"/>
        <v>36.950000000000003</v>
      </c>
      <c r="D3698" s="425">
        <f t="shared" si="514"/>
        <v>0.36952956569510143</v>
      </c>
      <c r="E3698" s="433">
        <f t="shared" si="520"/>
        <v>36.950000000000003</v>
      </c>
      <c r="F3698" s="430">
        <f t="shared" si="515"/>
        <v>0.38613884304773027</v>
      </c>
      <c r="G3698" s="439">
        <f t="shared" si="521"/>
        <v>36.950000000000003</v>
      </c>
      <c r="H3698" s="435">
        <f t="shared" si="516"/>
        <v>0.38613884304773027</v>
      </c>
      <c r="I3698" s="577">
        <f t="shared" si="521"/>
        <v>36.950000000000003</v>
      </c>
      <c r="J3698" s="573">
        <f t="shared" si="517"/>
        <v>0.79152996412745313</v>
      </c>
    </row>
    <row r="3699" spans="1:10" x14ac:dyDescent="0.25">
      <c r="A3699">
        <f t="shared" si="518"/>
        <v>0.36962950898119007</v>
      </c>
      <c r="B3699" s="2">
        <f t="shared" si="522"/>
        <v>36.960000000001216</v>
      </c>
      <c r="C3699" s="428">
        <f t="shared" si="519"/>
        <v>36.96</v>
      </c>
      <c r="D3699" s="425">
        <f t="shared" si="514"/>
        <v>0.36962950898117791</v>
      </c>
      <c r="E3699" s="433">
        <f t="shared" si="520"/>
        <v>36.96</v>
      </c>
      <c r="F3699" s="430">
        <f t="shared" si="515"/>
        <v>0.38623065151868025</v>
      </c>
      <c r="G3699" s="439">
        <f t="shared" si="521"/>
        <v>36.96</v>
      </c>
      <c r="H3699" s="435">
        <f t="shared" si="516"/>
        <v>0.38623065151868025</v>
      </c>
      <c r="I3699" s="577">
        <f t="shared" si="521"/>
        <v>36.96</v>
      </c>
      <c r="J3699" s="573">
        <f t="shared" si="517"/>
        <v>0.79161215395003393</v>
      </c>
    </row>
    <row r="3700" spans="1:10" x14ac:dyDescent="0.25">
      <c r="A3700">
        <f t="shared" si="518"/>
        <v>0.36972945237862309</v>
      </c>
      <c r="B3700" s="2">
        <f t="shared" si="522"/>
        <v>36.970000000001214</v>
      </c>
      <c r="C3700" s="428">
        <f t="shared" si="519"/>
        <v>36.97</v>
      </c>
      <c r="D3700" s="425">
        <f t="shared" si="514"/>
        <v>0.36972945237861093</v>
      </c>
      <c r="E3700" s="433">
        <f t="shared" si="520"/>
        <v>36.97</v>
      </c>
      <c r="F3700" s="430">
        <f t="shared" si="515"/>
        <v>0.38632246414829952</v>
      </c>
      <c r="G3700" s="439">
        <f t="shared" si="521"/>
        <v>36.97</v>
      </c>
      <c r="H3700" s="435">
        <f t="shared" si="516"/>
        <v>0.38632246414829952</v>
      </c>
      <c r="I3700" s="577">
        <f t="shared" si="521"/>
        <v>36.97</v>
      </c>
      <c r="J3700" s="573">
        <f t="shared" si="517"/>
        <v>0.79169434527577343</v>
      </c>
    </row>
    <row r="3701" spans="1:10" x14ac:dyDescent="0.25">
      <c r="A3701">
        <f t="shared" si="518"/>
        <v>0.36982939588718966</v>
      </c>
      <c r="B3701" s="2">
        <f t="shared" si="522"/>
        <v>36.980000000001212</v>
      </c>
      <c r="C3701" s="428">
        <f t="shared" si="519"/>
        <v>36.979999999999997</v>
      </c>
      <c r="D3701" s="425">
        <f t="shared" si="514"/>
        <v>0.36982939588717745</v>
      </c>
      <c r="E3701" s="433">
        <f t="shared" si="520"/>
        <v>36.979999999999997</v>
      </c>
      <c r="F3701" s="430">
        <f t="shared" si="515"/>
        <v>0.38641428093451718</v>
      </c>
      <c r="G3701" s="439">
        <f t="shared" si="521"/>
        <v>36.979999999999997</v>
      </c>
      <c r="H3701" s="435">
        <f t="shared" si="516"/>
        <v>0.38641428093451718</v>
      </c>
      <c r="I3701" s="577">
        <f t="shared" si="521"/>
        <v>36.979999999999997</v>
      </c>
      <c r="J3701" s="573">
        <f t="shared" si="517"/>
        <v>0.79177653810448145</v>
      </c>
    </row>
    <row r="3702" spans="1:10" x14ac:dyDescent="0.25">
      <c r="A3702">
        <f t="shared" si="518"/>
        <v>0.36992933950666723</v>
      </c>
      <c r="B3702" s="2">
        <f t="shared" si="522"/>
        <v>36.99000000000121</v>
      </c>
      <c r="C3702" s="428">
        <f t="shared" si="519"/>
        <v>36.99</v>
      </c>
      <c r="D3702" s="425">
        <f t="shared" si="514"/>
        <v>0.36992933950665513</v>
      </c>
      <c r="E3702" s="433">
        <f t="shared" si="520"/>
        <v>36.99</v>
      </c>
      <c r="F3702" s="430">
        <f t="shared" si="515"/>
        <v>0.38650610187526291</v>
      </c>
      <c r="G3702" s="439">
        <f t="shared" si="521"/>
        <v>36.99</v>
      </c>
      <c r="H3702" s="435">
        <f t="shared" si="516"/>
        <v>0.38650610187526291</v>
      </c>
      <c r="I3702" s="577">
        <f t="shared" si="521"/>
        <v>36.99</v>
      </c>
      <c r="J3702" s="573">
        <f t="shared" si="517"/>
        <v>0.79185873243596805</v>
      </c>
    </row>
    <row r="3703" spans="1:10" x14ac:dyDescent="0.25">
      <c r="A3703">
        <f t="shared" si="518"/>
        <v>0.37002928323683376</v>
      </c>
      <c r="B3703" s="2">
        <f t="shared" si="522"/>
        <v>37.000000000001208</v>
      </c>
      <c r="C3703" s="428">
        <f t="shared" si="519"/>
        <v>37</v>
      </c>
      <c r="D3703" s="425">
        <f t="shared" si="514"/>
        <v>0.3700292832368216</v>
      </c>
      <c r="E3703" s="433">
        <f t="shared" si="520"/>
        <v>37</v>
      </c>
      <c r="F3703" s="430">
        <f t="shared" si="515"/>
        <v>0.38659792696846768</v>
      </c>
      <c r="G3703" s="439">
        <f t="shared" si="521"/>
        <v>37</v>
      </c>
      <c r="H3703" s="435">
        <f t="shared" si="516"/>
        <v>0.38659792696846768</v>
      </c>
      <c r="I3703" s="577">
        <f t="shared" si="521"/>
        <v>37</v>
      </c>
      <c r="J3703" s="573">
        <f t="shared" si="517"/>
        <v>0.79194092827004192</v>
      </c>
    </row>
    <row r="3704" spans="1:10" x14ac:dyDescent="0.25">
      <c r="A3704">
        <f t="shared" si="518"/>
        <v>0.37012922707746754</v>
      </c>
      <c r="B3704" s="2">
        <f t="shared" si="522"/>
        <v>37.010000000001206</v>
      </c>
      <c r="C3704" s="428">
        <f t="shared" si="519"/>
        <v>37.01</v>
      </c>
      <c r="D3704" s="425">
        <f t="shared" si="514"/>
        <v>0.37012922707745544</v>
      </c>
      <c r="E3704" s="433">
        <f t="shared" si="520"/>
        <v>37.01</v>
      </c>
      <c r="F3704" s="430">
        <f t="shared" si="515"/>
        <v>0.38668975621206308</v>
      </c>
      <c r="G3704" s="439">
        <f t="shared" si="521"/>
        <v>37.01</v>
      </c>
      <c r="H3704" s="435">
        <f t="shared" si="516"/>
        <v>0.38668975621206308</v>
      </c>
      <c r="I3704" s="577">
        <f t="shared" si="521"/>
        <v>37.01</v>
      </c>
      <c r="J3704" s="573">
        <f t="shared" si="517"/>
        <v>0.79202312560651467</v>
      </c>
    </row>
    <row r="3705" spans="1:10" x14ac:dyDescent="0.25">
      <c r="A3705">
        <f t="shared" si="518"/>
        <v>0.3702291710283474</v>
      </c>
      <c r="B3705" s="2">
        <f t="shared" si="522"/>
        <v>37.020000000001204</v>
      </c>
      <c r="C3705" s="428">
        <f t="shared" si="519"/>
        <v>37.020000000000003</v>
      </c>
      <c r="D3705" s="425">
        <f t="shared" si="514"/>
        <v>0.37022917102833536</v>
      </c>
      <c r="E3705" s="433">
        <f t="shared" si="520"/>
        <v>37.020000000000003</v>
      </c>
      <c r="F3705" s="430">
        <f t="shared" si="515"/>
        <v>0.3867815896039819</v>
      </c>
      <c r="G3705" s="439">
        <f t="shared" si="521"/>
        <v>37.020000000000003</v>
      </c>
      <c r="H3705" s="435">
        <f t="shared" si="516"/>
        <v>0.3867815896039819</v>
      </c>
      <c r="I3705" s="577">
        <f t="shared" si="521"/>
        <v>37.020000000000003</v>
      </c>
      <c r="J3705" s="573">
        <f t="shared" si="517"/>
        <v>0.79210532444519444</v>
      </c>
    </row>
    <row r="3706" spans="1:10" x14ac:dyDescent="0.25">
      <c r="A3706">
        <f t="shared" si="518"/>
        <v>0.37032911508925259</v>
      </c>
      <c r="B3706" s="2">
        <f t="shared" si="522"/>
        <v>37.030000000001202</v>
      </c>
      <c r="C3706" s="428">
        <f t="shared" si="519"/>
        <v>37.03</v>
      </c>
      <c r="D3706" s="425">
        <f t="shared" si="514"/>
        <v>0.37032911508924055</v>
      </c>
      <c r="E3706" s="433">
        <f t="shared" si="520"/>
        <v>37.03</v>
      </c>
      <c r="F3706" s="430">
        <f t="shared" si="515"/>
        <v>0.3868734271421575</v>
      </c>
      <c r="G3706" s="439">
        <f t="shared" si="521"/>
        <v>37.03</v>
      </c>
      <c r="H3706" s="435">
        <f t="shared" si="516"/>
        <v>0.3868734271421575</v>
      </c>
      <c r="I3706" s="577">
        <f t="shared" si="521"/>
        <v>37.03</v>
      </c>
      <c r="J3706" s="573">
        <f t="shared" si="517"/>
        <v>0.79218752478589205</v>
      </c>
    </row>
    <row r="3707" spans="1:10" x14ac:dyDescent="0.25">
      <c r="A3707">
        <f t="shared" si="518"/>
        <v>0.37042905925996278</v>
      </c>
      <c r="B3707" s="2">
        <f t="shared" si="522"/>
        <v>37.0400000000012</v>
      </c>
      <c r="C3707" s="428">
        <f t="shared" si="519"/>
        <v>37.04</v>
      </c>
      <c r="D3707" s="425">
        <f t="shared" si="514"/>
        <v>0.37042905925995079</v>
      </c>
      <c r="E3707" s="433">
        <f t="shared" si="520"/>
        <v>37.04</v>
      </c>
      <c r="F3707" s="430">
        <f t="shared" si="515"/>
        <v>0.38696526882452448</v>
      </c>
      <c r="G3707" s="439">
        <f t="shared" si="521"/>
        <v>37.04</v>
      </c>
      <c r="H3707" s="435">
        <f t="shared" si="516"/>
        <v>0.38696526882452448</v>
      </c>
      <c r="I3707" s="577">
        <f t="shared" si="521"/>
        <v>37.04</v>
      </c>
      <c r="J3707" s="573">
        <f t="shared" si="517"/>
        <v>0.79226972662841699</v>
      </c>
    </row>
    <row r="3708" spans="1:10" x14ac:dyDescent="0.25">
      <c r="A3708">
        <f t="shared" si="518"/>
        <v>0.37052900354025825</v>
      </c>
      <c r="B3708" s="2">
        <f t="shared" si="522"/>
        <v>37.050000000001198</v>
      </c>
      <c r="C3708" s="428">
        <f t="shared" si="519"/>
        <v>37.049999999999997</v>
      </c>
      <c r="D3708" s="425">
        <f t="shared" si="514"/>
        <v>0.3705290035402462</v>
      </c>
      <c r="E3708" s="433">
        <f t="shared" si="520"/>
        <v>37.049999999999997</v>
      </c>
      <c r="F3708" s="430">
        <f t="shared" si="515"/>
        <v>0.38705711464901826</v>
      </c>
      <c r="G3708" s="439">
        <f t="shared" si="521"/>
        <v>37.049999999999997</v>
      </c>
      <c r="H3708" s="435">
        <f t="shared" si="516"/>
        <v>0.38705711464901826</v>
      </c>
      <c r="I3708" s="577">
        <f t="shared" si="521"/>
        <v>37.049999999999997</v>
      </c>
      <c r="J3708" s="573">
        <f t="shared" si="517"/>
        <v>0.79235192997257953</v>
      </c>
    </row>
    <row r="3709" spans="1:10" x14ac:dyDescent="0.25">
      <c r="A3709">
        <f t="shared" si="518"/>
        <v>0.37062894792991946</v>
      </c>
      <c r="B3709" s="2">
        <f t="shared" si="522"/>
        <v>37.060000000001196</v>
      </c>
      <c r="C3709" s="428">
        <f t="shared" si="519"/>
        <v>37.06</v>
      </c>
      <c r="D3709" s="425">
        <f t="shared" si="514"/>
        <v>0.37062894792990758</v>
      </c>
      <c r="E3709" s="433">
        <f t="shared" si="520"/>
        <v>37.06</v>
      </c>
      <c r="F3709" s="430">
        <f t="shared" si="515"/>
        <v>0.38714896461357512</v>
      </c>
      <c r="G3709" s="439">
        <f t="shared" si="521"/>
        <v>37.06</v>
      </c>
      <c r="H3709" s="435">
        <f t="shared" si="516"/>
        <v>0.38714896461357512</v>
      </c>
      <c r="I3709" s="577">
        <f t="shared" si="521"/>
        <v>37.06</v>
      </c>
      <c r="J3709" s="573">
        <f t="shared" si="517"/>
        <v>0.79243413481818958</v>
      </c>
    </row>
    <row r="3710" spans="1:10" x14ac:dyDescent="0.25">
      <c r="A3710">
        <f t="shared" si="518"/>
        <v>0.37072889242872753</v>
      </c>
      <c r="B3710" s="2">
        <f t="shared" si="522"/>
        <v>37.070000000001194</v>
      </c>
      <c r="C3710" s="428">
        <f t="shared" si="519"/>
        <v>37.07</v>
      </c>
      <c r="D3710" s="425">
        <f t="shared" si="514"/>
        <v>0.37072889242871565</v>
      </c>
      <c r="E3710" s="433">
        <f t="shared" si="520"/>
        <v>37.07</v>
      </c>
      <c r="F3710" s="430">
        <f t="shared" si="515"/>
        <v>0.38724081871613214</v>
      </c>
      <c r="G3710" s="439">
        <f t="shared" si="521"/>
        <v>37.07</v>
      </c>
      <c r="H3710" s="435">
        <f t="shared" si="516"/>
        <v>0.38724081871613214</v>
      </c>
      <c r="I3710" s="577">
        <f t="shared" si="521"/>
        <v>37.07</v>
      </c>
      <c r="J3710" s="573">
        <f t="shared" si="517"/>
        <v>0.79251634116505676</v>
      </c>
    </row>
    <row r="3711" spans="1:10" x14ac:dyDescent="0.25">
      <c r="A3711">
        <f t="shared" si="518"/>
        <v>0.37082883703646391</v>
      </c>
      <c r="B3711" s="2">
        <f t="shared" si="522"/>
        <v>37.080000000001192</v>
      </c>
      <c r="C3711" s="428">
        <f t="shared" si="519"/>
        <v>37.08</v>
      </c>
      <c r="D3711" s="425">
        <f t="shared" si="514"/>
        <v>0.37082883703645203</v>
      </c>
      <c r="E3711" s="433">
        <f t="shared" si="520"/>
        <v>37.08</v>
      </c>
      <c r="F3711" s="430">
        <f t="shared" si="515"/>
        <v>0.38733267695462753</v>
      </c>
      <c r="G3711" s="439">
        <f t="shared" si="521"/>
        <v>37.08</v>
      </c>
      <c r="H3711" s="435">
        <f t="shared" si="516"/>
        <v>0.38733267695462753</v>
      </c>
      <c r="I3711" s="577">
        <f t="shared" si="521"/>
        <v>37.08</v>
      </c>
      <c r="J3711" s="573">
        <f t="shared" si="517"/>
        <v>0.7925985490129912</v>
      </c>
    </row>
    <row r="3712" spans="1:10" x14ac:dyDescent="0.25">
      <c r="A3712">
        <f t="shared" si="518"/>
        <v>0.37092878175291066</v>
      </c>
      <c r="B3712" s="2">
        <f t="shared" si="522"/>
        <v>37.09000000000119</v>
      </c>
      <c r="C3712" s="428">
        <f t="shared" si="519"/>
        <v>37.090000000000003</v>
      </c>
      <c r="D3712" s="425">
        <f t="shared" si="514"/>
        <v>0.37092878175289878</v>
      </c>
      <c r="E3712" s="433">
        <f t="shared" si="520"/>
        <v>37.090000000000003</v>
      </c>
      <c r="F3712" s="430">
        <f t="shared" si="515"/>
        <v>0.38742453932700044</v>
      </c>
      <c r="G3712" s="439">
        <f t="shared" si="521"/>
        <v>37.090000000000003</v>
      </c>
      <c r="H3712" s="435">
        <f t="shared" si="516"/>
        <v>0.38742453932700044</v>
      </c>
      <c r="I3712" s="577">
        <f t="shared" si="521"/>
        <v>37.090000000000003</v>
      </c>
      <c r="J3712" s="573">
        <f t="shared" si="517"/>
        <v>0.79268075836180352</v>
      </c>
    </row>
    <row r="3713" spans="1:10" x14ac:dyDescent="0.25">
      <c r="A3713">
        <f t="shared" si="518"/>
        <v>0.37102872657784997</v>
      </c>
      <c r="B3713" s="2">
        <f t="shared" si="522"/>
        <v>37.100000000001188</v>
      </c>
      <c r="C3713" s="428">
        <f t="shared" si="519"/>
        <v>37.1</v>
      </c>
      <c r="D3713" s="425">
        <f t="shared" si="514"/>
        <v>0.37102872657783814</v>
      </c>
      <c r="E3713" s="433">
        <f t="shared" si="520"/>
        <v>37.1</v>
      </c>
      <c r="F3713" s="430">
        <f t="shared" si="515"/>
        <v>0.38751640583119062</v>
      </c>
      <c r="G3713" s="439">
        <f t="shared" si="521"/>
        <v>37.1</v>
      </c>
      <c r="H3713" s="435">
        <f t="shared" si="516"/>
        <v>0.38751640583119062</v>
      </c>
      <c r="I3713" s="577">
        <f t="shared" si="521"/>
        <v>37.1</v>
      </c>
      <c r="J3713" s="573">
        <f t="shared" si="517"/>
        <v>0.7927629692113034</v>
      </c>
    </row>
    <row r="3714" spans="1:10" x14ac:dyDescent="0.25">
      <c r="A3714">
        <f t="shared" si="518"/>
        <v>0.37112867151106482</v>
      </c>
      <c r="B3714" s="2">
        <f t="shared" si="522"/>
        <v>37.110000000001186</v>
      </c>
      <c r="C3714" s="428">
        <f t="shared" si="519"/>
        <v>37.11</v>
      </c>
      <c r="D3714" s="425">
        <f t="shared" si="514"/>
        <v>0.37112867151105289</v>
      </c>
      <c r="E3714" s="433">
        <f t="shared" si="520"/>
        <v>37.11</v>
      </c>
      <c r="F3714" s="430">
        <f t="shared" si="515"/>
        <v>0.38760827646513907</v>
      </c>
      <c r="G3714" s="439">
        <f t="shared" si="521"/>
        <v>37.11</v>
      </c>
      <c r="H3714" s="435">
        <f t="shared" si="516"/>
        <v>0.38760827646513907</v>
      </c>
      <c r="I3714" s="577">
        <f t="shared" si="521"/>
        <v>37.11</v>
      </c>
      <c r="J3714" s="573">
        <f t="shared" si="517"/>
        <v>0.79284518156130057</v>
      </c>
    </row>
    <row r="3715" spans="1:10" x14ac:dyDescent="0.25">
      <c r="A3715">
        <f t="shared" si="518"/>
        <v>0.3712286165523383</v>
      </c>
      <c r="B3715" s="2">
        <f t="shared" si="522"/>
        <v>37.120000000001184</v>
      </c>
      <c r="C3715" s="428">
        <f t="shared" si="519"/>
        <v>37.119999999999997</v>
      </c>
      <c r="D3715" s="425">
        <f t="shared" ref="D3715:D3778" si="523">(((1+C3715/100)^D$2)*C3715/100)/(((1+C3715/100)^D$2)-1)</f>
        <v>0.37122861655232647</v>
      </c>
      <c r="E3715" s="433">
        <f t="shared" si="520"/>
        <v>37.119999999999997</v>
      </c>
      <c r="F3715" s="430">
        <f t="shared" ref="F3715:F3778" si="524">(((1+E3715/100)^F$2)*E3715/100)/(((1+E3715/100)^F$2)-1)</f>
        <v>0.38770015122678742</v>
      </c>
      <c r="G3715" s="439">
        <f t="shared" si="521"/>
        <v>37.119999999999997</v>
      </c>
      <c r="H3715" s="435">
        <f t="shared" ref="H3715:H3778" si="525">(((1+G3715/100)^H$2)*G3715/100)/(((1+G3715/100)^H$2)-1)</f>
        <v>0.38770015122678742</v>
      </c>
      <c r="I3715" s="577">
        <f t="shared" si="521"/>
        <v>37.119999999999997</v>
      </c>
      <c r="J3715" s="573">
        <f t="shared" ref="J3715:J3778" si="526">(((1+I3715/100)^J$2)*I3715/100)/(((1+I3715/100)^J$2)-1)</f>
        <v>0.79292739541160584</v>
      </c>
    </row>
    <row r="3716" spans="1:10" x14ac:dyDescent="0.25">
      <c r="A3716">
        <f t="shared" si="518"/>
        <v>0.37132856170145428</v>
      </c>
      <c r="B3716" s="2">
        <f t="shared" si="522"/>
        <v>37.130000000001182</v>
      </c>
      <c r="C3716" s="428">
        <f t="shared" si="519"/>
        <v>37.130000000000003</v>
      </c>
      <c r="D3716" s="425">
        <f t="shared" si="523"/>
        <v>0.37132856170144246</v>
      </c>
      <c r="E3716" s="433">
        <f t="shared" si="520"/>
        <v>37.130000000000003</v>
      </c>
      <c r="F3716" s="430">
        <f t="shared" si="524"/>
        <v>0.38779203011407865</v>
      </c>
      <c r="G3716" s="439">
        <f t="shared" si="521"/>
        <v>37.130000000000003</v>
      </c>
      <c r="H3716" s="435">
        <f t="shared" si="525"/>
        <v>0.38779203011407865</v>
      </c>
      <c r="I3716" s="577">
        <f t="shared" si="521"/>
        <v>37.130000000000003</v>
      </c>
      <c r="J3716" s="573">
        <f t="shared" si="526"/>
        <v>0.79300961076202947</v>
      </c>
    </row>
    <row r="3717" spans="1:10" x14ac:dyDescent="0.25">
      <c r="A3717">
        <f t="shared" ref="A3717:A3780" si="527">(((1+B3717/100)^A$2)*B3717/100)/(((1+B3717/100)^A$2)-1)</f>
        <v>0.37142850695819685</v>
      </c>
      <c r="B3717" s="2">
        <f t="shared" si="522"/>
        <v>37.14000000000118</v>
      </c>
      <c r="C3717" s="428">
        <f t="shared" si="519"/>
        <v>37.14</v>
      </c>
      <c r="D3717" s="425">
        <f t="shared" si="523"/>
        <v>0.37142850695818508</v>
      </c>
      <c r="E3717" s="433">
        <f t="shared" si="520"/>
        <v>37.14</v>
      </c>
      <c r="F3717" s="430">
        <f t="shared" si="524"/>
        <v>0.38788391312495596</v>
      </c>
      <c r="G3717" s="439">
        <f t="shared" si="521"/>
        <v>37.14</v>
      </c>
      <c r="H3717" s="435">
        <f t="shared" si="525"/>
        <v>0.38788391312495596</v>
      </c>
      <c r="I3717" s="577">
        <f t="shared" si="521"/>
        <v>37.14</v>
      </c>
      <c r="J3717" s="573">
        <f t="shared" si="526"/>
        <v>0.79309182761238095</v>
      </c>
    </row>
    <row r="3718" spans="1:10" x14ac:dyDescent="0.25">
      <c r="A3718">
        <f t="shared" si="527"/>
        <v>0.37152845232235054</v>
      </c>
      <c r="B3718" s="2">
        <f t="shared" si="522"/>
        <v>37.150000000001178</v>
      </c>
      <c r="C3718" s="428">
        <f t="shared" ref="C3718:C3781" si="528">ROUND(C3717+0.01,2)</f>
        <v>37.15</v>
      </c>
      <c r="D3718" s="425">
        <f t="shared" si="523"/>
        <v>0.37152845232233878</v>
      </c>
      <c r="E3718" s="433">
        <f t="shared" ref="E3718:E3781" si="529">ROUND(E3717+0.01,2)</f>
        <v>37.15</v>
      </c>
      <c r="F3718" s="430">
        <f t="shared" si="524"/>
        <v>0.38797580025736406</v>
      </c>
      <c r="G3718" s="439">
        <f t="shared" ref="G3718:I3781" si="530">ROUND(G3717+0.01,2)</f>
        <v>37.15</v>
      </c>
      <c r="H3718" s="435">
        <f t="shared" si="525"/>
        <v>0.38797580025736406</v>
      </c>
      <c r="I3718" s="577">
        <f t="shared" si="530"/>
        <v>37.15</v>
      </c>
      <c r="J3718" s="573">
        <f t="shared" si="526"/>
        <v>0.79317404596247099</v>
      </c>
    </row>
    <row r="3719" spans="1:10" x14ac:dyDescent="0.25">
      <c r="A3719">
        <f t="shared" si="527"/>
        <v>0.37162839779370044</v>
      </c>
      <c r="B3719" s="2">
        <f t="shared" si="522"/>
        <v>37.160000000001176</v>
      </c>
      <c r="C3719" s="428">
        <f t="shared" si="528"/>
        <v>37.159999999999997</v>
      </c>
      <c r="D3719" s="425">
        <f t="shared" si="523"/>
        <v>0.37162839779368867</v>
      </c>
      <c r="E3719" s="433">
        <f t="shared" si="529"/>
        <v>37.159999999999997</v>
      </c>
      <c r="F3719" s="430">
        <f t="shared" si="524"/>
        <v>0.38806769150924847</v>
      </c>
      <c r="G3719" s="439">
        <f t="shared" si="530"/>
        <v>37.159999999999997</v>
      </c>
      <c r="H3719" s="435">
        <f t="shared" si="525"/>
        <v>0.38806769150924847</v>
      </c>
      <c r="I3719" s="577">
        <f t="shared" si="530"/>
        <v>37.159999999999997</v>
      </c>
      <c r="J3719" s="573">
        <f t="shared" si="526"/>
        <v>0.79325626581210995</v>
      </c>
    </row>
    <row r="3720" spans="1:10" x14ac:dyDescent="0.25">
      <c r="A3720">
        <f t="shared" si="527"/>
        <v>0.37172834337203192</v>
      </c>
      <c r="B3720" s="2">
        <f t="shared" si="522"/>
        <v>37.170000000001174</v>
      </c>
      <c r="C3720" s="428">
        <f t="shared" si="528"/>
        <v>37.17</v>
      </c>
      <c r="D3720" s="425">
        <f t="shared" si="523"/>
        <v>0.37172834337202026</v>
      </c>
      <c r="E3720" s="433">
        <f t="shared" si="529"/>
        <v>37.17</v>
      </c>
      <c r="F3720" s="430">
        <f t="shared" si="524"/>
        <v>0.3881595868785554</v>
      </c>
      <c r="G3720" s="439">
        <f t="shared" si="530"/>
        <v>37.17</v>
      </c>
      <c r="H3720" s="435">
        <f t="shared" si="525"/>
        <v>0.3881595868785554</v>
      </c>
      <c r="I3720" s="577">
        <f t="shared" si="530"/>
        <v>37.17</v>
      </c>
      <c r="J3720" s="573">
        <f t="shared" si="526"/>
        <v>0.79333848716110789</v>
      </c>
    </row>
    <row r="3721" spans="1:10" x14ac:dyDescent="0.25">
      <c r="A3721">
        <f t="shared" si="527"/>
        <v>0.37182828905713106</v>
      </c>
      <c r="B3721" s="2">
        <f t="shared" si="522"/>
        <v>37.180000000001172</v>
      </c>
      <c r="C3721" s="428">
        <f t="shared" si="528"/>
        <v>37.18</v>
      </c>
      <c r="D3721" s="425">
        <f t="shared" si="523"/>
        <v>0.37182828905711934</v>
      </c>
      <c r="E3721" s="433">
        <f t="shared" si="529"/>
        <v>37.18</v>
      </c>
      <c r="F3721" s="430">
        <f t="shared" si="524"/>
        <v>0.38825148636323215</v>
      </c>
      <c r="G3721" s="439">
        <f t="shared" si="530"/>
        <v>37.18</v>
      </c>
      <c r="H3721" s="435">
        <f t="shared" si="525"/>
        <v>0.38825148636323215</v>
      </c>
      <c r="I3721" s="577">
        <f t="shared" si="530"/>
        <v>37.18</v>
      </c>
      <c r="J3721" s="573">
        <f t="shared" si="526"/>
        <v>0.79342071000927572</v>
      </c>
    </row>
    <row r="3722" spans="1:10" x14ac:dyDescent="0.25">
      <c r="A3722">
        <f t="shared" si="527"/>
        <v>0.37192823484878396</v>
      </c>
      <c r="B3722" s="2">
        <f t="shared" si="522"/>
        <v>37.19000000000117</v>
      </c>
      <c r="C3722" s="428">
        <f t="shared" si="528"/>
        <v>37.19</v>
      </c>
      <c r="D3722" s="425">
        <f t="shared" si="523"/>
        <v>0.3719282348487723</v>
      </c>
      <c r="E3722" s="433">
        <f t="shared" si="529"/>
        <v>37.19</v>
      </c>
      <c r="F3722" s="430">
        <f t="shared" si="524"/>
        <v>0.3883433899612268</v>
      </c>
      <c r="G3722" s="439">
        <f t="shared" si="530"/>
        <v>37.19</v>
      </c>
      <c r="H3722" s="435">
        <f t="shared" si="525"/>
        <v>0.3883433899612268</v>
      </c>
      <c r="I3722" s="577">
        <f t="shared" si="530"/>
        <v>37.19</v>
      </c>
      <c r="J3722" s="573">
        <f t="shared" si="526"/>
        <v>0.79350293435642327</v>
      </c>
    </row>
    <row r="3723" spans="1:10" x14ac:dyDescent="0.25">
      <c r="A3723">
        <f t="shared" si="527"/>
        <v>0.37202818074677751</v>
      </c>
      <c r="B3723" s="2">
        <f t="shared" si="522"/>
        <v>37.200000000001168</v>
      </c>
      <c r="C3723" s="428">
        <f t="shared" si="528"/>
        <v>37.200000000000003</v>
      </c>
      <c r="D3723" s="425">
        <f t="shared" si="523"/>
        <v>0.37202818074676586</v>
      </c>
      <c r="E3723" s="433">
        <f t="shared" si="529"/>
        <v>37.200000000000003</v>
      </c>
      <c r="F3723" s="430">
        <f t="shared" si="524"/>
        <v>0.38843529767048846</v>
      </c>
      <c r="G3723" s="439">
        <f t="shared" si="530"/>
        <v>37.200000000000003</v>
      </c>
      <c r="H3723" s="435">
        <f t="shared" si="525"/>
        <v>0.38843529767048846</v>
      </c>
      <c r="I3723" s="577">
        <f t="shared" si="530"/>
        <v>37.200000000000003</v>
      </c>
      <c r="J3723" s="573">
        <f t="shared" si="526"/>
        <v>0.79358516020236081</v>
      </c>
    </row>
    <row r="3724" spans="1:10" x14ac:dyDescent="0.25">
      <c r="A3724">
        <f t="shared" si="527"/>
        <v>0.37212812675089885</v>
      </c>
      <c r="B3724" s="2">
        <f t="shared" si="522"/>
        <v>37.210000000001166</v>
      </c>
      <c r="C3724" s="428">
        <f t="shared" si="528"/>
        <v>37.21</v>
      </c>
      <c r="D3724" s="425">
        <f t="shared" si="523"/>
        <v>0.37212812675088724</v>
      </c>
      <c r="E3724" s="433">
        <f t="shared" si="529"/>
        <v>37.21</v>
      </c>
      <c r="F3724" s="430">
        <f t="shared" si="524"/>
        <v>0.38852720948896713</v>
      </c>
      <c r="G3724" s="439">
        <f t="shared" si="530"/>
        <v>37.21</v>
      </c>
      <c r="H3724" s="435">
        <f t="shared" si="525"/>
        <v>0.38852720948896713</v>
      </c>
      <c r="I3724" s="577">
        <f t="shared" si="530"/>
        <v>37.21</v>
      </c>
      <c r="J3724" s="573">
        <f t="shared" si="526"/>
        <v>0.79366738754689925</v>
      </c>
    </row>
    <row r="3725" spans="1:10" x14ac:dyDescent="0.25">
      <c r="A3725">
        <f t="shared" si="527"/>
        <v>0.37222807286093562</v>
      </c>
      <c r="B3725" s="2">
        <f t="shared" si="522"/>
        <v>37.220000000001164</v>
      </c>
      <c r="C3725" s="428">
        <f t="shared" si="528"/>
        <v>37.22</v>
      </c>
      <c r="D3725" s="425">
        <f t="shared" si="523"/>
        <v>0.37222807286092402</v>
      </c>
      <c r="E3725" s="433">
        <f t="shared" si="529"/>
        <v>37.22</v>
      </c>
      <c r="F3725" s="430">
        <f t="shared" si="524"/>
        <v>0.38861912541461369</v>
      </c>
      <c r="G3725" s="439">
        <f t="shared" si="530"/>
        <v>37.22</v>
      </c>
      <c r="H3725" s="435">
        <f t="shared" si="525"/>
        <v>0.38861912541461369</v>
      </c>
      <c r="I3725" s="577">
        <f t="shared" si="530"/>
        <v>37.22</v>
      </c>
      <c r="J3725" s="573">
        <f t="shared" si="526"/>
        <v>0.79374961638984931</v>
      </c>
    </row>
    <row r="3726" spans="1:10" x14ac:dyDescent="0.25">
      <c r="A3726">
        <f t="shared" si="527"/>
        <v>0.37232801907667601</v>
      </c>
      <c r="B3726" s="2">
        <f t="shared" si="522"/>
        <v>37.230000000001162</v>
      </c>
      <c r="C3726" s="428">
        <f t="shared" si="528"/>
        <v>37.229999999999997</v>
      </c>
      <c r="D3726" s="425">
        <f t="shared" si="523"/>
        <v>0.3723280190766643</v>
      </c>
      <c r="E3726" s="433">
        <f t="shared" si="529"/>
        <v>37.229999999999997</v>
      </c>
      <c r="F3726" s="430">
        <f t="shared" si="524"/>
        <v>0.38871104544537971</v>
      </c>
      <c r="G3726" s="439">
        <f t="shared" si="530"/>
        <v>37.229999999999997</v>
      </c>
      <c r="H3726" s="435">
        <f t="shared" si="525"/>
        <v>0.38871104544537971</v>
      </c>
      <c r="I3726" s="577">
        <f t="shared" si="530"/>
        <v>37.229999999999997</v>
      </c>
      <c r="J3726" s="573">
        <f t="shared" si="526"/>
        <v>0.79383184673102036</v>
      </c>
    </row>
    <row r="3727" spans="1:10" x14ac:dyDescent="0.25">
      <c r="A3727">
        <f t="shared" si="527"/>
        <v>0.37242796539790834</v>
      </c>
      <c r="B3727" s="2">
        <f t="shared" si="522"/>
        <v>37.24000000000116</v>
      </c>
      <c r="C3727" s="428">
        <f t="shared" si="528"/>
        <v>37.24</v>
      </c>
      <c r="D3727" s="425">
        <f t="shared" si="523"/>
        <v>0.37242796539789674</v>
      </c>
      <c r="E3727" s="433">
        <f t="shared" si="529"/>
        <v>37.24</v>
      </c>
      <c r="F3727" s="430">
        <f t="shared" si="524"/>
        <v>0.38880296957921828</v>
      </c>
      <c r="G3727" s="439">
        <f t="shared" si="530"/>
        <v>37.24</v>
      </c>
      <c r="H3727" s="435">
        <f t="shared" si="525"/>
        <v>0.38880296957921828</v>
      </c>
      <c r="I3727" s="577">
        <f t="shared" si="530"/>
        <v>37.24</v>
      </c>
      <c r="J3727" s="573">
        <f t="shared" si="526"/>
        <v>0.79391407857022422</v>
      </c>
    </row>
    <row r="3728" spans="1:10" x14ac:dyDescent="0.25">
      <c r="A3728">
        <f t="shared" si="527"/>
        <v>0.37252791182442152</v>
      </c>
      <c r="B3728" s="2">
        <f t="shared" si="522"/>
        <v>37.250000000001158</v>
      </c>
      <c r="C3728" s="428">
        <f t="shared" si="528"/>
        <v>37.25</v>
      </c>
      <c r="D3728" s="425">
        <f t="shared" si="523"/>
        <v>0.37252791182440992</v>
      </c>
      <c r="E3728" s="433">
        <f t="shared" si="529"/>
        <v>37.25</v>
      </c>
      <c r="F3728" s="430">
        <f t="shared" si="524"/>
        <v>0.38889489781408282</v>
      </c>
      <c r="G3728" s="439">
        <f t="shared" si="530"/>
        <v>37.25</v>
      </c>
      <c r="H3728" s="435">
        <f t="shared" si="525"/>
        <v>0.38889489781408282</v>
      </c>
      <c r="I3728" s="577">
        <f t="shared" si="530"/>
        <v>37.25</v>
      </c>
      <c r="J3728" s="573">
        <f t="shared" si="526"/>
        <v>0.79399631190727071</v>
      </c>
    </row>
    <row r="3729" spans="1:10" x14ac:dyDescent="0.25">
      <c r="A3729">
        <f t="shared" si="527"/>
        <v>0.37262785835600504</v>
      </c>
      <c r="B3729" s="2">
        <f t="shared" si="522"/>
        <v>37.260000000001156</v>
      </c>
      <c r="C3729" s="428">
        <f t="shared" si="528"/>
        <v>37.26</v>
      </c>
      <c r="D3729" s="425">
        <f t="shared" si="523"/>
        <v>0.37262785835599349</v>
      </c>
      <c r="E3729" s="433">
        <f t="shared" si="529"/>
        <v>37.26</v>
      </c>
      <c r="F3729" s="430">
        <f t="shared" si="524"/>
        <v>0.38898683014792784</v>
      </c>
      <c r="G3729" s="439">
        <f t="shared" si="530"/>
        <v>37.26</v>
      </c>
      <c r="H3729" s="435">
        <f t="shared" si="525"/>
        <v>0.38898683014792784</v>
      </c>
      <c r="I3729" s="577">
        <f t="shared" si="530"/>
        <v>37.26</v>
      </c>
      <c r="J3729" s="573">
        <f t="shared" si="526"/>
        <v>0.79407854674197076</v>
      </c>
    </row>
    <row r="3730" spans="1:10" x14ac:dyDescent="0.25">
      <c r="A3730">
        <f t="shared" si="527"/>
        <v>0.37272780499244856</v>
      </c>
      <c r="B3730" s="2">
        <f t="shared" si="522"/>
        <v>37.270000000001154</v>
      </c>
      <c r="C3730" s="428">
        <f t="shared" si="528"/>
        <v>37.270000000000003</v>
      </c>
      <c r="D3730" s="425">
        <f t="shared" si="523"/>
        <v>0.37272780499243702</v>
      </c>
      <c r="E3730" s="433">
        <f t="shared" si="529"/>
        <v>37.270000000000003</v>
      </c>
      <c r="F3730" s="430">
        <f t="shared" si="524"/>
        <v>0.38907876657870877</v>
      </c>
      <c r="G3730" s="439">
        <f t="shared" si="530"/>
        <v>37.270000000000003</v>
      </c>
      <c r="H3730" s="435">
        <f t="shared" si="525"/>
        <v>0.38907876657870877</v>
      </c>
      <c r="I3730" s="577">
        <f t="shared" si="530"/>
        <v>37.270000000000003</v>
      </c>
      <c r="J3730" s="573">
        <f t="shared" si="526"/>
        <v>0.79416078307413496</v>
      </c>
    </row>
    <row r="3731" spans="1:10" x14ac:dyDescent="0.25">
      <c r="A3731">
        <f t="shared" si="527"/>
        <v>0.37282775173354238</v>
      </c>
      <c r="B3731" s="2">
        <f t="shared" si="522"/>
        <v>37.280000000001152</v>
      </c>
      <c r="C3731" s="428">
        <f t="shared" si="528"/>
        <v>37.28</v>
      </c>
      <c r="D3731" s="425">
        <f t="shared" si="523"/>
        <v>0.37282775173353089</v>
      </c>
      <c r="E3731" s="433">
        <f t="shared" si="529"/>
        <v>37.28</v>
      </c>
      <c r="F3731" s="430">
        <f t="shared" si="524"/>
        <v>0.38917070710438206</v>
      </c>
      <c r="G3731" s="439">
        <f t="shared" si="530"/>
        <v>37.28</v>
      </c>
      <c r="H3731" s="435">
        <f t="shared" si="525"/>
        <v>0.38917070710438206</v>
      </c>
      <c r="I3731" s="577">
        <f t="shared" si="530"/>
        <v>37.28</v>
      </c>
      <c r="J3731" s="573">
        <f t="shared" si="526"/>
        <v>0.79424302090357379</v>
      </c>
    </row>
    <row r="3732" spans="1:10" x14ac:dyDescent="0.25">
      <c r="A3732">
        <f t="shared" si="527"/>
        <v>0.37292769857907704</v>
      </c>
      <c r="B3732" s="2">
        <f t="shared" si="522"/>
        <v>37.29000000000115</v>
      </c>
      <c r="C3732" s="428">
        <f t="shared" si="528"/>
        <v>37.29</v>
      </c>
      <c r="D3732" s="425">
        <f t="shared" si="523"/>
        <v>0.37292769857906549</v>
      </c>
      <c r="E3732" s="433">
        <f t="shared" si="529"/>
        <v>37.29</v>
      </c>
      <c r="F3732" s="430">
        <f t="shared" si="524"/>
        <v>0.38926265172290464</v>
      </c>
      <c r="G3732" s="439">
        <f t="shared" si="530"/>
        <v>37.29</v>
      </c>
      <c r="H3732" s="435">
        <f t="shared" si="525"/>
        <v>0.38926265172290464</v>
      </c>
      <c r="I3732" s="577">
        <f t="shared" si="530"/>
        <v>37.29</v>
      </c>
      <c r="J3732" s="573">
        <f t="shared" si="526"/>
        <v>0.79432526023009808</v>
      </c>
    </row>
    <row r="3733" spans="1:10" x14ac:dyDescent="0.25">
      <c r="A3733">
        <f t="shared" si="527"/>
        <v>0.37302764552884365</v>
      </c>
      <c r="B3733" s="2">
        <f t="shared" si="522"/>
        <v>37.300000000001148</v>
      </c>
      <c r="C3733" s="428">
        <f t="shared" si="528"/>
        <v>37.299999999999997</v>
      </c>
      <c r="D3733" s="425">
        <f t="shared" si="523"/>
        <v>0.37302764552883216</v>
      </c>
      <c r="E3733" s="433">
        <f t="shared" si="529"/>
        <v>37.299999999999997</v>
      </c>
      <c r="F3733" s="430">
        <f t="shared" si="524"/>
        <v>0.38935460043223502</v>
      </c>
      <c r="G3733" s="439">
        <f t="shared" si="530"/>
        <v>37.299999999999997</v>
      </c>
      <c r="H3733" s="435">
        <f t="shared" si="525"/>
        <v>0.38935460043223502</v>
      </c>
      <c r="I3733" s="577">
        <f t="shared" si="530"/>
        <v>37.299999999999997</v>
      </c>
      <c r="J3733" s="573">
        <f t="shared" si="526"/>
        <v>0.79440750105351865</v>
      </c>
    </row>
    <row r="3734" spans="1:10" x14ac:dyDescent="0.25">
      <c r="A3734">
        <f t="shared" si="527"/>
        <v>0.37312759258263373</v>
      </c>
      <c r="B3734" s="2">
        <f t="shared" si="522"/>
        <v>37.310000000001146</v>
      </c>
      <c r="C3734" s="428">
        <f t="shared" si="528"/>
        <v>37.31</v>
      </c>
      <c r="D3734" s="425">
        <f t="shared" si="523"/>
        <v>0.37312759258262224</v>
      </c>
      <c r="E3734" s="433">
        <f t="shared" si="529"/>
        <v>37.31</v>
      </c>
      <c r="F3734" s="430">
        <f t="shared" si="524"/>
        <v>0.38944655323033217</v>
      </c>
      <c r="G3734" s="439">
        <f t="shared" si="530"/>
        <v>37.31</v>
      </c>
      <c r="H3734" s="435">
        <f t="shared" si="525"/>
        <v>0.38944655323033217</v>
      </c>
      <c r="I3734" s="577">
        <f t="shared" si="530"/>
        <v>37.31</v>
      </c>
      <c r="J3734" s="573">
        <f t="shared" si="526"/>
        <v>0.79448974337364631</v>
      </c>
    </row>
    <row r="3735" spans="1:10" x14ac:dyDescent="0.25">
      <c r="A3735">
        <f t="shared" si="527"/>
        <v>0.37322753974023903</v>
      </c>
      <c r="B3735" s="2">
        <f t="shared" si="522"/>
        <v>37.320000000001144</v>
      </c>
      <c r="C3735" s="428">
        <f t="shared" si="528"/>
        <v>37.32</v>
      </c>
      <c r="D3735" s="425">
        <f t="shared" si="523"/>
        <v>0.3732275397402276</v>
      </c>
      <c r="E3735" s="433">
        <f t="shared" si="529"/>
        <v>37.32</v>
      </c>
      <c r="F3735" s="430">
        <f t="shared" si="524"/>
        <v>0.38953851011515594</v>
      </c>
      <c r="G3735" s="439">
        <f t="shared" si="530"/>
        <v>37.32</v>
      </c>
      <c r="H3735" s="435">
        <f t="shared" si="525"/>
        <v>0.38953851011515594</v>
      </c>
      <c r="I3735" s="577">
        <f t="shared" si="530"/>
        <v>37.32</v>
      </c>
      <c r="J3735" s="573">
        <f t="shared" si="526"/>
        <v>0.79457198719029176</v>
      </c>
    </row>
    <row r="3736" spans="1:10" x14ac:dyDescent="0.25">
      <c r="A3736">
        <f t="shared" si="527"/>
        <v>0.37332748700145202</v>
      </c>
      <c r="B3736" s="2">
        <f t="shared" si="522"/>
        <v>37.330000000001142</v>
      </c>
      <c r="C3736" s="428">
        <f t="shared" si="528"/>
        <v>37.33</v>
      </c>
      <c r="D3736" s="425">
        <f t="shared" si="523"/>
        <v>0.37332748700144058</v>
      </c>
      <c r="E3736" s="433">
        <f t="shared" si="529"/>
        <v>37.33</v>
      </c>
      <c r="F3736" s="430">
        <f t="shared" si="524"/>
        <v>0.38963047108466731</v>
      </c>
      <c r="G3736" s="439">
        <f t="shared" si="530"/>
        <v>37.33</v>
      </c>
      <c r="H3736" s="435">
        <f t="shared" si="525"/>
        <v>0.38963047108466731</v>
      </c>
      <c r="I3736" s="577">
        <f t="shared" si="530"/>
        <v>37.33</v>
      </c>
      <c r="J3736" s="573">
        <f t="shared" si="526"/>
        <v>0.79465423250326539</v>
      </c>
    </row>
    <row r="3737" spans="1:10" x14ac:dyDescent="0.25">
      <c r="A3737">
        <f t="shared" si="527"/>
        <v>0.37342743436606546</v>
      </c>
      <c r="B3737" s="2">
        <f t="shared" si="522"/>
        <v>37.34000000000114</v>
      </c>
      <c r="C3737" s="428">
        <f t="shared" si="528"/>
        <v>37.340000000000003</v>
      </c>
      <c r="D3737" s="425">
        <f t="shared" si="523"/>
        <v>0.37342743436605408</v>
      </c>
      <c r="E3737" s="433">
        <f t="shared" si="529"/>
        <v>37.340000000000003</v>
      </c>
      <c r="F3737" s="430">
        <f t="shared" si="524"/>
        <v>0.38972243613682805</v>
      </c>
      <c r="G3737" s="439">
        <f t="shared" si="530"/>
        <v>37.340000000000003</v>
      </c>
      <c r="H3737" s="435">
        <f t="shared" si="525"/>
        <v>0.38972243613682805</v>
      </c>
      <c r="I3737" s="577">
        <f t="shared" si="530"/>
        <v>37.340000000000003</v>
      </c>
      <c r="J3737" s="573">
        <f t="shared" si="526"/>
        <v>0.79473647931237912</v>
      </c>
    </row>
    <row r="3738" spans="1:10" x14ac:dyDescent="0.25">
      <c r="A3738">
        <f t="shared" si="527"/>
        <v>0.37352738183387241</v>
      </c>
      <c r="B3738" s="2">
        <f t="shared" si="522"/>
        <v>37.350000000001138</v>
      </c>
      <c r="C3738" s="428">
        <f t="shared" si="528"/>
        <v>37.35</v>
      </c>
      <c r="D3738" s="425">
        <f t="shared" si="523"/>
        <v>0.37352738183386108</v>
      </c>
      <c r="E3738" s="433">
        <f t="shared" si="529"/>
        <v>37.35</v>
      </c>
      <c r="F3738" s="430">
        <f t="shared" si="524"/>
        <v>0.38981440526960076</v>
      </c>
      <c r="G3738" s="439">
        <f t="shared" si="530"/>
        <v>37.35</v>
      </c>
      <c r="H3738" s="435">
        <f t="shared" si="525"/>
        <v>0.38981440526960076</v>
      </c>
      <c r="I3738" s="577">
        <f t="shared" si="530"/>
        <v>37.35</v>
      </c>
      <c r="J3738" s="573">
        <f t="shared" si="526"/>
        <v>0.79481872761744266</v>
      </c>
    </row>
    <row r="3739" spans="1:10" x14ac:dyDescent="0.25">
      <c r="A3739">
        <f t="shared" si="527"/>
        <v>0.37362732940466659</v>
      </c>
      <c r="B3739" s="2">
        <f t="shared" si="522"/>
        <v>37.360000000001136</v>
      </c>
      <c r="C3739" s="428">
        <f t="shared" si="528"/>
        <v>37.36</v>
      </c>
      <c r="D3739" s="425">
        <f t="shared" si="523"/>
        <v>0.37362732940465521</v>
      </c>
      <c r="E3739" s="433">
        <f t="shared" si="529"/>
        <v>37.36</v>
      </c>
      <c r="F3739" s="430">
        <f t="shared" si="524"/>
        <v>0.38990637848094917</v>
      </c>
      <c r="G3739" s="439">
        <f t="shared" si="530"/>
        <v>37.36</v>
      </c>
      <c r="H3739" s="435">
        <f t="shared" si="525"/>
        <v>0.38990637848094917</v>
      </c>
      <c r="I3739" s="577">
        <f t="shared" si="530"/>
        <v>37.36</v>
      </c>
      <c r="J3739" s="573">
        <f t="shared" si="526"/>
        <v>0.79490097741826782</v>
      </c>
    </row>
    <row r="3740" spans="1:10" x14ac:dyDescent="0.25">
      <c r="A3740">
        <f t="shared" si="527"/>
        <v>0.37372727707824188</v>
      </c>
      <c r="B3740" s="2">
        <f t="shared" si="522"/>
        <v>37.370000000001134</v>
      </c>
      <c r="C3740" s="428">
        <f t="shared" si="528"/>
        <v>37.369999999999997</v>
      </c>
      <c r="D3740" s="425">
        <f t="shared" si="523"/>
        <v>0.37372727707823056</v>
      </c>
      <c r="E3740" s="433">
        <f t="shared" si="529"/>
        <v>37.369999999999997</v>
      </c>
      <c r="F3740" s="430">
        <f t="shared" si="524"/>
        <v>0.38999835576883762</v>
      </c>
      <c r="G3740" s="439">
        <f t="shared" si="530"/>
        <v>37.369999999999997</v>
      </c>
      <c r="H3740" s="435">
        <f t="shared" si="525"/>
        <v>0.38999835576883762</v>
      </c>
      <c r="I3740" s="577">
        <f t="shared" si="530"/>
        <v>37.369999999999997</v>
      </c>
      <c r="J3740" s="573">
        <f t="shared" si="526"/>
        <v>0.79498322871466487</v>
      </c>
    </row>
    <row r="3741" spans="1:10" x14ac:dyDescent="0.25">
      <c r="A3741">
        <f t="shared" si="527"/>
        <v>0.37382722485439279</v>
      </c>
      <c r="B3741" s="2">
        <f t="shared" si="522"/>
        <v>37.380000000001132</v>
      </c>
      <c r="C3741" s="428">
        <f t="shared" si="528"/>
        <v>37.380000000000003</v>
      </c>
      <c r="D3741" s="425">
        <f t="shared" si="523"/>
        <v>0.37382722485438152</v>
      </c>
      <c r="E3741" s="433">
        <f t="shared" si="529"/>
        <v>37.380000000000003</v>
      </c>
      <c r="F3741" s="430">
        <f t="shared" si="524"/>
        <v>0.39009033713123176</v>
      </c>
      <c r="G3741" s="439">
        <f t="shared" si="530"/>
        <v>37.380000000000003</v>
      </c>
      <c r="H3741" s="435">
        <f t="shared" si="525"/>
        <v>0.39009033713123176</v>
      </c>
      <c r="I3741" s="577">
        <f t="shared" si="530"/>
        <v>37.380000000000003</v>
      </c>
      <c r="J3741" s="573">
        <f t="shared" si="526"/>
        <v>0.79506548150644529</v>
      </c>
    </row>
    <row r="3742" spans="1:10" x14ac:dyDescent="0.25">
      <c r="A3742">
        <f t="shared" si="527"/>
        <v>0.37392717273291409</v>
      </c>
      <c r="B3742" s="2">
        <f t="shared" si="522"/>
        <v>37.39000000000113</v>
      </c>
      <c r="C3742" s="428">
        <f t="shared" si="528"/>
        <v>37.39</v>
      </c>
      <c r="D3742" s="425">
        <f t="shared" si="523"/>
        <v>0.37392717273290282</v>
      </c>
      <c r="E3742" s="433">
        <f t="shared" si="529"/>
        <v>37.39</v>
      </c>
      <c r="F3742" s="430">
        <f t="shared" si="524"/>
        <v>0.39018232256609775</v>
      </c>
      <c r="G3742" s="439">
        <f t="shared" si="530"/>
        <v>37.39</v>
      </c>
      <c r="H3742" s="435">
        <f t="shared" si="525"/>
        <v>0.39018232256609775</v>
      </c>
      <c r="I3742" s="577">
        <f t="shared" si="530"/>
        <v>37.39</v>
      </c>
      <c r="J3742" s="573">
        <f t="shared" si="526"/>
        <v>0.79514773579342024</v>
      </c>
    </row>
    <row r="3743" spans="1:10" x14ac:dyDescent="0.25">
      <c r="A3743">
        <f t="shared" si="527"/>
        <v>0.37402712071360122</v>
      </c>
      <c r="B3743" s="2">
        <f t="shared" si="522"/>
        <v>37.400000000001128</v>
      </c>
      <c r="C3743" s="428">
        <f t="shared" si="528"/>
        <v>37.4</v>
      </c>
      <c r="D3743" s="425">
        <f t="shared" si="523"/>
        <v>0.37402712071358996</v>
      </c>
      <c r="E3743" s="433">
        <f t="shared" si="529"/>
        <v>37.4</v>
      </c>
      <c r="F3743" s="430">
        <f t="shared" si="524"/>
        <v>0.39027431207140267</v>
      </c>
      <c r="G3743" s="439">
        <f t="shared" si="530"/>
        <v>37.4</v>
      </c>
      <c r="H3743" s="435">
        <f t="shared" si="525"/>
        <v>0.39027431207140267</v>
      </c>
      <c r="I3743" s="577">
        <f t="shared" si="530"/>
        <v>37.4</v>
      </c>
      <c r="J3743" s="573">
        <f t="shared" si="526"/>
        <v>0.79522999157540009</v>
      </c>
    </row>
    <row r="3744" spans="1:10" x14ac:dyDescent="0.25">
      <c r="A3744">
        <f t="shared" si="527"/>
        <v>0.37412706879624974</v>
      </c>
      <c r="B3744" s="2">
        <f t="shared" ref="B3744:B3807" si="531">B3743+0.01</f>
        <v>37.410000000001126</v>
      </c>
      <c r="C3744" s="428">
        <f t="shared" si="528"/>
        <v>37.409999999999997</v>
      </c>
      <c r="D3744" s="425">
        <f t="shared" si="523"/>
        <v>0.37412706879623842</v>
      </c>
      <c r="E3744" s="433">
        <f t="shared" si="529"/>
        <v>37.409999999999997</v>
      </c>
      <c r="F3744" s="430">
        <f t="shared" si="524"/>
        <v>0.39036630564511487</v>
      </c>
      <c r="G3744" s="439">
        <f t="shared" si="530"/>
        <v>37.409999999999997</v>
      </c>
      <c r="H3744" s="435">
        <f t="shared" si="525"/>
        <v>0.39036630564511487</v>
      </c>
      <c r="I3744" s="577">
        <f t="shared" si="530"/>
        <v>37.409999999999997</v>
      </c>
      <c r="J3744" s="573">
        <f t="shared" si="526"/>
        <v>0.79531224885219665</v>
      </c>
    </row>
    <row r="3745" spans="1:10" x14ac:dyDescent="0.25">
      <c r="A3745">
        <f t="shared" si="527"/>
        <v>0.37422701698065564</v>
      </c>
      <c r="B3745" s="2">
        <f t="shared" si="531"/>
        <v>37.420000000001124</v>
      </c>
      <c r="C3745" s="428">
        <f t="shared" si="528"/>
        <v>37.42</v>
      </c>
      <c r="D3745" s="425">
        <f t="shared" si="523"/>
        <v>0.37422701698064442</v>
      </c>
      <c r="E3745" s="433">
        <f t="shared" si="529"/>
        <v>37.42</v>
      </c>
      <c r="F3745" s="430">
        <f t="shared" si="524"/>
        <v>0.39045830328520331</v>
      </c>
      <c r="G3745" s="439">
        <f t="shared" si="530"/>
        <v>37.42</v>
      </c>
      <c r="H3745" s="435">
        <f t="shared" si="525"/>
        <v>0.39045830328520331</v>
      </c>
      <c r="I3745" s="577">
        <f t="shared" si="530"/>
        <v>37.42</v>
      </c>
      <c r="J3745" s="573">
        <f t="shared" si="526"/>
        <v>0.79539450762362052</v>
      </c>
    </row>
    <row r="3746" spans="1:10" x14ac:dyDescent="0.25">
      <c r="A3746">
        <f t="shared" si="527"/>
        <v>0.37432696526661557</v>
      </c>
      <c r="B3746" s="2">
        <f t="shared" si="531"/>
        <v>37.430000000001122</v>
      </c>
      <c r="C3746" s="428">
        <f t="shared" si="528"/>
        <v>37.43</v>
      </c>
      <c r="D3746" s="425">
        <f t="shared" si="523"/>
        <v>0.37432696526660436</v>
      </c>
      <c r="E3746" s="433">
        <f t="shared" si="529"/>
        <v>37.43</v>
      </c>
      <c r="F3746" s="430">
        <f t="shared" si="524"/>
        <v>0.39055030498963794</v>
      </c>
      <c r="G3746" s="439">
        <f t="shared" si="530"/>
        <v>37.43</v>
      </c>
      <c r="H3746" s="435">
        <f t="shared" si="525"/>
        <v>0.39055030498963794</v>
      </c>
      <c r="I3746" s="577">
        <f t="shared" si="530"/>
        <v>37.43</v>
      </c>
      <c r="J3746" s="573">
        <f t="shared" si="526"/>
        <v>0.79547676788948318</v>
      </c>
    </row>
    <row r="3747" spans="1:10" x14ac:dyDescent="0.25">
      <c r="A3747">
        <f t="shared" si="527"/>
        <v>0.3744269136539265</v>
      </c>
      <c r="B3747" s="2">
        <f t="shared" si="531"/>
        <v>37.44000000000112</v>
      </c>
      <c r="C3747" s="428">
        <f t="shared" si="528"/>
        <v>37.44</v>
      </c>
      <c r="D3747" s="425">
        <f t="shared" si="523"/>
        <v>0.37442691365391528</v>
      </c>
      <c r="E3747" s="433">
        <f t="shared" si="529"/>
        <v>37.44</v>
      </c>
      <c r="F3747" s="430">
        <f t="shared" si="524"/>
        <v>0.39064231075638944</v>
      </c>
      <c r="G3747" s="439">
        <f t="shared" si="530"/>
        <v>37.44</v>
      </c>
      <c r="H3747" s="435">
        <f t="shared" si="525"/>
        <v>0.39064231075638944</v>
      </c>
      <c r="I3747" s="577">
        <f t="shared" si="530"/>
        <v>37.44</v>
      </c>
      <c r="J3747" s="573">
        <f t="shared" si="526"/>
        <v>0.79555902964959546</v>
      </c>
    </row>
    <row r="3748" spans="1:10" x14ac:dyDescent="0.25">
      <c r="A3748">
        <f t="shared" si="527"/>
        <v>0.37452686214238556</v>
      </c>
      <c r="B3748" s="2">
        <f t="shared" si="531"/>
        <v>37.450000000001118</v>
      </c>
      <c r="C3748" s="428">
        <f t="shared" si="528"/>
        <v>37.450000000000003</v>
      </c>
      <c r="D3748" s="425">
        <f t="shared" si="523"/>
        <v>0.37452686214237446</v>
      </c>
      <c r="E3748" s="433">
        <f t="shared" si="529"/>
        <v>37.450000000000003</v>
      </c>
      <c r="F3748" s="430">
        <f t="shared" si="524"/>
        <v>0.39073432058342988</v>
      </c>
      <c r="G3748" s="439">
        <f t="shared" si="530"/>
        <v>37.450000000000003</v>
      </c>
      <c r="H3748" s="435">
        <f t="shared" si="525"/>
        <v>0.39073432058342988</v>
      </c>
      <c r="I3748" s="577">
        <f t="shared" si="530"/>
        <v>37.450000000000003</v>
      </c>
      <c r="J3748" s="573">
        <f t="shared" si="526"/>
        <v>0.79564129290376928</v>
      </c>
    </row>
    <row r="3749" spans="1:10" x14ac:dyDescent="0.25">
      <c r="A3749">
        <f t="shared" si="527"/>
        <v>0.37462681073179072</v>
      </c>
      <c r="B3749" s="2">
        <f t="shared" si="531"/>
        <v>37.460000000001116</v>
      </c>
      <c r="C3749" s="428">
        <f t="shared" si="528"/>
        <v>37.46</v>
      </c>
      <c r="D3749" s="425">
        <f t="shared" si="523"/>
        <v>0.37462681073177956</v>
      </c>
      <c r="E3749" s="433">
        <f t="shared" si="529"/>
        <v>37.46</v>
      </c>
      <c r="F3749" s="430">
        <f t="shared" si="524"/>
        <v>0.39082633446873161</v>
      </c>
      <c r="G3749" s="439">
        <f t="shared" si="530"/>
        <v>37.46</v>
      </c>
      <c r="H3749" s="435">
        <f t="shared" si="525"/>
        <v>0.39082633446873161</v>
      </c>
      <c r="I3749" s="577">
        <f t="shared" si="530"/>
        <v>37.46</v>
      </c>
      <c r="J3749" s="573">
        <f t="shared" si="526"/>
        <v>0.79572355765181513</v>
      </c>
    </row>
    <row r="3750" spans="1:10" x14ac:dyDescent="0.25">
      <c r="A3750">
        <f t="shared" si="527"/>
        <v>0.37472675942194</v>
      </c>
      <c r="B3750" s="2">
        <f t="shared" si="531"/>
        <v>37.470000000001114</v>
      </c>
      <c r="C3750" s="428">
        <f t="shared" si="528"/>
        <v>37.47</v>
      </c>
      <c r="D3750" s="425">
        <f t="shared" si="523"/>
        <v>0.37472675942192879</v>
      </c>
      <c r="E3750" s="433">
        <f t="shared" si="529"/>
        <v>37.47</v>
      </c>
      <c r="F3750" s="430">
        <f t="shared" si="524"/>
        <v>0.39091835241026823</v>
      </c>
      <c r="G3750" s="439">
        <f t="shared" si="530"/>
        <v>37.47</v>
      </c>
      <c r="H3750" s="435">
        <f t="shared" si="525"/>
        <v>0.39091835241026823</v>
      </c>
      <c r="I3750" s="577">
        <f t="shared" si="530"/>
        <v>37.47</v>
      </c>
      <c r="J3750" s="573">
        <f t="shared" si="526"/>
        <v>0.79580582389354437</v>
      </c>
    </row>
    <row r="3751" spans="1:10" x14ac:dyDescent="0.25">
      <c r="A3751">
        <f t="shared" si="527"/>
        <v>0.37482670821263203</v>
      </c>
      <c r="B3751" s="2">
        <f t="shared" si="531"/>
        <v>37.480000000001112</v>
      </c>
      <c r="C3751" s="428">
        <f t="shared" si="528"/>
        <v>37.479999999999997</v>
      </c>
      <c r="D3751" s="425">
        <f t="shared" si="523"/>
        <v>0.37482670821262087</v>
      </c>
      <c r="E3751" s="433">
        <f t="shared" si="529"/>
        <v>37.479999999999997</v>
      </c>
      <c r="F3751" s="430">
        <f t="shared" si="524"/>
        <v>0.39101037440601422</v>
      </c>
      <c r="G3751" s="439">
        <f t="shared" si="530"/>
        <v>37.479999999999997</v>
      </c>
      <c r="H3751" s="435">
        <f t="shared" si="525"/>
        <v>0.39101037440601422</v>
      </c>
      <c r="I3751" s="577">
        <f t="shared" si="530"/>
        <v>37.479999999999997</v>
      </c>
      <c r="J3751" s="573">
        <f t="shared" si="526"/>
        <v>0.79588809162876861</v>
      </c>
    </row>
    <row r="3752" spans="1:10" x14ac:dyDescent="0.25">
      <c r="A3752">
        <f t="shared" si="527"/>
        <v>0.37492665710366568</v>
      </c>
      <c r="B3752" s="2">
        <f t="shared" si="531"/>
        <v>37.49000000000111</v>
      </c>
      <c r="C3752" s="428">
        <f t="shared" si="528"/>
        <v>37.49</v>
      </c>
      <c r="D3752" s="425">
        <f t="shared" si="523"/>
        <v>0.37492665710365458</v>
      </c>
      <c r="E3752" s="433">
        <f t="shared" si="529"/>
        <v>37.49</v>
      </c>
      <c r="F3752" s="430">
        <f t="shared" si="524"/>
        <v>0.39110240045394506</v>
      </c>
      <c r="G3752" s="439">
        <f t="shared" si="530"/>
        <v>37.49</v>
      </c>
      <c r="H3752" s="435">
        <f t="shared" si="525"/>
        <v>0.39110240045394506</v>
      </c>
      <c r="I3752" s="577">
        <f t="shared" si="530"/>
        <v>37.49</v>
      </c>
      <c r="J3752" s="573">
        <f t="shared" si="526"/>
        <v>0.79597036085729911</v>
      </c>
    </row>
    <row r="3753" spans="1:10" x14ac:dyDescent="0.25">
      <c r="A3753">
        <f t="shared" si="527"/>
        <v>0.37502660609484045</v>
      </c>
      <c r="B3753" s="2">
        <f t="shared" si="531"/>
        <v>37.500000000001108</v>
      </c>
      <c r="C3753" s="428">
        <f t="shared" si="528"/>
        <v>37.5</v>
      </c>
      <c r="D3753" s="425">
        <f t="shared" si="523"/>
        <v>0.37502660609482941</v>
      </c>
      <c r="E3753" s="433">
        <f t="shared" si="529"/>
        <v>37.5</v>
      </c>
      <c r="F3753" s="430">
        <f t="shared" si="524"/>
        <v>0.39119443055203679</v>
      </c>
      <c r="G3753" s="439">
        <f t="shared" si="530"/>
        <v>37.5</v>
      </c>
      <c r="H3753" s="435">
        <f t="shared" si="525"/>
        <v>0.39119443055203679</v>
      </c>
      <c r="I3753" s="577">
        <f t="shared" si="530"/>
        <v>37.5</v>
      </c>
      <c r="J3753" s="573">
        <f t="shared" si="526"/>
        <v>0.79605263157894735</v>
      </c>
    </row>
    <row r="3754" spans="1:10" x14ac:dyDescent="0.25">
      <c r="A3754">
        <f t="shared" si="527"/>
        <v>0.37512655518595606</v>
      </c>
      <c r="B3754" s="2">
        <f t="shared" si="531"/>
        <v>37.510000000001106</v>
      </c>
      <c r="C3754" s="428">
        <f t="shared" si="528"/>
        <v>37.51</v>
      </c>
      <c r="D3754" s="425">
        <f t="shared" si="523"/>
        <v>0.37512655518594507</v>
      </c>
      <c r="E3754" s="433">
        <f t="shared" si="529"/>
        <v>37.51</v>
      </c>
      <c r="F3754" s="430">
        <f t="shared" si="524"/>
        <v>0.39128646469826672</v>
      </c>
      <c r="G3754" s="439">
        <f t="shared" si="530"/>
        <v>37.51</v>
      </c>
      <c r="H3754" s="435">
        <f t="shared" si="525"/>
        <v>0.39128646469826672</v>
      </c>
      <c r="I3754" s="577">
        <f t="shared" si="530"/>
        <v>37.51</v>
      </c>
      <c r="J3754" s="573">
        <f t="shared" si="526"/>
        <v>0.79613490379352447</v>
      </c>
    </row>
    <row r="3755" spans="1:10" x14ac:dyDescent="0.25">
      <c r="A3755">
        <f t="shared" si="527"/>
        <v>0.37522650437681293</v>
      </c>
      <c r="B3755" s="2">
        <f t="shared" si="531"/>
        <v>37.520000000001104</v>
      </c>
      <c r="C3755" s="428">
        <f t="shared" si="528"/>
        <v>37.520000000000003</v>
      </c>
      <c r="D3755" s="425">
        <f t="shared" si="523"/>
        <v>0.37522650437680188</v>
      </c>
      <c r="E3755" s="433">
        <f t="shared" si="529"/>
        <v>37.520000000000003</v>
      </c>
      <c r="F3755" s="430">
        <f t="shared" si="524"/>
        <v>0.39137850289061288</v>
      </c>
      <c r="G3755" s="439">
        <f t="shared" si="530"/>
        <v>37.520000000000003</v>
      </c>
      <c r="H3755" s="435">
        <f t="shared" si="525"/>
        <v>0.39137850289061288</v>
      </c>
      <c r="I3755" s="577">
        <f t="shared" si="530"/>
        <v>37.520000000000003</v>
      </c>
      <c r="J3755" s="573">
        <f t="shared" si="526"/>
        <v>0.79621717750084209</v>
      </c>
    </row>
    <row r="3756" spans="1:10" x14ac:dyDescent="0.25">
      <c r="A3756">
        <f t="shared" si="527"/>
        <v>0.37532645366721124</v>
      </c>
      <c r="B3756" s="2">
        <f t="shared" si="531"/>
        <v>37.530000000001102</v>
      </c>
      <c r="C3756" s="428">
        <f t="shared" si="528"/>
        <v>37.53</v>
      </c>
      <c r="D3756" s="425">
        <f t="shared" si="523"/>
        <v>0.3753264536672003</v>
      </c>
      <c r="E3756" s="433">
        <f t="shared" si="529"/>
        <v>37.53</v>
      </c>
      <c r="F3756" s="430">
        <f t="shared" si="524"/>
        <v>0.3914705451270542</v>
      </c>
      <c r="G3756" s="439">
        <f t="shared" si="530"/>
        <v>37.53</v>
      </c>
      <c r="H3756" s="435">
        <f t="shared" si="525"/>
        <v>0.3914705451270542</v>
      </c>
      <c r="I3756" s="577">
        <f t="shared" si="530"/>
        <v>37.53</v>
      </c>
      <c r="J3756" s="573">
        <f t="shared" si="526"/>
        <v>0.79629945270071156</v>
      </c>
    </row>
    <row r="3757" spans="1:10" x14ac:dyDescent="0.25">
      <c r="A3757">
        <f t="shared" si="527"/>
        <v>0.37542640305695235</v>
      </c>
      <c r="B3757" s="2">
        <f t="shared" si="531"/>
        <v>37.5400000000011</v>
      </c>
      <c r="C3757" s="428">
        <f t="shared" si="528"/>
        <v>37.54</v>
      </c>
      <c r="D3757" s="425">
        <f t="shared" si="523"/>
        <v>0.37542640305694142</v>
      </c>
      <c r="E3757" s="433">
        <f t="shared" si="529"/>
        <v>37.54</v>
      </c>
      <c r="F3757" s="430">
        <f t="shared" si="524"/>
        <v>0.39156259140557059</v>
      </c>
      <c r="G3757" s="439">
        <f t="shared" si="530"/>
        <v>37.54</v>
      </c>
      <c r="H3757" s="435">
        <f t="shared" si="525"/>
        <v>0.39156259140557059</v>
      </c>
      <c r="I3757" s="577">
        <f t="shared" si="530"/>
        <v>37.54</v>
      </c>
      <c r="J3757" s="573">
        <f t="shared" si="526"/>
        <v>0.79638172939294449</v>
      </c>
    </row>
    <row r="3758" spans="1:10" x14ac:dyDescent="0.25">
      <c r="A3758">
        <f t="shared" si="527"/>
        <v>0.37552635254583755</v>
      </c>
      <c r="B3758" s="2">
        <f t="shared" si="531"/>
        <v>37.550000000001098</v>
      </c>
      <c r="C3758" s="428">
        <f t="shared" si="528"/>
        <v>37.549999999999997</v>
      </c>
      <c r="D3758" s="425">
        <f t="shared" si="523"/>
        <v>0.37552635254582656</v>
      </c>
      <c r="E3758" s="433">
        <f t="shared" si="529"/>
        <v>37.549999999999997</v>
      </c>
      <c r="F3758" s="430">
        <f t="shared" si="524"/>
        <v>0.39165464172414277</v>
      </c>
      <c r="G3758" s="439">
        <f t="shared" si="530"/>
        <v>37.549999999999997</v>
      </c>
      <c r="H3758" s="435">
        <f t="shared" si="525"/>
        <v>0.39165464172414277</v>
      </c>
      <c r="I3758" s="577">
        <f t="shared" si="530"/>
        <v>37.549999999999997</v>
      </c>
      <c r="J3758" s="573">
        <f t="shared" si="526"/>
        <v>0.79646400757735214</v>
      </c>
    </row>
    <row r="3759" spans="1:10" x14ac:dyDescent="0.25">
      <c r="A3759">
        <f t="shared" si="527"/>
        <v>0.37562630213366877</v>
      </c>
      <c r="B3759" s="2">
        <f t="shared" si="531"/>
        <v>37.560000000001097</v>
      </c>
      <c r="C3759" s="428">
        <f t="shared" si="528"/>
        <v>37.56</v>
      </c>
      <c r="D3759" s="425">
        <f t="shared" si="523"/>
        <v>0.37562630213365789</v>
      </c>
      <c r="E3759" s="433">
        <f t="shared" si="529"/>
        <v>37.56</v>
      </c>
      <c r="F3759" s="430">
        <f t="shared" si="524"/>
        <v>0.39174669608075241</v>
      </c>
      <c r="G3759" s="439">
        <f t="shared" si="530"/>
        <v>37.56</v>
      </c>
      <c r="H3759" s="435">
        <f t="shared" si="525"/>
        <v>0.39174669608075241</v>
      </c>
      <c r="I3759" s="577">
        <f t="shared" si="530"/>
        <v>37.56</v>
      </c>
      <c r="J3759" s="573">
        <f t="shared" si="526"/>
        <v>0.79654628725374665</v>
      </c>
    </row>
    <row r="3760" spans="1:10" x14ac:dyDescent="0.25">
      <c r="A3760">
        <f t="shared" si="527"/>
        <v>0.37572625182024805</v>
      </c>
      <c r="B3760" s="2">
        <f t="shared" si="531"/>
        <v>37.570000000001095</v>
      </c>
      <c r="C3760" s="428">
        <f t="shared" si="528"/>
        <v>37.57</v>
      </c>
      <c r="D3760" s="425">
        <f t="shared" si="523"/>
        <v>0.37572625182023706</v>
      </c>
      <c r="E3760" s="433">
        <f t="shared" si="529"/>
        <v>37.57</v>
      </c>
      <c r="F3760" s="430">
        <f t="shared" si="524"/>
        <v>0.39183875447338223</v>
      </c>
      <c r="G3760" s="439">
        <f t="shared" si="530"/>
        <v>37.57</v>
      </c>
      <c r="H3760" s="435">
        <f t="shared" si="525"/>
        <v>0.39183875447338223</v>
      </c>
      <c r="I3760" s="577">
        <f t="shared" si="530"/>
        <v>37.57</v>
      </c>
      <c r="J3760" s="573">
        <f t="shared" si="526"/>
        <v>0.79662856842193897</v>
      </c>
    </row>
    <row r="3761" spans="1:10" x14ac:dyDescent="0.25">
      <c r="A3761">
        <f t="shared" si="527"/>
        <v>0.375826201605378</v>
      </c>
      <c r="B3761" s="2">
        <f t="shared" si="531"/>
        <v>37.580000000001093</v>
      </c>
      <c r="C3761" s="428">
        <f t="shared" si="528"/>
        <v>37.58</v>
      </c>
      <c r="D3761" s="425">
        <f t="shared" si="523"/>
        <v>0.37582620160536712</v>
      </c>
      <c r="E3761" s="433">
        <f t="shared" si="529"/>
        <v>37.58</v>
      </c>
      <c r="F3761" s="430">
        <f t="shared" si="524"/>
        <v>0.39193081690001536</v>
      </c>
      <c r="G3761" s="439">
        <f t="shared" si="530"/>
        <v>37.58</v>
      </c>
      <c r="H3761" s="435">
        <f t="shared" si="525"/>
        <v>0.39193081690001536</v>
      </c>
      <c r="I3761" s="577">
        <f t="shared" si="530"/>
        <v>37.58</v>
      </c>
      <c r="J3761" s="573">
        <f t="shared" si="526"/>
        <v>0.79671085108174089</v>
      </c>
    </row>
    <row r="3762" spans="1:10" x14ac:dyDescent="0.25">
      <c r="A3762">
        <f t="shared" si="527"/>
        <v>0.37592615148886188</v>
      </c>
      <c r="B3762" s="2">
        <f t="shared" si="531"/>
        <v>37.590000000001091</v>
      </c>
      <c r="C3762" s="428">
        <f t="shared" si="528"/>
        <v>37.590000000000003</v>
      </c>
      <c r="D3762" s="425">
        <f t="shared" si="523"/>
        <v>0.37592615148885106</v>
      </c>
      <c r="E3762" s="433">
        <f t="shared" si="529"/>
        <v>37.590000000000003</v>
      </c>
      <c r="F3762" s="430">
        <f t="shared" si="524"/>
        <v>0.39202288335863655</v>
      </c>
      <c r="G3762" s="439">
        <f t="shared" si="530"/>
        <v>37.590000000000003</v>
      </c>
      <c r="H3762" s="435">
        <f t="shared" si="525"/>
        <v>0.39202288335863655</v>
      </c>
      <c r="I3762" s="577">
        <f t="shared" si="530"/>
        <v>37.590000000000003</v>
      </c>
      <c r="J3762" s="573">
        <f t="shared" si="526"/>
        <v>0.79679313523296413</v>
      </c>
    </row>
    <row r="3763" spans="1:10" x14ac:dyDescent="0.25">
      <c r="A3763">
        <f t="shared" si="527"/>
        <v>0.37602610147050286</v>
      </c>
      <c r="B3763" s="2">
        <f t="shared" si="531"/>
        <v>37.600000000001089</v>
      </c>
      <c r="C3763" s="428">
        <f t="shared" si="528"/>
        <v>37.6</v>
      </c>
      <c r="D3763" s="425">
        <f t="shared" si="523"/>
        <v>0.37602610147049209</v>
      </c>
      <c r="E3763" s="433">
        <f t="shared" si="529"/>
        <v>37.6</v>
      </c>
      <c r="F3763" s="430">
        <f t="shared" si="524"/>
        <v>0.39211495384723088</v>
      </c>
      <c r="G3763" s="439">
        <f t="shared" si="530"/>
        <v>37.6</v>
      </c>
      <c r="H3763" s="435">
        <f t="shared" si="525"/>
        <v>0.39211495384723088</v>
      </c>
      <c r="I3763" s="577">
        <f t="shared" si="530"/>
        <v>37.6</v>
      </c>
      <c r="J3763" s="573">
        <f t="shared" si="526"/>
        <v>0.79687542087542107</v>
      </c>
    </row>
    <row r="3764" spans="1:10" x14ac:dyDescent="0.25">
      <c r="A3764">
        <f t="shared" si="527"/>
        <v>0.37612605155010498</v>
      </c>
      <c r="B3764" s="2">
        <f t="shared" si="531"/>
        <v>37.610000000001087</v>
      </c>
      <c r="C3764" s="428">
        <f t="shared" si="528"/>
        <v>37.61</v>
      </c>
      <c r="D3764" s="425">
        <f t="shared" si="523"/>
        <v>0.3761260515500941</v>
      </c>
      <c r="E3764" s="433">
        <f t="shared" si="529"/>
        <v>37.61</v>
      </c>
      <c r="F3764" s="430">
        <f t="shared" si="524"/>
        <v>0.39220702836378446</v>
      </c>
      <c r="G3764" s="439">
        <f t="shared" si="530"/>
        <v>37.61</v>
      </c>
      <c r="H3764" s="435">
        <f t="shared" si="525"/>
        <v>0.39220702836378446</v>
      </c>
      <c r="I3764" s="577">
        <f t="shared" si="530"/>
        <v>37.61</v>
      </c>
      <c r="J3764" s="573">
        <f t="shared" si="526"/>
        <v>0.79695770800892207</v>
      </c>
    </row>
    <row r="3765" spans="1:10" x14ac:dyDescent="0.25">
      <c r="A3765">
        <f t="shared" si="527"/>
        <v>0.37622600172747228</v>
      </c>
      <c r="B3765" s="2">
        <f t="shared" si="531"/>
        <v>37.620000000001085</v>
      </c>
      <c r="C3765" s="428">
        <f t="shared" si="528"/>
        <v>37.619999999999997</v>
      </c>
      <c r="D3765" s="425">
        <f t="shared" si="523"/>
        <v>0.3762260017274614</v>
      </c>
      <c r="E3765" s="433">
        <f t="shared" si="529"/>
        <v>37.619999999999997</v>
      </c>
      <c r="F3765" s="430">
        <f t="shared" si="524"/>
        <v>0.39229910690628444</v>
      </c>
      <c r="G3765" s="439">
        <f t="shared" si="530"/>
        <v>37.619999999999997</v>
      </c>
      <c r="H3765" s="435">
        <f t="shared" si="525"/>
        <v>0.39229910690628444</v>
      </c>
      <c r="I3765" s="577">
        <f t="shared" si="530"/>
        <v>37.619999999999997</v>
      </c>
      <c r="J3765" s="573">
        <f t="shared" si="526"/>
        <v>0.79703999663328018</v>
      </c>
    </row>
    <row r="3766" spans="1:10" x14ac:dyDescent="0.25">
      <c r="A3766">
        <f t="shared" si="527"/>
        <v>0.37632595200240954</v>
      </c>
      <c r="B3766" s="2">
        <f t="shared" si="531"/>
        <v>37.630000000001083</v>
      </c>
      <c r="C3766" s="428">
        <f t="shared" si="528"/>
        <v>37.630000000000003</v>
      </c>
      <c r="D3766" s="425">
        <f t="shared" si="523"/>
        <v>0.37632595200239866</v>
      </c>
      <c r="E3766" s="433">
        <f t="shared" si="529"/>
        <v>37.630000000000003</v>
      </c>
      <c r="F3766" s="430">
        <f t="shared" si="524"/>
        <v>0.39239118947271889</v>
      </c>
      <c r="G3766" s="439">
        <f t="shared" si="530"/>
        <v>37.630000000000003</v>
      </c>
      <c r="H3766" s="435">
        <f t="shared" si="525"/>
        <v>0.39239118947271889</v>
      </c>
      <c r="I3766" s="577">
        <f t="shared" si="530"/>
        <v>37.630000000000003</v>
      </c>
      <c r="J3766" s="573">
        <f t="shared" si="526"/>
        <v>0.79712228674830621</v>
      </c>
    </row>
    <row r="3767" spans="1:10" x14ac:dyDescent="0.25">
      <c r="A3767">
        <f t="shared" si="527"/>
        <v>0.37642590237472157</v>
      </c>
      <c r="B3767" s="2">
        <f t="shared" si="531"/>
        <v>37.640000000001081</v>
      </c>
      <c r="C3767" s="428">
        <f t="shared" si="528"/>
        <v>37.64</v>
      </c>
      <c r="D3767" s="425">
        <f t="shared" si="523"/>
        <v>0.37642590237471074</v>
      </c>
      <c r="E3767" s="433">
        <f t="shared" si="529"/>
        <v>37.64</v>
      </c>
      <c r="F3767" s="430">
        <f t="shared" si="524"/>
        <v>0.39248327606107664</v>
      </c>
      <c r="G3767" s="439">
        <f t="shared" si="530"/>
        <v>37.64</v>
      </c>
      <c r="H3767" s="435">
        <f t="shared" si="525"/>
        <v>0.39248327606107664</v>
      </c>
      <c r="I3767" s="577">
        <f t="shared" si="530"/>
        <v>37.64</v>
      </c>
      <c r="J3767" s="573">
        <f t="shared" si="526"/>
        <v>0.79720457835381242</v>
      </c>
    </row>
    <row r="3768" spans="1:10" x14ac:dyDescent="0.25">
      <c r="A3768">
        <f t="shared" si="527"/>
        <v>0.37652585284421397</v>
      </c>
      <c r="B3768" s="2">
        <f t="shared" si="531"/>
        <v>37.650000000001079</v>
      </c>
      <c r="C3768" s="428">
        <f t="shared" si="528"/>
        <v>37.65</v>
      </c>
      <c r="D3768" s="425">
        <f t="shared" si="523"/>
        <v>0.37652585284420315</v>
      </c>
      <c r="E3768" s="433">
        <f t="shared" si="529"/>
        <v>37.65</v>
      </c>
      <c r="F3768" s="430">
        <f t="shared" si="524"/>
        <v>0.39257536666934717</v>
      </c>
      <c r="G3768" s="439">
        <f t="shared" si="530"/>
        <v>37.65</v>
      </c>
      <c r="H3768" s="435">
        <f t="shared" si="525"/>
        <v>0.39257536666934717</v>
      </c>
      <c r="I3768" s="577">
        <f t="shared" si="530"/>
        <v>37.65</v>
      </c>
      <c r="J3768" s="573">
        <f t="shared" si="526"/>
        <v>0.79728687144961052</v>
      </c>
    </row>
    <row r="3769" spans="1:10" x14ac:dyDescent="0.25">
      <c r="A3769">
        <f t="shared" si="527"/>
        <v>0.37662580341069235</v>
      </c>
      <c r="B3769" s="2">
        <f t="shared" si="531"/>
        <v>37.660000000001077</v>
      </c>
      <c r="C3769" s="428">
        <f t="shared" si="528"/>
        <v>37.659999999999997</v>
      </c>
      <c r="D3769" s="425">
        <f t="shared" si="523"/>
        <v>0.37662580341068153</v>
      </c>
      <c r="E3769" s="433">
        <f t="shared" si="529"/>
        <v>37.659999999999997</v>
      </c>
      <c r="F3769" s="430">
        <f t="shared" si="524"/>
        <v>0.39266746129552155</v>
      </c>
      <c r="G3769" s="439">
        <f t="shared" si="530"/>
        <v>37.659999999999997</v>
      </c>
      <c r="H3769" s="435">
        <f t="shared" si="525"/>
        <v>0.39266746129552155</v>
      </c>
      <c r="I3769" s="577">
        <f t="shared" si="530"/>
        <v>37.659999999999997</v>
      </c>
      <c r="J3769" s="573">
        <f t="shared" si="526"/>
        <v>0.79736916603551289</v>
      </c>
    </row>
    <row r="3770" spans="1:10" x14ac:dyDescent="0.25">
      <c r="A3770">
        <f t="shared" si="527"/>
        <v>0.37672575407396314</v>
      </c>
      <c r="B3770" s="2">
        <f t="shared" si="531"/>
        <v>37.670000000001075</v>
      </c>
      <c r="C3770" s="428">
        <f t="shared" si="528"/>
        <v>37.67</v>
      </c>
      <c r="D3770" s="425">
        <f t="shared" si="523"/>
        <v>0.37672575407395242</v>
      </c>
      <c r="E3770" s="433">
        <f t="shared" si="529"/>
        <v>37.67</v>
      </c>
      <c r="F3770" s="430">
        <f t="shared" si="524"/>
        <v>0.39275955993759121</v>
      </c>
      <c r="G3770" s="439">
        <f t="shared" si="530"/>
        <v>37.67</v>
      </c>
      <c r="H3770" s="435">
        <f t="shared" si="525"/>
        <v>0.39275955993759121</v>
      </c>
      <c r="I3770" s="577">
        <f t="shared" si="530"/>
        <v>37.67</v>
      </c>
      <c r="J3770" s="573">
        <f t="shared" si="526"/>
        <v>0.79745146211133078</v>
      </c>
    </row>
    <row r="3771" spans="1:10" x14ac:dyDescent="0.25">
      <c r="A3771">
        <f t="shared" si="527"/>
        <v>0.37682570483383276</v>
      </c>
      <c r="B3771" s="2">
        <f t="shared" si="531"/>
        <v>37.680000000001073</v>
      </c>
      <c r="C3771" s="428">
        <f t="shared" si="528"/>
        <v>37.68</v>
      </c>
      <c r="D3771" s="425">
        <f t="shared" si="523"/>
        <v>0.37682570483382205</v>
      </c>
      <c r="E3771" s="433">
        <f t="shared" si="529"/>
        <v>37.68</v>
      </c>
      <c r="F3771" s="430">
        <f t="shared" si="524"/>
        <v>0.39285166259354848</v>
      </c>
      <c r="G3771" s="439">
        <f t="shared" si="530"/>
        <v>37.68</v>
      </c>
      <c r="H3771" s="435">
        <f t="shared" si="525"/>
        <v>0.39285166259354848</v>
      </c>
      <c r="I3771" s="577">
        <f t="shared" si="530"/>
        <v>37.68</v>
      </c>
      <c r="J3771" s="573">
        <f t="shared" si="526"/>
        <v>0.79753375967687645</v>
      </c>
    </row>
    <row r="3772" spans="1:10" x14ac:dyDescent="0.25">
      <c r="A3772">
        <f t="shared" si="527"/>
        <v>0.37692565569010827</v>
      </c>
      <c r="B3772" s="2">
        <f t="shared" si="531"/>
        <v>37.690000000001071</v>
      </c>
      <c r="C3772" s="428">
        <f t="shared" si="528"/>
        <v>37.69</v>
      </c>
      <c r="D3772" s="425">
        <f t="shared" si="523"/>
        <v>0.37692565569009756</v>
      </c>
      <c r="E3772" s="433">
        <f t="shared" si="529"/>
        <v>37.69</v>
      </c>
      <c r="F3772" s="430">
        <f t="shared" si="524"/>
        <v>0.39294376926138685</v>
      </c>
      <c r="G3772" s="439">
        <f t="shared" si="530"/>
        <v>37.69</v>
      </c>
      <c r="H3772" s="435">
        <f t="shared" si="525"/>
        <v>0.39294376926138685</v>
      </c>
      <c r="I3772" s="577">
        <f t="shared" si="530"/>
        <v>37.69</v>
      </c>
      <c r="J3772" s="573">
        <f t="shared" si="526"/>
        <v>0.79761605873196173</v>
      </c>
    </row>
    <row r="3773" spans="1:10" x14ac:dyDescent="0.25">
      <c r="A3773">
        <f t="shared" si="527"/>
        <v>0.37702560664259699</v>
      </c>
      <c r="B3773" s="2">
        <f t="shared" si="531"/>
        <v>37.700000000001069</v>
      </c>
      <c r="C3773" s="428">
        <f t="shared" si="528"/>
        <v>37.700000000000003</v>
      </c>
      <c r="D3773" s="425">
        <f t="shared" si="523"/>
        <v>0.37702560664258633</v>
      </c>
      <c r="E3773" s="433">
        <f t="shared" si="529"/>
        <v>37.700000000000003</v>
      </c>
      <c r="F3773" s="430">
        <f t="shared" si="524"/>
        <v>0.39303587993910061</v>
      </c>
      <c r="G3773" s="439">
        <f t="shared" si="530"/>
        <v>37.700000000000003</v>
      </c>
      <c r="H3773" s="435">
        <f t="shared" si="525"/>
        <v>0.39303587993910061</v>
      </c>
      <c r="I3773" s="577">
        <f t="shared" si="530"/>
        <v>37.700000000000003</v>
      </c>
      <c r="J3773" s="573">
        <f t="shared" si="526"/>
        <v>0.79769835927639887</v>
      </c>
    </row>
    <row r="3774" spans="1:10" x14ac:dyDescent="0.25">
      <c r="A3774">
        <f t="shared" si="527"/>
        <v>0.37712555769110678</v>
      </c>
      <c r="B3774" s="2">
        <f t="shared" si="531"/>
        <v>37.710000000001067</v>
      </c>
      <c r="C3774" s="428">
        <f t="shared" si="528"/>
        <v>37.71</v>
      </c>
      <c r="D3774" s="425">
        <f t="shared" si="523"/>
        <v>0.37712555769109618</v>
      </c>
      <c r="E3774" s="433">
        <f t="shared" si="529"/>
        <v>37.71</v>
      </c>
      <c r="F3774" s="430">
        <f t="shared" si="524"/>
        <v>0.39312799462468473</v>
      </c>
      <c r="G3774" s="439">
        <f t="shared" si="530"/>
        <v>37.71</v>
      </c>
      <c r="H3774" s="435">
        <f t="shared" si="525"/>
        <v>0.39312799462468473</v>
      </c>
      <c r="I3774" s="577">
        <f t="shared" si="530"/>
        <v>37.71</v>
      </c>
      <c r="J3774" s="573">
        <f t="shared" si="526"/>
        <v>0.79778066130999969</v>
      </c>
    </row>
    <row r="3775" spans="1:10" x14ac:dyDescent="0.25">
      <c r="A3775">
        <f t="shared" si="527"/>
        <v>0.37722550883544581</v>
      </c>
      <c r="B3775" s="2">
        <f t="shared" si="531"/>
        <v>37.720000000001065</v>
      </c>
      <c r="C3775" s="428">
        <f t="shared" si="528"/>
        <v>37.72</v>
      </c>
      <c r="D3775" s="425">
        <f t="shared" si="523"/>
        <v>0.3772255088354351</v>
      </c>
      <c r="E3775" s="433">
        <f t="shared" si="529"/>
        <v>37.72</v>
      </c>
      <c r="F3775" s="430">
        <f t="shared" si="524"/>
        <v>0.39322011331613538</v>
      </c>
      <c r="G3775" s="439">
        <f t="shared" si="530"/>
        <v>37.72</v>
      </c>
      <c r="H3775" s="435">
        <f t="shared" si="525"/>
        <v>0.39322011331613538</v>
      </c>
      <c r="I3775" s="577">
        <f t="shared" si="530"/>
        <v>37.72</v>
      </c>
      <c r="J3775" s="573">
        <f t="shared" si="526"/>
        <v>0.79786296483257602</v>
      </c>
    </row>
    <row r="3776" spans="1:10" x14ac:dyDescent="0.25">
      <c r="A3776">
        <f t="shared" si="527"/>
        <v>0.37732546007542256</v>
      </c>
      <c r="B3776" s="2">
        <f t="shared" si="531"/>
        <v>37.730000000001063</v>
      </c>
      <c r="C3776" s="428">
        <f t="shared" si="528"/>
        <v>37.729999999999997</v>
      </c>
      <c r="D3776" s="425">
        <f t="shared" si="523"/>
        <v>0.37732546007541184</v>
      </c>
      <c r="E3776" s="433">
        <f t="shared" si="529"/>
        <v>37.729999999999997</v>
      </c>
      <c r="F3776" s="430">
        <f t="shared" si="524"/>
        <v>0.3933122360114496</v>
      </c>
      <c r="G3776" s="439">
        <f t="shared" si="530"/>
        <v>37.729999999999997</v>
      </c>
      <c r="H3776" s="435">
        <f t="shared" si="525"/>
        <v>0.3933122360114496</v>
      </c>
      <c r="I3776" s="577">
        <f t="shared" si="530"/>
        <v>37.729999999999997</v>
      </c>
      <c r="J3776" s="573">
        <f t="shared" si="526"/>
        <v>0.79794526984394054</v>
      </c>
    </row>
    <row r="3777" spans="1:10" x14ac:dyDescent="0.25">
      <c r="A3777">
        <f t="shared" si="527"/>
        <v>0.37742541141084585</v>
      </c>
      <c r="B3777" s="2">
        <f t="shared" si="531"/>
        <v>37.740000000001061</v>
      </c>
      <c r="C3777" s="428">
        <f t="shared" si="528"/>
        <v>37.74</v>
      </c>
      <c r="D3777" s="425">
        <f t="shared" si="523"/>
        <v>0.3774254114108353</v>
      </c>
      <c r="E3777" s="433">
        <f t="shared" si="529"/>
        <v>37.74</v>
      </c>
      <c r="F3777" s="430">
        <f t="shared" si="524"/>
        <v>0.39340436270862522</v>
      </c>
      <c r="G3777" s="439">
        <f t="shared" si="530"/>
        <v>37.74</v>
      </c>
      <c r="H3777" s="435">
        <f t="shared" si="525"/>
        <v>0.39340436270862522</v>
      </c>
      <c r="I3777" s="577">
        <f t="shared" si="530"/>
        <v>37.74</v>
      </c>
      <c r="J3777" s="573">
        <f t="shared" si="526"/>
        <v>0.7980275763439052</v>
      </c>
    </row>
    <row r="3778" spans="1:10" x14ac:dyDescent="0.25">
      <c r="A3778">
        <f t="shared" si="527"/>
        <v>0.37752536284152527</v>
      </c>
      <c r="B3778" s="2">
        <f t="shared" si="531"/>
        <v>37.750000000001059</v>
      </c>
      <c r="C3778" s="428">
        <f t="shared" si="528"/>
        <v>37.75</v>
      </c>
      <c r="D3778" s="425">
        <f t="shared" si="523"/>
        <v>0.37752536284151467</v>
      </c>
      <c r="E3778" s="433">
        <f t="shared" si="529"/>
        <v>37.75</v>
      </c>
      <c r="F3778" s="430">
        <f t="shared" si="524"/>
        <v>0.39349649340566073</v>
      </c>
      <c r="G3778" s="439">
        <f t="shared" si="530"/>
        <v>37.75</v>
      </c>
      <c r="H3778" s="435">
        <f t="shared" si="525"/>
        <v>0.39349649340566073</v>
      </c>
      <c r="I3778" s="577">
        <f t="shared" si="530"/>
        <v>37.75</v>
      </c>
      <c r="J3778" s="573">
        <f t="shared" si="526"/>
        <v>0.79810988433228192</v>
      </c>
    </row>
    <row r="3779" spans="1:10" x14ac:dyDescent="0.25">
      <c r="A3779">
        <f t="shared" si="527"/>
        <v>0.37762531436727037</v>
      </c>
      <c r="B3779" s="2">
        <f t="shared" si="531"/>
        <v>37.760000000001057</v>
      </c>
      <c r="C3779" s="428">
        <f t="shared" si="528"/>
        <v>37.76</v>
      </c>
      <c r="D3779" s="425">
        <f t="shared" ref="D3779:D3842" si="532">(((1+C3779/100)^D$2)*C3779/100)/(((1+C3779/100)^D$2)-1)</f>
        <v>0.37762531436725982</v>
      </c>
      <c r="E3779" s="433">
        <f t="shared" si="529"/>
        <v>37.76</v>
      </c>
      <c r="F3779" s="430">
        <f t="shared" ref="F3779:F3842" si="533">(((1+E3779/100)^F$2)*E3779/100)/(((1+E3779/100)^F$2)-1)</f>
        <v>0.393588628100556</v>
      </c>
      <c r="G3779" s="439">
        <f t="shared" si="530"/>
        <v>37.76</v>
      </c>
      <c r="H3779" s="435">
        <f t="shared" ref="H3779:H3842" si="534">(((1+G3779/100)^H$2)*G3779/100)/(((1+G3779/100)^H$2)-1)</f>
        <v>0.393588628100556</v>
      </c>
      <c r="I3779" s="577">
        <f t="shared" si="530"/>
        <v>37.76</v>
      </c>
      <c r="J3779" s="573">
        <f t="shared" ref="J3779:J3842" si="535">(((1+I3779/100)^J$2)*I3779/100)/(((1+I3779/100)^J$2)-1)</f>
        <v>0.79819219380888284</v>
      </c>
    </row>
    <row r="3780" spans="1:10" x14ac:dyDescent="0.25">
      <c r="A3780">
        <f t="shared" si="527"/>
        <v>0.37772526598789125</v>
      </c>
      <c r="B3780" s="2">
        <f t="shared" si="531"/>
        <v>37.770000000001055</v>
      </c>
      <c r="C3780" s="428">
        <f t="shared" si="528"/>
        <v>37.770000000000003</v>
      </c>
      <c r="D3780" s="425">
        <f t="shared" si="532"/>
        <v>0.3777252659878807</v>
      </c>
      <c r="E3780" s="433">
        <f t="shared" si="529"/>
        <v>37.770000000000003</v>
      </c>
      <c r="F3780" s="430">
        <f t="shared" si="533"/>
        <v>0.3936807667913117</v>
      </c>
      <c r="G3780" s="439">
        <f t="shared" si="530"/>
        <v>37.770000000000003</v>
      </c>
      <c r="H3780" s="435">
        <f t="shared" si="534"/>
        <v>0.3936807667913117</v>
      </c>
      <c r="I3780" s="577">
        <f t="shared" si="530"/>
        <v>37.770000000000003</v>
      </c>
      <c r="J3780" s="573">
        <f t="shared" si="535"/>
        <v>0.79827450477352069</v>
      </c>
    </row>
    <row r="3781" spans="1:10" x14ac:dyDescent="0.25">
      <c r="A3781">
        <f t="shared" ref="A3781:A3844" si="536">(((1+B3781/100)^A$2)*B3781/100)/(((1+B3781/100)^A$2)-1)</f>
        <v>0.37782521770319843</v>
      </c>
      <c r="B3781" s="2">
        <f t="shared" si="531"/>
        <v>37.780000000001053</v>
      </c>
      <c r="C3781" s="428">
        <f t="shared" si="528"/>
        <v>37.78</v>
      </c>
      <c r="D3781" s="425">
        <f t="shared" si="532"/>
        <v>0.37782521770318794</v>
      </c>
      <c r="E3781" s="433">
        <f t="shared" si="529"/>
        <v>37.78</v>
      </c>
      <c r="F3781" s="430">
        <f t="shared" si="533"/>
        <v>0.39377290947592886</v>
      </c>
      <c r="G3781" s="439">
        <f t="shared" si="530"/>
        <v>37.78</v>
      </c>
      <c r="H3781" s="435">
        <f t="shared" si="534"/>
        <v>0.39377290947592886</v>
      </c>
      <c r="I3781" s="577">
        <f t="shared" si="530"/>
        <v>37.78</v>
      </c>
      <c r="J3781" s="573">
        <f t="shared" si="535"/>
        <v>0.79835681722600704</v>
      </c>
    </row>
    <row r="3782" spans="1:10" x14ac:dyDescent="0.25">
      <c r="A3782">
        <f t="shared" si="536"/>
        <v>0.3779251695130027</v>
      </c>
      <c r="B3782" s="2">
        <f t="shared" si="531"/>
        <v>37.790000000001051</v>
      </c>
      <c r="C3782" s="428">
        <f t="shared" ref="C3782:C3845" si="537">ROUND(C3781+0.01,2)</f>
        <v>37.79</v>
      </c>
      <c r="D3782" s="425">
        <f t="shared" si="532"/>
        <v>0.37792516951299221</v>
      </c>
      <c r="E3782" s="433">
        <f t="shared" ref="E3782:E3845" si="538">ROUND(E3781+0.01,2)</f>
        <v>37.79</v>
      </c>
      <c r="F3782" s="430">
        <f t="shared" si="533"/>
        <v>0.39386505615241008</v>
      </c>
      <c r="G3782" s="439">
        <f t="shared" ref="G3782:I3845" si="539">ROUND(G3781+0.01,2)</f>
        <v>37.79</v>
      </c>
      <c r="H3782" s="435">
        <f t="shared" si="534"/>
        <v>0.39386505615241008</v>
      </c>
      <c r="I3782" s="577">
        <f t="shared" si="539"/>
        <v>37.79</v>
      </c>
      <c r="J3782" s="573">
        <f t="shared" si="535"/>
        <v>0.79843913116615506</v>
      </c>
    </row>
    <row r="3783" spans="1:10" x14ac:dyDescent="0.25">
      <c r="A3783">
        <f t="shared" si="536"/>
        <v>0.37802512141711553</v>
      </c>
      <c r="B3783" s="2">
        <f t="shared" si="531"/>
        <v>37.800000000001049</v>
      </c>
      <c r="C3783" s="428">
        <f t="shared" si="537"/>
        <v>37.799999999999997</v>
      </c>
      <c r="D3783" s="425">
        <f t="shared" si="532"/>
        <v>0.37802512141710493</v>
      </c>
      <c r="E3783" s="433">
        <f t="shared" si="538"/>
        <v>37.799999999999997</v>
      </c>
      <c r="F3783" s="430">
        <f t="shared" si="533"/>
        <v>0.39395720681875851</v>
      </c>
      <c r="G3783" s="439">
        <f t="shared" si="539"/>
        <v>37.799999999999997</v>
      </c>
      <c r="H3783" s="435">
        <f t="shared" si="534"/>
        <v>0.39395720681875851</v>
      </c>
      <c r="I3783" s="577">
        <f t="shared" si="539"/>
        <v>37.799999999999997</v>
      </c>
      <c r="J3783" s="573">
        <f t="shared" si="535"/>
        <v>0.79852144659377644</v>
      </c>
    </row>
    <row r="3784" spans="1:10" x14ac:dyDescent="0.25">
      <c r="A3784">
        <f t="shared" si="536"/>
        <v>0.37812507341534835</v>
      </c>
      <c r="B3784" s="2">
        <f t="shared" si="531"/>
        <v>37.810000000001047</v>
      </c>
      <c r="C3784" s="428">
        <f t="shared" si="537"/>
        <v>37.81</v>
      </c>
      <c r="D3784" s="425">
        <f t="shared" si="532"/>
        <v>0.37812507341533785</v>
      </c>
      <c r="E3784" s="433">
        <f t="shared" si="538"/>
        <v>37.81</v>
      </c>
      <c r="F3784" s="430">
        <f t="shared" si="533"/>
        <v>0.39404936147297842</v>
      </c>
      <c r="G3784" s="439">
        <f t="shared" si="539"/>
        <v>37.81</v>
      </c>
      <c r="H3784" s="435">
        <f t="shared" si="534"/>
        <v>0.39404936147297842</v>
      </c>
      <c r="I3784" s="577">
        <f t="shared" si="539"/>
        <v>37.81</v>
      </c>
      <c r="J3784" s="573">
        <f t="shared" si="535"/>
        <v>0.79860376350868323</v>
      </c>
    </row>
    <row r="3785" spans="1:10" x14ac:dyDescent="0.25">
      <c r="A3785">
        <f t="shared" si="536"/>
        <v>0.37822502550751319</v>
      </c>
      <c r="B3785" s="2">
        <f t="shared" si="531"/>
        <v>37.820000000001045</v>
      </c>
      <c r="C3785" s="428">
        <f t="shared" si="537"/>
        <v>37.82</v>
      </c>
      <c r="D3785" s="425">
        <f t="shared" si="532"/>
        <v>0.3782250255075027</v>
      </c>
      <c r="E3785" s="433">
        <f t="shared" si="538"/>
        <v>37.82</v>
      </c>
      <c r="F3785" s="430">
        <f t="shared" si="533"/>
        <v>0.39414152011307452</v>
      </c>
      <c r="G3785" s="439">
        <f t="shared" si="539"/>
        <v>37.82</v>
      </c>
      <c r="H3785" s="435">
        <f t="shared" si="534"/>
        <v>0.39414152011307452</v>
      </c>
      <c r="I3785" s="577">
        <f t="shared" si="539"/>
        <v>37.82</v>
      </c>
      <c r="J3785" s="573">
        <f t="shared" si="535"/>
        <v>0.79868608191068857</v>
      </c>
    </row>
    <row r="3786" spans="1:10" x14ac:dyDescent="0.25">
      <c r="A3786">
        <f t="shared" si="536"/>
        <v>0.37832497769342249</v>
      </c>
      <c r="B3786" s="2">
        <f t="shared" si="531"/>
        <v>37.830000000001043</v>
      </c>
      <c r="C3786" s="428">
        <f t="shared" si="537"/>
        <v>37.83</v>
      </c>
      <c r="D3786" s="425">
        <f t="shared" si="532"/>
        <v>0.378324977693412</v>
      </c>
      <c r="E3786" s="433">
        <f t="shared" si="538"/>
        <v>37.83</v>
      </c>
      <c r="F3786" s="430">
        <f t="shared" si="533"/>
        <v>0.39423368273705306</v>
      </c>
      <c r="G3786" s="439">
        <f t="shared" si="539"/>
        <v>37.83</v>
      </c>
      <c r="H3786" s="435">
        <f t="shared" si="534"/>
        <v>0.39423368273705306</v>
      </c>
      <c r="I3786" s="577">
        <f t="shared" si="539"/>
        <v>37.83</v>
      </c>
      <c r="J3786" s="573">
        <f t="shared" si="535"/>
        <v>0.79876840179960495</v>
      </c>
    </row>
    <row r="3787" spans="1:10" x14ac:dyDescent="0.25">
      <c r="A3787">
        <f t="shared" si="536"/>
        <v>0.37842492997288907</v>
      </c>
      <c r="B3787" s="2">
        <f t="shared" si="531"/>
        <v>37.840000000001041</v>
      </c>
      <c r="C3787" s="428">
        <f t="shared" si="537"/>
        <v>37.840000000000003</v>
      </c>
      <c r="D3787" s="425">
        <f t="shared" si="532"/>
        <v>0.37842492997287869</v>
      </c>
      <c r="E3787" s="433">
        <f t="shared" si="538"/>
        <v>37.840000000000003</v>
      </c>
      <c r="F3787" s="430">
        <f t="shared" si="533"/>
        <v>0.39432584934292048</v>
      </c>
      <c r="G3787" s="439">
        <f t="shared" si="539"/>
        <v>37.840000000000003</v>
      </c>
      <c r="H3787" s="435">
        <f t="shared" si="534"/>
        <v>0.39432584934292048</v>
      </c>
      <c r="I3787" s="577">
        <f t="shared" si="539"/>
        <v>37.840000000000003</v>
      </c>
      <c r="J3787" s="573">
        <f t="shared" si="535"/>
        <v>0.79885072317524397</v>
      </c>
    </row>
    <row r="3788" spans="1:10" x14ac:dyDescent="0.25">
      <c r="A3788">
        <f t="shared" si="536"/>
        <v>0.37852488234572601</v>
      </c>
      <c r="B3788" s="2">
        <f t="shared" si="531"/>
        <v>37.850000000001039</v>
      </c>
      <c r="C3788" s="428">
        <f t="shared" si="537"/>
        <v>37.85</v>
      </c>
      <c r="D3788" s="425">
        <f t="shared" si="532"/>
        <v>0.37852488234571563</v>
      </c>
      <c r="E3788" s="433">
        <f t="shared" si="538"/>
        <v>37.85</v>
      </c>
      <c r="F3788" s="430">
        <f t="shared" si="533"/>
        <v>0.39441801992868469</v>
      </c>
      <c r="G3788" s="439">
        <f t="shared" si="539"/>
        <v>37.85</v>
      </c>
      <c r="H3788" s="435">
        <f t="shared" si="534"/>
        <v>0.39441801992868469</v>
      </c>
      <c r="I3788" s="577">
        <f t="shared" si="539"/>
        <v>37.85</v>
      </c>
      <c r="J3788" s="573">
        <f t="shared" si="535"/>
        <v>0.79893304603741855</v>
      </c>
    </row>
    <row r="3789" spans="1:10" x14ac:dyDescent="0.25">
      <c r="A3789">
        <f t="shared" si="536"/>
        <v>0.37862483481174697</v>
      </c>
      <c r="B3789" s="2">
        <f t="shared" si="531"/>
        <v>37.860000000001037</v>
      </c>
      <c r="C3789" s="428">
        <f t="shared" si="537"/>
        <v>37.86</v>
      </c>
      <c r="D3789" s="425">
        <f t="shared" si="532"/>
        <v>0.37862483481173653</v>
      </c>
      <c r="E3789" s="433">
        <f t="shared" si="538"/>
        <v>37.86</v>
      </c>
      <c r="F3789" s="430">
        <f t="shared" si="533"/>
        <v>0.39451019449235425</v>
      </c>
      <c r="G3789" s="439">
        <f t="shared" si="539"/>
        <v>37.86</v>
      </c>
      <c r="H3789" s="435">
        <f t="shared" si="534"/>
        <v>0.39451019449235425</v>
      </c>
      <c r="I3789" s="577">
        <f t="shared" si="539"/>
        <v>37.86</v>
      </c>
      <c r="J3789" s="573">
        <f t="shared" si="535"/>
        <v>0.79901537038594128</v>
      </c>
    </row>
    <row r="3790" spans="1:10" x14ac:dyDescent="0.25">
      <c r="A3790">
        <f t="shared" si="536"/>
        <v>0.37872478737076576</v>
      </c>
      <c r="B3790" s="2">
        <f t="shared" si="531"/>
        <v>37.870000000001035</v>
      </c>
      <c r="C3790" s="428">
        <f t="shared" si="537"/>
        <v>37.869999999999997</v>
      </c>
      <c r="D3790" s="425">
        <f t="shared" si="532"/>
        <v>0.37872478737075538</v>
      </c>
      <c r="E3790" s="433">
        <f t="shared" si="538"/>
        <v>37.869999999999997</v>
      </c>
      <c r="F3790" s="430">
        <f t="shared" si="533"/>
        <v>0.39460237303193857</v>
      </c>
      <c r="G3790" s="439">
        <f t="shared" si="539"/>
        <v>37.869999999999997</v>
      </c>
      <c r="H3790" s="435">
        <f t="shared" si="534"/>
        <v>0.39460237303193857</v>
      </c>
      <c r="I3790" s="577">
        <f t="shared" si="539"/>
        <v>37.869999999999997</v>
      </c>
      <c r="J3790" s="573">
        <f t="shared" si="535"/>
        <v>0.79909769622062454</v>
      </c>
    </row>
    <row r="3791" spans="1:10" x14ac:dyDescent="0.25">
      <c r="A3791">
        <f t="shared" si="536"/>
        <v>0.37882474002259675</v>
      </c>
      <c r="B3791" s="2">
        <f t="shared" si="531"/>
        <v>37.880000000001033</v>
      </c>
      <c r="C3791" s="428">
        <f t="shared" si="537"/>
        <v>37.880000000000003</v>
      </c>
      <c r="D3791" s="425">
        <f t="shared" si="532"/>
        <v>0.37882474002258637</v>
      </c>
      <c r="E3791" s="433">
        <f t="shared" si="538"/>
        <v>37.880000000000003</v>
      </c>
      <c r="F3791" s="430">
        <f t="shared" si="533"/>
        <v>0.39469455554544819</v>
      </c>
      <c r="G3791" s="439">
        <f t="shared" si="539"/>
        <v>37.880000000000003</v>
      </c>
      <c r="H3791" s="435">
        <f t="shared" si="534"/>
        <v>0.39469455554544819</v>
      </c>
      <c r="I3791" s="577">
        <f t="shared" si="539"/>
        <v>37.880000000000003</v>
      </c>
      <c r="J3791" s="573">
        <f t="shared" si="535"/>
        <v>0.79918002354128148</v>
      </c>
    </row>
    <row r="3792" spans="1:10" x14ac:dyDescent="0.25">
      <c r="A3792">
        <f t="shared" si="536"/>
        <v>0.37892469276705448</v>
      </c>
      <c r="B3792" s="2">
        <f t="shared" si="531"/>
        <v>37.890000000001031</v>
      </c>
      <c r="C3792" s="428">
        <f t="shared" si="537"/>
        <v>37.89</v>
      </c>
      <c r="D3792" s="425">
        <f t="shared" si="532"/>
        <v>0.37892469276704421</v>
      </c>
      <c r="E3792" s="433">
        <f t="shared" si="538"/>
        <v>37.89</v>
      </c>
      <c r="F3792" s="430">
        <f t="shared" si="533"/>
        <v>0.39478674203089409</v>
      </c>
      <c r="G3792" s="439">
        <f t="shared" si="539"/>
        <v>37.89</v>
      </c>
      <c r="H3792" s="435">
        <f t="shared" si="534"/>
        <v>0.39478674203089409</v>
      </c>
      <c r="I3792" s="577">
        <f t="shared" si="539"/>
        <v>37.89</v>
      </c>
      <c r="J3792" s="573">
        <f t="shared" si="535"/>
        <v>0.7992623523477238</v>
      </c>
    </row>
    <row r="3793" spans="1:10" x14ac:dyDescent="0.25">
      <c r="A3793">
        <f t="shared" si="536"/>
        <v>0.37902464560395416</v>
      </c>
      <c r="B3793" s="2">
        <f t="shared" si="531"/>
        <v>37.900000000001029</v>
      </c>
      <c r="C3793" s="428">
        <f t="shared" si="537"/>
        <v>37.9</v>
      </c>
      <c r="D3793" s="425">
        <f t="shared" si="532"/>
        <v>0.37902464560394389</v>
      </c>
      <c r="E3793" s="433">
        <f t="shared" si="538"/>
        <v>37.9</v>
      </c>
      <c r="F3793" s="430">
        <f t="shared" si="533"/>
        <v>0.39487893248628875</v>
      </c>
      <c r="G3793" s="439">
        <f t="shared" si="539"/>
        <v>37.9</v>
      </c>
      <c r="H3793" s="435">
        <f t="shared" si="534"/>
        <v>0.39487893248628875</v>
      </c>
      <c r="I3793" s="577">
        <f t="shared" si="539"/>
        <v>37.9</v>
      </c>
      <c r="J3793" s="573">
        <f t="shared" si="535"/>
        <v>0.79934468263976455</v>
      </c>
    </row>
    <row r="3794" spans="1:10" x14ac:dyDescent="0.25">
      <c r="A3794">
        <f t="shared" si="536"/>
        <v>0.37912459853311115</v>
      </c>
      <c r="B3794" s="2">
        <f t="shared" si="531"/>
        <v>37.910000000001027</v>
      </c>
      <c r="C3794" s="428">
        <f t="shared" si="537"/>
        <v>37.909999999999997</v>
      </c>
      <c r="D3794" s="425">
        <f t="shared" si="532"/>
        <v>0.37912459853310088</v>
      </c>
      <c r="E3794" s="433">
        <f t="shared" si="538"/>
        <v>37.909999999999997</v>
      </c>
      <c r="F3794" s="430">
        <f t="shared" si="533"/>
        <v>0.39497112690964498</v>
      </c>
      <c r="G3794" s="439">
        <f t="shared" si="539"/>
        <v>37.909999999999997</v>
      </c>
      <c r="H3794" s="435">
        <f t="shared" si="534"/>
        <v>0.39497112690964498</v>
      </c>
      <c r="I3794" s="577">
        <f t="shared" si="539"/>
        <v>37.909999999999997</v>
      </c>
      <c r="J3794" s="573">
        <f t="shared" si="535"/>
        <v>0.79942701441721653</v>
      </c>
    </row>
    <row r="3795" spans="1:10" x14ac:dyDescent="0.25">
      <c r="A3795">
        <f t="shared" si="536"/>
        <v>0.37922455155434126</v>
      </c>
      <c r="B3795" s="2">
        <f t="shared" si="531"/>
        <v>37.920000000001025</v>
      </c>
      <c r="C3795" s="428">
        <f t="shared" si="537"/>
        <v>37.92</v>
      </c>
      <c r="D3795" s="425">
        <f t="shared" si="532"/>
        <v>0.37922455155433105</v>
      </c>
      <c r="E3795" s="433">
        <f t="shared" si="538"/>
        <v>37.92</v>
      </c>
      <c r="F3795" s="430">
        <f t="shared" si="533"/>
        <v>0.39506332529897686</v>
      </c>
      <c r="G3795" s="439">
        <f t="shared" si="539"/>
        <v>37.92</v>
      </c>
      <c r="H3795" s="435">
        <f t="shared" si="534"/>
        <v>0.39506332529897686</v>
      </c>
      <c r="I3795" s="577">
        <f t="shared" si="539"/>
        <v>37.92</v>
      </c>
      <c r="J3795" s="573">
        <f t="shared" si="535"/>
        <v>0.79950934767989235</v>
      </c>
    </row>
    <row r="3796" spans="1:10" x14ac:dyDescent="0.25">
      <c r="A3796">
        <f t="shared" si="536"/>
        <v>0.37932450466746059</v>
      </c>
      <c r="B3796" s="2">
        <f t="shared" si="531"/>
        <v>37.930000000001023</v>
      </c>
      <c r="C3796" s="428">
        <f t="shared" si="537"/>
        <v>37.93</v>
      </c>
      <c r="D3796" s="425">
        <f t="shared" si="532"/>
        <v>0.37932450466745044</v>
      </c>
      <c r="E3796" s="433">
        <f t="shared" si="538"/>
        <v>37.93</v>
      </c>
      <c r="F3796" s="430">
        <f t="shared" si="533"/>
        <v>0.39515552765229917</v>
      </c>
      <c r="G3796" s="439">
        <f t="shared" si="539"/>
        <v>37.93</v>
      </c>
      <c r="H3796" s="435">
        <f t="shared" si="534"/>
        <v>0.39515552765229917</v>
      </c>
      <c r="I3796" s="577">
        <f t="shared" si="539"/>
        <v>37.93</v>
      </c>
      <c r="J3796" s="573">
        <f t="shared" si="535"/>
        <v>0.7995916824276047</v>
      </c>
    </row>
    <row r="3797" spans="1:10" x14ac:dyDescent="0.25">
      <c r="A3797">
        <f t="shared" si="536"/>
        <v>0.37942445787228579</v>
      </c>
      <c r="B3797" s="2">
        <f t="shared" si="531"/>
        <v>37.940000000001021</v>
      </c>
      <c r="C3797" s="428">
        <f t="shared" si="537"/>
        <v>37.94</v>
      </c>
      <c r="D3797" s="425">
        <f t="shared" si="532"/>
        <v>0.37942445787227563</v>
      </c>
      <c r="E3797" s="433">
        <f t="shared" si="538"/>
        <v>37.94</v>
      </c>
      <c r="F3797" s="430">
        <f t="shared" si="533"/>
        <v>0.39524773396762758</v>
      </c>
      <c r="G3797" s="439">
        <f t="shared" si="539"/>
        <v>37.94</v>
      </c>
      <c r="H3797" s="435">
        <f t="shared" si="534"/>
        <v>0.39524773396762758</v>
      </c>
      <c r="I3797" s="577">
        <f t="shared" si="539"/>
        <v>37.94</v>
      </c>
      <c r="J3797" s="573">
        <f t="shared" si="535"/>
        <v>0.79967401866016652</v>
      </c>
    </row>
    <row r="3798" spans="1:10" x14ac:dyDescent="0.25">
      <c r="A3798">
        <f t="shared" si="536"/>
        <v>0.37952441116863378</v>
      </c>
      <c r="B3798" s="2">
        <f t="shared" si="531"/>
        <v>37.950000000001019</v>
      </c>
      <c r="C3798" s="428">
        <f t="shared" si="537"/>
        <v>37.950000000000003</v>
      </c>
      <c r="D3798" s="425">
        <f t="shared" si="532"/>
        <v>0.37952441116862362</v>
      </c>
      <c r="E3798" s="433">
        <f t="shared" si="538"/>
        <v>37.950000000000003</v>
      </c>
      <c r="F3798" s="430">
        <f t="shared" si="533"/>
        <v>0.3953399442429788</v>
      </c>
      <c r="G3798" s="439">
        <f t="shared" si="539"/>
        <v>37.950000000000003</v>
      </c>
      <c r="H3798" s="435">
        <f t="shared" si="534"/>
        <v>0.3953399442429788</v>
      </c>
      <c r="I3798" s="577">
        <f t="shared" si="539"/>
        <v>37.950000000000003</v>
      </c>
      <c r="J3798" s="573">
        <f t="shared" si="535"/>
        <v>0.79975635637739029</v>
      </c>
    </row>
    <row r="3799" spans="1:10" x14ac:dyDescent="0.25">
      <c r="A3799">
        <f t="shared" si="536"/>
        <v>0.37962436455632181</v>
      </c>
      <c r="B3799" s="2">
        <f t="shared" si="531"/>
        <v>37.960000000001017</v>
      </c>
      <c r="C3799" s="428">
        <f t="shared" si="537"/>
        <v>37.96</v>
      </c>
      <c r="D3799" s="425">
        <f t="shared" si="532"/>
        <v>0.3796243645563116</v>
      </c>
      <c r="E3799" s="433">
        <f t="shared" si="538"/>
        <v>37.96</v>
      </c>
      <c r="F3799" s="430">
        <f t="shared" si="533"/>
        <v>0.3954321584763702</v>
      </c>
      <c r="G3799" s="439">
        <f t="shared" si="539"/>
        <v>37.96</v>
      </c>
      <c r="H3799" s="435">
        <f t="shared" si="534"/>
        <v>0.3954321584763702</v>
      </c>
      <c r="I3799" s="577">
        <f t="shared" si="539"/>
        <v>37.96</v>
      </c>
      <c r="J3799" s="573">
        <f t="shared" si="535"/>
        <v>0.79983869557908904</v>
      </c>
    </row>
    <row r="3800" spans="1:10" x14ac:dyDescent="0.25">
      <c r="A3800">
        <f t="shared" si="536"/>
        <v>0.37972431803516749</v>
      </c>
      <c r="B3800" s="2">
        <f t="shared" si="531"/>
        <v>37.970000000001015</v>
      </c>
      <c r="C3800" s="428">
        <f t="shared" si="537"/>
        <v>37.97</v>
      </c>
      <c r="D3800" s="425">
        <f t="shared" si="532"/>
        <v>0.37972431803515727</v>
      </c>
      <c r="E3800" s="433">
        <f t="shared" si="538"/>
        <v>37.97</v>
      </c>
      <c r="F3800" s="430">
        <f t="shared" si="533"/>
        <v>0.39552437666582041</v>
      </c>
      <c r="G3800" s="439">
        <f t="shared" si="539"/>
        <v>37.97</v>
      </c>
      <c r="H3800" s="435">
        <f t="shared" si="534"/>
        <v>0.39552437666582041</v>
      </c>
      <c r="I3800" s="577">
        <f t="shared" si="539"/>
        <v>37.97</v>
      </c>
      <c r="J3800" s="573">
        <f t="shared" si="535"/>
        <v>0.7999210362650756</v>
      </c>
    </row>
    <row r="3801" spans="1:10" x14ac:dyDescent="0.25">
      <c r="A3801">
        <f t="shared" si="536"/>
        <v>0.37982427160498888</v>
      </c>
      <c r="B3801" s="2">
        <f t="shared" si="531"/>
        <v>37.980000000001013</v>
      </c>
      <c r="C3801" s="428">
        <f t="shared" si="537"/>
        <v>37.979999999999997</v>
      </c>
      <c r="D3801" s="425">
        <f t="shared" si="532"/>
        <v>0.37982427160497872</v>
      </c>
      <c r="E3801" s="433">
        <f t="shared" si="538"/>
        <v>37.979999999999997</v>
      </c>
      <c r="F3801" s="430">
        <f t="shared" si="533"/>
        <v>0.39561659880934852</v>
      </c>
      <c r="G3801" s="439">
        <f t="shared" si="539"/>
        <v>37.979999999999997</v>
      </c>
      <c r="H3801" s="435">
        <f t="shared" si="534"/>
        <v>0.39561659880934852</v>
      </c>
      <c r="I3801" s="577">
        <f t="shared" si="539"/>
        <v>37.979999999999997</v>
      </c>
      <c r="J3801" s="573">
        <f t="shared" si="535"/>
        <v>0.80000337843516267</v>
      </c>
    </row>
    <row r="3802" spans="1:10" x14ac:dyDescent="0.25">
      <c r="A3802">
        <f t="shared" si="536"/>
        <v>0.37992422526560443</v>
      </c>
      <c r="B3802" s="2">
        <f t="shared" si="531"/>
        <v>37.990000000001011</v>
      </c>
      <c r="C3802" s="428">
        <f t="shared" si="537"/>
        <v>37.99</v>
      </c>
      <c r="D3802" s="425">
        <f t="shared" si="532"/>
        <v>0.37992422526559433</v>
      </c>
      <c r="E3802" s="433">
        <f t="shared" si="538"/>
        <v>37.99</v>
      </c>
      <c r="F3802" s="430">
        <f t="shared" si="533"/>
        <v>0.39570882490497478</v>
      </c>
      <c r="G3802" s="439">
        <f t="shared" si="539"/>
        <v>37.99</v>
      </c>
      <c r="H3802" s="435">
        <f t="shared" si="534"/>
        <v>0.39570882490497478</v>
      </c>
      <c r="I3802" s="577">
        <f t="shared" si="539"/>
        <v>37.99</v>
      </c>
      <c r="J3802" s="573">
        <f t="shared" si="535"/>
        <v>0.80008572208916318</v>
      </c>
    </row>
    <row r="3803" spans="1:10" x14ac:dyDescent="0.25">
      <c r="A3803">
        <f t="shared" si="536"/>
        <v>0.38002417901683283</v>
      </c>
      <c r="B3803" s="2">
        <f t="shared" si="531"/>
        <v>38.000000000001009</v>
      </c>
      <c r="C3803" s="428">
        <f t="shared" si="537"/>
        <v>38</v>
      </c>
      <c r="D3803" s="425">
        <f t="shared" si="532"/>
        <v>0.38002417901682273</v>
      </c>
      <c r="E3803" s="433">
        <f t="shared" si="538"/>
        <v>38</v>
      </c>
      <c r="F3803" s="430">
        <f t="shared" si="533"/>
        <v>0.39580105495072021</v>
      </c>
      <c r="G3803" s="439">
        <f t="shared" si="539"/>
        <v>38</v>
      </c>
      <c r="H3803" s="435">
        <f t="shared" si="534"/>
        <v>0.39580105495072021</v>
      </c>
      <c r="I3803" s="577">
        <f t="shared" si="539"/>
        <v>38</v>
      </c>
      <c r="J3803" s="573">
        <f t="shared" si="535"/>
        <v>0.80016806722689093</v>
      </c>
    </row>
    <row r="3804" spans="1:10" x14ac:dyDescent="0.25">
      <c r="A3804">
        <f t="shared" si="536"/>
        <v>0.38012413285849328</v>
      </c>
      <c r="B3804" s="2">
        <f t="shared" si="531"/>
        <v>38.010000000001007</v>
      </c>
      <c r="C3804" s="428">
        <f t="shared" si="537"/>
        <v>38.01</v>
      </c>
      <c r="D3804" s="425">
        <f t="shared" si="532"/>
        <v>0.38012413285848318</v>
      </c>
      <c r="E3804" s="433">
        <f t="shared" si="538"/>
        <v>38.01</v>
      </c>
      <c r="F3804" s="430">
        <f t="shared" si="533"/>
        <v>0.39589328894460679</v>
      </c>
      <c r="G3804" s="439">
        <f t="shared" si="539"/>
        <v>38.01</v>
      </c>
      <c r="H3804" s="435">
        <f t="shared" si="534"/>
        <v>0.39589328894460679</v>
      </c>
      <c r="I3804" s="577">
        <f t="shared" si="539"/>
        <v>38.01</v>
      </c>
      <c r="J3804" s="573">
        <f t="shared" si="535"/>
        <v>0.80025041384815754</v>
      </c>
    </row>
    <row r="3805" spans="1:10" x14ac:dyDescent="0.25">
      <c r="A3805">
        <f t="shared" si="536"/>
        <v>0.38022408679040531</v>
      </c>
      <c r="B3805" s="2">
        <f t="shared" si="531"/>
        <v>38.020000000001005</v>
      </c>
      <c r="C3805" s="428">
        <f t="shared" si="537"/>
        <v>38.020000000000003</v>
      </c>
      <c r="D3805" s="425">
        <f t="shared" si="532"/>
        <v>0.38022408679039532</v>
      </c>
      <c r="E3805" s="433">
        <f t="shared" si="538"/>
        <v>38.020000000000003</v>
      </c>
      <c r="F3805" s="430">
        <f t="shared" si="533"/>
        <v>0.39598552688465743</v>
      </c>
      <c r="G3805" s="439">
        <f t="shared" si="539"/>
        <v>38.020000000000003</v>
      </c>
      <c r="H3805" s="435">
        <f t="shared" si="534"/>
        <v>0.39598552688465743</v>
      </c>
      <c r="I3805" s="577">
        <f t="shared" si="539"/>
        <v>38.020000000000003</v>
      </c>
      <c r="J3805" s="573">
        <f t="shared" si="535"/>
        <v>0.80033276195277714</v>
      </c>
    </row>
    <row r="3806" spans="1:10" x14ac:dyDescent="0.25">
      <c r="A3806">
        <f t="shared" si="536"/>
        <v>0.38032404081238869</v>
      </c>
      <c r="B3806" s="2">
        <f t="shared" si="531"/>
        <v>38.030000000001003</v>
      </c>
      <c r="C3806" s="428">
        <f t="shared" si="537"/>
        <v>38.03</v>
      </c>
      <c r="D3806" s="425">
        <f t="shared" si="532"/>
        <v>0.38032404081237864</v>
      </c>
      <c r="E3806" s="433">
        <f t="shared" si="538"/>
        <v>38.03</v>
      </c>
      <c r="F3806" s="430">
        <f t="shared" si="533"/>
        <v>0.39607776876889578</v>
      </c>
      <c r="G3806" s="439">
        <f t="shared" si="539"/>
        <v>38.03</v>
      </c>
      <c r="H3806" s="435">
        <f t="shared" si="534"/>
        <v>0.39607776876889578</v>
      </c>
      <c r="I3806" s="577">
        <f t="shared" si="539"/>
        <v>38.03</v>
      </c>
      <c r="J3806" s="573">
        <f t="shared" si="535"/>
        <v>0.800415111540562</v>
      </c>
    </row>
    <row r="3807" spans="1:10" x14ac:dyDescent="0.25">
      <c r="A3807">
        <f t="shared" si="536"/>
        <v>0.38042399492426376</v>
      </c>
      <c r="B3807" s="2">
        <f t="shared" si="531"/>
        <v>38.040000000001001</v>
      </c>
      <c r="C3807" s="428">
        <f t="shared" si="537"/>
        <v>38.04</v>
      </c>
      <c r="D3807" s="425">
        <f t="shared" si="532"/>
        <v>0.38042399492425372</v>
      </c>
      <c r="E3807" s="433">
        <f t="shared" si="538"/>
        <v>38.04</v>
      </c>
      <c r="F3807" s="430">
        <f t="shared" si="533"/>
        <v>0.39617001459534651</v>
      </c>
      <c r="G3807" s="439">
        <f t="shared" si="539"/>
        <v>38.04</v>
      </c>
      <c r="H3807" s="435">
        <f t="shared" si="534"/>
        <v>0.39617001459534651</v>
      </c>
      <c r="I3807" s="577">
        <f t="shared" si="539"/>
        <v>38.04</v>
      </c>
      <c r="J3807" s="573">
        <f t="shared" si="535"/>
        <v>0.80049746261132559</v>
      </c>
    </row>
    <row r="3808" spans="1:10" x14ac:dyDescent="0.25">
      <c r="A3808">
        <f t="shared" si="536"/>
        <v>0.38052394912585097</v>
      </c>
      <c r="B3808" s="2">
        <f t="shared" ref="B3808:B3871" si="540">B3807+0.01</f>
        <v>38.050000000000999</v>
      </c>
      <c r="C3808" s="428">
        <f t="shared" si="537"/>
        <v>38.049999999999997</v>
      </c>
      <c r="D3808" s="425">
        <f t="shared" si="532"/>
        <v>0.38052394912584098</v>
      </c>
      <c r="E3808" s="433">
        <f t="shared" si="538"/>
        <v>38.049999999999997</v>
      </c>
      <c r="F3808" s="430">
        <f t="shared" si="533"/>
        <v>0.39626226436203515</v>
      </c>
      <c r="G3808" s="439">
        <f t="shared" si="539"/>
        <v>38.049999999999997</v>
      </c>
      <c r="H3808" s="435">
        <f t="shared" si="534"/>
        <v>0.39626226436203515</v>
      </c>
      <c r="I3808" s="577">
        <f t="shared" si="539"/>
        <v>38.049999999999997</v>
      </c>
      <c r="J3808" s="573">
        <f t="shared" si="535"/>
        <v>0.80057981516488119</v>
      </c>
    </row>
    <row r="3809" spans="1:10" x14ac:dyDescent="0.25">
      <c r="A3809">
        <f t="shared" si="536"/>
        <v>0.38062390341697139</v>
      </c>
      <c r="B3809" s="2">
        <f t="shared" si="540"/>
        <v>38.060000000000997</v>
      </c>
      <c r="C3809" s="428">
        <f t="shared" si="537"/>
        <v>38.06</v>
      </c>
      <c r="D3809" s="425">
        <f t="shared" si="532"/>
        <v>0.38062390341696156</v>
      </c>
      <c r="E3809" s="433">
        <f t="shared" si="538"/>
        <v>38.06</v>
      </c>
      <c r="F3809" s="430">
        <f t="shared" si="533"/>
        <v>0.39635451806698807</v>
      </c>
      <c r="G3809" s="439">
        <f t="shared" si="539"/>
        <v>38.06</v>
      </c>
      <c r="H3809" s="435">
        <f t="shared" si="534"/>
        <v>0.39635451806698807</v>
      </c>
      <c r="I3809" s="577">
        <f t="shared" si="539"/>
        <v>38.06</v>
      </c>
      <c r="J3809" s="573">
        <f t="shared" si="535"/>
        <v>0.80066216920104161</v>
      </c>
    </row>
    <row r="3810" spans="1:10" x14ac:dyDescent="0.25">
      <c r="A3810">
        <f t="shared" si="536"/>
        <v>0.3807238577974465</v>
      </c>
      <c r="B3810" s="2">
        <f t="shared" si="540"/>
        <v>38.070000000000995</v>
      </c>
      <c r="C3810" s="428">
        <f t="shared" si="537"/>
        <v>38.07</v>
      </c>
      <c r="D3810" s="425">
        <f t="shared" si="532"/>
        <v>0.3807238577974365</v>
      </c>
      <c r="E3810" s="433">
        <f t="shared" si="538"/>
        <v>38.07</v>
      </c>
      <c r="F3810" s="430">
        <f t="shared" si="533"/>
        <v>0.39644677570823256</v>
      </c>
      <c r="G3810" s="439">
        <f t="shared" si="539"/>
        <v>38.07</v>
      </c>
      <c r="H3810" s="435">
        <f t="shared" si="534"/>
        <v>0.39644677570823256</v>
      </c>
      <c r="I3810" s="577">
        <f t="shared" si="539"/>
        <v>38.07</v>
      </c>
      <c r="J3810" s="573">
        <f t="shared" si="535"/>
        <v>0.80074452471962032</v>
      </c>
    </row>
    <row r="3811" spans="1:10" x14ac:dyDescent="0.25">
      <c r="A3811">
        <f t="shared" si="536"/>
        <v>0.38082381226709772</v>
      </c>
      <c r="B3811" s="2">
        <f t="shared" si="540"/>
        <v>38.080000000000993</v>
      </c>
      <c r="C3811" s="428">
        <f t="shared" si="537"/>
        <v>38.08</v>
      </c>
      <c r="D3811" s="425">
        <f t="shared" si="532"/>
        <v>0.38082381226708767</v>
      </c>
      <c r="E3811" s="433">
        <f t="shared" si="538"/>
        <v>38.08</v>
      </c>
      <c r="F3811" s="430">
        <f t="shared" si="533"/>
        <v>0.39653903728379675</v>
      </c>
      <c r="G3811" s="439">
        <f t="shared" si="539"/>
        <v>38.08</v>
      </c>
      <c r="H3811" s="435">
        <f t="shared" si="534"/>
        <v>0.39653903728379675</v>
      </c>
      <c r="I3811" s="577">
        <f t="shared" si="539"/>
        <v>38.08</v>
      </c>
      <c r="J3811" s="573">
        <f t="shared" si="535"/>
        <v>0.80082688172043004</v>
      </c>
    </row>
    <row r="3812" spans="1:10" x14ac:dyDescent="0.25">
      <c r="A3812">
        <f t="shared" si="536"/>
        <v>0.38092376682574713</v>
      </c>
      <c r="B3812" s="2">
        <f t="shared" si="540"/>
        <v>38.090000000000991</v>
      </c>
      <c r="C3812" s="428">
        <f t="shared" si="537"/>
        <v>38.090000000000003</v>
      </c>
      <c r="D3812" s="425">
        <f t="shared" si="532"/>
        <v>0.38092376682573725</v>
      </c>
      <c r="E3812" s="433">
        <f t="shared" si="538"/>
        <v>38.090000000000003</v>
      </c>
      <c r="F3812" s="430">
        <f t="shared" si="533"/>
        <v>0.39663130279170983</v>
      </c>
      <c r="G3812" s="439">
        <f t="shared" si="539"/>
        <v>38.090000000000003</v>
      </c>
      <c r="H3812" s="435">
        <f t="shared" si="534"/>
        <v>0.39663130279170983</v>
      </c>
      <c r="I3812" s="577">
        <f t="shared" si="539"/>
        <v>38.090000000000003</v>
      </c>
      <c r="J3812" s="573">
        <f t="shared" si="535"/>
        <v>0.80090924020328447</v>
      </c>
    </row>
    <row r="3813" spans="1:10" x14ac:dyDescent="0.25">
      <c r="A3813">
        <f t="shared" si="536"/>
        <v>0.38102372147321728</v>
      </c>
      <c r="B3813" s="2">
        <f t="shared" si="540"/>
        <v>38.100000000000989</v>
      </c>
      <c r="C3813" s="428">
        <f t="shared" si="537"/>
        <v>38.1</v>
      </c>
      <c r="D3813" s="425">
        <f t="shared" si="532"/>
        <v>0.38102372147320746</v>
      </c>
      <c r="E3813" s="433">
        <f t="shared" si="538"/>
        <v>38.1</v>
      </c>
      <c r="F3813" s="430">
        <f t="shared" si="533"/>
        <v>0.3967235722300016</v>
      </c>
      <c r="G3813" s="439">
        <f t="shared" si="539"/>
        <v>38.1</v>
      </c>
      <c r="H3813" s="435">
        <f t="shared" si="534"/>
        <v>0.3967235722300016</v>
      </c>
      <c r="I3813" s="577">
        <f t="shared" si="539"/>
        <v>38.1</v>
      </c>
      <c r="J3813" s="573">
        <f t="shared" si="535"/>
        <v>0.80099160016799664</v>
      </c>
    </row>
    <row r="3814" spans="1:10" x14ac:dyDescent="0.25">
      <c r="A3814">
        <f t="shared" si="536"/>
        <v>0.38112367620933096</v>
      </c>
      <c r="B3814" s="2">
        <f t="shared" si="540"/>
        <v>38.110000000000987</v>
      </c>
      <c r="C3814" s="428">
        <f t="shared" si="537"/>
        <v>38.11</v>
      </c>
      <c r="D3814" s="425">
        <f t="shared" si="532"/>
        <v>0.38112367620932108</v>
      </c>
      <c r="E3814" s="433">
        <f t="shared" si="538"/>
        <v>38.11</v>
      </c>
      <c r="F3814" s="430">
        <f t="shared" si="533"/>
        <v>0.39681584559670308</v>
      </c>
      <c r="G3814" s="439">
        <f t="shared" si="539"/>
        <v>38.11</v>
      </c>
      <c r="H3814" s="435">
        <f t="shared" si="534"/>
        <v>0.39681584559670308</v>
      </c>
      <c r="I3814" s="577">
        <f t="shared" si="539"/>
        <v>38.11</v>
      </c>
      <c r="J3814" s="573">
        <f t="shared" si="535"/>
        <v>0.80107396161437994</v>
      </c>
    </row>
    <row r="3815" spans="1:10" x14ac:dyDescent="0.25">
      <c r="A3815">
        <f t="shared" si="536"/>
        <v>0.3812236310339111</v>
      </c>
      <c r="B3815" s="2">
        <f t="shared" si="540"/>
        <v>38.120000000000985</v>
      </c>
      <c r="C3815" s="428">
        <f t="shared" si="537"/>
        <v>38.119999999999997</v>
      </c>
      <c r="D3815" s="425">
        <f t="shared" si="532"/>
        <v>0.38122363103390122</v>
      </c>
      <c r="E3815" s="433">
        <f t="shared" si="538"/>
        <v>38.119999999999997</v>
      </c>
      <c r="F3815" s="430">
        <f t="shared" si="533"/>
        <v>0.39690812288984578</v>
      </c>
      <c r="G3815" s="439">
        <f t="shared" si="539"/>
        <v>38.119999999999997</v>
      </c>
      <c r="H3815" s="435">
        <f t="shared" si="534"/>
        <v>0.39690812288984578</v>
      </c>
      <c r="I3815" s="577">
        <f t="shared" si="539"/>
        <v>38.119999999999997</v>
      </c>
      <c r="J3815" s="573">
        <f t="shared" si="535"/>
        <v>0.8011563245422475</v>
      </c>
    </row>
    <row r="3816" spans="1:10" x14ac:dyDescent="0.25">
      <c r="A3816">
        <f t="shared" si="536"/>
        <v>0.3813235859467814</v>
      </c>
      <c r="B3816" s="2">
        <f t="shared" si="540"/>
        <v>38.130000000000983</v>
      </c>
      <c r="C3816" s="428">
        <f t="shared" si="537"/>
        <v>38.130000000000003</v>
      </c>
      <c r="D3816" s="425">
        <f t="shared" si="532"/>
        <v>0.38132358594677163</v>
      </c>
      <c r="E3816" s="433">
        <f t="shared" si="538"/>
        <v>38.130000000000003</v>
      </c>
      <c r="F3816" s="430">
        <f t="shared" si="533"/>
        <v>0.39700040410746246</v>
      </c>
      <c r="G3816" s="439">
        <f t="shared" si="539"/>
        <v>38.130000000000003</v>
      </c>
      <c r="H3816" s="435">
        <f t="shared" si="534"/>
        <v>0.39700040410746246</v>
      </c>
      <c r="I3816" s="577">
        <f t="shared" si="539"/>
        <v>38.130000000000003</v>
      </c>
      <c r="J3816" s="573">
        <f t="shared" si="535"/>
        <v>0.80123868895141315</v>
      </c>
    </row>
    <row r="3817" spans="1:10" x14ac:dyDescent="0.25">
      <c r="A3817">
        <f t="shared" si="536"/>
        <v>0.38142354094776559</v>
      </c>
      <c r="B3817" s="2">
        <f t="shared" si="540"/>
        <v>38.140000000000981</v>
      </c>
      <c r="C3817" s="428">
        <f t="shared" si="537"/>
        <v>38.14</v>
      </c>
      <c r="D3817" s="425">
        <f t="shared" si="532"/>
        <v>0.38142354094775582</v>
      </c>
      <c r="E3817" s="433">
        <f t="shared" si="538"/>
        <v>38.14</v>
      </c>
      <c r="F3817" s="430">
        <f t="shared" si="533"/>
        <v>0.39709268924758656</v>
      </c>
      <c r="G3817" s="439">
        <f t="shared" si="539"/>
        <v>38.14</v>
      </c>
      <c r="H3817" s="435">
        <f t="shared" si="534"/>
        <v>0.39709268924758656</v>
      </c>
      <c r="I3817" s="577">
        <f t="shared" si="539"/>
        <v>38.14</v>
      </c>
      <c r="J3817" s="573">
        <f t="shared" si="535"/>
        <v>0.80132105484168992</v>
      </c>
    </row>
    <row r="3818" spans="1:10" x14ac:dyDescent="0.25">
      <c r="A3818">
        <f t="shared" si="536"/>
        <v>0.38152349603668789</v>
      </c>
      <c r="B3818" s="2">
        <f t="shared" si="540"/>
        <v>38.150000000000979</v>
      </c>
      <c r="C3818" s="428">
        <f t="shared" si="537"/>
        <v>38.15</v>
      </c>
      <c r="D3818" s="425">
        <f t="shared" si="532"/>
        <v>0.38152349603667818</v>
      </c>
      <c r="E3818" s="433">
        <f t="shared" si="538"/>
        <v>38.15</v>
      </c>
      <c r="F3818" s="430">
        <f t="shared" si="533"/>
        <v>0.39718497830825256</v>
      </c>
      <c r="G3818" s="439">
        <f t="shared" si="539"/>
        <v>38.15</v>
      </c>
      <c r="H3818" s="435">
        <f t="shared" si="534"/>
        <v>0.39718497830825256</v>
      </c>
      <c r="I3818" s="577">
        <f t="shared" si="539"/>
        <v>38.15</v>
      </c>
      <c r="J3818" s="573">
        <f t="shared" si="535"/>
        <v>0.80140342221289107</v>
      </c>
    </row>
    <row r="3819" spans="1:10" x14ac:dyDescent="0.25">
      <c r="A3819">
        <f t="shared" si="536"/>
        <v>0.38162345121337288</v>
      </c>
      <c r="B3819" s="2">
        <f t="shared" si="540"/>
        <v>38.160000000000977</v>
      </c>
      <c r="C3819" s="428">
        <f t="shared" si="537"/>
        <v>38.159999999999997</v>
      </c>
      <c r="D3819" s="425">
        <f t="shared" si="532"/>
        <v>0.38162345121336311</v>
      </c>
      <c r="E3819" s="433">
        <f t="shared" si="538"/>
        <v>38.159999999999997</v>
      </c>
      <c r="F3819" s="430">
        <f t="shared" si="533"/>
        <v>0.39727727128749551</v>
      </c>
      <c r="G3819" s="439">
        <f t="shared" si="539"/>
        <v>38.159999999999997</v>
      </c>
      <c r="H3819" s="435">
        <f t="shared" si="534"/>
        <v>0.39727727128749551</v>
      </c>
      <c r="I3819" s="577">
        <f t="shared" si="539"/>
        <v>38.159999999999997</v>
      </c>
      <c r="J3819" s="573">
        <f t="shared" si="535"/>
        <v>0.80148579106483031</v>
      </c>
    </row>
    <row r="3820" spans="1:10" x14ac:dyDescent="0.25">
      <c r="A3820">
        <f t="shared" si="536"/>
        <v>0.38172340647764558</v>
      </c>
      <c r="B3820" s="2">
        <f t="shared" si="540"/>
        <v>38.170000000000975</v>
      </c>
      <c r="C3820" s="428">
        <f t="shared" si="537"/>
        <v>38.17</v>
      </c>
      <c r="D3820" s="425">
        <f t="shared" si="532"/>
        <v>0.38172340647763581</v>
      </c>
      <c r="E3820" s="433">
        <f t="shared" si="538"/>
        <v>38.17</v>
      </c>
      <c r="F3820" s="430">
        <f t="shared" si="533"/>
        <v>0.3973695681833519</v>
      </c>
      <c r="G3820" s="439">
        <f t="shared" si="539"/>
        <v>38.17</v>
      </c>
      <c r="H3820" s="435">
        <f t="shared" si="534"/>
        <v>0.3973695681833519</v>
      </c>
      <c r="I3820" s="577">
        <f t="shared" si="539"/>
        <v>38.17</v>
      </c>
      <c r="J3820" s="573">
        <f t="shared" si="535"/>
        <v>0.80156816139732134</v>
      </c>
    </row>
    <row r="3821" spans="1:10" x14ac:dyDescent="0.25">
      <c r="A3821">
        <f t="shared" si="536"/>
        <v>0.38182336182933108</v>
      </c>
      <c r="B3821" s="2">
        <f t="shared" si="540"/>
        <v>38.180000000000973</v>
      </c>
      <c r="C3821" s="428">
        <f t="shared" si="537"/>
        <v>38.18</v>
      </c>
      <c r="D3821" s="425">
        <f t="shared" si="532"/>
        <v>0.38182336182932131</v>
      </c>
      <c r="E3821" s="433">
        <f t="shared" si="538"/>
        <v>38.18</v>
      </c>
      <c r="F3821" s="430">
        <f t="shared" si="533"/>
        <v>0.39746186899385849</v>
      </c>
      <c r="G3821" s="439">
        <f t="shared" si="539"/>
        <v>38.18</v>
      </c>
      <c r="H3821" s="435">
        <f t="shared" si="534"/>
        <v>0.39746186899385849</v>
      </c>
      <c r="I3821" s="577">
        <f t="shared" si="539"/>
        <v>38.18</v>
      </c>
      <c r="J3821" s="573">
        <f t="shared" si="535"/>
        <v>0.80165053321017732</v>
      </c>
    </row>
    <row r="3822" spans="1:10" x14ac:dyDescent="0.25">
      <c r="A3822">
        <f t="shared" si="536"/>
        <v>0.38192331726825512</v>
      </c>
      <c r="B3822" s="2">
        <f t="shared" si="540"/>
        <v>38.190000000000971</v>
      </c>
      <c r="C3822" s="428">
        <f t="shared" si="537"/>
        <v>38.19</v>
      </c>
      <c r="D3822" s="425">
        <f t="shared" si="532"/>
        <v>0.3819233172682453</v>
      </c>
      <c r="E3822" s="433">
        <f t="shared" si="538"/>
        <v>38.19</v>
      </c>
      <c r="F3822" s="430">
        <f t="shared" si="533"/>
        <v>0.39755417371705326</v>
      </c>
      <c r="G3822" s="439">
        <f t="shared" si="539"/>
        <v>38.19</v>
      </c>
      <c r="H3822" s="435">
        <f t="shared" si="534"/>
        <v>0.39755417371705326</v>
      </c>
      <c r="I3822" s="577">
        <f t="shared" si="539"/>
        <v>38.19</v>
      </c>
      <c r="J3822" s="573">
        <f t="shared" si="535"/>
        <v>0.80173290650321183</v>
      </c>
    </row>
    <row r="3823" spans="1:10" x14ac:dyDescent="0.25">
      <c r="A3823">
        <f t="shared" si="536"/>
        <v>0.38202327279424353</v>
      </c>
      <c r="B3823" s="2">
        <f t="shared" si="540"/>
        <v>38.200000000000969</v>
      </c>
      <c r="C3823" s="428">
        <f t="shared" si="537"/>
        <v>38.200000000000003</v>
      </c>
      <c r="D3823" s="425">
        <f t="shared" si="532"/>
        <v>0.38202327279423393</v>
      </c>
      <c r="E3823" s="433">
        <f t="shared" si="538"/>
        <v>38.200000000000003</v>
      </c>
      <c r="F3823" s="430">
        <f t="shared" si="533"/>
        <v>0.39764648235097511</v>
      </c>
      <c r="G3823" s="439">
        <f t="shared" si="539"/>
        <v>38.200000000000003</v>
      </c>
      <c r="H3823" s="435">
        <f t="shared" si="534"/>
        <v>0.39764648235097511</v>
      </c>
      <c r="I3823" s="577">
        <f t="shared" si="539"/>
        <v>38.200000000000003</v>
      </c>
      <c r="J3823" s="573">
        <f t="shared" si="535"/>
        <v>0.80181528127623836</v>
      </c>
    </row>
    <row r="3824" spans="1:10" x14ac:dyDescent="0.25">
      <c r="A3824">
        <f t="shared" si="536"/>
        <v>0.38212322840712287</v>
      </c>
      <c r="B3824" s="2">
        <f t="shared" si="540"/>
        <v>38.210000000000967</v>
      </c>
      <c r="C3824" s="428">
        <f t="shared" si="537"/>
        <v>38.21</v>
      </c>
      <c r="D3824" s="425">
        <f t="shared" si="532"/>
        <v>0.38212322840711321</v>
      </c>
      <c r="E3824" s="433">
        <f t="shared" si="538"/>
        <v>38.21</v>
      </c>
      <c r="F3824" s="430">
        <f t="shared" si="533"/>
        <v>0.39773879489366365</v>
      </c>
      <c r="G3824" s="439">
        <f t="shared" si="539"/>
        <v>38.21</v>
      </c>
      <c r="H3824" s="435">
        <f t="shared" si="534"/>
        <v>0.39773879489366365</v>
      </c>
      <c r="I3824" s="577">
        <f t="shared" si="539"/>
        <v>38.21</v>
      </c>
      <c r="J3824" s="573">
        <f t="shared" si="535"/>
        <v>0.80189765752907116</v>
      </c>
    </row>
    <row r="3825" spans="1:10" x14ac:dyDescent="0.25">
      <c r="A3825">
        <f t="shared" si="536"/>
        <v>0.38222318410671968</v>
      </c>
      <c r="B3825" s="2">
        <f t="shared" si="540"/>
        <v>38.220000000000965</v>
      </c>
      <c r="C3825" s="428">
        <f t="shared" si="537"/>
        <v>38.22</v>
      </c>
      <c r="D3825" s="425">
        <f t="shared" si="532"/>
        <v>0.38222318410671008</v>
      </c>
      <c r="E3825" s="433">
        <f t="shared" si="538"/>
        <v>38.22</v>
      </c>
      <c r="F3825" s="430">
        <f t="shared" si="533"/>
        <v>0.39783111134315946</v>
      </c>
      <c r="G3825" s="439">
        <f t="shared" si="539"/>
        <v>38.22</v>
      </c>
      <c r="H3825" s="435">
        <f t="shared" si="534"/>
        <v>0.39783111134315946</v>
      </c>
      <c r="I3825" s="577">
        <f t="shared" si="539"/>
        <v>38.22</v>
      </c>
      <c r="J3825" s="573">
        <f t="shared" si="535"/>
        <v>0.80198003526152284</v>
      </c>
    </row>
    <row r="3826" spans="1:10" x14ac:dyDescent="0.25">
      <c r="A3826">
        <f t="shared" si="536"/>
        <v>0.3823231398928611</v>
      </c>
      <c r="B3826" s="2">
        <f t="shared" si="540"/>
        <v>38.230000000000963</v>
      </c>
      <c r="C3826" s="428">
        <f t="shared" si="537"/>
        <v>38.229999999999997</v>
      </c>
      <c r="D3826" s="425">
        <f t="shared" si="532"/>
        <v>0.38232313989285138</v>
      </c>
      <c r="E3826" s="433">
        <f t="shared" si="538"/>
        <v>38.229999999999997</v>
      </c>
      <c r="F3826" s="430">
        <f t="shared" si="533"/>
        <v>0.3979234316975041</v>
      </c>
      <c r="G3826" s="439">
        <f t="shared" si="539"/>
        <v>38.229999999999997</v>
      </c>
      <c r="H3826" s="435">
        <f t="shared" si="534"/>
        <v>0.3979234316975041</v>
      </c>
      <c r="I3826" s="577">
        <f t="shared" si="539"/>
        <v>38.229999999999997</v>
      </c>
      <c r="J3826" s="573">
        <f t="shared" si="535"/>
        <v>0.8020624144734082</v>
      </c>
    </row>
    <row r="3827" spans="1:10" x14ac:dyDescent="0.25">
      <c r="A3827">
        <f t="shared" si="536"/>
        <v>0.38242309576537437</v>
      </c>
      <c r="B3827" s="2">
        <f t="shared" si="540"/>
        <v>38.240000000000961</v>
      </c>
      <c r="C3827" s="428">
        <f t="shared" si="537"/>
        <v>38.24</v>
      </c>
      <c r="D3827" s="425">
        <f t="shared" si="532"/>
        <v>0.38242309576536476</v>
      </c>
      <c r="E3827" s="433">
        <f t="shared" si="538"/>
        <v>38.24</v>
      </c>
      <c r="F3827" s="430">
        <f t="shared" si="533"/>
        <v>0.39801575595473987</v>
      </c>
      <c r="G3827" s="439">
        <f t="shared" si="539"/>
        <v>38.24</v>
      </c>
      <c r="H3827" s="435">
        <f t="shared" si="534"/>
        <v>0.39801575595473987</v>
      </c>
      <c r="I3827" s="577">
        <f t="shared" si="539"/>
        <v>38.24</v>
      </c>
      <c r="J3827" s="573">
        <f t="shared" si="535"/>
        <v>0.80214479516453996</v>
      </c>
    </row>
    <row r="3828" spans="1:10" x14ac:dyDescent="0.25">
      <c r="A3828">
        <f t="shared" si="536"/>
        <v>0.3825230517240874</v>
      </c>
      <c r="B3828" s="2">
        <f t="shared" si="540"/>
        <v>38.250000000000959</v>
      </c>
      <c r="C3828" s="428">
        <f t="shared" si="537"/>
        <v>38.25</v>
      </c>
      <c r="D3828" s="425">
        <f t="shared" si="532"/>
        <v>0.3825230517240778</v>
      </c>
      <c r="E3828" s="433">
        <f t="shared" si="538"/>
        <v>38.25</v>
      </c>
      <c r="F3828" s="430">
        <f t="shared" si="533"/>
        <v>0.39810808411290988</v>
      </c>
      <c r="G3828" s="439">
        <f t="shared" si="539"/>
        <v>38.25</v>
      </c>
      <c r="H3828" s="435">
        <f t="shared" si="534"/>
        <v>0.39810808411290988</v>
      </c>
      <c r="I3828" s="577">
        <f t="shared" si="539"/>
        <v>38.25</v>
      </c>
      <c r="J3828" s="573">
        <f t="shared" si="535"/>
        <v>0.80222717733473237</v>
      </c>
    </row>
    <row r="3829" spans="1:10" x14ac:dyDescent="0.25">
      <c r="A3829">
        <f t="shared" si="536"/>
        <v>0.38262300776882818</v>
      </c>
      <c r="B3829" s="2">
        <f t="shared" si="540"/>
        <v>38.260000000000957</v>
      </c>
      <c r="C3829" s="428">
        <f t="shared" si="537"/>
        <v>38.26</v>
      </c>
      <c r="D3829" s="425">
        <f t="shared" si="532"/>
        <v>0.38262300776881852</v>
      </c>
      <c r="E3829" s="433">
        <f t="shared" si="538"/>
        <v>38.26</v>
      </c>
      <c r="F3829" s="430">
        <f t="shared" si="533"/>
        <v>0.3982004161700583</v>
      </c>
      <c r="G3829" s="439">
        <f t="shared" si="539"/>
        <v>38.26</v>
      </c>
      <c r="H3829" s="435">
        <f t="shared" si="534"/>
        <v>0.3982004161700583</v>
      </c>
      <c r="I3829" s="577">
        <f t="shared" si="539"/>
        <v>38.26</v>
      </c>
      <c r="J3829" s="573">
        <f t="shared" si="535"/>
        <v>0.80230956098379924</v>
      </c>
    </row>
    <row r="3830" spans="1:10" x14ac:dyDescent="0.25">
      <c r="A3830">
        <f t="shared" si="536"/>
        <v>0.38272296389942506</v>
      </c>
      <c r="B3830" s="2">
        <f t="shared" si="540"/>
        <v>38.270000000000955</v>
      </c>
      <c r="C3830" s="428">
        <f t="shared" si="537"/>
        <v>38.270000000000003</v>
      </c>
      <c r="D3830" s="425">
        <f t="shared" si="532"/>
        <v>0.38272296389941557</v>
      </c>
      <c r="E3830" s="433">
        <f t="shared" si="538"/>
        <v>38.270000000000003</v>
      </c>
      <c r="F3830" s="430">
        <f t="shared" si="533"/>
        <v>0.39829275212423043</v>
      </c>
      <c r="G3830" s="439">
        <f t="shared" si="539"/>
        <v>38.270000000000003</v>
      </c>
      <c r="H3830" s="435">
        <f t="shared" si="534"/>
        <v>0.39829275212423043</v>
      </c>
      <c r="I3830" s="577">
        <f t="shared" si="539"/>
        <v>38.270000000000003</v>
      </c>
      <c r="J3830" s="573">
        <f t="shared" si="535"/>
        <v>0.80239194611155407</v>
      </c>
    </row>
    <row r="3831" spans="1:10" x14ac:dyDescent="0.25">
      <c r="A3831">
        <f t="shared" si="536"/>
        <v>0.38282292011570707</v>
      </c>
      <c r="B3831" s="2">
        <f t="shared" si="540"/>
        <v>38.280000000000953</v>
      </c>
      <c r="C3831" s="428">
        <f t="shared" si="537"/>
        <v>38.28</v>
      </c>
      <c r="D3831" s="425">
        <f t="shared" si="532"/>
        <v>0.38282292011569752</v>
      </c>
      <c r="E3831" s="433">
        <f t="shared" si="538"/>
        <v>38.28</v>
      </c>
      <c r="F3831" s="430">
        <f t="shared" si="533"/>
        <v>0.39838509197347166</v>
      </c>
      <c r="G3831" s="439">
        <f t="shared" si="539"/>
        <v>38.28</v>
      </c>
      <c r="H3831" s="435">
        <f t="shared" si="534"/>
        <v>0.39838509197347166</v>
      </c>
      <c r="I3831" s="577">
        <f t="shared" si="539"/>
        <v>38.28</v>
      </c>
      <c r="J3831" s="573">
        <f t="shared" si="535"/>
        <v>0.80247433271781088</v>
      </c>
    </row>
    <row r="3832" spans="1:10" x14ac:dyDescent="0.25">
      <c r="A3832">
        <f t="shared" si="536"/>
        <v>0.38292287641750317</v>
      </c>
      <c r="B3832" s="2">
        <f t="shared" si="540"/>
        <v>38.290000000000951</v>
      </c>
      <c r="C3832" s="428">
        <f t="shared" si="537"/>
        <v>38.29</v>
      </c>
      <c r="D3832" s="425">
        <f t="shared" si="532"/>
        <v>0.38292287641749356</v>
      </c>
      <c r="E3832" s="433">
        <f t="shared" si="538"/>
        <v>38.29</v>
      </c>
      <c r="F3832" s="430">
        <f t="shared" si="533"/>
        <v>0.398477435715829</v>
      </c>
      <c r="G3832" s="439">
        <f t="shared" si="539"/>
        <v>38.29</v>
      </c>
      <c r="H3832" s="435">
        <f t="shared" si="534"/>
        <v>0.398477435715829</v>
      </c>
      <c r="I3832" s="577">
        <f t="shared" si="539"/>
        <v>38.29</v>
      </c>
      <c r="J3832" s="573">
        <f t="shared" si="535"/>
        <v>0.80255672080238361</v>
      </c>
    </row>
    <row r="3833" spans="1:10" x14ac:dyDescent="0.25">
      <c r="A3833">
        <f t="shared" si="536"/>
        <v>0.38302283280464278</v>
      </c>
      <c r="B3833" s="2">
        <f t="shared" si="540"/>
        <v>38.300000000000949</v>
      </c>
      <c r="C3833" s="428">
        <f t="shared" si="537"/>
        <v>38.299999999999997</v>
      </c>
      <c r="D3833" s="425">
        <f t="shared" si="532"/>
        <v>0.38302283280463328</v>
      </c>
      <c r="E3833" s="433">
        <f t="shared" si="538"/>
        <v>38.299999999999997</v>
      </c>
      <c r="F3833" s="430">
        <f t="shared" si="533"/>
        <v>0.39856978334935012</v>
      </c>
      <c r="G3833" s="439">
        <f t="shared" si="539"/>
        <v>38.299999999999997</v>
      </c>
      <c r="H3833" s="435">
        <f t="shared" si="534"/>
        <v>0.39856978334935012</v>
      </c>
      <c r="I3833" s="577">
        <f t="shared" si="539"/>
        <v>38.299999999999997</v>
      </c>
      <c r="J3833" s="573">
        <f t="shared" si="535"/>
        <v>0.80263911036508606</v>
      </c>
    </row>
    <row r="3834" spans="1:10" x14ac:dyDescent="0.25">
      <c r="A3834">
        <f t="shared" si="536"/>
        <v>0.38312278927695581</v>
      </c>
      <c r="B3834" s="2">
        <f t="shared" si="540"/>
        <v>38.310000000000947</v>
      </c>
      <c r="C3834" s="428">
        <f t="shared" si="537"/>
        <v>38.31</v>
      </c>
      <c r="D3834" s="425">
        <f t="shared" si="532"/>
        <v>0.38312278927694643</v>
      </c>
      <c r="E3834" s="433">
        <f t="shared" si="538"/>
        <v>38.31</v>
      </c>
      <c r="F3834" s="430">
        <f t="shared" si="533"/>
        <v>0.39866213487208346</v>
      </c>
      <c r="G3834" s="439">
        <f t="shared" si="539"/>
        <v>38.31</v>
      </c>
      <c r="H3834" s="435">
        <f t="shared" si="534"/>
        <v>0.39866213487208346</v>
      </c>
      <c r="I3834" s="577">
        <f t="shared" si="539"/>
        <v>38.31</v>
      </c>
      <c r="J3834" s="573">
        <f t="shared" si="535"/>
        <v>0.80272150140573195</v>
      </c>
    </row>
    <row r="3835" spans="1:10" x14ac:dyDescent="0.25">
      <c r="A3835">
        <f t="shared" si="536"/>
        <v>0.38322274583427252</v>
      </c>
      <c r="B3835" s="2">
        <f t="shared" si="540"/>
        <v>38.320000000000945</v>
      </c>
      <c r="C3835" s="428">
        <f t="shared" si="537"/>
        <v>38.32</v>
      </c>
      <c r="D3835" s="425">
        <f t="shared" si="532"/>
        <v>0.38322274583426308</v>
      </c>
      <c r="E3835" s="433">
        <f t="shared" si="538"/>
        <v>38.32</v>
      </c>
      <c r="F3835" s="430">
        <f t="shared" si="533"/>
        <v>0.39875449028207843</v>
      </c>
      <c r="G3835" s="439">
        <f t="shared" si="539"/>
        <v>38.32</v>
      </c>
      <c r="H3835" s="435">
        <f t="shared" si="534"/>
        <v>0.39875449028207843</v>
      </c>
      <c r="I3835" s="577">
        <f t="shared" si="539"/>
        <v>38.32</v>
      </c>
      <c r="J3835" s="573">
        <f t="shared" si="535"/>
        <v>0.80280389392413565</v>
      </c>
    </row>
    <row r="3836" spans="1:10" x14ac:dyDescent="0.25">
      <c r="A3836">
        <f t="shared" si="536"/>
        <v>0.3833227024764233</v>
      </c>
      <c r="B3836" s="2">
        <f t="shared" si="540"/>
        <v>38.330000000000943</v>
      </c>
      <c r="C3836" s="428">
        <f t="shared" si="537"/>
        <v>38.33</v>
      </c>
      <c r="D3836" s="425">
        <f t="shared" si="532"/>
        <v>0.38332270247641381</v>
      </c>
      <c r="E3836" s="433">
        <f t="shared" si="538"/>
        <v>38.33</v>
      </c>
      <c r="F3836" s="430">
        <f t="shared" si="533"/>
        <v>0.39884684957738537</v>
      </c>
      <c r="G3836" s="439">
        <f t="shared" si="539"/>
        <v>38.33</v>
      </c>
      <c r="H3836" s="435">
        <f t="shared" si="534"/>
        <v>0.39884684957738537</v>
      </c>
      <c r="I3836" s="577">
        <f t="shared" si="539"/>
        <v>38.33</v>
      </c>
      <c r="J3836" s="573">
        <f t="shared" si="535"/>
        <v>0.80288628792011074</v>
      </c>
    </row>
    <row r="3837" spans="1:10" x14ac:dyDescent="0.25">
      <c r="A3837">
        <f t="shared" si="536"/>
        <v>0.38342265920323904</v>
      </c>
      <c r="B3837" s="2">
        <f t="shared" si="540"/>
        <v>38.340000000000941</v>
      </c>
      <c r="C3837" s="428">
        <f t="shared" si="537"/>
        <v>38.340000000000003</v>
      </c>
      <c r="D3837" s="425">
        <f t="shared" si="532"/>
        <v>0.3834226592032296</v>
      </c>
      <c r="E3837" s="433">
        <f t="shared" si="538"/>
        <v>38.340000000000003</v>
      </c>
      <c r="F3837" s="430">
        <f t="shared" si="533"/>
        <v>0.39893921275605548</v>
      </c>
      <c r="G3837" s="439">
        <f t="shared" si="539"/>
        <v>38.340000000000003</v>
      </c>
      <c r="H3837" s="435">
        <f t="shared" si="534"/>
        <v>0.39893921275605548</v>
      </c>
      <c r="I3837" s="577">
        <f t="shared" si="539"/>
        <v>38.340000000000003</v>
      </c>
      <c r="J3837" s="573">
        <f t="shared" si="535"/>
        <v>0.80296868339347172</v>
      </c>
    </row>
    <row r="3838" spans="1:10" x14ac:dyDescent="0.25">
      <c r="A3838">
        <f t="shared" si="536"/>
        <v>0.38352261601455079</v>
      </c>
      <c r="B3838" s="2">
        <f t="shared" si="540"/>
        <v>38.350000000000939</v>
      </c>
      <c r="C3838" s="428">
        <f t="shared" si="537"/>
        <v>38.35</v>
      </c>
      <c r="D3838" s="425">
        <f t="shared" si="532"/>
        <v>0.38352261601454152</v>
      </c>
      <c r="E3838" s="433">
        <f t="shared" si="538"/>
        <v>38.35</v>
      </c>
      <c r="F3838" s="430">
        <f t="shared" si="533"/>
        <v>0.39903157981614068</v>
      </c>
      <c r="G3838" s="439">
        <f t="shared" si="539"/>
        <v>38.35</v>
      </c>
      <c r="H3838" s="435">
        <f t="shared" si="534"/>
        <v>0.39903157981614068</v>
      </c>
      <c r="I3838" s="577">
        <f t="shared" si="539"/>
        <v>38.35</v>
      </c>
      <c r="J3838" s="573">
        <f t="shared" si="535"/>
        <v>0.80305108034403194</v>
      </c>
    </row>
    <row r="3839" spans="1:10" x14ac:dyDescent="0.25">
      <c r="A3839">
        <f t="shared" si="536"/>
        <v>0.38362257291019042</v>
      </c>
      <c r="B3839" s="2">
        <f t="shared" si="540"/>
        <v>38.360000000000937</v>
      </c>
      <c r="C3839" s="428">
        <f t="shared" si="537"/>
        <v>38.36</v>
      </c>
      <c r="D3839" s="425">
        <f t="shared" si="532"/>
        <v>0.38362257291018109</v>
      </c>
      <c r="E3839" s="433">
        <f t="shared" si="538"/>
        <v>38.36</v>
      </c>
      <c r="F3839" s="430">
        <f t="shared" si="533"/>
        <v>0.3991239507556939</v>
      </c>
      <c r="G3839" s="439">
        <f t="shared" si="539"/>
        <v>38.36</v>
      </c>
      <c r="H3839" s="435">
        <f t="shared" si="534"/>
        <v>0.3991239507556939</v>
      </c>
      <c r="I3839" s="577">
        <f t="shared" si="539"/>
        <v>38.36</v>
      </c>
      <c r="J3839" s="573">
        <f t="shared" si="535"/>
        <v>0.80313347877160601</v>
      </c>
    </row>
    <row r="3840" spans="1:10" x14ac:dyDescent="0.25">
      <c r="A3840">
        <f t="shared" si="536"/>
        <v>0.38372252988998962</v>
      </c>
      <c r="B3840" s="2">
        <f t="shared" si="540"/>
        <v>38.370000000000935</v>
      </c>
      <c r="C3840" s="428">
        <f t="shared" si="537"/>
        <v>38.369999999999997</v>
      </c>
      <c r="D3840" s="425">
        <f t="shared" si="532"/>
        <v>0.38372252988998029</v>
      </c>
      <c r="E3840" s="433">
        <f t="shared" si="538"/>
        <v>38.369999999999997</v>
      </c>
      <c r="F3840" s="430">
        <f t="shared" si="533"/>
        <v>0.39921632557276909</v>
      </c>
      <c r="G3840" s="439">
        <f t="shared" si="539"/>
        <v>38.369999999999997</v>
      </c>
      <c r="H3840" s="435">
        <f t="shared" si="534"/>
        <v>0.39921632557276909</v>
      </c>
      <c r="I3840" s="577">
        <f t="shared" si="539"/>
        <v>38.369999999999997</v>
      </c>
      <c r="J3840" s="573">
        <f t="shared" si="535"/>
        <v>0.80321587867600797</v>
      </c>
    </row>
    <row r="3841" spans="1:10" x14ac:dyDescent="0.25">
      <c r="A3841">
        <f t="shared" si="536"/>
        <v>0.38382248695378057</v>
      </c>
      <c r="B3841" s="2">
        <f t="shared" si="540"/>
        <v>38.380000000000933</v>
      </c>
      <c r="C3841" s="428">
        <f t="shared" si="537"/>
        <v>38.380000000000003</v>
      </c>
      <c r="D3841" s="425">
        <f t="shared" si="532"/>
        <v>0.38382248695377125</v>
      </c>
      <c r="E3841" s="433">
        <f t="shared" si="538"/>
        <v>38.380000000000003</v>
      </c>
      <c r="F3841" s="430">
        <f t="shared" si="533"/>
        <v>0.39930870426542092</v>
      </c>
      <c r="G3841" s="439">
        <f t="shared" si="539"/>
        <v>38.380000000000003</v>
      </c>
      <c r="H3841" s="435">
        <f t="shared" si="534"/>
        <v>0.39930870426542092</v>
      </c>
      <c r="I3841" s="577">
        <f t="shared" si="539"/>
        <v>38.380000000000003</v>
      </c>
      <c r="J3841" s="573">
        <f t="shared" si="535"/>
        <v>0.80329828005705184</v>
      </c>
    </row>
    <row r="3842" spans="1:10" x14ac:dyDescent="0.25">
      <c r="A3842">
        <f t="shared" si="536"/>
        <v>0.38392244410139592</v>
      </c>
      <c r="B3842" s="2">
        <f t="shared" si="540"/>
        <v>38.390000000000931</v>
      </c>
      <c r="C3842" s="428">
        <f t="shared" si="537"/>
        <v>38.39</v>
      </c>
      <c r="D3842" s="425">
        <f t="shared" si="532"/>
        <v>0.3839224441013866</v>
      </c>
      <c r="E3842" s="433">
        <f t="shared" si="538"/>
        <v>38.39</v>
      </c>
      <c r="F3842" s="430">
        <f t="shared" si="533"/>
        <v>0.39940108683170478</v>
      </c>
      <c r="G3842" s="439">
        <f t="shared" si="539"/>
        <v>38.39</v>
      </c>
      <c r="H3842" s="435">
        <f t="shared" si="534"/>
        <v>0.39940108683170478</v>
      </c>
      <c r="I3842" s="577">
        <f t="shared" si="539"/>
        <v>38.39</v>
      </c>
      <c r="J3842" s="573">
        <f t="shared" si="535"/>
        <v>0.80338068291455156</v>
      </c>
    </row>
    <row r="3843" spans="1:10" x14ac:dyDescent="0.25">
      <c r="A3843">
        <f t="shared" si="536"/>
        <v>0.38402240133266857</v>
      </c>
      <c r="B3843" s="2">
        <f t="shared" si="540"/>
        <v>38.400000000000929</v>
      </c>
      <c r="C3843" s="428">
        <f t="shared" si="537"/>
        <v>38.4</v>
      </c>
      <c r="D3843" s="425">
        <f t="shared" ref="D3843:D3906" si="541">(((1+C3843/100)^D$2)*C3843/100)/(((1+C3843/100)^D$2)-1)</f>
        <v>0.38402240133265925</v>
      </c>
      <c r="E3843" s="433">
        <f t="shared" si="538"/>
        <v>38.4</v>
      </c>
      <c r="F3843" s="430">
        <f t="shared" ref="F3843:F3906" si="542">(((1+E3843/100)^F$2)*E3843/100)/(((1+E3843/100)^F$2)-1)</f>
        <v>0.39949347326967738</v>
      </c>
      <c r="G3843" s="439">
        <f t="shared" si="539"/>
        <v>38.4</v>
      </c>
      <c r="H3843" s="435">
        <f t="shared" ref="H3843:H3906" si="543">(((1+G3843/100)^H$2)*G3843/100)/(((1+G3843/100)^H$2)-1)</f>
        <v>0.39949347326967738</v>
      </c>
      <c r="I3843" s="577">
        <f t="shared" si="539"/>
        <v>38.4</v>
      </c>
      <c r="J3843" s="573">
        <f t="shared" ref="J3843:J3906" si="544">(((1+I3843/100)^J$2)*I3843/100)/(((1+I3843/100)^J$2)-1)</f>
        <v>0.80346308724832216</v>
      </c>
    </row>
    <row r="3844" spans="1:10" x14ac:dyDescent="0.25">
      <c r="A3844">
        <f t="shared" si="536"/>
        <v>0.38412235864743161</v>
      </c>
      <c r="B3844" s="2">
        <f t="shared" si="540"/>
        <v>38.410000000000927</v>
      </c>
      <c r="C3844" s="428">
        <f t="shared" si="537"/>
        <v>38.409999999999997</v>
      </c>
      <c r="D3844" s="425">
        <f t="shared" si="541"/>
        <v>0.38412235864742234</v>
      </c>
      <c r="E3844" s="433">
        <f t="shared" si="538"/>
        <v>38.409999999999997</v>
      </c>
      <c r="F3844" s="430">
        <f t="shared" si="542"/>
        <v>0.39958586357739578</v>
      </c>
      <c r="G3844" s="439">
        <f t="shared" si="539"/>
        <v>38.409999999999997</v>
      </c>
      <c r="H3844" s="435">
        <f t="shared" si="543"/>
        <v>0.39958586357739578</v>
      </c>
      <c r="I3844" s="577">
        <f t="shared" si="539"/>
        <v>38.409999999999997</v>
      </c>
      <c r="J3844" s="573">
        <f t="shared" si="544"/>
        <v>0.80354549305817702</v>
      </c>
    </row>
    <row r="3845" spans="1:10" x14ac:dyDescent="0.25">
      <c r="A3845">
        <f t="shared" ref="A3845:A3908" si="545">(((1+B3845/100)^A$2)*B3845/100)/(((1+B3845/100)^A$2)-1)</f>
        <v>0.38422231604551887</v>
      </c>
      <c r="B3845" s="2">
        <f t="shared" si="540"/>
        <v>38.420000000000925</v>
      </c>
      <c r="C3845" s="428">
        <f t="shared" si="537"/>
        <v>38.42</v>
      </c>
      <c r="D3845" s="425">
        <f t="shared" si="541"/>
        <v>0.38422231604550966</v>
      </c>
      <c r="E3845" s="433">
        <f t="shared" si="538"/>
        <v>38.42</v>
      </c>
      <c r="F3845" s="430">
        <f t="shared" si="542"/>
        <v>0.39967825775291838</v>
      </c>
      <c r="G3845" s="439">
        <f t="shared" si="539"/>
        <v>38.42</v>
      </c>
      <c r="H3845" s="435">
        <f t="shared" si="543"/>
        <v>0.39967825775291838</v>
      </c>
      <c r="I3845" s="577">
        <f t="shared" si="539"/>
        <v>38.42</v>
      </c>
      <c r="J3845" s="573">
        <f t="shared" si="544"/>
        <v>0.80362790034393095</v>
      </c>
    </row>
    <row r="3846" spans="1:10" x14ac:dyDescent="0.25">
      <c r="A3846">
        <f t="shared" si="545"/>
        <v>0.38432227352676418</v>
      </c>
      <c r="B3846" s="2">
        <f t="shared" si="540"/>
        <v>38.430000000000923</v>
      </c>
      <c r="C3846" s="428">
        <f t="shared" ref="C3846:C3909" si="546">ROUND(C3845+0.01,2)</f>
        <v>38.43</v>
      </c>
      <c r="D3846" s="425">
        <f t="shared" si="541"/>
        <v>0.38432227352675502</v>
      </c>
      <c r="E3846" s="433">
        <f t="shared" ref="E3846:E3909" si="547">ROUND(E3845+0.01,2)</f>
        <v>38.43</v>
      </c>
      <c r="F3846" s="430">
        <f t="shared" si="542"/>
        <v>0.39977065579430415</v>
      </c>
      <c r="G3846" s="439">
        <f t="shared" ref="G3846:I3909" si="548">ROUND(G3845+0.01,2)</f>
        <v>38.43</v>
      </c>
      <c r="H3846" s="435">
        <f t="shared" si="543"/>
        <v>0.39977065579430415</v>
      </c>
      <c r="I3846" s="577">
        <f t="shared" si="548"/>
        <v>38.43</v>
      </c>
      <c r="J3846" s="573">
        <f t="shared" si="544"/>
        <v>0.80371030910539765</v>
      </c>
    </row>
    <row r="3847" spans="1:10" x14ac:dyDescent="0.25">
      <c r="A3847">
        <f t="shared" si="545"/>
        <v>0.38442223109100165</v>
      </c>
      <c r="B3847" s="2">
        <f t="shared" si="540"/>
        <v>38.440000000000921</v>
      </c>
      <c r="C3847" s="428">
        <f t="shared" si="546"/>
        <v>38.44</v>
      </c>
      <c r="D3847" s="425">
        <f t="shared" si="541"/>
        <v>0.38442223109099249</v>
      </c>
      <c r="E3847" s="433">
        <f t="shared" si="547"/>
        <v>38.44</v>
      </c>
      <c r="F3847" s="430">
        <f t="shared" si="542"/>
        <v>0.39986305769961322</v>
      </c>
      <c r="G3847" s="439">
        <f t="shared" si="548"/>
        <v>38.44</v>
      </c>
      <c r="H3847" s="435">
        <f t="shared" si="543"/>
        <v>0.39986305769961322</v>
      </c>
      <c r="I3847" s="577">
        <f t="shared" si="548"/>
        <v>38.44</v>
      </c>
      <c r="J3847" s="573">
        <f t="shared" si="544"/>
        <v>0.80379271934239238</v>
      </c>
    </row>
    <row r="3848" spans="1:10" x14ac:dyDescent="0.25">
      <c r="A3848">
        <f t="shared" si="545"/>
        <v>0.3845221887380661</v>
      </c>
      <c r="B3848" s="2">
        <f t="shared" si="540"/>
        <v>38.450000000000919</v>
      </c>
      <c r="C3848" s="428">
        <f t="shared" si="546"/>
        <v>38.450000000000003</v>
      </c>
      <c r="D3848" s="425">
        <f t="shared" si="541"/>
        <v>0.38452218873805694</v>
      </c>
      <c r="E3848" s="433">
        <f t="shared" si="547"/>
        <v>38.450000000000003</v>
      </c>
      <c r="F3848" s="430">
        <f t="shared" si="542"/>
        <v>0.39995546346690619</v>
      </c>
      <c r="G3848" s="439">
        <f t="shared" si="548"/>
        <v>38.450000000000003</v>
      </c>
      <c r="H3848" s="435">
        <f t="shared" si="543"/>
        <v>0.39995546346690619</v>
      </c>
      <c r="I3848" s="577">
        <f t="shared" si="548"/>
        <v>38.450000000000003</v>
      </c>
      <c r="J3848" s="573">
        <f t="shared" si="544"/>
        <v>0.80387513105472852</v>
      </c>
    </row>
    <row r="3849" spans="1:10" x14ac:dyDescent="0.25">
      <c r="A3849">
        <f t="shared" si="545"/>
        <v>0.3846221464677923</v>
      </c>
      <c r="B3849" s="2">
        <f t="shared" si="540"/>
        <v>38.460000000000917</v>
      </c>
      <c r="C3849" s="428">
        <f t="shared" si="546"/>
        <v>38.46</v>
      </c>
      <c r="D3849" s="425">
        <f t="shared" si="541"/>
        <v>0.3846221464677832</v>
      </c>
      <c r="E3849" s="433">
        <f t="shared" si="547"/>
        <v>38.46</v>
      </c>
      <c r="F3849" s="430">
        <f t="shared" si="542"/>
        <v>0.40004787309424494</v>
      </c>
      <c r="G3849" s="439">
        <f t="shared" si="548"/>
        <v>38.46</v>
      </c>
      <c r="H3849" s="435">
        <f t="shared" si="543"/>
        <v>0.40004787309424494</v>
      </c>
      <c r="I3849" s="577">
        <f t="shared" si="548"/>
        <v>38.46</v>
      </c>
      <c r="J3849" s="573">
        <f t="shared" si="544"/>
        <v>0.80395754424222099</v>
      </c>
    </row>
    <row r="3850" spans="1:10" x14ac:dyDescent="0.25">
      <c r="A3850">
        <f t="shared" si="545"/>
        <v>0.38472210428001558</v>
      </c>
      <c r="B3850" s="2">
        <f t="shared" si="540"/>
        <v>38.470000000000915</v>
      </c>
      <c r="C3850" s="428">
        <f t="shared" si="546"/>
        <v>38.47</v>
      </c>
      <c r="D3850" s="425">
        <f t="shared" si="541"/>
        <v>0.38472210428000642</v>
      </c>
      <c r="E3850" s="433">
        <f t="shared" si="547"/>
        <v>38.47</v>
      </c>
      <c r="F3850" s="430">
        <f t="shared" si="542"/>
        <v>0.40014028657969203</v>
      </c>
      <c r="G3850" s="439">
        <f t="shared" si="548"/>
        <v>38.47</v>
      </c>
      <c r="H3850" s="435">
        <f t="shared" si="543"/>
        <v>0.40014028657969203</v>
      </c>
      <c r="I3850" s="577">
        <f t="shared" si="548"/>
        <v>38.47</v>
      </c>
      <c r="J3850" s="573">
        <f t="shared" si="544"/>
        <v>0.80403995890468383</v>
      </c>
    </row>
    <row r="3851" spans="1:10" x14ac:dyDescent="0.25">
      <c r="A3851">
        <f t="shared" si="545"/>
        <v>0.38482206217457143</v>
      </c>
      <c r="B3851" s="2">
        <f t="shared" si="540"/>
        <v>38.480000000000913</v>
      </c>
      <c r="C3851" s="428">
        <f t="shared" si="546"/>
        <v>38.479999999999997</v>
      </c>
      <c r="D3851" s="425">
        <f t="shared" si="541"/>
        <v>0.38482206217456227</v>
      </c>
      <c r="E3851" s="433">
        <f t="shared" si="547"/>
        <v>38.479999999999997</v>
      </c>
      <c r="F3851" s="430">
        <f t="shared" si="542"/>
        <v>0.40023270392131088</v>
      </c>
      <c r="G3851" s="439">
        <f t="shared" si="548"/>
        <v>38.479999999999997</v>
      </c>
      <c r="H3851" s="435">
        <f t="shared" si="543"/>
        <v>0.40023270392131088</v>
      </c>
      <c r="I3851" s="577">
        <f t="shared" si="548"/>
        <v>38.479999999999997</v>
      </c>
      <c r="J3851" s="573">
        <f t="shared" si="544"/>
        <v>0.80412237504193207</v>
      </c>
    </row>
    <row r="3852" spans="1:10" x14ac:dyDescent="0.25">
      <c r="A3852">
        <f t="shared" si="545"/>
        <v>0.3849220201512959</v>
      </c>
      <c r="B3852" s="2">
        <f t="shared" si="540"/>
        <v>38.490000000000911</v>
      </c>
      <c r="C3852" s="428">
        <f t="shared" si="546"/>
        <v>38.49</v>
      </c>
      <c r="D3852" s="425">
        <f t="shared" si="541"/>
        <v>0.38492202015128679</v>
      </c>
      <c r="E3852" s="433">
        <f t="shared" si="547"/>
        <v>38.49</v>
      </c>
      <c r="F3852" s="430">
        <f t="shared" si="542"/>
        <v>0.400325125117166</v>
      </c>
      <c r="G3852" s="439">
        <f t="shared" si="548"/>
        <v>38.49</v>
      </c>
      <c r="H3852" s="435">
        <f t="shared" si="543"/>
        <v>0.400325125117166</v>
      </c>
      <c r="I3852" s="577">
        <f t="shared" si="548"/>
        <v>38.49</v>
      </c>
      <c r="J3852" s="573">
        <f t="shared" si="544"/>
        <v>0.80420479265378009</v>
      </c>
    </row>
    <row r="3853" spans="1:10" x14ac:dyDescent="0.25">
      <c r="A3853">
        <f t="shared" si="545"/>
        <v>0.38502197821002521</v>
      </c>
      <c r="B3853" s="2">
        <f t="shared" si="540"/>
        <v>38.500000000000909</v>
      </c>
      <c r="C3853" s="428">
        <f t="shared" si="546"/>
        <v>38.5</v>
      </c>
      <c r="D3853" s="425">
        <f t="shared" si="541"/>
        <v>0.3850219782100161</v>
      </c>
      <c r="E3853" s="433">
        <f t="shared" si="547"/>
        <v>38.5</v>
      </c>
      <c r="F3853" s="430">
        <f t="shared" si="542"/>
        <v>0.40041755016532238</v>
      </c>
      <c r="G3853" s="439">
        <f t="shared" si="548"/>
        <v>38.5</v>
      </c>
      <c r="H3853" s="435">
        <f t="shared" si="543"/>
        <v>0.40041755016532238</v>
      </c>
      <c r="I3853" s="577">
        <f t="shared" si="548"/>
        <v>38.5</v>
      </c>
      <c r="J3853" s="573">
        <f t="shared" si="544"/>
        <v>0.80428721174004192</v>
      </c>
    </row>
    <row r="3854" spans="1:10" x14ac:dyDescent="0.25">
      <c r="A3854">
        <f t="shared" si="545"/>
        <v>0.38512193635059588</v>
      </c>
      <c r="B3854" s="2">
        <f t="shared" si="540"/>
        <v>38.510000000000908</v>
      </c>
      <c r="C3854" s="428">
        <f t="shared" si="546"/>
        <v>38.51</v>
      </c>
      <c r="D3854" s="425">
        <f t="shared" si="541"/>
        <v>0.38512193635058684</v>
      </c>
      <c r="E3854" s="433">
        <f t="shared" si="547"/>
        <v>38.51</v>
      </c>
      <c r="F3854" s="430">
        <f t="shared" si="542"/>
        <v>0.40050997906384633</v>
      </c>
      <c r="G3854" s="439">
        <f t="shared" si="548"/>
        <v>38.51</v>
      </c>
      <c r="H3854" s="435">
        <f t="shared" si="543"/>
        <v>0.40050997906384633</v>
      </c>
      <c r="I3854" s="577">
        <f t="shared" si="548"/>
        <v>38.51</v>
      </c>
      <c r="J3854" s="573">
        <f t="shared" si="544"/>
        <v>0.80436963230053227</v>
      </c>
    </row>
    <row r="3855" spans="1:10" x14ac:dyDescent="0.25">
      <c r="A3855">
        <f t="shared" si="545"/>
        <v>0.38522189457284495</v>
      </c>
      <c r="B3855" s="2">
        <f t="shared" si="540"/>
        <v>38.520000000000906</v>
      </c>
      <c r="C3855" s="428">
        <f t="shared" si="546"/>
        <v>38.520000000000003</v>
      </c>
      <c r="D3855" s="425">
        <f t="shared" si="541"/>
        <v>0.38522189457283595</v>
      </c>
      <c r="E3855" s="433">
        <f t="shared" si="547"/>
        <v>38.520000000000003</v>
      </c>
      <c r="F3855" s="430">
        <f t="shared" si="542"/>
        <v>0.40060241181080475</v>
      </c>
      <c r="G3855" s="439">
        <f t="shared" si="548"/>
        <v>38.520000000000003</v>
      </c>
      <c r="H3855" s="435">
        <f t="shared" si="543"/>
        <v>0.40060241181080475</v>
      </c>
      <c r="I3855" s="577">
        <f t="shared" si="548"/>
        <v>38.520000000000003</v>
      </c>
      <c r="J3855" s="573">
        <f t="shared" si="544"/>
        <v>0.80445205433506628</v>
      </c>
    </row>
    <row r="3856" spans="1:10" x14ac:dyDescent="0.25">
      <c r="A3856">
        <f t="shared" si="545"/>
        <v>0.38532185287660964</v>
      </c>
      <c r="B3856" s="2">
        <f t="shared" si="540"/>
        <v>38.530000000000904</v>
      </c>
      <c r="C3856" s="428">
        <f t="shared" si="546"/>
        <v>38.53</v>
      </c>
      <c r="D3856" s="425">
        <f t="shared" si="541"/>
        <v>0.38532185287660065</v>
      </c>
      <c r="E3856" s="433">
        <f t="shared" si="547"/>
        <v>38.53</v>
      </c>
      <c r="F3856" s="430">
        <f t="shared" si="542"/>
        <v>0.4006948484042655</v>
      </c>
      <c r="G3856" s="439">
        <f t="shared" si="548"/>
        <v>38.53</v>
      </c>
      <c r="H3856" s="435">
        <f t="shared" si="543"/>
        <v>0.4006948484042655</v>
      </c>
      <c r="I3856" s="577">
        <f t="shared" si="548"/>
        <v>38.53</v>
      </c>
      <c r="J3856" s="573">
        <f t="shared" si="544"/>
        <v>0.80453447784345788</v>
      </c>
    </row>
    <row r="3857" spans="1:10" x14ac:dyDescent="0.25">
      <c r="A3857">
        <f t="shared" si="545"/>
        <v>0.38542181126172748</v>
      </c>
      <c r="B3857" s="2">
        <f t="shared" si="540"/>
        <v>38.540000000000902</v>
      </c>
      <c r="C3857" s="428">
        <f t="shared" si="546"/>
        <v>38.54</v>
      </c>
      <c r="D3857" s="425">
        <f t="shared" si="541"/>
        <v>0.38542181126171848</v>
      </c>
      <c r="E3857" s="433">
        <f t="shared" si="547"/>
        <v>38.54</v>
      </c>
      <c r="F3857" s="430">
        <f t="shared" si="542"/>
        <v>0.4007872888422972</v>
      </c>
      <c r="G3857" s="439">
        <f t="shared" si="548"/>
        <v>38.54</v>
      </c>
      <c r="H3857" s="435">
        <f t="shared" si="543"/>
        <v>0.4007872888422972</v>
      </c>
      <c r="I3857" s="577">
        <f t="shared" si="548"/>
        <v>38.54</v>
      </c>
      <c r="J3857" s="573">
        <f t="shared" si="544"/>
        <v>0.8046169028255219</v>
      </c>
    </row>
    <row r="3858" spans="1:10" x14ac:dyDescent="0.25">
      <c r="A3858">
        <f t="shared" si="545"/>
        <v>0.38552176972803648</v>
      </c>
      <c r="B3858" s="2">
        <f t="shared" si="540"/>
        <v>38.5500000000009</v>
      </c>
      <c r="C3858" s="428">
        <f t="shared" si="546"/>
        <v>38.549999999999997</v>
      </c>
      <c r="D3858" s="425">
        <f t="shared" si="541"/>
        <v>0.38552176972802749</v>
      </c>
      <c r="E3858" s="433">
        <f t="shared" si="547"/>
        <v>38.549999999999997</v>
      </c>
      <c r="F3858" s="430">
        <f t="shared" si="542"/>
        <v>0.40087973312296965</v>
      </c>
      <c r="G3858" s="439">
        <f t="shared" si="548"/>
        <v>38.549999999999997</v>
      </c>
      <c r="H3858" s="435">
        <f t="shared" si="543"/>
        <v>0.40087973312296965</v>
      </c>
      <c r="I3858" s="577">
        <f t="shared" si="548"/>
        <v>38.549999999999997</v>
      </c>
      <c r="J3858" s="573">
        <f t="shared" si="544"/>
        <v>0.80469932928107324</v>
      </c>
    </row>
    <row r="3859" spans="1:10" x14ac:dyDescent="0.25">
      <c r="A3859">
        <f t="shared" si="545"/>
        <v>0.38562172827537478</v>
      </c>
      <c r="B3859" s="2">
        <f t="shared" si="540"/>
        <v>38.560000000000898</v>
      </c>
      <c r="C3859" s="428">
        <f t="shared" si="546"/>
        <v>38.56</v>
      </c>
      <c r="D3859" s="425">
        <f t="shared" si="541"/>
        <v>0.38562172827536578</v>
      </c>
      <c r="E3859" s="433">
        <f t="shared" si="547"/>
        <v>38.56</v>
      </c>
      <c r="F3859" s="430">
        <f t="shared" si="542"/>
        <v>0.40097218124435335</v>
      </c>
      <c r="G3859" s="439">
        <f t="shared" si="548"/>
        <v>38.56</v>
      </c>
      <c r="H3859" s="435">
        <f t="shared" si="543"/>
        <v>0.40097218124435335</v>
      </c>
      <c r="I3859" s="577">
        <f t="shared" si="548"/>
        <v>38.56</v>
      </c>
      <c r="J3859" s="573">
        <f t="shared" si="544"/>
        <v>0.80478175720992629</v>
      </c>
    </row>
    <row r="3860" spans="1:10" x14ac:dyDescent="0.25">
      <c r="A3860">
        <f t="shared" si="545"/>
        <v>0.385721686903581</v>
      </c>
      <c r="B3860" s="2">
        <f t="shared" si="540"/>
        <v>38.570000000000896</v>
      </c>
      <c r="C3860" s="428">
        <f t="shared" si="546"/>
        <v>38.57</v>
      </c>
      <c r="D3860" s="425">
        <f t="shared" si="541"/>
        <v>0.385721686903572</v>
      </c>
      <c r="E3860" s="433">
        <f t="shared" si="547"/>
        <v>38.57</v>
      </c>
      <c r="F3860" s="430">
        <f t="shared" si="542"/>
        <v>0.40106463320451941</v>
      </c>
      <c r="G3860" s="439">
        <f t="shared" si="548"/>
        <v>38.57</v>
      </c>
      <c r="H3860" s="435">
        <f t="shared" si="543"/>
        <v>0.40106463320451941</v>
      </c>
      <c r="I3860" s="577">
        <f t="shared" si="548"/>
        <v>38.57</v>
      </c>
      <c r="J3860" s="573">
        <f t="shared" si="544"/>
        <v>0.80486418661189585</v>
      </c>
    </row>
    <row r="3861" spans="1:10" x14ac:dyDescent="0.25">
      <c r="A3861">
        <f t="shared" si="545"/>
        <v>0.38582164561249405</v>
      </c>
      <c r="B3861" s="2">
        <f t="shared" si="540"/>
        <v>38.580000000000894</v>
      </c>
      <c r="C3861" s="428">
        <f t="shared" si="546"/>
        <v>38.58</v>
      </c>
      <c r="D3861" s="425">
        <f t="shared" si="541"/>
        <v>0.38582164561248511</v>
      </c>
      <c r="E3861" s="433">
        <f t="shared" si="547"/>
        <v>38.58</v>
      </c>
      <c r="F3861" s="430">
        <f t="shared" si="542"/>
        <v>0.40115708900154023</v>
      </c>
      <c r="G3861" s="439">
        <f t="shared" si="548"/>
        <v>38.58</v>
      </c>
      <c r="H3861" s="435">
        <f t="shared" si="543"/>
        <v>0.40115708900154023</v>
      </c>
      <c r="I3861" s="577">
        <f t="shared" si="548"/>
        <v>38.58</v>
      </c>
      <c r="J3861" s="573">
        <f t="shared" si="544"/>
        <v>0.80494661748679686</v>
      </c>
    </row>
    <row r="3862" spans="1:10" x14ac:dyDescent="0.25">
      <c r="A3862">
        <f t="shared" si="545"/>
        <v>0.385921604401953</v>
      </c>
      <c r="B3862" s="2">
        <f t="shared" si="540"/>
        <v>38.590000000000892</v>
      </c>
      <c r="C3862" s="428">
        <f t="shared" si="546"/>
        <v>38.590000000000003</v>
      </c>
      <c r="D3862" s="425">
        <f t="shared" si="541"/>
        <v>0.38592160440194412</v>
      </c>
      <c r="E3862" s="433">
        <f t="shared" si="547"/>
        <v>38.590000000000003</v>
      </c>
      <c r="F3862" s="430">
        <f t="shared" si="542"/>
        <v>0.40124954863348894</v>
      </c>
      <c r="G3862" s="439">
        <f t="shared" si="548"/>
        <v>38.590000000000003</v>
      </c>
      <c r="H3862" s="435">
        <f t="shared" si="543"/>
        <v>0.40124954863348894</v>
      </c>
      <c r="I3862" s="577">
        <f t="shared" si="548"/>
        <v>38.590000000000003</v>
      </c>
      <c r="J3862" s="573">
        <f t="shared" si="544"/>
        <v>0.80502904983444423</v>
      </c>
    </row>
    <row r="3863" spans="1:10" x14ac:dyDescent="0.25">
      <c r="A3863">
        <f t="shared" si="545"/>
        <v>0.38602156327179765</v>
      </c>
      <c r="B3863" s="2">
        <f t="shared" si="540"/>
        <v>38.60000000000089</v>
      </c>
      <c r="C3863" s="428">
        <f t="shared" si="546"/>
        <v>38.6</v>
      </c>
      <c r="D3863" s="425">
        <f t="shared" si="541"/>
        <v>0.38602156327178883</v>
      </c>
      <c r="E3863" s="433">
        <f t="shared" si="547"/>
        <v>38.6</v>
      </c>
      <c r="F3863" s="430">
        <f t="shared" si="542"/>
        <v>0.40134201209843939</v>
      </c>
      <c r="G3863" s="439">
        <f t="shared" si="548"/>
        <v>38.6</v>
      </c>
      <c r="H3863" s="435">
        <f t="shared" si="543"/>
        <v>0.40134201209843939</v>
      </c>
      <c r="I3863" s="577">
        <f t="shared" si="548"/>
        <v>38.6</v>
      </c>
      <c r="J3863" s="573">
        <f t="shared" si="544"/>
        <v>0.80511148365465202</v>
      </c>
    </row>
    <row r="3864" spans="1:10" x14ac:dyDescent="0.25">
      <c r="A3864">
        <f t="shared" si="545"/>
        <v>0.38612152222186774</v>
      </c>
      <c r="B3864" s="2">
        <f t="shared" si="540"/>
        <v>38.610000000000888</v>
      </c>
      <c r="C3864" s="428">
        <f t="shared" si="546"/>
        <v>38.61</v>
      </c>
      <c r="D3864" s="425">
        <f t="shared" si="541"/>
        <v>0.38612152222185886</v>
      </c>
      <c r="E3864" s="433">
        <f t="shared" si="547"/>
        <v>38.61</v>
      </c>
      <c r="F3864" s="430">
        <f t="shared" si="542"/>
        <v>0.40143447939446658</v>
      </c>
      <c r="G3864" s="439">
        <f t="shared" si="548"/>
        <v>38.61</v>
      </c>
      <c r="H3864" s="435">
        <f t="shared" si="543"/>
        <v>0.40143447939446658</v>
      </c>
      <c r="I3864" s="577">
        <f t="shared" si="548"/>
        <v>38.61</v>
      </c>
      <c r="J3864" s="573">
        <f t="shared" si="544"/>
        <v>0.80519391894723624</v>
      </c>
    </row>
    <row r="3865" spans="1:10" x14ac:dyDescent="0.25">
      <c r="A3865">
        <f t="shared" si="545"/>
        <v>0.38622148125200351</v>
      </c>
      <c r="B3865" s="2">
        <f t="shared" si="540"/>
        <v>38.620000000000886</v>
      </c>
      <c r="C3865" s="428">
        <f t="shared" si="546"/>
        <v>38.619999999999997</v>
      </c>
      <c r="D3865" s="425">
        <f t="shared" si="541"/>
        <v>0.38622148125199462</v>
      </c>
      <c r="E3865" s="433">
        <f t="shared" si="547"/>
        <v>38.619999999999997</v>
      </c>
      <c r="F3865" s="430">
        <f t="shared" si="542"/>
        <v>0.4015269505196461</v>
      </c>
      <c r="G3865" s="439">
        <f t="shared" si="548"/>
        <v>38.619999999999997</v>
      </c>
      <c r="H3865" s="435">
        <f t="shared" si="543"/>
        <v>0.4015269505196461</v>
      </c>
      <c r="I3865" s="577">
        <f t="shared" si="548"/>
        <v>38.619999999999997</v>
      </c>
      <c r="J3865" s="573">
        <f t="shared" si="544"/>
        <v>0.80527635571201051</v>
      </c>
    </row>
    <row r="3866" spans="1:10" x14ac:dyDescent="0.25">
      <c r="A3866">
        <f t="shared" si="545"/>
        <v>0.38632144036204535</v>
      </c>
      <c r="B3866" s="2">
        <f t="shared" si="540"/>
        <v>38.630000000000884</v>
      </c>
      <c r="C3866" s="428">
        <f t="shared" si="546"/>
        <v>38.630000000000003</v>
      </c>
      <c r="D3866" s="425">
        <f t="shared" si="541"/>
        <v>0.38632144036203653</v>
      </c>
      <c r="E3866" s="433">
        <f t="shared" si="547"/>
        <v>38.630000000000003</v>
      </c>
      <c r="F3866" s="430">
        <f t="shared" si="542"/>
        <v>0.4016194254720547</v>
      </c>
      <c r="G3866" s="439">
        <f t="shared" si="548"/>
        <v>38.630000000000003</v>
      </c>
      <c r="H3866" s="435">
        <f t="shared" si="543"/>
        <v>0.4016194254720547</v>
      </c>
      <c r="I3866" s="577">
        <f t="shared" si="548"/>
        <v>38.630000000000003</v>
      </c>
      <c r="J3866" s="573">
        <f t="shared" si="544"/>
        <v>0.80535879394879106</v>
      </c>
    </row>
    <row r="3867" spans="1:10" x14ac:dyDescent="0.25">
      <c r="A3867">
        <f t="shared" si="545"/>
        <v>0.38642139955183424</v>
      </c>
      <c r="B3867" s="2">
        <f t="shared" si="540"/>
        <v>38.640000000000882</v>
      </c>
      <c r="C3867" s="428">
        <f t="shared" si="546"/>
        <v>38.64</v>
      </c>
      <c r="D3867" s="425">
        <f t="shared" si="541"/>
        <v>0.38642139955182542</v>
      </c>
      <c r="E3867" s="433">
        <f t="shared" si="547"/>
        <v>38.64</v>
      </c>
      <c r="F3867" s="430">
        <f t="shared" si="542"/>
        <v>0.40171190424976966</v>
      </c>
      <c r="G3867" s="439">
        <f t="shared" si="548"/>
        <v>38.64</v>
      </c>
      <c r="H3867" s="435">
        <f t="shared" si="543"/>
        <v>0.40171190424976966</v>
      </c>
      <c r="I3867" s="577">
        <f t="shared" si="548"/>
        <v>38.64</v>
      </c>
      <c r="J3867" s="573">
        <f t="shared" si="544"/>
        <v>0.80544123365739173</v>
      </c>
    </row>
    <row r="3868" spans="1:10" x14ac:dyDescent="0.25">
      <c r="A3868">
        <f t="shared" si="545"/>
        <v>0.38652135882121136</v>
      </c>
      <c r="B3868" s="2">
        <f t="shared" si="540"/>
        <v>38.65000000000088</v>
      </c>
      <c r="C3868" s="428">
        <f t="shared" si="546"/>
        <v>38.65</v>
      </c>
      <c r="D3868" s="425">
        <f t="shared" si="541"/>
        <v>0.38652135882120253</v>
      </c>
      <c r="E3868" s="433">
        <f t="shared" si="547"/>
        <v>38.65</v>
      </c>
      <c r="F3868" s="430">
        <f t="shared" si="542"/>
        <v>0.40180438685086955</v>
      </c>
      <c r="G3868" s="439">
        <f t="shared" si="548"/>
        <v>38.65</v>
      </c>
      <c r="H3868" s="435">
        <f t="shared" si="543"/>
        <v>0.40180438685086955</v>
      </c>
      <c r="I3868" s="577">
        <f t="shared" si="548"/>
        <v>38.65</v>
      </c>
      <c r="J3868" s="573">
        <f t="shared" si="544"/>
        <v>0.80552367483762821</v>
      </c>
    </row>
    <row r="3869" spans="1:10" x14ac:dyDescent="0.25">
      <c r="A3869">
        <f t="shared" si="545"/>
        <v>0.3866213181700181</v>
      </c>
      <c r="B3869" s="2">
        <f t="shared" si="540"/>
        <v>38.660000000000878</v>
      </c>
      <c r="C3869" s="428">
        <f t="shared" si="546"/>
        <v>38.659999999999997</v>
      </c>
      <c r="D3869" s="425">
        <f t="shared" si="541"/>
        <v>0.38662131817000922</v>
      </c>
      <c r="E3869" s="433">
        <f t="shared" si="547"/>
        <v>38.659999999999997</v>
      </c>
      <c r="F3869" s="430">
        <f t="shared" si="542"/>
        <v>0.40189687327343343</v>
      </c>
      <c r="G3869" s="439">
        <f t="shared" si="548"/>
        <v>38.659999999999997</v>
      </c>
      <c r="H3869" s="435">
        <f t="shared" si="543"/>
        <v>0.40189687327343343</v>
      </c>
      <c r="I3869" s="577">
        <f t="shared" si="548"/>
        <v>38.659999999999997</v>
      </c>
      <c r="J3869" s="573">
        <f t="shared" si="544"/>
        <v>0.80560611748931532</v>
      </c>
    </row>
    <row r="3870" spans="1:10" x14ac:dyDescent="0.25">
      <c r="A3870">
        <f t="shared" si="545"/>
        <v>0.38672127759809632</v>
      </c>
      <c r="B3870" s="2">
        <f t="shared" si="540"/>
        <v>38.670000000000876</v>
      </c>
      <c r="C3870" s="428">
        <f t="shared" si="546"/>
        <v>38.67</v>
      </c>
      <c r="D3870" s="425">
        <f t="shared" si="541"/>
        <v>0.38672127759808761</v>
      </c>
      <c r="E3870" s="433">
        <f t="shared" si="547"/>
        <v>38.67</v>
      </c>
      <c r="F3870" s="430">
        <f t="shared" si="542"/>
        <v>0.40198936351554154</v>
      </c>
      <c r="G3870" s="439">
        <f t="shared" si="548"/>
        <v>38.67</v>
      </c>
      <c r="H3870" s="435">
        <f t="shared" si="543"/>
        <v>0.40198936351554154</v>
      </c>
      <c r="I3870" s="577">
        <f t="shared" si="548"/>
        <v>38.67</v>
      </c>
      <c r="J3870" s="573">
        <f t="shared" si="544"/>
        <v>0.80568856161226809</v>
      </c>
    </row>
    <row r="3871" spans="1:10" x14ac:dyDescent="0.25">
      <c r="A3871">
        <f t="shared" si="545"/>
        <v>0.38682123710528821</v>
      </c>
      <c r="B3871" s="2">
        <f t="shared" si="540"/>
        <v>38.680000000000874</v>
      </c>
      <c r="C3871" s="428">
        <f t="shared" si="546"/>
        <v>38.68</v>
      </c>
      <c r="D3871" s="425">
        <f t="shared" si="541"/>
        <v>0.38682123710527949</v>
      </c>
      <c r="E3871" s="433">
        <f t="shared" si="547"/>
        <v>38.68</v>
      </c>
      <c r="F3871" s="430">
        <f t="shared" si="542"/>
        <v>0.40208185757527459</v>
      </c>
      <c r="G3871" s="439">
        <f t="shared" si="548"/>
        <v>38.68</v>
      </c>
      <c r="H3871" s="435">
        <f t="shared" si="543"/>
        <v>0.40208185757527459</v>
      </c>
      <c r="I3871" s="577">
        <f t="shared" si="548"/>
        <v>38.68</v>
      </c>
      <c r="J3871" s="573">
        <f t="shared" si="544"/>
        <v>0.80577100720630124</v>
      </c>
    </row>
    <row r="3872" spans="1:10" x14ac:dyDescent="0.25">
      <c r="A3872">
        <f t="shared" si="545"/>
        <v>0.3869211966914361</v>
      </c>
      <c r="B3872" s="2">
        <f t="shared" ref="B3872:B3935" si="549">B3871+0.01</f>
        <v>38.690000000000872</v>
      </c>
      <c r="C3872" s="428">
        <f t="shared" si="546"/>
        <v>38.69</v>
      </c>
      <c r="D3872" s="425">
        <f t="shared" si="541"/>
        <v>0.38692119669142733</v>
      </c>
      <c r="E3872" s="433">
        <f t="shared" si="547"/>
        <v>38.69</v>
      </c>
      <c r="F3872" s="430">
        <f t="shared" si="542"/>
        <v>0.40217435545071462</v>
      </c>
      <c r="G3872" s="439">
        <f t="shared" si="548"/>
        <v>38.69</v>
      </c>
      <c r="H3872" s="435">
        <f t="shared" si="543"/>
        <v>0.40217435545071462</v>
      </c>
      <c r="I3872" s="577">
        <f t="shared" si="548"/>
        <v>38.69</v>
      </c>
      <c r="J3872" s="573">
        <f t="shared" si="544"/>
        <v>0.80585345427123023</v>
      </c>
    </row>
    <row r="3873" spans="1:10" x14ac:dyDescent="0.25">
      <c r="A3873">
        <f t="shared" si="545"/>
        <v>0.38702115635638284</v>
      </c>
      <c r="B3873" s="2">
        <f t="shared" si="549"/>
        <v>38.70000000000087</v>
      </c>
      <c r="C3873" s="428">
        <f t="shared" si="546"/>
        <v>38.700000000000003</v>
      </c>
      <c r="D3873" s="425">
        <f t="shared" si="541"/>
        <v>0.38702115635637424</v>
      </c>
      <c r="E3873" s="433">
        <f t="shared" si="547"/>
        <v>38.700000000000003</v>
      </c>
      <c r="F3873" s="430">
        <f t="shared" si="542"/>
        <v>0.40226685713994437</v>
      </c>
      <c r="G3873" s="439">
        <f t="shared" si="548"/>
        <v>38.700000000000003</v>
      </c>
      <c r="H3873" s="435">
        <f t="shared" si="543"/>
        <v>0.40226685713994437</v>
      </c>
      <c r="I3873" s="577">
        <f t="shared" si="548"/>
        <v>38.700000000000003</v>
      </c>
      <c r="J3873" s="573">
        <f t="shared" si="544"/>
        <v>0.80593590280687066</v>
      </c>
    </row>
    <row r="3874" spans="1:10" x14ac:dyDescent="0.25">
      <c r="A3874">
        <f t="shared" si="545"/>
        <v>0.38712111609997152</v>
      </c>
      <c r="B3874" s="2">
        <f t="shared" si="549"/>
        <v>38.710000000000868</v>
      </c>
      <c r="C3874" s="428">
        <f t="shared" si="546"/>
        <v>38.71</v>
      </c>
      <c r="D3874" s="425">
        <f t="shared" si="541"/>
        <v>0.3871211160999628</v>
      </c>
      <c r="E3874" s="433">
        <f t="shared" si="547"/>
        <v>38.71</v>
      </c>
      <c r="F3874" s="430">
        <f t="shared" si="542"/>
        <v>0.40235936264104721</v>
      </c>
      <c r="G3874" s="439">
        <f t="shared" si="548"/>
        <v>38.71</v>
      </c>
      <c r="H3874" s="435">
        <f t="shared" si="543"/>
        <v>0.40235936264104721</v>
      </c>
      <c r="I3874" s="577">
        <f t="shared" si="548"/>
        <v>38.71</v>
      </c>
      <c r="J3874" s="573">
        <f t="shared" si="544"/>
        <v>0.80601835281303669</v>
      </c>
    </row>
    <row r="3875" spans="1:10" x14ac:dyDescent="0.25">
      <c r="A3875">
        <f t="shared" si="545"/>
        <v>0.38722107592204552</v>
      </c>
      <c r="B3875" s="2">
        <f t="shared" si="549"/>
        <v>38.720000000000866</v>
      </c>
      <c r="C3875" s="428">
        <f t="shared" si="546"/>
        <v>38.72</v>
      </c>
      <c r="D3875" s="425">
        <f t="shared" si="541"/>
        <v>0.38722107592203681</v>
      </c>
      <c r="E3875" s="433">
        <f t="shared" si="547"/>
        <v>38.72</v>
      </c>
      <c r="F3875" s="430">
        <f t="shared" si="542"/>
        <v>0.40245187195210769</v>
      </c>
      <c r="G3875" s="439">
        <f t="shared" si="548"/>
        <v>38.72</v>
      </c>
      <c r="H3875" s="435">
        <f t="shared" si="543"/>
        <v>0.40245187195210769</v>
      </c>
      <c r="I3875" s="577">
        <f t="shared" si="548"/>
        <v>38.72</v>
      </c>
      <c r="J3875" s="573">
        <f t="shared" si="544"/>
        <v>0.80610080428954423</v>
      </c>
    </row>
    <row r="3876" spans="1:10" x14ac:dyDescent="0.25">
      <c r="A3876">
        <f t="shared" si="545"/>
        <v>0.38732103582244853</v>
      </c>
      <c r="B3876" s="2">
        <f t="shared" si="549"/>
        <v>38.730000000000864</v>
      </c>
      <c r="C3876" s="428">
        <f t="shared" si="546"/>
        <v>38.729999999999997</v>
      </c>
      <c r="D3876" s="425">
        <f t="shared" si="541"/>
        <v>0.38732103582243982</v>
      </c>
      <c r="E3876" s="433">
        <f t="shared" si="547"/>
        <v>38.729999999999997</v>
      </c>
      <c r="F3876" s="430">
        <f t="shared" si="542"/>
        <v>0.40254438507121121</v>
      </c>
      <c r="G3876" s="439">
        <f t="shared" si="548"/>
        <v>38.729999999999997</v>
      </c>
      <c r="H3876" s="435">
        <f t="shared" si="543"/>
        <v>0.40254438507121121</v>
      </c>
      <c r="I3876" s="577">
        <f t="shared" si="548"/>
        <v>38.729999999999997</v>
      </c>
      <c r="J3876" s="573">
        <f t="shared" si="544"/>
        <v>0.8061832572362081</v>
      </c>
    </row>
    <row r="3877" spans="1:10" x14ac:dyDescent="0.25">
      <c r="A3877">
        <f t="shared" si="545"/>
        <v>0.38742099580102468</v>
      </c>
      <c r="B3877" s="2">
        <f t="shared" si="549"/>
        <v>38.740000000000862</v>
      </c>
      <c r="C3877" s="428">
        <f t="shared" si="546"/>
        <v>38.74</v>
      </c>
      <c r="D3877" s="425">
        <f t="shared" si="541"/>
        <v>0.38742099580101608</v>
      </c>
      <c r="E3877" s="433">
        <f t="shared" si="547"/>
        <v>38.74</v>
      </c>
      <c r="F3877" s="430">
        <f t="shared" si="542"/>
        <v>0.40263690199644403</v>
      </c>
      <c r="G3877" s="439">
        <f t="shared" si="548"/>
        <v>38.74</v>
      </c>
      <c r="H3877" s="435">
        <f t="shared" si="543"/>
        <v>0.40263690199644403</v>
      </c>
      <c r="I3877" s="577">
        <f t="shared" si="548"/>
        <v>38.74</v>
      </c>
      <c r="J3877" s="573">
        <f t="shared" si="544"/>
        <v>0.80626571165284422</v>
      </c>
    </row>
    <row r="3878" spans="1:10" x14ac:dyDescent="0.25">
      <c r="A3878">
        <f t="shared" si="545"/>
        <v>0.38752095585761825</v>
      </c>
      <c r="B3878" s="2">
        <f t="shared" si="549"/>
        <v>38.75000000000086</v>
      </c>
      <c r="C3878" s="428">
        <f t="shared" si="546"/>
        <v>38.75</v>
      </c>
      <c r="D3878" s="425">
        <f t="shared" si="541"/>
        <v>0.38752095585760965</v>
      </c>
      <c r="E3878" s="433">
        <f t="shared" si="547"/>
        <v>38.75</v>
      </c>
      <c r="F3878" s="430">
        <f t="shared" si="542"/>
        <v>0.4027294227258929</v>
      </c>
      <c r="G3878" s="439">
        <f t="shared" si="548"/>
        <v>38.75</v>
      </c>
      <c r="H3878" s="435">
        <f t="shared" si="543"/>
        <v>0.4027294227258929</v>
      </c>
      <c r="I3878" s="577">
        <f t="shared" si="548"/>
        <v>38.75</v>
      </c>
      <c r="J3878" s="573">
        <f t="shared" si="544"/>
        <v>0.80634816753926708</v>
      </c>
    </row>
    <row r="3879" spans="1:10" x14ac:dyDescent="0.25">
      <c r="A3879">
        <f t="shared" si="545"/>
        <v>0.38762091599207393</v>
      </c>
      <c r="B3879" s="2">
        <f t="shared" si="549"/>
        <v>38.760000000000858</v>
      </c>
      <c r="C3879" s="428">
        <f t="shared" si="546"/>
        <v>38.76</v>
      </c>
      <c r="D3879" s="425">
        <f t="shared" si="541"/>
        <v>0.38762091599206533</v>
      </c>
      <c r="E3879" s="433">
        <f t="shared" si="547"/>
        <v>38.76</v>
      </c>
      <c r="F3879" s="430">
        <f t="shared" si="542"/>
        <v>0.40282194725764603</v>
      </c>
      <c r="G3879" s="439">
        <f t="shared" si="548"/>
        <v>38.76</v>
      </c>
      <c r="H3879" s="435">
        <f t="shared" si="543"/>
        <v>0.40282194725764603</v>
      </c>
      <c r="I3879" s="577">
        <f t="shared" si="548"/>
        <v>38.76</v>
      </c>
      <c r="J3879" s="573">
        <f t="shared" si="544"/>
        <v>0.80643062489529249</v>
      </c>
    </row>
    <row r="3880" spans="1:10" x14ac:dyDescent="0.25">
      <c r="A3880">
        <f t="shared" si="545"/>
        <v>0.38772087620423668</v>
      </c>
      <c r="B3880" s="2">
        <f t="shared" si="549"/>
        <v>38.770000000000856</v>
      </c>
      <c r="C3880" s="428">
        <f t="shared" si="546"/>
        <v>38.770000000000003</v>
      </c>
      <c r="D3880" s="425">
        <f t="shared" si="541"/>
        <v>0.38772087620422824</v>
      </c>
      <c r="E3880" s="433">
        <f t="shared" si="547"/>
        <v>38.770000000000003</v>
      </c>
      <c r="F3880" s="430">
        <f t="shared" si="542"/>
        <v>0.40291447558979204</v>
      </c>
      <c r="G3880" s="439">
        <f t="shared" si="548"/>
        <v>38.770000000000003</v>
      </c>
      <c r="H3880" s="435">
        <f t="shared" si="543"/>
        <v>0.40291447558979204</v>
      </c>
      <c r="I3880" s="577">
        <f t="shared" si="548"/>
        <v>38.770000000000003</v>
      </c>
      <c r="J3880" s="573">
        <f t="shared" si="544"/>
        <v>0.80651308372073538</v>
      </c>
    </row>
    <row r="3881" spans="1:10" x14ac:dyDescent="0.25">
      <c r="A3881">
        <f t="shared" si="545"/>
        <v>0.38782083649395188</v>
      </c>
      <c r="B3881" s="2">
        <f t="shared" si="549"/>
        <v>38.780000000000854</v>
      </c>
      <c r="C3881" s="428">
        <f t="shared" si="546"/>
        <v>38.78</v>
      </c>
      <c r="D3881" s="425">
        <f t="shared" si="541"/>
        <v>0.38782083649394339</v>
      </c>
      <c r="E3881" s="433">
        <f t="shared" si="547"/>
        <v>38.78</v>
      </c>
      <c r="F3881" s="430">
        <f t="shared" si="542"/>
        <v>0.40300700772042075</v>
      </c>
      <c r="G3881" s="439">
        <f t="shared" si="548"/>
        <v>38.78</v>
      </c>
      <c r="H3881" s="435">
        <f t="shared" si="543"/>
        <v>0.40300700772042075</v>
      </c>
      <c r="I3881" s="577">
        <f t="shared" si="548"/>
        <v>38.78</v>
      </c>
      <c r="J3881" s="573">
        <f t="shared" si="544"/>
        <v>0.80659554401541167</v>
      </c>
    </row>
    <row r="3882" spans="1:10" x14ac:dyDescent="0.25">
      <c r="A3882">
        <f t="shared" si="545"/>
        <v>0.38792079686106512</v>
      </c>
      <c r="B3882" s="2">
        <f t="shared" si="549"/>
        <v>38.790000000000852</v>
      </c>
      <c r="C3882" s="428">
        <f t="shared" si="546"/>
        <v>38.79</v>
      </c>
      <c r="D3882" s="425">
        <f t="shared" si="541"/>
        <v>0.38792079686105657</v>
      </c>
      <c r="E3882" s="433">
        <f t="shared" si="547"/>
        <v>38.79</v>
      </c>
      <c r="F3882" s="430">
        <f t="shared" si="542"/>
        <v>0.40309954364762252</v>
      </c>
      <c r="G3882" s="439">
        <f t="shared" si="548"/>
        <v>38.79</v>
      </c>
      <c r="H3882" s="435">
        <f t="shared" si="543"/>
        <v>0.40309954364762252</v>
      </c>
      <c r="I3882" s="577">
        <f t="shared" si="548"/>
        <v>38.79</v>
      </c>
      <c r="J3882" s="573">
        <f t="shared" si="544"/>
        <v>0.80667800577913662</v>
      </c>
    </row>
    <row r="3883" spans="1:10" x14ac:dyDescent="0.25">
      <c r="A3883">
        <f t="shared" si="545"/>
        <v>0.38802075730542218</v>
      </c>
      <c r="B3883" s="2">
        <f t="shared" si="549"/>
        <v>38.80000000000085</v>
      </c>
      <c r="C3883" s="428">
        <f t="shared" si="546"/>
        <v>38.799999999999997</v>
      </c>
      <c r="D3883" s="425">
        <f t="shared" si="541"/>
        <v>0.38802075730541374</v>
      </c>
      <c r="E3883" s="433">
        <f t="shared" si="547"/>
        <v>38.799999999999997</v>
      </c>
      <c r="F3883" s="430">
        <f t="shared" si="542"/>
        <v>0.40319208336948881</v>
      </c>
      <c r="G3883" s="439">
        <f t="shared" si="548"/>
        <v>38.799999999999997</v>
      </c>
      <c r="H3883" s="435">
        <f t="shared" si="543"/>
        <v>0.40319208336948881</v>
      </c>
      <c r="I3883" s="577">
        <f t="shared" si="548"/>
        <v>38.799999999999997</v>
      </c>
      <c r="J3883" s="573">
        <f t="shared" si="544"/>
        <v>0.80676046901172516</v>
      </c>
    </row>
    <row r="3884" spans="1:10" x14ac:dyDescent="0.25">
      <c r="A3884">
        <f t="shared" si="545"/>
        <v>0.38812071782686952</v>
      </c>
      <c r="B3884" s="2">
        <f t="shared" si="549"/>
        <v>38.810000000000848</v>
      </c>
      <c r="C3884" s="428">
        <f t="shared" si="546"/>
        <v>38.81</v>
      </c>
      <c r="D3884" s="425">
        <f t="shared" si="541"/>
        <v>0.38812071782686108</v>
      </c>
      <c r="E3884" s="433">
        <f t="shared" si="547"/>
        <v>38.81</v>
      </c>
      <c r="F3884" s="430">
        <f t="shared" si="542"/>
        <v>0.4032846268841121</v>
      </c>
      <c r="G3884" s="439">
        <f t="shared" si="548"/>
        <v>38.81</v>
      </c>
      <c r="H3884" s="435">
        <f t="shared" si="543"/>
        <v>0.4032846268841121</v>
      </c>
      <c r="I3884" s="577">
        <f t="shared" si="548"/>
        <v>38.81</v>
      </c>
      <c r="J3884" s="573">
        <f t="shared" si="544"/>
        <v>0.80684293371299354</v>
      </c>
    </row>
    <row r="3885" spans="1:10" x14ac:dyDescent="0.25">
      <c r="A3885">
        <f t="shared" si="545"/>
        <v>0.38822067842525354</v>
      </c>
      <c r="B3885" s="2">
        <f t="shared" si="549"/>
        <v>38.820000000000846</v>
      </c>
      <c r="C3885" s="428">
        <f t="shared" si="546"/>
        <v>38.82</v>
      </c>
      <c r="D3885" s="425">
        <f t="shared" si="541"/>
        <v>0.3882206784252451</v>
      </c>
      <c r="E3885" s="433">
        <f t="shared" si="547"/>
        <v>38.82</v>
      </c>
      <c r="F3885" s="430">
        <f t="shared" si="542"/>
        <v>0.4033771741895853</v>
      </c>
      <c r="G3885" s="439">
        <f t="shared" si="548"/>
        <v>38.82</v>
      </c>
      <c r="H3885" s="435">
        <f t="shared" si="543"/>
        <v>0.4033771741895853</v>
      </c>
      <c r="I3885" s="577">
        <f t="shared" si="548"/>
        <v>38.82</v>
      </c>
      <c r="J3885" s="573">
        <f t="shared" si="544"/>
        <v>0.80692539988275702</v>
      </c>
    </row>
    <row r="3886" spans="1:10" x14ac:dyDescent="0.25">
      <c r="A3886">
        <f t="shared" si="545"/>
        <v>0.38832063910042119</v>
      </c>
      <c r="B3886" s="2">
        <f t="shared" si="549"/>
        <v>38.830000000000844</v>
      </c>
      <c r="C3886" s="428">
        <f t="shared" si="546"/>
        <v>38.83</v>
      </c>
      <c r="D3886" s="425">
        <f t="shared" si="541"/>
        <v>0.3883206391004127</v>
      </c>
      <c r="E3886" s="433">
        <f t="shared" si="547"/>
        <v>38.83</v>
      </c>
      <c r="F3886" s="430">
        <f t="shared" si="542"/>
        <v>0.40346972528400238</v>
      </c>
      <c r="G3886" s="439">
        <f t="shared" si="548"/>
        <v>38.83</v>
      </c>
      <c r="H3886" s="435">
        <f t="shared" si="543"/>
        <v>0.40346972528400238</v>
      </c>
      <c r="I3886" s="577">
        <f t="shared" si="548"/>
        <v>38.83</v>
      </c>
      <c r="J3886" s="573">
        <f t="shared" si="544"/>
        <v>0.80700786752083054</v>
      </c>
    </row>
    <row r="3887" spans="1:10" x14ac:dyDescent="0.25">
      <c r="A3887">
        <f t="shared" si="545"/>
        <v>0.38842059985221949</v>
      </c>
      <c r="B3887" s="2">
        <f t="shared" si="549"/>
        <v>38.840000000000842</v>
      </c>
      <c r="C3887" s="428">
        <f t="shared" si="546"/>
        <v>38.840000000000003</v>
      </c>
      <c r="D3887" s="425">
        <f t="shared" si="541"/>
        <v>0.38842059985221117</v>
      </c>
      <c r="E3887" s="433">
        <f t="shared" si="547"/>
        <v>38.840000000000003</v>
      </c>
      <c r="F3887" s="430">
        <f t="shared" si="542"/>
        <v>0.40356228016545853</v>
      </c>
      <c r="G3887" s="439">
        <f t="shared" si="548"/>
        <v>38.840000000000003</v>
      </c>
      <c r="H3887" s="435">
        <f t="shared" si="543"/>
        <v>0.40356228016545853</v>
      </c>
      <c r="I3887" s="577">
        <f t="shared" si="548"/>
        <v>38.840000000000003</v>
      </c>
      <c r="J3887" s="573">
        <f t="shared" si="544"/>
        <v>0.80709033662703067</v>
      </c>
    </row>
    <row r="3888" spans="1:10" x14ac:dyDescent="0.25">
      <c r="A3888">
        <f t="shared" si="545"/>
        <v>0.38852056068049612</v>
      </c>
      <c r="B3888" s="2">
        <f t="shared" si="549"/>
        <v>38.85000000000084</v>
      </c>
      <c r="C3888" s="428">
        <f t="shared" si="546"/>
        <v>38.85</v>
      </c>
      <c r="D3888" s="425">
        <f t="shared" si="541"/>
        <v>0.38852056068048779</v>
      </c>
      <c r="E3888" s="433">
        <f t="shared" si="547"/>
        <v>38.85</v>
      </c>
      <c r="F3888" s="430">
        <f t="shared" si="542"/>
        <v>0.40365483883204911</v>
      </c>
      <c r="G3888" s="439">
        <f t="shared" si="548"/>
        <v>38.85</v>
      </c>
      <c r="H3888" s="435">
        <f t="shared" si="543"/>
        <v>0.40365483883204911</v>
      </c>
      <c r="I3888" s="577">
        <f t="shared" si="548"/>
        <v>38.85</v>
      </c>
      <c r="J3888" s="573">
        <f t="shared" si="544"/>
        <v>0.80717280720117213</v>
      </c>
    </row>
    <row r="3889" spans="1:10" x14ac:dyDescent="0.25">
      <c r="A3889">
        <f t="shared" si="545"/>
        <v>0.38862052158509874</v>
      </c>
      <c r="B3889" s="2">
        <f t="shared" si="549"/>
        <v>38.860000000000838</v>
      </c>
      <c r="C3889" s="428">
        <f t="shared" si="546"/>
        <v>38.86</v>
      </c>
      <c r="D3889" s="425">
        <f t="shared" si="541"/>
        <v>0.38862052158509036</v>
      </c>
      <c r="E3889" s="433">
        <f t="shared" si="547"/>
        <v>38.86</v>
      </c>
      <c r="F3889" s="430">
        <f t="shared" si="542"/>
        <v>0.40374740128187103</v>
      </c>
      <c r="G3889" s="439">
        <f t="shared" si="548"/>
        <v>38.86</v>
      </c>
      <c r="H3889" s="435">
        <f t="shared" si="543"/>
        <v>0.40374740128187103</v>
      </c>
      <c r="I3889" s="577">
        <f t="shared" si="548"/>
        <v>38.86</v>
      </c>
      <c r="J3889" s="573">
        <f t="shared" si="544"/>
        <v>0.80725527924307106</v>
      </c>
    </row>
    <row r="3890" spans="1:10" x14ac:dyDescent="0.25">
      <c r="A3890">
        <f t="shared" si="545"/>
        <v>0.38872048256587555</v>
      </c>
      <c r="B3890" s="2">
        <f t="shared" si="549"/>
        <v>38.870000000000836</v>
      </c>
      <c r="C3890" s="428">
        <f t="shared" si="546"/>
        <v>38.869999999999997</v>
      </c>
      <c r="D3890" s="425">
        <f t="shared" si="541"/>
        <v>0.38872048256586716</v>
      </c>
      <c r="E3890" s="433">
        <f t="shared" si="547"/>
        <v>38.869999999999997</v>
      </c>
      <c r="F3890" s="430">
        <f t="shared" si="542"/>
        <v>0.40383996751302165</v>
      </c>
      <c r="G3890" s="439">
        <f t="shared" si="548"/>
        <v>38.869999999999997</v>
      </c>
      <c r="H3890" s="435">
        <f t="shared" si="543"/>
        <v>0.40383996751302165</v>
      </c>
      <c r="I3890" s="577">
        <f t="shared" si="548"/>
        <v>38.869999999999997</v>
      </c>
      <c r="J3890" s="573">
        <f t="shared" si="544"/>
        <v>0.80733775275254327</v>
      </c>
    </row>
    <row r="3891" spans="1:10" x14ac:dyDescent="0.25">
      <c r="A3891">
        <f t="shared" si="545"/>
        <v>0.38882044362267476</v>
      </c>
      <c r="B3891" s="2">
        <f t="shared" si="549"/>
        <v>38.880000000000834</v>
      </c>
      <c r="C3891" s="428">
        <f t="shared" si="546"/>
        <v>38.880000000000003</v>
      </c>
      <c r="D3891" s="425">
        <f t="shared" si="541"/>
        <v>0.38882044362266649</v>
      </c>
      <c r="E3891" s="433">
        <f t="shared" si="547"/>
        <v>38.880000000000003</v>
      </c>
      <c r="F3891" s="430">
        <f t="shared" si="542"/>
        <v>0.40393253752359931</v>
      </c>
      <c r="G3891" s="439">
        <f t="shared" si="548"/>
        <v>38.880000000000003</v>
      </c>
      <c r="H3891" s="435">
        <f t="shared" si="543"/>
        <v>0.40393253752359931</v>
      </c>
      <c r="I3891" s="577">
        <f t="shared" si="548"/>
        <v>38.880000000000003</v>
      </c>
      <c r="J3891" s="573">
        <f t="shared" si="544"/>
        <v>0.80742022772940381</v>
      </c>
    </row>
    <row r="3892" spans="1:10" x14ac:dyDescent="0.25">
      <c r="A3892">
        <f t="shared" si="545"/>
        <v>0.38892040475534528</v>
      </c>
      <c r="B3892" s="2">
        <f t="shared" si="549"/>
        <v>38.890000000000832</v>
      </c>
      <c r="C3892" s="428">
        <f t="shared" si="546"/>
        <v>38.89</v>
      </c>
      <c r="D3892" s="425">
        <f t="shared" si="541"/>
        <v>0.38892040475533696</v>
      </c>
      <c r="E3892" s="433">
        <f t="shared" si="547"/>
        <v>38.89</v>
      </c>
      <c r="F3892" s="430">
        <f t="shared" si="542"/>
        <v>0.40402511131170321</v>
      </c>
      <c r="G3892" s="439">
        <f t="shared" si="548"/>
        <v>38.89</v>
      </c>
      <c r="H3892" s="435">
        <f t="shared" si="543"/>
        <v>0.40402511131170321</v>
      </c>
      <c r="I3892" s="577">
        <f t="shared" si="548"/>
        <v>38.89</v>
      </c>
      <c r="J3892" s="573">
        <f t="shared" si="544"/>
        <v>0.80750270417346881</v>
      </c>
    </row>
    <row r="3893" spans="1:10" x14ac:dyDescent="0.25">
      <c r="A3893">
        <f t="shared" si="545"/>
        <v>0.38902036596373601</v>
      </c>
      <c r="B3893" s="2">
        <f t="shared" si="549"/>
        <v>38.90000000000083</v>
      </c>
      <c r="C3893" s="428">
        <f t="shared" si="546"/>
        <v>38.9</v>
      </c>
      <c r="D3893" s="425">
        <f t="shared" si="541"/>
        <v>0.38902036596372769</v>
      </c>
      <c r="E3893" s="433">
        <f t="shared" si="547"/>
        <v>38.9</v>
      </c>
      <c r="F3893" s="430">
        <f t="shared" si="542"/>
        <v>0.40411768887543337</v>
      </c>
      <c r="G3893" s="439">
        <f t="shared" si="548"/>
        <v>38.9</v>
      </c>
      <c r="H3893" s="435">
        <f t="shared" si="543"/>
        <v>0.40411768887543337</v>
      </c>
      <c r="I3893" s="577">
        <f t="shared" si="548"/>
        <v>38.9</v>
      </c>
      <c r="J3893" s="573">
        <f t="shared" si="544"/>
        <v>0.8075851820845541</v>
      </c>
    </row>
    <row r="3894" spans="1:10" x14ac:dyDescent="0.25">
      <c r="A3894">
        <f t="shared" si="545"/>
        <v>0.3891203272476963</v>
      </c>
      <c r="B3894" s="2">
        <f t="shared" si="549"/>
        <v>38.910000000000828</v>
      </c>
      <c r="C3894" s="428">
        <f t="shared" si="546"/>
        <v>38.909999999999997</v>
      </c>
      <c r="D3894" s="425">
        <f t="shared" si="541"/>
        <v>0.38912032724768802</v>
      </c>
      <c r="E3894" s="433">
        <f t="shared" si="547"/>
        <v>38.909999999999997</v>
      </c>
      <c r="F3894" s="430">
        <f t="shared" si="542"/>
        <v>0.40421027021289097</v>
      </c>
      <c r="G3894" s="439">
        <f t="shared" si="548"/>
        <v>38.909999999999997</v>
      </c>
      <c r="H3894" s="435">
        <f t="shared" si="543"/>
        <v>0.40421027021289097</v>
      </c>
      <c r="I3894" s="577">
        <f t="shared" si="548"/>
        <v>38.909999999999997</v>
      </c>
      <c r="J3894" s="573">
        <f t="shared" si="544"/>
        <v>0.80766766146247537</v>
      </c>
    </row>
    <row r="3895" spans="1:10" x14ac:dyDescent="0.25">
      <c r="A3895">
        <f t="shared" si="545"/>
        <v>0.3892202886070758</v>
      </c>
      <c r="B3895" s="2">
        <f t="shared" si="549"/>
        <v>38.920000000000826</v>
      </c>
      <c r="C3895" s="428">
        <f t="shared" si="546"/>
        <v>38.92</v>
      </c>
      <c r="D3895" s="425">
        <f t="shared" si="541"/>
        <v>0.38922028860706759</v>
      </c>
      <c r="E3895" s="433">
        <f t="shared" si="547"/>
        <v>38.92</v>
      </c>
      <c r="F3895" s="430">
        <f t="shared" si="542"/>
        <v>0.40430285532217763</v>
      </c>
      <c r="G3895" s="439">
        <f t="shared" si="548"/>
        <v>38.92</v>
      </c>
      <c r="H3895" s="435">
        <f t="shared" si="543"/>
        <v>0.40430285532217763</v>
      </c>
      <c r="I3895" s="577">
        <f t="shared" si="548"/>
        <v>38.92</v>
      </c>
      <c r="J3895" s="573">
        <f t="shared" si="544"/>
        <v>0.80775014230704834</v>
      </c>
    </row>
    <row r="3896" spans="1:10" x14ac:dyDescent="0.25">
      <c r="A3896">
        <f t="shared" si="545"/>
        <v>0.38932025004172449</v>
      </c>
      <c r="B3896" s="2">
        <f t="shared" si="549"/>
        <v>38.930000000000824</v>
      </c>
      <c r="C3896" s="428">
        <f t="shared" si="546"/>
        <v>38.93</v>
      </c>
      <c r="D3896" s="425">
        <f t="shared" si="541"/>
        <v>0.38932025004171628</v>
      </c>
      <c r="E3896" s="433">
        <f t="shared" si="547"/>
        <v>38.93</v>
      </c>
      <c r="F3896" s="430">
        <f t="shared" si="542"/>
        <v>0.404395444201396</v>
      </c>
      <c r="G3896" s="439">
        <f t="shared" si="548"/>
        <v>38.93</v>
      </c>
      <c r="H3896" s="435">
        <f t="shared" si="543"/>
        <v>0.404395444201396</v>
      </c>
      <c r="I3896" s="577">
        <f t="shared" si="548"/>
        <v>38.93</v>
      </c>
      <c r="J3896" s="573">
        <f t="shared" si="544"/>
        <v>0.80783262461808913</v>
      </c>
    </row>
    <row r="3897" spans="1:10" x14ac:dyDescent="0.25">
      <c r="A3897">
        <f t="shared" si="545"/>
        <v>0.38942021155149253</v>
      </c>
      <c r="B3897" s="2">
        <f t="shared" si="549"/>
        <v>38.940000000000822</v>
      </c>
      <c r="C3897" s="428">
        <f t="shared" si="546"/>
        <v>38.94</v>
      </c>
      <c r="D3897" s="425">
        <f t="shared" si="541"/>
        <v>0.38942021155148421</v>
      </c>
      <c r="E3897" s="433">
        <f t="shared" si="547"/>
        <v>38.94</v>
      </c>
      <c r="F3897" s="430">
        <f t="shared" si="542"/>
        <v>0.40448803684864976</v>
      </c>
      <c r="G3897" s="439">
        <f t="shared" si="548"/>
        <v>38.94</v>
      </c>
      <c r="H3897" s="435">
        <f t="shared" si="543"/>
        <v>0.40448803684864976</v>
      </c>
      <c r="I3897" s="577">
        <f t="shared" si="548"/>
        <v>38.94</v>
      </c>
      <c r="J3897" s="573">
        <f t="shared" si="544"/>
        <v>0.80791510839541303</v>
      </c>
    </row>
    <row r="3898" spans="1:10" x14ac:dyDescent="0.25">
      <c r="A3898">
        <f t="shared" si="545"/>
        <v>0.38952017313623039</v>
      </c>
      <c r="B3898" s="2">
        <f t="shared" si="549"/>
        <v>38.95000000000082</v>
      </c>
      <c r="C3898" s="428">
        <f t="shared" si="546"/>
        <v>38.950000000000003</v>
      </c>
      <c r="D3898" s="425">
        <f t="shared" si="541"/>
        <v>0.38952017313622228</v>
      </c>
      <c r="E3898" s="433">
        <f t="shared" si="547"/>
        <v>38.950000000000003</v>
      </c>
      <c r="F3898" s="430">
        <f t="shared" si="542"/>
        <v>0.40458063326204313</v>
      </c>
      <c r="G3898" s="439">
        <f t="shared" si="548"/>
        <v>38.950000000000003</v>
      </c>
      <c r="H3898" s="435">
        <f t="shared" si="543"/>
        <v>0.40458063326204313</v>
      </c>
      <c r="I3898" s="577">
        <f t="shared" si="548"/>
        <v>38.950000000000003</v>
      </c>
      <c r="J3898" s="573">
        <f t="shared" si="544"/>
        <v>0.80799759363883672</v>
      </c>
    </row>
    <row r="3899" spans="1:10" x14ac:dyDescent="0.25">
      <c r="A3899">
        <f t="shared" si="545"/>
        <v>0.38962013479578905</v>
      </c>
      <c r="B3899" s="2">
        <f t="shared" si="549"/>
        <v>38.960000000000818</v>
      </c>
      <c r="C3899" s="428">
        <f t="shared" si="546"/>
        <v>38.96</v>
      </c>
      <c r="D3899" s="425">
        <f t="shared" si="541"/>
        <v>0.38962013479578089</v>
      </c>
      <c r="E3899" s="433">
        <f t="shared" si="547"/>
        <v>38.96</v>
      </c>
      <c r="F3899" s="430">
        <f t="shared" si="542"/>
        <v>0.40467323343968153</v>
      </c>
      <c r="G3899" s="439">
        <f t="shared" si="548"/>
        <v>38.96</v>
      </c>
      <c r="H3899" s="435">
        <f t="shared" si="543"/>
        <v>0.40467323343968153</v>
      </c>
      <c r="I3899" s="577">
        <f t="shared" si="548"/>
        <v>38.96</v>
      </c>
      <c r="J3899" s="573">
        <f t="shared" si="544"/>
        <v>0.80808008034817547</v>
      </c>
    </row>
    <row r="3900" spans="1:10" x14ac:dyDescent="0.25">
      <c r="A3900">
        <f t="shared" si="545"/>
        <v>0.38972009653001966</v>
      </c>
      <c r="B3900" s="2">
        <f t="shared" si="549"/>
        <v>38.970000000000816</v>
      </c>
      <c r="C3900" s="428">
        <f t="shared" si="546"/>
        <v>38.97</v>
      </c>
      <c r="D3900" s="425">
        <f t="shared" si="541"/>
        <v>0.38972009653001149</v>
      </c>
      <c r="E3900" s="433">
        <f t="shared" si="547"/>
        <v>38.97</v>
      </c>
      <c r="F3900" s="430">
        <f t="shared" si="542"/>
        <v>0.40476583737967109</v>
      </c>
      <c r="G3900" s="439">
        <f t="shared" si="548"/>
        <v>38.97</v>
      </c>
      <c r="H3900" s="435">
        <f t="shared" si="543"/>
        <v>0.40476583737967109</v>
      </c>
      <c r="I3900" s="577">
        <f t="shared" si="548"/>
        <v>38.97</v>
      </c>
      <c r="J3900" s="573">
        <f t="shared" si="544"/>
        <v>0.80816256852324564</v>
      </c>
    </row>
    <row r="3901" spans="1:10" x14ac:dyDescent="0.25">
      <c r="A3901">
        <f t="shared" si="545"/>
        <v>0.38982005833877359</v>
      </c>
      <c r="B3901" s="2">
        <f t="shared" si="549"/>
        <v>38.980000000000814</v>
      </c>
      <c r="C3901" s="428">
        <f t="shared" si="546"/>
        <v>38.979999999999997</v>
      </c>
      <c r="D3901" s="425">
        <f t="shared" si="541"/>
        <v>0.38982005833876537</v>
      </c>
      <c r="E3901" s="433">
        <f t="shared" si="547"/>
        <v>38.979999999999997</v>
      </c>
      <c r="F3901" s="430">
        <f t="shared" si="542"/>
        <v>0.4048584450801187</v>
      </c>
      <c r="G3901" s="439">
        <f t="shared" si="548"/>
        <v>38.979999999999997</v>
      </c>
      <c r="H3901" s="435">
        <f t="shared" si="543"/>
        <v>0.4048584450801187</v>
      </c>
      <c r="I3901" s="577">
        <f t="shared" si="548"/>
        <v>38.979999999999997</v>
      </c>
      <c r="J3901" s="573">
        <f t="shared" si="544"/>
        <v>0.80824505816386316</v>
      </c>
    </row>
    <row r="3902" spans="1:10" x14ac:dyDescent="0.25">
      <c r="A3902">
        <f t="shared" si="545"/>
        <v>0.38992002022190253</v>
      </c>
      <c r="B3902" s="2">
        <f t="shared" si="549"/>
        <v>38.990000000000812</v>
      </c>
      <c r="C3902" s="428">
        <f t="shared" si="546"/>
        <v>38.99</v>
      </c>
      <c r="D3902" s="425">
        <f t="shared" si="541"/>
        <v>0.38992002022189448</v>
      </c>
      <c r="E3902" s="433">
        <f t="shared" si="547"/>
        <v>38.99</v>
      </c>
      <c r="F3902" s="430">
        <f t="shared" si="542"/>
        <v>0.40495105653913238</v>
      </c>
      <c r="G3902" s="439">
        <f t="shared" si="548"/>
        <v>38.99</v>
      </c>
      <c r="H3902" s="435">
        <f t="shared" si="543"/>
        <v>0.40495105653913238</v>
      </c>
      <c r="I3902" s="577">
        <f t="shared" si="548"/>
        <v>38.99</v>
      </c>
      <c r="J3902" s="573">
        <f t="shared" si="544"/>
        <v>0.80832754926984407</v>
      </c>
    </row>
    <row r="3903" spans="1:10" x14ac:dyDescent="0.25">
      <c r="A3903">
        <f t="shared" si="545"/>
        <v>0.3900199821792586</v>
      </c>
      <c r="B3903" s="2">
        <f t="shared" si="549"/>
        <v>39.00000000000081</v>
      </c>
      <c r="C3903" s="428">
        <f t="shared" si="546"/>
        <v>39</v>
      </c>
      <c r="D3903" s="425">
        <f t="shared" si="541"/>
        <v>0.3900199821792506</v>
      </c>
      <c r="E3903" s="433">
        <f t="shared" si="547"/>
        <v>39</v>
      </c>
      <c r="F3903" s="430">
        <f t="shared" si="542"/>
        <v>0.40504367175482064</v>
      </c>
      <c r="G3903" s="439">
        <f t="shared" si="548"/>
        <v>39</v>
      </c>
      <c r="H3903" s="435">
        <f t="shared" si="543"/>
        <v>0.40504367175482064</v>
      </c>
      <c r="I3903" s="577">
        <f t="shared" si="548"/>
        <v>39</v>
      </c>
      <c r="J3903" s="573">
        <f t="shared" si="544"/>
        <v>0.80841004184100407</v>
      </c>
    </row>
    <row r="3904" spans="1:10" x14ac:dyDescent="0.25">
      <c r="A3904">
        <f t="shared" si="545"/>
        <v>0.39011994421069429</v>
      </c>
      <c r="B3904" s="2">
        <f t="shared" si="549"/>
        <v>39.010000000000808</v>
      </c>
      <c r="C3904" s="428">
        <f t="shared" si="546"/>
        <v>39.01</v>
      </c>
      <c r="D3904" s="425">
        <f t="shared" si="541"/>
        <v>0.39011994421068613</v>
      </c>
      <c r="E3904" s="433">
        <f t="shared" si="547"/>
        <v>39.01</v>
      </c>
      <c r="F3904" s="430">
        <f t="shared" si="542"/>
        <v>0.40513629072529317</v>
      </c>
      <c r="G3904" s="439">
        <f t="shared" si="548"/>
        <v>39.01</v>
      </c>
      <c r="H3904" s="435">
        <f t="shared" si="543"/>
        <v>0.40513629072529317</v>
      </c>
      <c r="I3904" s="577">
        <f t="shared" si="548"/>
        <v>39.01</v>
      </c>
      <c r="J3904" s="573">
        <f t="shared" si="544"/>
        <v>0.80849253587716019</v>
      </c>
    </row>
    <row r="3905" spans="1:10" x14ac:dyDescent="0.25">
      <c r="A3905">
        <f t="shared" si="545"/>
        <v>0.39021990631606196</v>
      </c>
      <c r="B3905" s="2">
        <f t="shared" si="549"/>
        <v>39.020000000000806</v>
      </c>
      <c r="C3905" s="428">
        <f t="shared" si="546"/>
        <v>39.020000000000003</v>
      </c>
      <c r="D3905" s="425">
        <f t="shared" si="541"/>
        <v>0.39021990631605391</v>
      </c>
      <c r="E3905" s="433">
        <f t="shared" si="547"/>
        <v>39.020000000000003</v>
      </c>
      <c r="F3905" s="430">
        <f t="shared" si="542"/>
        <v>0.40522891344866058</v>
      </c>
      <c r="G3905" s="439">
        <f t="shared" si="548"/>
        <v>39.020000000000003</v>
      </c>
      <c r="H3905" s="435">
        <f t="shared" si="543"/>
        <v>0.40522891344866058</v>
      </c>
      <c r="I3905" s="577">
        <f t="shared" si="548"/>
        <v>39.020000000000003</v>
      </c>
      <c r="J3905" s="573">
        <f t="shared" si="544"/>
        <v>0.80857503137812725</v>
      </c>
    </row>
    <row r="3906" spans="1:10" x14ac:dyDescent="0.25">
      <c r="A3906">
        <f t="shared" si="545"/>
        <v>0.39031986849521472</v>
      </c>
      <c r="B3906" s="2">
        <f t="shared" si="549"/>
        <v>39.030000000000804</v>
      </c>
      <c r="C3906" s="428">
        <f t="shared" si="546"/>
        <v>39.03</v>
      </c>
      <c r="D3906" s="425">
        <f t="shared" si="541"/>
        <v>0.39031986849520678</v>
      </c>
      <c r="E3906" s="433">
        <f t="shared" si="547"/>
        <v>39.03</v>
      </c>
      <c r="F3906" s="430">
        <f t="shared" si="542"/>
        <v>0.40532153992303388</v>
      </c>
      <c r="G3906" s="439">
        <f t="shared" si="548"/>
        <v>39.03</v>
      </c>
      <c r="H3906" s="435">
        <f t="shared" si="543"/>
        <v>0.40532153992303388</v>
      </c>
      <c r="I3906" s="577">
        <f t="shared" si="548"/>
        <v>39.03</v>
      </c>
      <c r="J3906" s="573">
        <f t="shared" si="544"/>
        <v>0.80865752834372229</v>
      </c>
    </row>
    <row r="3907" spans="1:10" x14ac:dyDescent="0.25">
      <c r="A3907">
        <f t="shared" si="545"/>
        <v>0.39041983074800579</v>
      </c>
      <c r="B3907" s="2">
        <f t="shared" si="549"/>
        <v>39.040000000000802</v>
      </c>
      <c r="C3907" s="428">
        <f t="shared" si="546"/>
        <v>39.04</v>
      </c>
      <c r="D3907" s="425">
        <f t="shared" ref="D3907:D3970" si="550">(((1+C3907/100)^D$2)*C3907/100)/(((1+C3907/100)^D$2)-1)</f>
        <v>0.3904198307479978</v>
      </c>
      <c r="E3907" s="433">
        <f t="shared" si="547"/>
        <v>39.04</v>
      </c>
      <c r="F3907" s="430">
        <f t="shared" ref="F3907:F3970" si="551">(((1+E3907/100)^F$2)*E3907/100)/(((1+E3907/100)^F$2)-1)</f>
        <v>0.40541417014652559</v>
      </c>
      <c r="G3907" s="439">
        <f t="shared" si="548"/>
        <v>39.04</v>
      </c>
      <c r="H3907" s="435">
        <f t="shared" ref="H3907:H3970" si="552">(((1+G3907/100)^H$2)*G3907/100)/(((1+G3907/100)^H$2)-1)</f>
        <v>0.40541417014652559</v>
      </c>
      <c r="I3907" s="577">
        <f t="shared" si="548"/>
        <v>39.04</v>
      </c>
      <c r="J3907" s="573">
        <f t="shared" ref="J3907:J3970" si="553">(((1+I3907/100)^J$2)*I3907/100)/(((1+I3907/100)^J$2)-1)</f>
        <v>0.80874002677376167</v>
      </c>
    </row>
    <row r="3908" spans="1:10" x14ac:dyDescent="0.25">
      <c r="A3908">
        <f t="shared" si="545"/>
        <v>0.39051979307428875</v>
      </c>
      <c r="B3908" s="2">
        <f t="shared" si="549"/>
        <v>39.0500000000008</v>
      </c>
      <c r="C3908" s="428">
        <f t="shared" si="546"/>
        <v>39.049999999999997</v>
      </c>
      <c r="D3908" s="425">
        <f t="shared" si="550"/>
        <v>0.39051979307428075</v>
      </c>
      <c r="E3908" s="433">
        <f t="shared" si="547"/>
        <v>39.049999999999997</v>
      </c>
      <c r="F3908" s="430">
        <f t="shared" si="551"/>
        <v>0.40550680411724838</v>
      </c>
      <c r="G3908" s="439">
        <f t="shared" si="548"/>
        <v>39.049999999999997</v>
      </c>
      <c r="H3908" s="435">
        <f t="shared" si="552"/>
        <v>0.40550680411724838</v>
      </c>
      <c r="I3908" s="577">
        <f t="shared" si="548"/>
        <v>39.049999999999997</v>
      </c>
      <c r="J3908" s="573">
        <f t="shared" si="553"/>
        <v>0.8088225266680612</v>
      </c>
    </row>
    <row r="3909" spans="1:10" x14ac:dyDescent="0.25">
      <c r="A3909">
        <f t="shared" ref="A3909:A3972" si="554">(((1+B3909/100)^A$2)*B3909/100)/(((1+B3909/100)^A$2)-1)</f>
        <v>0.39061975547391736</v>
      </c>
      <c r="B3909" s="2">
        <f t="shared" si="549"/>
        <v>39.060000000000798</v>
      </c>
      <c r="C3909" s="428">
        <f t="shared" si="546"/>
        <v>39.06</v>
      </c>
      <c r="D3909" s="425">
        <f t="shared" si="550"/>
        <v>0.39061975547390942</v>
      </c>
      <c r="E3909" s="433">
        <f t="shared" si="547"/>
        <v>39.06</v>
      </c>
      <c r="F3909" s="430">
        <f t="shared" si="551"/>
        <v>0.40559944183331648</v>
      </c>
      <c r="G3909" s="439">
        <f t="shared" si="548"/>
        <v>39.06</v>
      </c>
      <c r="H3909" s="435">
        <f t="shared" si="552"/>
        <v>0.40559944183331648</v>
      </c>
      <c r="I3909" s="577">
        <f t="shared" si="548"/>
        <v>39.06</v>
      </c>
      <c r="J3909" s="573">
        <f t="shared" si="553"/>
        <v>0.80890502802643682</v>
      </c>
    </row>
    <row r="3910" spans="1:10" x14ac:dyDescent="0.25">
      <c r="A3910">
        <f t="shared" si="554"/>
        <v>0.3907197179467457</v>
      </c>
      <c r="B3910" s="2">
        <f t="shared" si="549"/>
        <v>39.070000000000796</v>
      </c>
      <c r="C3910" s="428">
        <f t="shared" ref="C3910:C3973" si="555">ROUND(C3909+0.01,2)</f>
        <v>39.07</v>
      </c>
      <c r="D3910" s="425">
        <f t="shared" si="550"/>
        <v>0.39071971794673777</v>
      </c>
      <c r="E3910" s="433">
        <f t="shared" ref="E3910:E3973" si="556">ROUND(E3909+0.01,2)</f>
        <v>39.07</v>
      </c>
      <c r="F3910" s="430">
        <f t="shared" si="551"/>
        <v>0.4056920832928444</v>
      </c>
      <c r="G3910" s="439">
        <f t="shared" ref="G3910:I3973" si="557">ROUND(G3909+0.01,2)</f>
        <v>39.07</v>
      </c>
      <c r="H3910" s="435">
        <f t="shared" si="552"/>
        <v>0.4056920832928444</v>
      </c>
      <c r="I3910" s="577">
        <f t="shared" si="557"/>
        <v>39.07</v>
      </c>
      <c r="J3910" s="573">
        <f t="shared" si="553"/>
        <v>0.80898753084870534</v>
      </c>
    </row>
    <row r="3911" spans="1:10" x14ac:dyDescent="0.25">
      <c r="A3911">
        <f t="shared" si="554"/>
        <v>0.39081968049262833</v>
      </c>
      <c r="B3911" s="2">
        <f t="shared" si="549"/>
        <v>39.080000000000794</v>
      </c>
      <c r="C3911" s="428">
        <f t="shared" si="555"/>
        <v>39.08</v>
      </c>
      <c r="D3911" s="425">
        <f t="shared" si="550"/>
        <v>0.39081968049262045</v>
      </c>
      <c r="E3911" s="433">
        <f t="shared" si="556"/>
        <v>39.08</v>
      </c>
      <c r="F3911" s="430">
        <f t="shared" si="551"/>
        <v>0.40578472849394781</v>
      </c>
      <c r="G3911" s="439">
        <f t="shared" si="557"/>
        <v>39.08</v>
      </c>
      <c r="H3911" s="435">
        <f t="shared" si="552"/>
        <v>0.40578472849394781</v>
      </c>
      <c r="I3911" s="577">
        <f t="shared" si="557"/>
        <v>39.08</v>
      </c>
      <c r="J3911" s="573">
        <f t="shared" si="553"/>
        <v>0.80907003513468279</v>
      </c>
    </row>
    <row r="3912" spans="1:10" x14ac:dyDescent="0.25">
      <c r="A3912">
        <f t="shared" si="554"/>
        <v>0.39091964311141991</v>
      </c>
      <c r="B3912" s="2">
        <f t="shared" si="549"/>
        <v>39.090000000000792</v>
      </c>
      <c r="C3912" s="428">
        <f t="shared" si="555"/>
        <v>39.090000000000003</v>
      </c>
      <c r="D3912" s="425">
        <f t="shared" si="550"/>
        <v>0.39091964311141203</v>
      </c>
      <c r="E3912" s="433">
        <f t="shared" si="556"/>
        <v>39.090000000000003</v>
      </c>
      <c r="F3912" s="430">
        <f t="shared" si="551"/>
        <v>0.40587737743474345</v>
      </c>
      <c r="G3912" s="439">
        <f t="shared" si="557"/>
        <v>39.090000000000003</v>
      </c>
      <c r="H3912" s="435">
        <f t="shared" si="552"/>
        <v>0.40587737743474345</v>
      </c>
      <c r="I3912" s="577">
        <f t="shared" si="557"/>
        <v>39.090000000000003</v>
      </c>
      <c r="J3912" s="573">
        <f t="shared" si="553"/>
        <v>0.80915254088418587</v>
      </c>
    </row>
    <row r="3913" spans="1:10" x14ac:dyDescent="0.25">
      <c r="A3913">
        <f t="shared" si="554"/>
        <v>0.39101960580297551</v>
      </c>
      <c r="B3913" s="2">
        <f t="shared" si="549"/>
        <v>39.10000000000079</v>
      </c>
      <c r="C3913" s="428">
        <f t="shared" si="555"/>
        <v>39.1</v>
      </c>
      <c r="D3913" s="425">
        <f t="shared" si="550"/>
        <v>0.39101960580296763</v>
      </c>
      <c r="E3913" s="433">
        <f t="shared" si="556"/>
        <v>39.1</v>
      </c>
      <c r="F3913" s="430">
        <f t="shared" si="551"/>
        <v>0.40597003011334826</v>
      </c>
      <c r="G3913" s="439">
        <f t="shared" si="557"/>
        <v>39.1</v>
      </c>
      <c r="H3913" s="435">
        <f t="shared" si="552"/>
        <v>0.40597003011334826</v>
      </c>
      <c r="I3913" s="577">
        <f t="shared" si="557"/>
        <v>39.1</v>
      </c>
      <c r="J3913" s="573">
        <f t="shared" si="553"/>
        <v>0.80923504809703051</v>
      </c>
    </row>
    <row r="3914" spans="1:10" x14ac:dyDescent="0.25">
      <c r="A3914">
        <f t="shared" si="554"/>
        <v>0.39111956856715024</v>
      </c>
      <c r="B3914" s="2">
        <f t="shared" si="549"/>
        <v>39.110000000000788</v>
      </c>
      <c r="C3914" s="428">
        <f t="shared" si="555"/>
        <v>39.11</v>
      </c>
      <c r="D3914" s="425">
        <f t="shared" si="550"/>
        <v>0.39111956856714236</v>
      </c>
      <c r="E3914" s="433">
        <f t="shared" si="556"/>
        <v>39.11</v>
      </c>
      <c r="F3914" s="430">
        <f t="shared" si="551"/>
        <v>0.40606268652788069</v>
      </c>
      <c r="G3914" s="439">
        <f t="shared" si="557"/>
        <v>39.11</v>
      </c>
      <c r="H3914" s="435">
        <f t="shared" si="552"/>
        <v>0.40606268652788069</v>
      </c>
      <c r="I3914" s="577">
        <f t="shared" si="557"/>
        <v>39.11</v>
      </c>
      <c r="J3914" s="573">
        <f t="shared" si="553"/>
        <v>0.8093175567730333</v>
      </c>
    </row>
    <row r="3915" spans="1:10" x14ac:dyDescent="0.25">
      <c r="A3915">
        <f t="shared" si="554"/>
        <v>0.39121953140379995</v>
      </c>
      <c r="B3915" s="2">
        <f t="shared" si="549"/>
        <v>39.120000000000786</v>
      </c>
      <c r="C3915" s="428">
        <f t="shared" si="555"/>
        <v>39.119999999999997</v>
      </c>
      <c r="D3915" s="425">
        <f t="shared" si="550"/>
        <v>0.39121953140379206</v>
      </c>
      <c r="E3915" s="433">
        <f t="shared" si="556"/>
        <v>39.119999999999997</v>
      </c>
      <c r="F3915" s="430">
        <f t="shared" si="551"/>
        <v>0.40615534667645981</v>
      </c>
      <c r="G3915" s="439">
        <f t="shared" si="557"/>
        <v>39.119999999999997</v>
      </c>
      <c r="H3915" s="435">
        <f t="shared" si="552"/>
        <v>0.40615534667645981</v>
      </c>
      <c r="I3915" s="577">
        <f t="shared" si="557"/>
        <v>39.119999999999997</v>
      </c>
      <c r="J3915" s="573">
        <f t="shared" si="553"/>
        <v>0.80940006691201072</v>
      </c>
    </row>
    <row r="3916" spans="1:10" x14ac:dyDescent="0.25">
      <c r="A3916">
        <f t="shared" si="554"/>
        <v>0.3913194943127804</v>
      </c>
      <c r="B3916" s="2">
        <f t="shared" si="549"/>
        <v>39.130000000000784</v>
      </c>
      <c r="C3916" s="428">
        <f t="shared" si="555"/>
        <v>39.130000000000003</v>
      </c>
      <c r="D3916" s="425">
        <f t="shared" si="550"/>
        <v>0.39131949431277252</v>
      </c>
      <c r="E3916" s="433">
        <f t="shared" si="556"/>
        <v>39.130000000000003</v>
      </c>
      <c r="F3916" s="430">
        <f t="shared" si="551"/>
        <v>0.40624801055720544</v>
      </c>
      <c r="G3916" s="439">
        <f t="shared" si="557"/>
        <v>39.130000000000003</v>
      </c>
      <c r="H3916" s="435">
        <f t="shared" si="552"/>
        <v>0.40624801055720544</v>
      </c>
      <c r="I3916" s="577">
        <f t="shared" si="557"/>
        <v>39.130000000000003</v>
      </c>
      <c r="J3916" s="573">
        <f t="shared" si="553"/>
        <v>0.80948257851377925</v>
      </c>
    </row>
    <row r="3917" spans="1:10" x14ac:dyDescent="0.25">
      <c r="A3917">
        <f t="shared" si="554"/>
        <v>0.39141945729394778</v>
      </c>
      <c r="B3917" s="2">
        <f t="shared" si="549"/>
        <v>39.140000000000782</v>
      </c>
      <c r="C3917" s="428">
        <f t="shared" si="555"/>
        <v>39.14</v>
      </c>
      <c r="D3917" s="425">
        <f t="shared" si="550"/>
        <v>0.39141945729393995</v>
      </c>
      <c r="E3917" s="433">
        <f t="shared" si="556"/>
        <v>39.14</v>
      </c>
      <c r="F3917" s="430">
        <f t="shared" si="551"/>
        <v>0.40634067816823843</v>
      </c>
      <c r="G3917" s="439">
        <f t="shared" si="557"/>
        <v>39.14</v>
      </c>
      <c r="H3917" s="435">
        <f t="shared" si="552"/>
        <v>0.40634067816823843</v>
      </c>
      <c r="I3917" s="577">
        <f t="shared" si="557"/>
        <v>39.14</v>
      </c>
      <c r="J3917" s="573">
        <f t="shared" si="553"/>
        <v>0.80956509157815504</v>
      </c>
    </row>
    <row r="3918" spans="1:10" x14ac:dyDescent="0.25">
      <c r="A3918">
        <f t="shared" si="554"/>
        <v>0.39151942034715853</v>
      </c>
      <c r="B3918" s="2">
        <f t="shared" si="549"/>
        <v>39.15000000000078</v>
      </c>
      <c r="C3918" s="428">
        <f t="shared" si="555"/>
        <v>39.15</v>
      </c>
      <c r="D3918" s="425">
        <f t="shared" si="550"/>
        <v>0.3915194203471507</v>
      </c>
      <c r="E3918" s="433">
        <f t="shared" si="556"/>
        <v>39.15</v>
      </c>
      <c r="F3918" s="430">
        <f t="shared" si="551"/>
        <v>0.4064333495076804</v>
      </c>
      <c r="G3918" s="439">
        <f t="shared" si="557"/>
        <v>39.15</v>
      </c>
      <c r="H3918" s="435">
        <f t="shared" si="552"/>
        <v>0.4064333495076804</v>
      </c>
      <c r="I3918" s="577">
        <f t="shared" si="557"/>
        <v>39.15</v>
      </c>
      <c r="J3918" s="573">
        <f t="shared" si="553"/>
        <v>0.80964760610495501</v>
      </c>
    </row>
    <row r="3919" spans="1:10" x14ac:dyDescent="0.25">
      <c r="A3919">
        <f t="shared" si="554"/>
        <v>0.39161938347226949</v>
      </c>
      <c r="B3919" s="2">
        <f t="shared" si="549"/>
        <v>39.160000000000778</v>
      </c>
      <c r="C3919" s="428">
        <f t="shared" si="555"/>
        <v>39.159999999999997</v>
      </c>
      <c r="D3919" s="425">
        <f t="shared" si="550"/>
        <v>0.39161938347226166</v>
      </c>
      <c r="E3919" s="433">
        <f t="shared" si="556"/>
        <v>39.159999999999997</v>
      </c>
      <c r="F3919" s="430">
        <f t="shared" si="551"/>
        <v>0.40652602457365378</v>
      </c>
      <c r="G3919" s="439">
        <f t="shared" si="557"/>
        <v>39.159999999999997</v>
      </c>
      <c r="H3919" s="435">
        <f t="shared" si="552"/>
        <v>0.40652602457365378</v>
      </c>
      <c r="I3919" s="577">
        <f t="shared" si="557"/>
        <v>39.159999999999997</v>
      </c>
      <c r="J3919" s="573">
        <f t="shared" si="553"/>
        <v>0.80973012209399553</v>
      </c>
    </row>
    <row r="3920" spans="1:10" x14ac:dyDescent="0.25">
      <c r="A3920">
        <f t="shared" si="554"/>
        <v>0.39171934666913771</v>
      </c>
      <c r="B3920" s="2">
        <f t="shared" si="549"/>
        <v>39.170000000000776</v>
      </c>
      <c r="C3920" s="428">
        <f t="shared" si="555"/>
        <v>39.17</v>
      </c>
      <c r="D3920" s="425">
        <f t="shared" si="550"/>
        <v>0.39171934666912994</v>
      </c>
      <c r="E3920" s="433">
        <f t="shared" si="556"/>
        <v>39.17</v>
      </c>
      <c r="F3920" s="430">
        <f t="shared" si="551"/>
        <v>0.40661870336428219</v>
      </c>
      <c r="G3920" s="439">
        <f t="shared" si="557"/>
        <v>39.17</v>
      </c>
      <c r="H3920" s="435">
        <f t="shared" si="552"/>
        <v>0.40661870336428219</v>
      </c>
      <c r="I3920" s="577">
        <f t="shared" si="557"/>
        <v>39.17</v>
      </c>
      <c r="J3920" s="573">
        <f t="shared" si="553"/>
        <v>0.80981263954509342</v>
      </c>
    </row>
    <row r="3921" spans="1:10" x14ac:dyDescent="0.25">
      <c r="A3921">
        <f t="shared" si="554"/>
        <v>0.39181930993762054</v>
      </c>
      <c r="B3921" s="2">
        <f t="shared" si="549"/>
        <v>39.180000000000774</v>
      </c>
      <c r="C3921" s="428">
        <f t="shared" si="555"/>
        <v>39.18</v>
      </c>
      <c r="D3921" s="425">
        <f t="shared" si="550"/>
        <v>0.39181930993761277</v>
      </c>
      <c r="E3921" s="433">
        <f t="shared" si="556"/>
        <v>39.18</v>
      </c>
      <c r="F3921" s="430">
        <f t="shared" si="551"/>
        <v>0.40671138587768962</v>
      </c>
      <c r="G3921" s="439">
        <f t="shared" si="557"/>
        <v>39.18</v>
      </c>
      <c r="H3921" s="435">
        <f t="shared" si="552"/>
        <v>0.40671138587768962</v>
      </c>
      <c r="I3921" s="577">
        <f t="shared" si="557"/>
        <v>39.18</v>
      </c>
      <c r="J3921" s="573">
        <f t="shared" si="553"/>
        <v>0.80989515845806515</v>
      </c>
    </row>
    <row r="3922" spans="1:10" x14ac:dyDescent="0.25">
      <c r="A3922">
        <f t="shared" si="554"/>
        <v>0.39191927327757553</v>
      </c>
      <c r="B3922" s="2">
        <f t="shared" si="549"/>
        <v>39.190000000000772</v>
      </c>
      <c r="C3922" s="428">
        <f t="shared" si="555"/>
        <v>39.19</v>
      </c>
      <c r="D3922" s="425">
        <f t="shared" si="550"/>
        <v>0.39191927327756776</v>
      </c>
      <c r="E3922" s="433">
        <f t="shared" si="556"/>
        <v>39.19</v>
      </c>
      <c r="F3922" s="430">
        <f t="shared" si="551"/>
        <v>0.40680407211200104</v>
      </c>
      <c r="G3922" s="439">
        <f t="shared" si="557"/>
        <v>39.19</v>
      </c>
      <c r="H3922" s="435">
        <f t="shared" si="552"/>
        <v>0.40680407211200104</v>
      </c>
      <c r="I3922" s="577">
        <f t="shared" si="557"/>
        <v>39.19</v>
      </c>
      <c r="J3922" s="573">
        <f t="shared" si="553"/>
        <v>0.8099776788327272</v>
      </c>
    </row>
    <row r="3923" spans="1:10" x14ac:dyDescent="0.25">
      <c r="A3923">
        <f t="shared" si="554"/>
        <v>0.39201923668886063</v>
      </c>
      <c r="B3923" s="2">
        <f t="shared" si="549"/>
        <v>39.20000000000077</v>
      </c>
      <c r="C3923" s="428">
        <f t="shared" si="555"/>
        <v>39.200000000000003</v>
      </c>
      <c r="D3923" s="425">
        <f t="shared" si="550"/>
        <v>0.39201923668885297</v>
      </c>
      <c r="E3923" s="433">
        <f t="shared" si="556"/>
        <v>39.200000000000003</v>
      </c>
      <c r="F3923" s="430">
        <f t="shared" si="551"/>
        <v>0.40689676206534275</v>
      </c>
      <c r="G3923" s="439">
        <f t="shared" si="557"/>
        <v>39.200000000000003</v>
      </c>
      <c r="H3923" s="435">
        <f t="shared" si="552"/>
        <v>0.40689676206534275</v>
      </c>
      <c r="I3923" s="577">
        <f t="shared" si="557"/>
        <v>39.200000000000003</v>
      </c>
      <c r="J3923" s="573">
        <f t="shared" si="553"/>
        <v>0.81006020066889639</v>
      </c>
    </row>
    <row r="3924" spans="1:10" x14ac:dyDescent="0.25">
      <c r="A3924">
        <f t="shared" si="554"/>
        <v>0.39211920017133417</v>
      </c>
      <c r="B3924" s="2">
        <f t="shared" si="549"/>
        <v>39.210000000000768</v>
      </c>
      <c r="C3924" s="428">
        <f t="shared" si="555"/>
        <v>39.21</v>
      </c>
      <c r="D3924" s="425">
        <f t="shared" si="550"/>
        <v>0.39211920017132645</v>
      </c>
      <c r="E3924" s="433">
        <f t="shared" si="556"/>
        <v>39.21</v>
      </c>
      <c r="F3924" s="430">
        <f t="shared" si="551"/>
        <v>0.40698945573584111</v>
      </c>
      <c r="G3924" s="439">
        <f t="shared" si="557"/>
        <v>39.21</v>
      </c>
      <c r="H3924" s="435">
        <f t="shared" si="552"/>
        <v>0.40698945573584111</v>
      </c>
      <c r="I3924" s="577">
        <f t="shared" si="557"/>
        <v>39.21</v>
      </c>
      <c r="J3924" s="573">
        <f t="shared" si="553"/>
        <v>0.8101427239663892</v>
      </c>
    </row>
    <row r="3925" spans="1:10" x14ac:dyDescent="0.25">
      <c r="A3925">
        <f t="shared" si="554"/>
        <v>0.39221916372485444</v>
      </c>
      <c r="B3925" s="2">
        <f t="shared" si="549"/>
        <v>39.220000000000766</v>
      </c>
      <c r="C3925" s="428">
        <f t="shared" si="555"/>
        <v>39.22</v>
      </c>
      <c r="D3925" s="425">
        <f t="shared" si="550"/>
        <v>0.39221916372484678</v>
      </c>
      <c r="E3925" s="433">
        <f t="shared" si="556"/>
        <v>39.22</v>
      </c>
      <c r="F3925" s="430">
        <f t="shared" si="551"/>
        <v>0.40708215312162416</v>
      </c>
      <c r="G3925" s="439">
        <f t="shared" si="557"/>
        <v>39.22</v>
      </c>
      <c r="H3925" s="435">
        <f t="shared" si="552"/>
        <v>0.40708215312162416</v>
      </c>
      <c r="I3925" s="577">
        <f t="shared" si="557"/>
        <v>39.22</v>
      </c>
      <c r="J3925" s="573">
        <f t="shared" si="553"/>
        <v>0.81022524872502311</v>
      </c>
    </row>
    <row r="3926" spans="1:10" x14ac:dyDescent="0.25">
      <c r="A3926">
        <f t="shared" si="554"/>
        <v>0.39231912734928043</v>
      </c>
      <c r="B3926" s="2">
        <f t="shared" si="549"/>
        <v>39.230000000000764</v>
      </c>
      <c r="C3926" s="428">
        <f t="shared" si="555"/>
        <v>39.229999999999997</v>
      </c>
      <c r="D3926" s="425">
        <f t="shared" si="550"/>
        <v>0.39231912734927277</v>
      </c>
      <c r="E3926" s="433">
        <f t="shared" si="556"/>
        <v>39.229999999999997</v>
      </c>
      <c r="F3926" s="430">
        <f t="shared" si="551"/>
        <v>0.40717485422082011</v>
      </c>
      <c r="G3926" s="439">
        <f t="shared" si="557"/>
        <v>39.229999999999997</v>
      </c>
      <c r="H3926" s="435">
        <f t="shared" si="552"/>
        <v>0.40717485422082011</v>
      </c>
      <c r="I3926" s="577">
        <f t="shared" si="557"/>
        <v>39.229999999999997</v>
      </c>
      <c r="J3926" s="573">
        <f t="shared" si="553"/>
        <v>0.8103077749446137</v>
      </c>
    </row>
    <row r="3927" spans="1:10" x14ac:dyDescent="0.25">
      <c r="A3927">
        <f t="shared" si="554"/>
        <v>0.39241909104447104</v>
      </c>
      <c r="B3927" s="2">
        <f t="shared" si="549"/>
        <v>39.240000000000762</v>
      </c>
      <c r="C3927" s="428">
        <f t="shared" si="555"/>
        <v>39.24</v>
      </c>
      <c r="D3927" s="425">
        <f t="shared" si="550"/>
        <v>0.39241909104446343</v>
      </c>
      <c r="E3927" s="433">
        <f t="shared" si="556"/>
        <v>39.24</v>
      </c>
      <c r="F3927" s="430">
        <f t="shared" si="551"/>
        <v>0.40726755903155853</v>
      </c>
      <c r="G3927" s="439">
        <f t="shared" si="557"/>
        <v>39.24</v>
      </c>
      <c r="H3927" s="435">
        <f t="shared" si="552"/>
        <v>0.40726755903155853</v>
      </c>
      <c r="I3927" s="577">
        <f t="shared" si="557"/>
        <v>39.24</v>
      </c>
      <c r="J3927" s="573">
        <f t="shared" si="553"/>
        <v>0.81039030262497902</v>
      </c>
    </row>
    <row r="3928" spans="1:10" x14ac:dyDescent="0.25">
      <c r="A3928">
        <f t="shared" si="554"/>
        <v>0.39251905481028571</v>
      </c>
      <c r="B3928" s="2">
        <f t="shared" si="549"/>
        <v>39.25000000000076</v>
      </c>
      <c r="C3928" s="428">
        <f t="shared" si="555"/>
        <v>39.25</v>
      </c>
      <c r="D3928" s="425">
        <f t="shared" si="550"/>
        <v>0.39251905481027805</v>
      </c>
      <c r="E3928" s="433">
        <f t="shared" si="556"/>
        <v>39.25</v>
      </c>
      <c r="F3928" s="430">
        <f t="shared" si="551"/>
        <v>0.40736026755196958</v>
      </c>
      <c r="G3928" s="439">
        <f t="shared" si="557"/>
        <v>39.25</v>
      </c>
      <c r="H3928" s="435">
        <f t="shared" si="552"/>
        <v>0.40736026755196958</v>
      </c>
      <c r="I3928" s="577">
        <f t="shared" si="557"/>
        <v>39.25</v>
      </c>
      <c r="J3928" s="573">
        <f t="shared" si="553"/>
        <v>0.8104728317659351</v>
      </c>
    </row>
    <row r="3929" spans="1:10" x14ac:dyDescent="0.25">
      <c r="A3929">
        <f t="shared" si="554"/>
        <v>0.39261901864658405</v>
      </c>
      <c r="B3929" s="2">
        <f t="shared" si="549"/>
        <v>39.260000000000758</v>
      </c>
      <c r="C3929" s="428">
        <f t="shared" si="555"/>
        <v>39.26</v>
      </c>
      <c r="D3929" s="425">
        <f t="shared" si="550"/>
        <v>0.39261901864657645</v>
      </c>
      <c r="E3929" s="433">
        <f t="shared" si="556"/>
        <v>39.26</v>
      </c>
      <c r="F3929" s="430">
        <f t="shared" si="551"/>
        <v>0.4074529797801843</v>
      </c>
      <c r="G3929" s="439">
        <f t="shared" si="557"/>
        <v>39.26</v>
      </c>
      <c r="H3929" s="435">
        <f t="shared" si="552"/>
        <v>0.4074529797801843</v>
      </c>
      <c r="I3929" s="577">
        <f t="shared" si="557"/>
        <v>39.26</v>
      </c>
      <c r="J3929" s="573">
        <f t="shared" si="553"/>
        <v>0.81055536236729908</v>
      </c>
    </row>
    <row r="3930" spans="1:10" x14ac:dyDescent="0.25">
      <c r="A3930">
        <f t="shared" si="554"/>
        <v>0.39271898255322596</v>
      </c>
      <c r="B3930" s="2">
        <f t="shared" si="549"/>
        <v>39.270000000000756</v>
      </c>
      <c r="C3930" s="428">
        <f t="shared" si="555"/>
        <v>39.270000000000003</v>
      </c>
      <c r="D3930" s="425">
        <f t="shared" si="550"/>
        <v>0.39271898255321847</v>
      </c>
      <c r="E3930" s="433">
        <f t="shared" si="556"/>
        <v>39.270000000000003</v>
      </c>
      <c r="F3930" s="430">
        <f t="shared" si="551"/>
        <v>0.40754569571433469</v>
      </c>
      <c r="G3930" s="439">
        <f t="shared" si="557"/>
        <v>39.270000000000003</v>
      </c>
      <c r="H3930" s="435">
        <f t="shared" si="552"/>
        <v>0.40754569571433469</v>
      </c>
      <c r="I3930" s="577">
        <f t="shared" si="557"/>
        <v>39.270000000000003</v>
      </c>
      <c r="J3930" s="573">
        <f t="shared" si="553"/>
        <v>0.8106378944288879</v>
      </c>
    </row>
    <row r="3931" spans="1:10" x14ac:dyDescent="0.25">
      <c r="A3931">
        <f t="shared" si="554"/>
        <v>0.39281894653007171</v>
      </c>
      <c r="B3931" s="2">
        <f t="shared" si="549"/>
        <v>39.280000000000754</v>
      </c>
      <c r="C3931" s="428">
        <f t="shared" si="555"/>
        <v>39.28</v>
      </c>
      <c r="D3931" s="425">
        <f t="shared" si="550"/>
        <v>0.39281894653006411</v>
      </c>
      <c r="E3931" s="433">
        <f t="shared" si="556"/>
        <v>39.28</v>
      </c>
      <c r="F3931" s="430">
        <f t="shared" si="551"/>
        <v>0.40763841535255341</v>
      </c>
      <c r="G3931" s="439">
        <f t="shared" si="557"/>
        <v>39.28</v>
      </c>
      <c r="H3931" s="435">
        <f t="shared" si="552"/>
        <v>0.40763841535255341</v>
      </c>
      <c r="I3931" s="577">
        <f t="shared" si="557"/>
        <v>39.28</v>
      </c>
      <c r="J3931" s="573">
        <f t="shared" si="553"/>
        <v>0.81072042795051824</v>
      </c>
    </row>
    <row r="3932" spans="1:10" x14ac:dyDescent="0.25">
      <c r="A3932">
        <f t="shared" si="554"/>
        <v>0.39291891057698169</v>
      </c>
      <c r="B3932" s="2">
        <f t="shared" si="549"/>
        <v>39.290000000000752</v>
      </c>
      <c r="C3932" s="428">
        <f t="shared" si="555"/>
        <v>39.29</v>
      </c>
      <c r="D3932" s="425">
        <f t="shared" si="550"/>
        <v>0.39291891057697415</v>
      </c>
      <c r="E3932" s="433">
        <f t="shared" si="556"/>
        <v>39.29</v>
      </c>
      <c r="F3932" s="430">
        <f t="shared" si="551"/>
        <v>0.40773113869297428</v>
      </c>
      <c r="G3932" s="439">
        <f t="shared" si="557"/>
        <v>39.29</v>
      </c>
      <c r="H3932" s="435">
        <f t="shared" si="552"/>
        <v>0.40773113869297428</v>
      </c>
      <c r="I3932" s="577">
        <f t="shared" si="557"/>
        <v>39.29</v>
      </c>
      <c r="J3932" s="573">
        <f t="shared" si="553"/>
        <v>0.81080296293200704</v>
      </c>
    </row>
    <row r="3933" spans="1:10" x14ac:dyDescent="0.25">
      <c r="A3933">
        <f t="shared" si="554"/>
        <v>0.39301887469381674</v>
      </c>
      <c r="B3933" s="2">
        <f t="shared" si="549"/>
        <v>39.30000000000075</v>
      </c>
      <c r="C3933" s="428">
        <f t="shared" si="555"/>
        <v>39.299999999999997</v>
      </c>
      <c r="D3933" s="425">
        <f t="shared" si="550"/>
        <v>0.39301887469380925</v>
      </c>
      <c r="E3933" s="433">
        <f t="shared" si="556"/>
        <v>39.299999999999997</v>
      </c>
      <c r="F3933" s="430">
        <f t="shared" si="551"/>
        <v>0.40782386573373158</v>
      </c>
      <c r="G3933" s="439">
        <f t="shared" si="557"/>
        <v>39.299999999999997</v>
      </c>
      <c r="H3933" s="435">
        <f t="shared" si="552"/>
        <v>0.40782386573373158</v>
      </c>
      <c r="I3933" s="577">
        <f t="shared" si="557"/>
        <v>39.299999999999997</v>
      </c>
      <c r="J3933" s="573">
        <f t="shared" si="553"/>
        <v>0.81088549937317156</v>
      </c>
    </row>
    <row r="3934" spans="1:10" x14ac:dyDescent="0.25">
      <c r="A3934">
        <f t="shared" si="554"/>
        <v>0.39311883888043792</v>
      </c>
      <c r="B3934" s="2">
        <f t="shared" si="549"/>
        <v>39.310000000000748</v>
      </c>
      <c r="C3934" s="428">
        <f t="shared" si="555"/>
        <v>39.31</v>
      </c>
      <c r="D3934" s="425">
        <f t="shared" si="550"/>
        <v>0.39311883888043059</v>
      </c>
      <c r="E3934" s="433">
        <f t="shared" si="556"/>
        <v>39.31</v>
      </c>
      <c r="F3934" s="430">
        <f t="shared" si="551"/>
        <v>0.40791659647296102</v>
      </c>
      <c r="G3934" s="439">
        <f t="shared" si="557"/>
        <v>39.31</v>
      </c>
      <c r="H3934" s="435">
        <f t="shared" si="552"/>
        <v>0.40791659647296102</v>
      </c>
      <c r="I3934" s="577">
        <f t="shared" si="557"/>
        <v>39.31</v>
      </c>
      <c r="J3934" s="573">
        <f t="shared" si="553"/>
        <v>0.81096803727382905</v>
      </c>
    </row>
    <row r="3935" spans="1:10" x14ac:dyDescent="0.25">
      <c r="A3935">
        <f t="shared" si="554"/>
        <v>0.39321880313670654</v>
      </c>
      <c r="B3935" s="2">
        <f t="shared" si="549"/>
        <v>39.320000000000746</v>
      </c>
      <c r="C3935" s="428">
        <f t="shared" si="555"/>
        <v>39.32</v>
      </c>
      <c r="D3935" s="425">
        <f t="shared" si="550"/>
        <v>0.39321880313669916</v>
      </c>
      <c r="E3935" s="433">
        <f t="shared" si="556"/>
        <v>39.32</v>
      </c>
      <c r="F3935" s="430">
        <f t="shared" si="551"/>
        <v>0.40800933090879837</v>
      </c>
      <c r="G3935" s="439">
        <f t="shared" si="557"/>
        <v>39.32</v>
      </c>
      <c r="H3935" s="435">
        <f t="shared" si="552"/>
        <v>0.40800933090879837</v>
      </c>
      <c r="I3935" s="577">
        <f t="shared" si="557"/>
        <v>39.32</v>
      </c>
      <c r="J3935" s="573">
        <f t="shared" si="553"/>
        <v>0.81105057663379587</v>
      </c>
    </row>
    <row r="3936" spans="1:10" x14ac:dyDescent="0.25">
      <c r="A3936">
        <f t="shared" si="554"/>
        <v>0.39331876746248423</v>
      </c>
      <c r="B3936" s="2">
        <f t="shared" ref="B3936:B3999" si="558">B3935+0.01</f>
        <v>39.330000000000744</v>
      </c>
      <c r="C3936" s="428">
        <f t="shared" si="555"/>
        <v>39.33</v>
      </c>
      <c r="D3936" s="425">
        <f t="shared" si="550"/>
        <v>0.39331876746247679</v>
      </c>
      <c r="E3936" s="433">
        <f t="shared" si="556"/>
        <v>39.33</v>
      </c>
      <c r="F3936" s="430">
        <f t="shared" si="551"/>
        <v>0.40810206903938095</v>
      </c>
      <c r="G3936" s="439">
        <f t="shared" si="557"/>
        <v>39.33</v>
      </c>
      <c r="H3936" s="435">
        <f t="shared" si="552"/>
        <v>0.40810206903938095</v>
      </c>
      <c r="I3936" s="577">
        <f t="shared" si="557"/>
        <v>39.33</v>
      </c>
      <c r="J3936" s="573">
        <f t="shared" si="553"/>
        <v>0.81113311745288941</v>
      </c>
    </row>
    <row r="3937" spans="1:10" x14ac:dyDescent="0.25">
      <c r="A3937">
        <f t="shared" si="554"/>
        <v>0.39341873185763288</v>
      </c>
      <c r="B3937" s="2">
        <f t="shared" si="558"/>
        <v>39.340000000000742</v>
      </c>
      <c r="C3937" s="428">
        <f t="shared" si="555"/>
        <v>39.340000000000003</v>
      </c>
      <c r="D3937" s="425">
        <f t="shared" si="550"/>
        <v>0.39341873185762544</v>
      </c>
      <c r="E3937" s="433">
        <f t="shared" si="556"/>
        <v>39.340000000000003</v>
      </c>
      <c r="F3937" s="430">
        <f t="shared" si="551"/>
        <v>0.40819481086284681</v>
      </c>
      <c r="G3937" s="439">
        <f t="shared" si="557"/>
        <v>39.340000000000003</v>
      </c>
      <c r="H3937" s="435">
        <f t="shared" si="552"/>
        <v>0.40819481086284681</v>
      </c>
      <c r="I3937" s="577">
        <f t="shared" si="557"/>
        <v>39.340000000000003</v>
      </c>
      <c r="J3937" s="573">
        <f t="shared" si="553"/>
        <v>0.81121565973092691</v>
      </c>
    </row>
    <row r="3938" spans="1:10" x14ac:dyDescent="0.25">
      <c r="A3938">
        <f t="shared" si="554"/>
        <v>0.39351869632201453</v>
      </c>
      <c r="B3938" s="2">
        <f t="shared" si="558"/>
        <v>39.35000000000074</v>
      </c>
      <c r="C3938" s="428">
        <f t="shared" si="555"/>
        <v>39.35</v>
      </c>
      <c r="D3938" s="425">
        <f t="shared" si="550"/>
        <v>0.39351869632200714</v>
      </c>
      <c r="E3938" s="433">
        <f t="shared" si="556"/>
        <v>39.35</v>
      </c>
      <c r="F3938" s="430">
        <f t="shared" si="551"/>
        <v>0.40828755637733433</v>
      </c>
      <c r="G3938" s="439">
        <f t="shared" si="557"/>
        <v>39.35</v>
      </c>
      <c r="H3938" s="435">
        <f t="shared" si="552"/>
        <v>0.40828755637733433</v>
      </c>
      <c r="I3938" s="577">
        <f t="shared" si="557"/>
        <v>39.35</v>
      </c>
      <c r="J3938" s="573">
        <f t="shared" si="553"/>
        <v>0.81129820346772508</v>
      </c>
    </row>
    <row r="3939" spans="1:10" x14ac:dyDescent="0.25">
      <c r="A3939">
        <f t="shared" si="554"/>
        <v>0.3936186608554918</v>
      </c>
      <c r="B3939" s="2">
        <f t="shared" si="558"/>
        <v>39.360000000000738</v>
      </c>
      <c r="C3939" s="428">
        <f t="shared" si="555"/>
        <v>39.36</v>
      </c>
      <c r="D3939" s="425">
        <f t="shared" si="550"/>
        <v>0.39361866085548441</v>
      </c>
      <c r="E3939" s="433">
        <f t="shared" si="556"/>
        <v>39.36</v>
      </c>
      <c r="F3939" s="430">
        <f t="shared" si="551"/>
        <v>0.40838030558098343</v>
      </c>
      <c r="G3939" s="439">
        <f t="shared" si="557"/>
        <v>39.36</v>
      </c>
      <c r="H3939" s="435">
        <f t="shared" si="552"/>
        <v>0.40838030558098343</v>
      </c>
      <c r="I3939" s="577">
        <f t="shared" si="557"/>
        <v>39.36</v>
      </c>
      <c r="J3939" s="573">
        <f t="shared" si="553"/>
        <v>0.81138074866310173</v>
      </c>
    </row>
    <row r="3940" spans="1:10" x14ac:dyDescent="0.25">
      <c r="A3940">
        <f t="shared" si="554"/>
        <v>0.3937186254579273</v>
      </c>
      <c r="B3940" s="2">
        <f t="shared" si="558"/>
        <v>39.370000000000736</v>
      </c>
      <c r="C3940" s="428">
        <f t="shared" si="555"/>
        <v>39.369999999999997</v>
      </c>
      <c r="D3940" s="425">
        <f t="shared" si="550"/>
        <v>0.39371862545792002</v>
      </c>
      <c r="E3940" s="433">
        <f t="shared" si="556"/>
        <v>39.369999999999997</v>
      </c>
      <c r="F3940" s="430">
        <f t="shared" si="551"/>
        <v>0.40847305847193455</v>
      </c>
      <c r="G3940" s="439">
        <f t="shared" si="557"/>
        <v>39.369999999999997</v>
      </c>
      <c r="H3940" s="435">
        <f t="shared" si="552"/>
        <v>0.40847305847193455</v>
      </c>
      <c r="I3940" s="577">
        <f t="shared" si="557"/>
        <v>39.369999999999997</v>
      </c>
      <c r="J3940" s="573">
        <f t="shared" si="553"/>
        <v>0.81146329531687356</v>
      </c>
    </row>
    <row r="3941" spans="1:10" x14ac:dyDescent="0.25">
      <c r="A3941">
        <f t="shared" si="554"/>
        <v>0.39381859012918419</v>
      </c>
      <c r="B3941" s="2">
        <f t="shared" si="558"/>
        <v>39.380000000000734</v>
      </c>
      <c r="C3941" s="428">
        <f t="shared" si="555"/>
        <v>39.380000000000003</v>
      </c>
      <c r="D3941" s="425">
        <f t="shared" si="550"/>
        <v>0.3938185901291768</v>
      </c>
      <c r="E3941" s="433">
        <f t="shared" si="556"/>
        <v>39.380000000000003</v>
      </c>
      <c r="F3941" s="430">
        <f t="shared" si="551"/>
        <v>0.40856581504832895</v>
      </c>
      <c r="G3941" s="439">
        <f t="shared" si="557"/>
        <v>39.380000000000003</v>
      </c>
      <c r="H3941" s="435">
        <f t="shared" si="552"/>
        <v>0.40856581504832895</v>
      </c>
      <c r="I3941" s="577">
        <f t="shared" si="557"/>
        <v>39.380000000000003</v>
      </c>
      <c r="J3941" s="573">
        <f t="shared" si="553"/>
        <v>0.81154584342885772</v>
      </c>
    </row>
    <row r="3942" spans="1:10" x14ac:dyDescent="0.25">
      <c r="A3942">
        <f t="shared" si="554"/>
        <v>0.39391855486912564</v>
      </c>
      <c r="B3942" s="2">
        <f t="shared" si="558"/>
        <v>39.390000000000732</v>
      </c>
      <c r="C3942" s="428">
        <f t="shared" si="555"/>
        <v>39.39</v>
      </c>
      <c r="D3942" s="425">
        <f t="shared" si="550"/>
        <v>0.39391855486911825</v>
      </c>
      <c r="E3942" s="433">
        <f t="shared" si="556"/>
        <v>39.39</v>
      </c>
      <c r="F3942" s="430">
        <f t="shared" si="551"/>
        <v>0.40865857530830901</v>
      </c>
      <c r="G3942" s="439">
        <f t="shared" si="557"/>
        <v>39.39</v>
      </c>
      <c r="H3942" s="435">
        <f t="shared" si="552"/>
        <v>0.40865857530830901</v>
      </c>
      <c r="I3942" s="577">
        <f t="shared" si="557"/>
        <v>39.39</v>
      </c>
      <c r="J3942" s="573">
        <f t="shared" si="553"/>
        <v>0.81162839299887224</v>
      </c>
    </row>
    <row r="3943" spans="1:10" x14ac:dyDescent="0.25">
      <c r="A3943">
        <f t="shared" si="554"/>
        <v>0.39401851967761514</v>
      </c>
      <c r="B3943" s="2">
        <f t="shared" si="558"/>
        <v>39.40000000000073</v>
      </c>
      <c r="C3943" s="428">
        <f t="shared" si="555"/>
        <v>39.4</v>
      </c>
      <c r="D3943" s="425">
        <f t="shared" si="550"/>
        <v>0.39401851967760787</v>
      </c>
      <c r="E3943" s="433">
        <f t="shared" si="556"/>
        <v>39.4</v>
      </c>
      <c r="F3943" s="430">
        <f t="shared" si="551"/>
        <v>0.40875133925001744</v>
      </c>
      <c r="G3943" s="439">
        <f t="shared" si="557"/>
        <v>39.4</v>
      </c>
      <c r="H3943" s="435">
        <f t="shared" si="552"/>
        <v>0.40875133925001744</v>
      </c>
      <c r="I3943" s="577">
        <f t="shared" si="557"/>
        <v>39.4</v>
      </c>
      <c r="J3943" s="573">
        <f t="shared" si="553"/>
        <v>0.81171094402673361</v>
      </c>
    </row>
    <row r="3944" spans="1:10" x14ac:dyDescent="0.25">
      <c r="A3944">
        <f t="shared" si="554"/>
        <v>0.39411848455451665</v>
      </c>
      <c r="B3944" s="2">
        <f t="shared" si="558"/>
        <v>39.410000000000728</v>
      </c>
      <c r="C3944" s="428">
        <f t="shared" si="555"/>
        <v>39.409999999999997</v>
      </c>
      <c r="D3944" s="425">
        <f t="shared" si="550"/>
        <v>0.39411848455450937</v>
      </c>
      <c r="E3944" s="433">
        <f t="shared" si="556"/>
        <v>39.409999999999997</v>
      </c>
      <c r="F3944" s="430">
        <f t="shared" si="551"/>
        <v>0.40884410687159828</v>
      </c>
      <c r="G3944" s="439">
        <f t="shared" si="557"/>
        <v>39.409999999999997</v>
      </c>
      <c r="H3944" s="435">
        <f t="shared" si="552"/>
        <v>0.40884410687159828</v>
      </c>
      <c r="I3944" s="577">
        <f t="shared" si="557"/>
        <v>39.409999999999997</v>
      </c>
      <c r="J3944" s="573">
        <f t="shared" si="553"/>
        <v>0.81179349651225929</v>
      </c>
    </row>
    <row r="3945" spans="1:10" x14ac:dyDescent="0.25">
      <c r="A3945">
        <f t="shared" si="554"/>
        <v>0.39421844949969426</v>
      </c>
      <c r="B3945" s="2">
        <f t="shared" si="558"/>
        <v>39.420000000000726</v>
      </c>
      <c r="C3945" s="428">
        <f t="shared" si="555"/>
        <v>39.42</v>
      </c>
      <c r="D3945" s="425">
        <f t="shared" si="550"/>
        <v>0.39421844949968704</v>
      </c>
      <c r="E3945" s="433">
        <f t="shared" si="556"/>
        <v>39.42</v>
      </c>
      <c r="F3945" s="430">
        <f t="shared" si="551"/>
        <v>0.40893687817119639</v>
      </c>
      <c r="G3945" s="439">
        <f t="shared" si="557"/>
        <v>39.42</v>
      </c>
      <c r="H3945" s="435">
        <f t="shared" si="552"/>
        <v>0.40893687817119639</v>
      </c>
      <c r="I3945" s="577">
        <f t="shared" si="557"/>
        <v>39.42</v>
      </c>
      <c r="J3945" s="573">
        <f t="shared" si="553"/>
        <v>0.81187605045526678</v>
      </c>
    </row>
    <row r="3946" spans="1:10" x14ac:dyDescent="0.25">
      <c r="A3946">
        <f t="shared" si="554"/>
        <v>0.39431841451301231</v>
      </c>
      <c r="B3946" s="2">
        <f t="shared" si="558"/>
        <v>39.430000000000724</v>
      </c>
      <c r="C3946" s="428">
        <f t="shared" si="555"/>
        <v>39.43</v>
      </c>
      <c r="D3946" s="425">
        <f t="shared" si="550"/>
        <v>0.39431841451300509</v>
      </c>
      <c r="E3946" s="433">
        <f t="shared" si="556"/>
        <v>39.43</v>
      </c>
      <c r="F3946" s="430">
        <f t="shared" si="551"/>
        <v>0.40902965314695733</v>
      </c>
      <c r="G3946" s="439">
        <f t="shared" si="557"/>
        <v>39.43</v>
      </c>
      <c r="H3946" s="435">
        <f t="shared" si="552"/>
        <v>0.40902965314695733</v>
      </c>
      <c r="I3946" s="577">
        <f t="shared" si="557"/>
        <v>39.43</v>
      </c>
      <c r="J3946" s="573">
        <f t="shared" si="553"/>
        <v>0.81195860585557378</v>
      </c>
    </row>
    <row r="3947" spans="1:10" x14ac:dyDescent="0.25">
      <c r="A3947">
        <f t="shared" si="554"/>
        <v>0.39441837959433557</v>
      </c>
      <c r="B3947" s="2">
        <f t="shared" si="558"/>
        <v>39.440000000000722</v>
      </c>
      <c r="C3947" s="428">
        <f t="shared" si="555"/>
        <v>39.44</v>
      </c>
      <c r="D3947" s="425">
        <f t="shared" si="550"/>
        <v>0.39441837959432835</v>
      </c>
      <c r="E3947" s="433">
        <f t="shared" si="556"/>
        <v>39.44</v>
      </c>
      <c r="F3947" s="430">
        <f t="shared" si="551"/>
        <v>0.4091224317970274</v>
      </c>
      <c r="G3947" s="439">
        <f t="shared" si="557"/>
        <v>39.44</v>
      </c>
      <c r="H3947" s="435">
        <f t="shared" si="552"/>
        <v>0.4091224317970274</v>
      </c>
      <c r="I3947" s="577">
        <f t="shared" si="557"/>
        <v>39.44</v>
      </c>
      <c r="J3947" s="573">
        <f t="shared" si="553"/>
        <v>0.81204116271299687</v>
      </c>
    </row>
    <row r="3948" spans="1:10" x14ac:dyDescent="0.25">
      <c r="A3948">
        <f t="shared" si="554"/>
        <v>0.39451834474352887</v>
      </c>
      <c r="B3948" s="2">
        <f t="shared" si="558"/>
        <v>39.45000000000072</v>
      </c>
      <c r="C3948" s="428">
        <f t="shared" si="555"/>
        <v>39.450000000000003</v>
      </c>
      <c r="D3948" s="425">
        <f t="shared" si="550"/>
        <v>0.3945183447435216</v>
      </c>
      <c r="E3948" s="433">
        <f t="shared" si="556"/>
        <v>39.450000000000003</v>
      </c>
      <c r="F3948" s="430">
        <f t="shared" si="551"/>
        <v>0.40921521411955403</v>
      </c>
      <c r="G3948" s="439">
        <f t="shared" si="557"/>
        <v>39.450000000000003</v>
      </c>
      <c r="H3948" s="435">
        <f t="shared" si="552"/>
        <v>0.40921521411955403</v>
      </c>
      <c r="I3948" s="577">
        <f t="shared" si="557"/>
        <v>39.450000000000003</v>
      </c>
      <c r="J3948" s="573">
        <f t="shared" si="553"/>
        <v>0.81212372102735431</v>
      </c>
    </row>
    <row r="3949" spans="1:10" x14ac:dyDescent="0.25">
      <c r="A3949">
        <f t="shared" si="554"/>
        <v>0.39461830996045738</v>
      </c>
      <c r="B3949" s="2">
        <f t="shared" si="558"/>
        <v>39.460000000000719</v>
      </c>
      <c r="C3949" s="428">
        <f t="shared" si="555"/>
        <v>39.46</v>
      </c>
      <c r="D3949" s="425">
        <f t="shared" si="550"/>
        <v>0.39461830996045016</v>
      </c>
      <c r="E3949" s="433">
        <f t="shared" si="556"/>
        <v>39.46</v>
      </c>
      <c r="F3949" s="430">
        <f t="shared" si="551"/>
        <v>0.4093080001126852</v>
      </c>
      <c r="G3949" s="439">
        <f t="shared" si="557"/>
        <v>39.46</v>
      </c>
      <c r="H3949" s="435">
        <f t="shared" si="552"/>
        <v>0.4093080001126852</v>
      </c>
      <c r="I3949" s="577">
        <f t="shared" si="557"/>
        <v>39.46</v>
      </c>
      <c r="J3949" s="573">
        <f t="shared" si="553"/>
        <v>0.81220628079846324</v>
      </c>
    </row>
    <row r="3950" spans="1:10" x14ac:dyDescent="0.25">
      <c r="A3950">
        <f t="shared" si="554"/>
        <v>0.39471827524498659</v>
      </c>
      <c r="B3950" s="2">
        <f t="shared" si="558"/>
        <v>39.470000000000717</v>
      </c>
      <c r="C3950" s="428">
        <f t="shared" si="555"/>
        <v>39.47</v>
      </c>
      <c r="D3950" s="425">
        <f t="shared" si="550"/>
        <v>0.39471827524497943</v>
      </c>
      <c r="E3950" s="433">
        <f t="shared" si="556"/>
        <v>39.47</v>
      </c>
      <c r="F3950" s="430">
        <f t="shared" si="551"/>
        <v>0.40940078977457012</v>
      </c>
      <c r="G3950" s="439">
        <f t="shared" si="557"/>
        <v>39.47</v>
      </c>
      <c r="H3950" s="435">
        <f t="shared" si="552"/>
        <v>0.40940078977457012</v>
      </c>
      <c r="I3950" s="577">
        <f t="shared" si="557"/>
        <v>39.47</v>
      </c>
      <c r="J3950" s="573">
        <f t="shared" si="553"/>
        <v>0.81228884202614093</v>
      </c>
    </row>
    <row r="3951" spans="1:10" x14ac:dyDescent="0.25">
      <c r="A3951">
        <f t="shared" si="554"/>
        <v>0.39481824059698234</v>
      </c>
      <c r="B3951" s="2">
        <f t="shared" si="558"/>
        <v>39.480000000000715</v>
      </c>
      <c r="C3951" s="428">
        <f t="shared" si="555"/>
        <v>39.479999999999997</v>
      </c>
      <c r="D3951" s="425">
        <f t="shared" si="550"/>
        <v>0.39481824059697512</v>
      </c>
      <c r="E3951" s="433">
        <f t="shared" si="556"/>
        <v>39.479999999999997</v>
      </c>
      <c r="F3951" s="430">
        <f t="shared" si="551"/>
        <v>0.40949358310335854</v>
      </c>
      <c r="G3951" s="439">
        <f t="shared" si="557"/>
        <v>39.479999999999997</v>
      </c>
      <c r="H3951" s="435">
        <f t="shared" si="552"/>
        <v>0.40949358310335854</v>
      </c>
      <c r="I3951" s="577">
        <f t="shared" si="557"/>
        <v>39.479999999999997</v>
      </c>
      <c r="J3951" s="573">
        <f t="shared" si="553"/>
        <v>0.81237140471020541</v>
      </c>
    </row>
    <row r="3952" spans="1:10" x14ac:dyDescent="0.25">
      <c r="A3952">
        <f t="shared" si="554"/>
        <v>0.39491820601631061</v>
      </c>
      <c r="B3952" s="2">
        <f t="shared" si="558"/>
        <v>39.490000000000713</v>
      </c>
      <c r="C3952" s="428">
        <f t="shared" si="555"/>
        <v>39.49</v>
      </c>
      <c r="D3952" s="425">
        <f t="shared" si="550"/>
        <v>0.39491820601630345</v>
      </c>
      <c r="E3952" s="433">
        <f t="shared" si="556"/>
        <v>39.49</v>
      </c>
      <c r="F3952" s="430">
        <f t="shared" si="551"/>
        <v>0.40958638009720133</v>
      </c>
      <c r="G3952" s="439">
        <f t="shared" si="557"/>
        <v>39.49</v>
      </c>
      <c r="H3952" s="435">
        <f t="shared" si="552"/>
        <v>0.40958638009720133</v>
      </c>
      <c r="I3952" s="577">
        <f t="shared" si="557"/>
        <v>39.49</v>
      </c>
      <c r="J3952" s="573">
        <f t="shared" si="553"/>
        <v>0.81245396885047394</v>
      </c>
    </row>
    <row r="3953" spans="1:10" x14ac:dyDescent="0.25">
      <c r="A3953">
        <f t="shared" si="554"/>
        <v>0.39501817150283763</v>
      </c>
      <c r="B3953" s="2">
        <f t="shared" si="558"/>
        <v>39.500000000000711</v>
      </c>
      <c r="C3953" s="428">
        <f t="shared" si="555"/>
        <v>39.5</v>
      </c>
      <c r="D3953" s="425">
        <f t="shared" si="550"/>
        <v>0.39501817150283053</v>
      </c>
      <c r="E3953" s="433">
        <f t="shared" si="556"/>
        <v>39.5</v>
      </c>
      <c r="F3953" s="430">
        <f t="shared" si="551"/>
        <v>0.40967918075424964</v>
      </c>
      <c r="G3953" s="439">
        <f t="shared" si="557"/>
        <v>39.5</v>
      </c>
      <c r="H3953" s="435">
        <f t="shared" si="552"/>
        <v>0.40967918075424964</v>
      </c>
      <c r="I3953" s="577">
        <f t="shared" si="557"/>
        <v>39.5</v>
      </c>
      <c r="J3953" s="573">
        <f t="shared" si="553"/>
        <v>0.81253653444676399</v>
      </c>
    </row>
    <row r="3954" spans="1:10" x14ac:dyDescent="0.25">
      <c r="A3954">
        <f t="shared" si="554"/>
        <v>0.39511813705643006</v>
      </c>
      <c r="B3954" s="2">
        <f t="shared" si="558"/>
        <v>39.510000000000709</v>
      </c>
      <c r="C3954" s="428">
        <f t="shared" si="555"/>
        <v>39.51</v>
      </c>
      <c r="D3954" s="425">
        <f t="shared" si="550"/>
        <v>0.39511813705642296</v>
      </c>
      <c r="E3954" s="433">
        <f t="shared" si="556"/>
        <v>39.51</v>
      </c>
      <c r="F3954" s="430">
        <f t="shared" si="551"/>
        <v>0.40977198507265622</v>
      </c>
      <c r="G3954" s="439">
        <f t="shared" si="557"/>
        <v>39.51</v>
      </c>
      <c r="H3954" s="435">
        <f t="shared" si="552"/>
        <v>0.40977198507265622</v>
      </c>
      <c r="I3954" s="577">
        <f t="shared" si="557"/>
        <v>39.51</v>
      </c>
      <c r="J3954" s="573">
        <f t="shared" si="553"/>
        <v>0.81261910149889349</v>
      </c>
    </row>
    <row r="3955" spans="1:10" x14ac:dyDescent="0.25">
      <c r="A3955">
        <f t="shared" si="554"/>
        <v>0.39521810267695473</v>
      </c>
      <c r="B3955" s="2">
        <f t="shared" si="558"/>
        <v>39.520000000000707</v>
      </c>
      <c r="C3955" s="428">
        <f t="shared" si="555"/>
        <v>39.520000000000003</v>
      </c>
      <c r="D3955" s="425">
        <f t="shared" si="550"/>
        <v>0.39521810267694774</v>
      </c>
      <c r="E3955" s="433">
        <f t="shared" si="556"/>
        <v>39.520000000000003</v>
      </c>
      <c r="F3955" s="430">
        <f t="shared" si="551"/>
        <v>0.40986479305057422</v>
      </c>
      <c r="G3955" s="439">
        <f t="shared" si="557"/>
        <v>39.520000000000003</v>
      </c>
      <c r="H3955" s="435">
        <f t="shared" si="552"/>
        <v>0.40986479305057422</v>
      </c>
      <c r="I3955" s="577">
        <f t="shared" si="557"/>
        <v>39.520000000000003</v>
      </c>
      <c r="J3955" s="573">
        <f t="shared" si="553"/>
        <v>0.81270167000668014</v>
      </c>
    </row>
    <row r="3956" spans="1:10" x14ac:dyDescent="0.25">
      <c r="A3956">
        <f t="shared" si="554"/>
        <v>0.39531806836427869</v>
      </c>
      <c r="B3956" s="2">
        <f t="shared" si="558"/>
        <v>39.530000000000705</v>
      </c>
      <c r="C3956" s="428">
        <f t="shared" si="555"/>
        <v>39.53</v>
      </c>
      <c r="D3956" s="425">
        <f t="shared" si="550"/>
        <v>0.39531806836427169</v>
      </c>
      <c r="E3956" s="433">
        <f t="shared" si="556"/>
        <v>39.53</v>
      </c>
      <c r="F3956" s="430">
        <f t="shared" si="551"/>
        <v>0.40995760468615761</v>
      </c>
      <c r="G3956" s="439">
        <f t="shared" si="557"/>
        <v>39.53</v>
      </c>
      <c r="H3956" s="435">
        <f t="shared" si="552"/>
        <v>0.40995760468615761</v>
      </c>
      <c r="I3956" s="577">
        <f t="shared" si="557"/>
        <v>39.53</v>
      </c>
      <c r="J3956" s="573">
        <f t="shared" si="553"/>
        <v>0.8127842399699412</v>
      </c>
    </row>
    <row r="3957" spans="1:10" x14ac:dyDescent="0.25">
      <c r="A3957">
        <f t="shared" si="554"/>
        <v>0.39541803411826931</v>
      </c>
      <c r="B3957" s="2">
        <f t="shared" si="558"/>
        <v>39.540000000000703</v>
      </c>
      <c r="C3957" s="428">
        <f t="shared" si="555"/>
        <v>39.54</v>
      </c>
      <c r="D3957" s="425">
        <f t="shared" si="550"/>
        <v>0.39541803411826226</v>
      </c>
      <c r="E3957" s="433">
        <f t="shared" si="556"/>
        <v>39.54</v>
      </c>
      <c r="F3957" s="430">
        <f t="shared" si="551"/>
        <v>0.41005041997756148</v>
      </c>
      <c r="G3957" s="439">
        <f t="shared" si="557"/>
        <v>39.54</v>
      </c>
      <c r="H3957" s="435">
        <f t="shared" si="552"/>
        <v>0.41005041997756148</v>
      </c>
      <c r="I3957" s="577">
        <f t="shared" si="557"/>
        <v>39.54</v>
      </c>
      <c r="J3957" s="573">
        <f t="shared" si="553"/>
        <v>0.81286681138849459</v>
      </c>
    </row>
    <row r="3958" spans="1:10" x14ac:dyDescent="0.25">
      <c r="A3958">
        <f t="shared" si="554"/>
        <v>0.39551799993879427</v>
      </c>
      <c r="B3958" s="2">
        <f t="shared" si="558"/>
        <v>39.550000000000701</v>
      </c>
      <c r="C3958" s="428">
        <f t="shared" si="555"/>
        <v>39.549999999999997</v>
      </c>
      <c r="D3958" s="425">
        <f t="shared" si="550"/>
        <v>0.39551799993878722</v>
      </c>
      <c r="E3958" s="433">
        <f t="shared" si="556"/>
        <v>39.549999999999997</v>
      </c>
      <c r="F3958" s="430">
        <f t="shared" si="551"/>
        <v>0.41014323892294163</v>
      </c>
      <c r="G3958" s="439">
        <f t="shared" si="557"/>
        <v>39.549999999999997</v>
      </c>
      <c r="H3958" s="435">
        <f t="shared" si="552"/>
        <v>0.41014323892294163</v>
      </c>
      <c r="I3958" s="577">
        <f t="shared" si="557"/>
        <v>39.549999999999997</v>
      </c>
      <c r="J3958" s="573">
        <f t="shared" si="553"/>
        <v>0.81294938426215813</v>
      </c>
    </row>
    <row r="3959" spans="1:10" x14ac:dyDescent="0.25">
      <c r="A3959">
        <f t="shared" si="554"/>
        <v>0.3956179658257214</v>
      </c>
      <c r="B3959" s="2">
        <f t="shared" si="558"/>
        <v>39.560000000000699</v>
      </c>
      <c r="C3959" s="428">
        <f t="shared" si="555"/>
        <v>39.56</v>
      </c>
      <c r="D3959" s="425">
        <f t="shared" si="550"/>
        <v>0.39561796582571446</v>
      </c>
      <c r="E3959" s="433">
        <f t="shared" si="556"/>
        <v>39.56</v>
      </c>
      <c r="F3959" s="430">
        <f t="shared" si="551"/>
        <v>0.41023606152045472</v>
      </c>
      <c r="G3959" s="439">
        <f t="shared" si="557"/>
        <v>39.56</v>
      </c>
      <c r="H3959" s="435">
        <f t="shared" si="552"/>
        <v>0.41023606152045472</v>
      </c>
      <c r="I3959" s="577">
        <f t="shared" si="557"/>
        <v>39.56</v>
      </c>
      <c r="J3959" s="573">
        <f t="shared" si="553"/>
        <v>0.81303195859074984</v>
      </c>
    </row>
    <row r="3960" spans="1:10" x14ac:dyDescent="0.25">
      <c r="A3960">
        <f t="shared" si="554"/>
        <v>0.39571793177891895</v>
      </c>
      <c r="B3960" s="2">
        <f t="shared" si="558"/>
        <v>39.570000000000697</v>
      </c>
      <c r="C3960" s="428">
        <f t="shared" si="555"/>
        <v>39.57</v>
      </c>
      <c r="D3960" s="425">
        <f t="shared" si="550"/>
        <v>0.39571793177891201</v>
      </c>
      <c r="E3960" s="433">
        <f t="shared" si="556"/>
        <v>39.57</v>
      </c>
      <c r="F3960" s="430">
        <f t="shared" si="551"/>
        <v>0.4103288877682581</v>
      </c>
      <c r="G3960" s="439">
        <f t="shared" si="557"/>
        <v>39.57</v>
      </c>
      <c r="H3960" s="435">
        <f t="shared" si="552"/>
        <v>0.4103288877682581</v>
      </c>
      <c r="I3960" s="577">
        <f t="shared" si="557"/>
        <v>39.57</v>
      </c>
      <c r="J3960" s="573">
        <f t="shared" si="553"/>
        <v>0.81311453437408698</v>
      </c>
    </row>
    <row r="3961" spans="1:10" x14ac:dyDescent="0.25">
      <c r="A3961">
        <f t="shared" si="554"/>
        <v>0.39581789779825538</v>
      </c>
      <c r="B3961" s="2">
        <f t="shared" si="558"/>
        <v>39.580000000000695</v>
      </c>
      <c r="C3961" s="428">
        <f t="shared" si="555"/>
        <v>39.58</v>
      </c>
      <c r="D3961" s="425">
        <f t="shared" si="550"/>
        <v>0.39581789779824839</v>
      </c>
      <c r="E3961" s="433">
        <f t="shared" si="556"/>
        <v>39.58</v>
      </c>
      <c r="F3961" s="430">
        <f t="shared" si="551"/>
        <v>0.41042171766451019</v>
      </c>
      <c r="G3961" s="439">
        <f t="shared" si="557"/>
        <v>39.58</v>
      </c>
      <c r="H3961" s="435">
        <f t="shared" si="552"/>
        <v>0.41042171766451019</v>
      </c>
      <c r="I3961" s="577">
        <f t="shared" si="557"/>
        <v>39.58</v>
      </c>
      <c r="J3961" s="573">
        <f t="shared" si="553"/>
        <v>0.81319711161198782</v>
      </c>
    </row>
    <row r="3962" spans="1:10" x14ac:dyDescent="0.25">
      <c r="A3962">
        <f t="shared" si="554"/>
        <v>0.39591786388359929</v>
      </c>
      <c r="B3962" s="2">
        <f t="shared" si="558"/>
        <v>39.590000000000693</v>
      </c>
      <c r="C3962" s="428">
        <f t="shared" si="555"/>
        <v>39.590000000000003</v>
      </c>
      <c r="D3962" s="425">
        <f t="shared" si="550"/>
        <v>0.39591786388359235</v>
      </c>
      <c r="E3962" s="433">
        <f t="shared" si="556"/>
        <v>39.590000000000003</v>
      </c>
      <c r="F3962" s="430">
        <f t="shared" si="551"/>
        <v>0.41051455120737018</v>
      </c>
      <c r="G3962" s="439">
        <f t="shared" si="557"/>
        <v>39.590000000000003</v>
      </c>
      <c r="H3962" s="435">
        <f t="shared" si="552"/>
        <v>0.41051455120737018</v>
      </c>
      <c r="I3962" s="577">
        <f t="shared" si="557"/>
        <v>39.590000000000003</v>
      </c>
      <c r="J3962" s="573">
        <f t="shared" si="553"/>
        <v>0.81327969030426972</v>
      </c>
    </row>
    <row r="3963" spans="1:10" x14ac:dyDescent="0.25">
      <c r="A3963">
        <f t="shared" si="554"/>
        <v>0.39601783003481972</v>
      </c>
      <c r="B3963" s="2">
        <f t="shared" si="558"/>
        <v>39.600000000000691</v>
      </c>
      <c r="C3963" s="428">
        <f t="shared" si="555"/>
        <v>39.6</v>
      </c>
      <c r="D3963" s="425">
        <f t="shared" si="550"/>
        <v>0.39601783003481278</v>
      </c>
      <c r="E3963" s="433">
        <f t="shared" si="556"/>
        <v>39.6</v>
      </c>
      <c r="F3963" s="430">
        <f t="shared" si="551"/>
        <v>0.41060738839499816</v>
      </c>
      <c r="G3963" s="439">
        <f t="shared" si="557"/>
        <v>39.6</v>
      </c>
      <c r="H3963" s="435">
        <f t="shared" si="552"/>
        <v>0.41060738839499816</v>
      </c>
      <c r="I3963" s="577">
        <f t="shared" si="557"/>
        <v>39.6</v>
      </c>
      <c r="J3963" s="573">
        <f t="shared" si="553"/>
        <v>0.81336227045075149</v>
      </c>
    </row>
    <row r="3964" spans="1:10" x14ac:dyDescent="0.25">
      <c r="A3964">
        <f t="shared" si="554"/>
        <v>0.39611779625178589</v>
      </c>
      <c r="B3964" s="2">
        <f t="shared" si="558"/>
        <v>39.610000000000689</v>
      </c>
      <c r="C3964" s="428">
        <f t="shared" si="555"/>
        <v>39.61</v>
      </c>
      <c r="D3964" s="425">
        <f t="shared" si="550"/>
        <v>0.39611779625177895</v>
      </c>
      <c r="E3964" s="433">
        <f t="shared" si="556"/>
        <v>39.61</v>
      </c>
      <c r="F3964" s="430">
        <f t="shared" si="551"/>
        <v>0.41070022922555494</v>
      </c>
      <c r="G3964" s="439">
        <f t="shared" si="557"/>
        <v>39.61</v>
      </c>
      <c r="H3964" s="435">
        <f t="shared" si="552"/>
        <v>0.41070022922555494</v>
      </c>
      <c r="I3964" s="577">
        <f t="shared" si="557"/>
        <v>39.61</v>
      </c>
      <c r="J3964" s="573">
        <f t="shared" si="553"/>
        <v>0.81344485205124983</v>
      </c>
    </row>
    <row r="3965" spans="1:10" x14ac:dyDescent="0.25">
      <c r="A3965">
        <f t="shared" si="554"/>
        <v>0.39621776253436736</v>
      </c>
      <c r="B3965" s="2">
        <f t="shared" si="558"/>
        <v>39.620000000000687</v>
      </c>
      <c r="C3965" s="428">
        <f t="shared" si="555"/>
        <v>39.619999999999997</v>
      </c>
      <c r="D3965" s="425">
        <f t="shared" si="550"/>
        <v>0.39621776253436042</v>
      </c>
      <c r="E3965" s="433">
        <f t="shared" si="556"/>
        <v>39.619999999999997</v>
      </c>
      <c r="F3965" s="430">
        <f t="shared" si="551"/>
        <v>0.41079307369720214</v>
      </c>
      <c r="G3965" s="439">
        <f t="shared" si="557"/>
        <v>39.619999999999997</v>
      </c>
      <c r="H3965" s="435">
        <f t="shared" si="552"/>
        <v>0.41079307369720214</v>
      </c>
      <c r="I3965" s="577">
        <f t="shared" si="557"/>
        <v>39.619999999999997</v>
      </c>
      <c r="J3965" s="573">
        <f t="shared" si="553"/>
        <v>0.81352743510558401</v>
      </c>
    </row>
    <row r="3966" spans="1:10" x14ac:dyDescent="0.25">
      <c r="A3966">
        <f t="shared" si="554"/>
        <v>0.39631772888243377</v>
      </c>
      <c r="B3966" s="2">
        <f t="shared" si="558"/>
        <v>39.630000000000685</v>
      </c>
      <c r="C3966" s="428">
        <f t="shared" si="555"/>
        <v>39.630000000000003</v>
      </c>
      <c r="D3966" s="425">
        <f t="shared" si="550"/>
        <v>0.39631772888242695</v>
      </c>
      <c r="E3966" s="433">
        <f t="shared" si="556"/>
        <v>39.630000000000003</v>
      </c>
      <c r="F3966" s="430">
        <f t="shared" si="551"/>
        <v>0.41088592180810257</v>
      </c>
      <c r="G3966" s="439">
        <f t="shared" si="557"/>
        <v>39.630000000000003</v>
      </c>
      <c r="H3966" s="435">
        <f t="shared" si="552"/>
        <v>0.41088592180810257</v>
      </c>
      <c r="I3966" s="577">
        <f t="shared" si="557"/>
        <v>39.630000000000003</v>
      </c>
      <c r="J3966" s="573">
        <f t="shared" si="553"/>
        <v>0.81361001961357082</v>
      </c>
    </row>
    <row r="3967" spans="1:10" x14ac:dyDescent="0.25">
      <c r="A3967">
        <f t="shared" si="554"/>
        <v>0.39641769529585524</v>
      </c>
      <c r="B3967" s="2">
        <f t="shared" si="558"/>
        <v>39.640000000000683</v>
      </c>
      <c r="C3967" s="428">
        <f t="shared" si="555"/>
        <v>39.64</v>
      </c>
      <c r="D3967" s="425">
        <f t="shared" si="550"/>
        <v>0.39641769529584836</v>
      </c>
      <c r="E3967" s="433">
        <f t="shared" si="556"/>
        <v>39.64</v>
      </c>
      <c r="F3967" s="430">
        <f t="shared" si="551"/>
        <v>0.41097877355641943</v>
      </c>
      <c r="G3967" s="439">
        <f t="shared" si="557"/>
        <v>39.64</v>
      </c>
      <c r="H3967" s="435">
        <f t="shared" si="552"/>
        <v>0.41097877355641943</v>
      </c>
      <c r="I3967" s="577">
        <f t="shared" si="557"/>
        <v>39.64</v>
      </c>
      <c r="J3967" s="573">
        <f t="shared" si="553"/>
        <v>0.81369260557502909</v>
      </c>
    </row>
    <row r="3968" spans="1:10" x14ac:dyDescent="0.25">
      <c r="A3968">
        <f t="shared" si="554"/>
        <v>0.39651766177450198</v>
      </c>
      <c r="B3968" s="2">
        <f t="shared" si="558"/>
        <v>39.650000000000681</v>
      </c>
      <c r="C3968" s="428">
        <f t="shared" si="555"/>
        <v>39.65</v>
      </c>
      <c r="D3968" s="425">
        <f t="shared" si="550"/>
        <v>0.39651766177449521</v>
      </c>
      <c r="E3968" s="433">
        <f t="shared" si="556"/>
        <v>39.65</v>
      </c>
      <c r="F3968" s="430">
        <f t="shared" si="551"/>
        <v>0.41107162894031712</v>
      </c>
      <c r="G3968" s="439">
        <f t="shared" si="557"/>
        <v>39.65</v>
      </c>
      <c r="H3968" s="435">
        <f t="shared" si="552"/>
        <v>0.41107162894031712</v>
      </c>
      <c r="I3968" s="577">
        <f t="shared" si="557"/>
        <v>39.65</v>
      </c>
      <c r="J3968" s="573">
        <f t="shared" si="553"/>
        <v>0.81377519298977652</v>
      </c>
    </row>
    <row r="3969" spans="1:10" x14ac:dyDescent="0.25">
      <c r="A3969">
        <f t="shared" si="554"/>
        <v>0.39661762831824471</v>
      </c>
      <c r="B3969" s="2">
        <f t="shared" si="558"/>
        <v>39.660000000000679</v>
      </c>
      <c r="C3969" s="428">
        <f t="shared" si="555"/>
        <v>39.659999999999997</v>
      </c>
      <c r="D3969" s="425">
        <f t="shared" si="550"/>
        <v>0.39661762831823788</v>
      </c>
      <c r="E3969" s="433">
        <f t="shared" si="556"/>
        <v>39.659999999999997</v>
      </c>
      <c r="F3969" s="430">
        <f t="shared" si="551"/>
        <v>0.41116448795796073</v>
      </c>
      <c r="G3969" s="439">
        <f t="shared" si="557"/>
        <v>39.659999999999997</v>
      </c>
      <c r="H3969" s="435">
        <f t="shared" si="552"/>
        <v>0.41116448795796073</v>
      </c>
      <c r="I3969" s="577">
        <f t="shared" si="557"/>
        <v>39.659999999999997</v>
      </c>
      <c r="J3969" s="573">
        <f t="shared" si="553"/>
        <v>0.81385778185763191</v>
      </c>
    </row>
    <row r="3970" spans="1:10" x14ac:dyDescent="0.25">
      <c r="A3970">
        <f t="shared" si="554"/>
        <v>0.39671759492695402</v>
      </c>
      <c r="B3970" s="2">
        <f t="shared" si="558"/>
        <v>39.670000000000677</v>
      </c>
      <c r="C3970" s="428">
        <f t="shared" si="555"/>
        <v>39.67</v>
      </c>
      <c r="D3970" s="425">
        <f t="shared" si="550"/>
        <v>0.3967175949269473</v>
      </c>
      <c r="E3970" s="433">
        <f t="shared" si="556"/>
        <v>39.67</v>
      </c>
      <c r="F3970" s="430">
        <f t="shared" si="551"/>
        <v>0.41125735060751617</v>
      </c>
      <c r="G3970" s="439">
        <f t="shared" si="557"/>
        <v>39.67</v>
      </c>
      <c r="H3970" s="435">
        <f t="shared" si="552"/>
        <v>0.41125735060751617</v>
      </c>
      <c r="I3970" s="577">
        <f t="shared" si="557"/>
        <v>39.67</v>
      </c>
      <c r="J3970" s="573">
        <f t="shared" si="553"/>
        <v>0.81394037217841186</v>
      </c>
    </row>
    <row r="3971" spans="1:10" x14ac:dyDescent="0.25">
      <c r="A3971">
        <f t="shared" si="554"/>
        <v>0.39681756160050113</v>
      </c>
      <c r="B3971" s="2">
        <f t="shared" si="558"/>
        <v>39.680000000000675</v>
      </c>
      <c r="C3971" s="428">
        <f t="shared" si="555"/>
        <v>39.68</v>
      </c>
      <c r="D3971" s="425">
        <f t="shared" ref="D3971:D4034" si="559">(((1+C3971/100)^D$2)*C3971/100)/(((1+C3971/100)^D$2)-1)</f>
        <v>0.39681756160049447</v>
      </c>
      <c r="E3971" s="433">
        <f t="shared" si="556"/>
        <v>39.68</v>
      </c>
      <c r="F3971" s="430">
        <f t="shared" ref="F3971:F4034" si="560">(((1+E3971/100)^F$2)*E3971/100)/(((1+E3971/100)^F$2)-1)</f>
        <v>0.41135021688715023</v>
      </c>
      <c r="G3971" s="439">
        <f t="shared" si="557"/>
        <v>39.68</v>
      </c>
      <c r="H3971" s="435">
        <f t="shared" ref="H3971:H4034" si="561">(((1+G3971/100)^H$2)*G3971/100)/(((1+G3971/100)^H$2)-1)</f>
        <v>0.41135021688715023</v>
      </c>
      <c r="I3971" s="577">
        <f t="shared" si="557"/>
        <v>39.68</v>
      </c>
      <c r="J3971" s="573">
        <f t="shared" ref="J3971:J4034" si="562">(((1+I3971/100)^J$2)*I3971/100)/(((1+I3971/100)^J$2)-1)</f>
        <v>0.81402296395193596</v>
      </c>
    </row>
    <row r="3972" spans="1:10" x14ac:dyDescent="0.25">
      <c r="A3972">
        <f t="shared" si="554"/>
        <v>0.39691752833875743</v>
      </c>
      <c r="B3972" s="2">
        <f t="shared" si="558"/>
        <v>39.690000000000673</v>
      </c>
      <c r="C3972" s="428">
        <f t="shared" si="555"/>
        <v>39.69</v>
      </c>
      <c r="D3972" s="425">
        <f t="shared" si="559"/>
        <v>0.39691752833875066</v>
      </c>
      <c r="E3972" s="433">
        <f t="shared" si="556"/>
        <v>39.69</v>
      </c>
      <c r="F3972" s="430">
        <f t="shared" si="560"/>
        <v>0.41144308679503055</v>
      </c>
      <c r="G3972" s="439">
        <f t="shared" si="557"/>
        <v>39.69</v>
      </c>
      <c r="H3972" s="435">
        <f t="shared" si="561"/>
        <v>0.41144308679503055</v>
      </c>
      <c r="I3972" s="577">
        <f t="shared" si="557"/>
        <v>39.69</v>
      </c>
      <c r="J3972" s="573">
        <f t="shared" si="562"/>
        <v>0.81410555717802158</v>
      </c>
    </row>
    <row r="3973" spans="1:10" x14ac:dyDescent="0.25">
      <c r="A3973">
        <f t="shared" ref="A3973:A4036" si="563">(((1+B3973/100)^A$2)*B3973/100)/(((1+B3973/100)^A$2)-1)</f>
        <v>0.39701749514159429</v>
      </c>
      <c r="B3973" s="2">
        <f t="shared" si="558"/>
        <v>39.700000000000671</v>
      </c>
      <c r="C3973" s="428">
        <f t="shared" si="555"/>
        <v>39.700000000000003</v>
      </c>
      <c r="D3973" s="425">
        <f t="shared" si="559"/>
        <v>0.39701749514158768</v>
      </c>
      <c r="E3973" s="433">
        <f t="shared" si="556"/>
        <v>39.700000000000003</v>
      </c>
      <c r="F3973" s="430">
        <f t="shared" si="560"/>
        <v>0.41153596032932582</v>
      </c>
      <c r="G3973" s="439">
        <f t="shared" si="557"/>
        <v>39.700000000000003</v>
      </c>
      <c r="H3973" s="435">
        <f t="shared" si="561"/>
        <v>0.41153596032932582</v>
      </c>
      <c r="I3973" s="577">
        <f t="shared" si="557"/>
        <v>39.700000000000003</v>
      </c>
      <c r="J3973" s="573">
        <f t="shared" si="562"/>
        <v>0.81418815185648719</v>
      </c>
    </row>
    <row r="3974" spans="1:10" x14ac:dyDescent="0.25">
      <c r="A3974">
        <f t="shared" si="563"/>
        <v>0.39711746200888376</v>
      </c>
      <c r="B3974" s="2">
        <f t="shared" si="558"/>
        <v>39.710000000000669</v>
      </c>
      <c r="C3974" s="428">
        <f t="shared" ref="C3974:C4037" si="564">ROUND(C3973+0.01,2)</f>
        <v>39.71</v>
      </c>
      <c r="D3974" s="425">
        <f t="shared" si="559"/>
        <v>0.3971174620088771</v>
      </c>
      <c r="E3974" s="433">
        <f t="shared" ref="E3974:E4037" si="565">ROUND(E3973+0.01,2)</f>
        <v>39.71</v>
      </c>
      <c r="F3974" s="430">
        <f t="shared" si="560"/>
        <v>0.411628837488205</v>
      </c>
      <c r="G3974" s="439">
        <f t="shared" ref="G3974:I4037" si="566">ROUND(G3973+0.01,2)</f>
        <v>39.71</v>
      </c>
      <c r="H3974" s="435">
        <f t="shared" si="561"/>
        <v>0.411628837488205</v>
      </c>
      <c r="I3974" s="577">
        <f t="shared" si="566"/>
        <v>39.71</v>
      </c>
      <c r="J3974" s="573">
        <f t="shared" si="562"/>
        <v>0.81427074798715116</v>
      </c>
    </row>
    <row r="3975" spans="1:10" x14ac:dyDescent="0.25">
      <c r="A3975">
        <f t="shared" si="563"/>
        <v>0.39721742894049794</v>
      </c>
      <c r="B3975" s="2">
        <f t="shared" si="558"/>
        <v>39.720000000000667</v>
      </c>
      <c r="C3975" s="428">
        <f t="shared" si="564"/>
        <v>39.72</v>
      </c>
      <c r="D3975" s="425">
        <f t="shared" si="559"/>
        <v>0.39721742894049128</v>
      </c>
      <c r="E3975" s="433">
        <f t="shared" si="565"/>
        <v>39.72</v>
      </c>
      <c r="F3975" s="430">
        <f t="shared" si="560"/>
        <v>0.41172171826983855</v>
      </c>
      <c r="G3975" s="439">
        <f t="shared" si="566"/>
        <v>39.72</v>
      </c>
      <c r="H3975" s="435">
        <f t="shared" si="561"/>
        <v>0.41172171826983855</v>
      </c>
      <c r="I3975" s="577">
        <f t="shared" si="566"/>
        <v>39.72</v>
      </c>
      <c r="J3975" s="573">
        <f t="shared" si="562"/>
        <v>0.81435334556983141</v>
      </c>
    </row>
    <row r="3976" spans="1:10" x14ac:dyDescent="0.25">
      <c r="A3976">
        <f t="shared" si="563"/>
        <v>0.3973173959363091</v>
      </c>
      <c r="B3976" s="2">
        <f t="shared" si="558"/>
        <v>39.730000000000665</v>
      </c>
      <c r="C3976" s="428">
        <f t="shared" si="564"/>
        <v>39.729999999999997</v>
      </c>
      <c r="D3976" s="425">
        <f t="shared" si="559"/>
        <v>0.39731739593630239</v>
      </c>
      <c r="E3976" s="433">
        <f t="shared" si="565"/>
        <v>39.729999999999997</v>
      </c>
      <c r="F3976" s="430">
        <f t="shared" si="560"/>
        <v>0.41181460267239739</v>
      </c>
      <c r="G3976" s="439">
        <f t="shared" si="566"/>
        <v>39.729999999999997</v>
      </c>
      <c r="H3976" s="435">
        <f t="shared" si="561"/>
        <v>0.41181460267239739</v>
      </c>
      <c r="I3976" s="577">
        <f t="shared" si="566"/>
        <v>39.729999999999997</v>
      </c>
      <c r="J3976" s="573">
        <f t="shared" si="562"/>
        <v>0.81443594460434632</v>
      </c>
    </row>
    <row r="3977" spans="1:10" x14ac:dyDescent="0.25">
      <c r="A3977">
        <f t="shared" si="563"/>
        <v>0.3974173629961899</v>
      </c>
      <c r="B3977" s="2">
        <f t="shared" si="558"/>
        <v>39.740000000000663</v>
      </c>
      <c r="C3977" s="428">
        <f t="shared" si="564"/>
        <v>39.74</v>
      </c>
      <c r="D3977" s="425">
        <f t="shared" si="559"/>
        <v>0.39741736299618335</v>
      </c>
      <c r="E3977" s="433">
        <f t="shared" si="565"/>
        <v>39.74</v>
      </c>
      <c r="F3977" s="430">
        <f t="shared" si="560"/>
        <v>0.41190749069405358</v>
      </c>
      <c r="G3977" s="439">
        <f t="shared" si="566"/>
        <v>39.74</v>
      </c>
      <c r="H3977" s="435">
        <f t="shared" si="561"/>
        <v>0.41190749069405358</v>
      </c>
      <c r="I3977" s="577">
        <f t="shared" si="566"/>
        <v>39.74</v>
      </c>
      <c r="J3977" s="573">
        <f t="shared" si="562"/>
        <v>0.8145185450905148</v>
      </c>
    </row>
    <row r="3978" spans="1:10" x14ac:dyDescent="0.25">
      <c r="A3978">
        <f t="shared" si="563"/>
        <v>0.39751733012001328</v>
      </c>
      <c r="B3978" s="2">
        <f t="shared" si="558"/>
        <v>39.750000000000661</v>
      </c>
      <c r="C3978" s="428">
        <f t="shared" si="564"/>
        <v>39.75</v>
      </c>
      <c r="D3978" s="425">
        <f t="shared" si="559"/>
        <v>0.39751733012000667</v>
      </c>
      <c r="E3978" s="433">
        <f t="shared" si="565"/>
        <v>39.75</v>
      </c>
      <c r="F3978" s="430">
        <f t="shared" si="560"/>
        <v>0.41200038233297953</v>
      </c>
      <c r="G3978" s="439">
        <f t="shared" si="566"/>
        <v>39.75</v>
      </c>
      <c r="H3978" s="435">
        <f t="shared" si="561"/>
        <v>0.41200038233297953</v>
      </c>
      <c r="I3978" s="577">
        <f t="shared" si="566"/>
        <v>39.75</v>
      </c>
      <c r="J3978" s="573">
        <f t="shared" si="562"/>
        <v>0.81460114702815434</v>
      </c>
    </row>
    <row r="3979" spans="1:10" x14ac:dyDescent="0.25">
      <c r="A3979">
        <f t="shared" si="563"/>
        <v>0.39761729730765238</v>
      </c>
      <c r="B3979" s="2">
        <f t="shared" si="558"/>
        <v>39.760000000000659</v>
      </c>
      <c r="C3979" s="428">
        <f t="shared" si="564"/>
        <v>39.76</v>
      </c>
      <c r="D3979" s="425">
        <f t="shared" si="559"/>
        <v>0.39761729730764583</v>
      </c>
      <c r="E3979" s="433">
        <f t="shared" si="565"/>
        <v>39.76</v>
      </c>
      <c r="F3979" s="430">
        <f t="shared" si="560"/>
        <v>0.41209327758734882</v>
      </c>
      <c r="G3979" s="439">
        <f t="shared" si="566"/>
        <v>39.76</v>
      </c>
      <c r="H3979" s="435">
        <f t="shared" si="561"/>
        <v>0.41209327758734882</v>
      </c>
      <c r="I3979" s="577">
        <f t="shared" si="566"/>
        <v>39.76</v>
      </c>
      <c r="J3979" s="573">
        <f t="shared" si="562"/>
        <v>0.81468375041708385</v>
      </c>
    </row>
    <row r="3980" spans="1:10" x14ac:dyDescent="0.25">
      <c r="A3980">
        <f t="shared" si="563"/>
        <v>0.39771726455898054</v>
      </c>
      <c r="B3980" s="2">
        <f t="shared" si="558"/>
        <v>39.770000000000657</v>
      </c>
      <c r="C3980" s="428">
        <f t="shared" si="564"/>
        <v>39.770000000000003</v>
      </c>
      <c r="D3980" s="425">
        <f t="shared" si="559"/>
        <v>0.39771726455897405</v>
      </c>
      <c r="E3980" s="433">
        <f t="shared" si="565"/>
        <v>39.770000000000003</v>
      </c>
      <c r="F3980" s="430">
        <f t="shared" si="560"/>
        <v>0.41218617645533606</v>
      </c>
      <c r="G3980" s="439">
        <f t="shared" si="566"/>
        <v>39.770000000000003</v>
      </c>
      <c r="H3980" s="435">
        <f t="shared" si="561"/>
        <v>0.41218617645533606</v>
      </c>
      <c r="I3980" s="577">
        <f t="shared" si="566"/>
        <v>39.770000000000003</v>
      </c>
      <c r="J3980" s="573">
        <f t="shared" si="562"/>
        <v>0.81476635525712149</v>
      </c>
    </row>
    <row r="3981" spans="1:10" x14ac:dyDescent="0.25">
      <c r="A3981">
        <f t="shared" si="563"/>
        <v>0.39781723187387147</v>
      </c>
      <c r="B3981" s="2">
        <f t="shared" si="558"/>
        <v>39.780000000000655</v>
      </c>
      <c r="C3981" s="428">
        <f t="shared" si="564"/>
        <v>39.78</v>
      </c>
      <c r="D3981" s="425">
        <f t="shared" si="559"/>
        <v>0.39781723187386492</v>
      </c>
      <c r="E3981" s="433">
        <f t="shared" si="565"/>
        <v>39.78</v>
      </c>
      <c r="F3981" s="430">
        <f t="shared" si="560"/>
        <v>0.41227907893511628</v>
      </c>
      <c r="G3981" s="439">
        <f t="shared" si="566"/>
        <v>39.78</v>
      </c>
      <c r="H3981" s="435">
        <f t="shared" si="561"/>
        <v>0.41227907893511628</v>
      </c>
      <c r="I3981" s="577">
        <f t="shared" si="566"/>
        <v>39.78</v>
      </c>
      <c r="J3981" s="573">
        <f t="shared" si="562"/>
        <v>0.81484896154808573</v>
      </c>
    </row>
    <row r="3982" spans="1:10" x14ac:dyDescent="0.25">
      <c r="A3982">
        <f t="shared" si="563"/>
        <v>0.39791719925219909</v>
      </c>
      <c r="B3982" s="2">
        <f t="shared" si="558"/>
        <v>39.790000000000653</v>
      </c>
      <c r="C3982" s="428">
        <f t="shared" si="564"/>
        <v>39.79</v>
      </c>
      <c r="D3982" s="425">
        <f t="shared" si="559"/>
        <v>0.39791719925219254</v>
      </c>
      <c r="E3982" s="433">
        <f t="shared" si="565"/>
        <v>39.79</v>
      </c>
      <c r="F3982" s="430">
        <f t="shared" si="560"/>
        <v>0.41237198502486566</v>
      </c>
      <c r="G3982" s="439">
        <f t="shared" si="566"/>
        <v>39.79</v>
      </c>
      <c r="H3982" s="435">
        <f t="shared" si="561"/>
        <v>0.41237198502486566</v>
      </c>
      <c r="I3982" s="577">
        <f t="shared" si="566"/>
        <v>39.79</v>
      </c>
      <c r="J3982" s="573">
        <f t="shared" si="562"/>
        <v>0.81493156928979527</v>
      </c>
    </row>
    <row r="3983" spans="1:10" x14ac:dyDescent="0.25">
      <c r="A3983">
        <f t="shared" si="563"/>
        <v>0.39801716669383747</v>
      </c>
      <c r="B3983" s="2">
        <f t="shared" si="558"/>
        <v>39.800000000000651</v>
      </c>
      <c r="C3983" s="428">
        <f t="shared" si="564"/>
        <v>39.799999999999997</v>
      </c>
      <c r="D3983" s="425">
        <f t="shared" si="559"/>
        <v>0.39801716669383086</v>
      </c>
      <c r="E3983" s="433">
        <f t="shared" si="565"/>
        <v>39.799999999999997</v>
      </c>
      <c r="F3983" s="430">
        <f t="shared" si="560"/>
        <v>0.41246489472276099</v>
      </c>
      <c r="G3983" s="439">
        <f t="shared" si="566"/>
        <v>39.799999999999997</v>
      </c>
      <c r="H3983" s="435">
        <f t="shared" si="561"/>
        <v>0.41246489472276099</v>
      </c>
      <c r="I3983" s="577">
        <f t="shared" si="566"/>
        <v>39.799999999999997</v>
      </c>
      <c r="J3983" s="573">
        <f t="shared" si="562"/>
        <v>0.81501417848206847</v>
      </c>
    </row>
    <row r="3984" spans="1:10" x14ac:dyDescent="0.25">
      <c r="A3984">
        <f t="shared" si="563"/>
        <v>0.39811713419866107</v>
      </c>
      <c r="B3984" s="2">
        <f t="shared" si="558"/>
        <v>39.810000000000649</v>
      </c>
      <c r="C3984" s="428">
        <f t="shared" si="564"/>
        <v>39.81</v>
      </c>
      <c r="D3984" s="425">
        <f t="shared" si="559"/>
        <v>0.39811713419865458</v>
      </c>
      <c r="E3984" s="433">
        <f t="shared" si="565"/>
        <v>39.81</v>
      </c>
      <c r="F3984" s="430">
        <f t="shared" si="560"/>
        <v>0.41255780802698039</v>
      </c>
      <c r="G3984" s="439">
        <f t="shared" si="566"/>
        <v>39.81</v>
      </c>
      <c r="H3984" s="435">
        <f t="shared" si="561"/>
        <v>0.41255780802698039</v>
      </c>
      <c r="I3984" s="577">
        <f t="shared" si="566"/>
        <v>39.81</v>
      </c>
      <c r="J3984" s="573">
        <f t="shared" si="562"/>
        <v>0.81509678912472383</v>
      </c>
    </row>
    <row r="3985" spans="1:10" x14ac:dyDescent="0.25">
      <c r="A3985">
        <f t="shared" si="563"/>
        <v>0.39821710176654468</v>
      </c>
      <c r="B3985" s="2">
        <f t="shared" si="558"/>
        <v>39.820000000000647</v>
      </c>
      <c r="C3985" s="428">
        <f t="shared" si="564"/>
        <v>39.82</v>
      </c>
      <c r="D3985" s="425">
        <f t="shared" si="559"/>
        <v>0.39821710176653818</v>
      </c>
      <c r="E3985" s="433">
        <f t="shared" si="565"/>
        <v>39.82</v>
      </c>
      <c r="F3985" s="430">
        <f t="shared" si="560"/>
        <v>0.41265072493570193</v>
      </c>
      <c r="G3985" s="439">
        <f t="shared" si="566"/>
        <v>39.82</v>
      </c>
      <c r="H3985" s="435">
        <f t="shared" si="561"/>
        <v>0.41265072493570193</v>
      </c>
      <c r="I3985" s="577">
        <f t="shared" si="566"/>
        <v>39.82</v>
      </c>
      <c r="J3985" s="573">
        <f t="shared" si="562"/>
        <v>0.81517940121757959</v>
      </c>
    </row>
    <row r="3986" spans="1:10" x14ac:dyDescent="0.25">
      <c r="A3986">
        <f t="shared" si="563"/>
        <v>0.39831706939736305</v>
      </c>
      <c r="B3986" s="2">
        <f t="shared" si="558"/>
        <v>39.830000000000645</v>
      </c>
      <c r="C3986" s="428">
        <f t="shared" si="564"/>
        <v>39.83</v>
      </c>
      <c r="D3986" s="425">
        <f t="shared" si="559"/>
        <v>0.39831706939735662</v>
      </c>
      <c r="E3986" s="433">
        <f t="shared" si="565"/>
        <v>39.83</v>
      </c>
      <c r="F3986" s="430">
        <f t="shared" si="560"/>
        <v>0.4127436454471054</v>
      </c>
      <c r="G3986" s="439">
        <f t="shared" si="566"/>
        <v>39.83</v>
      </c>
      <c r="H3986" s="435">
        <f t="shared" si="561"/>
        <v>0.4127436454471054</v>
      </c>
      <c r="I3986" s="577">
        <f t="shared" si="566"/>
        <v>39.83</v>
      </c>
      <c r="J3986" s="573">
        <f t="shared" si="562"/>
        <v>0.81526201476045546</v>
      </c>
    </row>
    <row r="3987" spans="1:10" x14ac:dyDescent="0.25">
      <c r="A3987">
        <f t="shared" si="563"/>
        <v>0.39841703709099147</v>
      </c>
      <c r="B3987" s="2">
        <f t="shared" si="558"/>
        <v>39.840000000000643</v>
      </c>
      <c r="C3987" s="428">
        <f t="shared" si="564"/>
        <v>39.840000000000003</v>
      </c>
      <c r="D3987" s="425">
        <f t="shared" si="559"/>
        <v>0.39841703709098508</v>
      </c>
      <c r="E3987" s="433">
        <f t="shared" si="565"/>
        <v>39.840000000000003</v>
      </c>
      <c r="F3987" s="430">
        <f t="shared" si="560"/>
        <v>0.41283656955937104</v>
      </c>
      <c r="G3987" s="439">
        <f t="shared" si="566"/>
        <v>39.840000000000003</v>
      </c>
      <c r="H3987" s="435">
        <f t="shared" si="561"/>
        <v>0.41283656955937104</v>
      </c>
      <c r="I3987" s="577">
        <f t="shared" si="566"/>
        <v>39.840000000000003</v>
      </c>
      <c r="J3987" s="573">
        <f t="shared" si="562"/>
        <v>0.81534462975316868</v>
      </c>
    </row>
    <row r="3988" spans="1:10" x14ac:dyDescent="0.25">
      <c r="A3988">
        <f t="shared" si="563"/>
        <v>0.39851700484730535</v>
      </c>
      <c r="B3988" s="2">
        <f t="shared" si="558"/>
        <v>39.850000000000641</v>
      </c>
      <c r="C3988" s="428">
        <f t="shared" si="564"/>
        <v>39.85</v>
      </c>
      <c r="D3988" s="425">
        <f t="shared" si="559"/>
        <v>0.39851700484729891</v>
      </c>
      <c r="E3988" s="433">
        <f t="shared" si="565"/>
        <v>39.85</v>
      </c>
      <c r="F3988" s="430">
        <f t="shared" si="560"/>
        <v>0.41292949727067985</v>
      </c>
      <c r="G3988" s="439">
        <f t="shared" si="566"/>
        <v>39.85</v>
      </c>
      <c r="H3988" s="435">
        <f t="shared" si="561"/>
        <v>0.41292949727067985</v>
      </c>
      <c r="I3988" s="577">
        <f t="shared" si="566"/>
        <v>39.85</v>
      </c>
      <c r="J3988" s="573">
        <f t="shared" si="562"/>
        <v>0.81542724619553886</v>
      </c>
    </row>
    <row r="3989" spans="1:10" x14ac:dyDescent="0.25">
      <c r="A3989">
        <f t="shared" si="563"/>
        <v>0.39861697266618035</v>
      </c>
      <c r="B3989" s="2">
        <f t="shared" si="558"/>
        <v>39.860000000000639</v>
      </c>
      <c r="C3989" s="428">
        <f t="shared" si="564"/>
        <v>39.86</v>
      </c>
      <c r="D3989" s="425">
        <f t="shared" si="559"/>
        <v>0.39861697266617396</v>
      </c>
      <c r="E3989" s="433">
        <f t="shared" si="565"/>
        <v>39.86</v>
      </c>
      <c r="F3989" s="430">
        <f t="shared" si="560"/>
        <v>0.4130224285792139</v>
      </c>
      <c r="G3989" s="439">
        <f t="shared" si="566"/>
        <v>39.86</v>
      </c>
      <c r="H3989" s="435">
        <f t="shared" si="561"/>
        <v>0.4130224285792139</v>
      </c>
      <c r="I3989" s="577">
        <f t="shared" si="566"/>
        <v>39.86</v>
      </c>
      <c r="J3989" s="573">
        <f t="shared" si="562"/>
        <v>0.81550986408738424</v>
      </c>
    </row>
    <row r="3990" spans="1:10" x14ac:dyDescent="0.25">
      <c r="A3990">
        <f t="shared" si="563"/>
        <v>0.3987169405474924</v>
      </c>
      <c r="B3990" s="2">
        <f t="shared" si="558"/>
        <v>39.870000000000637</v>
      </c>
      <c r="C3990" s="428">
        <f t="shared" si="564"/>
        <v>39.869999999999997</v>
      </c>
      <c r="D3990" s="425">
        <f t="shared" si="559"/>
        <v>0.39871694054748602</v>
      </c>
      <c r="E3990" s="433">
        <f t="shared" si="565"/>
        <v>39.869999999999997</v>
      </c>
      <c r="F3990" s="430">
        <f t="shared" si="560"/>
        <v>0.41311536348315603</v>
      </c>
      <c r="G3990" s="439">
        <f t="shared" si="566"/>
        <v>39.869999999999997</v>
      </c>
      <c r="H3990" s="435">
        <f t="shared" si="561"/>
        <v>0.41311536348315603</v>
      </c>
      <c r="I3990" s="577">
        <f t="shared" si="566"/>
        <v>39.869999999999997</v>
      </c>
      <c r="J3990" s="573">
        <f t="shared" si="562"/>
        <v>0.81559248342852375</v>
      </c>
    </row>
    <row r="3991" spans="1:10" x14ac:dyDescent="0.25">
      <c r="A3991">
        <f t="shared" si="563"/>
        <v>0.39881690849111784</v>
      </c>
      <c r="B3991" s="2">
        <f t="shared" si="558"/>
        <v>39.880000000000635</v>
      </c>
      <c r="C3991" s="428">
        <f t="shared" si="564"/>
        <v>39.880000000000003</v>
      </c>
      <c r="D3991" s="425">
        <f t="shared" si="559"/>
        <v>0.3988169084911114</v>
      </c>
      <c r="E3991" s="433">
        <f t="shared" si="565"/>
        <v>39.880000000000003</v>
      </c>
      <c r="F3991" s="430">
        <f t="shared" si="560"/>
        <v>0.4132083019806897</v>
      </c>
      <c r="G3991" s="439">
        <f t="shared" si="566"/>
        <v>39.880000000000003</v>
      </c>
      <c r="H3991" s="435">
        <f t="shared" si="561"/>
        <v>0.4132083019806897</v>
      </c>
      <c r="I3991" s="577">
        <f t="shared" si="566"/>
        <v>39.880000000000003</v>
      </c>
      <c r="J3991" s="573">
        <f t="shared" si="562"/>
        <v>0.8156751042187762</v>
      </c>
    </row>
    <row r="3992" spans="1:10" x14ac:dyDescent="0.25">
      <c r="A3992">
        <f t="shared" si="563"/>
        <v>0.39891687649693286</v>
      </c>
      <c r="B3992" s="2">
        <f t="shared" si="558"/>
        <v>39.890000000000633</v>
      </c>
      <c r="C3992" s="428">
        <f t="shared" si="564"/>
        <v>39.89</v>
      </c>
      <c r="D3992" s="425">
        <f t="shared" si="559"/>
        <v>0.39891687649692653</v>
      </c>
      <c r="E3992" s="433">
        <f t="shared" si="565"/>
        <v>39.89</v>
      </c>
      <c r="F3992" s="430">
        <f t="shared" si="560"/>
        <v>0.41330124406999952</v>
      </c>
      <c r="G3992" s="439">
        <f t="shared" si="566"/>
        <v>39.89</v>
      </c>
      <c r="H3992" s="435">
        <f t="shared" si="561"/>
        <v>0.41330124406999952</v>
      </c>
      <c r="I3992" s="577">
        <f t="shared" si="566"/>
        <v>39.89</v>
      </c>
      <c r="J3992" s="573">
        <f t="shared" si="562"/>
        <v>0.81575772645795985</v>
      </c>
    </row>
    <row r="3993" spans="1:10" x14ac:dyDescent="0.25">
      <c r="A3993">
        <f t="shared" si="563"/>
        <v>0.39901684456481418</v>
      </c>
      <c r="B3993" s="2">
        <f t="shared" si="558"/>
        <v>39.900000000000631</v>
      </c>
      <c r="C3993" s="428">
        <f t="shared" si="564"/>
        <v>39.9</v>
      </c>
      <c r="D3993" s="425">
        <f t="shared" si="559"/>
        <v>0.3990168445648079</v>
      </c>
      <c r="E3993" s="433">
        <f t="shared" si="565"/>
        <v>39.9</v>
      </c>
      <c r="F3993" s="430">
        <f t="shared" si="560"/>
        <v>0.41339418974927089</v>
      </c>
      <c r="G3993" s="439">
        <f t="shared" si="566"/>
        <v>39.9</v>
      </c>
      <c r="H3993" s="435">
        <f t="shared" si="561"/>
        <v>0.41339418974927089</v>
      </c>
      <c r="I3993" s="577">
        <f t="shared" si="566"/>
        <v>39.9</v>
      </c>
      <c r="J3993" s="573">
        <f t="shared" si="562"/>
        <v>0.81584035014589407</v>
      </c>
    </row>
    <row r="3994" spans="1:10" x14ac:dyDescent="0.25">
      <c r="A3994">
        <f t="shared" si="563"/>
        <v>0.39911681269463894</v>
      </c>
      <c r="B3994" s="2">
        <f t="shared" si="558"/>
        <v>39.910000000000629</v>
      </c>
      <c r="C3994" s="428">
        <f t="shared" si="564"/>
        <v>39.909999999999997</v>
      </c>
      <c r="D3994" s="425">
        <f t="shared" si="559"/>
        <v>0.39911681269463267</v>
      </c>
      <c r="E3994" s="433">
        <f t="shared" si="565"/>
        <v>39.909999999999997</v>
      </c>
      <c r="F3994" s="430">
        <f t="shared" si="560"/>
        <v>0.41348713901668982</v>
      </c>
      <c r="G3994" s="439">
        <f t="shared" si="566"/>
        <v>39.909999999999997</v>
      </c>
      <c r="H3994" s="435">
        <f t="shared" si="561"/>
        <v>0.41348713901668982</v>
      </c>
      <c r="I3994" s="577">
        <f t="shared" si="566"/>
        <v>39.909999999999997</v>
      </c>
      <c r="J3994" s="573">
        <f t="shared" si="562"/>
        <v>0.81592297528239743</v>
      </c>
    </row>
    <row r="3995" spans="1:10" x14ac:dyDescent="0.25">
      <c r="A3995">
        <f t="shared" si="563"/>
        <v>0.39921678088628409</v>
      </c>
      <c r="B3995" s="2">
        <f t="shared" si="558"/>
        <v>39.920000000000627</v>
      </c>
      <c r="C3995" s="428">
        <f t="shared" si="564"/>
        <v>39.92</v>
      </c>
      <c r="D3995" s="425">
        <f t="shared" si="559"/>
        <v>0.39921678088627788</v>
      </c>
      <c r="E3995" s="433">
        <f t="shared" si="565"/>
        <v>39.92</v>
      </c>
      <c r="F3995" s="430">
        <f t="shared" si="560"/>
        <v>0.41358009187044337</v>
      </c>
      <c r="G3995" s="439">
        <f t="shared" si="566"/>
        <v>39.92</v>
      </c>
      <c r="H3995" s="435">
        <f t="shared" si="561"/>
        <v>0.41358009187044337</v>
      </c>
      <c r="I3995" s="577">
        <f t="shared" si="566"/>
        <v>39.92</v>
      </c>
      <c r="J3995" s="573">
        <f t="shared" si="562"/>
        <v>0.8160056018672891</v>
      </c>
    </row>
    <row r="3996" spans="1:10" x14ac:dyDescent="0.25">
      <c r="A3996">
        <f t="shared" si="563"/>
        <v>0.39931674913962723</v>
      </c>
      <c r="B3996" s="2">
        <f t="shared" si="558"/>
        <v>39.930000000000625</v>
      </c>
      <c r="C3996" s="428">
        <f t="shared" si="564"/>
        <v>39.93</v>
      </c>
      <c r="D3996" s="425">
        <f t="shared" si="559"/>
        <v>0.39931674913962101</v>
      </c>
      <c r="E3996" s="433">
        <f t="shared" si="565"/>
        <v>39.93</v>
      </c>
      <c r="F3996" s="430">
        <f t="shared" si="560"/>
        <v>0.41367304830871932</v>
      </c>
      <c r="G3996" s="439">
        <f t="shared" si="566"/>
        <v>39.93</v>
      </c>
      <c r="H3996" s="435">
        <f t="shared" si="561"/>
        <v>0.41367304830871932</v>
      </c>
      <c r="I3996" s="577">
        <f t="shared" si="566"/>
        <v>39.93</v>
      </c>
      <c r="J3996" s="573">
        <f t="shared" si="562"/>
        <v>0.81608822990038765</v>
      </c>
    </row>
    <row r="3997" spans="1:10" x14ac:dyDescent="0.25">
      <c r="A3997">
        <f t="shared" si="563"/>
        <v>0.39941671745454599</v>
      </c>
      <c r="B3997" s="2">
        <f t="shared" si="558"/>
        <v>39.940000000000623</v>
      </c>
      <c r="C3997" s="428">
        <f t="shared" si="564"/>
        <v>39.94</v>
      </c>
      <c r="D3997" s="425">
        <f t="shared" si="559"/>
        <v>0.39941671745453966</v>
      </c>
      <c r="E3997" s="433">
        <f t="shared" si="565"/>
        <v>39.94</v>
      </c>
      <c r="F3997" s="430">
        <f t="shared" si="560"/>
        <v>0.41376600832970634</v>
      </c>
      <c r="G3997" s="439">
        <f t="shared" si="566"/>
        <v>39.94</v>
      </c>
      <c r="H3997" s="435">
        <f t="shared" si="561"/>
        <v>0.41376600832970634</v>
      </c>
      <c r="I3997" s="577">
        <f t="shared" si="566"/>
        <v>39.94</v>
      </c>
      <c r="J3997" s="573">
        <f t="shared" si="562"/>
        <v>0.81617085938151201</v>
      </c>
    </row>
    <row r="3998" spans="1:10" x14ac:dyDescent="0.25">
      <c r="A3998">
        <f t="shared" si="563"/>
        <v>0.39951668583091815</v>
      </c>
      <c r="B3998" s="2">
        <f t="shared" si="558"/>
        <v>39.950000000000621</v>
      </c>
      <c r="C3998" s="428">
        <f t="shared" si="564"/>
        <v>39.950000000000003</v>
      </c>
      <c r="D3998" s="425">
        <f t="shared" si="559"/>
        <v>0.39951668583091204</v>
      </c>
      <c r="E3998" s="433">
        <f t="shared" si="565"/>
        <v>39.950000000000003</v>
      </c>
      <c r="F3998" s="430">
        <f t="shared" si="560"/>
        <v>0.4138589719315941</v>
      </c>
      <c r="G3998" s="439">
        <f t="shared" si="566"/>
        <v>39.950000000000003</v>
      </c>
      <c r="H3998" s="435">
        <f t="shared" si="561"/>
        <v>0.4138589719315941</v>
      </c>
      <c r="I3998" s="577">
        <f t="shared" si="566"/>
        <v>39.950000000000003</v>
      </c>
      <c r="J3998" s="573">
        <f t="shared" si="562"/>
        <v>0.81625349031048133</v>
      </c>
    </row>
    <row r="3999" spans="1:10" x14ac:dyDescent="0.25">
      <c r="A3999">
        <f t="shared" si="563"/>
        <v>0.39961665426862214</v>
      </c>
      <c r="B3999" s="2">
        <f t="shared" si="558"/>
        <v>39.960000000000619</v>
      </c>
      <c r="C3999" s="428">
        <f t="shared" si="564"/>
        <v>39.96</v>
      </c>
      <c r="D3999" s="425">
        <f t="shared" si="559"/>
        <v>0.39961665426861587</v>
      </c>
      <c r="E3999" s="433">
        <f t="shared" si="565"/>
        <v>39.96</v>
      </c>
      <c r="F3999" s="430">
        <f t="shared" si="560"/>
        <v>0.41395193911257272</v>
      </c>
      <c r="G3999" s="439">
        <f t="shared" si="566"/>
        <v>39.96</v>
      </c>
      <c r="H3999" s="435">
        <f t="shared" si="561"/>
        <v>0.41395193911257272</v>
      </c>
      <c r="I3999" s="577">
        <f t="shared" si="566"/>
        <v>39.96</v>
      </c>
      <c r="J3999" s="573">
        <f t="shared" si="562"/>
        <v>0.81633612268711453</v>
      </c>
    </row>
    <row r="4000" spans="1:10" x14ac:dyDescent="0.25">
      <c r="A4000">
        <f t="shared" si="563"/>
        <v>0.39971662276753611</v>
      </c>
      <c r="B4000" s="2">
        <f t="shared" ref="B4000:B4063" si="567">B3999+0.01</f>
        <v>39.970000000000617</v>
      </c>
      <c r="C4000" s="428">
        <f t="shared" si="564"/>
        <v>39.97</v>
      </c>
      <c r="D4000" s="425">
        <f t="shared" si="559"/>
        <v>0.39971662276752995</v>
      </c>
      <c r="E4000" s="433">
        <f t="shared" si="565"/>
        <v>39.97</v>
      </c>
      <c r="F4000" s="430">
        <f t="shared" si="560"/>
        <v>0.41404490987083348</v>
      </c>
      <c r="G4000" s="439">
        <f t="shared" si="566"/>
        <v>39.97</v>
      </c>
      <c r="H4000" s="435">
        <f t="shared" si="561"/>
        <v>0.41404490987083348</v>
      </c>
      <c r="I4000" s="577">
        <f t="shared" si="566"/>
        <v>39.97</v>
      </c>
      <c r="J4000" s="573">
        <f t="shared" si="562"/>
        <v>0.81641875651123064</v>
      </c>
    </row>
    <row r="4001" spans="1:10" x14ac:dyDescent="0.25">
      <c r="A4001">
        <f t="shared" si="563"/>
        <v>0.39981659132753894</v>
      </c>
      <c r="B4001" s="2">
        <f t="shared" si="567"/>
        <v>39.980000000000615</v>
      </c>
      <c r="C4001" s="428">
        <f t="shared" si="564"/>
        <v>39.979999999999997</v>
      </c>
      <c r="D4001" s="425">
        <f t="shared" si="559"/>
        <v>0.39981659132753272</v>
      </c>
      <c r="E4001" s="433">
        <f t="shared" si="565"/>
        <v>39.979999999999997</v>
      </c>
      <c r="F4001" s="430">
        <f t="shared" si="560"/>
        <v>0.41413788420456848</v>
      </c>
      <c r="G4001" s="439">
        <f t="shared" si="566"/>
        <v>39.979999999999997</v>
      </c>
      <c r="H4001" s="435">
        <f t="shared" si="561"/>
        <v>0.41413788420456848</v>
      </c>
      <c r="I4001" s="577">
        <f t="shared" si="566"/>
        <v>39.979999999999997</v>
      </c>
      <c r="J4001" s="573">
        <f t="shared" si="562"/>
        <v>0.81650139178264858</v>
      </c>
    </row>
    <row r="4002" spans="1:10" x14ac:dyDescent="0.25">
      <c r="A4002">
        <f t="shared" si="563"/>
        <v>0.39991655994850933</v>
      </c>
      <c r="B4002" s="2">
        <f t="shared" si="567"/>
        <v>39.990000000000613</v>
      </c>
      <c r="C4002" s="428">
        <f t="shared" si="564"/>
        <v>39.99</v>
      </c>
      <c r="D4002" s="425">
        <f t="shared" si="559"/>
        <v>0.39991655994850323</v>
      </c>
      <c r="E4002" s="433">
        <f t="shared" si="565"/>
        <v>39.99</v>
      </c>
      <c r="F4002" s="430">
        <f t="shared" si="560"/>
        <v>0.41423086211197041</v>
      </c>
      <c r="G4002" s="439">
        <f t="shared" si="566"/>
        <v>39.99</v>
      </c>
      <c r="H4002" s="435">
        <f t="shared" si="561"/>
        <v>0.41423086211197041</v>
      </c>
      <c r="I4002" s="577">
        <f t="shared" si="566"/>
        <v>39.99</v>
      </c>
      <c r="J4002" s="573">
        <f t="shared" si="562"/>
        <v>0.81658402850118739</v>
      </c>
    </row>
    <row r="4003" spans="1:10" x14ac:dyDescent="0.25">
      <c r="A4003">
        <f t="shared" si="563"/>
        <v>0.40001652863032661</v>
      </c>
      <c r="B4003" s="2">
        <f t="shared" si="567"/>
        <v>40.000000000000611</v>
      </c>
      <c r="C4003" s="428">
        <f t="shared" si="564"/>
        <v>40</v>
      </c>
      <c r="D4003" s="425">
        <f t="shared" si="559"/>
        <v>0.4000165286303205</v>
      </c>
      <c r="E4003" s="433">
        <f t="shared" si="565"/>
        <v>40</v>
      </c>
      <c r="F4003" s="430">
        <f t="shared" si="560"/>
        <v>0.4143238435912332</v>
      </c>
      <c r="G4003" s="439">
        <f t="shared" si="566"/>
        <v>40</v>
      </c>
      <c r="H4003" s="435">
        <f t="shared" si="561"/>
        <v>0.4143238435912332</v>
      </c>
      <c r="I4003" s="577">
        <f t="shared" si="566"/>
        <v>40</v>
      </c>
      <c r="J4003" s="573">
        <f t="shared" si="562"/>
        <v>0.81666666666666676</v>
      </c>
    </row>
    <row r="4004" spans="1:10" x14ac:dyDescent="0.25">
      <c r="A4004">
        <f t="shared" si="563"/>
        <v>0.40011649737287008</v>
      </c>
      <c r="B4004" s="2">
        <f t="shared" si="567"/>
        <v>40.010000000000609</v>
      </c>
      <c r="C4004" s="428">
        <f t="shared" si="564"/>
        <v>40.01</v>
      </c>
      <c r="D4004" s="425">
        <f t="shared" si="559"/>
        <v>0.40011649737286398</v>
      </c>
      <c r="E4004" s="433">
        <f t="shared" si="565"/>
        <v>40.01</v>
      </c>
      <c r="F4004" s="430">
        <f t="shared" si="560"/>
        <v>0.41441682864055107</v>
      </c>
      <c r="G4004" s="439">
        <f t="shared" si="566"/>
        <v>40.01</v>
      </c>
      <c r="H4004" s="435">
        <f t="shared" si="561"/>
        <v>0.41441682864055107</v>
      </c>
      <c r="I4004" s="577">
        <f t="shared" si="566"/>
        <v>40.01</v>
      </c>
      <c r="J4004" s="573">
        <f t="shared" si="562"/>
        <v>0.81674930627890507</v>
      </c>
    </row>
    <row r="4005" spans="1:10" x14ac:dyDescent="0.25">
      <c r="A4005">
        <f t="shared" si="563"/>
        <v>0.40021646617601941</v>
      </c>
      <c r="B4005" s="2">
        <f t="shared" si="567"/>
        <v>40.020000000000607</v>
      </c>
      <c r="C4005" s="428">
        <f t="shared" si="564"/>
        <v>40.020000000000003</v>
      </c>
      <c r="D4005" s="425">
        <f t="shared" si="559"/>
        <v>0.40021646617601342</v>
      </c>
      <c r="E4005" s="433">
        <f t="shared" si="565"/>
        <v>40.020000000000003</v>
      </c>
      <c r="F4005" s="430">
        <f t="shared" si="560"/>
        <v>0.41450981725811964</v>
      </c>
      <c r="G4005" s="439">
        <f t="shared" si="566"/>
        <v>40.020000000000003</v>
      </c>
      <c r="H4005" s="435">
        <f t="shared" si="561"/>
        <v>0.41450981725811964</v>
      </c>
      <c r="I4005" s="577">
        <f t="shared" si="566"/>
        <v>40.020000000000003</v>
      </c>
      <c r="J4005" s="573">
        <f t="shared" si="562"/>
        <v>0.81683194733772169</v>
      </c>
    </row>
    <row r="4006" spans="1:10" x14ac:dyDescent="0.25">
      <c r="A4006">
        <f t="shared" si="563"/>
        <v>0.40031643503965458</v>
      </c>
      <c r="B4006" s="2">
        <f t="shared" si="567"/>
        <v>40.030000000000605</v>
      </c>
      <c r="C4006" s="428">
        <f t="shared" si="564"/>
        <v>40.03</v>
      </c>
      <c r="D4006" s="425">
        <f t="shared" si="559"/>
        <v>0.40031643503964848</v>
      </c>
      <c r="E4006" s="433">
        <f t="shared" si="565"/>
        <v>40.03</v>
      </c>
      <c r="F4006" s="430">
        <f t="shared" si="560"/>
        <v>0.41460280944213496</v>
      </c>
      <c r="G4006" s="439">
        <f t="shared" si="566"/>
        <v>40.03</v>
      </c>
      <c r="H4006" s="435">
        <f t="shared" si="561"/>
        <v>0.41460280944213496</v>
      </c>
      <c r="I4006" s="577">
        <f t="shared" si="566"/>
        <v>40.03</v>
      </c>
      <c r="J4006" s="573">
        <f t="shared" si="562"/>
        <v>0.8169145898429363</v>
      </c>
    </row>
    <row r="4007" spans="1:10" x14ac:dyDescent="0.25">
      <c r="A4007">
        <f t="shared" si="563"/>
        <v>0.40041640396365558</v>
      </c>
      <c r="B4007" s="2">
        <f t="shared" si="567"/>
        <v>40.040000000000603</v>
      </c>
      <c r="C4007" s="428">
        <f t="shared" si="564"/>
        <v>40.04</v>
      </c>
      <c r="D4007" s="425">
        <f t="shared" si="559"/>
        <v>0.40041640396364953</v>
      </c>
      <c r="E4007" s="433">
        <f t="shared" si="565"/>
        <v>40.04</v>
      </c>
      <c r="F4007" s="430">
        <f t="shared" si="560"/>
        <v>0.41469580519079419</v>
      </c>
      <c r="G4007" s="439">
        <f t="shared" si="566"/>
        <v>40.04</v>
      </c>
      <c r="H4007" s="435">
        <f t="shared" si="561"/>
        <v>0.41469580519079419</v>
      </c>
      <c r="I4007" s="577">
        <f t="shared" si="566"/>
        <v>40.04</v>
      </c>
      <c r="J4007" s="573">
        <f t="shared" si="562"/>
        <v>0.81699723379436784</v>
      </c>
    </row>
    <row r="4008" spans="1:10" x14ac:dyDescent="0.25">
      <c r="A4008">
        <f t="shared" si="563"/>
        <v>0.40051637294790271</v>
      </c>
      <c r="B4008" s="2">
        <f t="shared" si="567"/>
        <v>40.050000000000601</v>
      </c>
      <c r="C4008" s="428">
        <f t="shared" si="564"/>
        <v>40.049999999999997</v>
      </c>
      <c r="D4008" s="425">
        <f t="shared" si="559"/>
        <v>0.40051637294789666</v>
      </c>
      <c r="E4008" s="433">
        <f t="shared" si="565"/>
        <v>40.049999999999997</v>
      </c>
      <c r="F4008" s="430">
        <f t="shared" si="560"/>
        <v>0.41478880450229505</v>
      </c>
      <c r="G4008" s="439">
        <f t="shared" si="566"/>
        <v>40.049999999999997</v>
      </c>
      <c r="H4008" s="435">
        <f t="shared" si="561"/>
        <v>0.41478880450229505</v>
      </c>
      <c r="I4008" s="577">
        <f t="shared" si="566"/>
        <v>40.049999999999997</v>
      </c>
      <c r="J4008" s="573">
        <f t="shared" si="562"/>
        <v>0.81707987919183489</v>
      </c>
    </row>
    <row r="4009" spans="1:10" x14ac:dyDescent="0.25">
      <c r="A4009">
        <f t="shared" si="563"/>
        <v>0.40061634199227675</v>
      </c>
      <c r="B4009" s="2">
        <f t="shared" si="567"/>
        <v>40.060000000000599</v>
      </c>
      <c r="C4009" s="428">
        <f t="shared" si="564"/>
        <v>40.06</v>
      </c>
      <c r="D4009" s="425">
        <f t="shared" si="559"/>
        <v>0.40061634199227081</v>
      </c>
      <c r="E4009" s="433">
        <f t="shared" si="565"/>
        <v>40.06</v>
      </c>
      <c r="F4009" s="430">
        <f t="shared" si="560"/>
        <v>0.41488180737483649</v>
      </c>
      <c r="G4009" s="439">
        <f t="shared" si="566"/>
        <v>40.06</v>
      </c>
      <c r="H4009" s="435">
        <f t="shared" si="561"/>
        <v>0.41488180737483649</v>
      </c>
      <c r="I4009" s="577">
        <f t="shared" si="566"/>
        <v>40.06</v>
      </c>
      <c r="J4009" s="573">
        <f t="shared" si="562"/>
        <v>0.81716252603515793</v>
      </c>
    </row>
    <row r="4010" spans="1:10" x14ac:dyDescent="0.25">
      <c r="A4010">
        <f t="shared" si="563"/>
        <v>0.40071631109665845</v>
      </c>
      <c r="B4010" s="2">
        <f t="shared" si="567"/>
        <v>40.070000000000597</v>
      </c>
      <c r="C4010" s="428">
        <f t="shared" si="564"/>
        <v>40.07</v>
      </c>
      <c r="D4010" s="425">
        <f t="shared" si="559"/>
        <v>0.40071631109665251</v>
      </c>
      <c r="E4010" s="433">
        <f t="shared" si="565"/>
        <v>40.07</v>
      </c>
      <c r="F4010" s="430">
        <f t="shared" si="560"/>
        <v>0.41497481380661777</v>
      </c>
      <c r="G4010" s="439">
        <f t="shared" si="566"/>
        <v>40.07</v>
      </c>
      <c r="H4010" s="435">
        <f t="shared" si="561"/>
        <v>0.41497481380661777</v>
      </c>
      <c r="I4010" s="577">
        <f t="shared" si="566"/>
        <v>40.07</v>
      </c>
      <c r="J4010" s="573">
        <f t="shared" si="562"/>
        <v>0.81724517432415544</v>
      </c>
    </row>
    <row r="4011" spans="1:10" x14ac:dyDescent="0.25">
      <c r="A4011">
        <f t="shared" si="563"/>
        <v>0.40081628026092891</v>
      </c>
      <c r="B4011" s="2">
        <f t="shared" si="567"/>
        <v>40.080000000000595</v>
      </c>
      <c r="C4011" s="428">
        <f t="shared" si="564"/>
        <v>40.08</v>
      </c>
      <c r="D4011" s="425">
        <f t="shared" si="559"/>
        <v>0.40081628026092292</v>
      </c>
      <c r="E4011" s="433">
        <f t="shared" si="565"/>
        <v>40.08</v>
      </c>
      <c r="F4011" s="430">
        <f t="shared" si="560"/>
        <v>0.41506782379583929</v>
      </c>
      <c r="G4011" s="439">
        <f t="shared" si="566"/>
        <v>40.08</v>
      </c>
      <c r="H4011" s="435">
        <f t="shared" si="561"/>
        <v>0.41506782379583929</v>
      </c>
      <c r="I4011" s="577">
        <f t="shared" si="566"/>
        <v>40.08</v>
      </c>
      <c r="J4011" s="573">
        <f t="shared" si="562"/>
        <v>0.81732782405864701</v>
      </c>
    </row>
    <row r="4012" spans="1:10" x14ac:dyDescent="0.25">
      <c r="A4012">
        <f t="shared" si="563"/>
        <v>0.40091624948496951</v>
      </c>
      <c r="B4012" s="2">
        <f t="shared" si="567"/>
        <v>40.090000000000593</v>
      </c>
      <c r="C4012" s="428">
        <f t="shared" si="564"/>
        <v>40.090000000000003</v>
      </c>
      <c r="D4012" s="425">
        <f t="shared" si="559"/>
        <v>0.40091624948496363</v>
      </c>
      <c r="E4012" s="433">
        <f t="shared" si="565"/>
        <v>40.090000000000003</v>
      </c>
      <c r="F4012" s="430">
        <f t="shared" si="560"/>
        <v>0.41516083734070247</v>
      </c>
      <c r="G4012" s="439">
        <f t="shared" si="566"/>
        <v>40.090000000000003</v>
      </c>
      <c r="H4012" s="435">
        <f t="shared" si="561"/>
        <v>0.41516083734070247</v>
      </c>
      <c r="I4012" s="577">
        <f t="shared" si="566"/>
        <v>40.090000000000003</v>
      </c>
      <c r="J4012" s="573">
        <f t="shared" si="562"/>
        <v>0.81741047523845234</v>
      </c>
    </row>
    <row r="4013" spans="1:10" x14ac:dyDescent="0.25">
      <c r="A4013">
        <f t="shared" si="563"/>
        <v>0.40101621876866178</v>
      </c>
      <c r="B4013" s="2">
        <f t="shared" si="567"/>
        <v>40.100000000000591</v>
      </c>
      <c r="C4013" s="428">
        <f t="shared" si="564"/>
        <v>40.1</v>
      </c>
      <c r="D4013" s="425">
        <f t="shared" si="559"/>
        <v>0.4010162187686559</v>
      </c>
      <c r="E4013" s="433">
        <f t="shared" si="565"/>
        <v>40.1</v>
      </c>
      <c r="F4013" s="430">
        <f t="shared" si="560"/>
        <v>0.41525385443940915</v>
      </c>
      <c r="G4013" s="439">
        <f t="shared" si="566"/>
        <v>40.1</v>
      </c>
      <c r="H4013" s="435">
        <f t="shared" si="561"/>
        <v>0.41525385443940915</v>
      </c>
      <c r="I4013" s="577">
        <f t="shared" si="566"/>
        <v>40.1</v>
      </c>
      <c r="J4013" s="573">
        <f t="shared" si="562"/>
        <v>0.81749312786339035</v>
      </c>
    </row>
    <row r="4014" spans="1:10" x14ac:dyDescent="0.25">
      <c r="A4014">
        <f t="shared" si="563"/>
        <v>0.40111618811188754</v>
      </c>
      <c r="B4014" s="2">
        <f t="shared" si="567"/>
        <v>40.110000000000589</v>
      </c>
      <c r="C4014" s="428">
        <f t="shared" si="564"/>
        <v>40.11</v>
      </c>
      <c r="D4014" s="425">
        <f t="shared" si="559"/>
        <v>0.4011161881118816</v>
      </c>
      <c r="E4014" s="433">
        <f t="shared" si="565"/>
        <v>40.11</v>
      </c>
      <c r="F4014" s="430">
        <f t="shared" si="560"/>
        <v>0.41534687509016238</v>
      </c>
      <c r="G4014" s="439">
        <f t="shared" si="566"/>
        <v>40.11</v>
      </c>
      <c r="H4014" s="435">
        <f t="shared" si="561"/>
        <v>0.41534687509016238</v>
      </c>
      <c r="I4014" s="577">
        <f t="shared" si="566"/>
        <v>40.11</v>
      </c>
      <c r="J4014" s="573">
        <f t="shared" si="562"/>
        <v>0.81757578193328051</v>
      </c>
    </row>
    <row r="4015" spans="1:10" x14ac:dyDescent="0.25">
      <c r="A4015">
        <f t="shared" si="563"/>
        <v>0.40121615751452877</v>
      </c>
      <c r="B4015" s="2">
        <f t="shared" si="567"/>
        <v>40.120000000000587</v>
      </c>
      <c r="C4015" s="428">
        <f t="shared" si="564"/>
        <v>40.119999999999997</v>
      </c>
      <c r="D4015" s="425">
        <f t="shared" si="559"/>
        <v>0.40121615751452294</v>
      </c>
      <c r="E4015" s="433">
        <f t="shared" si="565"/>
        <v>40.119999999999997</v>
      </c>
      <c r="F4015" s="430">
        <f t="shared" si="560"/>
        <v>0.41543989929116554</v>
      </c>
      <c r="G4015" s="439">
        <f t="shared" si="566"/>
        <v>40.119999999999997</v>
      </c>
      <c r="H4015" s="435">
        <f t="shared" si="561"/>
        <v>0.41543989929116554</v>
      </c>
      <c r="I4015" s="577">
        <f t="shared" si="566"/>
        <v>40.119999999999997</v>
      </c>
      <c r="J4015" s="573">
        <f t="shared" si="562"/>
        <v>0.81765843744794275</v>
      </c>
    </row>
    <row r="4016" spans="1:10" x14ac:dyDescent="0.25">
      <c r="A4016">
        <f t="shared" si="563"/>
        <v>0.4013161269764679</v>
      </c>
      <c r="B4016" s="2">
        <f t="shared" si="567"/>
        <v>40.130000000000585</v>
      </c>
      <c r="C4016" s="428">
        <f t="shared" si="564"/>
        <v>40.130000000000003</v>
      </c>
      <c r="D4016" s="425">
        <f t="shared" si="559"/>
        <v>0.40131612697646207</v>
      </c>
      <c r="E4016" s="433">
        <f t="shared" si="565"/>
        <v>40.130000000000003</v>
      </c>
      <c r="F4016" s="430">
        <f t="shared" si="560"/>
        <v>0.41553292704062356</v>
      </c>
      <c r="G4016" s="439">
        <f t="shared" si="566"/>
        <v>40.130000000000003</v>
      </c>
      <c r="H4016" s="435">
        <f t="shared" si="561"/>
        <v>0.41553292704062356</v>
      </c>
      <c r="I4016" s="577">
        <f t="shared" si="566"/>
        <v>40.130000000000003</v>
      </c>
      <c r="J4016" s="573">
        <f t="shared" si="562"/>
        <v>0.81774109440719622</v>
      </c>
    </row>
    <row r="4017" spans="1:10" x14ac:dyDescent="0.25">
      <c r="A4017">
        <f t="shared" si="563"/>
        <v>0.4014160964975873</v>
      </c>
      <c r="B4017" s="2">
        <f t="shared" si="567"/>
        <v>40.140000000000583</v>
      </c>
      <c r="C4017" s="428">
        <f t="shared" si="564"/>
        <v>40.14</v>
      </c>
      <c r="D4017" s="425">
        <f t="shared" si="559"/>
        <v>0.40141609649758148</v>
      </c>
      <c r="E4017" s="433">
        <f t="shared" si="565"/>
        <v>40.14</v>
      </c>
      <c r="F4017" s="430">
        <f t="shared" si="560"/>
        <v>0.4156259583367416</v>
      </c>
      <c r="G4017" s="439">
        <f t="shared" si="566"/>
        <v>40.14</v>
      </c>
      <c r="H4017" s="435">
        <f t="shared" si="561"/>
        <v>0.4156259583367416</v>
      </c>
      <c r="I4017" s="577">
        <f t="shared" si="566"/>
        <v>40.14</v>
      </c>
      <c r="J4017" s="573">
        <f t="shared" si="562"/>
        <v>0.81782375281086028</v>
      </c>
    </row>
    <row r="4018" spans="1:10" x14ac:dyDescent="0.25">
      <c r="A4018">
        <f t="shared" si="563"/>
        <v>0.40151606607776985</v>
      </c>
      <c r="B4018" s="2">
        <f t="shared" si="567"/>
        <v>40.150000000000581</v>
      </c>
      <c r="C4018" s="428">
        <f t="shared" si="564"/>
        <v>40.15</v>
      </c>
      <c r="D4018" s="425">
        <f t="shared" si="559"/>
        <v>0.40151606607776397</v>
      </c>
      <c r="E4018" s="433">
        <f t="shared" si="565"/>
        <v>40.15</v>
      </c>
      <c r="F4018" s="430">
        <f t="shared" si="560"/>
        <v>0.41571899317772593</v>
      </c>
      <c r="G4018" s="439">
        <f t="shared" si="566"/>
        <v>40.15</v>
      </c>
      <c r="H4018" s="435">
        <f t="shared" si="561"/>
        <v>0.41571899317772593</v>
      </c>
      <c r="I4018" s="577">
        <f t="shared" si="566"/>
        <v>40.15</v>
      </c>
      <c r="J4018" s="573">
        <f t="shared" si="562"/>
        <v>0.81790641265875497</v>
      </c>
    </row>
    <row r="4019" spans="1:10" x14ac:dyDescent="0.25">
      <c r="A4019">
        <f t="shared" si="563"/>
        <v>0.40161603571689847</v>
      </c>
      <c r="B4019" s="2">
        <f t="shared" si="567"/>
        <v>40.160000000000579</v>
      </c>
      <c r="C4019" s="428">
        <f t="shared" si="564"/>
        <v>40.159999999999997</v>
      </c>
      <c r="D4019" s="425">
        <f t="shared" si="559"/>
        <v>0.40161603571689258</v>
      </c>
      <c r="E4019" s="433">
        <f t="shared" si="565"/>
        <v>40.159999999999997</v>
      </c>
      <c r="F4019" s="430">
        <f t="shared" si="560"/>
        <v>0.41581203156178342</v>
      </c>
      <c r="G4019" s="439">
        <f t="shared" si="566"/>
        <v>40.159999999999997</v>
      </c>
      <c r="H4019" s="435">
        <f t="shared" si="561"/>
        <v>0.41581203156178342</v>
      </c>
      <c r="I4019" s="577">
        <f t="shared" si="566"/>
        <v>40.159999999999997</v>
      </c>
      <c r="J4019" s="573">
        <f t="shared" si="562"/>
        <v>0.81798907395069953</v>
      </c>
    </row>
    <row r="4020" spans="1:10" x14ac:dyDescent="0.25">
      <c r="A4020">
        <f t="shared" si="563"/>
        <v>0.40171600541485636</v>
      </c>
      <c r="B4020" s="2">
        <f t="shared" si="567"/>
        <v>40.170000000000577</v>
      </c>
      <c r="C4020" s="428">
        <f t="shared" si="564"/>
        <v>40.17</v>
      </c>
      <c r="D4020" s="425">
        <f t="shared" si="559"/>
        <v>0.40171600541485064</v>
      </c>
      <c r="E4020" s="433">
        <f t="shared" si="565"/>
        <v>40.17</v>
      </c>
      <c r="F4020" s="430">
        <f t="shared" si="560"/>
        <v>0.41590507348712219</v>
      </c>
      <c r="G4020" s="439">
        <f t="shared" si="566"/>
        <v>40.17</v>
      </c>
      <c r="H4020" s="435">
        <f t="shared" si="561"/>
        <v>0.41590507348712219</v>
      </c>
      <c r="I4020" s="577">
        <f t="shared" si="566"/>
        <v>40.17</v>
      </c>
      <c r="J4020" s="573">
        <f t="shared" si="562"/>
        <v>0.81807173668651378</v>
      </c>
    </row>
    <row r="4021" spans="1:10" x14ac:dyDescent="0.25">
      <c r="A4021">
        <f t="shared" si="563"/>
        <v>0.40181597517152706</v>
      </c>
      <c r="B4021" s="2">
        <f t="shared" si="567"/>
        <v>40.180000000000575</v>
      </c>
      <c r="C4021" s="428">
        <f t="shared" si="564"/>
        <v>40.18</v>
      </c>
      <c r="D4021" s="425">
        <f t="shared" si="559"/>
        <v>0.40181597517152134</v>
      </c>
      <c r="E4021" s="433">
        <f t="shared" si="565"/>
        <v>40.18</v>
      </c>
      <c r="F4021" s="430">
        <f t="shared" si="560"/>
        <v>0.41599811895195077</v>
      </c>
      <c r="G4021" s="439">
        <f t="shared" si="566"/>
        <v>40.18</v>
      </c>
      <c r="H4021" s="435">
        <f t="shared" si="561"/>
        <v>0.41599811895195077</v>
      </c>
      <c r="I4021" s="577">
        <f t="shared" si="566"/>
        <v>40.18</v>
      </c>
      <c r="J4021" s="573">
        <f t="shared" si="562"/>
        <v>0.81815440086601721</v>
      </c>
    </row>
    <row r="4022" spans="1:10" x14ac:dyDescent="0.25">
      <c r="A4022">
        <f t="shared" si="563"/>
        <v>0.40191594498679423</v>
      </c>
      <c r="B4022" s="2">
        <f t="shared" si="567"/>
        <v>40.190000000000573</v>
      </c>
      <c r="C4022" s="428">
        <f t="shared" si="564"/>
        <v>40.19</v>
      </c>
      <c r="D4022" s="425">
        <f t="shared" si="559"/>
        <v>0.40191594498678845</v>
      </c>
      <c r="E4022" s="433">
        <f t="shared" si="565"/>
        <v>40.19</v>
      </c>
      <c r="F4022" s="430">
        <f t="shared" si="560"/>
        <v>0.41609116795447865</v>
      </c>
      <c r="G4022" s="439">
        <f t="shared" si="566"/>
        <v>40.19</v>
      </c>
      <c r="H4022" s="435">
        <f t="shared" si="561"/>
        <v>0.41609116795447865</v>
      </c>
      <c r="I4022" s="577">
        <f t="shared" si="566"/>
        <v>40.19</v>
      </c>
      <c r="J4022" s="573">
        <f t="shared" si="562"/>
        <v>0.8182370664890295</v>
      </c>
    </row>
    <row r="4023" spans="1:10" x14ac:dyDescent="0.25">
      <c r="A4023">
        <f t="shared" si="563"/>
        <v>0.40201591486054183</v>
      </c>
      <c r="B4023" s="2">
        <f t="shared" si="567"/>
        <v>40.200000000000571</v>
      </c>
      <c r="C4023" s="428">
        <f t="shared" si="564"/>
        <v>40.200000000000003</v>
      </c>
      <c r="D4023" s="425">
        <f t="shared" si="559"/>
        <v>0.40201591486053617</v>
      </c>
      <c r="E4023" s="433">
        <f t="shared" si="565"/>
        <v>40.200000000000003</v>
      </c>
      <c r="F4023" s="430">
        <f t="shared" si="560"/>
        <v>0.41618422049291637</v>
      </c>
      <c r="G4023" s="439">
        <f t="shared" si="566"/>
        <v>40.200000000000003</v>
      </c>
      <c r="H4023" s="435">
        <f t="shared" si="561"/>
        <v>0.41618422049291637</v>
      </c>
      <c r="I4023" s="577">
        <f t="shared" si="566"/>
        <v>40.200000000000003</v>
      </c>
      <c r="J4023" s="573">
        <f t="shared" si="562"/>
        <v>0.81831973355537047</v>
      </c>
    </row>
    <row r="4024" spans="1:10" x14ac:dyDescent="0.25">
      <c r="A4024">
        <f t="shared" si="563"/>
        <v>0.40211588479265409</v>
      </c>
      <c r="B4024" s="2">
        <f t="shared" si="567"/>
        <v>40.210000000000569</v>
      </c>
      <c r="C4024" s="428">
        <f t="shared" si="564"/>
        <v>40.21</v>
      </c>
      <c r="D4024" s="425">
        <f t="shared" si="559"/>
        <v>0.40211588479264843</v>
      </c>
      <c r="E4024" s="433">
        <f t="shared" si="565"/>
        <v>40.21</v>
      </c>
      <c r="F4024" s="430">
        <f t="shared" si="560"/>
        <v>0.41627727656547492</v>
      </c>
      <c r="G4024" s="439">
        <f t="shared" si="566"/>
        <v>40.21</v>
      </c>
      <c r="H4024" s="435">
        <f t="shared" si="561"/>
        <v>0.41627727656547492</v>
      </c>
      <c r="I4024" s="577">
        <f t="shared" si="566"/>
        <v>40.21</v>
      </c>
      <c r="J4024" s="573">
        <f t="shared" si="562"/>
        <v>0.81840240206486004</v>
      </c>
    </row>
    <row r="4025" spans="1:10" x14ac:dyDescent="0.25">
      <c r="A4025">
        <f t="shared" si="563"/>
        <v>0.40221585478301525</v>
      </c>
      <c r="B4025" s="2">
        <f t="shared" si="567"/>
        <v>40.220000000000567</v>
      </c>
      <c r="C4025" s="428">
        <f t="shared" si="564"/>
        <v>40.22</v>
      </c>
      <c r="D4025" s="425">
        <f t="shared" si="559"/>
        <v>0.40221585478300964</v>
      </c>
      <c r="E4025" s="433">
        <f t="shared" si="565"/>
        <v>40.22</v>
      </c>
      <c r="F4025" s="430">
        <f t="shared" si="560"/>
        <v>0.41637033617036645</v>
      </c>
      <c r="G4025" s="439">
        <f t="shared" si="566"/>
        <v>40.22</v>
      </c>
      <c r="H4025" s="435">
        <f t="shared" si="561"/>
        <v>0.41637033617036645</v>
      </c>
      <c r="I4025" s="577">
        <f t="shared" si="566"/>
        <v>40.22</v>
      </c>
      <c r="J4025" s="573">
        <f t="shared" si="562"/>
        <v>0.81848507201731724</v>
      </c>
    </row>
    <row r="4026" spans="1:10" x14ac:dyDescent="0.25">
      <c r="A4026">
        <f t="shared" si="563"/>
        <v>0.40231582483151013</v>
      </c>
      <c r="B4026" s="2">
        <f t="shared" si="567"/>
        <v>40.230000000000565</v>
      </c>
      <c r="C4026" s="428">
        <f t="shared" si="564"/>
        <v>40.229999999999997</v>
      </c>
      <c r="D4026" s="425">
        <f t="shared" si="559"/>
        <v>0.40231582483150446</v>
      </c>
      <c r="E4026" s="433">
        <f t="shared" si="565"/>
        <v>40.229999999999997</v>
      </c>
      <c r="F4026" s="430">
        <f t="shared" si="560"/>
        <v>0.41646339930580378</v>
      </c>
      <c r="G4026" s="439">
        <f t="shared" si="566"/>
        <v>40.229999999999997</v>
      </c>
      <c r="H4026" s="435">
        <f t="shared" si="561"/>
        <v>0.41646339930580378</v>
      </c>
      <c r="I4026" s="577">
        <f t="shared" si="566"/>
        <v>40.229999999999997</v>
      </c>
      <c r="J4026" s="573">
        <f t="shared" si="562"/>
        <v>0.818567743412563</v>
      </c>
    </row>
    <row r="4027" spans="1:10" x14ac:dyDescent="0.25">
      <c r="A4027">
        <f t="shared" si="563"/>
        <v>0.40241579493802349</v>
      </c>
      <c r="B4027" s="2">
        <f t="shared" si="567"/>
        <v>40.240000000000563</v>
      </c>
      <c r="C4027" s="428">
        <f t="shared" si="564"/>
        <v>40.24</v>
      </c>
      <c r="D4027" s="425">
        <f t="shared" si="559"/>
        <v>0.40241579493801793</v>
      </c>
      <c r="E4027" s="433">
        <f t="shared" si="565"/>
        <v>40.24</v>
      </c>
      <c r="F4027" s="430">
        <f t="shared" si="560"/>
        <v>0.41655646597000057</v>
      </c>
      <c r="G4027" s="439">
        <f t="shared" si="566"/>
        <v>40.24</v>
      </c>
      <c r="H4027" s="435">
        <f t="shared" si="561"/>
        <v>0.41655646597000057</v>
      </c>
      <c r="I4027" s="577">
        <f t="shared" si="566"/>
        <v>40.24</v>
      </c>
      <c r="J4027" s="573">
        <f t="shared" si="562"/>
        <v>0.81865041625041612</v>
      </c>
    </row>
    <row r="4028" spans="1:10" x14ac:dyDescent="0.25">
      <c r="A4028">
        <f t="shared" si="563"/>
        <v>0.40251576510244053</v>
      </c>
      <c r="B4028" s="2">
        <f t="shared" si="567"/>
        <v>40.250000000000561</v>
      </c>
      <c r="C4028" s="428">
        <f t="shared" si="564"/>
        <v>40.25</v>
      </c>
      <c r="D4028" s="425">
        <f t="shared" si="559"/>
        <v>0.40251576510243492</v>
      </c>
      <c r="E4028" s="433">
        <f t="shared" si="565"/>
        <v>40.25</v>
      </c>
      <c r="F4028" s="430">
        <f t="shared" si="560"/>
        <v>0.41664953616117134</v>
      </c>
      <c r="G4028" s="439">
        <f t="shared" si="566"/>
        <v>40.25</v>
      </c>
      <c r="H4028" s="435">
        <f t="shared" si="561"/>
        <v>0.41664953616117134</v>
      </c>
      <c r="I4028" s="577">
        <f t="shared" si="566"/>
        <v>40.25</v>
      </c>
      <c r="J4028" s="573">
        <f t="shared" si="562"/>
        <v>0.81873309053069709</v>
      </c>
    </row>
    <row r="4029" spans="1:10" x14ac:dyDescent="0.25">
      <c r="A4029">
        <f t="shared" si="563"/>
        <v>0.40261573532464645</v>
      </c>
      <c r="B4029" s="2">
        <f t="shared" si="567"/>
        <v>40.260000000000559</v>
      </c>
      <c r="C4029" s="428">
        <f t="shared" si="564"/>
        <v>40.26</v>
      </c>
      <c r="D4029" s="425">
        <f t="shared" si="559"/>
        <v>0.40261573532464084</v>
      </c>
      <c r="E4029" s="433">
        <f t="shared" si="565"/>
        <v>40.26</v>
      </c>
      <c r="F4029" s="430">
        <f t="shared" si="560"/>
        <v>0.41674260987753137</v>
      </c>
      <c r="G4029" s="439">
        <f t="shared" si="566"/>
        <v>40.26</v>
      </c>
      <c r="H4029" s="435">
        <f t="shared" si="561"/>
        <v>0.41674260987753137</v>
      </c>
      <c r="I4029" s="577">
        <f t="shared" si="566"/>
        <v>40.26</v>
      </c>
      <c r="J4029" s="573">
        <f t="shared" si="562"/>
        <v>0.8188157662532255</v>
      </c>
    </row>
    <row r="4030" spans="1:10" x14ac:dyDescent="0.25">
      <c r="A4030">
        <f t="shared" si="563"/>
        <v>0.40271570560452685</v>
      </c>
      <c r="B4030" s="2">
        <f t="shared" si="567"/>
        <v>40.270000000000557</v>
      </c>
      <c r="C4030" s="428">
        <f t="shared" si="564"/>
        <v>40.270000000000003</v>
      </c>
      <c r="D4030" s="425">
        <f t="shared" si="559"/>
        <v>0.4027157056045213</v>
      </c>
      <c r="E4030" s="433">
        <f t="shared" si="565"/>
        <v>40.270000000000003</v>
      </c>
      <c r="F4030" s="430">
        <f t="shared" si="560"/>
        <v>0.41683568711729702</v>
      </c>
      <c r="G4030" s="439">
        <f t="shared" si="566"/>
        <v>40.270000000000003</v>
      </c>
      <c r="H4030" s="435">
        <f t="shared" si="561"/>
        <v>0.41683568711729702</v>
      </c>
      <c r="I4030" s="577">
        <f t="shared" si="566"/>
        <v>40.270000000000003</v>
      </c>
      <c r="J4030" s="573">
        <f t="shared" si="562"/>
        <v>0.81889844341782159</v>
      </c>
    </row>
    <row r="4031" spans="1:10" x14ac:dyDescent="0.25">
      <c r="A4031">
        <f t="shared" si="563"/>
        <v>0.4028156759419676</v>
      </c>
      <c r="B4031" s="2">
        <f t="shared" si="567"/>
        <v>40.280000000000555</v>
      </c>
      <c r="C4031" s="428">
        <f t="shared" si="564"/>
        <v>40.28</v>
      </c>
      <c r="D4031" s="425">
        <f t="shared" si="559"/>
        <v>0.40281567594196205</v>
      </c>
      <c r="E4031" s="433">
        <f t="shared" si="565"/>
        <v>40.28</v>
      </c>
      <c r="F4031" s="430">
        <f t="shared" si="560"/>
        <v>0.41692876787868494</v>
      </c>
      <c r="G4031" s="439">
        <f t="shared" si="566"/>
        <v>40.28</v>
      </c>
      <c r="H4031" s="435">
        <f t="shared" si="561"/>
        <v>0.41692876787868494</v>
      </c>
      <c r="I4031" s="577">
        <f t="shared" si="566"/>
        <v>40.28</v>
      </c>
      <c r="J4031" s="573">
        <f t="shared" si="562"/>
        <v>0.81898112202430495</v>
      </c>
    </row>
    <row r="4032" spans="1:10" x14ac:dyDescent="0.25">
      <c r="A4032">
        <f t="shared" si="563"/>
        <v>0.40291564633685467</v>
      </c>
      <c r="B4032" s="2">
        <f t="shared" si="567"/>
        <v>40.290000000000553</v>
      </c>
      <c r="C4032" s="428">
        <f t="shared" si="564"/>
        <v>40.29</v>
      </c>
      <c r="D4032" s="425">
        <f t="shared" si="559"/>
        <v>0.40291564633684912</v>
      </c>
      <c r="E4032" s="433">
        <f t="shared" si="565"/>
        <v>40.29</v>
      </c>
      <c r="F4032" s="430">
        <f t="shared" si="560"/>
        <v>0.41702185215991328</v>
      </c>
      <c r="G4032" s="439">
        <f t="shared" si="566"/>
        <v>40.29</v>
      </c>
      <c r="H4032" s="435">
        <f t="shared" si="561"/>
        <v>0.41702185215991328</v>
      </c>
      <c r="I4032" s="577">
        <f t="shared" si="566"/>
        <v>40.29</v>
      </c>
      <c r="J4032" s="573">
        <f t="shared" si="562"/>
        <v>0.81906380207249563</v>
      </c>
    </row>
    <row r="4033" spans="1:10" x14ac:dyDescent="0.25">
      <c r="A4033">
        <f t="shared" si="563"/>
        <v>0.40301561678907438</v>
      </c>
      <c r="B4033" s="2">
        <f t="shared" si="567"/>
        <v>40.300000000000551</v>
      </c>
      <c r="C4033" s="428">
        <f t="shared" si="564"/>
        <v>40.299999999999997</v>
      </c>
      <c r="D4033" s="425">
        <f t="shared" si="559"/>
        <v>0.40301561678906883</v>
      </c>
      <c r="E4033" s="433">
        <f t="shared" si="565"/>
        <v>40.299999999999997</v>
      </c>
      <c r="F4033" s="430">
        <f t="shared" si="560"/>
        <v>0.4171149399592004</v>
      </c>
      <c r="G4033" s="439">
        <f t="shared" si="566"/>
        <v>40.299999999999997</v>
      </c>
      <c r="H4033" s="435">
        <f t="shared" si="561"/>
        <v>0.4171149399592004</v>
      </c>
      <c r="I4033" s="577">
        <f t="shared" si="566"/>
        <v>40.299999999999997</v>
      </c>
      <c r="J4033" s="573">
        <f t="shared" si="562"/>
        <v>0.81914648356221387</v>
      </c>
    </row>
    <row r="4034" spans="1:10" x14ac:dyDescent="0.25">
      <c r="A4034">
        <f t="shared" si="563"/>
        <v>0.4031155872985131</v>
      </c>
      <c r="B4034" s="2">
        <f t="shared" si="567"/>
        <v>40.310000000000549</v>
      </c>
      <c r="C4034" s="428">
        <f t="shared" si="564"/>
        <v>40.31</v>
      </c>
      <c r="D4034" s="425">
        <f t="shared" si="559"/>
        <v>0.4031155872985076</v>
      </c>
      <c r="E4034" s="433">
        <f t="shared" si="565"/>
        <v>40.31</v>
      </c>
      <c r="F4034" s="430">
        <f t="shared" si="560"/>
        <v>0.41720803127476613</v>
      </c>
      <c r="G4034" s="439">
        <f t="shared" si="566"/>
        <v>40.31</v>
      </c>
      <c r="H4034" s="435">
        <f t="shared" si="561"/>
        <v>0.41720803127476613</v>
      </c>
      <c r="I4034" s="577">
        <f t="shared" si="566"/>
        <v>40.31</v>
      </c>
      <c r="J4034" s="573">
        <f t="shared" si="562"/>
        <v>0.81922916649327948</v>
      </c>
    </row>
    <row r="4035" spans="1:10" x14ac:dyDescent="0.25">
      <c r="A4035">
        <f t="shared" si="563"/>
        <v>0.40321555786505769</v>
      </c>
      <c r="B4035" s="2">
        <f t="shared" si="567"/>
        <v>40.320000000000547</v>
      </c>
      <c r="C4035" s="428">
        <f t="shared" si="564"/>
        <v>40.32</v>
      </c>
      <c r="D4035" s="425">
        <f t="shared" ref="D4035:D4098" si="568">(((1+C4035/100)^D$2)*C4035/100)/(((1+C4035/100)^D$2)-1)</f>
        <v>0.4032155578650522</v>
      </c>
      <c r="E4035" s="433">
        <f t="shared" si="565"/>
        <v>40.32</v>
      </c>
      <c r="F4035" s="430">
        <f t="shared" ref="F4035:F4098" si="569">(((1+E4035/100)^F$2)*E4035/100)/(((1+E4035/100)^F$2)-1)</f>
        <v>0.41730112610483044</v>
      </c>
      <c r="G4035" s="439">
        <f t="shared" si="566"/>
        <v>40.32</v>
      </c>
      <c r="H4035" s="435">
        <f t="shared" ref="H4035:H4098" si="570">(((1+G4035/100)^H$2)*G4035/100)/(((1+G4035/100)^H$2)-1)</f>
        <v>0.41730112610483044</v>
      </c>
      <c r="I4035" s="577">
        <f t="shared" si="566"/>
        <v>40.32</v>
      </c>
      <c r="J4035" s="573">
        <f t="shared" ref="J4035:J4098" si="571">(((1+I4035/100)^J$2)*I4035/100)/(((1+I4035/100)^J$2)-1)</f>
        <v>0.81931185086551273</v>
      </c>
    </row>
    <row r="4036" spans="1:10" x14ac:dyDescent="0.25">
      <c r="A4036">
        <f t="shared" si="563"/>
        <v>0.40331552848859503</v>
      </c>
      <c r="B4036" s="2">
        <f t="shared" si="567"/>
        <v>40.330000000000545</v>
      </c>
      <c r="C4036" s="428">
        <f t="shared" si="564"/>
        <v>40.33</v>
      </c>
      <c r="D4036" s="425">
        <f t="shared" si="568"/>
        <v>0.40331552848858954</v>
      </c>
      <c r="E4036" s="433">
        <f t="shared" si="565"/>
        <v>40.33</v>
      </c>
      <c r="F4036" s="430">
        <f t="shared" si="569"/>
        <v>0.41739422444761465</v>
      </c>
      <c r="G4036" s="439">
        <f t="shared" si="566"/>
        <v>40.33</v>
      </c>
      <c r="H4036" s="435">
        <f t="shared" si="570"/>
        <v>0.41739422444761465</v>
      </c>
      <c r="I4036" s="577">
        <f t="shared" si="566"/>
        <v>40.33</v>
      </c>
      <c r="J4036" s="573">
        <f t="shared" si="571"/>
        <v>0.81939453667873341</v>
      </c>
    </row>
    <row r="4037" spans="1:10" x14ac:dyDescent="0.25">
      <c r="A4037">
        <f t="shared" ref="A4037:A4100" si="572">(((1+B4037/100)^A$2)*B4037/100)/(((1+B4037/100)^A$2)-1)</f>
        <v>0.40341549916901226</v>
      </c>
      <c r="B4037" s="2">
        <f t="shared" si="567"/>
        <v>40.340000000000543</v>
      </c>
      <c r="C4037" s="428">
        <f t="shared" si="564"/>
        <v>40.340000000000003</v>
      </c>
      <c r="D4037" s="425">
        <f t="shared" si="568"/>
        <v>0.40341549916900682</v>
      </c>
      <c r="E4037" s="433">
        <f t="shared" si="565"/>
        <v>40.340000000000003</v>
      </c>
      <c r="F4037" s="430">
        <f t="shared" si="569"/>
        <v>0.41748732630134061</v>
      </c>
      <c r="G4037" s="439">
        <f t="shared" si="566"/>
        <v>40.340000000000003</v>
      </c>
      <c r="H4037" s="435">
        <f t="shared" si="570"/>
        <v>0.41748732630134061</v>
      </c>
      <c r="I4037" s="577">
        <f t="shared" si="566"/>
        <v>40.340000000000003</v>
      </c>
      <c r="J4037" s="573">
        <f t="shared" si="571"/>
        <v>0.81947722393276212</v>
      </c>
    </row>
    <row r="4038" spans="1:10" x14ac:dyDescent="0.25">
      <c r="A4038">
        <f t="shared" si="572"/>
        <v>0.40351546990619674</v>
      </c>
      <c r="B4038" s="2">
        <f t="shared" si="567"/>
        <v>40.350000000000541</v>
      </c>
      <c r="C4038" s="428">
        <f t="shared" ref="C4038:C4101" si="573">ROUND(C4037+0.01,2)</f>
        <v>40.35</v>
      </c>
      <c r="D4038" s="425">
        <f t="shared" si="568"/>
        <v>0.40351546990619136</v>
      </c>
      <c r="E4038" s="433">
        <f t="shared" ref="E4038:E4101" si="574">ROUND(E4037+0.01,2)</f>
        <v>40.35</v>
      </c>
      <c r="F4038" s="430">
        <f t="shared" si="569"/>
        <v>0.41758043166423126</v>
      </c>
      <c r="G4038" s="439">
        <f t="shared" ref="G4038:I4101" si="575">ROUND(G4037+0.01,2)</f>
        <v>40.35</v>
      </c>
      <c r="H4038" s="435">
        <f t="shared" si="570"/>
        <v>0.41758043166423126</v>
      </c>
      <c r="I4038" s="577">
        <f t="shared" si="575"/>
        <v>40.35</v>
      </c>
      <c r="J4038" s="573">
        <f t="shared" si="571"/>
        <v>0.81955991262741834</v>
      </c>
    </row>
    <row r="4039" spans="1:10" x14ac:dyDescent="0.25">
      <c r="A4039">
        <f t="shared" si="572"/>
        <v>0.4036154407000363</v>
      </c>
      <c r="B4039" s="2">
        <f t="shared" si="567"/>
        <v>40.360000000000539</v>
      </c>
      <c r="C4039" s="428">
        <f t="shared" si="573"/>
        <v>40.36</v>
      </c>
      <c r="D4039" s="425">
        <f t="shared" si="568"/>
        <v>0.4036154407000308</v>
      </c>
      <c r="E4039" s="433">
        <f t="shared" si="574"/>
        <v>40.36</v>
      </c>
      <c r="F4039" s="430">
        <f t="shared" si="569"/>
        <v>0.41767354053450995</v>
      </c>
      <c r="G4039" s="439">
        <f t="shared" si="575"/>
        <v>40.36</v>
      </c>
      <c r="H4039" s="435">
        <f t="shared" si="570"/>
        <v>0.41767354053450995</v>
      </c>
      <c r="I4039" s="577">
        <f t="shared" si="575"/>
        <v>40.36</v>
      </c>
      <c r="J4039" s="573">
        <f t="shared" si="571"/>
        <v>0.81964260276252299</v>
      </c>
    </row>
    <row r="4040" spans="1:10" x14ac:dyDescent="0.25">
      <c r="A4040">
        <f t="shared" si="572"/>
        <v>0.40371541155041851</v>
      </c>
      <c r="B4040" s="2">
        <f t="shared" si="567"/>
        <v>40.370000000000537</v>
      </c>
      <c r="C4040" s="428">
        <f t="shared" si="573"/>
        <v>40.369999999999997</v>
      </c>
      <c r="D4040" s="425">
        <f t="shared" si="568"/>
        <v>0.40371541155041318</v>
      </c>
      <c r="E4040" s="433">
        <f t="shared" si="574"/>
        <v>40.369999999999997</v>
      </c>
      <c r="F4040" s="430">
        <f t="shared" si="569"/>
        <v>0.41776665291040138</v>
      </c>
      <c r="G4040" s="439">
        <f t="shared" si="575"/>
        <v>40.369999999999997</v>
      </c>
      <c r="H4040" s="435">
        <f t="shared" si="570"/>
        <v>0.41776665291040138</v>
      </c>
      <c r="I4040" s="577">
        <f t="shared" si="575"/>
        <v>40.369999999999997</v>
      </c>
      <c r="J4040" s="573">
        <f t="shared" si="571"/>
        <v>0.81972529433789565</v>
      </c>
    </row>
    <row r="4041" spans="1:10" x14ac:dyDescent="0.25">
      <c r="A4041">
        <f t="shared" si="572"/>
        <v>0.4038153824572317</v>
      </c>
      <c r="B4041" s="2">
        <f t="shared" si="567"/>
        <v>40.380000000000535</v>
      </c>
      <c r="C4041" s="428">
        <f t="shared" si="573"/>
        <v>40.380000000000003</v>
      </c>
      <c r="D4041" s="425">
        <f t="shared" si="568"/>
        <v>0.40381538245722637</v>
      </c>
      <c r="E4041" s="433">
        <f t="shared" si="574"/>
        <v>40.380000000000003</v>
      </c>
      <c r="F4041" s="430">
        <f t="shared" si="569"/>
        <v>0.4178597687901307</v>
      </c>
      <c r="G4041" s="439">
        <f t="shared" si="575"/>
        <v>40.380000000000003</v>
      </c>
      <c r="H4041" s="435">
        <f t="shared" si="570"/>
        <v>0.4178597687901307</v>
      </c>
      <c r="I4041" s="577">
        <f t="shared" si="575"/>
        <v>40.380000000000003</v>
      </c>
      <c r="J4041" s="573">
        <f t="shared" si="571"/>
        <v>0.81980798735335725</v>
      </c>
    </row>
    <row r="4042" spans="1:10" x14ac:dyDescent="0.25">
      <c r="A4042">
        <f t="shared" si="572"/>
        <v>0.40391535342036394</v>
      </c>
      <c r="B4042" s="2">
        <f t="shared" si="567"/>
        <v>40.390000000000533</v>
      </c>
      <c r="C4042" s="428">
        <f t="shared" si="573"/>
        <v>40.39</v>
      </c>
      <c r="D4042" s="425">
        <f t="shared" si="568"/>
        <v>0.40391535342035872</v>
      </c>
      <c r="E4042" s="433">
        <f t="shared" si="574"/>
        <v>40.39</v>
      </c>
      <c r="F4042" s="430">
        <f t="shared" si="569"/>
        <v>0.41795288817192405</v>
      </c>
      <c r="G4042" s="439">
        <f t="shared" si="575"/>
        <v>40.39</v>
      </c>
      <c r="H4042" s="435">
        <f t="shared" si="570"/>
        <v>0.41795288817192405</v>
      </c>
      <c r="I4042" s="577">
        <f t="shared" si="575"/>
        <v>40.39</v>
      </c>
      <c r="J4042" s="573">
        <f t="shared" si="571"/>
        <v>0.81989068180872759</v>
      </c>
    </row>
    <row r="4043" spans="1:10" x14ac:dyDescent="0.25">
      <c r="A4043">
        <f t="shared" si="572"/>
        <v>0.40401532443970406</v>
      </c>
      <c r="B4043" s="2">
        <f t="shared" si="567"/>
        <v>40.400000000000531</v>
      </c>
      <c r="C4043" s="428">
        <f t="shared" si="573"/>
        <v>40.4</v>
      </c>
      <c r="D4043" s="425">
        <f t="shared" si="568"/>
        <v>0.40401532443969873</v>
      </c>
      <c r="E4043" s="433">
        <f t="shared" si="574"/>
        <v>40.4</v>
      </c>
      <c r="F4043" s="430">
        <f t="shared" si="569"/>
        <v>0.41804601105400813</v>
      </c>
      <c r="G4043" s="439">
        <f t="shared" si="575"/>
        <v>40.4</v>
      </c>
      <c r="H4043" s="435">
        <f t="shared" si="570"/>
        <v>0.41804601105400813</v>
      </c>
      <c r="I4043" s="577">
        <f t="shared" si="575"/>
        <v>40.4</v>
      </c>
      <c r="J4043" s="573">
        <f t="shared" si="571"/>
        <v>0.81997337770382683</v>
      </c>
    </row>
    <row r="4044" spans="1:10" x14ac:dyDescent="0.25">
      <c r="A4044">
        <f t="shared" si="572"/>
        <v>0.40411529551514053</v>
      </c>
      <c r="B4044" s="2">
        <f t="shared" si="567"/>
        <v>40.410000000000529</v>
      </c>
      <c r="C4044" s="428">
        <f t="shared" si="573"/>
        <v>40.409999999999997</v>
      </c>
      <c r="D4044" s="425">
        <f t="shared" si="568"/>
        <v>0.40411529551513525</v>
      </c>
      <c r="E4044" s="433">
        <f t="shared" si="574"/>
        <v>40.409999999999997</v>
      </c>
      <c r="F4044" s="430">
        <f t="shared" si="569"/>
        <v>0.41813913743461095</v>
      </c>
      <c r="G4044" s="439">
        <f t="shared" si="575"/>
        <v>40.409999999999997</v>
      </c>
      <c r="H4044" s="435">
        <f t="shared" si="570"/>
        <v>0.41813913743461095</v>
      </c>
      <c r="I4044" s="577">
        <f t="shared" si="575"/>
        <v>40.409999999999997</v>
      </c>
      <c r="J4044" s="573">
        <f t="shared" si="571"/>
        <v>0.82005607503847588</v>
      </c>
    </row>
    <row r="4045" spans="1:10" x14ac:dyDescent="0.25">
      <c r="A4045">
        <f t="shared" si="572"/>
        <v>0.40421526664656254</v>
      </c>
      <c r="B4045" s="2">
        <f t="shared" si="567"/>
        <v>40.420000000000528</v>
      </c>
      <c r="C4045" s="428">
        <f t="shared" si="573"/>
        <v>40.42</v>
      </c>
      <c r="D4045" s="425">
        <f t="shared" si="568"/>
        <v>0.40421526664655721</v>
      </c>
      <c r="E4045" s="433">
        <f t="shared" si="574"/>
        <v>40.42</v>
      </c>
      <c r="F4045" s="430">
        <f t="shared" si="569"/>
        <v>0.418232267311961</v>
      </c>
      <c r="G4045" s="439">
        <f t="shared" si="575"/>
        <v>40.42</v>
      </c>
      <c r="H4045" s="435">
        <f t="shared" si="570"/>
        <v>0.418232267311961</v>
      </c>
      <c r="I4045" s="577">
        <f t="shared" si="575"/>
        <v>40.42</v>
      </c>
      <c r="J4045" s="573">
        <f t="shared" si="571"/>
        <v>0.82013877381249489</v>
      </c>
    </row>
    <row r="4046" spans="1:10" x14ac:dyDescent="0.25">
      <c r="A4046">
        <f t="shared" si="572"/>
        <v>0.40431523783385914</v>
      </c>
      <c r="B4046" s="2">
        <f t="shared" si="567"/>
        <v>40.430000000000526</v>
      </c>
      <c r="C4046" s="428">
        <f t="shared" si="573"/>
        <v>40.43</v>
      </c>
      <c r="D4046" s="425">
        <f t="shared" si="568"/>
        <v>0.40431523783385387</v>
      </c>
      <c r="E4046" s="433">
        <f t="shared" si="574"/>
        <v>40.43</v>
      </c>
      <c r="F4046" s="430">
        <f t="shared" si="569"/>
        <v>0.41832540068428753</v>
      </c>
      <c r="G4046" s="439">
        <f t="shared" si="575"/>
        <v>40.43</v>
      </c>
      <c r="H4046" s="435">
        <f t="shared" si="570"/>
        <v>0.41832540068428753</v>
      </c>
      <c r="I4046" s="577">
        <f t="shared" si="575"/>
        <v>40.43</v>
      </c>
      <c r="J4046" s="573">
        <f t="shared" si="571"/>
        <v>0.82022147402570389</v>
      </c>
    </row>
    <row r="4047" spans="1:10" x14ac:dyDescent="0.25">
      <c r="A4047">
        <f t="shared" si="572"/>
        <v>0.4044152090769198</v>
      </c>
      <c r="B4047" s="2">
        <f t="shared" si="567"/>
        <v>40.440000000000524</v>
      </c>
      <c r="C4047" s="428">
        <f t="shared" si="573"/>
        <v>40.44</v>
      </c>
      <c r="D4047" s="425">
        <f t="shared" si="568"/>
        <v>0.40441520907691447</v>
      </c>
      <c r="E4047" s="433">
        <f t="shared" si="574"/>
        <v>40.44</v>
      </c>
      <c r="F4047" s="430">
        <f t="shared" si="569"/>
        <v>0.41841853754982095</v>
      </c>
      <c r="G4047" s="439">
        <f t="shared" si="575"/>
        <v>40.44</v>
      </c>
      <c r="H4047" s="435">
        <f t="shared" si="570"/>
        <v>0.41841853754982095</v>
      </c>
      <c r="I4047" s="577">
        <f t="shared" si="575"/>
        <v>40.44</v>
      </c>
      <c r="J4047" s="573">
        <f t="shared" si="571"/>
        <v>0.8203041756779238</v>
      </c>
    </row>
    <row r="4048" spans="1:10" x14ac:dyDescent="0.25">
      <c r="A4048">
        <f t="shared" si="572"/>
        <v>0.40451518037563422</v>
      </c>
      <c r="B4048" s="2">
        <f t="shared" si="567"/>
        <v>40.450000000000522</v>
      </c>
      <c r="C4048" s="428">
        <f t="shared" si="573"/>
        <v>40.450000000000003</v>
      </c>
      <c r="D4048" s="425">
        <f t="shared" si="568"/>
        <v>0.404515180375629</v>
      </c>
      <c r="E4048" s="433">
        <f t="shared" si="574"/>
        <v>40.450000000000003</v>
      </c>
      <c r="F4048" s="430">
        <f t="shared" si="569"/>
        <v>0.41851167790679211</v>
      </c>
      <c r="G4048" s="439">
        <f t="shared" si="575"/>
        <v>40.450000000000003</v>
      </c>
      <c r="H4048" s="435">
        <f t="shared" si="570"/>
        <v>0.41851167790679211</v>
      </c>
      <c r="I4048" s="577">
        <f t="shared" si="575"/>
        <v>40.450000000000003</v>
      </c>
      <c r="J4048" s="573">
        <f t="shared" si="571"/>
        <v>0.82038687876897476</v>
      </c>
    </row>
    <row r="4049" spans="1:10" x14ac:dyDescent="0.25">
      <c r="A4049">
        <f t="shared" si="572"/>
        <v>0.40461515172989215</v>
      </c>
      <c r="B4049" s="2">
        <f t="shared" si="567"/>
        <v>40.46000000000052</v>
      </c>
      <c r="C4049" s="428">
        <f t="shared" si="573"/>
        <v>40.46</v>
      </c>
      <c r="D4049" s="425">
        <f t="shared" si="568"/>
        <v>0.40461515172988705</v>
      </c>
      <c r="E4049" s="433">
        <f t="shared" si="574"/>
        <v>40.46</v>
      </c>
      <c r="F4049" s="430">
        <f t="shared" si="569"/>
        <v>0.418604821753433</v>
      </c>
      <c r="G4049" s="439">
        <f t="shared" si="575"/>
        <v>40.46</v>
      </c>
      <c r="H4049" s="435">
        <f t="shared" si="570"/>
        <v>0.418604821753433</v>
      </c>
      <c r="I4049" s="577">
        <f t="shared" si="575"/>
        <v>40.46</v>
      </c>
      <c r="J4049" s="573">
        <f t="shared" si="571"/>
        <v>0.82046958329867758</v>
      </c>
    </row>
    <row r="4050" spans="1:10" x14ac:dyDescent="0.25">
      <c r="A4050">
        <f t="shared" si="572"/>
        <v>0.40471512313958391</v>
      </c>
      <c r="B4050" s="2">
        <f t="shared" si="567"/>
        <v>40.470000000000518</v>
      </c>
      <c r="C4050" s="428">
        <f t="shared" si="573"/>
        <v>40.47</v>
      </c>
      <c r="D4050" s="425">
        <f t="shared" si="568"/>
        <v>0.40471512313957875</v>
      </c>
      <c r="E4050" s="433">
        <f t="shared" si="574"/>
        <v>40.47</v>
      </c>
      <c r="F4050" s="430">
        <f t="shared" si="569"/>
        <v>0.41869796908797619</v>
      </c>
      <c r="G4050" s="439">
        <f t="shared" si="575"/>
        <v>40.47</v>
      </c>
      <c r="H4050" s="435">
        <f t="shared" si="570"/>
        <v>0.41869796908797619</v>
      </c>
      <c r="I4050" s="577">
        <f t="shared" si="575"/>
        <v>40.47</v>
      </c>
      <c r="J4050" s="573">
        <f t="shared" si="571"/>
        <v>0.82055228926685231</v>
      </c>
    </row>
    <row r="4051" spans="1:10" x14ac:dyDescent="0.25">
      <c r="A4051">
        <f t="shared" si="572"/>
        <v>0.40481509460459958</v>
      </c>
      <c r="B4051" s="2">
        <f t="shared" si="567"/>
        <v>40.480000000000516</v>
      </c>
      <c r="C4051" s="428">
        <f t="shared" si="573"/>
        <v>40.479999999999997</v>
      </c>
      <c r="D4051" s="425">
        <f t="shared" si="568"/>
        <v>0.40481509460459431</v>
      </c>
      <c r="E4051" s="433">
        <f t="shared" si="574"/>
        <v>40.479999999999997</v>
      </c>
      <c r="F4051" s="430">
        <f t="shared" si="569"/>
        <v>0.41879111990865531</v>
      </c>
      <c r="G4051" s="439">
        <f t="shared" si="575"/>
        <v>40.479999999999997</v>
      </c>
      <c r="H4051" s="435">
        <f t="shared" si="570"/>
        <v>0.41879111990865531</v>
      </c>
      <c r="I4051" s="577">
        <f t="shared" si="575"/>
        <v>40.479999999999997</v>
      </c>
      <c r="J4051" s="573">
        <f t="shared" si="571"/>
        <v>0.82063499667331985</v>
      </c>
    </row>
    <row r="4052" spans="1:10" x14ac:dyDescent="0.25">
      <c r="A4052">
        <f t="shared" si="572"/>
        <v>0.40491506612482975</v>
      </c>
      <c r="B4052" s="2">
        <f t="shared" si="567"/>
        <v>40.490000000000514</v>
      </c>
      <c r="C4052" s="428">
        <f t="shared" si="573"/>
        <v>40.49</v>
      </c>
      <c r="D4052" s="425">
        <f t="shared" si="568"/>
        <v>0.4049150661248247</v>
      </c>
      <c r="E4052" s="433">
        <f t="shared" si="574"/>
        <v>40.49</v>
      </c>
      <c r="F4052" s="430">
        <f t="shared" si="569"/>
        <v>0.41888427421370461</v>
      </c>
      <c r="G4052" s="439">
        <f t="shared" si="575"/>
        <v>40.49</v>
      </c>
      <c r="H4052" s="435">
        <f t="shared" si="570"/>
        <v>0.41888427421370461</v>
      </c>
      <c r="I4052" s="577">
        <f t="shared" si="575"/>
        <v>40.49</v>
      </c>
      <c r="J4052" s="573">
        <f t="shared" si="571"/>
        <v>0.82071770551790091</v>
      </c>
    </row>
    <row r="4053" spans="1:10" x14ac:dyDescent="0.25">
      <c r="A4053">
        <f t="shared" si="572"/>
        <v>0.40501503770016534</v>
      </c>
      <c r="B4053" s="2">
        <f t="shared" si="567"/>
        <v>40.500000000000512</v>
      </c>
      <c r="C4053" s="428">
        <f t="shared" si="573"/>
        <v>40.5</v>
      </c>
      <c r="D4053" s="425">
        <f t="shared" si="568"/>
        <v>0.40501503770016023</v>
      </c>
      <c r="E4053" s="433">
        <f t="shared" si="574"/>
        <v>40.5</v>
      </c>
      <c r="F4053" s="430">
        <f t="shared" si="569"/>
        <v>0.41897743200135923</v>
      </c>
      <c r="G4053" s="439">
        <f t="shared" si="575"/>
        <v>40.5</v>
      </c>
      <c r="H4053" s="435">
        <f t="shared" si="570"/>
        <v>0.41897743200135923</v>
      </c>
      <c r="I4053" s="577">
        <f t="shared" si="575"/>
        <v>40.5</v>
      </c>
      <c r="J4053" s="573">
        <f t="shared" si="571"/>
        <v>0.82080041580041574</v>
      </c>
    </row>
    <row r="4054" spans="1:10" x14ac:dyDescent="0.25">
      <c r="A4054">
        <f t="shared" si="572"/>
        <v>0.40511500933049721</v>
      </c>
      <c r="B4054" s="2">
        <f t="shared" si="567"/>
        <v>40.51000000000051</v>
      </c>
      <c r="C4054" s="428">
        <f t="shared" si="573"/>
        <v>40.51</v>
      </c>
      <c r="D4054" s="425">
        <f t="shared" si="568"/>
        <v>0.4051150093304921</v>
      </c>
      <c r="E4054" s="433">
        <f t="shared" si="574"/>
        <v>40.51</v>
      </c>
      <c r="F4054" s="430">
        <f t="shared" si="569"/>
        <v>0.41907059326985507</v>
      </c>
      <c r="G4054" s="439">
        <f t="shared" si="575"/>
        <v>40.51</v>
      </c>
      <c r="H4054" s="435">
        <f t="shared" si="570"/>
        <v>0.41907059326985507</v>
      </c>
      <c r="I4054" s="577">
        <f t="shared" si="575"/>
        <v>40.51</v>
      </c>
      <c r="J4054" s="573">
        <f t="shared" si="571"/>
        <v>0.82088312752068515</v>
      </c>
    </row>
    <row r="4055" spans="1:10" x14ac:dyDescent="0.25">
      <c r="A4055">
        <f t="shared" si="572"/>
        <v>0.40521498101571651</v>
      </c>
      <c r="B4055" s="2">
        <f t="shared" si="567"/>
        <v>40.520000000000508</v>
      </c>
      <c r="C4055" s="428">
        <f t="shared" si="573"/>
        <v>40.520000000000003</v>
      </c>
      <c r="D4055" s="425">
        <f t="shared" si="568"/>
        <v>0.40521498101571141</v>
      </c>
      <c r="E4055" s="433">
        <f t="shared" si="574"/>
        <v>40.520000000000003</v>
      </c>
      <c r="F4055" s="430">
        <f t="shared" si="569"/>
        <v>0.41916375801742911</v>
      </c>
      <c r="G4055" s="439">
        <f t="shared" si="575"/>
        <v>40.520000000000003</v>
      </c>
      <c r="H4055" s="435">
        <f t="shared" si="570"/>
        <v>0.41916375801742911</v>
      </c>
      <c r="I4055" s="577">
        <f t="shared" si="575"/>
        <v>40.520000000000003</v>
      </c>
      <c r="J4055" s="573">
        <f t="shared" si="571"/>
        <v>0.82096584067852996</v>
      </c>
    </row>
    <row r="4056" spans="1:10" x14ac:dyDescent="0.25">
      <c r="A4056">
        <f t="shared" si="572"/>
        <v>0.40531495275571472</v>
      </c>
      <c r="B4056" s="2">
        <f t="shared" si="567"/>
        <v>40.530000000000506</v>
      </c>
      <c r="C4056" s="428">
        <f t="shared" si="573"/>
        <v>40.53</v>
      </c>
      <c r="D4056" s="425">
        <f t="shared" si="568"/>
        <v>0.40531495275570967</v>
      </c>
      <c r="E4056" s="433">
        <f t="shared" si="574"/>
        <v>40.53</v>
      </c>
      <c r="F4056" s="430">
        <f t="shared" si="569"/>
        <v>0.41925692624231892</v>
      </c>
      <c r="G4056" s="439">
        <f t="shared" si="575"/>
        <v>40.53</v>
      </c>
      <c r="H4056" s="435">
        <f t="shared" si="570"/>
        <v>0.41925692624231892</v>
      </c>
      <c r="I4056" s="577">
        <f t="shared" si="575"/>
        <v>40.53</v>
      </c>
      <c r="J4056" s="573">
        <f t="shared" si="571"/>
        <v>0.82104855527377041</v>
      </c>
    </row>
    <row r="4057" spans="1:10" x14ac:dyDescent="0.25">
      <c r="A4057">
        <f t="shared" si="572"/>
        <v>0.40541492455038347</v>
      </c>
      <c r="B4057" s="2">
        <f t="shared" si="567"/>
        <v>40.540000000000504</v>
      </c>
      <c r="C4057" s="428">
        <f t="shared" si="573"/>
        <v>40.54</v>
      </c>
      <c r="D4057" s="425">
        <f t="shared" si="568"/>
        <v>0.40541492455037842</v>
      </c>
      <c r="E4057" s="433">
        <f t="shared" si="574"/>
        <v>40.54</v>
      </c>
      <c r="F4057" s="430">
        <f t="shared" si="569"/>
        <v>0.41935009794276268</v>
      </c>
      <c r="G4057" s="439">
        <f t="shared" si="575"/>
        <v>40.54</v>
      </c>
      <c r="H4057" s="435">
        <f t="shared" si="570"/>
        <v>0.41935009794276268</v>
      </c>
      <c r="I4057" s="577">
        <f t="shared" si="575"/>
        <v>40.54</v>
      </c>
      <c r="J4057" s="573">
        <f t="shared" si="571"/>
        <v>0.82113127130622765</v>
      </c>
    </row>
    <row r="4058" spans="1:10" x14ac:dyDescent="0.25">
      <c r="A4058">
        <f t="shared" si="572"/>
        <v>0.40551489639961452</v>
      </c>
      <c r="B4058" s="2">
        <f t="shared" si="567"/>
        <v>40.550000000000502</v>
      </c>
      <c r="C4058" s="428">
        <f t="shared" si="573"/>
        <v>40.549999999999997</v>
      </c>
      <c r="D4058" s="425">
        <f t="shared" si="568"/>
        <v>0.40551489639960953</v>
      </c>
      <c r="E4058" s="433">
        <f t="shared" si="574"/>
        <v>40.549999999999997</v>
      </c>
      <c r="F4058" s="430">
        <f t="shared" si="569"/>
        <v>0.41944327311699997</v>
      </c>
      <c r="G4058" s="439">
        <f t="shared" si="575"/>
        <v>40.549999999999997</v>
      </c>
      <c r="H4058" s="435">
        <f t="shared" si="570"/>
        <v>0.41944327311699997</v>
      </c>
      <c r="I4058" s="577">
        <f t="shared" si="575"/>
        <v>40.549999999999997</v>
      </c>
      <c r="J4058" s="573">
        <f t="shared" si="571"/>
        <v>0.82121398877572227</v>
      </c>
    </row>
    <row r="4059" spans="1:10" x14ac:dyDescent="0.25">
      <c r="A4059">
        <f t="shared" si="572"/>
        <v>0.40561486830330012</v>
      </c>
      <c r="B4059" s="2">
        <f t="shared" si="567"/>
        <v>40.5600000000005</v>
      </c>
      <c r="C4059" s="428">
        <f t="shared" si="573"/>
        <v>40.56</v>
      </c>
      <c r="D4059" s="425">
        <f t="shared" si="568"/>
        <v>0.40561486830329518</v>
      </c>
      <c r="E4059" s="433">
        <f t="shared" si="574"/>
        <v>40.56</v>
      </c>
      <c r="F4059" s="430">
        <f t="shared" si="569"/>
        <v>0.41953645176327081</v>
      </c>
      <c r="G4059" s="439">
        <f t="shared" si="575"/>
        <v>40.56</v>
      </c>
      <c r="H4059" s="435">
        <f t="shared" si="570"/>
        <v>0.41953645176327081</v>
      </c>
      <c r="I4059" s="577">
        <f t="shared" si="575"/>
        <v>40.56</v>
      </c>
      <c r="J4059" s="573">
        <f t="shared" si="571"/>
        <v>0.82129670768207541</v>
      </c>
    </row>
    <row r="4060" spans="1:10" x14ac:dyDescent="0.25">
      <c r="A4060">
        <f t="shared" si="572"/>
        <v>0.40571484026133248</v>
      </c>
      <c r="B4060" s="2">
        <f t="shared" si="567"/>
        <v>40.570000000000498</v>
      </c>
      <c r="C4060" s="428">
        <f t="shared" si="573"/>
        <v>40.57</v>
      </c>
      <c r="D4060" s="425">
        <f t="shared" si="568"/>
        <v>0.40571484026132754</v>
      </c>
      <c r="E4060" s="433">
        <f t="shared" si="574"/>
        <v>40.57</v>
      </c>
      <c r="F4060" s="430">
        <f t="shared" si="569"/>
        <v>0.419629633879816</v>
      </c>
      <c r="G4060" s="439">
        <f t="shared" si="575"/>
        <v>40.57</v>
      </c>
      <c r="H4060" s="435">
        <f t="shared" si="570"/>
        <v>0.419629633879816</v>
      </c>
      <c r="I4060" s="577">
        <f t="shared" si="575"/>
        <v>40.57</v>
      </c>
      <c r="J4060" s="573">
        <f t="shared" si="571"/>
        <v>0.82137942802510711</v>
      </c>
    </row>
    <row r="4061" spans="1:10" x14ac:dyDescent="0.25">
      <c r="A4061">
        <f t="shared" si="572"/>
        <v>0.40581481227360405</v>
      </c>
      <c r="B4061" s="2">
        <f t="shared" si="567"/>
        <v>40.580000000000496</v>
      </c>
      <c r="C4061" s="428">
        <f t="shared" si="573"/>
        <v>40.58</v>
      </c>
      <c r="D4061" s="425">
        <f t="shared" si="568"/>
        <v>0.40581481227359911</v>
      </c>
      <c r="E4061" s="433">
        <f t="shared" si="574"/>
        <v>40.58</v>
      </c>
      <c r="F4061" s="430">
        <f t="shared" si="569"/>
        <v>0.41972281946487711</v>
      </c>
      <c r="G4061" s="439">
        <f t="shared" si="575"/>
        <v>40.58</v>
      </c>
      <c r="H4061" s="435">
        <f t="shared" si="570"/>
        <v>0.41972281946487711</v>
      </c>
      <c r="I4061" s="577">
        <f t="shared" si="575"/>
        <v>40.58</v>
      </c>
      <c r="J4061" s="573">
        <f t="shared" si="571"/>
        <v>0.82146214980463883</v>
      </c>
    </row>
    <row r="4062" spans="1:10" x14ac:dyDescent="0.25">
      <c r="A4062">
        <f t="shared" si="572"/>
        <v>0.40591478434000766</v>
      </c>
      <c r="B4062" s="2">
        <f t="shared" si="567"/>
        <v>40.590000000000494</v>
      </c>
      <c r="C4062" s="428">
        <f t="shared" si="573"/>
        <v>40.590000000000003</v>
      </c>
      <c r="D4062" s="425">
        <f t="shared" si="568"/>
        <v>0.40591478434000278</v>
      </c>
      <c r="E4062" s="433">
        <f t="shared" si="574"/>
        <v>40.590000000000003</v>
      </c>
      <c r="F4062" s="430">
        <f t="shared" si="569"/>
        <v>0.41981600851669698</v>
      </c>
      <c r="G4062" s="439">
        <f t="shared" si="575"/>
        <v>40.590000000000003</v>
      </c>
      <c r="H4062" s="435">
        <f t="shared" si="570"/>
        <v>0.41981600851669698</v>
      </c>
      <c r="I4062" s="577">
        <f t="shared" si="575"/>
        <v>40.590000000000003</v>
      </c>
      <c r="J4062" s="573">
        <f t="shared" si="571"/>
        <v>0.82154487302049151</v>
      </c>
    </row>
    <row r="4063" spans="1:10" x14ac:dyDescent="0.25">
      <c r="A4063">
        <f t="shared" si="572"/>
        <v>0.40601475646043617</v>
      </c>
      <c r="B4063" s="2">
        <f t="shared" si="567"/>
        <v>40.600000000000492</v>
      </c>
      <c r="C4063" s="428">
        <f t="shared" si="573"/>
        <v>40.6</v>
      </c>
      <c r="D4063" s="425">
        <f t="shared" si="568"/>
        <v>0.40601475646043123</v>
      </c>
      <c r="E4063" s="433">
        <f t="shared" si="574"/>
        <v>40.6</v>
      </c>
      <c r="F4063" s="430">
        <f t="shared" si="569"/>
        <v>0.41990920103351881</v>
      </c>
      <c r="G4063" s="439">
        <f t="shared" si="575"/>
        <v>40.6</v>
      </c>
      <c r="H4063" s="435">
        <f t="shared" si="570"/>
        <v>0.41990920103351881</v>
      </c>
      <c r="I4063" s="577">
        <f t="shared" si="575"/>
        <v>40.6</v>
      </c>
      <c r="J4063" s="573">
        <f t="shared" si="571"/>
        <v>0.82162759767248528</v>
      </c>
    </row>
    <row r="4064" spans="1:10" x14ac:dyDescent="0.25">
      <c r="A4064">
        <f t="shared" si="572"/>
        <v>0.40611472863478265</v>
      </c>
      <c r="B4064" s="2">
        <f t="shared" ref="B4064:B4127" si="576">B4063+0.01</f>
        <v>40.61000000000049</v>
      </c>
      <c r="C4064" s="428">
        <f t="shared" si="573"/>
        <v>40.61</v>
      </c>
      <c r="D4064" s="425">
        <f t="shared" si="568"/>
        <v>0.40611472863477777</v>
      </c>
      <c r="E4064" s="433">
        <f t="shared" si="574"/>
        <v>40.61</v>
      </c>
      <c r="F4064" s="430">
        <f t="shared" si="569"/>
        <v>0.42000239701358683</v>
      </c>
      <c r="G4064" s="439">
        <f t="shared" si="575"/>
        <v>40.61</v>
      </c>
      <c r="H4064" s="435">
        <f t="shared" si="570"/>
        <v>0.42000239701358683</v>
      </c>
      <c r="I4064" s="577">
        <f t="shared" si="575"/>
        <v>40.61</v>
      </c>
      <c r="J4064" s="573">
        <f t="shared" si="571"/>
        <v>0.82171032376044228</v>
      </c>
    </row>
    <row r="4065" spans="1:10" x14ac:dyDescent="0.25">
      <c r="A4065">
        <f t="shared" si="572"/>
        <v>0.4062147008629407</v>
      </c>
      <c r="B4065" s="2">
        <f t="shared" si="576"/>
        <v>40.620000000000488</v>
      </c>
      <c r="C4065" s="428">
        <f t="shared" si="573"/>
        <v>40.619999999999997</v>
      </c>
      <c r="D4065" s="425">
        <f t="shared" si="568"/>
        <v>0.40621470086293582</v>
      </c>
      <c r="E4065" s="433">
        <f t="shared" si="574"/>
        <v>40.619999999999997</v>
      </c>
      <c r="F4065" s="430">
        <f t="shared" si="569"/>
        <v>0.42009559645514599</v>
      </c>
      <c r="G4065" s="439">
        <f t="shared" si="575"/>
        <v>40.619999999999997</v>
      </c>
      <c r="H4065" s="435">
        <f t="shared" si="570"/>
        <v>0.42009559645514599</v>
      </c>
      <c r="I4065" s="577">
        <f t="shared" si="575"/>
        <v>40.619999999999997</v>
      </c>
      <c r="J4065" s="573">
        <f t="shared" si="571"/>
        <v>0.82179305128418267</v>
      </c>
    </row>
    <row r="4066" spans="1:10" x14ac:dyDescent="0.25">
      <c r="A4066">
        <f t="shared" si="572"/>
        <v>0.40631467314480374</v>
      </c>
      <c r="B4066" s="2">
        <f t="shared" si="576"/>
        <v>40.630000000000486</v>
      </c>
      <c r="C4066" s="428">
        <f t="shared" si="573"/>
        <v>40.630000000000003</v>
      </c>
      <c r="D4066" s="425">
        <f t="shared" si="568"/>
        <v>0.40631467314479885</v>
      </c>
      <c r="E4066" s="433">
        <f t="shared" si="574"/>
        <v>40.630000000000003</v>
      </c>
      <c r="F4066" s="430">
        <f t="shared" si="569"/>
        <v>0.42018879935644216</v>
      </c>
      <c r="G4066" s="439">
        <f t="shared" si="575"/>
        <v>40.630000000000003</v>
      </c>
      <c r="H4066" s="435">
        <f t="shared" si="570"/>
        <v>0.42018879935644216</v>
      </c>
      <c r="I4066" s="577">
        <f t="shared" si="575"/>
        <v>40.630000000000003</v>
      </c>
      <c r="J4066" s="573">
        <f t="shared" si="571"/>
        <v>0.82187578024352737</v>
      </c>
    </row>
    <row r="4067" spans="1:10" x14ac:dyDescent="0.25">
      <c r="A4067">
        <f t="shared" si="572"/>
        <v>0.40641464548026562</v>
      </c>
      <c r="B4067" s="2">
        <f t="shared" si="576"/>
        <v>40.640000000000484</v>
      </c>
      <c r="C4067" s="428">
        <f t="shared" si="573"/>
        <v>40.64</v>
      </c>
      <c r="D4067" s="425">
        <f t="shared" si="568"/>
        <v>0.40641464548026074</v>
      </c>
      <c r="E4067" s="433">
        <f t="shared" si="574"/>
        <v>40.64</v>
      </c>
      <c r="F4067" s="430">
        <f t="shared" si="569"/>
        <v>0.42028200571572177</v>
      </c>
      <c r="G4067" s="439">
        <f t="shared" si="575"/>
        <v>40.64</v>
      </c>
      <c r="H4067" s="435">
        <f t="shared" si="570"/>
        <v>0.42028200571572177</v>
      </c>
      <c r="I4067" s="577">
        <f t="shared" si="575"/>
        <v>40.64</v>
      </c>
      <c r="J4067" s="573">
        <f t="shared" si="571"/>
        <v>0.82195851063829783</v>
      </c>
    </row>
    <row r="4068" spans="1:10" x14ac:dyDescent="0.25">
      <c r="A4068">
        <f t="shared" si="572"/>
        <v>0.40651461786922033</v>
      </c>
      <c r="B4068" s="2">
        <f t="shared" si="576"/>
        <v>40.650000000000482</v>
      </c>
      <c r="C4068" s="428">
        <f t="shared" si="573"/>
        <v>40.65</v>
      </c>
      <c r="D4068" s="425">
        <f t="shared" si="568"/>
        <v>0.4065146178692155</v>
      </c>
      <c r="E4068" s="433">
        <f t="shared" si="574"/>
        <v>40.65</v>
      </c>
      <c r="F4068" s="430">
        <f t="shared" si="569"/>
        <v>0.42037521553123258</v>
      </c>
      <c r="G4068" s="439">
        <f t="shared" si="575"/>
        <v>40.65</v>
      </c>
      <c r="H4068" s="435">
        <f t="shared" si="570"/>
        <v>0.42037521553123258</v>
      </c>
      <c r="I4068" s="577">
        <f t="shared" si="575"/>
        <v>40.65</v>
      </c>
      <c r="J4068" s="573">
        <f t="shared" si="571"/>
        <v>0.82204124246831523</v>
      </c>
    </row>
    <row r="4069" spans="1:10" x14ac:dyDescent="0.25">
      <c r="A4069">
        <f t="shared" si="572"/>
        <v>0.40661459031156216</v>
      </c>
      <c r="B4069" s="2">
        <f t="shared" si="576"/>
        <v>40.66000000000048</v>
      </c>
      <c r="C4069" s="428">
        <f t="shared" si="573"/>
        <v>40.659999999999997</v>
      </c>
      <c r="D4069" s="425">
        <f t="shared" si="568"/>
        <v>0.40661459031155733</v>
      </c>
      <c r="E4069" s="433">
        <f t="shared" si="574"/>
        <v>40.659999999999997</v>
      </c>
      <c r="F4069" s="430">
        <f t="shared" si="569"/>
        <v>0.42046842880122265</v>
      </c>
      <c r="G4069" s="439">
        <f t="shared" si="575"/>
        <v>40.659999999999997</v>
      </c>
      <c r="H4069" s="435">
        <f t="shared" si="570"/>
        <v>0.42046842880122265</v>
      </c>
      <c r="I4069" s="577">
        <f t="shared" si="575"/>
        <v>40.659999999999997</v>
      </c>
      <c r="J4069" s="573">
        <f t="shared" si="571"/>
        <v>0.82212397573339968</v>
      </c>
    </row>
    <row r="4070" spans="1:10" x14ac:dyDescent="0.25">
      <c r="A4070">
        <f t="shared" si="572"/>
        <v>0.40671456280718543</v>
      </c>
      <c r="B4070" s="2">
        <f t="shared" si="576"/>
        <v>40.670000000000478</v>
      </c>
      <c r="C4070" s="428">
        <f t="shared" si="573"/>
        <v>40.67</v>
      </c>
      <c r="D4070" s="425">
        <f t="shared" si="568"/>
        <v>0.4067145628071806</v>
      </c>
      <c r="E4070" s="433">
        <f t="shared" si="574"/>
        <v>40.67</v>
      </c>
      <c r="F4070" s="430">
        <f t="shared" si="569"/>
        <v>0.42056164552394121</v>
      </c>
      <c r="G4070" s="439">
        <f t="shared" si="575"/>
        <v>40.67</v>
      </c>
      <c r="H4070" s="435">
        <f t="shared" si="570"/>
        <v>0.42056164552394121</v>
      </c>
      <c r="I4070" s="577">
        <f t="shared" si="575"/>
        <v>40.67</v>
      </c>
      <c r="J4070" s="573">
        <f t="shared" si="571"/>
        <v>0.82220671043337357</v>
      </c>
    </row>
    <row r="4071" spans="1:10" x14ac:dyDescent="0.25">
      <c r="A4071">
        <f t="shared" si="572"/>
        <v>0.40681453535598494</v>
      </c>
      <c r="B4071" s="2">
        <f t="shared" si="576"/>
        <v>40.680000000000476</v>
      </c>
      <c r="C4071" s="428">
        <f t="shared" si="573"/>
        <v>40.68</v>
      </c>
      <c r="D4071" s="425">
        <f t="shared" si="568"/>
        <v>0.40681453535598022</v>
      </c>
      <c r="E4071" s="433">
        <f t="shared" si="574"/>
        <v>40.68</v>
      </c>
      <c r="F4071" s="430">
        <f t="shared" si="569"/>
        <v>0.42065486569763799</v>
      </c>
      <c r="G4071" s="439">
        <f t="shared" si="575"/>
        <v>40.68</v>
      </c>
      <c r="H4071" s="435">
        <f t="shared" si="570"/>
        <v>0.42065486569763799</v>
      </c>
      <c r="I4071" s="577">
        <f t="shared" si="575"/>
        <v>40.68</v>
      </c>
      <c r="J4071" s="573">
        <f t="shared" si="571"/>
        <v>0.82228944656805714</v>
      </c>
    </row>
    <row r="4072" spans="1:10" x14ac:dyDescent="0.25">
      <c r="A4072">
        <f t="shared" si="572"/>
        <v>0.40691450795785539</v>
      </c>
      <c r="B4072" s="2">
        <f t="shared" si="576"/>
        <v>40.690000000000474</v>
      </c>
      <c r="C4072" s="428">
        <f t="shared" si="573"/>
        <v>40.69</v>
      </c>
      <c r="D4072" s="425">
        <f t="shared" si="568"/>
        <v>0.40691450795785067</v>
      </c>
      <c r="E4072" s="433">
        <f t="shared" si="574"/>
        <v>40.69</v>
      </c>
      <c r="F4072" s="430">
        <f t="shared" si="569"/>
        <v>0.42074808932056373</v>
      </c>
      <c r="G4072" s="439">
        <f t="shared" si="575"/>
        <v>40.69</v>
      </c>
      <c r="H4072" s="435">
        <f t="shared" si="570"/>
        <v>0.42074808932056373</v>
      </c>
      <c r="I4072" s="577">
        <f t="shared" si="575"/>
        <v>40.69</v>
      </c>
      <c r="J4072" s="573">
        <f t="shared" si="571"/>
        <v>0.82237218413727187</v>
      </c>
    </row>
    <row r="4073" spans="1:10" x14ac:dyDescent="0.25">
      <c r="A4073">
        <f t="shared" si="572"/>
        <v>0.40701448061269202</v>
      </c>
      <c r="B4073" s="2">
        <f t="shared" si="576"/>
        <v>40.700000000000472</v>
      </c>
      <c r="C4073" s="428">
        <f t="shared" si="573"/>
        <v>40.700000000000003</v>
      </c>
      <c r="D4073" s="425">
        <f t="shared" si="568"/>
        <v>0.40701448061268736</v>
      </c>
      <c r="E4073" s="433">
        <f t="shared" si="574"/>
        <v>40.700000000000003</v>
      </c>
      <c r="F4073" s="430">
        <f t="shared" si="569"/>
        <v>0.42084131639097017</v>
      </c>
      <c r="G4073" s="439">
        <f t="shared" si="575"/>
        <v>40.700000000000003</v>
      </c>
      <c r="H4073" s="435">
        <f t="shared" si="570"/>
        <v>0.42084131639097017</v>
      </c>
      <c r="I4073" s="577">
        <f t="shared" si="575"/>
        <v>40.700000000000003</v>
      </c>
      <c r="J4073" s="573">
        <f t="shared" si="571"/>
        <v>0.82245492314083934</v>
      </c>
    </row>
    <row r="4074" spans="1:10" x14ac:dyDescent="0.25">
      <c r="A4074">
        <f t="shared" si="572"/>
        <v>0.40711445332039009</v>
      </c>
      <c r="B4074" s="2">
        <f t="shared" si="576"/>
        <v>40.71000000000047</v>
      </c>
      <c r="C4074" s="428">
        <f t="shared" si="573"/>
        <v>40.71</v>
      </c>
      <c r="D4074" s="425">
        <f t="shared" si="568"/>
        <v>0.40711445332038537</v>
      </c>
      <c r="E4074" s="433">
        <f t="shared" si="574"/>
        <v>40.71</v>
      </c>
      <c r="F4074" s="430">
        <f t="shared" si="569"/>
        <v>0.42093454690710941</v>
      </c>
      <c r="G4074" s="439">
        <f t="shared" si="575"/>
        <v>40.71</v>
      </c>
      <c r="H4074" s="435">
        <f t="shared" si="570"/>
        <v>0.42093454690710941</v>
      </c>
      <c r="I4074" s="577">
        <f t="shared" si="575"/>
        <v>40.71</v>
      </c>
      <c r="J4074" s="573">
        <f t="shared" si="571"/>
        <v>0.82253766357857994</v>
      </c>
    </row>
    <row r="4075" spans="1:10" x14ac:dyDescent="0.25">
      <c r="A4075">
        <f t="shared" si="572"/>
        <v>0.40721442608084502</v>
      </c>
      <c r="B4075" s="2">
        <f t="shared" si="576"/>
        <v>40.720000000000468</v>
      </c>
      <c r="C4075" s="428">
        <f t="shared" si="573"/>
        <v>40.72</v>
      </c>
      <c r="D4075" s="425">
        <f t="shared" si="568"/>
        <v>0.40721442608084035</v>
      </c>
      <c r="E4075" s="433">
        <f t="shared" si="574"/>
        <v>40.72</v>
      </c>
      <c r="F4075" s="430">
        <f t="shared" si="569"/>
        <v>0.42102778086723475</v>
      </c>
      <c r="G4075" s="439">
        <f t="shared" si="575"/>
        <v>40.72</v>
      </c>
      <c r="H4075" s="435">
        <f t="shared" si="570"/>
        <v>0.42102778086723475</v>
      </c>
      <c r="I4075" s="577">
        <f t="shared" si="575"/>
        <v>40.72</v>
      </c>
      <c r="J4075" s="573">
        <f t="shared" si="571"/>
        <v>0.82262040545031567</v>
      </c>
    </row>
    <row r="4076" spans="1:10" x14ac:dyDescent="0.25">
      <c r="A4076">
        <f t="shared" si="572"/>
        <v>0.4073143988939526</v>
      </c>
      <c r="B4076" s="2">
        <f t="shared" si="576"/>
        <v>40.730000000000466</v>
      </c>
      <c r="C4076" s="428">
        <f t="shared" si="573"/>
        <v>40.729999999999997</v>
      </c>
      <c r="D4076" s="425">
        <f t="shared" si="568"/>
        <v>0.40731439889394788</v>
      </c>
      <c r="E4076" s="433">
        <f t="shared" si="574"/>
        <v>40.729999999999997</v>
      </c>
      <c r="F4076" s="430">
        <f t="shared" si="569"/>
        <v>0.42112101826960024</v>
      </c>
      <c r="G4076" s="439">
        <f t="shared" si="575"/>
        <v>40.729999999999997</v>
      </c>
      <c r="H4076" s="435">
        <f t="shared" si="570"/>
        <v>0.42112101826960024</v>
      </c>
      <c r="I4076" s="577">
        <f t="shared" si="575"/>
        <v>40.729999999999997</v>
      </c>
      <c r="J4076" s="573">
        <f t="shared" si="571"/>
        <v>0.82270314875586736</v>
      </c>
    </row>
    <row r="4077" spans="1:10" x14ac:dyDescent="0.25">
      <c r="A4077">
        <f t="shared" si="572"/>
        <v>0.4074143717596086</v>
      </c>
      <c r="B4077" s="2">
        <f t="shared" si="576"/>
        <v>40.740000000000464</v>
      </c>
      <c r="C4077" s="428">
        <f t="shared" si="573"/>
        <v>40.74</v>
      </c>
      <c r="D4077" s="425">
        <f t="shared" si="568"/>
        <v>0.40741437175960399</v>
      </c>
      <c r="E4077" s="433">
        <f t="shared" si="574"/>
        <v>40.74</v>
      </c>
      <c r="F4077" s="430">
        <f t="shared" si="569"/>
        <v>0.42121425911246058</v>
      </c>
      <c r="G4077" s="439">
        <f t="shared" si="575"/>
        <v>40.74</v>
      </c>
      <c r="H4077" s="435">
        <f t="shared" si="570"/>
        <v>0.42121425911246058</v>
      </c>
      <c r="I4077" s="577">
        <f t="shared" si="575"/>
        <v>40.74</v>
      </c>
      <c r="J4077" s="573">
        <f t="shared" si="571"/>
        <v>0.82278589349505693</v>
      </c>
    </row>
    <row r="4078" spans="1:10" x14ac:dyDescent="0.25">
      <c r="A4078">
        <f t="shared" si="572"/>
        <v>0.40751434467770942</v>
      </c>
      <c r="B4078" s="2">
        <f t="shared" si="576"/>
        <v>40.750000000000462</v>
      </c>
      <c r="C4078" s="428">
        <f t="shared" si="573"/>
        <v>40.75</v>
      </c>
      <c r="D4078" s="425">
        <f t="shared" si="568"/>
        <v>0.40751434467770481</v>
      </c>
      <c r="E4078" s="433">
        <f t="shared" si="574"/>
        <v>40.75</v>
      </c>
      <c r="F4078" s="430">
        <f t="shared" si="569"/>
        <v>0.42130750339407125</v>
      </c>
      <c r="G4078" s="439">
        <f t="shared" si="575"/>
        <v>40.75</v>
      </c>
      <c r="H4078" s="435">
        <f t="shared" si="570"/>
        <v>0.42130750339407125</v>
      </c>
      <c r="I4078" s="577">
        <f t="shared" si="575"/>
        <v>40.75</v>
      </c>
      <c r="J4078" s="573">
        <f t="shared" si="571"/>
        <v>0.82286863966770507</v>
      </c>
    </row>
    <row r="4079" spans="1:10" x14ac:dyDescent="0.25">
      <c r="A4079">
        <f t="shared" si="572"/>
        <v>0.40761431764815115</v>
      </c>
      <c r="B4079" s="2">
        <f t="shared" si="576"/>
        <v>40.76000000000046</v>
      </c>
      <c r="C4079" s="428">
        <f t="shared" si="573"/>
        <v>40.76</v>
      </c>
      <c r="D4079" s="425">
        <f t="shared" si="568"/>
        <v>0.40761431764814654</v>
      </c>
      <c r="E4079" s="433">
        <f t="shared" si="574"/>
        <v>40.76</v>
      </c>
      <c r="F4079" s="430">
        <f t="shared" si="569"/>
        <v>0.42140075111268899</v>
      </c>
      <c r="G4079" s="439">
        <f t="shared" si="575"/>
        <v>40.76</v>
      </c>
      <c r="H4079" s="435">
        <f t="shared" si="570"/>
        <v>0.42140075111268899</v>
      </c>
      <c r="I4079" s="577">
        <f t="shared" si="575"/>
        <v>40.76</v>
      </c>
      <c r="J4079" s="573">
        <f t="shared" si="571"/>
        <v>0.82295138727363348</v>
      </c>
    </row>
    <row r="4080" spans="1:10" x14ac:dyDescent="0.25">
      <c r="A4080">
        <f t="shared" si="572"/>
        <v>0.40771429067083037</v>
      </c>
      <c r="B4080" s="2">
        <f t="shared" si="576"/>
        <v>40.770000000000458</v>
      </c>
      <c r="C4080" s="428">
        <f t="shared" si="573"/>
        <v>40.770000000000003</v>
      </c>
      <c r="D4080" s="425">
        <f t="shared" si="568"/>
        <v>0.40771429067082593</v>
      </c>
      <c r="E4080" s="433">
        <f t="shared" si="574"/>
        <v>40.770000000000003</v>
      </c>
      <c r="F4080" s="430">
        <f t="shared" si="569"/>
        <v>0.4214940022665708</v>
      </c>
      <c r="G4080" s="439">
        <f t="shared" si="575"/>
        <v>40.770000000000003</v>
      </c>
      <c r="H4080" s="435">
        <f t="shared" si="570"/>
        <v>0.4214940022665708</v>
      </c>
      <c r="I4080" s="577">
        <f t="shared" si="575"/>
        <v>40.770000000000003</v>
      </c>
      <c r="J4080" s="573">
        <f t="shared" si="571"/>
        <v>0.82303413631266376</v>
      </c>
    </row>
    <row r="4081" spans="1:10" x14ac:dyDescent="0.25">
      <c r="A4081">
        <f t="shared" si="572"/>
        <v>0.407814263745644</v>
      </c>
      <c r="B4081" s="2">
        <f t="shared" si="576"/>
        <v>40.780000000000456</v>
      </c>
      <c r="C4081" s="428">
        <f t="shared" si="573"/>
        <v>40.78</v>
      </c>
      <c r="D4081" s="425">
        <f t="shared" si="568"/>
        <v>0.4078142637456395</v>
      </c>
      <c r="E4081" s="433">
        <f t="shared" si="574"/>
        <v>40.78</v>
      </c>
      <c r="F4081" s="430">
        <f t="shared" si="569"/>
        <v>0.42158725685397491</v>
      </c>
      <c r="G4081" s="439">
        <f t="shared" si="575"/>
        <v>40.78</v>
      </c>
      <c r="H4081" s="435">
        <f t="shared" si="570"/>
        <v>0.42158725685397491</v>
      </c>
      <c r="I4081" s="577">
        <f t="shared" si="575"/>
        <v>40.78</v>
      </c>
      <c r="J4081" s="573">
        <f t="shared" si="571"/>
        <v>0.82311688678461681</v>
      </c>
    </row>
    <row r="4082" spans="1:10" x14ac:dyDescent="0.25">
      <c r="A4082">
        <f t="shared" si="572"/>
        <v>0.4079142368724889</v>
      </c>
      <c r="B4082" s="2">
        <f t="shared" si="576"/>
        <v>40.790000000000454</v>
      </c>
      <c r="C4082" s="428">
        <f t="shared" si="573"/>
        <v>40.79</v>
      </c>
      <c r="D4082" s="425">
        <f t="shared" si="568"/>
        <v>0.40791423687248435</v>
      </c>
      <c r="E4082" s="433">
        <f t="shared" si="574"/>
        <v>40.79</v>
      </c>
      <c r="F4082" s="430">
        <f t="shared" si="569"/>
        <v>0.42168051487316005</v>
      </c>
      <c r="G4082" s="439">
        <f t="shared" si="575"/>
        <v>40.79</v>
      </c>
      <c r="H4082" s="435">
        <f t="shared" si="570"/>
        <v>0.42168051487316005</v>
      </c>
      <c r="I4082" s="577">
        <f t="shared" si="575"/>
        <v>40.79</v>
      </c>
      <c r="J4082" s="573">
        <f t="shared" si="571"/>
        <v>0.82319963868931434</v>
      </c>
    </row>
    <row r="4083" spans="1:10" x14ac:dyDescent="0.25">
      <c r="A4083">
        <f t="shared" si="572"/>
        <v>0.40801421005126226</v>
      </c>
      <c r="B4083" s="2">
        <f t="shared" si="576"/>
        <v>40.800000000000452</v>
      </c>
      <c r="C4083" s="428">
        <f t="shared" si="573"/>
        <v>40.799999999999997</v>
      </c>
      <c r="D4083" s="425">
        <f t="shared" si="568"/>
        <v>0.40801421005125771</v>
      </c>
      <c r="E4083" s="433">
        <f t="shared" si="574"/>
        <v>40.799999999999997</v>
      </c>
      <c r="F4083" s="430">
        <f t="shared" si="569"/>
        <v>0.42177377632238594</v>
      </c>
      <c r="G4083" s="439">
        <f t="shared" si="575"/>
        <v>40.799999999999997</v>
      </c>
      <c r="H4083" s="435">
        <f t="shared" si="570"/>
        <v>0.42177377632238594</v>
      </c>
      <c r="I4083" s="577">
        <f t="shared" si="575"/>
        <v>40.799999999999997</v>
      </c>
      <c r="J4083" s="573">
        <f t="shared" si="571"/>
        <v>0.82328239202657816</v>
      </c>
    </row>
    <row r="4084" spans="1:10" x14ac:dyDescent="0.25">
      <c r="A4084">
        <f t="shared" si="572"/>
        <v>0.40811418328186139</v>
      </c>
      <c r="B4084" s="2">
        <f t="shared" si="576"/>
        <v>40.81000000000045</v>
      </c>
      <c r="C4084" s="428">
        <f t="shared" si="573"/>
        <v>40.81</v>
      </c>
      <c r="D4084" s="425">
        <f t="shared" si="568"/>
        <v>0.40811418328185689</v>
      </c>
      <c r="E4084" s="433">
        <f t="shared" si="574"/>
        <v>40.81</v>
      </c>
      <c r="F4084" s="430">
        <f t="shared" si="569"/>
        <v>0.42186704119991325</v>
      </c>
      <c r="G4084" s="439">
        <f t="shared" si="575"/>
        <v>40.81</v>
      </c>
      <c r="H4084" s="435">
        <f t="shared" si="570"/>
        <v>0.42186704119991325</v>
      </c>
      <c r="I4084" s="577">
        <f t="shared" si="575"/>
        <v>40.81</v>
      </c>
      <c r="J4084" s="573">
        <f t="shared" si="571"/>
        <v>0.8233651467962293</v>
      </c>
    </row>
    <row r="4085" spans="1:10" x14ac:dyDescent="0.25">
      <c r="A4085">
        <f t="shared" si="572"/>
        <v>0.40821415656418392</v>
      </c>
      <c r="B4085" s="2">
        <f t="shared" si="576"/>
        <v>40.820000000000448</v>
      </c>
      <c r="C4085" s="428">
        <f t="shared" si="573"/>
        <v>40.82</v>
      </c>
      <c r="D4085" s="425">
        <f t="shared" si="568"/>
        <v>0.40821415656417942</v>
      </c>
      <c r="E4085" s="433">
        <f t="shared" si="574"/>
        <v>40.82</v>
      </c>
      <c r="F4085" s="430">
        <f t="shared" si="569"/>
        <v>0.42196030950400309</v>
      </c>
      <c r="G4085" s="439">
        <f t="shared" si="575"/>
        <v>40.82</v>
      </c>
      <c r="H4085" s="435">
        <f t="shared" si="570"/>
        <v>0.42196030950400309</v>
      </c>
      <c r="I4085" s="577">
        <f t="shared" si="575"/>
        <v>40.82</v>
      </c>
      <c r="J4085" s="573">
        <f t="shared" si="571"/>
        <v>0.82344790299809001</v>
      </c>
    </row>
    <row r="4086" spans="1:10" x14ac:dyDescent="0.25">
      <c r="A4086">
        <f t="shared" si="572"/>
        <v>0.40831412989812776</v>
      </c>
      <c r="B4086" s="2">
        <f t="shared" si="576"/>
        <v>40.830000000000446</v>
      </c>
      <c r="C4086" s="428">
        <f t="shared" si="573"/>
        <v>40.83</v>
      </c>
      <c r="D4086" s="425">
        <f t="shared" si="568"/>
        <v>0.40831412989812327</v>
      </c>
      <c r="E4086" s="433">
        <f t="shared" si="574"/>
        <v>40.83</v>
      </c>
      <c r="F4086" s="430">
        <f t="shared" si="569"/>
        <v>0.4220535812329177</v>
      </c>
      <c r="G4086" s="439">
        <f t="shared" si="575"/>
        <v>40.83</v>
      </c>
      <c r="H4086" s="435">
        <f t="shared" si="570"/>
        <v>0.4220535812329177</v>
      </c>
      <c r="I4086" s="577">
        <f t="shared" si="575"/>
        <v>40.83</v>
      </c>
      <c r="J4086" s="573">
        <f t="shared" si="571"/>
        <v>0.82353066063198099</v>
      </c>
    </row>
    <row r="4087" spans="1:10" x14ac:dyDescent="0.25">
      <c r="A4087">
        <f t="shared" si="572"/>
        <v>0.40841410328359068</v>
      </c>
      <c r="B4087" s="2">
        <f t="shared" si="576"/>
        <v>40.840000000000444</v>
      </c>
      <c r="C4087" s="428">
        <f t="shared" si="573"/>
        <v>40.840000000000003</v>
      </c>
      <c r="D4087" s="425">
        <f t="shared" si="568"/>
        <v>0.40841410328358629</v>
      </c>
      <c r="E4087" s="433">
        <f t="shared" si="574"/>
        <v>40.840000000000003</v>
      </c>
      <c r="F4087" s="430">
        <f t="shared" si="569"/>
        <v>0.42214685638491994</v>
      </c>
      <c r="G4087" s="439">
        <f t="shared" si="575"/>
        <v>40.840000000000003</v>
      </c>
      <c r="H4087" s="435">
        <f t="shared" si="570"/>
        <v>0.42214685638491994</v>
      </c>
      <c r="I4087" s="577">
        <f t="shared" si="575"/>
        <v>40.840000000000003</v>
      </c>
      <c r="J4087" s="573">
        <f t="shared" si="571"/>
        <v>0.82361341969772461</v>
      </c>
    </row>
    <row r="4088" spans="1:10" x14ac:dyDescent="0.25">
      <c r="A4088">
        <f t="shared" si="572"/>
        <v>0.40851407672047108</v>
      </c>
      <c r="B4088" s="2">
        <f t="shared" si="576"/>
        <v>40.850000000000442</v>
      </c>
      <c r="C4088" s="428">
        <f t="shared" si="573"/>
        <v>40.85</v>
      </c>
      <c r="D4088" s="425">
        <f t="shared" si="568"/>
        <v>0.40851407672046669</v>
      </c>
      <c r="E4088" s="433">
        <f t="shared" si="574"/>
        <v>40.85</v>
      </c>
      <c r="F4088" s="430">
        <f t="shared" si="569"/>
        <v>0.42224013495827356</v>
      </c>
      <c r="G4088" s="439">
        <f t="shared" si="575"/>
        <v>40.85</v>
      </c>
      <c r="H4088" s="435">
        <f t="shared" si="570"/>
        <v>0.42224013495827356</v>
      </c>
      <c r="I4088" s="577">
        <f t="shared" si="575"/>
        <v>40.85</v>
      </c>
      <c r="J4088" s="573">
        <f t="shared" si="571"/>
        <v>0.82369618019514212</v>
      </c>
    </row>
    <row r="4089" spans="1:10" x14ac:dyDescent="0.25">
      <c r="A4089">
        <f t="shared" si="572"/>
        <v>0.40861405020866726</v>
      </c>
      <c r="B4089" s="2">
        <f t="shared" si="576"/>
        <v>40.86000000000044</v>
      </c>
      <c r="C4089" s="428">
        <f t="shared" si="573"/>
        <v>40.86</v>
      </c>
      <c r="D4089" s="425">
        <f t="shared" si="568"/>
        <v>0.40861405020866287</v>
      </c>
      <c r="E4089" s="433">
        <f t="shared" si="574"/>
        <v>40.86</v>
      </c>
      <c r="F4089" s="430">
        <f t="shared" si="569"/>
        <v>0.42233341695124327</v>
      </c>
      <c r="G4089" s="439">
        <f t="shared" si="575"/>
        <v>40.86</v>
      </c>
      <c r="H4089" s="435">
        <f t="shared" si="570"/>
        <v>0.42233341695124327</v>
      </c>
      <c r="I4089" s="577">
        <f t="shared" si="575"/>
        <v>40.86</v>
      </c>
      <c r="J4089" s="573">
        <f t="shared" si="571"/>
        <v>0.82377894212405534</v>
      </c>
    </row>
    <row r="4090" spans="1:10" x14ac:dyDescent="0.25">
      <c r="A4090">
        <f t="shared" si="572"/>
        <v>0.4087140237480778</v>
      </c>
      <c r="B4090" s="2">
        <f t="shared" si="576"/>
        <v>40.870000000000438</v>
      </c>
      <c r="C4090" s="428">
        <f t="shared" si="573"/>
        <v>40.869999999999997</v>
      </c>
      <c r="D4090" s="425">
        <f t="shared" si="568"/>
        <v>0.40871402374807347</v>
      </c>
      <c r="E4090" s="433">
        <f t="shared" si="574"/>
        <v>40.869999999999997</v>
      </c>
      <c r="F4090" s="430">
        <f t="shared" si="569"/>
        <v>0.42242670236209429</v>
      </c>
      <c r="G4090" s="439">
        <f t="shared" si="575"/>
        <v>40.869999999999997</v>
      </c>
      <c r="H4090" s="435">
        <f t="shared" si="570"/>
        <v>0.42242670236209429</v>
      </c>
      <c r="I4090" s="577">
        <f t="shared" si="575"/>
        <v>40.869999999999997</v>
      </c>
      <c r="J4090" s="573">
        <f t="shared" si="571"/>
        <v>0.82386170548428594</v>
      </c>
    </row>
    <row r="4091" spans="1:10" x14ac:dyDescent="0.25">
      <c r="A4091">
        <f t="shared" si="572"/>
        <v>0.40881399733860169</v>
      </c>
      <c r="B4091" s="2">
        <f t="shared" si="576"/>
        <v>40.880000000000436</v>
      </c>
      <c r="C4091" s="428">
        <f t="shared" si="573"/>
        <v>40.880000000000003</v>
      </c>
      <c r="D4091" s="425">
        <f t="shared" si="568"/>
        <v>0.40881399733859741</v>
      </c>
      <c r="E4091" s="433">
        <f t="shared" si="574"/>
        <v>40.880000000000003</v>
      </c>
      <c r="F4091" s="430">
        <f t="shared" si="569"/>
        <v>0.42251999118909295</v>
      </c>
      <c r="G4091" s="439">
        <f t="shared" si="575"/>
        <v>40.880000000000003</v>
      </c>
      <c r="H4091" s="435">
        <f t="shared" si="570"/>
        <v>0.42251999118909295</v>
      </c>
      <c r="I4091" s="577">
        <f t="shared" si="575"/>
        <v>40.880000000000003</v>
      </c>
      <c r="J4091" s="573">
        <f t="shared" si="571"/>
        <v>0.82394447027565598</v>
      </c>
    </row>
    <row r="4092" spans="1:10" x14ac:dyDescent="0.25">
      <c r="A4092">
        <f t="shared" si="572"/>
        <v>0.40891397098013788</v>
      </c>
      <c r="B4092" s="2">
        <f t="shared" si="576"/>
        <v>40.890000000000434</v>
      </c>
      <c r="C4092" s="428">
        <f t="shared" si="573"/>
        <v>40.89</v>
      </c>
      <c r="D4092" s="425">
        <f t="shared" si="568"/>
        <v>0.40891397098013349</v>
      </c>
      <c r="E4092" s="433">
        <f t="shared" si="574"/>
        <v>40.89</v>
      </c>
      <c r="F4092" s="430">
        <f t="shared" si="569"/>
        <v>0.42261328343050603</v>
      </c>
      <c r="G4092" s="439">
        <f t="shared" si="575"/>
        <v>40.89</v>
      </c>
      <c r="H4092" s="435">
        <f t="shared" si="570"/>
        <v>0.42261328343050603</v>
      </c>
      <c r="I4092" s="577">
        <f t="shared" si="575"/>
        <v>40.89</v>
      </c>
      <c r="J4092" s="573">
        <f t="shared" si="571"/>
        <v>0.82402723649798659</v>
      </c>
    </row>
    <row r="4093" spans="1:10" x14ac:dyDescent="0.25">
      <c r="A4093">
        <f t="shared" si="572"/>
        <v>0.40901394467258551</v>
      </c>
      <c r="B4093" s="2">
        <f t="shared" si="576"/>
        <v>40.900000000000432</v>
      </c>
      <c r="C4093" s="428">
        <f t="shared" si="573"/>
        <v>40.9</v>
      </c>
      <c r="D4093" s="425">
        <f t="shared" si="568"/>
        <v>0.40901394467258106</v>
      </c>
      <c r="E4093" s="433">
        <f t="shared" si="574"/>
        <v>40.9</v>
      </c>
      <c r="F4093" s="430">
        <f t="shared" si="569"/>
        <v>0.42270657908460157</v>
      </c>
      <c r="G4093" s="439">
        <f t="shared" si="575"/>
        <v>40.9</v>
      </c>
      <c r="H4093" s="435">
        <f t="shared" si="570"/>
        <v>0.42270657908460157</v>
      </c>
      <c r="I4093" s="577">
        <f t="shared" si="575"/>
        <v>40.9</v>
      </c>
      <c r="J4093" s="573">
        <f t="shared" si="571"/>
        <v>0.82411000415110003</v>
      </c>
    </row>
    <row r="4094" spans="1:10" x14ac:dyDescent="0.25">
      <c r="A4094">
        <f t="shared" si="572"/>
        <v>0.40911391841584399</v>
      </c>
      <c r="B4094" s="2">
        <f t="shared" si="576"/>
        <v>40.91000000000043</v>
      </c>
      <c r="C4094" s="428">
        <f t="shared" si="573"/>
        <v>40.909999999999997</v>
      </c>
      <c r="D4094" s="425">
        <f t="shared" si="568"/>
        <v>0.40911391841583961</v>
      </c>
      <c r="E4094" s="433">
        <f t="shared" si="574"/>
        <v>40.909999999999997</v>
      </c>
      <c r="F4094" s="430">
        <f t="shared" si="569"/>
        <v>0.42279987814964815</v>
      </c>
      <c r="G4094" s="439">
        <f t="shared" si="575"/>
        <v>40.909999999999997</v>
      </c>
      <c r="H4094" s="435">
        <f t="shared" si="570"/>
        <v>0.42279987814964815</v>
      </c>
      <c r="I4094" s="577">
        <f t="shared" si="575"/>
        <v>40.909999999999997</v>
      </c>
      <c r="J4094" s="573">
        <f t="shared" si="571"/>
        <v>0.82419277323481788</v>
      </c>
    </row>
    <row r="4095" spans="1:10" x14ac:dyDescent="0.25">
      <c r="A4095">
        <f t="shared" si="572"/>
        <v>0.40921389220981302</v>
      </c>
      <c r="B4095" s="2">
        <f t="shared" si="576"/>
        <v>40.920000000000428</v>
      </c>
      <c r="C4095" s="428">
        <f t="shared" si="573"/>
        <v>40.92</v>
      </c>
      <c r="D4095" s="425">
        <f t="shared" si="568"/>
        <v>0.4092138922098088</v>
      </c>
      <c r="E4095" s="433">
        <f t="shared" si="574"/>
        <v>40.92</v>
      </c>
      <c r="F4095" s="430">
        <f t="shared" si="569"/>
        <v>0.42289318062391512</v>
      </c>
      <c r="G4095" s="439">
        <f t="shared" si="575"/>
        <v>40.92</v>
      </c>
      <c r="H4095" s="435">
        <f t="shared" si="570"/>
        <v>0.42289318062391512</v>
      </c>
      <c r="I4095" s="577">
        <f t="shared" si="575"/>
        <v>40.92</v>
      </c>
      <c r="J4095" s="573">
        <f t="shared" si="571"/>
        <v>0.82427554374896239</v>
      </c>
    </row>
    <row r="4096" spans="1:10" x14ac:dyDescent="0.25">
      <c r="A4096">
        <f t="shared" si="572"/>
        <v>0.40931386605439257</v>
      </c>
      <c r="B4096" s="2">
        <f t="shared" si="576"/>
        <v>40.930000000000426</v>
      </c>
      <c r="C4096" s="428">
        <f t="shared" si="573"/>
        <v>40.93</v>
      </c>
      <c r="D4096" s="425">
        <f t="shared" si="568"/>
        <v>0.40931386605438824</v>
      </c>
      <c r="E4096" s="433">
        <f t="shared" si="574"/>
        <v>40.93</v>
      </c>
      <c r="F4096" s="430">
        <f t="shared" si="569"/>
        <v>0.42298648650567278</v>
      </c>
      <c r="G4096" s="439">
        <f t="shared" si="575"/>
        <v>40.93</v>
      </c>
      <c r="H4096" s="435">
        <f t="shared" si="570"/>
        <v>0.42298648650567278</v>
      </c>
      <c r="I4096" s="577">
        <f t="shared" si="575"/>
        <v>40.93</v>
      </c>
      <c r="J4096" s="573">
        <f t="shared" si="571"/>
        <v>0.82435831569335494</v>
      </c>
    </row>
    <row r="4097" spans="1:10" x14ac:dyDescent="0.25">
      <c r="A4097">
        <f t="shared" si="572"/>
        <v>0.40941383994948238</v>
      </c>
      <c r="B4097" s="2">
        <f t="shared" si="576"/>
        <v>40.940000000000424</v>
      </c>
      <c r="C4097" s="428">
        <f t="shared" si="573"/>
        <v>40.94</v>
      </c>
      <c r="D4097" s="425">
        <f t="shared" si="568"/>
        <v>0.40941383994947816</v>
      </c>
      <c r="E4097" s="433">
        <f t="shared" si="574"/>
        <v>40.94</v>
      </c>
      <c r="F4097" s="430">
        <f t="shared" si="569"/>
        <v>0.42307979579319216</v>
      </c>
      <c r="G4097" s="439">
        <f t="shared" si="575"/>
        <v>40.94</v>
      </c>
      <c r="H4097" s="435">
        <f t="shared" si="570"/>
        <v>0.42307979579319216</v>
      </c>
      <c r="I4097" s="577">
        <f t="shared" si="575"/>
        <v>40.94</v>
      </c>
      <c r="J4097" s="573">
        <f t="shared" si="571"/>
        <v>0.82444108906781766</v>
      </c>
    </row>
    <row r="4098" spans="1:10" x14ac:dyDescent="0.25">
      <c r="A4098">
        <f t="shared" si="572"/>
        <v>0.40951381389498293</v>
      </c>
      <c r="B4098" s="2">
        <f t="shared" si="576"/>
        <v>40.950000000000422</v>
      </c>
      <c r="C4098" s="428">
        <f t="shared" si="573"/>
        <v>40.950000000000003</v>
      </c>
      <c r="D4098" s="425">
        <f t="shared" si="568"/>
        <v>0.40951381389497876</v>
      </c>
      <c r="E4098" s="433">
        <f t="shared" si="574"/>
        <v>40.950000000000003</v>
      </c>
      <c r="F4098" s="430">
        <f t="shared" si="569"/>
        <v>0.42317310848474526</v>
      </c>
      <c r="G4098" s="439">
        <f t="shared" si="575"/>
        <v>40.950000000000003</v>
      </c>
      <c r="H4098" s="435">
        <f t="shared" si="570"/>
        <v>0.42317310848474526</v>
      </c>
      <c r="I4098" s="577">
        <f t="shared" si="575"/>
        <v>40.950000000000003</v>
      </c>
      <c r="J4098" s="573">
        <f t="shared" si="571"/>
        <v>0.82452386387217269</v>
      </c>
    </row>
    <row r="4099" spans="1:10" x14ac:dyDescent="0.25">
      <c r="A4099">
        <f t="shared" si="572"/>
        <v>0.4096137878907945</v>
      </c>
      <c r="B4099" s="2">
        <f t="shared" si="576"/>
        <v>40.96000000000042</v>
      </c>
      <c r="C4099" s="428">
        <f t="shared" si="573"/>
        <v>40.96</v>
      </c>
      <c r="D4099" s="425">
        <f t="shared" ref="D4099:D4162" si="577">(((1+C4099/100)^D$2)*C4099/100)/(((1+C4099/100)^D$2)-1)</f>
        <v>0.40961378789079028</v>
      </c>
      <c r="E4099" s="433">
        <f t="shared" si="574"/>
        <v>40.96</v>
      </c>
      <c r="F4099" s="430">
        <f t="shared" ref="F4099:F4162" si="578">(((1+E4099/100)^F$2)*E4099/100)/(((1+E4099/100)^F$2)-1)</f>
        <v>0.42326642457860453</v>
      </c>
      <c r="G4099" s="439">
        <f t="shared" si="575"/>
        <v>40.96</v>
      </c>
      <c r="H4099" s="435">
        <f t="shared" ref="H4099:H4162" si="579">(((1+G4099/100)^H$2)*G4099/100)/(((1+G4099/100)^H$2)-1)</f>
        <v>0.42326642457860453</v>
      </c>
      <c r="I4099" s="577">
        <f t="shared" si="575"/>
        <v>40.96</v>
      </c>
      <c r="J4099" s="573">
        <f t="shared" ref="J4099:J4162" si="580">(((1+I4099/100)^J$2)*I4099/100)/(((1+I4099/100)^J$2)-1)</f>
        <v>0.82460664010624163</v>
      </c>
    </row>
    <row r="4100" spans="1:10" x14ac:dyDescent="0.25">
      <c r="A4100">
        <f t="shared" si="572"/>
        <v>0.4097137619368178</v>
      </c>
      <c r="B4100" s="2">
        <f t="shared" si="576"/>
        <v>40.970000000000418</v>
      </c>
      <c r="C4100" s="428">
        <f t="shared" si="573"/>
        <v>40.97</v>
      </c>
      <c r="D4100" s="425">
        <f t="shared" si="577"/>
        <v>0.40971376193681369</v>
      </c>
      <c r="E4100" s="433">
        <f t="shared" si="574"/>
        <v>40.97</v>
      </c>
      <c r="F4100" s="430">
        <f t="shared" si="578"/>
        <v>0.4233597440730435</v>
      </c>
      <c r="G4100" s="439">
        <f t="shared" si="575"/>
        <v>40.97</v>
      </c>
      <c r="H4100" s="435">
        <f t="shared" si="579"/>
        <v>0.4233597440730435</v>
      </c>
      <c r="I4100" s="577">
        <f t="shared" si="575"/>
        <v>40.97</v>
      </c>
      <c r="J4100" s="573">
        <f t="shared" si="580"/>
        <v>0.82468941776984683</v>
      </c>
    </row>
    <row r="4101" spans="1:10" x14ac:dyDescent="0.25">
      <c r="A4101">
        <f t="shared" ref="A4101:A4164" si="581">(((1+B4101/100)^A$2)*B4101/100)/(((1+B4101/100)^A$2)-1)</f>
        <v>0.40981373603295373</v>
      </c>
      <c r="B4101" s="2">
        <f t="shared" si="576"/>
        <v>40.980000000000416</v>
      </c>
      <c r="C4101" s="428">
        <f t="shared" si="573"/>
        <v>40.98</v>
      </c>
      <c r="D4101" s="425">
        <f t="shared" si="577"/>
        <v>0.40981373603294952</v>
      </c>
      <c r="E4101" s="433">
        <f t="shared" si="574"/>
        <v>40.98</v>
      </c>
      <c r="F4101" s="430">
        <f t="shared" si="578"/>
        <v>0.42345306696633661</v>
      </c>
      <c r="G4101" s="439">
        <f t="shared" si="575"/>
        <v>40.98</v>
      </c>
      <c r="H4101" s="435">
        <f t="shared" si="579"/>
        <v>0.42345306696633661</v>
      </c>
      <c r="I4101" s="577">
        <f t="shared" si="575"/>
        <v>40.98</v>
      </c>
      <c r="J4101" s="573">
        <f t="shared" si="580"/>
        <v>0.82477219686281034</v>
      </c>
    </row>
    <row r="4102" spans="1:10" x14ac:dyDescent="0.25">
      <c r="A4102">
        <f t="shared" si="581"/>
        <v>0.40991371017910322</v>
      </c>
      <c r="B4102" s="2">
        <f t="shared" si="576"/>
        <v>40.990000000000414</v>
      </c>
      <c r="C4102" s="428">
        <f t="shared" ref="C4102:C4165" si="582">ROUND(C4101+0.01,2)</f>
        <v>40.99</v>
      </c>
      <c r="D4102" s="425">
        <f t="shared" si="577"/>
        <v>0.40991371017909911</v>
      </c>
      <c r="E4102" s="433">
        <f t="shared" ref="E4102:E4165" si="583">ROUND(E4101+0.01,2)</f>
        <v>40.99</v>
      </c>
      <c r="F4102" s="430">
        <f t="shared" si="578"/>
        <v>0.42354639325675891</v>
      </c>
      <c r="G4102" s="439">
        <f t="shared" ref="G4102:I4165" si="584">ROUND(G4101+0.01,2)</f>
        <v>40.99</v>
      </c>
      <c r="H4102" s="435">
        <f t="shared" si="579"/>
        <v>0.42354639325675891</v>
      </c>
      <c r="I4102" s="577">
        <f t="shared" si="584"/>
        <v>40.99</v>
      </c>
      <c r="J4102" s="573">
        <f t="shared" si="580"/>
        <v>0.82485497738495384</v>
      </c>
    </row>
    <row r="4103" spans="1:10" x14ac:dyDescent="0.25">
      <c r="A4103">
        <f t="shared" si="581"/>
        <v>0.4100136843751675</v>
      </c>
      <c r="B4103" s="2">
        <f t="shared" si="576"/>
        <v>41.000000000000412</v>
      </c>
      <c r="C4103" s="428">
        <f t="shared" si="582"/>
        <v>41</v>
      </c>
      <c r="D4103" s="425">
        <f t="shared" si="577"/>
        <v>0.41001368437516339</v>
      </c>
      <c r="E4103" s="433">
        <f t="shared" si="583"/>
        <v>41</v>
      </c>
      <c r="F4103" s="430">
        <f t="shared" si="578"/>
        <v>0.42363972294258617</v>
      </c>
      <c r="G4103" s="439">
        <f t="shared" si="584"/>
        <v>41</v>
      </c>
      <c r="H4103" s="435">
        <f t="shared" si="579"/>
        <v>0.42363972294258617</v>
      </c>
      <c r="I4103" s="577">
        <f t="shared" si="584"/>
        <v>41</v>
      </c>
      <c r="J4103" s="573">
        <f t="shared" si="580"/>
        <v>0.8249377593360997</v>
      </c>
    </row>
    <row r="4104" spans="1:10" x14ac:dyDescent="0.25">
      <c r="A4104">
        <f t="shared" si="581"/>
        <v>0.41011365862104809</v>
      </c>
      <c r="B4104" s="2">
        <f t="shared" si="576"/>
        <v>41.01000000000041</v>
      </c>
      <c r="C4104" s="428">
        <f t="shared" si="582"/>
        <v>41.01</v>
      </c>
      <c r="D4104" s="425">
        <f t="shared" si="577"/>
        <v>0.41011365862104393</v>
      </c>
      <c r="E4104" s="433">
        <f t="shared" si="583"/>
        <v>41.01</v>
      </c>
      <c r="F4104" s="430">
        <f t="shared" si="578"/>
        <v>0.42373305602209532</v>
      </c>
      <c r="G4104" s="439">
        <f t="shared" si="584"/>
        <v>41.01</v>
      </c>
      <c r="H4104" s="435">
        <f t="shared" si="579"/>
        <v>0.42373305602209532</v>
      </c>
      <c r="I4104" s="577">
        <f t="shared" si="584"/>
        <v>41.01</v>
      </c>
      <c r="J4104" s="573">
        <f t="shared" si="580"/>
        <v>0.82502054271606995</v>
      </c>
    </row>
    <row r="4105" spans="1:10" x14ac:dyDescent="0.25">
      <c r="A4105">
        <f t="shared" si="581"/>
        <v>0.41021363291664653</v>
      </c>
      <c r="B4105" s="2">
        <f t="shared" si="576"/>
        <v>41.020000000000408</v>
      </c>
      <c r="C4105" s="428">
        <f t="shared" si="582"/>
        <v>41.02</v>
      </c>
      <c r="D4105" s="425">
        <f t="shared" si="577"/>
        <v>0.41021363291664242</v>
      </c>
      <c r="E4105" s="433">
        <f t="shared" si="583"/>
        <v>41.02</v>
      </c>
      <c r="F4105" s="430">
        <f t="shared" si="578"/>
        <v>0.4238263924935638</v>
      </c>
      <c r="G4105" s="439">
        <f t="shared" si="584"/>
        <v>41.02</v>
      </c>
      <c r="H4105" s="435">
        <f t="shared" si="579"/>
        <v>0.4238263924935638</v>
      </c>
      <c r="I4105" s="577">
        <f t="shared" si="584"/>
        <v>41.02</v>
      </c>
      <c r="J4105" s="573">
        <f t="shared" si="580"/>
        <v>0.82510332752468662</v>
      </c>
    </row>
    <row r="4106" spans="1:10" x14ac:dyDescent="0.25">
      <c r="A4106">
        <f t="shared" si="581"/>
        <v>0.41031360726186472</v>
      </c>
      <c r="B4106" s="2">
        <f t="shared" si="576"/>
        <v>41.030000000000406</v>
      </c>
      <c r="C4106" s="428">
        <f t="shared" si="582"/>
        <v>41.03</v>
      </c>
      <c r="D4106" s="425">
        <f t="shared" si="577"/>
        <v>0.41031360726186061</v>
      </c>
      <c r="E4106" s="433">
        <f t="shared" si="583"/>
        <v>41.03</v>
      </c>
      <c r="F4106" s="430">
        <f t="shared" si="578"/>
        <v>0.42391973235526981</v>
      </c>
      <c r="G4106" s="439">
        <f t="shared" si="584"/>
        <v>41.03</v>
      </c>
      <c r="H4106" s="435">
        <f t="shared" si="579"/>
        <v>0.42391973235526981</v>
      </c>
      <c r="I4106" s="577">
        <f t="shared" si="584"/>
        <v>41.03</v>
      </c>
      <c r="J4106" s="573">
        <f t="shared" si="580"/>
        <v>0.82518611376177253</v>
      </c>
    </row>
    <row r="4107" spans="1:10" x14ac:dyDescent="0.25">
      <c r="A4107">
        <f t="shared" si="581"/>
        <v>0.41041358165660458</v>
      </c>
      <c r="B4107" s="2">
        <f t="shared" si="576"/>
        <v>41.040000000000404</v>
      </c>
      <c r="C4107" s="428">
        <f t="shared" si="582"/>
        <v>41.04</v>
      </c>
      <c r="D4107" s="425">
        <f t="shared" si="577"/>
        <v>0.41041358165660058</v>
      </c>
      <c r="E4107" s="433">
        <f t="shared" si="583"/>
        <v>41.04</v>
      </c>
      <c r="F4107" s="430">
        <f t="shared" si="578"/>
        <v>0.42401307560549262</v>
      </c>
      <c r="G4107" s="439">
        <f t="shared" si="584"/>
        <v>41.04</v>
      </c>
      <c r="H4107" s="435">
        <f t="shared" si="579"/>
        <v>0.42401307560549262</v>
      </c>
      <c r="I4107" s="577">
        <f t="shared" si="584"/>
        <v>41.04</v>
      </c>
      <c r="J4107" s="573">
        <f t="shared" si="580"/>
        <v>0.82526890142714893</v>
      </c>
    </row>
    <row r="4108" spans="1:10" x14ac:dyDescent="0.25">
      <c r="A4108">
        <f t="shared" si="581"/>
        <v>0.41051355610076851</v>
      </c>
      <c r="B4108" s="2">
        <f t="shared" si="576"/>
        <v>41.050000000000402</v>
      </c>
      <c r="C4108" s="428">
        <f t="shared" si="582"/>
        <v>41.05</v>
      </c>
      <c r="D4108" s="425">
        <f t="shared" si="577"/>
        <v>0.41051355610076445</v>
      </c>
      <c r="E4108" s="433">
        <f t="shared" si="583"/>
        <v>41.05</v>
      </c>
      <c r="F4108" s="430">
        <f t="shared" si="578"/>
        <v>0.42410642224251222</v>
      </c>
      <c r="G4108" s="439">
        <f t="shared" si="584"/>
        <v>41.05</v>
      </c>
      <c r="H4108" s="435">
        <f t="shared" si="579"/>
        <v>0.42410642224251222</v>
      </c>
      <c r="I4108" s="577">
        <f t="shared" si="584"/>
        <v>41.05</v>
      </c>
      <c r="J4108" s="573">
        <f t="shared" si="580"/>
        <v>0.82535169052063895</v>
      </c>
    </row>
    <row r="4109" spans="1:10" x14ac:dyDescent="0.25">
      <c r="A4109">
        <f t="shared" si="581"/>
        <v>0.41061353059425881</v>
      </c>
      <c r="B4109" s="2">
        <f t="shared" si="576"/>
        <v>41.0600000000004</v>
      </c>
      <c r="C4109" s="428">
        <f t="shared" si="582"/>
        <v>41.06</v>
      </c>
      <c r="D4109" s="425">
        <f t="shared" si="577"/>
        <v>0.41061353059425487</v>
      </c>
      <c r="E4109" s="433">
        <f t="shared" si="583"/>
        <v>41.06</v>
      </c>
      <c r="F4109" s="430">
        <f t="shared" si="578"/>
        <v>0.42419977226460931</v>
      </c>
      <c r="G4109" s="439">
        <f t="shared" si="584"/>
        <v>41.06</v>
      </c>
      <c r="H4109" s="435">
        <f t="shared" si="579"/>
        <v>0.42419977226460931</v>
      </c>
      <c r="I4109" s="577">
        <f t="shared" si="584"/>
        <v>41.06</v>
      </c>
      <c r="J4109" s="573">
        <f t="shared" si="580"/>
        <v>0.82543448104206418</v>
      </c>
    </row>
    <row r="4110" spans="1:10" x14ac:dyDescent="0.25">
      <c r="A4110">
        <f t="shared" si="581"/>
        <v>0.41071350513697813</v>
      </c>
      <c r="B4110" s="2">
        <f t="shared" si="576"/>
        <v>41.070000000000398</v>
      </c>
      <c r="C4110" s="428">
        <f t="shared" si="582"/>
        <v>41.07</v>
      </c>
      <c r="D4110" s="425">
        <f t="shared" si="577"/>
        <v>0.41071350513697419</v>
      </c>
      <c r="E4110" s="433">
        <f t="shared" si="583"/>
        <v>41.07</v>
      </c>
      <c r="F4110" s="430">
        <f t="shared" si="578"/>
        <v>0.42429312567006539</v>
      </c>
      <c r="G4110" s="439">
        <f t="shared" si="584"/>
        <v>41.07</v>
      </c>
      <c r="H4110" s="435">
        <f t="shared" si="579"/>
        <v>0.42429312567006539</v>
      </c>
      <c r="I4110" s="577">
        <f t="shared" si="584"/>
        <v>41.07</v>
      </c>
      <c r="J4110" s="573">
        <f t="shared" si="580"/>
        <v>0.82551727299124722</v>
      </c>
    </row>
    <row r="4111" spans="1:10" x14ac:dyDescent="0.25">
      <c r="A4111">
        <f t="shared" si="581"/>
        <v>0.41081347972882931</v>
      </c>
      <c r="B4111" s="2">
        <f t="shared" si="576"/>
        <v>41.080000000000396</v>
      </c>
      <c r="C4111" s="428">
        <f t="shared" si="582"/>
        <v>41.08</v>
      </c>
      <c r="D4111" s="425">
        <f t="shared" si="577"/>
        <v>0.41081347972882531</v>
      </c>
      <c r="E4111" s="433">
        <f t="shared" si="583"/>
        <v>41.08</v>
      </c>
      <c r="F4111" s="430">
        <f t="shared" si="578"/>
        <v>0.42438648245716287</v>
      </c>
      <c r="G4111" s="439">
        <f t="shared" si="584"/>
        <v>41.08</v>
      </c>
      <c r="H4111" s="435">
        <f t="shared" si="579"/>
        <v>0.42438648245716287</v>
      </c>
      <c r="I4111" s="577">
        <f t="shared" si="584"/>
        <v>41.08</v>
      </c>
      <c r="J4111" s="573">
        <f t="shared" si="580"/>
        <v>0.82560006636801053</v>
      </c>
    </row>
    <row r="4112" spans="1:10" x14ac:dyDescent="0.25">
      <c r="A4112">
        <f t="shared" si="581"/>
        <v>0.41091345436971533</v>
      </c>
      <c r="B4112" s="2">
        <f t="shared" si="576"/>
        <v>41.090000000000394</v>
      </c>
      <c r="C4112" s="428">
        <f t="shared" si="582"/>
        <v>41.09</v>
      </c>
      <c r="D4112" s="425">
        <f t="shared" si="577"/>
        <v>0.41091345436971133</v>
      </c>
      <c r="E4112" s="433">
        <f t="shared" si="583"/>
        <v>41.09</v>
      </c>
      <c r="F4112" s="430">
        <f t="shared" si="578"/>
        <v>0.42447984262418503</v>
      </c>
      <c r="G4112" s="439">
        <f t="shared" si="584"/>
        <v>41.09</v>
      </c>
      <c r="H4112" s="435">
        <f t="shared" si="579"/>
        <v>0.42447984262418503</v>
      </c>
      <c r="I4112" s="577">
        <f t="shared" si="584"/>
        <v>41.09</v>
      </c>
      <c r="J4112" s="573">
        <f t="shared" si="580"/>
        <v>0.82568286117217649</v>
      </c>
    </row>
    <row r="4113" spans="1:10" x14ac:dyDescent="0.25">
      <c r="A4113">
        <f t="shared" si="581"/>
        <v>0.4110134290595393</v>
      </c>
      <c r="B4113" s="2">
        <f t="shared" si="576"/>
        <v>41.100000000000392</v>
      </c>
      <c r="C4113" s="428">
        <f t="shared" si="582"/>
        <v>41.1</v>
      </c>
      <c r="D4113" s="425">
        <f t="shared" si="577"/>
        <v>0.41101342905953542</v>
      </c>
      <c r="E4113" s="433">
        <f t="shared" si="583"/>
        <v>41.1</v>
      </c>
      <c r="F4113" s="430">
        <f t="shared" si="578"/>
        <v>0.42457320616941568</v>
      </c>
      <c r="G4113" s="439">
        <f t="shared" si="584"/>
        <v>41.1</v>
      </c>
      <c r="H4113" s="435">
        <f t="shared" si="579"/>
        <v>0.42457320616941568</v>
      </c>
      <c r="I4113" s="577">
        <f t="shared" si="584"/>
        <v>41.1</v>
      </c>
      <c r="J4113" s="573">
        <f t="shared" si="580"/>
        <v>0.82576565740356689</v>
      </c>
    </row>
    <row r="4114" spans="1:10" x14ac:dyDescent="0.25">
      <c r="A4114">
        <f t="shared" si="581"/>
        <v>0.41111340379820477</v>
      </c>
      <c r="B4114" s="2">
        <f t="shared" si="576"/>
        <v>41.11000000000039</v>
      </c>
      <c r="C4114" s="428">
        <f t="shared" si="582"/>
        <v>41.11</v>
      </c>
      <c r="D4114" s="425">
        <f t="shared" si="577"/>
        <v>0.41111340379820088</v>
      </c>
      <c r="E4114" s="433">
        <f t="shared" si="583"/>
        <v>41.11</v>
      </c>
      <c r="F4114" s="430">
        <f t="shared" si="578"/>
        <v>0.42466657309113975</v>
      </c>
      <c r="G4114" s="439">
        <f t="shared" si="584"/>
        <v>41.11</v>
      </c>
      <c r="H4114" s="435">
        <f t="shared" si="579"/>
        <v>0.42466657309113975</v>
      </c>
      <c r="I4114" s="577">
        <f t="shared" si="584"/>
        <v>41.11</v>
      </c>
      <c r="J4114" s="573">
        <f t="shared" si="580"/>
        <v>0.82584845506200477</v>
      </c>
    </row>
    <row r="4115" spans="1:10" x14ac:dyDescent="0.25">
      <c r="A4115">
        <f t="shared" si="581"/>
        <v>0.4112133785856153</v>
      </c>
      <c r="B4115" s="2">
        <f t="shared" si="576"/>
        <v>41.120000000000388</v>
      </c>
      <c r="C4115" s="428">
        <f t="shared" si="582"/>
        <v>41.12</v>
      </c>
      <c r="D4115" s="425">
        <f t="shared" si="577"/>
        <v>0.41121337858561141</v>
      </c>
      <c r="E4115" s="433">
        <f t="shared" si="583"/>
        <v>41.12</v>
      </c>
      <c r="F4115" s="430">
        <f t="shared" si="578"/>
        <v>0.42475994338764267</v>
      </c>
      <c r="G4115" s="439">
        <f t="shared" si="584"/>
        <v>41.12</v>
      </c>
      <c r="H4115" s="435">
        <f t="shared" si="579"/>
        <v>0.42475994338764267</v>
      </c>
      <c r="I4115" s="577">
        <f t="shared" si="584"/>
        <v>41.12</v>
      </c>
      <c r="J4115" s="573">
        <f t="shared" si="580"/>
        <v>0.8259312541473125</v>
      </c>
    </row>
    <row r="4116" spans="1:10" x14ac:dyDescent="0.25">
      <c r="A4116">
        <f t="shared" si="581"/>
        <v>0.41131335342167469</v>
      </c>
      <c r="B4116" s="2">
        <f t="shared" si="576"/>
        <v>41.130000000000386</v>
      </c>
      <c r="C4116" s="428">
        <f t="shared" si="582"/>
        <v>41.13</v>
      </c>
      <c r="D4116" s="425">
        <f t="shared" si="577"/>
        <v>0.4113133534216708</v>
      </c>
      <c r="E4116" s="433">
        <f t="shared" si="583"/>
        <v>41.13</v>
      </c>
      <c r="F4116" s="430">
        <f t="shared" si="578"/>
        <v>0.42485331705721091</v>
      </c>
      <c r="G4116" s="439">
        <f t="shared" si="584"/>
        <v>41.13</v>
      </c>
      <c r="H4116" s="435">
        <f t="shared" si="579"/>
        <v>0.42485331705721091</v>
      </c>
      <c r="I4116" s="577">
        <f t="shared" si="584"/>
        <v>41.13</v>
      </c>
      <c r="J4116" s="573">
        <f t="shared" si="580"/>
        <v>0.82601405465931244</v>
      </c>
    </row>
    <row r="4117" spans="1:10" x14ac:dyDescent="0.25">
      <c r="A4117">
        <f t="shared" si="581"/>
        <v>0.41141332830628691</v>
      </c>
      <c r="B4117" s="2">
        <f t="shared" si="576"/>
        <v>41.140000000000384</v>
      </c>
      <c r="C4117" s="428">
        <f t="shared" si="582"/>
        <v>41.14</v>
      </c>
      <c r="D4117" s="425">
        <f t="shared" si="577"/>
        <v>0.41141332830628302</v>
      </c>
      <c r="E4117" s="433">
        <f t="shared" si="583"/>
        <v>41.14</v>
      </c>
      <c r="F4117" s="430">
        <f t="shared" si="578"/>
        <v>0.42494669409813174</v>
      </c>
      <c r="G4117" s="439">
        <f t="shared" si="584"/>
        <v>41.14</v>
      </c>
      <c r="H4117" s="435">
        <f t="shared" si="579"/>
        <v>0.42494669409813174</v>
      </c>
      <c r="I4117" s="577">
        <f t="shared" si="584"/>
        <v>41.14</v>
      </c>
      <c r="J4117" s="573">
        <f t="shared" si="580"/>
        <v>0.82609685659782706</v>
      </c>
    </row>
    <row r="4118" spans="1:10" x14ac:dyDescent="0.25">
      <c r="A4118">
        <f t="shared" si="581"/>
        <v>0.41151330323935598</v>
      </c>
      <c r="B4118" s="2">
        <f t="shared" si="576"/>
        <v>41.150000000000382</v>
      </c>
      <c r="C4118" s="428">
        <f t="shared" si="582"/>
        <v>41.15</v>
      </c>
      <c r="D4118" s="425">
        <f t="shared" si="577"/>
        <v>0.41151330323935215</v>
      </c>
      <c r="E4118" s="433">
        <f t="shared" si="583"/>
        <v>41.15</v>
      </c>
      <c r="F4118" s="430">
        <f t="shared" si="578"/>
        <v>0.42504007450869308</v>
      </c>
      <c r="G4118" s="439">
        <f t="shared" si="584"/>
        <v>41.15</v>
      </c>
      <c r="H4118" s="435">
        <f t="shared" si="579"/>
        <v>0.42504007450869308</v>
      </c>
      <c r="I4118" s="577">
        <f t="shared" si="584"/>
        <v>41.15</v>
      </c>
      <c r="J4118" s="573">
        <f t="shared" si="580"/>
        <v>0.82617965996267873</v>
      </c>
    </row>
    <row r="4119" spans="1:10" x14ac:dyDescent="0.25">
      <c r="A4119">
        <f t="shared" si="581"/>
        <v>0.41161327822078647</v>
      </c>
      <c r="B4119" s="2">
        <f t="shared" si="576"/>
        <v>41.16000000000038</v>
      </c>
      <c r="C4119" s="428">
        <f t="shared" si="582"/>
        <v>41.16</v>
      </c>
      <c r="D4119" s="425">
        <f t="shared" si="577"/>
        <v>0.41161327822078264</v>
      </c>
      <c r="E4119" s="433">
        <f t="shared" si="583"/>
        <v>41.16</v>
      </c>
      <c r="F4119" s="430">
        <f t="shared" si="578"/>
        <v>0.42513345828718374</v>
      </c>
      <c r="G4119" s="439">
        <f t="shared" si="584"/>
        <v>41.16</v>
      </c>
      <c r="H4119" s="435">
        <f t="shared" si="579"/>
        <v>0.42513345828718374</v>
      </c>
      <c r="I4119" s="577">
        <f t="shared" si="584"/>
        <v>41.16</v>
      </c>
      <c r="J4119" s="573">
        <f t="shared" si="580"/>
        <v>0.82626246475369047</v>
      </c>
    </row>
    <row r="4120" spans="1:10" x14ac:dyDescent="0.25">
      <c r="A4120">
        <f t="shared" si="581"/>
        <v>0.41171325325048286</v>
      </c>
      <c r="B4120" s="2">
        <f t="shared" si="576"/>
        <v>41.170000000000378</v>
      </c>
      <c r="C4120" s="428">
        <f t="shared" si="582"/>
        <v>41.17</v>
      </c>
      <c r="D4120" s="425">
        <f t="shared" si="577"/>
        <v>0.41171325325047914</v>
      </c>
      <c r="E4120" s="433">
        <f t="shared" si="583"/>
        <v>41.17</v>
      </c>
      <c r="F4120" s="430">
        <f t="shared" si="578"/>
        <v>0.42522684543189343</v>
      </c>
      <c r="G4120" s="439">
        <f t="shared" si="584"/>
        <v>41.17</v>
      </c>
      <c r="H4120" s="435">
        <f t="shared" si="579"/>
        <v>0.42522684543189343</v>
      </c>
      <c r="I4120" s="577">
        <f t="shared" si="584"/>
        <v>41.17</v>
      </c>
      <c r="J4120" s="573">
        <f t="shared" si="580"/>
        <v>0.82634527097068466</v>
      </c>
    </row>
    <row r="4121" spans="1:10" x14ac:dyDescent="0.25">
      <c r="A4121">
        <f t="shared" si="581"/>
        <v>0.41181322832834993</v>
      </c>
      <c r="B4121" s="2">
        <f t="shared" si="576"/>
        <v>41.180000000000376</v>
      </c>
      <c r="C4121" s="428">
        <f t="shared" si="582"/>
        <v>41.18</v>
      </c>
      <c r="D4121" s="425">
        <f t="shared" si="577"/>
        <v>0.41181322832834616</v>
      </c>
      <c r="E4121" s="433">
        <f t="shared" si="583"/>
        <v>41.18</v>
      </c>
      <c r="F4121" s="430">
        <f t="shared" si="578"/>
        <v>0.42532023594111246</v>
      </c>
      <c r="G4121" s="439">
        <f t="shared" si="584"/>
        <v>41.18</v>
      </c>
      <c r="H4121" s="435">
        <f t="shared" si="579"/>
        <v>0.42532023594111246</v>
      </c>
      <c r="I4121" s="577">
        <f t="shared" si="584"/>
        <v>41.18</v>
      </c>
      <c r="J4121" s="573">
        <f t="shared" si="580"/>
        <v>0.82642807861348366</v>
      </c>
    </row>
    <row r="4122" spans="1:10" x14ac:dyDescent="0.25">
      <c r="A4122">
        <f t="shared" si="581"/>
        <v>0.41191320345429261</v>
      </c>
      <c r="B4122" s="2">
        <f t="shared" si="576"/>
        <v>41.190000000000374</v>
      </c>
      <c r="C4122" s="428">
        <f t="shared" si="582"/>
        <v>41.19</v>
      </c>
      <c r="D4122" s="425">
        <f t="shared" si="577"/>
        <v>0.41191320345428889</v>
      </c>
      <c r="E4122" s="433">
        <f t="shared" si="583"/>
        <v>41.19</v>
      </c>
      <c r="F4122" s="430">
        <f t="shared" si="578"/>
        <v>0.42541362981313197</v>
      </c>
      <c r="G4122" s="439">
        <f t="shared" si="584"/>
        <v>41.19</v>
      </c>
      <c r="H4122" s="435">
        <f t="shared" si="579"/>
        <v>0.42541362981313197</v>
      </c>
      <c r="I4122" s="577">
        <f t="shared" si="584"/>
        <v>41.19</v>
      </c>
      <c r="J4122" s="573">
        <f t="shared" si="580"/>
        <v>0.8265108876819105</v>
      </c>
    </row>
    <row r="4123" spans="1:10" x14ac:dyDescent="0.25">
      <c r="A4123">
        <f t="shared" si="581"/>
        <v>0.41201317862821607</v>
      </c>
      <c r="B4123" s="2">
        <f t="shared" si="576"/>
        <v>41.200000000000372</v>
      </c>
      <c r="C4123" s="428">
        <f t="shared" si="582"/>
        <v>41.2</v>
      </c>
      <c r="D4123" s="425">
        <f t="shared" si="577"/>
        <v>0.4120131786282123</v>
      </c>
      <c r="E4123" s="433">
        <f t="shared" si="583"/>
        <v>41.2</v>
      </c>
      <c r="F4123" s="430">
        <f t="shared" si="578"/>
        <v>0.42550702704624421</v>
      </c>
      <c r="G4123" s="439">
        <f t="shared" si="584"/>
        <v>41.2</v>
      </c>
      <c r="H4123" s="435">
        <f t="shared" si="579"/>
        <v>0.42550702704624421</v>
      </c>
      <c r="I4123" s="577">
        <f t="shared" si="584"/>
        <v>41.2</v>
      </c>
      <c r="J4123" s="573">
        <f t="shared" si="580"/>
        <v>0.82659369817578787</v>
      </c>
    </row>
    <row r="4124" spans="1:10" x14ac:dyDescent="0.25">
      <c r="A4124">
        <f t="shared" si="581"/>
        <v>0.41211315385002556</v>
      </c>
      <c r="B4124" s="2">
        <f t="shared" si="576"/>
        <v>41.21000000000037</v>
      </c>
      <c r="C4124" s="428">
        <f t="shared" si="582"/>
        <v>41.21</v>
      </c>
      <c r="D4124" s="425">
        <f t="shared" si="577"/>
        <v>0.41211315385002184</v>
      </c>
      <c r="E4124" s="433">
        <f t="shared" si="583"/>
        <v>41.21</v>
      </c>
      <c r="F4124" s="430">
        <f t="shared" si="578"/>
        <v>0.42560042763874179</v>
      </c>
      <c r="G4124" s="439">
        <f t="shared" si="584"/>
        <v>41.21</v>
      </c>
      <c r="H4124" s="435">
        <f t="shared" si="579"/>
        <v>0.42560042763874179</v>
      </c>
      <c r="I4124" s="577">
        <f t="shared" si="584"/>
        <v>41.21</v>
      </c>
      <c r="J4124" s="573">
        <f t="shared" si="580"/>
        <v>0.82667651009493781</v>
      </c>
    </row>
    <row r="4125" spans="1:10" x14ac:dyDescent="0.25">
      <c r="A4125">
        <f t="shared" si="581"/>
        <v>0.41221312911962665</v>
      </c>
      <c r="B4125" s="2">
        <f t="shared" si="576"/>
        <v>41.220000000000368</v>
      </c>
      <c r="C4125" s="428">
        <f t="shared" si="582"/>
        <v>41.22</v>
      </c>
      <c r="D4125" s="425">
        <f t="shared" si="577"/>
        <v>0.41221312911962293</v>
      </c>
      <c r="E4125" s="433">
        <f t="shared" si="583"/>
        <v>41.22</v>
      </c>
      <c r="F4125" s="430">
        <f t="shared" si="578"/>
        <v>0.42569383158891833</v>
      </c>
      <c r="G4125" s="439">
        <f t="shared" si="584"/>
        <v>41.22</v>
      </c>
      <c r="H4125" s="435">
        <f t="shared" si="579"/>
        <v>0.42569383158891833</v>
      </c>
      <c r="I4125" s="577">
        <f t="shared" si="584"/>
        <v>41.22</v>
      </c>
      <c r="J4125" s="573">
        <f t="shared" si="580"/>
        <v>0.82675932343918423</v>
      </c>
    </row>
    <row r="4126" spans="1:10" x14ac:dyDescent="0.25">
      <c r="A4126">
        <f t="shared" si="581"/>
        <v>0.41231310443692493</v>
      </c>
      <c r="B4126" s="2">
        <f t="shared" si="576"/>
        <v>41.230000000000366</v>
      </c>
      <c r="C4126" s="428">
        <f t="shared" si="582"/>
        <v>41.23</v>
      </c>
      <c r="D4126" s="425">
        <f t="shared" si="577"/>
        <v>0.41231310443692121</v>
      </c>
      <c r="E4126" s="433">
        <f t="shared" si="583"/>
        <v>41.23</v>
      </c>
      <c r="F4126" s="430">
        <f t="shared" si="578"/>
        <v>0.42578723889506853</v>
      </c>
      <c r="G4126" s="439">
        <f t="shared" si="584"/>
        <v>41.23</v>
      </c>
      <c r="H4126" s="435">
        <f t="shared" si="579"/>
        <v>0.42578723889506853</v>
      </c>
      <c r="I4126" s="577">
        <f t="shared" si="584"/>
        <v>41.23</v>
      </c>
      <c r="J4126" s="573">
        <f t="shared" si="580"/>
        <v>0.82684213820834884</v>
      </c>
    </row>
    <row r="4127" spans="1:10" x14ac:dyDescent="0.25">
      <c r="A4127">
        <f t="shared" si="581"/>
        <v>0.41241307980182651</v>
      </c>
      <c r="B4127" s="2">
        <f t="shared" si="576"/>
        <v>41.240000000000364</v>
      </c>
      <c r="C4127" s="428">
        <f t="shared" si="582"/>
        <v>41.24</v>
      </c>
      <c r="D4127" s="425">
        <f t="shared" si="577"/>
        <v>0.4124130798018229</v>
      </c>
      <c r="E4127" s="433">
        <f t="shared" si="583"/>
        <v>41.24</v>
      </c>
      <c r="F4127" s="430">
        <f t="shared" si="578"/>
        <v>0.42588064955548732</v>
      </c>
      <c r="G4127" s="439">
        <f t="shared" si="584"/>
        <v>41.24</v>
      </c>
      <c r="H4127" s="435">
        <f t="shared" si="579"/>
        <v>0.42588064955548732</v>
      </c>
      <c r="I4127" s="577">
        <f t="shared" si="584"/>
        <v>41.24</v>
      </c>
      <c r="J4127" s="573">
        <f t="shared" si="580"/>
        <v>0.82692495440225489</v>
      </c>
    </row>
    <row r="4128" spans="1:10" x14ac:dyDescent="0.25">
      <c r="A4128">
        <f t="shared" si="581"/>
        <v>0.41251305521423737</v>
      </c>
      <c r="B4128" s="2">
        <f t="shared" ref="B4128:B4191" si="585">B4127+0.01</f>
        <v>41.250000000000362</v>
      </c>
      <c r="C4128" s="428">
        <f t="shared" si="582"/>
        <v>41.25</v>
      </c>
      <c r="D4128" s="425">
        <f t="shared" si="577"/>
        <v>0.41251305521423376</v>
      </c>
      <c r="E4128" s="433">
        <f t="shared" si="583"/>
        <v>41.25</v>
      </c>
      <c r="F4128" s="430">
        <f t="shared" si="578"/>
        <v>0.4259740635684709</v>
      </c>
      <c r="G4128" s="439">
        <f t="shared" si="584"/>
        <v>41.25</v>
      </c>
      <c r="H4128" s="435">
        <f t="shared" si="579"/>
        <v>0.4259740635684709</v>
      </c>
      <c r="I4128" s="577">
        <f t="shared" si="584"/>
        <v>41.25</v>
      </c>
      <c r="J4128" s="573">
        <f t="shared" si="580"/>
        <v>0.8270077720207254</v>
      </c>
    </row>
    <row r="4129" spans="1:10" x14ac:dyDescent="0.25">
      <c r="A4129">
        <f t="shared" si="581"/>
        <v>0.41261303067406374</v>
      </c>
      <c r="B4129" s="2">
        <f t="shared" si="585"/>
        <v>41.26000000000036</v>
      </c>
      <c r="C4129" s="428">
        <f t="shared" si="582"/>
        <v>41.26</v>
      </c>
      <c r="D4129" s="425">
        <f t="shared" si="577"/>
        <v>0.41261303067406013</v>
      </c>
      <c r="E4129" s="433">
        <f t="shared" si="583"/>
        <v>41.26</v>
      </c>
      <c r="F4129" s="430">
        <f t="shared" si="578"/>
        <v>0.42606748093231595</v>
      </c>
      <c r="G4129" s="439">
        <f t="shared" si="584"/>
        <v>41.26</v>
      </c>
      <c r="H4129" s="435">
        <f t="shared" si="579"/>
        <v>0.42606748093231595</v>
      </c>
      <c r="I4129" s="577">
        <f t="shared" si="584"/>
        <v>41.26</v>
      </c>
      <c r="J4129" s="573">
        <f t="shared" si="580"/>
        <v>0.82709059106358307</v>
      </c>
    </row>
    <row r="4130" spans="1:10" x14ac:dyDescent="0.25">
      <c r="A4130">
        <f t="shared" si="581"/>
        <v>0.41271300618121204</v>
      </c>
      <c r="B4130" s="2">
        <f t="shared" si="585"/>
        <v>41.270000000000358</v>
      </c>
      <c r="C4130" s="428">
        <f t="shared" si="582"/>
        <v>41.27</v>
      </c>
      <c r="D4130" s="425">
        <f t="shared" si="577"/>
        <v>0.41271300618120849</v>
      </c>
      <c r="E4130" s="433">
        <f t="shared" si="583"/>
        <v>41.27</v>
      </c>
      <c r="F4130" s="430">
        <f t="shared" si="578"/>
        <v>0.42616090164532022</v>
      </c>
      <c r="G4130" s="439">
        <f t="shared" si="584"/>
        <v>41.27</v>
      </c>
      <c r="H4130" s="435">
        <f t="shared" si="579"/>
        <v>0.42616090164532022</v>
      </c>
      <c r="I4130" s="577">
        <f t="shared" si="584"/>
        <v>41.27</v>
      </c>
      <c r="J4130" s="573">
        <f t="shared" si="580"/>
        <v>0.82717341153065027</v>
      </c>
    </row>
    <row r="4131" spans="1:10" x14ac:dyDescent="0.25">
      <c r="A4131">
        <f t="shared" si="581"/>
        <v>0.41281298173558917</v>
      </c>
      <c r="B4131" s="2">
        <f t="shared" si="585"/>
        <v>41.280000000000356</v>
      </c>
      <c r="C4131" s="428">
        <f t="shared" si="582"/>
        <v>41.28</v>
      </c>
      <c r="D4131" s="425">
        <f t="shared" si="577"/>
        <v>0.41281298173558556</v>
      </c>
      <c r="E4131" s="433">
        <f t="shared" si="583"/>
        <v>41.28</v>
      </c>
      <c r="F4131" s="430">
        <f t="shared" si="578"/>
        <v>0.42625432570578209</v>
      </c>
      <c r="G4131" s="439">
        <f t="shared" si="584"/>
        <v>41.28</v>
      </c>
      <c r="H4131" s="435">
        <f t="shared" si="579"/>
        <v>0.42625432570578209</v>
      </c>
      <c r="I4131" s="577">
        <f t="shared" si="584"/>
        <v>41.28</v>
      </c>
      <c r="J4131" s="573">
        <f t="shared" si="580"/>
        <v>0.8272562334217507</v>
      </c>
    </row>
    <row r="4132" spans="1:10" x14ac:dyDescent="0.25">
      <c r="A4132">
        <f t="shared" si="581"/>
        <v>0.41291295733710165</v>
      </c>
      <c r="B4132" s="2">
        <f t="shared" si="585"/>
        <v>41.290000000000354</v>
      </c>
      <c r="C4132" s="428">
        <f t="shared" si="582"/>
        <v>41.29</v>
      </c>
      <c r="D4132" s="425">
        <f t="shared" si="577"/>
        <v>0.4129129573370981</v>
      </c>
      <c r="E4132" s="433">
        <f t="shared" si="583"/>
        <v>41.29</v>
      </c>
      <c r="F4132" s="430">
        <f t="shared" si="578"/>
        <v>0.42634775311200085</v>
      </c>
      <c r="G4132" s="439">
        <f t="shared" si="584"/>
        <v>41.29</v>
      </c>
      <c r="H4132" s="435">
        <f t="shared" si="579"/>
        <v>0.42634775311200085</v>
      </c>
      <c r="I4132" s="577">
        <f t="shared" si="584"/>
        <v>41.29</v>
      </c>
      <c r="J4132" s="573">
        <f t="shared" si="580"/>
        <v>0.82733905673670682</v>
      </c>
    </row>
    <row r="4133" spans="1:10" x14ac:dyDescent="0.25">
      <c r="A4133">
        <f t="shared" si="581"/>
        <v>0.41301293298565672</v>
      </c>
      <c r="B4133" s="2">
        <f t="shared" si="585"/>
        <v>41.300000000000352</v>
      </c>
      <c r="C4133" s="428">
        <f t="shared" si="582"/>
        <v>41.3</v>
      </c>
      <c r="D4133" s="425">
        <f t="shared" si="577"/>
        <v>0.41301293298565317</v>
      </c>
      <c r="E4133" s="433">
        <f t="shared" si="583"/>
        <v>41.3</v>
      </c>
      <c r="F4133" s="430">
        <f t="shared" si="578"/>
        <v>0.42644118386227647</v>
      </c>
      <c r="G4133" s="439">
        <f t="shared" si="584"/>
        <v>41.3</v>
      </c>
      <c r="H4133" s="435">
        <f t="shared" si="579"/>
        <v>0.42644118386227647</v>
      </c>
      <c r="I4133" s="577">
        <f t="shared" si="584"/>
        <v>41.3</v>
      </c>
      <c r="J4133" s="573">
        <f t="shared" si="580"/>
        <v>0.82742188147534179</v>
      </c>
    </row>
    <row r="4134" spans="1:10" x14ac:dyDescent="0.25">
      <c r="A4134">
        <f t="shared" si="581"/>
        <v>0.41311290868116152</v>
      </c>
      <c r="B4134" s="2">
        <f t="shared" si="585"/>
        <v>41.31000000000035</v>
      </c>
      <c r="C4134" s="428">
        <f t="shared" si="582"/>
        <v>41.31</v>
      </c>
      <c r="D4134" s="425">
        <f t="shared" si="577"/>
        <v>0.41311290868115808</v>
      </c>
      <c r="E4134" s="433">
        <f t="shared" si="583"/>
        <v>41.31</v>
      </c>
      <c r="F4134" s="430">
        <f t="shared" si="578"/>
        <v>0.42653461795490988</v>
      </c>
      <c r="G4134" s="439">
        <f t="shared" si="584"/>
        <v>41.31</v>
      </c>
      <c r="H4134" s="435">
        <f t="shared" si="579"/>
        <v>0.42653461795490988</v>
      </c>
      <c r="I4134" s="577">
        <f t="shared" si="584"/>
        <v>41.31</v>
      </c>
      <c r="J4134" s="573">
        <f t="shared" si="580"/>
        <v>0.82750470763747896</v>
      </c>
    </row>
    <row r="4135" spans="1:10" x14ac:dyDescent="0.25">
      <c r="A4135">
        <f t="shared" si="581"/>
        <v>0.41321288442352355</v>
      </c>
      <c r="B4135" s="2">
        <f t="shared" si="585"/>
        <v>41.320000000000348</v>
      </c>
      <c r="C4135" s="428">
        <f t="shared" si="582"/>
        <v>41.32</v>
      </c>
      <c r="D4135" s="425">
        <f t="shared" si="577"/>
        <v>0.41321288442351994</v>
      </c>
      <c r="E4135" s="433">
        <f t="shared" si="583"/>
        <v>41.32</v>
      </c>
      <c r="F4135" s="430">
        <f t="shared" si="578"/>
        <v>0.42662805538820259</v>
      </c>
      <c r="G4135" s="439">
        <f t="shared" si="584"/>
        <v>41.32</v>
      </c>
      <c r="H4135" s="435">
        <f t="shared" si="579"/>
        <v>0.42662805538820259</v>
      </c>
      <c r="I4135" s="577">
        <f t="shared" si="584"/>
        <v>41.32</v>
      </c>
      <c r="J4135" s="573">
        <f t="shared" si="580"/>
        <v>0.82758753522294048</v>
      </c>
    </row>
    <row r="4136" spans="1:10" x14ac:dyDescent="0.25">
      <c r="A4136">
        <f t="shared" si="581"/>
        <v>0.41331286021265018</v>
      </c>
      <c r="B4136" s="2">
        <f t="shared" si="585"/>
        <v>41.330000000000346</v>
      </c>
      <c r="C4136" s="428">
        <f t="shared" si="582"/>
        <v>41.33</v>
      </c>
      <c r="D4136" s="425">
        <f t="shared" si="577"/>
        <v>0.41331286021264663</v>
      </c>
      <c r="E4136" s="433">
        <f t="shared" si="583"/>
        <v>41.33</v>
      </c>
      <c r="F4136" s="430">
        <f t="shared" si="578"/>
        <v>0.42672149616045696</v>
      </c>
      <c r="G4136" s="439">
        <f t="shared" si="584"/>
        <v>41.33</v>
      </c>
      <c r="H4136" s="435">
        <f t="shared" si="579"/>
        <v>0.42672149616045696</v>
      </c>
      <c r="I4136" s="577">
        <f t="shared" si="584"/>
        <v>41.33</v>
      </c>
      <c r="J4136" s="573">
        <f t="shared" si="580"/>
        <v>0.82767036423155027</v>
      </c>
    </row>
    <row r="4137" spans="1:10" x14ac:dyDescent="0.25">
      <c r="A4137">
        <f t="shared" si="581"/>
        <v>0.41341283604844931</v>
      </c>
      <c r="B4137" s="2">
        <f t="shared" si="585"/>
        <v>41.340000000000344</v>
      </c>
      <c r="C4137" s="428">
        <f t="shared" si="582"/>
        <v>41.34</v>
      </c>
      <c r="D4137" s="425">
        <f t="shared" si="577"/>
        <v>0.41341283604844586</v>
      </c>
      <c r="E4137" s="433">
        <f t="shared" si="583"/>
        <v>41.34</v>
      </c>
      <c r="F4137" s="430">
        <f t="shared" si="578"/>
        <v>0.42681494026997652</v>
      </c>
      <c r="G4137" s="439">
        <f t="shared" si="584"/>
        <v>41.34</v>
      </c>
      <c r="H4137" s="435">
        <f t="shared" si="579"/>
        <v>0.42681494026997652</v>
      </c>
      <c r="I4137" s="577">
        <f t="shared" si="584"/>
        <v>41.34</v>
      </c>
      <c r="J4137" s="573">
        <f t="shared" si="580"/>
        <v>0.8277531946631308</v>
      </c>
    </row>
    <row r="4138" spans="1:10" x14ac:dyDescent="0.25">
      <c r="A4138">
        <f t="shared" si="581"/>
        <v>0.41351281193082889</v>
      </c>
      <c r="B4138" s="2">
        <f t="shared" si="585"/>
        <v>41.350000000000342</v>
      </c>
      <c r="C4138" s="428">
        <f t="shared" si="582"/>
        <v>41.35</v>
      </c>
      <c r="D4138" s="425">
        <f t="shared" si="577"/>
        <v>0.41351281193082551</v>
      </c>
      <c r="E4138" s="433">
        <f t="shared" si="583"/>
        <v>41.35</v>
      </c>
      <c r="F4138" s="430">
        <f t="shared" si="578"/>
        <v>0.42690838771506501</v>
      </c>
      <c r="G4138" s="439">
        <f t="shared" si="584"/>
        <v>41.35</v>
      </c>
      <c r="H4138" s="435">
        <f t="shared" si="579"/>
        <v>0.42690838771506501</v>
      </c>
      <c r="I4138" s="577">
        <f t="shared" si="584"/>
        <v>41.35</v>
      </c>
      <c r="J4138" s="573">
        <f t="shared" si="580"/>
        <v>0.82783602651750576</v>
      </c>
    </row>
    <row r="4139" spans="1:10" x14ac:dyDescent="0.25">
      <c r="A4139">
        <f t="shared" si="581"/>
        <v>0.41361278785969707</v>
      </c>
      <c r="B4139" s="2">
        <f t="shared" si="585"/>
        <v>41.36000000000034</v>
      </c>
      <c r="C4139" s="428">
        <f t="shared" si="582"/>
        <v>41.36</v>
      </c>
      <c r="D4139" s="425">
        <f t="shared" si="577"/>
        <v>0.41361278785969369</v>
      </c>
      <c r="E4139" s="433">
        <f t="shared" si="583"/>
        <v>41.36</v>
      </c>
      <c r="F4139" s="430">
        <f t="shared" si="578"/>
        <v>0.4270018384940274</v>
      </c>
      <c r="G4139" s="439">
        <f t="shared" si="584"/>
        <v>41.36</v>
      </c>
      <c r="H4139" s="435">
        <f t="shared" si="579"/>
        <v>0.4270018384940274</v>
      </c>
      <c r="I4139" s="577">
        <f t="shared" si="584"/>
        <v>41.36</v>
      </c>
      <c r="J4139" s="573">
        <f t="shared" si="580"/>
        <v>0.82791885979449786</v>
      </c>
    </row>
    <row r="4140" spans="1:10" x14ac:dyDescent="0.25">
      <c r="A4140">
        <f t="shared" si="581"/>
        <v>0.41371276383496225</v>
      </c>
      <c r="B4140" s="2">
        <f t="shared" si="585"/>
        <v>41.370000000000339</v>
      </c>
      <c r="C4140" s="428">
        <f t="shared" si="582"/>
        <v>41.37</v>
      </c>
      <c r="D4140" s="425">
        <f t="shared" si="577"/>
        <v>0.41371276383495881</v>
      </c>
      <c r="E4140" s="433">
        <f t="shared" si="583"/>
        <v>41.37</v>
      </c>
      <c r="F4140" s="430">
        <f t="shared" si="578"/>
        <v>0.42709529260516915</v>
      </c>
      <c r="G4140" s="439">
        <f t="shared" si="584"/>
        <v>41.37</v>
      </c>
      <c r="H4140" s="435">
        <f t="shared" si="579"/>
        <v>0.42709529260516915</v>
      </c>
      <c r="I4140" s="577">
        <f t="shared" si="584"/>
        <v>41.37</v>
      </c>
      <c r="J4140" s="573">
        <f t="shared" si="580"/>
        <v>0.82800169449393046</v>
      </c>
    </row>
    <row r="4141" spans="1:10" x14ac:dyDescent="0.25">
      <c r="A4141">
        <f t="shared" si="581"/>
        <v>0.41381273985653277</v>
      </c>
      <c r="B4141" s="2">
        <f t="shared" si="585"/>
        <v>41.380000000000337</v>
      </c>
      <c r="C4141" s="428">
        <f t="shared" si="582"/>
        <v>41.38</v>
      </c>
      <c r="D4141" s="425">
        <f t="shared" si="577"/>
        <v>0.41381273985652939</v>
      </c>
      <c r="E4141" s="433">
        <f t="shared" si="583"/>
        <v>41.38</v>
      </c>
      <c r="F4141" s="430">
        <f t="shared" si="578"/>
        <v>0.42718875004679702</v>
      </c>
      <c r="G4141" s="439">
        <f t="shared" si="584"/>
        <v>41.38</v>
      </c>
      <c r="H4141" s="435">
        <f t="shared" si="579"/>
        <v>0.42718875004679702</v>
      </c>
      <c r="I4141" s="577">
        <f t="shared" si="584"/>
        <v>41.38</v>
      </c>
      <c r="J4141" s="573">
        <f t="shared" si="580"/>
        <v>0.82808453061562692</v>
      </c>
    </row>
    <row r="4142" spans="1:10" x14ac:dyDescent="0.25">
      <c r="A4142">
        <f t="shared" si="581"/>
        <v>0.41391271592431744</v>
      </c>
      <c r="B4142" s="2">
        <f t="shared" si="585"/>
        <v>41.390000000000335</v>
      </c>
      <c r="C4142" s="428">
        <f t="shared" si="582"/>
        <v>41.39</v>
      </c>
      <c r="D4142" s="425">
        <f t="shared" si="577"/>
        <v>0.41391271592431411</v>
      </c>
      <c r="E4142" s="433">
        <f t="shared" si="583"/>
        <v>41.39</v>
      </c>
      <c r="F4142" s="430">
        <f t="shared" si="578"/>
        <v>0.42728221081721784</v>
      </c>
      <c r="G4142" s="439">
        <f t="shared" si="584"/>
        <v>41.39</v>
      </c>
      <c r="H4142" s="435">
        <f t="shared" si="579"/>
        <v>0.42728221081721784</v>
      </c>
      <c r="I4142" s="577">
        <f t="shared" si="584"/>
        <v>41.39</v>
      </c>
      <c r="J4142" s="573">
        <f t="shared" si="580"/>
        <v>0.82816736815941006</v>
      </c>
    </row>
    <row r="4143" spans="1:10" x14ac:dyDescent="0.25">
      <c r="A4143">
        <f t="shared" si="581"/>
        <v>0.41401269203822505</v>
      </c>
      <c r="B4143" s="2">
        <f t="shared" si="585"/>
        <v>41.400000000000333</v>
      </c>
      <c r="C4143" s="428">
        <f t="shared" si="582"/>
        <v>41.4</v>
      </c>
      <c r="D4143" s="425">
        <f t="shared" si="577"/>
        <v>0.41401269203822177</v>
      </c>
      <c r="E4143" s="433">
        <f t="shared" si="583"/>
        <v>41.4</v>
      </c>
      <c r="F4143" s="430">
        <f t="shared" si="578"/>
        <v>0.42737567491473993</v>
      </c>
      <c r="G4143" s="439">
        <f t="shared" si="584"/>
        <v>41.4</v>
      </c>
      <c r="H4143" s="435">
        <f t="shared" si="579"/>
        <v>0.42737567491473993</v>
      </c>
      <c r="I4143" s="577">
        <f t="shared" si="584"/>
        <v>41.4</v>
      </c>
      <c r="J4143" s="573">
        <f t="shared" si="580"/>
        <v>0.82825020712510355</v>
      </c>
    </row>
    <row r="4144" spans="1:10" x14ac:dyDescent="0.25">
      <c r="A4144">
        <f t="shared" si="581"/>
        <v>0.41411266819816489</v>
      </c>
      <c r="B4144" s="2">
        <f t="shared" si="585"/>
        <v>41.410000000000331</v>
      </c>
      <c r="C4144" s="428">
        <f t="shared" si="582"/>
        <v>41.41</v>
      </c>
      <c r="D4144" s="425">
        <f t="shared" si="577"/>
        <v>0.41411266819816156</v>
      </c>
      <c r="E4144" s="433">
        <f t="shared" si="583"/>
        <v>41.41</v>
      </c>
      <c r="F4144" s="430">
        <f t="shared" si="578"/>
        <v>0.42746914233767186</v>
      </c>
      <c r="G4144" s="439">
        <f t="shared" si="584"/>
        <v>41.41</v>
      </c>
      <c r="H4144" s="435">
        <f t="shared" si="579"/>
        <v>0.42746914233767186</v>
      </c>
      <c r="I4144" s="577">
        <f t="shared" si="584"/>
        <v>41.41</v>
      </c>
      <c r="J4144" s="573">
        <f t="shared" si="580"/>
        <v>0.82833304751253067</v>
      </c>
    </row>
    <row r="4145" spans="1:10" x14ac:dyDescent="0.25">
      <c r="A4145">
        <f t="shared" si="581"/>
        <v>0.41421264440404593</v>
      </c>
      <c r="B4145" s="2">
        <f t="shared" si="585"/>
        <v>41.420000000000329</v>
      </c>
      <c r="C4145" s="428">
        <f t="shared" si="582"/>
        <v>41.42</v>
      </c>
      <c r="D4145" s="425">
        <f t="shared" si="577"/>
        <v>0.41421264440404265</v>
      </c>
      <c r="E4145" s="433">
        <f t="shared" si="583"/>
        <v>41.42</v>
      </c>
      <c r="F4145" s="430">
        <f t="shared" si="578"/>
        <v>0.42756261308432347</v>
      </c>
      <c r="G4145" s="439">
        <f t="shared" si="584"/>
        <v>41.42</v>
      </c>
      <c r="H4145" s="435">
        <f t="shared" si="579"/>
        <v>0.42756261308432347</v>
      </c>
      <c r="I4145" s="577">
        <f t="shared" si="584"/>
        <v>41.42</v>
      </c>
      <c r="J4145" s="573">
        <f t="shared" si="580"/>
        <v>0.82841588932151422</v>
      </c>
    </row>
    <row r="4146" spans="1:10" x14ac:dyDescent="0.25">
      <c r="A4146">
        <f t="shared" si="581"/>
        <v>0.41431262065577773</v>
      </c>
      <c r="B4146" s="2">
        <f t="shared" si="585"/>
        <v>41.430000000000327</v>
      </c>
      <c r="C4146" s="428">
        <f t="shared" si="582"/>
        <v>41.43</v>
      </c>
      <c r="D4146" s="425">
        <f t="shared" si="577"/>
        <v>0.41431262065577446</v>
      </c>
      <c r="E4146" s="433">
        <f t="shared" si="583"/>
        <v>41.43</v>
      </c>
      <c r="F4146" s="430">
        <f t="shared" si="578"/>
        <v>0.42765608715300507</v>
      </c>
      <c r="G4146" s="439">
        <f t="shared" si="584"/>
        <v>41.43</v>
      </c>
      <c r="H4146" s="435">
        <f t="shared" si="579"/>
        <v>0.42765608715300507</v>
      </c>
      <c r="I4146" s="577">
        <f t="shared" si="584"/>
        <v>41.43</v>
      </c>
      <c r="J4146" s="573">
        <f t="shared" si="580"/>
        <v>0.82849873255187856</v>
      </c>
    </row>
    <row r="4147" spans="1:10" x14ac:dyDescent="0.25">
      <c r="A4147">
        <f t="shared" si="581"/>
        <v>0.41441259695326987</v>
      </c>
      <c r="B4147" s="2">
        <f t="shared" si="585"/>
        <v>41.440000000000325</v>
      </c>
      <c r="C4147" s="428">
        <f t="shared" si="582"/>
        <v>41.44</v>
      </c>
      <c r="D4147" s="425">
        <f t="shared" si="577"/>
        <v>0.41441259695326665</v>
      </c>
      <c r="E4147" s="433">
        <f t="shared" si="583"/>
        <v>41.44</v>
      </c>
      <c r="F4147" s="430">
        <f t="shared" si="578"/>
        <v>0.42774956454202767</v>
      </c>
      <c r="G4147" s="439">
        <f t="shared" si="584"/>
        <v>41.44</v>
      </c>
      <c r="H4147" s="435">
        <f t="shared" si="579"/>
        <v>0.42774956454202767</v>
      </c>
      <c r="I4147" s="577">
        <f t="shared" si="584"/>
        <v>41.44</v>
      </c>
      <c r="J4147" s="573">
        <f t="shared" si="580"/>
        <v>0.82858157720344583</v>
      </c>
    </row>
    <row r="4148" spans="1:10" x14ac:dyDescent="0.25">
      <c r="A4148">
        <f t="shared" si="581"/>
        <v>0.41451257329643221</v>
      </c>
      <c r="B4148" s="2">
        <f t="shared" si="585"/>
        <v>41.450000000000323</v>
      </c>
      <c r="C4148" s="428">
        <f t="shared" si="582"/>
        <v>41.45</v>
      </c>
      <c r="D4148" s="425">
        <f t="shared" si="577"/>
        <v>0.41451257329642893</v>
      </c>
      <c r="E4148" s="433">
        <f t="shared" si="583"/>
        <v>41.45</v>
      </c>
      <c r="F4148" s="430">
        <f t="shared" si="578"/>
        <v>0.42784304524970362</v>
      </c>
      <c r="G4148" s="439">
        <f t="shared" si="584"/>
        <v>41.45</v>
      </c>
      <c r="H4148" s="435">
        <f t="shared" si="579"/>
        <v>0.42784304524970362</v>
      </c>
      <c r="I4148" s="577">
        <f t="shared" si="584"/>
        <v>41.45</v>
      </c>
      <c r="J4148" s="573">
        <f t="shared" si="580"/>
        <v>0.82866442327604051</v>
      </c>
    </row>
    <row r="4149" spans="1:10" x14ac:dyDescent="0.25">
      <c r="A4149">
        <f t="shared" si="581"/>
        <v>0.41461254968517453</v>
      </c>
      <c r="B4149" s="2">
        <f t="shared" si="585"/>
        <v>41.460000000000321</v>
      </c>
      <c r="C4149" s="428">
        <f t="shared" si="582"/>
        <v>41.46</v>
      </c>
      <c r="D4149" s="425">
        <f t="shared" si="577"/>
        <v>0.41461254968517131</v>
      </c>
      <c r="E4149" s="433">
        <f t="shared" si="583"/>
        <v>41.46</v>
      </c>
      <c r="F4149" s="430">
        <f t="shared" si="578"/>
        <v>0.42793652927434539</v>
      </c>
      <c r="G4149" s="439">
        <f t="shared" si="584"/>
        <v>41.46</v>
      </c>
      <c r="H4149" s="435">
        <f t="shared" si="579"/>
        <v>0.42793652927434539</v>
      </c>
      <c r="I4149" s="577">
        <f t="shared" si="584"/>
        <v>41.46</v>
      </c>
      <c r="J4149" s="573">
        <f t="shared" si="580"/>
        <v>0.82874727076948551</v>
      </c>
    </row>
    <row r="4150" spans="1:10" x14ac:dyDescent="0.25">
      <c r="A4150">
        <f t="shared" si="581"/>
        <v>0.41471252611940723</v>
      </c>
      <c r="B4150" s="2">
        <f t="shared" si="585"/>
        <v>41.470000000000319</v>
      </c>
      <c r="C4150" s="428">
        <f t="shared" si="582"/>
        <v>41.47</v>
      </c>
      <c r="D4150" s="425">
        <f t="shared" si="577"/>
        <v>0.41471252611940401</v>
      </c>
      <c r="E4150" s="433">
        <f t="shared" si="583"/>
        <v>41.47</v>
      </c>
      <c r="F4150" s="430">
        <f t="shared" si="578"/>
        <v>0.42803001661426687</v>
      </c>
      <c r="G4150" s="439">
        <f t="shared" si="584"/>
        <v>41.47</v>
      </c>
      <c r="H4150" s="435">
        <f t="shared" si="579"/>
        <v>0.42803001661426687</v>
      </c>
      <c r="I4150" s="577">
        <f t="shared" si="584"/>
        <v>41.47</v>
      </c>
      <c r="J4150" s="573">
        <f t="shared" si="580"/>
        <v>0.82883011968360443</v>
      </c>
    </row>
    <row r="4151" spans="1:10" x14ac:dyDescent="0.25">
      <c r="A4151">
        <f t="shared" si="581"/>
        <v>0.41481250259904046</v>
      </c>
      <c r="B4151" s="2">
        <f t="shared" si="585"/>
        <v>41.480000000000317</v>
      </c>
      <c r="C4151" s="428">
        <f t="shared" si="582"/>
        <v>41.48</v>
      </c>
      <c r="D4151" s="425">
        <f t="shared" si="577"/>
        <v>0.41481250259903724</v>
      </c>
      <c r="E4151" s="433">
        <f t="shared" si="583"/>
        <v>41.48</v>
      </c>
      <c r="F4151" s="430">
        <f t="shared" si="578"/>
        <v>0.42812350726778226</v>
      </c>
      <c r="G4151" s="439">
        <f t="shared" si="584"/>
        <v>41.48</v>
      </c>
      <c r="H4151" s="435">
        <f t="shared" si="579"/>
        <v>0.42812350726778226</v>
      </c>
      <c r="I4151" s="577">
        <f t="shared" si="584"/>
        <v>41.48</v>
      </c>
      <c r="J4151" s="573">
        <f t="shared" si="580"/>
        <v>0.82891297001822073</v>
      </c>
    </row>
    <row r="4152" spans="1:10" x14ac:dyDescent="0.25">
      <c r="A4152">
        <f t="shared" si="581"/>
        <v>0.41491247912398482</v>
      </c>
      <c r="B4152" s="2">
        <f t="shared" si="585"/>
        <v>41.490000000000315</v>
      </c>
      <c r="C4152" s="428">
        <f t="shared" si="582"/>
        <v>41.49</v>
      </c>
      <c r="D4152" s="425">
        <f t="shared" si="577"/>
        <v>0.41491247912398166</v>
      </c>
      <c r="E4152" s="433">
        <f t="shared" si="583"/>
        <v>41.49</v>
      </c>
      <c r="F4152" s="430">
        <f t="shared" si="578"/>
        <v>0.42821700123320677</v>
      </c>
      <c r="G4152" s="439">
        <f t="shared" si="584"/>
        <v>41.49</v>
      </c>
      <c r="H4152" s="435">
        <f t="shared" si="579"/>
        <v>0.42821700123320677</v>
      </c>
      <c r="I4152" s="577">
        <f t="shared" si="584"/>
        <v>41.49</v>
      </c>
      <c r="J4152" s="573">
        <f t="shared" si="580"/>
        <v>0.82899582177315834</v>
      </c>
    </row>
    <row r="4153" spans="1:10" x14ac:dyDescent="0.25">
      <c r="A4153">
        <f t="shared" si="581"/>
        <v>0.41501245569415096</v>
      </c>
      <c r="B4153" s="2">
        <f t="shared" si="585"/>
        <v>41.500000000000313</v>
      </c>
      <c r="C4153" s="428">
        <f t="shared" si="582"/>
        <v>41.5</v>
      </c>
      <c r="D4153" s="425">
        <f t="shared" si="577"/>
        <v>0.41501245569414791</v>
      </c>
      <c r="E4153" s="433">
        <f t="shared" si="583"/>
        <v>41.5</v>
      </c>
      <c r="F4153" s="430">
        <f t="shared" si="578"/>
        <v>0.42831049850885639</v>
      </c>
      <c r="G4153" s="439">
        <f t="shared" si="584"/>
        <v>41.5</v>
      </c>
      <c r="H4153" s="435">
        <f t="shared" si="579"/>
        <v>0.42831049850885639</v>
      </c>
      <c r="I4153" s="577">
        <f t="shared" si="584"/>
        <v>41.5</v>
      </c>
      <c r="J4153" s="573">
        <f t="shared" si="580"/>
        <v>0.82907867494824006</v>
      </c>
    </row>
    <row r="4154" spans="1:10" x14ac:dyDescent="0.25">
      <c r="A4154">
        <f t="shared" si="581"/>
        <v>0.41511243230944983</v>
      </c>
      <c r="B4154" s="2">
        <f t="shared" si="585"/>
        <v>41.510000000000311</v>
      </c>
      <c r="C4154" s="428">
        <f t="shared" si="582"/>
        <v>41.51</v>
      </c>
      <c r="D4154" s="425">
        <f t="shared" si="577"/>
        <v>0.41511243230944667</v>
      </c>
      <c r="E4154" s="433">
        <f t="shared" si="583"/>
        <v>41.51</v>
      </c>
      <c r="F4154" s="430">
        <f t="shared" si="578"/>
        <v>0.42840399909304772</v>
      </c>
      <c r="G4154" s="439">
        <f t="shared" si="584"/>
        <v>41.51</v>
      </c>
      <c r="H4154" s="435">
        <f t="shared" si="579"/>
        <v>0.42840399909304772</v>
      </c>
      <c r="I4154" s="577">
        <f t="shared" si="584"/>
        <v>41.51</v>
      </c>
      <c r="J4154" s="573">
        <f t="shared" si="580"/>
        <v>0.82916152954329014</v>
      </c>
    </row>
    <row r="4155" spans="1:10" x14ac:dyDescent="0.25">
      <c r="A4155">
        <f t="shared" si="581"/>
        <v>0.41521240896979239</v>
      </c>
      <c r="B4155" s="2">
        <f t="shared" si="585"/>
        <v>41.520000000000309</v>
      </c>
      <c r="C4155" s="428">
        <f t="shared" si="582"/>
        <v>41.52</v>
      </c>
      <c r="D4155" s="425">
        <f t="shared" si="577"/>
        <v>0.41521240896978934</v>
      </c>
      <c r="E4155" s="433">
        <f t="shared" si="583"/>
        <v>41.52</v>
      </c>
      <c r="F4155" s="430">
        <f t="shared" si="578"/>
        <v>0.42849750298409861</v>
      </c>
      <c r="G4155" s="439">
        <f t="shared" si="584"/>
        <v>41.52</v>
      </c>
      <c r="H4155" s="435">
        <f t="shared" si="579"/>
        <v>0.42849750298409861</v>
      </c>
      <c r="I4155" s="577">
        <f t="shared" si="584"/>
        <v>41.52</v>
      </c>
      <c r="J4155" s="573">
        <f t="shared" si="580"/>
        <v>0.82924438555813185</v>
      </c>
    </row>
    <row r="4156" spans="1:10" x14ac:dyDescent="0.25">
      <c r="A4156">
        <f t="shared" si="581"/>
        <v>0.41531238567508993</v>
      </c>
      <c r="B4156" s="2">
        <f t="shared" si="585"/>
        <v>41.530000000000307</v>
      </c>
      <c r="C4156" s="428">
        <f t="shared" si="582"/>
        <v>41.53</v>
      </c>
      <c r="D4156" s="425">
        <f t="shared" si="577"/>
        <v>0.41531238567508694</v>
      </c>
      <c r="E4156" s="433">
        <f t="shared" si="583"/>
        <v>41.53</v>
      </c>
      <c r="F4156" s="430">
        <f t="shared" si="578"/>
        <v>0.4285910101803273</v>
      </c>
      <c r="G4156" s="439">
        <f t="shared" si="584"/>
        <v>41.53</v>
      </c>
      <c r="H4156" s="435">
        <f t="shared" si="579"/>
        <v>0.4285910101803273</v>
      </c>
      <c r="I4156" s="577">
        <f t="shared" si="584"/>
        <v>41.53</v>
      </c>
      <c r="J4156" s="573">
        <f t="shared" si="580"/>
        <v>0.82932724299258886</v>
      </c>
    </row>
    <row r="4157" spans="1:10" x14ac:dyDescent="0.25">
      <c r="A4157">
        <f t="shared" si="581"/>
        <v>0.41541236242525387</v>
      </c>
      <c r="B4157" s="2">
        <f t="shared" si="585"/>
        <v>41.540000000000305</v>
      </c>
      <c r="C4157" s="428">
        <f t="shared" si="582"/>
        <v>41.54</v>
      </c>
      <c r="D4157" s="425">
        <f t="shared" si="577"/>
        <v>0.41541236242525081</v>
      </c>
      <c r="E4157" s="433">
        <f t="shared" si="583"/>
        <v>41.54</v>
      </c>
      <c r="F4157" s="430">
        <f t="shared" si="578"/>
        <v>0.42868452068005292</v>
      </c>
      <c r="G4157" s="439">
        <f t="shared" si="584"/>
        <v>41.54</v>
      </c>
      <c r="H4157" s="435">
        <f t="shared" si="579"/>
        <v>0.42868452068005292</v>
      </c>
      <c r="I4157" s="577">
        <f t="shared" si="584"/>
        <v>41.54</v>
      </c>
      <c r="J4157" s="573">
        <f t="shared" si="580"/>
        <v>0.82941010184648489</v>
      </c>
    </row>
    <row r="4158" spans="1:10" x14ac:dyDescent="0.25">
      <c r="A4158">
        <f t="shared" si="581"/>
        <v>0.41551233922019576</v>
      </c>
      <c r="B4158" s="2">
        <f t="shared" si="585"/>
        <v>41.550000000000303</v>
      </c>
      <c r="C4158" s="428">
        <f t="shared" si="582"/>
        <v>41.55</v>
      </c>
      <c r="D4158" s="425">
        <f t="shared" si="577"/>
        <v>0.41551233922019271</v>
      </c>
      <c r="E4158" s="433">
        <f t="shared" si="583"/>
        <v>41.55</v>
      </c>
      <c r="F4158" s="430">
        <f t="shared" si="578"/>
        <v>0.42877803448159529</v>
      </c>
      <c r="G4158" s="439">
        <f t="shared" si="584"/>
        <v>41.55</v>
      </c>
      <c r="H4158" s="435">
        <f t="shared" si="579"/>
        <v>0.42877803448159529</v>
      </c>
      <c r="I4158" s="577">
        <f t="shared" si="584"/>
        <v>41.55</v>
      </c>
      <c r="J4158" s="573">
        <f t="shared" si="580"/>
        <v>0.82949296211964396</v>
      </c>
    </row>
    <row r="4159" spans="1:10" x14ac:dyDescent="0.25">
      <c r="A4159">
        <f t="shared" si="581"/>
        <v>0.4156123160598274</v>
      </c>
      <c r="B4159" s="2">
        <f t="shared" si="585"/>
        <v>41.560000000000301</v>
      </c>
      <c r="C4159" s="428">
        <f t="shared" si="582"/>
        <v>41.56</v>
      </c>
      <c r="D4159" s="425">
        <f t="shared" si="577"/>
        <v>0.4156123160598244</v>
      </c>
      <c r="E4159" s="433">
        <f t="shared" si="583"/>
        <v>41.56</v>
      </c>
      <c r="F4159" s="430">
        <f t="shared" si="578"/>
        <v>0.42887155158327539</v>
      </c>
      <c r="G4159" s="439">
        <f t="shared" si="584"/>
        <v>41.56</v>
      </c>
      <c r="H4159" s="435">
        <f t="shared" si="579"/>
        <v>0.42887155158327539</v>
      </c>
      <c r="I4159" s="577">
        <f t="shared" si="584"/>
        <v>41.56</v>
      </c>
      <c r="J4159" s="573">
        <f t="shared" si="580"/>
        <v>0.82957582381188943</v>
      </c>
    </row>
    <row r="4160" spans="1:10" x14ac:dyDescent="0.25">
      <c r="A4160">
        <f t="shared" si="581"/>
        <v>0.41571229294406059</v>
      </c>
      <c r="B4160" s="2">
        <f t="shared" si="585"/>
        <v>41.570000000000299</v>
      </c>
      <c r="C4160" s="428">
        <f t="shared" si="582"/>
        <v>41.57</v>
      </c>
      <c r="D4160" s="425">
        <f t="shared" si="577"/>
        <v>0.41571229294405765</v>
      </c>
      <c r="E4160" s="433">
        <f t="shared" si="583"/>
        <v>41.57</v>
      </c>
      <c r="F4160" s="430">
        <f t="shared" si="578"/>
        <v>0.42896507198341455</v>
      </c>
      <c r="G4160" s="439">
        <f t="shared" si="584"/>
        <v>41.57</v>
      </c>
      <c r="H4160" s="435">
        <f t="shared" si="579"/>
        <v>0.42896507198341455</v>
      </c>
      <c r="I4160" s="577">
        <f t="shared" si="584"/>
        <v>41.57</v>
      </c>
      <c r="J4160" s="573">
        <f t="shared" si="580"/>
        <v>0.82965868692304512</v>
      </c>
    </row>
    <row r="4161" spans="1:10" x14ac:dyDescent="0.25">
      <c r="A4161">
        <f t="shared" si="581"/>
        <v>0.41581226987280767</v>
      </c>
      <c r="B4161" s="2">
        <f t="shared" si="585"/>
        <v>41.580000000000297</v>
      </c>
      <c r="C4161" s="428">
        <f t="shared" si="582"/>
        <v>41.58</v>
      </c>
      <c r="D4161" s="425">
        <f t="shared" si="577"/>
        <v>0.41581226987280473</v>
      </c>
      <c r="E4161" s="433">
        <f t="shared" si="583"/>
        <v>41.58</v>
      </c>
      <c r="F4161" s="430">
        <f t="shared" si="578"/>
        <v>0.42905859568033516</v>
      </c>
      <c r="G4161" s="439">
        <f t="shared" si="584"/>
        <v>41.58</v>
      </c>
      <c r="H4161" s="435">
        <f t="shared" si="579"/>
        <v>0.42905859568033516</v>
      </c>
      <c r="I4161" s="577">
        <f t="shared" si="584"/>
        <v>41.58</v>
      </c>
      <c r="J4161" s="573">
        <f t="shared" si="580"/>
        <v>0.82974155145293482</v>
      </c>
    </row>
    <row r="4162" spans="1:10" x14ac:dyDescent="0.25">
      <c r="A4162">
        <f t="shared" si="581"/>
        <v>0.41591224684598083</v>
      </c>
      <c r="B4162" s="2">
        <f t="shared" si="585"/>
        <v>41.590000000000295</v>
      </c>
      <c r="C4162" s="428">
        <f t="shared" si="582"/>
        <v>41.59</v>
      </c>
      <c r="D4162" s="425">
        <f t="shared" si="577"/>
        <v>0.41591224684597788</v>
      </c>
      <c r="E4162" s="433">
        <f t="shared" si="583"/>
        <v>41.59</v>
      </c>
      <c r="F4162" s="430">
        <f t="shared" si="578"/>
        <v>0.42915212267236036</v>
      </c>
      <c r="G4162" s="439">
        <f t="shared" si="584"/>
        <v>41.59</v>
      </c>
      <c r="H4162" s="435">
        <f t="shared" si="579"/>
        <v>0.42915212267236036</v>
      </c>
      <c r="I4162" s="577">
        <f t="shared" si="584"/>
        <v>41.59</v>
      </c>
      <c r="J4162" s="573">
        <f t="shared" si="580"/>
        <v>0.82982441740138235</v>
      </c>
    </row>
    <row r="4163" spans="1:10" x14ac:dyDescent="0.25">
      <c r="A4163">
        <f t="shared" si="581"/>
        <v>0.41601222386349257</v>
      </c>
      <c r="B4163" s="2">
        <f t="shared" si="585"/>
        <v>41.600000000000293</v>
      </c>
      <c r="C4163" s="428">
        <f t="shared" si="582"/>
        <v>41.6</v>
      </c>
      <c r="D4163" s="425">
        <f t="shared" ref="D4163:D4226" si="586">(((1+C4163/100)^D$2)*C4163/100)/(((1+C4163/100)^D$2)-1)</f>
        <v>0.41601222386348963</v>
      </c>
      <c r="E4163" s="433">
        <f t="shared" si="583"/>
        <v>41.6</v>
      </c>
      <c r="F4163" s="430">
        <f t="shared" ref="F4163:F4226" si="587">(((1+E4163/100)^F$2)*E4163/100)/(((1+E4163/100)^F$2)-1)</f>
        <v>0.42924565295781403</v>
      </c>
      <c r="G4163" s="439">
        <f t="shared" si="584"/>
        <v>41.6</v>
      </c>
      <c r="H4163" s="435">
        <f t="shared" ref="H4163:H4226" si="588">(((1+G4163/100)^H$2)*G4163/100)/(((1+G4163/100)^H$2)-1)</f>
        <v>0.42924565295781403</v>
      </c>
      <c r="I4163" s="577">
        <f t="shared" si="584"/>
        <v>41.6</v>
      </c>
      <c r="J4163" s="573">
        <f t="shared" ref="J4163:J4226" si="589">(((1+I4163/100)^J$2)*I4163/100)/(((1+I4163/100)^J$2)-1)</f>
        <v>0.82990728476821218</v>
      </c>
    </row>
    <row r="4164" spans="1:10" x14ac:dyDescent="0.25">
      <c r="A4164">
        <f t="shared" si="581"/>
        <v>0.41611220092525542</v>
      </c>
      <c r="B4164" s="2">
        <f t="shared" si="585"/>
        <v>41.610000000000291</v>
      </c>
      <c r="C4164" s="428">
        <f t="shared" si="582"/>
        <v>41.61</v>
      </c>
      <c r="D4164" s="425">
        <f t="shared" si="586"/>
        <v>0.41611220092525253</v>
      </c>
      <c r="E4164" s="433">
        <f t="shared" si="583"/>
        <v>41.61</v>
      </c>
      <c r="F4164" s="430">
        <f t="shared" si="587"/>
        <v>0.42933918653502084</v>
      </c>
      <c r="G4164" s="439">
        <f t="shared" si="584"/>
        <v>41.61</v>
      </c>
      <c r="H4164" s="435">
        <f t="shared" si="588"/>
        <v>0.42933918653502084</v>
      </c>
      <c r="I4164" s="577">
        <f t="shared" si="584"/>
        <v>41.61</v>
      </c>
      <c r="J4164" s="573">
        <f t="shared" si="589"/>
        <v>0.82999015355324701</v>
      </c>
    </row>
    <row r="4165" spans="1:10" x14ac:dyDescent="0.25">
      <c r="A4165">
        <f t="shared" ref="A4165:A4228" si="590">(((1+B4165/100)^A$2)*B4165/100)/(((1+B4165/100)^A$2)-1)</f>
        <v>0.41621217803118232</v>
      </c>
      <c r="B4165" s="2">
        <f t="shared" si="585"/>
        <v>41.620000000000289</v>
      </c>
      <c r="C4165" s="428">
        <f t="shared" si="582"/>
        <v>41.62</v>
      </c>
      <c r="D4165" s="425">
        <f t="shared" si="586"/>
        <v>0.41621217803117944</v>
      </c>
      <c r="E4165" s="433">
        <f t="shared" si="583"/>
        <v>41.62</v>
      </c>
      <c r="F4165" s="430">
        <f t="shared" si="587"/>
        <v>0.42943272340230626</v>
      </c>
      <c r="G4165" s="439">
        <f t="shared" si="584"/>
        <v>41.62</v>
      </c>
      <c r="H4165" s="435">
        <f t="shared" si="588"/>
        <v>0.42943272340230626</v>
      </c>
      <c r="I4165" s="577">
        <f t="shared" si="584"/>
        <v>41.62</v>
      </c>
      <c r="J4165" s="573">
        <f t="shared" si="589"/>
        <v>0.83007302375631165</v>
      </c>
    </row>
    <row r="4166" spans="1:10" x14ac:dyDescent="0.25">
      <c r="A4166">
        <f t="shared" si="590"/>
        <v>0.41631215518118631</v>
      </c>
      <c r="B4166" s="2">
        <f t="shared" si="585"/>
        <v>41.630000000000287</v>
      </c>
      <c r="C4166" s="428">
        <f t="shared" ref="C4166:C4229" si="591">ROUND(C4165+0.01,2)</f>
        <v>41.63</v>
      </c>
      <c r="D4166" s="425">
        <f t="shared" si="586"/>
        <v>0.41631215518118347</v>
      </c>
      <c r="E4166" s="433">
        <f t="shared" ref="E4166:E4229" si="592">ROUND(E4165+0.01,2)</f>
        <v>41.63</v>
      </c>
      <c r="F4166" s="430">
        <f t="shared" si="587"/>
        <v>0.42952626355799661</v>
      </c>
      <c r="G4166" s="439">
        <f t="shared" ref="G4166:I4229" si="593">ROUND(G4165+0.01,2)</f>
        <v>41.63</v>
      </c>
      <c r="H4166" s="435">
        <f t="shared" si="588"/>
        <v>0.42952626355799661</v>
      </c>
      <c r="I4166" s="577">
        <f t="shared" si="593"/>
        <v>41.63</v>
      </c>
      <c r="J4166" s="573">
        <f t="shared" si="589"/>
        <v>0.83015589537722945</v>
      </c>
    </row>
    <row r="4167" spans="1:10" x14ac:dyDescent="0.25">
      <c r="A4167">
        <f t="shared" si="590"/>
        <v>0.41641213237518043</v>
      </c>
      <c r="B4167" s="2">
        <f t="shared" si="585"/>
        <v>41.640000000000285</v>
      </c>
      <c r="C4167" s="428">
        <f t="shared" si="591"/>
        <v>41.64</v>
      </c>
      <c r="D4167" s="425">
        <f t="shared" si="586"/>
        <v>0.41641213237517766</v>
      </c>
      <c r="E4167" s="433">
        <f t="shared" si="592"/>
        <v>41.64</v>
      </c>
      <c r="F4167" s="430">
        <f t="shared" si="587"/>
        <v>0.42961980700041896</v>
      </c>
      <c r="G4167" s="439">
        <f t="shared" si="593"/>
        <v>41.64</v>
      </c>
      <c r="H4167" s="435">
        <f t="shared" si="588"/>
        <v>0.42961980700041896</v>
      </c>
      <c r="I4167" s="577">
        <f t="shared" si="593"/>
        <v>41.64</v>
      </c>
      <c r="J4167" s="573">
        <f t="shared" si="589"/>
        <v>0.83023876841582533</v>
      </c>
    </row>
    <row r="4168" spans="1:10" x14ac:dyDescent="0.25">
      <c r="A4168">
        <f t="shared" si="590"/>
        <v>0.41651210961307816</v>
      </c>
      <c r="B4168" s="2">
        <f t="shared" si="585"/>
        <v>41.650000000000283</v>
      </c>
      <c r="C4168" s="428">
        <f t="shared" si="591"/>
        <v>41.65</v>
      </c>
      <c r="D4168" s="425">
        <f t="shared" si="586"/>
        <v>0.41651210961307528</v>
      </c>
      <c r="E4168" s="433">
        <f t="shared" si="592"/>
        <v>41.65</v>
      </c>
      <c r="F4168" s="430">
        <f t="shared" si="587"/>
        <v>0.4297133537279012</v>
      </c>
      <c r="G4168" s="439">
        <f t="shared" si="593"/>
        <v>41.65</v>
      </c>
      <c r="H4168" s="435">
        <f t="shared" si="588"/>
        <v>0.4297133537279012</v>
      </c>
      <c r="I4168" s="577">
        <f t="shared" si="593"/>
        <v>41.65</v>
      </c>
      <c r="J4168" s="573">
        <f t="shared" si="589"/>
        <v>0.83032164287192212</v>
      </c>
    </row>
    <row r="4169" spans="1:10" x14ac:dyDescent="0.25">
      <c r="A4169">
        <f t="shared" si="590"/>
        <v>0.4166120868947929</v>
      </c>
      <c r="B4169" s="2">
        <f t="shared" si="585"/>
        <v>41.660000000000281</v>
      </c>
      <c r="C4169" s="428">
        <f t="shared" si="591"/>
        <v>41.66</v>
      </c>
      <c r="D4169" s="425">
        <f t="shared" si="586"/>
        <v>0.41661208689479007</v>
      </c>
      <c r="E4169" s="433">
        <f t="shared" si="592"/>
        <v>41.66</v>
      </c>
      <c r="F4169" s="430">
        <f t="shared" si="587"/>
        <v>0.42980690373877184</v>
      </c>
      <c r="G4169" s="439">
        <f t="shared" si="593"/>
        <v>41.66</v>
      </c>
      <c r="H4169" s="435">
        <f t="shared" si="588"/>
        <v>0.42980690373877184</v>
      </c>
      <c r="I4169" s="577">
        <f t="shared" si="593"/>
        <v>41.66</v>
      </c>
      <c r="J4169" s="573">
        <f t="shared" si="589"/>
        <v>0.83040451874534482</v>
      </c>
    </row>
    <row r="4170" spans="1:10" x14ac:dyDescent="0.25">
      <c r="A4170">
        <f t="shared" si="590"/>
        <v>0.41671206422023849</v>
      </c>
      <c r="B4170" s="2">
        <f t="shared" si="585"/>
        <v>41.670000000000279</v>
      </c>
      <c r="C4170" s="428">
        <f t="shared" si="591"/>
        <v>41.67</v>
      </c>
      <c r="D4170" s="425">
        <f t="shared" si="586"/>
        <v>0.41671206422023571</v>
      </c>
      <c r="E4170" s="433">
        <f t="shared" si="592"/>
        <v>41.67</v>
      </c>
      <c r="F4170" s="430">
        <f t="shared" si="587"/>
        <v>0.42990045703136043</v>
      </c>
      <c r="G4170" s="439">
        <f t="shared" si="593"/>
        <v>41.67</v>
      </c>
      <c r="H4170" s="435">
        <f t="shared" si="588"/>
        <v>0.42990045703136043</v>
      </c>
      <c r="I4170" s="577">
        <f t="shared" si="593"/>
        <v>41.67</v>
      </c>
      <c r="J4170" s="573">
        <f t="shared" si="589"/>
        <v>0.83048739603591681</v>
      </c>
    </row>
    <row r="4171" spans="1:10" x14ac:dyDescent="0.25">
      <c r="A4171">
        <f t="shared" si="590"/>
        <v>0.41681204158932861</v>
      </c>
      <c r="B4171" s="2">
        <f t="shared" si="585"/>
        <v>41.680000000000277</v>
      </c>
      <c r="C4171" s="428">
        <f t="shared" si="591"/>
        <v>41.68</v>
      </c>
      <c r="D4171" s="425">
        <f t="shared" si="586"/>
        <v>0.41681204158932583</v>
      </c>
      <c r="E4171" s="433">
        <f t="shared" si="592"/>
        <v>41.68</v>
      </c>
      <c r="F4171" s="430">
        <f t="shared" si="587"/>
        <v>0.42999401360399719</v>
      </c>
      <c r="G4171" s="439">
        <f t="shared" si="593"/>
        <v>41.68</v>
      </c>
      <c r="H4171" s="435">
        <f t="shared" si="588"/>
        <v>0.42999401360399719</v>
      </c>
      <c r="I4171" s="577">
        <f t="shared" si="593"/>
        <v>41.68</v>
      </c>
      <c r="J4171" s="573">
        <f t="shared" si="589"/>
        <v>0.83057027474346234</v>
      </c>
    </row>
    <row r="4172" spans="1:10" x14ac:dyDescent="0.25">
      <c r="A4172">
        <f t="shared" si="590"/>
        <v>0.4169120190019775</v>
      </c>
      <c r="B4172" s="2">
        <f t="shared" si="585"/>
        <v>41.690000000000275</v>
      </c>
      <c r="C4172" s="428">
        <f t="shared" si="591"/>
        <v>41.69</v>
      </c>
      <c r="D4172" s="425">
        <f t="shared" si="586"/>
        <v>0.41691201900197472</v>
      </c>
      <c r="E4172" s="433">
        <f t="shared" si="592"/>
        <v>41.69</v>
      </c>
      <c r="F4172" s="430">
        <f t="shared" si="587"/>
        <v>0.43008757345501297</v>
      </c>
      <c r="G4172" s="439">
        <f t="shared" si="593"/>
        <v>41.69</v>
      </c>
      <c r="H4172" s="435">
        <f t="shared" si="588"/>
        <v>0.43008757345501297</v>
      </c>
      <c r="I4172" s="577">
        <f t="shared" si="593"/>
        <v>41.69</v>
      </c>
      <c r="J4172" s="573">
        <f t="shared" si="589"/>
        <v>0.83065315486780567</v>
      </c>
    </row>
    <row r="4173" spans="1:10" x14ac:dyDescent="0.25">
      <c r="A4173">
        <f t="shared" si="590"/>
        <v>0.41701199645809922</v>
      </c>
      <c r="B4173" s="2">
        <f t="shared" si="585"/>
        <v>41.700000000000273</v>
      </c>
      <c r="C4173" s="428">
        <f t="shared" si="591"/>
        <v>41.7</v>
      </c>
      <c r="D4173" s="425">
        <f t="shared" si="586"/>
        <v>0.4170119964580965</v>
      </c>
      <c r="E4173" s="433">
        <f t="shared" si="592"/>
        <v>41.7</v>
      </c>
      <c r="F4173" s="430">
        <f t="shared" si="587"/>
        <v>0.43018113658273988</v>
      </c>
      <c r="G4173" s="439">
        <f t="shared" si="593"/>
        <v>41.7</v>
      </c>
      <c r="H4173" s="435">
        <f t="shared" si="588"/>
        <v>0.43018113658273988</v>
      </c>
      <c r="I4173" s="577">
        <f t="shared" si="593"/>
        <v>41.7</v>
      </c>
      <c r="J4173" s="573">
        <f t="shared" si="589"/>
        <v>0.83073603640877125</v>
      </c>
    </row>
    <row r="4174" spans="1:10" x14ac:dyDescent="0.25">
      <c r="A4174">
        <f t="shared" si="590"/>
        <v>0.41711197395760824</v>
      </c>
      <c r="B4174" s="2">
        <f t="shared" si="585"/>
        <v>41.710000000000271</v>
      </c>
      <c r="C4174" s="428">
        <f t="shared" si="591"/>
        <v>41.71</v>
      </c>
      <c r="D4174" s="425">
        <f t="shared" si="586"/>
        <v>0.41711197395760558</v>
      </c>
      <c r="E4174" s="433">
        <f t="shared" si="592"/>
        <v>41.71</v>
      </c>
      <c r="F4174" s="430">
        <f t="shared" si="587"/>
        <v>0.43027470298551024</v>
      </c>
      <c r="G4174" s="439">
        <f t="shared" si="593"/>
        <v>41.71</v>
      </c>
      <c r="H4174" s="435">
        <f t="shared" si="588"/>
        <v>0.43027470298551024</v>
      </c>
      <c r="I4174" s="577">
        <f t="shared" si="593"/>
        <v>41.71</v>
      </c>
      <c r="J4174" s="573">
        <f t="shared" si="589"/>
        <v>0.83081891936618257</v>
      </c>
    </row>
    <row r="4175" spans="1:10" x14ac:dyDescent="0.25">
      <c r="A4175">
        <f t="shared" si="590"/>
        <v>0.41721195150041918</v>
      </c>
      <c r="B4175" s="2">
        <f t="shared" si="585"/>
        <v>41.720000000000269</v>
      </c>
      <c r="C4175" s="428">
        <f t="shared" si="591"/>
        <v>41.72</v>
      </c>
      <c r="D4175" s="425">
        <f t="shared" si="586"/>
        <v>0.41721195150041646</v>
      </c>
      <c r="E4175" s="433">
        <f t="shared" si="592"/>
        <v>41.72</v>
      </c>
      <c r="F4175" s="430">
        <f t="shared" si="587"/>
        <v>0.43036827266165756</v>
      </c>
      <c r="G4175" s="439">
        <f t="shared" si="593"/>
        <v>41.72</v>
      </c>
      <c r="H4175" s="435">
        <f t="shared" si="588"/>
        <v>0.43036827266165756</v>
      </c>
      <c r="I4175" s="577">
        <f t="shared" si="593"/>
        <v>41.72</v>
      </c>
      <c r="J4175" s="573">
        <f t="shared" si="589"/>
        <v>0.83090180373986444</v>
      </c>
    </row>
    <row r="4176" spans="1:10" x14ac:dyDescent="0.25">
      <c r="A4176">
        <f t="shared" si="590"/>
        <v>0.4173119290864466</v>
      </c>
      <c r="B4176" s="2">
        <f t="shared" si="585"/>
        <v>41.730000000000267</v>
      </c>
      <c r="C4176" s="428">
        <f t="shared" si="591"/>
        <v>41.73</v>
      </c>
      <c r="D4176" s="425">
        <f t="shared" si="586"/>
        <v>0.41731192908644388</v>
      </c>
      <c r="E4176" s="433">
        <f t="shared" si="592"/>
        <v>41.73</v>
      </c>
      <c r="F4176" s="430">
        <f t="shared" si="587"/>
        <v>0.43046184560951589</v>
      </c>
      <c r="G4176" s="439">
        <f t="shared" si="593"/>
        <v>41.73</v>
      </c>
      <c r="H4176" s="435">
        <f t="shared" si="588"/>
        <v>0.43046184560951589</v>
      </c>
      <c r="I4176" s="577">
        <f t="shared" si="593"/>
        <v>41.73</v>
      </c>
      <c r="J4176" s="573">
        <f t="shared" si="589"/>
        <v>0.83098468952964055</v>
      </c>
    </row>
    <row r="4177" spans="1:10" x14ac:dyDescent="0.25">
      <c r="A4177">
        <f t="shared" si="590"/>
        <v>0.41741190671560541</v>
      </c>
      <c r="B4177" s="2">
        <f t="shared" si="585"/>
        <v>41.740000000000265</v>
      </c>
      <c r="C4177" s="428">
        <f t="shared" si="591"/>
        <v>41.74</v>
      </c>
      <c r="D4177" s="425">
        <f t="shared" si="586"/>
        <v>0.4174119067156028</v>
      </c>
      <c r="E4177" s="433">
        <f t="shared" si="592"/>
        <v>41.74</v>
      </c>
      <c r="F4177" s="430">
        <f t="shared" si="587"/>
        <v>0.43055542182742046</v>
      </c>
      <c r="G4177" s="439">
        <f t="shared" si="593"/>
        <v>41.74</v>
      </c>
      <c r="H4177" s="435">
        <f t="shared" si="588"/>
        <v>0.43055542182742046</v>
      </c>
      <c r="I4177" s="577">
        <f t="shared" si="593"/>
        <v>41.74</v>
      </c>
      <c r="J4177" s="573">
        <f t="shared" si="589"/>
        <v>0.83106757673533538</v>
      </c>
    </row>
    <row r="4178" spans="1:10" x14ac:dyDescent="0.25">
      <c r="A4178">
        <f t="shared" si="590"/>
        <v>0.41751188438781089</v>
      </c>
      <c r="B4178" s="2">
        <f t="shared" si="585"/>
        <v>41.750000000000263</v>
      </c>
      <c r="C4178" s="428">
        <f t="shared" si="591"/>
        <v>41.75</v>
      </c>
      <c r="D4178" s="425">
        <f t="shared" si="586"/>
        <v>0.41751188438780829</v>
      </c>
      <c r="E4178" s="433">
        <f t="shared" si="592"/>
        <v>41.75</v>
      </c>
      <c r="F4178" s="430">
        <f t="shared" si="587"/>
        <v>0.4306490013137067</v>
      </c>
      <c r="G4178" s="439">
        <f t="shared" si="593"/>
        <v>41.75</v>
      </c>
      <c r="H4178" s="435">
        <f t="shared" si="588"/>
        <v>0.4306490013137067</v>
      </c>
      <c r="I4178" s="577">
        <f t="shared" si="593"/>
        <v>41.75</v>
      </c>
      <c r="J4178" s="573">
        <f t="shared" si="589"/>
        <v>0.83115046535677362</v>
      </c>
    </row>
    <row r="4179" spans="1:10" x14ac:dyDescent="0.25">
      <c r="A4179">
        <f t="shared" si="590"/>
        <v>0.41761186210297813</v>
      </c>
      <c r="B4179" s="2">
        <f t="shared" si="585"/>
        <v>41.760000000000261</v>
      </c>
      <c r="C4179" s="428">
        <f t="shared" si="591"/>
        <v>41.76</v>
      </c>
      <c r="D4179" s="425">
        <f t="shared" si="586"/>
        <v>0.41761186210297552</v>
      </c>
      <c r="E4179" s="433">
        <f t="shared" si="592"/>
        <v>41.76</v>
      </c>
      <c r="F4179" s="430">
        <f t="shared" si="587"/>
        <v>0.43074258406671129</v>
      </c>
      <c r="G4179" s="439">
        <f t="shared" si="593"/>
        <v>41.76</v>
      </c>
      <c r="H4179" s="435">
        <f t="shared" si="588"/>
        <v>0.43074258406671129</v>
      </c>
      <c r="I4179" s="577">
        <f t="shared" si="593"/>
        <v>41.76</v>
      </c>
      <c r="J4179" s="573">
        <f t="shared" si="589"/>
        <v>0.83123335539377896</v>
      </c>
    </row>
    <row r="4180" spans="1:10" x14ac:dyDescent="0.25">
      <c r="A4180">
        <f t="shared" si="590"/>
        <v>0.41771183986102262</v>
      </c>
      <c r="B4180" s="2">
        <f t="shared" si="585"/>
        <v>41.770000000000259</v>
      </c>
      <c r="C4180" s="428">
        <f t="shared" si="591"/>
        <v>41.77</v>
      </c>
      <c r="D4180" s="425">
        <f t="shared" si="586"/>
        <v>0.41771183986102001</v>
      </c>
      <c r="E4180" s="433">
        <f t="shared" si="592"/>
        <v>41.77</v>
      </c>
      <c r="F4180" s="430">
        <f t="shared" si="587"/>
        <v>0.43083617008477154</v>
      </c>
      <c r="G4180" s="439">
        <f t="shared" si="593"/>
        <v>41.77</v>
      </c>
      <c r="H4180" s="435">
        <f t="shared" si="588"/>
        <v>0.43083617008477154</v>
      </c>
      <c r="I4180" s="577">
        <f t="shared" si="593"/>
        <v>41.77</v>
      </c>
      <c r="J4180" s="573">
        <f t="shared" si="589"/>
        <v>0.83131624684617622</v>
      </c>
    </row>
    <row r="4181" spans="1:10" x14ac:dyDescent="0.25">
      <c r="A4181">
        <f t="shared" si="590"/>
        <v>0.41781181766185976</v>
      </c>
      <c r="B4181" s="2">
        <f t="shared" si="585"/>
        <v>41.780000000000257</v>
      </c>
      <c r="C4181" s="428">
        <f t="shared" si="591"/>
        <v>41.78</v>
      </c>
      <c r="D4181" s="425">
        <f t="shared" si="586"/>
        <v>0.41781181766185727</v>
      </c>
      <c r="E4181" s="433">
        <f t="shared" si="592"/>
        <v>41.78</v>
      </c>
      <c r="F4181" s="430">
        <f t="shared" si="587"/>
        <v>0.43092975936622552</v>
      </c>
      <c r="G4181" s="439">
        <f t="shared" si="593"/>
        <v>41.78</v>
      </c>
      <c r="H4181" s="435">
        <f t="shared" si="588"/>
        <v>0.43092975936622552</v>
      </c>
      <c r="I4181" s="577">
        <f t="shared" si="593"/>
        <v>41.78</v>
      </c>
      <c r="J4181" s="573">
        <f t="shared" si="589"/>
        <v>0.83139913971378943</v>
      </c>
    </row>
    <row r="4182" spans="1:10" x14ac:dyDescent="0.25">
      <c r="A4182">
        <f t="shared" si="590"/>
        <v>0.41791179550540553</v>
      </c>
      <c r="B4182" s="2">
        <f t="shared" si="585"/>
        <v>41.790000000000255</v>
      </c>
      <c r="C4182" s="428">
        <f t="shared" si="591"/>
        <v>41.79</v>
      </c>
      <c r="D4182" s="425">
        <f t="shared" si="586"/>
        <v>0.41791179550540303</v>
      </c>
      <c r="E4182" s="433">
        <f t="shared" si="592"/>
        <v>41.79</v>
      </c>
      <c r="F4182" s="430">
        <f t="shared" si="587"/>
        <v>0.4310233519094121</v>
      </c>
      <c r="G4182" s="439">
        <f t="shared" si="593"/>
        <v>41.79</v>
      </c>
      <c r="H4182" s="435">
        <f t="shared" si="588"/>
        <v>0.4310233519094121</v>
      </c>
      <c r="I4182" s="577">
        <f t="shared" si="593"/>
        <v>41.79</v>
      </c>
      <c r="J4182" s="573">
        <f t="shared" si="589"/>
        <v>0.83148203399644327</v>
      </c>
    </row>
    <row r="4183" spans="1:10" x14ac:dyDescent="0.25">
      <c r="A4183">
        <f t="shared" si="590"/>
        <v>0.4180117733915758</v>
      </c>
      <c r="B4183" s="2">
        <f t="shared" si="585"/>
        <v>41.800000000000253</v>
      </c>
      <c r="C4183" s="428">
        <f t="shared" si="591"/>
        <v>41.8</v>
      </c>
      <c r="D4183" s="425">
        <f t="shared" si="586"/>
        <v>0.41801177339157319</v>
      </c>
      <c r="E4183" s="433">
        <f t="shared" si="592"/>
        <v>41.8</v>
      </c>
      <c r="F4183" s="430">
        <f t="shared" si="587"/>
        <v>0.43111694771267095</v>
      </c>
      <c r="G4183" s="439">
        <f t="shared" si="593"/>
        <v>41.8</v>
      </c>
      <c r="H4183" s="435">
        <f t="shared" si="588"/>
        <v>0.43111694771267095</v>
      </c>
      <c r="I4183" s="577">
        <f t="shared" si="593"/>
        <v>41.8</v>
      </c>
      <c r="J4183" s="573">
        <f t="shared" si="589"/>
        <v>0.83156492969396201</v>
      </c>
    </row>
    <row r="4184" spans="1:10" x14ac:dyDescent="0.25">
      <c r="A4184">
        <f t="shared" si="590"/>
        <v>0.41811175132028661</v>
      </c>
      <c r="B4184" s="2">
        <f t="shared" si="585"/>
        <v>41.810000000000251</v>
      </c>
      <c r="C4184" s="428">
        <f t="shared" si="591"/>
        <v>41.81</v>
      </c>
      <c r="D4184" s="425">
        <f t="shared" si="586"/>
        <v>0.41811175132028411</v>
      </c>
      <c r="E4184" s="433">
        <f t="shared" si="592"/>
        <v>41.81</v>
      </c>
      <c r="F4184" s="430">
        <f t="shared" si="587"/>
        <v>0.43121054677434278</v>
      </c>
      <c r="G4184" s="439">
        <f t="shared" si="593"/>
        <v>41.81</v>
      </c>
      <c r="H4184" s="435">
        <f t="shared" si="588"/>
        <v>0.43121054677434278</v>
      </c>
      <c r="I4184" s="577">
        <f t="shared" si="593"/>
        <v>41.81</v>
      </c>
      <c r="J4184" s="573">
        <f t="shared" si="589"/>
        <v>0.83164782680617033</v>
      </c>
    </row>
    <row r="4185" spans="1:10" x14ac:dyDescent="0.25">
      <c r="A4185">
        <f t="shared" si="590"/>
        <v>0.41821172929145412</v>
      </c>
      <c r="B4185" s="2">
        <f t="shared" si="585"/>
        <v>41.820000000000249</v>
      </c>
      <c r="C4185" s="428">
        <f t="shared" si="591"/>
        <v>41.82</v>
      </c>
      <c r="D4185" s="425">
        <f t="shared" si="586"/>
        <v>0.41821172929145162</v>
      </c>
      <c r="E4185" s="433">
        <f t="shared" si="592"/>
        <v>41.82</v>
      </c>
      <c r="F4185" s="430">
        <f t="shared" si="587"/>
        <v>0.43130414909276837</v>
      </c>
      <c r="G4185" s="439">
        <f t="shared" si="593"/>
        <v>41.82</v>
      </c>
      <c r="H4185" s="435">
        <f t="shared" si="588"/>
        <v>0.43130414909276837</v>
      </c>
      <c r="I4185" s="577">
        <f t="shared" si="593"/>
        <v>41.82</v>
      </c>
      <c r="J4185" s="573">
        <f t="shared" si="589"/>
        <v>0.83173072533289216</v>
      </c>
    </row>
    <row r="4186" spans="1:10" x14ac:dyDescent="0.25">
      <c r="A4186">
        <f t="shared" si="590"/>
        <v>0.41831170730499495</v>
      </c>
      <c r="B4186" s="2">
        <f t="shared" si="585"/>
        <v>41.830000000000247</v>
      </c>
      <c r="C4186" s="428">
        <f t="shared" si="591"/>
        <v>41.83</v>
      </c>
      <c r="D4186" s="425">
        <f t="shared" si="586"/>
        <v>0.41831170730499245</v>
      </c>
      <c r="E4186" s="433">
        <f t="shared" si="592"/>
        <v>41.83</v>
      </c>
      <c r="F4186" s="430">
        <f t="shared" si="587"/>
        <v>0.43139775466629016</v>
      </c>
      <c r="G4186" s="439">
        <f t="shared" si="593"/>
        <v>41.83</v>
      </c>
      <c r="H4186" s="435">
        <f t="shared" si="588"/>
        <v>0.43139775466629016</v>
      </c>
      <c r="I4186" s="577">
        <f t="shared" si="593"/>
        <v>41.83</v>
      </c>
      <c r="J4186" s="573">
        <f t="shared" si="589"/>
        <v>0.83181362527395275</v>
      </c>
    </row>
    <row r="4187" spans="1:10" x14ac:dyDescent="0.25">
      <c r="A4187">
        <f t="shared" si="590"/>
        <v>0.41841168536082562</v>
      </c>
      <c r="B4187" s="2">
        <f t="shared" si="585"/>
        <v>41.840000000000245</v>
      </c>
      <c r="C4187" s="428">
        <f t="shared" si="591"/>
        <v>41.84</v>
      </c>
      <c r="D4187" s="425">
        <f t="shared" si="586"/>
        <v>0.41841168536082318</v>
      </c>
      <c r="E4187" s="433">
        <f t="shared" si="592"/>
        <v>41.84</v>
      </c>
      <c r="F4187" s="430">
        <f t="shared" si="587"/>
        <v>0.43149136349325079</v>
      </c>
      <c r="G4187" s="439">
        <f t="shared" si="593"/>
        <v>41.84</v>
      </c>
      <c r="H4187" s="435">
        <f t="shared" si="588"/>
        <v>0.43149136349325079</v>
      </c>
      <c r="I4187" s="577">
        <f t="shared" si="593"/>
        <v>41.84</v>
      </c>
      <c r="J4187" s="573">
        <f t="shared" si="589"/>
        <v>0.83189652662917624</v>
      </c>
    </row>
    <row r="4188" spans="1:10" x14ac:dyDescent="0.25">
      <c r="A4188">
        <f t="shared" si="590"/>
        <v>0.41851166345886287</v>
      </c>
      <c r="B4188" s="2">
        <f t="shared" si="585"/>
        <v>41.850000000000243</v>
      </c>
      <c r="C4188" s="428">
        <f t="shared" si="591"/>
        <v>41.85</v>
      </c>
      <c r="D4188" s="425">
        <f t="shared" si="586"/>
        <v>0.41851166345886048</v>
      </c>
      <c r="E4188" s="433">
        <f t="shared" si="592"/>
        <v>41.85</v>
      </c>
      <c r="F4188" s="430">
        <f t="shared" si="587"/>
        <v>0.43158497557199382</v>
      </c>
      <c r="G4188" s="439">
        <f t="shared" si="593"/>
        <v>41.85</v>
      </c>
      <c r="H4188" s="435">
        <f t="shared" si="588"/>
        <v>0.43158497557199382</v>
      </c>
      <c r="I4188" s="577">
        <f t="shared" si="593"/>
        <v>41.85</v>
      </c>
      <c r="J4188" s="573">
        <f t="shared" si="589"/>
        <v>0.83197942939838743</v>
      </c>
    </row>
    <row r="4189" spans="1:10" x14ac:dyDescent="0.25">
      <c r="A4189">
        <f t="shared" si="590"/>
        <v>0.41861164159902364</v>
      </c>
      <c r="B4189" s="2">
        <f t="shared" si="585"/>
        <v>41.860000000000241</v>
      </c>
      <c r="C4189" s="428">
        <f t="shared" si="591"/>
        <v>41.86</v>
      </c>
      <c r="D4189" s="425">
        <f t="shared" si="586"/>
        <v>0.4186116415990212</v>
      </c>
      <c r="E4189" s="433">
        <f t="shared" si="592"/>
        <v>41.86</v>
      </c>
      <c r="F4189" s="430">
        <f t="shared" si="587"/>
        <v>0.43167859090086369</v>
      </c>
      <c r="G4189" s="439">
        <f t="shared" si="593"/>
        <v>41.86</v>
      </c>
      <c r="H4189" s="435">
        <f t="shared" si="588"/>
        <v>0.43167859090086369</v>
      </c>
      <c r="I4189" s="577">
        <f t="shared" si="593"/>
        <v>41.86</v>
      </c>
      <c r="J4189" s="573">
        <f t="shared" si="589"/>
        <v>0.83206233358141057</v>
      </c>
    </row>
    <row r="4190" spans="1:10" x14ac:dyDescent="0.25">
      <c r="A4190">
        <f t="shared" si="590"/>
        <v>0.41871161978122506</v>
      </c>
      <c r="B4190" s="2">
        <f t="shared" si="585"/>
        <v>41.870000000000239</v>
      </c>
      <c r="C4190" s="428">
        <f t="shared" si="591"/>
        <v>41.87</v>
      </c>
      <c r="D4190" s="425">
        <f t="shared" si="586"/>
        <v>0.41871161978122262</v>
      </c>
      <c r="E4190" s="433">
        <f t="shared" si="592"/>
        <v>41.87</v>
      </c>
      <c r="F4190" s="430">
        <f t="shared" si="587"/>
        <v>0.43177220947820566</v>
      </c>
      <c r="G4190" s="439">
        <f t="shared" si="593"/>
        <v>41.87</v>
      </c>
      <c r="H4190" s="435">
        <f t="shared" si="588"/>
        <v>0.43177220947820566</v>
      </c>
      <c r="I4190" s="577">
        <f t="shared" si="593"/>
        <v>41.87</v>
      </c>
      <c r="J4190" s="573">
        <f t="shared" si="589"/>
        <v>0.83214523917807093</v>
      </c>
    </row>
    <row r="4191" spans="1:10" x14ac:dyDescent="0.25">
      <c r="A4191">
        <f t="shared" si="590"/>
        <v>0.41881159800538431</v>
      </c>
      <c r="B4191" s="2">
        <f t="shared" si="585"/>
        <v>41.880000000000237</v>
      </c>
      <c r="C4191" s="428">
        <f t="shared" si="591"/>
        <v>41.88</v>
      </c>
      <c r="D4191" s="425">
        <f t="shared" si="586"/>
        <v>0.41881159800538204</v>
      </c>
      <c r="E4191" s="433">
        <f t="shared" si="592"/>
        <v>41.88</v>
      </c>
      <c r="F4191" s="430">
        <f t="shared" si="587"/>
        <v>0.43186583130236561</v>
      </c>
      <c r="G4191" s="439">
        <f t="shared" si="593"/>
        <v>41.88</v>
      </c>
      <c r="H4191" s="435">
        <f t="shared" si="588"/>
        <v>0.43186583130236561</v>
      </c>
      <c r="I4191" s="577">
        <f t="shared" si="593"/>
        <v>41.88</v>
      </c>
      <c r="J4191" s="573">
        <f t="shared" si="589"/>
        <v>0.83222814618819241</v>
      </c>
    </row>
    <row r="4192" spans="1:10" x14ac:dyDescent="0.25">
      <c r="A4192">
        <f t="shared" si="590"/>
        <v>0.41891157627141895</v>
      </c>
      <c r="B4192" s="2">
        <f t="shared" ref="B4192:B4255" si="594">B4191+0.01</f>
        <v>41.890000000000235</v>
      </c>
      <c r="C4192" s="428">
        <f t="shared" si="591"/>
        <v>41.89</v>
      </c>
      <c r="D4192" s="425">
        <f t="shared" si="586"/>
        <v>0.41891157627141656</v>
      </c>
      <c r="E4192" s="433">
        <f t="shared" si="592"/>
        <v>41.89</v>
      </c>
      <c r="F4192" s="430">
        <f t="shared" si="587"/>
        <v>0.4319594563716902</v>
      </c>
      <c r="G4192" s="439">
        <f t="shared" si="593"/>
        <v>41.89</v>
      </c>
      <c r="H4192" s="435">
        <f t="shared" si="588"/>
        <v>0.4319594563716902</v>
      </c>
      <c r="I4192" s="577">
        <f t="shared" si="593"/>
        <v>41.89</v>
      </c>
      <c r="J4192" s="573">
        <f t="shared" si="589"/>
        <v>0.83231105461160027</v>
      </c>
    </row>
    <row r="4193" spans="1:10" x14ac:dyDescent="0.25">
      <c r="A4193">
        <f t="shared" si="590"/>
        <v>0.41901155457924649</v>
      </c>
      <c r="B4193" s="2">
        <f t="shared" si="594"/>
        <v>41.900000000000233</v>
      </c>
      <c r="C4193" s="428">
        <f t="shared" si="591"/>
        <v>41.9</v>
      </c>
      <c r="D4193" s="425">
        <f t="shared" si="586"/>
        <v>0.41901155457924416</v>
      </c>
      <c r="E4193" s="433">
        <f t="shared" si="592"/>
        <v>41.9</v>
      </c>
      <c r="F4193" s="430">
        <f t="shared" si="587"/>
        <v>0.43205308468452702</v>
      </c>
      <c r="G4193" s="439">
        <f t="shared" si="593"/>
        <v>41.9</v>
      </c>
      <c r="H4193" s="435">
        <f t="shared" si="588"/>
        <v>0.43205308468452702</v>
      </c>
      <c r="I4193" s="577">
        <f t="shared" si="593"/>
        <v>41.9</v>
      </c>
      <c r="J4193" s="573">
        <f t="shared" si="589"/>
        <v>0.83239396444811897</v>
      </c>
    </row>
    <row r="4194" spans="1:10" x14ac:dyDescent="0.25">
      <c r="A4194">
        <f t="shared" si="590"/>
        <v>0.41911153292878472</v>
      </c>
      <c r="B4194" s="2">
        <f t="shared" si="594"/>
        <v>41.910000000000231</v>
      </c>
      <c r="C4194" s="428">
        <f t="shared" si="591"/>
        <v>41.91</v>
      </c>
      <c r="D4194" s="425">
        <f t="shared" si="586"/>
        <v>0.41911153292878234</v>
      </c>
      <c r="E4194" s="433">
        <f t="shared" si="592"/>
        <v>41.91</v>
      </c>
      <c r="F4194" s="430">
        <f t="shared" si="587"/>
        <v>0.43214671623922435</v>
      </c>
      <c r="G4194" s="439">
        <f t="shared" si="593"/>
        <v>41.91</v>
      </c>
      <c r="H4194" s="435">
        <f t="shared" si="588"/>
        <v>0.43214671623922435</v>
      </c>
      <c r="I4194" s="577">
        <f t="shared" si="593"/>
        <v>41.91</v>
      </c>
      <c r="J4194" s="573">
        <f t="shared" si="589"/>
        <v>0.83247687569757334</v>
      </c>
    </row>
    <row r="4195" spans="1:10" x14ac:dyDescent="0.25">
      <c r="A4195">
        <f t="shared" si="590"/>
        <v>0.41921151131995144</v>
      </c>
      <c r="B4195" s="2">
        <f t="shared" si="594"/>
        <v>41.920000000000229</v>
      </c>
      <c r="C4195" s="428">
        <f t="shared" si="591"/>
        <v>41.92</v>
      </c>
      <c r="D4195" s="425">
        <f t="shared" si="586"/>
        <v>0.41921151131994916</v>
      </c>
      <c r="E4195" s="433">
        <f t="shared" si="592"/>
        <v>41.92</v>
      </c>
      <c r="F4195" s="430">
        <f t="shared" si="587"/>
        <v>0.43224035103413144</v>
      </c>
      <c r="G4195" s="439">
        <f t="shared" si="593"/>
        <v>41.92</v>
      </c>
      <c r="H4195" s="435">
        <f t="shared" si="588"/>
        <v>0.43224035103413144</v>
      </c>
      <c r="I4195" s="577">
        <f t="shared" si="593"/>
        <v>41.92</v>
      </c>
      <c r="J4195" s="573">
        <f t="shared" si="589"/>
        <v>0.83255978835978839</v>
      </c>
    </row>
    <row r="4196" spans="1:10" x14ac:dyDescent="0.25">
      <c r="A4196">
        <f t="shared" si="590"/>
        <v>0.41931148975266491</v>
      </c>
      <c r="B4196" s="2">
        <f t="shared" si="594"/>
        <v>41.930000000000227</v>
      </c>
      <c r="C4196" s="428">
        <f t="shared" si="591"/>
        <v>41.93</v>
      </c>
      <c r="D4196" s="425">
        <f t="shared" si="586"/>
        <v>0.41931148975266264</v>
      </c>
      <c r="E4196" s="433">
        <f t="shared" si="592"/>
        <v>41.93</v>
      </c>
      <c r="F4196" s="430">
        <f t="shared" si="587"/>
        <v>0.43233398906759785</v>
      </c>
      <c r="G4196" s="439">
        <f t="shared" si="593"/>
        <v>41.93</v>
      </c>
      <c r="H4196" s="435">
        <f t="shared" si="588"/>
        <v>0.43233398906759785</v>
      </c>
      <c r="I4196" s="577">
        <f t="shared" si="593"/>
        <v>41.93</v>
      </c>
      <c r="J4196" s="573">
        <f t="shared" si="589"/>
        <v>0.83264270243458838</v>
      </c>
    </row>
    <row r="4197" spans="1:10" x14ac:dyDescent="0.25">
      <c r="A4197">
        <f t="shared" si="590"/>
        <v>0.41941146822684333</v>
      </c>
      <c r="B4197" s="2">
        <f t="shared" si="594"/>
        <v>41.940000000000225</v>
      </c>
      <c r="C4197" s="428">
        <f t="shared" si="591"/>
        <v>41.94</v>
      </c>
      <c r="D4197" s="425">
        <f t="shared" si="586"/>
        <v>0.41941146822684106</v>
      </c>
      <c r="E4197" s="433">
        <f t="shared" si="592"/>
        <v>41.94</v>
      </c>
      <c r="F4197" s="430">
        <f t="shared" si="587"/>
        <v>0.43242763033797443</v>
      </c>
      <c r="G4197" s="439">
        <f t="shared" si="593"/>
        <v>41.94</v>
      </c>
      <c r="H4197" s="435">
        <f t="shared" si="588"/>
        <v>0.43242763033797443</v>
      </c>
      <c r="I4197" s="577">
        <f t="shared" si="593"/>
        <v>41.94</v>
      </c>
      <c r="J4197" s="573">
        <f t="shared" si="589"/>
        <v>0.83272561792179878</v>
      </c>
    </row>
    <row r="4198" spans="1:10" x14ac:dyDescent="0.25">
      <c r="A4198">
        <f t="shared" si="590"/>
        <v>0.41951144674240515</v>
      </c>
      <c r="B4198" s="2">
        <f t="shared" si="594"/>
        <v>41.950000000000223</v>
      </c>
      <c r="C4198" s="428">
        <f t="shared" si="591"/>
        <v>41.95</v>
      </c>
      <c r="D4198" s="425">
        <f t="shared" si="586"/>
        <v>0.41951144674240293</v>
      </c>
      <c r="E4198" s="433">
        <f t="shared" si="592"/>
        <v>41.95</v>
      </c>
      <c r="F4198" s="430">
        <f t="shared" si="587"/>
        <v>0.43252127484361258</v>
      </c>
      <c r="G4198" s="439">
        <f t="shared" si="593"/>
        <v>41.95</v>
      </c>
      <c r="H4198" s="435">
        <f t="shared" si="588"/>
        <v>0.43252127484361258</v>
      </c>
      <c r="I4198" s="577">
        <f t="shared" si="593"/>
        <v>41.95</v>
      </c>
      <c r="J4198" s="573">
        <f t="shared" si="589"/>
        <v>0.83280853482124417</v>
      </c>
    </row>
    <row r="4199" spans="1:10" x14ac:dyDescent="0.25">
      <c r="A4199">
        <f t="shared" si="590"/>
        <v>0.41961142529926881</v>
      </c>
      <c r="B4199" s="2">
        <f t="shared" si="594"/>
        <v>41.960000000000221</v>
      </c>
      <c r="C4199" s="428">
        <f t="shared" si="591"/>
        <v>41.96</v>
      </c>
      <c r="D4199" s="425">
        <f t="shared" si="586"/>
        <v>0.41961142529926665</v>
      </c>
      <c r="E4199" s="433">
        <f t="shared" si="592"/>
        <v>41.96</v>
      </c>
      <c r="F4199" s="430">
        <f t="shared" si="587"/>
        <v>0.43261492258286449</v>
      </c>
      <c r="G4199" s="439">
        <f t="shared" si="593"/>
        <v>41.96</v>
      </c>
      <c r="H4199" s="435">
        <f t="shared" si="588"/>
        <v>0.43261492258286449</v>
      </c>
      <c r="I4199" s="577">
        <f t="shared" si="593"/>
        <v>41.96</v>
      </c>
      <c r="J4199" s="573">
        <f t="shared" si="589"/>
        <v>0.83289145313274915</v>
      </c>
    </row>
    <row r="4200" spans="1:10" x14ac:dyDescent="0.25">
      <c r="A4200">
        <f t="shared" si="590"/>
        <v>0.41971140389735323</v>
      </c>
      <c r="B4200" s="2">
        <f t="shared" si="594"/>
        <v>41.970000000000219</v>
      </c>
      <c r="C4200" s="428">
        <f t="shared" si="591"/>
        <v>41.97</v>
      </c>
      <c r="D4200" s="425">
        <f t="shared" si="586"/>
        <v>0.41971140389735107</v>
      </c>
      <c r="E4200" s="433">
        <f t="shared" si="592"/>
        <v>41.97</v>
      </c>
      <c r="F4200" s="430">
        <f t="shared" si="587"/>
        <v>0.43270857355408326</v>
      </c>
      <c r="G4200" s="439">
        <f t="shared" si="593"/>
        <v>41.97</v>
      </c>
      <c r="H4200" s="435">
        <f t="shared" si="588"/>
        <v>0.43270857355408326</v>
      </c>
      <c r="I4200" s="577">
        <f t="shared" si="593"/>
        <v>41.97</v>
      </c>
      <c r="J4200" s="573">
        <f t="shared" si="589"/>
        <v>0.83297437285613929</v>
      </c>
    </row>
    <row r="4201" spans="1:10" x14ac:dyDescent="0.25">
      <c r="A4201">
        <f t="shared" si="590"/>
        <v>0.41981138253657729</v>
      </c>
      <c r="B4201" s="2">
        <f t="shared" si="594"/>
        <v>41.980000000000217</v>
      </c>
      <c r="C4201" s="428">
        <f t="shared" si="591"/>
        <v>41.98</v>
      </c>
      <c r="D4201" s="425">
        <f t="shared" si="586"/>
        <v>0.41981138253657507</v>
      </c>
      <c r="E4201" s="433">
        <f t="shared" si="592"/>
        <v>41.98</v>
      </c>
      <c r="F4201" s="430">
        <f t="shared" si="587"/>
        <v>0.43280222775562238</v>
      </c>
      <c r="G4201" s="439">
        <f t="shared" si="593"/>
        <v>41.98</v>
      </c>
      <c r="H4201" s="435">
        <f t="shared" si="588"/>
        <v>0.43280222775562238</v>
      </c>
      <c r="I4201" s="577">
        <f t="shared" si="593"/>
        <v>41.98</v>
      </c>
      <c r="J4201" s="573">
        <f t="shared" si="589"/>
        <v>0.83305729399123896</v>
      </c>
    </row>
    <row r="4202" spans="1:10" x14ac:dyDescent="0.25">
      <c r="A4202">
        <f t="shared" si="590"/>
        <v>0.41991136121685996</v>
      </c>
      <c r="B4202" s="2">
        <f t="shared" si="594"/>
        <v>41.990000000000215</v>
      </c>
      <c r="C4202" s="428">
        <f t="shared" si="591"/>
        <v>41.99</v>
      </c>
      <c r="D4202" s="425">
        <f t="shared" si="586"/>
        <v>0.41991136121685785</v>
      </c>
      <c r="E4202" s="433">
        <f t="shared" si="592"/>
        <v>41.99</v>
      </c>
      <c r="F4202" s="430">
        <f t="shared" si="587"/>
        <v>0.43289588518583683</v>
      </c>
      <c r="G4202" s="439">
        <f t="shared" si="593"/>
        <v>41.99</v>
      </c>
      <c r="H4202" s="435">
        <f t="shared" si="588"/>
        <v>0.43289588518583683</v>
      </c>
      <c r="I4202" s="577">
        <f t="shared" si="593"/>
        <v>41.99</v>
      </c>
      <c r="J4202" s="573">
        <f t="shared" si="589"/>
        <v>0.83314021653787362</v>
      </c>
    </row>
    <row r="4203" spans="1:10" x14ac:dyDescent="0.25">
      <c r="A4203">
        <f t="shared" si="590"/>
        <v>0.42001133993812051</v>
      </c>
      <c r="B4203" s="2">
        <f t="shared" si="594"/>
        <v>42.000000000000213</v>
      </c>
      <c r="C4203" s="428">
        <f t="shared" si="591"/>
        <v>42</v>
      </c>
      <c r="D4203" s="425">
        <f t="shared" si="586"/>
        <v>0.42001133993811834</v>
      </c>
      <c r="E4203" s="433">
        <f t="shared" si="592"/>
        <v>42</v>
      </c>
      <c r="F4203" s="430">
        <f t="shared" si="587"/>
        <v>0.43298954584308152</v>
      </c>
      <c r="G4203" s="439">
        <f t="shared" si="593"/>
        <v>42</v>
      </c>
      <c r="H4203" s="435">
        <f t="shared" si="588"/>
        <v>0.43298954584308152</v>
      </c>
      <c r="I4203" s="577">
        <f t="shared" si="593"/>
        <v>42</v>
      </c>
      <c r="J4203" s="573">
        <f t="shared" si="589"/>
        <v>0.83322314049586776</v>
      </c>
    </row>
    <row r="4204" spans="1:10" x14ac:dyDescent="0.25">
      <c r="A4204">
        <f t="shared" si="590"/>
        <v>0.4201113187002784</v>
      </c>
      <c r="B4204" s="2">
        <f t="shared" si="594"/>
        <v>42.010000000000211</v>
      </c>
      <c r="C4204" s="428">
        <f t="shared" si="591"/>
        <v>42.01</v>
      </c>
      <c r="D4204" s="425">
        <f t="shared" si="586"/>
        <v>0.42011131870027629</v>
      </c>
      <c r="E4204" s="433">
        <f t="shared" si="592"/>
        <v>42.01</v>
      </c>
      <c r="F4204" s="430">
        <f t="shared" si="587"/>
        <v>0.43308320972571285</v>
      </c>
      <c r="G4204" s="439">
        <f t="shared" si="593"/>
        <v>42.01</v>
      </c>
      <c r="H4204" s="435">
        <f t="shared" si="588"/>
        <v>0.43308320972571285</v>
      </c>
      <c r="I4204" s="577">
        <f t="shared" si="593"/>
        <v>42.01</v>
      </c>
      <c r="J4204" s="573">
        <f t="shared" si="589"/>
        <v>0.83330606586504707</v>
      </c>
    </row>
    <row r="4205" spans="1:10" x14ac:dyDescent="0.25">
      <c r="A4205">
        <f t="shared" si="590"/>
        <v>0.42021129750325309</v>
      </c>
      <c r="B4205" s="2">
        <f t="shared" si="594"/>
        <v>42.020000000000209</v>
      </c>
      <c r="C4205" s="428">
        <f t="shared" si="591"/>
        <v>42.02</v>
      </c>
      <c r="D4205" s="425">
        <f t="shared" si="586"/>
        <v>0.42021129750325109</v>
      </c>
      <c r="E4205" s="433">
        <f t="shared" si="592"/>
        <v>42.02</v>
      </c>
      <c r="F4205" s="430">
        <f t="shared" si="587"/>
        <v>0.43317687683208767</v>
      </c>
      <c r="G4205" s="439">
        <f t="shared" si="593"/>
        <v>42.02</v>
      </c>
      <c r="H4205" s="435">
        <f t="shared" si="588"/>
        <v>0.43317687683208767</v>
      </c>
      <c r="I4205" s="577">
        <f t="shared" si="593"/>
        <v>42.02</v>
      </c>
      <c r="J4205" s="573">
        <f t="shared" si="589"/>
        <v>0.83338899264523614</v>
      </c>
    </row>
    <row r="4206" spans="1:10" x14ac:dyDescent="0.25">
      <c r="A4206">
        <f t="shared" si="590"/>
        <v>0.42031127634696441</v>
      </c>
      <c r="B4206" s="2">
        <f t="shared" si="594"/>
        <v>42.030000000000207</v>
      </c>
      <c r="C4206" s="428">
        <f t="shared" si="591"/>
        <v>42.03</v>
      </c>
      <c r="D4206" s="425">
        <f t="shared" si="586"/>
        <v>0.42031127634696236</v>
      </c>
      <c r="E4206" s="433">
        <f t="shared" si="592"/>
        <v>42.03</v>
      </c>
      <c r="F4206" s="430">
        <f t="shared" si="587"/>
        <v>0.43327054716056351</v>
      </c>
      <c r="G4206" s="439">
        <f t="shared" si="593"/>
        <v>42.03</v>
      </c>
      <c r="H4206" s="435">
        <f t="shared" si="588"/>
        <v>0.43327054716056351</v>
      </c>
      <c r="I4206" s="577">
        <f t="shared" si="593"/>
        <v>42.03</v>
      </c>
      <c r="J4206" s="573">
        <f t="shared" si="589"/>
        <v>0.83347192083625987</v>
      </c>
    </row>
    <row r="4207" spans="1:10" x14ac:dyDescent="0.25">
      <c r="A4207">
        <f t="shared" si="590"/>
        <v>0.42041125523133221</v>
      </c>
      <c r="B4207" s="2">
        <f t="shared" si="594"/>
        <v>42.040000000000205</v>
      </c>
      <c r="C4207" s="428">
        <f t="shared" si="591"/>
        <v>42.04</v>
      </c>
      <c r="D4207" s="425">
        <f t="shared" si="586"/>
        <v>0.42041125523133016</v>
      </c>
      <c r="E4207" s="433">
        <f t="shared" si="592"/>
        <v>42.04</v>
      </c>
      <c r="F4207" s="430">
        <f t="shared" si="587"/>
        <v>0.43336422070949898</v>
      </c>
      <c r="G4207" s="439">
        <f t="shared" si="593"/>
        <v>42.04</v>
      </c>
      <c r="H4207" s="435">
        <f t="shared" si="588"/>
        <v>0.43336422070949898</v>
      </c>
      <c r="I4207" s="577">
        <f t="shared" si="593"/>
        <v>42.04</v>
      </c>
      <c r="J4207" s="573">
        <f t="shared" si="589"/>
        <v>0.83355485043794431</v>
      </c>
    </row>
    <row r="4208" spans="1:10" x14ac:dyDescent="0.25">
      <c r="A4208">
        <f t="shared" si="590"/>
        <v>0.4205112341562765</v>
      </c>
      <c r="B4208" s="2">
        <f t="shared" si="594"/>
        <v>42.050000000000203</v>
      </c>
      <c r="C4208" s="428">
        <f t="shared" si="591"/>
        <v>42.05</v>
      </c>
      <c r="D4208" s="425">
        <f t="shared" si="586"/>
        <v>0.42051123415627445</v>
      </c>
      <c r="E4208" s="433">
        <f t="shared" si="592"/>
        <v>42.05</v>
      </c>
      <c r="F4208" s="430">
        <f t="shared" si="587"/>
        <v>0.43345789747725322</v>
      </c>
      <c r="G4208" s="439">
        <f t="shared" si="593"/>
        <v>42.05</v>
      </c>
      <c r="H4208" s="435">
        <f t="shared" si="588"/>
        <v>0.43345789747725322</v>
      </c>
      <c r="I4208" s="577">
        <f t="shared" si="593"/>
        <v>42.05</v>
      </c>
      <c r="J4208" s="573">
        <f t="shared" si="589"/>
        <v>0.83363778145011358</v>
      </c>
    </row>
    <row r="4209" spans="1:10" x14ac:dyDescent="0.25">
      <c r="A4209">
        <f t="shared" si="590"/>
        <v>0.42061121312171745</v>
      </c>
      <c r="B4209" s="2">
        <f t="shared" si="594"/>
        <v>42.060000000000201</v>
      </c>
      <c r="C4209" s="428">
        <f t="shared" si="591"/>
        <v>42.06</v>
      </c>
      <c r="D4209" s="425">
        <f t="shared" si="586"/>
        <v>0.42061121312171551</v>
      </c>
      <c r="E4209" s="433">
        <f t="shared" si="592"/>
        <v>42.06</v>
      </c>
      <c r="F4209" s="430">
        <f t="shared" si="587"/>
        <v>0.43355157746218637</v>
      </c>
      <c r="G4209" s="439">
        <f t="shared" si="593"/>
        <v>42.06</v>
      </c>
      <c r="H4209" s="435">
        <f t="shared" si="588"/>
        <v>0.43355157746218637</v>
      </c>
      <c r="I4209" s="577">
        <f t="shared" si="593"/>
        <v>42.06</v>
      </c>
      <c r="J4209" s="573">
        <f t="shared" si="589"/>
        <v>0.83372071387259361</v>
      </c>
    </row>
    <row r="4210" spans="1:10" x14ac:dyDescent="0.25">
      <c r="A4210">
        <f t="shared" si="590"/>
        <v>0.42071119212757552</v>
      </c>
      <c r="B4210" s="2">
        <f t="shared" si="594"/>
        <v>42.070000000000199</v>
      </c>
      <c r="C4210" s="428">
        <f t="shared" si="591"/>
        <v>42.07</v>
      </c>
      <c r="D4210" s="425">
        <f t="shared" si="586"/>
        <v>0.42071119212757346</v>
      </c>
      <c r="E4210" s="433">
        <f t="shared" si="592"/>
        <v>42.07</v>
      </c>
      <c r="F4210" s="430">
        <f t="shared" si="587"/>
        <v>0.43364526066265902</v>
      </c>
      <c r="G4210" s="439">
        <f t="shared" si="593"/>
        <v>42.07</v>
      </c>
      <c r="H4210" s="435">
        <f t="shared" si="588"/>
        <v>0.43364526066265902</v>
      </c>
      <c r="I4210" s="577">
        <f t="shared" si="593"/>
        <v>42.07</v>
      </c>
      <c r="J4210" s="573">
        <f t="shared" si="589"/>
        <v>0.83380364770520909</v>
      </c>
    </row>
    <row r="4211" spans="1:10" x14ac:dyDescent="0.25">
      <c r="A4211">
        <f t="shared" si="590"/>
        <v>0.42081117117377109</v>
      </c>
      <c r="B4211" s="2">
        <f t="shared" si="594"/>
        <v>42.080000000000197</v>
      </c>
      <c r="C4211" s="428">
        <f t="shared" si="591"/>
        <v>42.08</v>
      </c>
      <c r="D4211" s="425">
        <f t="shared" si="586"/>
        <v>0.42081117117376909</v>
      </c>
      <c r="E4211" s="433">
        <f t="shared" si="592"/>
        <v>42.08</v>
      </c>
      <c r="F4211" s="430">
        <f t="shared" si="587"/>
        <v>0.43373894707703292</v>
      </c>
      <c r="G4211" s="439">
        <f t="shared" si="593"/>
        <v>42.08</v>
      </c>
      <c r="H4211" s="435">
        <f t="shared" si="588"/>
        <v>0.43373894707703292</v>
      </c>
      <c r="I4211" s="577">
        <f t="shared" si="593"/>
        <v>42.08</v>
      </c>
      <c r="J4211" s="573">
        <f t="shared" si="589"/>
        <v>0.83388658294778584</v>
      </c>
    </row>
    <row r="4212" spans="1:10" x14ac:dyDescent="0.25">
      <c r="A4212">
        <f t="shared" si="590"/>
        <v>0.42091115026022496</v>
      </c>
      <c r="B4212" s="2">
        <f t="shared" si="594"/>
        <v>42.090000000000195</v>
      </c>
      <c r="C4212" s="428">
        <f t="shared" si="591"/>
        <v>42.09</v>
      </c>
      <c r="D4212" s="425">
        <f t="shared" si="586"/>
        <v>0.42091115026022308</v>
      </c>
      <c r="E4212" s="433">
        <f t="shared" si="592"/>
        <v>42.09</v>
      </c>
      <c r="F4212" s="430">
        <f t="shared" si="587"/>
        <v>0.43383263670367034</v>
      </c>
      <c r="G4212" s="439">
        <f t="shared" si="593"/>
        <v>42.09</v>
      </c>
      <c r="H4212" s="435">
        <f t="shared" si="588"/>
        <v>0.43383263670367034</v>
      </c>
      <c r="I4212" s="577">
        <f t="shared" si="593"/>
        <v>42.09</v>
      </c>
      <c r="J4212" s="573">
        <f t="shared" si="589"/>
        <v>0.83396951960014865</v>
      </c>
    </row>
    <row r="4213" spans="1:10" x14ac:dyDescent="0.25">
      <c r="A4213">
        <f t="shared" si="590"/>
        <v>0.42101112938685792</v>
      </c>
      <c r="B4213" s="2">
        <f t="shared" si="594"/>
        <v>42.100000000000193</v>
      </c>
      <c r="C4213" s="428">
        <f t="shared" si="591"/>
        <v>42.1</v>
      </c>
      <c r="D4213" s="425">
        <f t="shared" si="586"/>
        <v>0.42101112938685603</v>
      </c>
      <c r="E4213" s="433">
        <f t="shared" si="592"/>
        <v>42.1</v>
      </c>
      <c r="F4213" s="430">
        <f t="shared" si="587"/>
        <v>0.43392632954093441</v>
      </c>
      <c r="G4213" s="439">
        <f t="shared" si="593"/>
        <v>42.1</v>
      </c>
      <c r="H4213" s="435">
        <f t="shared" si="588"/>
        <v>0.43392632954093441</v>
      </c>
      <c r="I4213" s="577">
        <f t="shared" si="593"/>
        <v>42.1</v>
      </c>
      <c r="J4213" s="573">
        <f t="shared" si="589"/>
        <v>0.83405245766212321</v>
      </c>
    </row>
    <row r="4214" spans="1:10" x14ac:dyDescent="0.25">
      <c r="A4214">
        <f t="shared" si="590"/>
        <v>0.42111110855359102</v>
      </c>
      <c r="B4214" s="2">
        <f t="shared" si="594"/>
        <v>42.110000000000191</v>
      </c>
      <c r="C4214" s="428">
        <f t="shared" si="591"/>
        <v>42.11</v>
      </c>
      <c r="D4214" s="425">
        <f t="shared" si="586"/>
        <v>0.42111110855358913</v>
      </c>
      <c r="E4214" s="433">
        <f t="shared" si="592"/>
        <v>42.11</v>
      </c>
      <c r="F4214" s="430">
        <f t="shared" si="587"/>
        <v>0.434020025587189</v>
      </c>
      <c r="G4214" s="439">
        <f t="shared" si="593"/>
        <v>42.11</v>
      </c>
      <c r="H4214" s="435">
        <f t="shared" si="588"/>
        <v>0.434020025587189</v>
      </c>
      <c r="I4214" s="577">
        <f t="shared" si="593"/>
        <v>42.11</v>
      </c>
      <c r="J4214" s="573">
        <f t="shared" si="589"/>
        <v>0.83413539713353413</v>
      </c>
    </row>
    <row r="4215" spans="1:10" x14ac:dyDescent="0.25">
      <c r="A4215">
        <f t="shared" si="590"/>
        <v>0.42121108776034538</v>
      </c>
      <c r="B4215" s="2">
        <f t="shared" si="594"/>
        <v>42.120000000000189</v>
      </c>
      <c r="C4215" s="428">
        <f t="shared" si="591"/>
        <v>42.12</v>
      </c>
      <c r="D4215" s="425">
        <f t="shared" si="586"/>
        <v>0.42121108776034344</v>
      </c>
      <c r="E4215" s="433">
        <f t="shared" si="592"/>
        <v>42.12</v>
      </c>
      <c r="F4215" s="430">
        <f t="shared" si="587"/>
        <v>0.43411372484079874</v>
      </c>
      <c r="G4215" s="439">
        <f t="shared" si="593"/>
        <v>42.12</v>
      </c>
      <c r="H4215" s="435">
        <f t="shared" si="588"/>
        <v>0.43411372484079874</v>
      </c>
      <c r="I4215" s="577">
        <f t="shared" si="593"/>
        <v>42.12</v>
      </c>
      <c r="J4215" s="573">
        <f t="shared" si="589"/>
        <v>0.83421833801420775</v>
      </c>
    </row>
    <row r="4216" spans="1:10" x14ac:dyDescent="0.25">
      <c r="A4216">
        <f t="shared" si="590"/>
        <v>0.42131106700704229</v>
      </c>
      <c r="B4216" s="2">
        <f t="shared" si="594"/>
        <v>42.130000000000187</v>
      </c>
      <c r="C4216" s="428">
        <f t="shared" si="591"/>
        <v>42.13</v>
      </c>
      <c r="D4216" s="425">
        <f t="shared" si="586"/>
        <v>0.42131106700704041</v>
      </c>
      <c r="E4216" s="433">
        <f t="shared" si="592"/>
        <v>42.13</v>
      </c>
      <c r="F4216" s="430">
        <f t="shared" si="587"/>
        <v>0.43420742730012929</v>
      </c>
      <c r="G4216" s="439">
        <f t="shared" si="593"/>
        <v>42.13</v>
      </c>
      <c r="H4216" s="435">
        <f t="shared" si="588"/>
        <v>0.43420742730012929</v>
      </c>
      <c r="I4216" s="577">
        <f t="shared" si="593"/>
        <v>42.13</v>
      </c>
      <c r="J4216" s="573">
        <f t="shared" si="589"/>
        <v>0.834301280303969</v>
      </c>
    </row>
    <row r="4217" spans="1:10" x14ac:dyDescent="0.25">
      <c r="A4217">
        <f t="shared" si="590"/>
        <v>0.42141104629360326</v>
      </c>
      <c r="B4217" s="2">
        <f t="shared" si="594"/>
        <v>42.140000000000185</v>
      </c>
      <c r="C4217" s="428">
        <f t="shared" si="591"/>
        <v>42.14</v>
      </c>
      <c r="D4217" s="425">
        <f t="shared" si="586"/>
        <v>0.42141104629360143</v>
      </c>
      <c r="E4217" s="433">
        <f t="shared" si="592"/>
        <v>42.14</v>
      </c>
      <c r="F4217" s="430">
        <f t="shared" si="587"/>
        <v>0.43430113296354678</v>
      </c>
      <c r="G4217" s="439">
        <f t="shared" si="593"/>
        <v>42.14</v>
      </c>
      <c r="H4217" s="435">
        <f t="shared" si="588"/>
        <v>0.43430113296354678</v>
      </c>
      <c r="I4217" s="577">
        <f t="shared" si="593"/>
        <v>42.14</v>
      </c>
      <c r="J4217" s="573">
        <f t="shared" si="589"/>
        <v>0.83438422400264323</v>
      </c>
    </row>
    <row r="4218" spans="1:10" x14ac:dyDescent="0.25">
      <c r="A4218">
        <f t="shared" si="590"/>
        <v>0.42151102561994985</v>
      </c>
      <c r="B4218" s="2">
        <f t="shared" si="594"/>
        <v>42.150000000000183</v>
      </c>
      <c r="C4218" s="428">
        <f t="shared" si="591"/>
        <v>42.15</v>
      </c>
      <c r="D4218" s="425">
        <f t="shared" si="586"/>
        <v>0.42151102561994802</v>
      </c>
      <c r="E4218" s="433">
        <f t="shared" si="592"/>
        <v>42.15</v>
      </c>
      <c r="F4218" s="430">
        <f t="shared" si="587"/>
        <v>0.43439484182941807</v>
      </c>
      <c r="G4218" s="439">
        <f t="shared" si="593"/>
        <v>42.15</v>
      </c>
      <c r="H4218" s="435">
        <f t="shared" si="588"/>
        <v>0.43439484182941807</v>
      </c>
      <c r="I4218" s="577">
        <f t="shared" si="593"/>
        <v>42.15</v>
      </c>
      <c r="J4218" s="573">
        <f t="shared" si="589"/>
        <v>0.8344671691100557</v>
      </c>
    </row>
    <row r="4219" spans="1:10" x14ac:dyDescent="0.25">
      <c r="A4219">
        <f t="shared" si="590"/>
        <v>0.42161100498600396</v>
      </c>
      <c r="B4219" s="2">
        <f t="shared" si="594"/>
        <v>42.160000000000181</v>
      </c>
      <c r="C4219" s="428">
        <f t="shared" si="591"/>
        <v>42.16</v>
      </c>
      <c r="D4219" s="425">
        <f t="shared" si="586"/>
        <v>0.42161100498600212</v>
      </c>
      <c r="E4219" s="433">
        <f t="shared" si="592"/>
        <v>42.16</v>
      </c>
      <c r="F4219" s="430">
        <f t="shared" si="587"/>
        <v>0.43448855389611113</v>
      </c>
      <c r="G4219" s="439">
        <f t="shared" si="593"/>
        <v>42.16</v>
      </c>
      <c r="H4219" s="435">
        <f t="shared" si="588"/>
        <v>0.43448855389611113</v>
      </c>
      <c r="I4219" s="577">
        <f t="shared" si="593"/>
        <v>42.16</v>
      </c>
      <c r="J4219" s="573">
        <f t="shared" si="589"/>
        <v>0.83455011562603232</v>
      </c>
    </row>
    <row r="4220" spans="1:10" x14ac:dyDescent="0.25">
      <c r="A4220">
        <f t="shared" si="590"/>
        <v>0.42171098439168753</v>
      </c>
      <c r="B4220" s="2">
        <f t="shared" si="594"/>
        <v>42.170000000000179</v>
      </c>
      <c r="C4220" s="428">
        <f t="shared" si="591"/>
        <v>42.17</v>
      </c>
      <c r="D4220" s="425">
        <f t="shared" si="586"/>
        <v>0.42171098439168569</v>
      </c>
      <c r="E4220" s="433">
        <f t="shared" si="592"/>
        <v>42.17</v>
      </c>
      <c r="F4220" s="430">
        <f t="shared" si="587"/>
        <v>0.43458226916199449</v>
      </c>
      <c r="G4220" s="439">
        <f t="shared" si="593"/>
        <v>42.17</v>
      </c>
      <c r="H4220" s="435">
        <f t="shared" si="588"/>
        <v>0.43458226916199449</v>
      </c>
      <c r="I4220" s="577">
        <f t="shared" si="593"/>
        <v>42.17</v>
      </c>
      <c r="J4220" s="573">
        <f t="shared" si="589"/>
        <v>0.83463306355039846</v>
      </c>
    </row>
    <row r="4221" spans="1:10" x14ac:dyDescent="0.25">
      <c r="A4221">
        <f t="shared" si="590"/>
        <v>0.42181096383692251</v>
      </c>
      <c r="B4221" s="2">
        <f t="shared" si="594"/>
        <v>42.180000000000177</v>
      </c>
      <c r="C4221" s="428">
        <f t="shared" si="591"/>
        <v>42.18</v>
      </c>
      <c r="D4221" s="425">
        <f t="shared" si="586"/>
        <v>0.42181096383692079</v>
      </c>
      <c r="E4221" s="433">
        <f t="shared" si="592"/>
        <v>42.18</v>
      </c>
      <c r="F4221" s="430">
        <f t="shared" si="587"/>
        <v>0.4346759876254373</v>
      </c>
      <c r="G4221" s="439">
        <f t="shared" si="593"/>
        <v>42.18</v>
      </c>
      <c r="H4221" s="435">
        <f t="shared" si="588"/>
        <v>0.4346759876254373</v>
      </c>
      <c r="I4221" s="577">
        <f t="shared" si="593"/>
        <v>42.18</v>
      </c>
      <c r="J4221" s="573">
        <f t="shared" si="589"/>
        <v>0.8347160128829797</v>
      </c>
    </row>
    <row r="4222" spans="1:10" x14ac:dyDescent="0.25">
      <c r="A4222">
        <f t="shared" si="590"/>
        <v>0.42191094332163132</v>
      </c>
      <c r="B4222" s="2">
        <f t="shared" si="594"/>
        <v>42.190000000000175</v>
      </c>
      <c r="C4222" s="428">
        <f t="shared" si="591"/>
        <v>42.19</v>
      </c>
      <c r="D4222" s="425">
        <f t="shared" si="586"/>
        <v>0.42191094332162954</v>
      </c>
      <c r="E4222" s="433">
        <f t="shared" si="592"/>
        <v>42.19</v>
      </c>
      <c r="F4222" s="430">
        <f t="shared" si="587"/>
        <v>0.43476970928480996</v>
      </c>
      <c r="G4222" s="439">
        <f t="shared" si="593"/>
        <v>42.19</v>
      </c>
      <c r="H4222" s="435">
        <f t="shared" si="588"/>
        <v>0.43476970928480996</v>
      </c>
      <c r="I4222" s="577">
        <f t="shared" si="593"/>
        <v>42.19</v>
      </c>
      <c r="J4222" s="573">
        <f t="shared" si="589"/>
        <v>0.83479896362360118</v>
      </c>
    </row>
    <row r="4223" spans="1:10" x14ac:dyDescent="0.25">
      <c r="A4223">
        <f t="shared" si="590"/>
        <v>0.42201092284573638</v>
      </c>
      <c r="B4223" s="2">
        <f t="shared" si="594"/>
        <v>42.200000000000173</v>
      </c>
      <c r="C4223" s="428">
        <f t="shared" si="591"/>
        <v>42.2</v>
      </c>
      <c r="D4223" s="425">
        <f t="shared" si="586"/>
        <v>0.42201092284573466</v>
      </c>
      <c r="E4223" s="433">
        <f t="shared" si="592"/>
        <v>42.2</v>
      </c>
      <c r="F4223" s="430">
        <f t="shared" si="587"/>
        <v>0.43486343413848316</v>
      </c>
      <c r="G4223" s="439">
        <f t="shared" si="593"/>
        <v>42.2</v>
      </c>
      <c r="H4223" s="435">
        <f t="shared" si="588"/>
        <v>0.43486343413848316</v>
      </c>
      <c r="I4223" s="577">
        <f t="shared" si="593"/>
        <v>42.2</v>
      </c>
      <c r="J4223" s="573">
        <f t="shared" si="589"/>
        <v>0.83488191577208903</v>
      </c>
    </row>
    <row r="4224" spans="1:10" x14ac:dyDescent="0.25">
      <c r="A4224">
        <f t="shared" si="590"/>
        <v>0.42211090240915999</v>
      </c>
      <c r="B4224" s="2">
        <f t="shared" si="594"/>
        <v>42.210000000000171</v>
      </c>
      <c r="C4224" s="428">
        <f t="shared" si="591"/>
        <v>42.21</v>
      </c>
      <c r="D4224" s="425">
        <f t="shared" si="586"/>
        <v>0.42211090240915838</v>
      </c>
      <c r="E4224" s="433">
        <f t="shared" si="592"/>
        <v>42.21</v>
      </c>
      <c r="F4224" s="430">
        <f t="shared" si="587"/>
        <v>0.43495716218482861</v>
      </c>
      <c r="G4224" s="439">
        <f t="shared" si="593"/>
        <v>42.21</v>
      </c>
      <c r="H4224" s="435">
        <f t="shared" si="588"/>
        <v>0.43495716218482861</v>
      </c>
      <c r="I4224" s="577">
        <f t="shared" si="593"/>
        <v>42.21</v>
      </c>
      <c r="J4224" s="573">
        <f t="shared" si="589"/>
        <v>0.83496486932826897</v>
      </c>
    </row>
    <row r="4225" spans="1:10" x14ac:dyDescent="0.25">
      <c r="A4225">
        <f t="shared" si="590"/>
        <v>0.42221088201182527</v>
      </c>
      <c r="B4225" s="2">
        <f t="shared" si="594"/>
        <v>42.220000000000169</v>
      </c>
      <c r="C4225" s="428">
        <f t="shared" si="591"/>
        <v>42.22</v>
      </c>
      <c r="D4225" s="425">
        <f t="shared" si="586"/>
        <v>0.42221088201182355</v>
      </c>
      <c r="E4225" s="433">
        <f t="shared" si="592"/>
        <v>42.22</v>
      </c>
      <c r="F4225" s="430">
        <f t="shared" si="587"/>
        <v>0.43505089342221875</v>
      </c>
      <c r="G4225" s="439">
        <f t="shared" si="593"/>
        <v>42.22</v>
      </c>
      <c r="H4225" s="435">
        <f t="shared" si="588"/>
        <v>0.43505089342221875</v>
      </c>
      <c r="I4225" s="577">
        <f t="shared" si="593"/>
        <v>42.22</v>
      </c>
      <c r="J4225" s="573">
        <f t="shared" si="589"/>
        <v>0.83504782429196611</v>
      </c>
    </row>
    <row r="4226" spans="1:10" x14ac:dyDescent="0.25">
      <c r="A4226">
        <f t="shared" si="590"/>
        <v>0.42231086165365478</v>
      </c>
      <c r="B4226" s="2">
        <f t="shared" si="594"/>
        <v>42.230000000000167</v>
      </c>
      <c r="C4226" s="428">
        <f t="shared" si="591"/>
        <v>42.23</v>
      </c>
      <c r="D4226" s="425">
        <f t="shared" si="586"/>
        <v>0.42231086165365317</v>
      </c>
      <c r="E4226" s="433">
        <f t="shared" si="592"/>
        <v>42.23</v>
      </c>
      <c r="F4226" s="430">
        <f t="shared" si="587"/>
        <v>0.4351446278490268</v>
      </c>
      <c r="G4226" s="439">
        <f t="shared" si="593"/>
        <v>42.23</v>
      </c>
      <c r="H4226" s="435">
        <f t="shared" si="588"/>
        <v>0.4351446278490268</v>
      </c>
      <c r="I4226" s="577">
        <f t="shared" si="593"/>
        <v>42.23</v>
      </c>
      <c r="J4226" s="573">
        <f t="shared" si="589"/>
        <v>0.83513078066300628</v>
      </c>
    </row>
    <row r="4227" spans="1:10" x14ac:dyDescent="0.25">
      <c r="A4227">
        <f t="shared" si="590"/>
        <v>0.4224108413345718</v>
      </c>
      <c r="B4227" s="2">
        <f t="shared" si="594"/>
        <v>42.240000000000165</v>
      </c>
      <c r="C4227" s="428">
        <f t="shared" si="591"/>
        <v>42.24</v>
      </c>
      <c r="D4227" s="425">
        <f t="shared" ref="D4227:D4290" si="595">(((1+C4227/100)^D$2)*C4227/100)/(((1+C4227/100)^D$2)-1)</f>
        <v>0.42241084133457019</v>
      </c>
      <c r="E4227" s="433">
        <f t="shared" si="592"/>
        <v>42.24</v>
      </c>
      <c r="F4227" s="430">
        <f t="shared" ref="F4227:F4290" si="596">(((1+E4227/100)^F$2)*E4227/100)/(((1+E4227/100)^F$2)-1)</f>
        <v>0.43523836546362671</v>
      </c>
      <c r="G4227" s="439">
        <f t="shared" si="593"/>
        <v>42.24</v>
      </c>
      <c r="H4227" s="435">
        <f t="shared" ref="H4227:H4290" si="597">(((1+G4227/100)^H$2)*G4227/100)/(((1+G4227/100)^H$2)-1)</f>
        <v>0.43523836546362671</v>
      </c>
      <c r="I4227" s="577">
        <f t="shared" si="593"/>
        <v>42.24</v>
      </c>
      <c r="J4227" s="573">
        <f t="shared" ref="J4227:J4290" si="598">(((1+I4227/100)^J$2)*I4227/100)/(((1+I4227/100)^J$2)-1)</f>
        <v>0.83521373844121527</v>
      </c>
    </row>
    <row r="4228" spans="1:10" x14ac:dyDescent="0.25">
      <c r="A4228">
        <f t="shared" si="590"/>
        <v>0.42251082105449927</v>
      </c>
      <c r="B4228" s="2">
        <f t="shared" si="594"/>
        <v>42.250000000000163</v>
      </c>
      <c r="C4228" s="428">
        <f t="shared" si="591"/>
        <v>42.25</v>
      </c>
      <c r="D4228" s="425">
        <f t="shared" si="595"/>
        <v>0.42251082105449767</v>
      </c>
      <c r="E4228" s="433">
        <f t="shared" si="592"/>
        <v>42.25</v>
      </c>
      <c r="F4228" s="430">
        <f t="shared" si="596"/>
        <v>0.43533210626439323</v>
      </c>
      <c r="G4228" s="439">
        <f t="shared" si="593"/>
        <v>42.25</v>
      </c>
      <c r="H4228" s="435">
        <f t="shared" si="597"/>
        <v>0.43533210626439323</v>
      </c>
      <c r="I4228" s="577">
        <f t="shared" si="593"/>
        <v>42.25</v>
      </c>
      <c r="J4228" s="573">
        <f t="shared" si="598"/>
        <v>0.83529669762641912</v>
      </c>
    </row>
    <row r="4229" spans="1:10" x14ac:dyDescent="0.25">
      <c r="A4229">
        <f t="shared" ref="A4229:A4292" si="599">(((1+B4229/100)^A$2)*B4229/100)/(((1+B4229/100)^A$2)-1)</f>
        <v>0.42261080081336072</v>
      </c>
      <c r="B4229" s="2">
        <f t="shared" si="594"/>
        <v>42.260000000000161</v>
      </c>
      <c r="C4229" s="428">
        <f t="shared" si="591"/>
        <v>42.26</v>
      </c>
      <c r="D4229" s="425">
        <f t="shared" si="595"/>
        <v>0.42261080081335911</v>
      </c>
      <c r="E4229" s="433">
        <f t="shared" si="592"/>
        <v>42.26</v>
      </c>
      <c r="F4229" s="430">
        <f t="shared" si="596"/>
        <v>0.43542585024970182</v>
      </c>
      <c r="G4229" s="439">
        <f t="shared" si="593"/>
        <v>42.26</v>
      </c>
      <c r="H4229" s="435">
        <f t="shared" si="597"/>
        <v>0.43542585024970182</v>
      </c>
      <c r="I4229" s="577">
        <f t="shared" si="593"/>
        <v>42.26</v>
      </c>
      <c r="J4229" s="573">
        <f t="shared" si="598"/>
        <v>0.83537965821844284</v>
      </c>
    </row>
    <row r="4230" spans="1:10" x14ac:dyDescent="0.25">
      <c r="A4230">
        <f t="shared" si="599"/>
        <v>0.42271078061107964</v>
      </c>
      <c r="B4230" s="2">
        <f t="shared" si="594"/>
        <v>42.270000000000159</v>
      </c>
      <c r="C4230" s="428">
        <f t="shared" ref="C4230:C4293" si="600">ROUND(C4229+0.01,2)</f>
        <v>42.27</v>
      </c>
      <c r="D4230" s="425">
        <f t="shared" si="595"/>
        <v>0.42271078061107803</v>
      </c>
      <c r="E4230" s="433">
        <f t="shared" ref="E4230:E4293" si="601">ROUND(E4229+0.01,2)</f>
        <v>42.27</v>
      </c>
      <c r="F4230" s="430">
        <f t="shared" si="596"/>
        <v>0.43551959741792895</v>
      </c>
      <c r="G4230" s="439">
        <f t="shared" ref="G4230:I4293" si="602">ROUND(G4229+0.01,2)</f>
        <v>42.27</v>
      </c>
      <c r="H4230" s="435">
        <f t="shared" si="597"/>
        <v>0.43551959741792895</v>
      </c>
      <c r="I4230" s="577">
        <f t="shared" si="602"/>
        <v>42.27</v>
      </c>
      <c r="J4230" s="573">
        <f t="shared" si="598"/>
        <v>0.83546262021711304</v>
      </c>
    </row>
    <row r="4231" spans="1:10" x14ac:dyDescent="0.25">
      <c r="A4231">
        <f t="shared" si="599"/>
        <v>0.42281076044757954</v>
      </c>
      <c r="B4231" s="2">
        <f t="shared" si="594"/>
        <v>42.280000000000157</v>
      </c>
      <c r="C4231" s="428">
        <f t="shared" si="600"/>
        <v>42.28</v>
      </c>
      <c r="D4231" s="425">
        <f t="shared" si="595"/>
        <v>0.42281076044757793</v>
      </c>
      <c r="E4231" s="433">
        <f t="shared" si="601"/>
        <v>42.28</v>
      </c>
      <c r="F4231" s="430">
        <f t="shared" si="596"/>
        <v>0.43561334776745153</v>
      </c>
      <c r="G4231" s="439">
        <f t="shared" si="602"/>
        <v>42.28</v>
      </c>
      <c r="H4231" s="435">
        <f t="shared" si="597"/>
        <v>0.43561334776745153</v>
      </c>
      <c r="I4231" s="577">
        <f t="shared" si="602"/>
        <v>42.28</v>
      </c>
      <c r="J4231" s="573">
        <f t="shared" si="598"/>
        <v>0.83554558362225528</v>
      </c>
    </row>
    <row r="4232" spans="1:10" x14ac:dyDescent="0.25">
      <c r="A4232">
        <f t="shared" si="599"/>
        <v>0.42291074032278436</v>
      </c>
      <c r="B4232" s="2">
        <f t="shared" si="594"/>
        <v>42.290000000000155</v>
      </c>
      <c r="C4232" s="428">
        <f t="shared" si="600"/>
        <v>42.29</v>
      </c>
      <c r="D4232" s="425">
        <f t="shared" si="595"/>
        <v>0.42291074032278275</v>
      </c>
      <c r="E4232" s="433">
        <f t="shared" si="601"/>
        <v>42.29</v>
      </c>
      <c r="F4232" s="430">
        <f t="shared" si="596"/>
        <v>0.43570710129664747</v>
      </c>
      <c r="G4232" s="439">
        <f t="shared" si="602"/>
        <v>42.29</v>
      </c>
      <c r="H4232" s="435">
        <f t="shared" si="597"/>
        <v>0.43570710129664747</v>
      </c>
      <c r="I4232" s="577">
        <f t="shared" si="602"/>
        <v>42.29</v>
      </c>
      <c r="J4232" s="573">
        <f t="shared" si="598"/>
        <v>0.83562854843369516</v>
      </c>
    </row>
    <row r="4233" spans="1:10" x14ac:dyDescent="0.25">
      <c r="A4233">
        <f t="shared" si="599"/>
        <v>0.42301072023661795</v>
      </c>
      <c r="B4233" s="2">
        <f t="shared" si="594"/>
        <v>42.300000000000153</v>
      </c>
      <c r="C4233" s="428">
        <f t="shared" si="600"/>
        <v>42.3</v>
      </c>
      <c r="D4233" s="425">
        <f t="shared" si="595"/>
        <v>0.4230107202366164</v>
      </c>
      <c r="E4233" s="433">
        <f t="shared" si="601"/>
        <v>42.3</v>
      </c>
      <c r="F4233" s="430">
        <f t="shared" si="596"/>
        <v>0.43580085800389545</v>
      </c>
      <c r="G4233" s="439">
        <f t="shared" si="602"/>
        <v>42.3</v>
      </c>
      <c r="H4233" s="435">
        <f t="shared" si="597"/>
        <v>0.43580085800389545</v>
      </c>
      <c r="I4233" s="577">
        <f t="shared" si="602"/>
        <v>42.3</v>
      </c>
      <c r="J4233" s="573">
        <f t="shared" si="598"/>
        <v>0.83571151465125859</v>
      </c>
    </row>
    <row r="4234" spans="1:10" x14ac:dyDescent="0.25">
      <c r="A4234">
        <f t="shared" si="599"/>
        <v>0.42311070018900454</v>
      </c>
      <c r="B4234" s="2">
        <f t="shared" si="594"/>
        <v>42.310000000000151</v>
      </c>
      <c r="C4234" s="428">
        <f t="shared" si="600"/>
        <v>42.31</v>
      </c>
      <c r="D4234" s="425">
        <f t="shared" si="595"/>
        <v>0.42311070018900299</v>
      </c>
      <c r="E4234" s="433">
        <f t="shared" si="601"/>
        <v>42.31</v>
      </c>
      <c r="F4234" s="430">
        <f t="shared" si="596"/>
        <v>0.43589461788757483</v>
      </c>
      <c r="G4234" s="439">
        <f t="shared" si="602"/>
        <v>42.31</v>
      </c>
      <c r="H4234" s="435">
        <f t="shared" si="597"/>
        <v>0.43589461788757483</v>
      </c>
      <c r="I4234" s="577">
        <f t="shared" si="602"/>
        <v>42.31</v>
      </c>
      <c r="J4234" s="573">
        <f t="shared" si="598"/>
        <v>0.83579448227477204</v>
      </c>
    </row>
    <row r="4235" spans="1:10" x14ac:dyDescent="0.25">
      <c r="A4235">
        <f t="shared" si="599"/>
        <v>0.42321068017986824</v>
      </c>
      <c r="B4235" s="2">
        <f t="shared" si="594"/>
        <v>42.320000000000149</v>
      </c>
      <c r="C4235" s="428">
        <f t="shared" si="600"/>
        <v>42.32</v>
      </c>
      <c r="D4235" s="425">
        <f t="shared" si="595"/>
        <v>0.42321068017986674</v>
      </c>
      <c r="E4235" s="433">
        <f t="shared" si="601"/>
        <v>42.32</v>
      </c>
      <c r="F4235" s="430">
        <f t="shared" si="596"/>
        <v>0.43598838094606562</v>
      </c>
      <c r="G4235" s="439">
        <f t="shared" si="602"/>
        <v>42.32</v>
      </c>
      <c r="H4235" s="435">
        <f t="shared" si="597"/>
        <v>0.43598838094606562</v>
      </c>
      <c r="I4235" s="577">
        <f t="shared" si="602"/>
        <v>42.32</v>
      </c>
      <c r="J4235" s="573">
        <f t="shared" si="598"/>
        <v>0.83587745130406077</v>
      </c>
    </row>
    <row r="4236" spans="1:10" x14ac:dyDescent="0.25">
      <c r="A4236">
        <f t="shared" si="599"/>
        <v>0.42331066020913355</v>
      </c>
      <c r="B4236" s="2">
        <f t="shared" si="594"/>
        <v>42.330000000000148</v>
      </c>
      <c r="C4236" s="428">
        <f t="shared" si="600"/>
        <v>42.33</v>
      </c>
      <c r="D4236" s="425">
        <f t="shared" si="595"/>
        <v>0.42331066020913199</v>
      </c>
      <c r="E4236" s="433">
        <f t="shared" si="601"/>
        <v>42.33</v>
      </c>
      <c r="F4236" s="430">
        <f t="shared" si="596"/>
        <v>0.43608214717774885</v>
      </c>
      <c r="G4236" s="439">
        <f t="shared" si="602"/>
        <v>42.33</v>
      </c>
      <c r="H4236" s="435">
        <f t="shared" si="597"/>
        <v>0.43608214717774885</v>
      </c>
      <c r="I4236" s="577">
        <f t="shared" si="602"/>
        <v>42.33</v>
      </c>
      <c r="J4236" s="573">
        <f t="shared" si="598"/>
        <v>0.83596042173895102</v>
      </c>
    </row>
    <row r="4237" spans="1:10" x14ac:dyDescent="0.25">
      <c r="A4237">
        <f t="shared" si="599"/>
        <v>0.42341064027672504</v>
      </c>
      <c r="B4237" s="2">
        <f t="shared" si="594"/>
        <v>42.340000000000146</v>
      </c>
      <c r="C4237" s="428">
        <f t="shared" si="600"/>
        <v>42.34</v>
      </c>
      <c r="D4237" s="425">
        <f t="shared" si="595"/>
        <v>0.42341064027672359</v>
      </c>
      <c r="E4237" s="433">
        <f t="shared" si="601"/>
        <v>42.34</v>
      </c>
      <c r="F4237" s="430">
        <f t="shared" si="596"/>
        <v>0.4361759165810063</v>
      </c>
      <c r="G4237" s="439">
        <f t="shared" si="602"/>
        <v>42.34</v>
      </c>
      <c r="H4237" s="435">
        <f t="shared" si="597"/>
        <v>0.4361759165810063</v>
      </c>
      <c r="I4237" s="577">
        <f t="shared" si="602"/>
        <v>42.34</v>
      </c>
      <c r="J4237" s="573">
        <f t="shared" si="598"/>
        <v>0.83604339357926882</v>
      </c>
    </row>
    <row r="4238" spans="1:10" x14ac:dyDescent="0.25">
      <c r="A4238">
        <f t="shared" si="599"/>
        <v>0.42351062038256743</v>
      </c>
      <c r="B4238" s="2">
        <f t="shared" si="594"/>
        <v>42.350000000000144</v>
      </c>
      <c r="C4238" s="428">
        <f t="shared" si="600"/>
        <v>42.35</v>
      </c>
      <c r="D4238" s="425">
        <f t="shared" si="595"/>
        <v>0.42351062038256604</v>
      </c>
      <c r="E4238" s="433">
        <f t="shared" si="601"/>
        <v>42.35</v>
      </c>
      <c r="F4238" s="430">
        <f t="shared" si="596"/>
        <v>0.43626968915422043</v>
      </c>
      <c r="G4238" s="439">
        <f t="shared" si="602"/>
        <v>42.35</v>
      </c>
      <c r="H4238" s="435">
        <f t="shared" si="597"/>
        <v>0.43626968915422043</v>
      </c>
      <c r="I4238" s="577">
        <f t="shared" si="602"/>
        <v>42.35</v>
      </c>
      <c r="J4238" s="573">
        <f t="shared" si="598"/>
        <v>0.83612636682484009</v>
      </c>
    </row>
    <row r="4239" spans="1:10" x14ac:dyDescent="0.25">
      <c r="A4239">
        <f t="shared" si="599"/>
        <v>0.4236106005265855</v>
      </c>
      <c r="B4239" s="2">
        <f t="shared" si="594"/>
        <v>42.360000000000142</v>
      </c>
      <c r="C4239" s="428">
        <f t="shared" si="600"/>
        <v>42.36</v>
      </c>
      <c r="D4239" s="425">
        <f t="shared" si="595"/>
        <v>0.42361060052658406</v>
      </c>
      <c r="E4239" s="433">
        <f t="shared" si="601"/>
        <v>42.36</v>
      </c>
      <c r="F4239" s="430">
        <f t="shared" si="596"/>
        <v>0.43636346489577427</v>
      </c>
      <c r="G4239" s="439">
        <f t="shared" si="602"/>
        <v>42.36</v>
      </c>
      <c r="H4239" s="435">
        <f t="shared" si="597"/>
        <v>0.43636346489577427</v>
      </c>
      <c r="I4239" s="577">
        <f t="shared" si="602"/>
        <v>42.36</v>
      </c>
      <c r="J4239" s="573">
        <f t="shared" si="598"/>
        <v>0.83620934147549109</v>
      </c>
    </row>
    <row r="4240" spans="1:10" x14ac:dyDescent="0.25">
      <c r="A4240">
        <f t="shared" si="599"/>
        <v>0.42371058070870438</v>
      </c>
      <c r="B4240" s="2">
        <f t="shared" si="594"/>
        <v>42.37000000000014</v>
      </c>
      <c r="C4240" s="428">
        <f t="shared" si="600"/>
        <v>42.37</v>
      </c>
      <c r="D4240" s="425">
        <f t="shared" si="595"/>
        <v>0.42371058070870304</v>
      </c>
      <c r="E4240" s="433">
        <f t="shared" si="601"/>
        <v>42.37</v>
      </c>
      <c r="F4240" s="430">
        <f t="shared" si="596"/>
        <v>0.4364572438040521</v>
      </c>
      <c r="G4240" s="439">
        <f t="shared" si="602"/>
        <v>42.37</v>
      </c>
      <c r="H4240" s="435">
        <f t="shared" si="597"/>
        <v>0.4364572438040521</v>
      </c>
      <c r="I4240" s="577">
        <f t="shared" si="602"/>
        <v>42.37</v>
      </c>
      <c r="J4240" s="573">
        <f t="shared" si="598"/>
        <v>0.83629231753104749</v>
      </c>
    </row>
    <row r="4241" spans="1:10" x14ac:dyDescent="0.25">
      <c r="A4241">
        <f t="shared" si="599"/>
        <v>0.42381056092884917</v>
      </c>
      <c r="B4241" s="2">
        <f t="shared" si="594"/>
        <v>42.380000000000138</v>
      </c>
      <c r="C4241" s="428">
        <f t="shared" si="600"/>
        <v>42.38</v>
      </c>
      <c r="D4241" s="425">
        <f t="shared" si="595"/>
        <v>0.42381056092884783</v>
      </c>
      <c r="E4241" s="433">
        <f t="shared" si="601"/>
        <v>42.38</v>
      </c>
      <c r="F4241" s="430">
        <f t="shared" si="596"/>
        <v>0.4365510258774386</v>
      </c>
      <c r="G4241" s="439">
        <f t="shared" si="602"/>
        <v>42.38</v>
      </c>
      <c r="H4241" s="435">
        <f t="shared" si="597"/>
        <v>0.4365510258774386</v>
      </c>
      <c r="I4241" s="577">
        <f t="shared" si="602"/>
        <v>42.38</v>
      </c>
      <c r="J4241" s="573">
        <f t="shared" si="598"/>
        <v>0.83637529499133589</v>
      </c>
    </row>
    <row r="4242" spans="1:10" x14ac:dyDescent="0.25">
      <c r="A4242">
        <f t="shared" si="599"/>
        <v>0.42391054118694521</v>
      </c>
      <c r="B4242" s="2">
        <f t="shared" si="594"/>
        <v>42.390000000000136</v>
      </c>
      <c r="C4242" s="428">
        <f t="shared" si="600"/>
        <v>42.39</v>
      </c>
      <c r="D4242" s="425">
        <f t="shared" si="595"/>
        <v>0.42391054118694388</v>
      </c>
      <c r="E4242" s="433">
        <f t="shared" si="601"/>
        <v>42.39</v>
      </c>
      <c r="F4242" s="430">
        <f t="shared" si="596"/>
        <v>0.43664481111431919</v>
      </c>
      <c r="G4242" s="439">
        <f t="shared" si="602"/>
        <v>42.39</v>
      </c>
      <c r="H4242" s="435">
        <f t="shared" si="597"/>
        <v>0.43664481111431919</v>
      </c>
      <c r="I4242" s="577">
        <f t="shared" si="602"/>
        <v>42.39</v>
      </c>
      <c r="J4242" s="573">
        <f t="shared" si="598"/>
        <v>0.83645827385618221</v>
      </c>
    </row>
    <row r="4243" spans="1:10" x14ac:dyDescent="0.25">
      <c r="A4243">
        <f t="shared" si="599"/>
        <v>0.42401052148291796</v>
      </c>
      <c r="B4243" s="2">
        <f t="shared" si="594"/>
        <v>42.400000000000134</v>
      </c>
      <c r="C4243" s="428">
        <f t="shared" si="600"/>
        <v>42.4</v>
      </c>
      <c r="D4243" s="425">
        <f t="shared" si="595"/>
        <v>0.42401052148291657</v>
      </c>
      <c r="E4243" s="433">
        <f t="shared" si="601"/>
        <v>42.4</v>
      </c>
      <c r="F4243" s="430">
        <f t="shared" si="596"/>
        <v>0.43673859951308036</v>
      </c>
      <c r="G4243" s="439">
        <f t="shared" si="602"/>
        <v>42.4</v>
      </c>
      <c r="H4243" s="435">
        <f t="shared" si="597"/>
        <v>0.43673859951308036</v>
      </c>
      <c r="I4243" s="577">
        <f t="shared" si="602"/>
        <v>42.4</v>
      </c>
      <c r="J4243" s="573">
        <f t="shared" si="598"/>
        <v>0.83654125412541258</v>
      </c>
    </row>
    <row r="4244" spans="1:10" x14ac:dyDescent="0.25">
      <c r="A4244">
        <f t="shared" si="599"/>
        <v>0.42411050181669296</v>
      </c>
      <c r="B4244" s="2">
        <f t="shared" si="594"/>
        <v>42.410000000000132</v>
      </c>
      <c r="C4244" s="428">
        <f t="shared" si="600"/>
        <v>42.41</v>
      </c>
      <c r="D4244" s="425">
        <f t="shared" si="595"/>
        <v>0.42411050181669163</v>
      </c>
      <c r="E4244" s="433">
        <f t="shared" si="601"/>
        <v>42.41</v>
      </c>
      <c r="F4244" s="430">
        <f t="shared" si="596"/>
        <v>0.43683239107210908</v>
      </c>
      <c r="G4244" s="439">
        <f t="shared" si="602"/>
        <v>42.41</v>
      </c>
      <c r="H4244" s="435">
        <f t="shared" si="597"/>
        <v>0.43683239107210908</v>
      </c>
      <c r="I4244" s="577">
        <f t="shared" si="602"/>
        <v>42.41</v>
      </c>
      <c r="J4244" s="573">
        <f t="shared" si="598"/>
        <v>0.83662423579885326</v>
      </c>
    </row>
    <row r="4245" spans="1:10" x14ac:dyDescent="0.25">
      <c r="A4245">
        <f t="shared" si="599"/>
        <v>0.42421048218819613</v>
      </c>
      <c r="B4245" s="2">
        <f t="shared" si="594"/>
        <v>42.42000000000013</v>
      </c>
      <c r="C4245" s="428">
        <f t="shared" si="600"/>
        <v>42.42</v>
      </c>
      <c r="D4245" s="425">
        <f t="shared" si="595"/>
        <v>0.42421048218819485</v>
      </c>
      <c r="E4245" s="433">
        <f t="shared" si="601"/>
        <v>42.42</v>
      </c>
      <c r="F4245" s="430">
        <f t="shared" si="596"/>
        <v>0.43692618578979342</v>
      </c>
      <c r="G4245" s="439">
        <f t="shared" si="602"/>
        <v>42.42</v>
      </c>
      <c r="H4245" s="435">
        <f t="shared" si="597"/>
        <v>0.43692618578979342</v>
      </c>
      <c r="I4245" s="577">
        <f t="shared" si="602"/>
        <v>42.42</v>
      </c>
      <c r="J4245" s="573">
        <f t="shared" si="598"/>
        <v>0.83670721887633037</v>
      </c>
    </row>
    <row r="4246" spans="1:10" x14ac:dyDescent="0.25">
      <c r="A4246">
        <f t="shared" si="599"/>
        <v>0.42431046259735328</v>
      </c>
      <c r="B4246" s="2">
        <f t="shared" si="594"/>
        <v>42.430000000000128</v>
      </c>
      <c r="C4246" s="428">
        <f t="shared" si="600"/>
        <v>42.43</v>
      </c>
      <c r="D4246" s="425">
        <f t="shared" si="595"/>
        <v>0.424310462597352</v>
      </c>
      <c r="E4246" s="433">
        <f t="shared" si="601"/>
        <v>42.43</v>
      </c>
      <c r="F4246" s="430">
        <f t="shared" si="596"/>
        <v>0.43701998366452172</v>
      </c>
      <c r="G4246" s="439">
        <f t="shared" si="602"/>
        <v>42.43</v>
      </c>
      <c r="H4246" s="435">
        <f t="shared" si="597"/>
        <v>0.43701998366452172</v>
      </c>
      <c r="I4246" s="577">
        <f t="shared" si="602"/>
        <v>42.43</v>
      </c>
      <c r="J4246" s="573">
        <f t="shared" si="598"/>
        <v>0.83679020335767018</v>
      </c>
    </row>
    <row r="4247" spans="1:10" x14ac:dyDescent="0.25">
      <c r="A4247">
        <f t="shared" si="599"/>
        <v>0.42441044304409048</v>
      </c>
      <c r="B4247" s="2">
        <f t="shared" si="594"/>
        <v>42.440000000000126</v>
      </c>
      <c r="C4247" s="428">
        <f t="shared" si="600"/>
        <v>42.44</v>
      </c>
      <c r="D4247" s="425">
        <f t="shared" si="595"/>
        <v>0.42441044304408915</v>
      </c>
      <c r="E4247" s="433">
        <f t="shared" si="601"/>
        <v>42.44</v>
      </c>
      <c r="F4247" s="430">
        <f t="shared" si="596"/>
        <v>0.43711378469468354</v>
      </c>
      <c r="G4247" s="439">
        <f t="shared" si="602"/>
        <v>42.44</v>
      </c>
      <c r="H4247" s="435">
        <f t="shared" si="597"/>
        <v>0.43711378469468354</v>
      </c>
      <c r="I4247" s="577">
        <f t="shared" si="602"/>
        <v>42.44</v>
      </c>
      <c r="J4247" s="573">
        <f t="shared" si="598"/>
        <v>0.83687318924269938</v>
      </c>
    </row>
    <row r="4248" spans="1:10" x14ac:dyDescent="0.25">
      <c r="A4248">
        <f t="shared" si="599"/>
        <v>0.42451042352833396</v>
      </c>
      <c r="B4248" s="2">
        <f t="shared" si="594"/>
        <v>42.450000000000124</v>
      </c>
      <c r="C4248" s="428">
        <f t="shared" si="600"/>
        <v>42.45</v>
      </c>
      <c r="D4248" s="425">
        <f t="shared" si="595"/>
        <v>0.42451042352833274</v>
      </c>
      <c r="E4248" s="433">
        <f t="shared" si="601"/>
        <v>42.45</v>
      </c>
      <c r="F4248" s="430">
        <f t="shared" si="596"/>
        <v>0.43720758887866901</v>
      </c>
      <c r="G4248" s="439">
        <f t="shared" si="602"/>
        <v>42.45</v>
      </c>
      <c r="H4248" s="435">
        <f t="shared" si="597"/>
        <v>0.43720758887866901</v>
      </c>
      <c r="I4248" s="577">
        <f t="shared" si="602"/>
        <v>42.45</v>
      </c>
      <c r="J4248" s="573">
        <f t="shared" si="598"/>
        <v>0.83695617653124355</v>
      </c>
    </row>
    <row r="4249" spans="1:10" x14ac:dyDescent="0.25">
      <c r="A4249">
        <f t="shared" si="599"/>
        <v>0.42461040405001005</v>
      </c>
      <c r="B4249" s="2">
        <f t="shared" si="594"/>
        <v>42.460000000000122</v>
      </c>
      <c r="C4249" s="428">
        <f t="shared" si="600"/>
        <v>42.46</v>
      </c>
      <c r="D4249" s="425">
        <f t="shared" si="595"/>
        <v>0.42461040405000883</v>
      </c>
      <c r="E4249" s="433">
        <f t="shared" si="601"/>
        <v>42.46</v>
      </c>
      <c r="F4249" s="430">
        <f t="shared" si="596"/>
        <v>0.43730139621486908</v>
      </c>
      <c r="G4249" s="439">
        <f t="shared" si="602"/>
        <v>42.46</v>
      </c>
      <c r="H4249" s="435">
        <f t="shared" si="597"/>
        <v>0.43730139621486908</v>
      </c>
      <c r="I4249" s="577">
        <f t="shared" si="602"/>
        <v>42.46</v>
      </c>
      <c r="J4249" s="573">
        <f t="shared" si="598"/>
        <v>0.8370391652231296</v>
      </c>
    </row>
    <row r="4250" spans="1:10" x14ac:dyDescent="0.25">
      <c r="A4250">
        <f t="shared" si="599"/>
        <v>0.42471038460904526</v>
      </c>
      <c r="B4250" s="2">
        <f t="shared" si="594"/>
        <v>42.47000000000012</v>
      </c>
      <c r="C4250" s="428">
        <f t="shared" si="600"/>
        <v>42.47</v>
      </c>
      <c r="D4250" s="425">
        <f t="shared" si="595"/>
        <v>0.42471038460904409</v>
      </c>
      <c r="E4250" s="433">
        <f t="shared" si="601"/>
        <v>42.47</v>
      </c>
      <c r="F4250" s="430">
        <f t="shared" si="596"/>
        <v>0.43739520670167542</v>
      </c>
      <c r="G4250" s="439">
        <f t="shared" si="602"/>
        <v>42.47</v>
      </c>
      <c r="H4250" s="435">
        <f t="shared" si="597"/>
        <v>0.43739520670167542</v>
      </c>
      <c r="I4250" s="577">
        <f t="shared" si="602"/>
        <v>42.47</v>
      </c>
      <c r="J4250" s="573">
        <f t="shared" si="598"/>
        <v>0.83712215531818357</v>
      </c>
    </row>
    <row r="4251" spans="1:10" x14ac:dyDescent="0.25">
      <c r="A4251">
        <f t="shared" si="599"/>
        <v>0.4248103652053663</v>
      </c>
      <c r="B4251" s="2">
        <f t="shared" si="594"/>
        <v>42.480000000000118</v>
      </c>
      <c r="C4251" s="428">
        <f t="shared" si="600"/>
        <v>42.48</v>
      </c>
      <c r="D4251" s="425">
        <f t="shared" si="595"/>
        <v>0.42481036520536503</v>
      </c>
      <c r="E4251" s="433">
        <f t="shared" si="601"/>
        <v>42.48</v>
      </c>
      <c r="F4251" s="430">
        <f t="shared" si="596"/>
        <v>0.43748902033748038</v>
      </c>
      <c r="G4251" s="439">
        <f t="shared" si="602"/>
        <v>42.48</v>
      </c>
      <c r="H4251" s="435">
        <f t="shared" si="597"/>
        <v>0.43748902033748038</v>
      </c>
      <c r="I4251" s="577">
        <f t="shared" si="602"/>
        <v>42.48</v>
      </c>
      <c r="J4251" s="573">
        <f t="shared" si="598"/>
        <v>0.83720514681623237</v>
      </c>
    </row>
    <row r="4252" spans="1:10" x14ac:dyDescent="0.25">
      <c r="A4252">
        <f t="shared" si="599"/>
        <v>0.42491034583889986</v>
      </c>
      <c r="B4252" s="2">
        <f t="shared" si="594"/>
        <v>42.490000000000116</v>
      </c>
      <c r="C4252" s="428">
        <f t="shared" si="600"/>
        <v>42.49</v>
      </c>
      <c r="D4252" s="425">
        <f t="shared" si="595"/>
        <v>0.42491034583889875</v>
      </c>
      <c r="E4252" s="433">
        <f t="shared" si="601"/>
        <v>42.49</v>
      </c>
      <c r="F4252" s="430">
        <f t="shared" si="596"/>
        <v>0.43758283712067747</v>
      </c>
      <c r="G4252" s="439">
        <f t="shared" si="602"/>
        <v>42.49</v>
      </c>
      <c r="H4252" s="435">
        <f t="shared" si="597"/>
        <v>0.43758283712067747</v>
      </c>
      <c r="I4252" s="577">
        <f t="shared" si="602"/>
        <v>42.49</v>
      </c>
      <c r="J4252" s="573">
        <f t="shared" si="598"/>
        <v>0.83728813971710159</v>
      </c>
    </row>
    <row r="4253" spans="1:10" x14ac:dyDescent="0.25">
      <c r="A4253">
        <f t="shared" si="599"/>
        <v>0.42501032650957299</v>
      </c>
      <c r="B4253" s="2">
        <f t="shared" si="594"/>
        <v>42.500000000000114</v>
      </c>
      <c r="C4253" s="428">
        <f t="shared" si="600"/>
        <v>42.5</v>
      </c>
      <c r="D4253" s="425">
        <f t="shared" si="595"/>
        <v>0.42501032650957177</v>
      </c>
      <c r="E4253" s="433">
        <f t="shared" si="601"/>
        <v>42.5</v>
      </c>
      <c r="F4253" s="430">
        <f t="shared" si="596"/>
        <v>0.43767665704966047</v>
      </c>
      <c r="G4253" s="439">
        <f t="shared" si="602"/>
        <v>42.5</v>
      </c>
      <c r="H4253" s="435">
        <f t="shared" si="597"/>
        <v>0.43767665704966047</v>
      </c>
      <c r="I4253" s="577">
        <f t="shared" si="602"/>
        <v>42.5</v>
      </c>
      <c r="J4253" s="573">
        <f t="shared" si="598"/>
        <v>0.83737113402061847</v>
      </c>
    </row>
    <row r="4254" spans="1:10" x14ac:dyDescent="0.25">
      <c r="A4254">
        <f t="shared" si="599"/>
        <v>0.42511030721731263</v>
      </c>
      <c r="B4254" s="2">
        <f t="shared" si="594"/>
        <v>42.510000000000112</v>
      </c>
      <c r="C4254" s="428">
        <f t="shared" si="600"/>
        <v>42.51</v>
      </c>
      <c r="D4254" s="425">
        <f t="shared" si="595"/>
        <v>0.42511030721731147</v>
      </c>
      <c r="E4254" s="433">
        <f t="shared" si="601"/>
        <v>42.51</v>
      </c>
      <c r="F4254" s="430">
        <f t="shared" si="596"/>
        <v>0.43777048012282405</v>
      </c>
      <c r="G4254" s="439">
        <f t="shared" si="602"/>
        <v>42.51</v>
      </c>
      <c r="H4254" s="435">
        <f t="shared" si="597"/>
        <v>0.43777048012282405</v>
      </c>
      <c r="I4254" s="577">
        <f t="shared" si="602"/>
        <v>42.51</v>
      </c>
      <c r="J4254" s="573">
        <f t="shared" si="598"/>
        <v>0.83745412972660915</v>
      </c>
    </row>
    <row r="4255" spans="1:10" x14ac:dyDescent="0.25">
      <c r="A4255">
        <f t="shared" si="599"/>
        <v>0.4252102879620463</v>
      </c>
      <c r="B4255" s="2">
        <f t="shared" si="594"/>
        <v>42.52000000000011</v>
      </c>
      <c r="C4255" s="428">
        <f t="shared" si="600"/>
        <v>42.52</v>
      </c>
      <c r="D4255" s="425">
        <f t="shared" si="595"/>
        <v>0.42521028796204524</v>
      </c>
      <c r="E4255" s="433">
        <f t="shared" si="601"/>
        <v>42.52</v>
      </c>
      <c r="F4255" s="430">
        <f t="shared" si="596"/>
        <v>0.43786430633856405</v>
      </c>
      <c r="G4255" s="439">
        <f t="shared" si="602"/>
        <v>42.52</v>
      </c>
      <c r="H4255" s="435">
        <f t="shared" si="597"/>
        <v>0.43786430633856405</v>
      </c>
      <c r="I4255" s="577">
        <f t="shared" si="602"/>
        <v>42.52</v>
      </c>
      <c r="J4255" s="573">
        <f t="shared" si="598"/>
        <v>0.83753712683490011</v>
      </c>
    </row>
    <row r="4256" spans="1:10" x14ac:dyDescent="0.25">
      <c r="A4256">
        <f t="shared" si="599"/>
        <v>0.42531026874370109</v>
      </c>
      <c r="B4256" s="2">
        <f t="shared" ref="B4256:B4319" si="603">B4255+0.01</f>
        <v>42.530000000000108</v>
      </c>
      <c r="C4256" s="428">
        <f t="shared" si="600"/>
        <v>42.53</v>
      </c>
      <c r="D4256" s="425">
        <f t="shared" si="595"/>
        <v>0.42531026874370004</v>
      </c>
      <c r="E4256" s="433">
        <f t="shared" si="601"/>
        <v>42.53</v>
      </c>
      <c r="F4256" s="430">
        <f t="shared" si="596"/>
        <v>0.43795813569527647</v>
      </c>
      <c r="G4256" s="439">
        <f t="shared" si="602"/>
        <v>42.53</v>
      </c>
      <c r="H4256" s="435">
        <f t="shared" si="597"/>
        <v>0.43795813569527647</v>
      </c>
      <c r="I4256" s="577">
        <f t="shared" si="602"/>
        <v>42.53</v>
      </c>
      <c r="J4256" s="573">
        <f t="shared" si="598"/>
        <v>0.83762012534531805</v>
      </c>
    </row>
    <row r="4257" spans="1:10" x14ac:dyDescent="0.25">
      <c r="A4257">
        <f t="shared" si="599"/>
        <v>0.42541024956220469</v>
      </c>
      <c r="B4257" s="2">
        <f t="shared" si="603"/>
        <v>42.540000000000106</v>
      </c>
      <c r="C4257" s="428">
        <f t="shared" si="600"/>
        <v>42.54</v>
      </c>
      <c r="D4257" s="425">
        <f t="shared" si="595"/>
        <v>0.42541024956220358</v>
      </c>
      <c r="E4257" s="433">
        <f t="shared" si="601"/>
        <v>42.54</v>
      </c>
      <c r="F4257" s="430">
        <f t="shared" si="596"/>
        <v>0.43805196819135844</v>
      </c>
      <c r="G4257" s="439">
        <f t="shared" si="602"/>
        <v>42.54</v>
      </c>
      <c r="H4257" s="435">
        <f t="shared" si="597"/>
        <v>0.43805196819135844</v>
      </c>
      <c r="I4257" s="577">
        <f t="shared" si="602"/>
        <v>42.54</v>
      </c>
      <c r="J4257" s="573">
        <f t="shared" si="598"/>
        <v>0.83770312525768953</v>
      </c>
    </row>
    <row r="4258" spans="1:10" x14ac:dyDescent="0.25">
      <c r="A4258">
        <f t="shared" si="599"/>
        <v>0.4255102304174847</v>
      </c>
      <c r="B4258" s="2">
        <f t="shared" si="603"/>
        <v>42.550000000000104</v>
      </c>
      <c r="C4258" s="428">
        <f t="shared" si="600"/>
        <v>42.55</v>
      </c>
      <c r="D4258" s="425">
        <f t="shared" si="595"/>
        <v>0.42551023041748365</v>
      </c>
      <c r="E4258" s="433">
        <f t="shared" si="601"/>
        <v>42.55</v>
      </c>
      <c r="F4258" s="430">
        <f t="shared" si="596"/>
        <v>0.43814580382520785</v>
      </c>
      <c r="G4258" s="439">
        <f t="shared" si="602"/>
        <v>42.55</v>
      </c>
      <c r="H4258" s="435">
        <f t="shared" si="597"/>
        <v>0.43814580382520785</v>
      </c>
      <c r="I4258" s="577">
        <f t="shared" si="602"/>
        <v>42.55</v>
      </c>
      <c r="J4258" s="573">
        <f t="shared" si="598"/>
        <v>0.83778612657184071</v>
      </c>
    </row>
    <row r="4259" spans="1:10" x14ac:dyDescent="0.25">
      <c r="A4259">
        <f t="shared" si="599"/>
        <v>0.42561021130946902</v>
      </c>
      <c r="B4259" s="2">
        <f t="shared" si="603"/>
        <v>42.560000000000102</v>
      </c>
      <c r="C4259" s="428">
        <f t="shared" si="600"/>
        <v>42.56</v>
      </c>
      <c r="D4259" s="425">
        <f t="shared" si="595"/>
        <v>0.42561021130946802</v>
      </c>
      <c r="E4259" s="433">
        <f t="shared" si="601"/>
        <v>42.56</v>
      </c>
      <c r="F4259" s="430">
        <f t="shared" si="596"/>
        <v>0.43823964259522341</v>
      </c>
      <c r="G4259" s="439">
        <f t="shared" si="602"/>
        <v>42.56</v>
      </c>
      <c r="H4259" s="435">
        <f t="shared" si="597"/>
        <v>0.43823964259522341</v>
      </c>
      <c r="I4259" s="577">
        <f t="shared" si="602"/>
        <v>42.56</v>
      </c>
      <c r="J4259" s="573">
        <f t="shared" si="598"/>
        <v>0.83786912928759916</v>
      </c>
    </row>
    <row r="4260" spans="1:10" x14ac:dyDescent="0.25">
      <c r="A4260">
        <f t="shared" si="599"/>
        <v>0.42571019223808548</v>
      </c>
      <c r="B4260" s="2">
        <f t="shared" si="603"/>
        <v>42.5700000000001</v>
      </c>
      <c r="C4260" s="428">
        <f t="shared" si="600"/>
        <v>42.57</v>
      </c>
      <c r="D4260" s="425">
        <f t="shared" si="595"/>
        <v>0.42571019223808454</v>
      </c>
      <c r="E4260" s="433">
        <f t="shared" si="601"/>
        <v>42.57</v>
      </c>
      <c r="F4260" s="430">
        <f t="shared" si="596"/>
        <v>0.43833348449980419</v>
      </c>
      <c r="G4260" s="439">
        <f t="shared" si="602"/>
        <v>42.57</v>
      </c>
      <c r="H4260" s="435">
        <f t="shared" si="597"/>
        <v>0.43833348449980419</v>
      </c>
      <c r="I4260" s="577">
        <f t="shared" si="602"/>
        <v>42.57</v>
      </c>
      <c r="J4260" s="573">
        <f t="shared" si="598"/>
        <v>0.83795213340479058</v>
      </c>
    </row>
    <row r="4261" spans="1:10" x14ac:dyDescent="0.25">
      <c r="A4261">
        <f t="shared" si="599"/>
        <v>0.42581017320326231</v>
      </c>
      <c r="B4261" s="2">
        <f t="shared" si="603"/>
        <v>42.580000000000098</v>
      </c>
      <c r="C4261" s="428">
        <f t="shared" si="600"/>
        <v>42.58</v>
      </c>
      <c r="D4261" s="425">
        <f t="shared" si="595"/>
        <v>0.42581017320326142</v>
      </c>
      <c r="E4261" s="433">
        <f t="shared" si="601"/>
        <v>42.58</v>
      </c>
      <c r="F4261" s="430">
        <f t="shared" si="596"/>
        <v>0.43842732953735036</v>
      </c>
      <c r="G4261" s="439">
        <f t="shared" si="602"/>
        <v>42.58</v>
      </c>
      <c r="H4261" s="435">
        <f t="shared" si="597"/>
        <v>0.43842732953735036</v>
      </c>
      <c r="I4261" s="577">
        <f t="shared" si="602"/>
        <v>42.58</v>
      </c>
      <c r="J4261" s="573">
        <f t="shared" si="598"/>
        <v>0.83803513892324177</v>
      </c>
    </row>
    <row r="4262" spans="1:10" x14ac:dyDescent="0.25">
      <c r="A4262">
        <f t="shared" si="599"/>
        <v>0.42591015420492778</v>
      </c>
      <c r="B4262" s="2">
        <f t="shared" si="603"/>
        <v>42.590000000000096</v>
      </c>
      <c r="C4262" s="428">
        <f t="shared" si="600"/>
        <v>42.59</v>
      </c>
      <c r="D4262" s="425">
        <f t="shared" si="595"/>
        <v>0.42591015420492695</v>
      </c>
      <c r="E4262" s="433">
        <f t="shared" si="601"/>
        <v>42.59</v>
      </c>
      <c r="F4262" s="430">
        <f t="shared" si="596"/>
        <v>0.43852117770626303</v>
      </c>
      <c r="G4262" s="439">
        <f t="shared" si="602"/>
        <v>42.59</v>
      </c>
      <c r="H4262" s="435">
        <f t="shared" si="597"/>
        <v>0.43852117770626303</v>
      </c>
      <c r="I4262" s="577">
        <f t="shared" si="602"/>
        <v>42.59</v>
      </c>
      <c r="J4262" s="573">
        <f t="shared" si="598"/>
        <v>0.83811814584278022</v>
      </c>
    </row>
    <row r="4263" spans="1:10" x14ac:dyDescent="0.25">
      <c r="A4263">
        <f t="shared" si="599"/>
        <v>0.42601013524301024</v>
      </c>
      <c r="B4263" s="2">
        <f t="shared" si="603"/>
        <v>42.600000000000094</v>
      </c>
      <c r="C4263" s="428">
        <f t="shared" si="600"/>
        <v>42.6</v>
      </c>
      <c r="D4263" s="425">
        <f t="shared" si="595"/>
        <v>0.42601013524300935</v>
      </c>
      <c r="E4263" s="433">
        <f t="shared" si="601"/>
        <v>42.6</v>
      </c>
      <c r="F4263" s="430">
        <f t="shared" si="596"/>
        <v>0.43861502900494359</v>
      </c>
      <c r="G4263" s="439">
        <f t="shared" si="602"/>
        <v>42.6</v>
      </c>
      <c r="H4263" s="435">
        <f t="shared" si="597"/>
        <v>0.43861502900494359</v>
      </c>
      <c r="I4263" s="577">
        <f t="shared" si="602"/>
        <v>42.6</v>
      </c>
      <c r="J4263" s="573">
        <f t="shared" si="598"/>
        <v>0.83820115416323182</v>
      </c>
    </row>
    <row r="4264" spans="1:10" x14ac:dyDescent="0.25">
      <c r="A4264">
        <f t="shared" si="599"/>
        <v>0.42611011631743823</v>
      </c>
      <c r="B4264" s="2">
        <f t="shared" si="603"/>
        <v>42.610000000000092</v>
      </c>
      <c r="C4264" s="428">
        <f t="shared" si="600"/>
        <v>42.61</v>
      </c>
      <c r="D4264" s="425">
        <f t="shared" si="595"/>
        <v>0.42611011631743734</v>
      </c>
      <c r="E4264" s="433">
        <f t="shared" si="601"/>
        <v>42.61</v>
      </c>
      <c r="F4264" s="430">
        <f t="shared" si="596"/>
        <v>0.43870888343179454</v>
      </c>
      <c r="G4264" s="439">
        <f t="shared" si="602"/>
        <v>42.61</v>
      </c>
      <c r="H4264" s="435">
        <f t="shared" si="597"/>
        <v>0.43870888343179454</v>
      </c>
      <c r="I4264" s="577">
        <f t="shared" si="602"/>
        <v>42.61</v>
      </c>
      <c r="J4264" s="573">
        <f t="shared" si="598"/>
        <v>0.83828416388442362</v>
      </c>
    </row>
    <row r="4265" spans="1:10" x14ac:dyDescent="0.25">
      <c r="A4265">
        <f t="shared" si="599"/>
        <v>0.42621009742814031</v>
      </c>
      <c r="B4265" s="2">
        <f t="shared" si="603"/>
        <v>42.62000000000009</v>
      </c>
      <c r="C4265" s="428">
        <f t="shared" si="600"/>
        <v>42.62</v>
      </c>
      <c r="D4265" s="425">
        <f t="shared" si="595"/>
        <v>0.42621009742813942</v>
      </c>
      <c r="E4265" s="433">
        <f t="shared" si="601"/>
        <v>42.62</v>
      </c>
      <c r="F4265" s="430">
        <f t="shared" si="596"/>
        <v>0.43880274098521899</v>
      </c>
      <c r="G4265" s="439">
        <f t="shared" si="602"/>
        <v>42.62</v>
      </c>
      <c r="H4265" s="435">
        <f t="shared" si="597"/>
        <v>0.43880274098521899</v>
      </c>
      <c r="I4265" s="577">
        <f t="shared" si="602"/>
        <v>42.62</v>
      </c>
      <c r="J4265" s="573">
        <f t="shared" si="598"/>
        <v>0.83836717500618263</v>
      </c>
    </row>
    <row r="4266" spans="1:10" x14ac:dyDescent="0.25">
      <c r="A4266">
        <f t="shared" si="599"/>
        <v>0.42631007857504555</v>
      </c>
      <c r="B4266" s="2">
        <f t="shared" si="603"/>
        <v>42.630000000000088</v>
      </c>
      <c r="C4266" s="428">
        <f t="shared" si="600"/>
        <v>42.63</v>
      </c>
      <c r="D4266" s="425">
        <f t="shared" si="595"/>
        <v>0.42631007857504472</v>
      </c>
      <c r="E4266" s="433">
        <f t="shared" si="601"/>
        <v>42.63</v>
      </c>
      <c r="F4266" s="430">
        <f t="shared" si="596"/>
        <v>0.43889660166362104</v>
      </c>
      <c r="G4266" s="439">
        <f t="shared" si="602"/>
        <v>42.63</v>
      </c>
      <c r="H4266" s="435">
        <f t="shared" si="597"/>
        <v>0.43889660166362104</v>
      </c>
      <c r="I4266" s="577">
        <f t="shared" si="602"/>
        <v>42.63</v>
      </c>
      <c r="J4266" s="573">
        <f t="shared" si="598"/>
        <v>0.83845018752833544</v>
      </c>
    </row>
    <row r="4267" spans="1:10" x14ac:dyDescent="0.25">
      <c r="A4267">
        <f t="shared" si="599"/>
        <v>0.42641005975808272</v>
      </c>
      <c r="B4267" s="2">
        <f t="shared" si="603"/>
        <v>42.640000000000086</v>
      </c>
      <c r="C4267" s="428">
        <f t="shared" si="600"/>
        <v>42.64</v>
      </c>
      <c r="D4267" s="425">
        <f t="shared" si="595"/>
        <v>0.42641005975808188</v>
      </c>
      <c r="E4267" s="433">
        <f t="shared" si="601"/>
        <v>42.64</v>
      </c>
      <c r="F4267" s="430">
        <f t="shared" si="596"/>
        <v>0.4389904654654051</v>
      </c>
      <c r="G4267" s="439">
        <f t="shared" si="602"/>
        <v>42.64</v>
      </c>
      <c r="H4267" s="435">
        <f t="shared" si="597"/>
        <v>0.4389904654654051</v>
      </c>
      <c r="I4267" s="577">
        <f t="shared" si="602"/>
        <v>42.64</v>
      </c>
      <c r="J4267" s="573">
        <f t="shared" si="598"/>
        <v>0.83853320145070875</v>
      </c>
    </row>
    <row r="4268" spans="1:10" x14ac:dyDescent="0.25">
      <c r="A4268">
        <f t="shared" si="599"/>
        <v>0.42651004097718098</v>
      </c>
      <c r="B4268" s="2">
        <f t="shared" si="603"/>
        <v>42.650000000000084</v>
      </c>
      <c r="C4268" s="428">
        <f t="shared" si="600"/>
        <v>42.65</v>
      </c>
      <c r="D4268" s="425">
        <f t="shared" si="595"/>
        <v>0.4265100409771802</v>
      </c>
      <c r="E4268" s="433">
        <f t="shared" si="601"/>
        <v>42.65</v>
      </c>
      <c r="F4268" s="430">
        <f t="shared" si="596"/>
        <v>0.43908433238897693</v>
      </c>
      <c r="G4268" s="439">
        <f t="shared" si="602"/>
        <v>42.65</v>
      </c>
      <c r="H4268" s="435">
        <f t="shared" si="597"/>
        <v>0.43908433238897693</v>
      </c>
      <c r="I4268" s="577">
        <f t="shared" si="602"/>
        <v>42.65</v>
      </c>
      <c r="J4268" s="573">
        <f t="shared" si="598"/>
        <v>0.83861621677313014</v>
      </c>
    </row>
    <row r="4269" spans="1:10" x14ac:dyDescent="0.25">
      <c r="A4269">
        <f t="shared" si="599"/>
        <v>0.42661002223226968</v>
      </c>
      <c r="B4269" s="2">
        <f t="shared" si="603"/>
        <v>42.660000000000082</v>
      </c>
      <c r="C4269" s="428">
        <f t="shared" si="600"/>
        <v>42.66</v>
      </c>
      <c r="D4269" s="425">
        <f t="shared" si="595"/>
        <v>0.42661002223226885</v>
      </c>
      <c r="E4269" s="433">
        <f t="shared" si="601"/>
        <v>42.66</v>
      </c>
      <c r="F4269" s="430">
        <f t="shared" si="596"/>
        <v>0.43917820243274253</v>
      </c>
      <c r="G4269" s="439">
        <f t="shared" si="602"/>
        <v>42.66</v>
      </c>
      <c r="H4269" s="435">
        <f t="shared" si="597"/>
        <v>0.43917820243274253</v>
      </c>
      <c r="I4269" s="577">
        <f t="shared" si="602"/>
        <v>42.66</v>
      </c>
      <c r="J4269" s="573">
        <f t="shared" si="598"/>
        <v>0.83869923349542541</v>
      </c>
    </row>
    <row r="4270" spans="1:10" x14ac:dyDescent="0.25">
      <c r="A4270">
        <f t="shared" si="599"/>
        <v>0.42671000352327809</v>
      </c>
      <c r="B4270" s="2">
        <f t="shared" si="603"/>
        <v>42.67000000000008</v>
      </c>
      <c r="C4270" s="428">
        <f t="shared" si="600"/>
        <v>42.67</v>
      </c>
      <c r="D4270" s="425">
        <f t="shared" si="595"/>
        <v>0.42671000352327731</v>
      </c>
      <c r="E4270" s="433">
        <f t="shared" si="601"/>
        <v>42.67</v>
      </c>
      <c r="F4270" s="430">
        <f t="shared" si="596"/>
        <v>0.43927207559510911</v>
      </c>
      <c r="G4270" s="439">
        <f t="shared" si="602"/>
        <v>42.67</v>
      </c>
      <c r="H4270" s="435">
        <f t="shared" si="597"/>
        <v>0.43927207559510911</v>
      </c>
      <c r="I4270" s="577">
        <f t="shared" si="602"/>
        <v>42.67</v>
      </c>
      <c r="J4270" s="573">
        <f t="shared" si="598"/>
        <v>0.83878225161742281</v>
      </c>
    </row>
    <row r="4271" spans="1:10" x14ac:dyDescent="0.25">
      <c r="A4271">
        <f t="shared" si="599"/>
        <v>0.42680998485013572</v>
      </c>
      <c r="B4271" s="2">
        <f t="shared" si="603"/>
        <v>42.680000000000078</v>
      </c>
      <c r="C4271" s="428">
        <f t="shared" si="600"/>
        <v>42.68</v>
      </c>
      <c r="D4271" s="425">
        <f t="shared" si="595"/>
        <v>0.42680998485013499</v>
      </c>
      <c r="E4271" s="433">
        <f t="shared" si="601"/>
        <v>42.68</v>
      </c>
      <c r="F4271" s="430">
        <f t="shared" si="596"/>
        <v>0.43936595187448407</v>
      </c>
      <c r="G4271" s="439">
        <f t="shared" si="602"/>
        <v>42.68</v>
      </c>
      <c r="H4271" s="435">
        <f t="shared" si="597"/>
        <v>0.43936595187448407</v>
      </c>
      <c r="I4271" s="577">
        <f t="shared" si="602"/>
        <v>42.68</v>
      </c>
      <c r="J4271" s="573">
        <f t="shared" si="598"/>
        <v>0.83886527113894838</v>
      </c>
    </row>
    <row r="4272" spans="1:10" x14ac:dyDescent="0.25">
      <c r="A4272">
        <f t="shared" si="599"/>
        <v>0.42690996621277244</v>
      </c>
      <c r="B4272" s="2">
        <f t="shared" si="603"/>
        <v>42.690000000000076</v>
      </c>
      <c r="C4272" s="428">
        <f t="shared" si="600"/>
        <v>42.69</v>
      </c>
      <c r="D4272" s="425">
        <f t="shared" si="595"/>
        <v>0.42690996621277155</v>
      </c>
      <c r="E4272" s="433">
        <f t="shared" si="601"/>
        <v>42.69</v>
      </c>
      <c r="F4272" s="430">
        <f t="shared" si="596"/>
        <v>0.43945983126927618</v>
      </c>
      <c r="G4272" s="439">
        <f t="shared" si="602"/>
        <v>42.69</v>
      </c>
      <c r="H4272" s="435">
        <f t="shared" si="597"/>
        <v>0.43945983126927618</v>
      </c>
      <c r="I4272" s="577">
        <f t="shared" si="602"/>
        <v>42.69</v>
      </c>
      <c r="J4272" s="573">
        <f t="shared" si="598"/>
        <v>0.83894829205982924</v>
      </c>
    </row>
    <row r="4273" spans="1:10" x14ac:dyDescent="0.25">
      <c r="A4273">
        <f t="shared" si="599"/>
        <v>0.42700994761111788</v>
      </c>
      <c r="B4273" s="2">
        <f t="shared" si="603"/>
        <v>42.700000000000074</v>
      </c>
      <c r="C4273" s="428">
        <f t="shared" si="600"/>
        <v>42.7</v>
      </c>
      <c r="D4273" s="425">
        <f t="shared" si="595"/>
        <v>0.4270099476111171</v>
      </c>
      <c r="E4273" s="433">
        <f t="shared" si="601"/>
        <v>42.7</v>
      </c>
      <c r="F4273" s="430">
        <f t="shared" si="596"/>
        <v>0.43955371377789465</v>
      </c>
      <c r="G4273" s="439">
        <f t="shared" si="602"/>
        <v>42.7</v>
      </c>
      <c r="H4273" s="435">
        <f t="shared" si="597"/>
        <v>0.43955371377789465</v>
      </c>
      <c r="I4273" s="577">
        <f t="shared" si="602"/>
        <v>42.7</v>
      </c>
      <c r="J4273" s="573">
        <f t="shared" si="598"/>
        <v>0.83903131437989276</v>
      </c>
    </row>
    <row r="4274" spans="1:10" x14ac:dyDescent="0.25">
      <c r="A4274">
        <f t="shared" si="599"/>
        <v>0.42710992904510198</v>
      </c>
      <c r="B4274" s="2">
        <f t="shared" si="603"/>
        <v>42.710000000000072</v>
      </c>
      <c r="C4274" s="428">
        <f t="shared" si="600"/>
        <v>42.71</v>
      </c>
      <c r="D4274" s="425">
        <f t="shared" si="595"/>
        <v>0.42710992904510131</v>
      </c>
      <c r="E4274" s="433">
        <f t="shared" si="601"/>
        <v>42.71</v>
      </c>
      <c r="F4274" s="430">
        <f t="shared" si="596"/>
        <v>0.43964759939874948</v>
      </c>
      <c r="G4274" s="439">
        <f t="shared" si="602"/>
        <v>42.71</v>
      </c>
      <c r="H4274" s="435">
        <f t="shared" si="597"/>
        <v>0.43964759939874948</v>
      </c>
      <c r="I4274" s="577">
        <f t="shared" si="602"/>
        <v>42.71</v>
      </c>
      <c r="J4274" s="573">
        <f t="shared" si="598"/>
        <v>0.83911433809896574</v>
      </c>
    </row>
    <row r="4275" spans="1:10" x14ac:dyDescent="0.25">
      <c r="A4275">
        <f t="shared" si="599"/>
        <v>0.42720991051465507</v>
      </c>
      <c r="B4275" s="2">
        <f t="shared" si="603"/>
        <v>42.72000000000007</v>
      </c>
      <c r="C4275" s="428">
        <f t="shared" si="600"/>
        <v>42.72</v>
      </c>
      <c r="D4275" s="425">
        <f t="shared" si="595"/>
        <v>0.42720991051465435</v>
      </c>
      <c r="E4275" s="433">
        <f t="shared" si="601"/>
        <v>42.72</v>
      </c>
      <c r="F4275" s="430">
        <f t="shared" si="596"/>
        <v>0.43974148813025138</v>
      </c>
      <c r="G4275" s="439">
        <f t="shared" si="602"/>
        <v>42.72</v>
      </c>
      <c r="H4275" s="435">
        <f t="shared" si="597"/>
        <v>0.43974148813025138</v>
      </c>
      <c r="I4275" s="577">
        <f t="shared" si="602"/>
        <v>42.72</v>
      </c>
      <c r="J4275" s="573">
        <f t="shared" si="598"/>
        <v>0.83919736321687521</v>
      </c>
    </row>
    <row r="4276" spans="1:10" x14ac:dyDescent="0.25">
      <c r="A4276">
        <f t="shared" si="599"/>
        <v>0.42730989201970709</v>
      </c>
      <c r="B4276" s="2">
        <f t="shared" si="603"/>
        <v>42.730000000000068</v>
      </c>
      <c r="C4276" s="428">
        <f t="shared" si="600"/>
        <v>42.73</v>
      </c>
      <c r="D4276" s="425">
        <f t="shared" si="595"/>
        <v>0.42730989201970643</v>
      </c>
      <c r="E4276" s="433">
        <f t="shared" si="601"/>
        <v>42.73</v>
      </c>
      <c r="F4276" s="430">
        <f t="shared" si="596"/>
        <v>0.43983537997081196</v>
      </c>
      <c r="G4276" s="439">
        <f t="shared" si="602"/>
        <v>42.73</v>
      </c>
      <c r="H4276" s="435">
        <f t="shared" si="597"/>
        <v>0.43983537997081196</v>
      </c>
      <c r="I4276" s="577">
        <f t="shared" si="602"/>
        <v>42.73</v>
      </c>
      <c r="J4276" s="573">
        <f t="shared" si="598"/>
        <v>0.83928038973344865</v>
      </c>
    </row>
    <row r="4277" spans="1:10" x14ac:dyDescent="0.25">
      <c r="A4277">
        <f t="shared" si="599"/>
        <v>0.42740987356018856</v>
      </c>
      <c r="B4277" s="2">
        <f t="shared" si="603"/>
        <v>42.740000000000066</v>
      </c>
      <c r="C4277" s="428">
        <f t="shared" si="600"/>
        <v>42.74</v>
      </c>
      <c r="D4277" s="425">
        <f t="shared" si="595"/>
        <v>0.427409873560188</v>
      </c>
      <c r="E4277" s="433">
        <f t="shared" si="601"/>
        <v>42.74</v>
      </c>
      <c r="F4277" s="430">
        <f t="shared" si="596"/>
        <v>0.43992927491884348</v>
      </c>
      <c r="G4277" s="439">
        <f t="shared" si="602"/>
        <v>42.74</v>
      </c>
      <c r="H4277" s="435">
        <f t="shared" si="597"/>
        <v>0.43992927491884348</v>
      </c>
      <c r="I4277" s="577">
        <f t="shared" si="602"/>
        <v>42.74</v>
      </c>
      <c r="J4277" s="573">
        <f t="shared" si="598"/>
        <v>0.83936341764851286</v>
      </c>
    </row>
    <row r="4278" spans="1:10" x14ac:dyDescent="0.25">
      <c r="A4278">
        <f t="shared" si="599"/>
        <v>0.42750985513603007</v>
      </c>
      <c r="B4278" s="2">
        <f t="shared" si="603"/>
        <v>42.750000000000064</v>
      </c>
      <c r="C4278" s="428">
        <f t="shared" si="600"/>
        <v>42.75</v>
      </c>
      <c r="D4278" s="425">
        <f t="shared" si="595"/>
        <v>0.42750985513602946</v>
      </c>
      <c r="E4278" s="433">
        <f t="shared" si="601"/>
        <v>42.75</v>
      </c>
      <c r="F4278" s="430">
        <f t="shared" si="596"/>
        <v>0.44002317297275911</v>
      </c>
      <c r="G4278" s="439">
        <f t="shared" si="602"/>
        <v>42.75</v>
      </c>
      <c r="H4278" s="435">
        <f t="shared" si="597"/>
        <v>0.44002317297275911</v>
      </c>
      <c r="I4278" s="577">
        <f t="shared" si="602"/>
        <v>42.75</v>
      </c>
      <c r="J4278" s="573">
        <f t="shared" si="598"/>
        <v>0.83944644696189497</v>
      </c>
    </row>
    <row r="4279" spans="1:10" x14ac:dyDescent="0.25">
      <c r="A4279">
        <f t="shared" si="599"/>
        <v>0.42760983674716224</v>
      </c>
      <c r="B4279" s="2">
        <f t="shared" si="603"/>
        <v>42.760000000000062</v>
      </c>
      <c r="C4279" s="428">
        <f t="shared" si="600"/>
        <v>42.76</v>
      </c>
      <c r="D4279" s="425">
        <f t="shared" si="595"/>
        <v>0.42760983674716163</v>
      </c>
      <c r="E4279" s="433">
        <f t="shared" si="601"/>
        <v>42.76</v>
      </c>
      <c r="F4279" s="430">
        <f t="shared" si="596"/>
        <v>0.44011707413097256</v>
      </c>
      <c r="G4279" s="439">
        <f t="shared" si="602"/>
        <v>42.76</v>
      </c>
      <c r="H4279" s="435">
        <f t="shared" si="597"/>
        <v>0.44011707413097256</v>
      </c>
      <c r="I4279" s="577">
        <f t="shared" si="602"/>
        <v>42.76</v>
      </c>
      <c r="J4279" s="573">
        <f t="shared" si="598"/>
        <v>0.83952947767342223</v>
      </c>
    </row>
    <row r="4280" spans="1:10" x14ac:dyDescent="0.25">
      <c r="A4280">
        <f t="shared" si="599"/>
        <v>0.42770981839351574</v>
      </c>
      <c r="B4280" s="2">
        <f t="shared" si="603"/>
        <v>42.77000000000006</v>
      </c>
      <c r="C4280" s="428">
        <f t="shared" si="600"/>
        <v>42.77</v>
      </c>
      <c r="D4280" s="425">
        <f t="shared" si="595"/>
        <v>0.42770981839351513</v>
      </c>
      <c r="E4280" s="433">
        <f t="shared" si="601"/>
        <v>42.77</v>
      </c>
      <c r="F4280" s="430">
        <f t="shared" si="596"/>
        <v>0.44021097839189849</v>
      </c>
      <c r="G4280" s="439">
        <f t="shared" si="602"/>
        <v>42.77</v>
      </c>
      <c r="H4280" s="435">
        <f t="shared" si="597"/>
        <v>0.44021097839189849</v>
      </c>
      <c r="I4280" s="577">
        <f t="shared" si="602"/>
        <v>42.77</v>
      </c>
      <c r="J4280" s="573">
        <f t="shared" si="598"/>
        <v>0.83961250978292234</v>
      </c>
    </row>
    <row r="4281" spans="1:10" x14ac:dyDescent="0.25">
      <c r="A4281">
        <f t="shared" si="599"/>
        <v>0.42780980007502162</v>
      </c>
      <c r="B4281" s="2">
        <f t="shared" si="603"/>
        <v>42.780000000000058</v>
      </c>
      <c r="C4281" s="428">
        <f t="shared" si="600"/>
        <v>42.78</v>
      </c>
      <c r="D4281" s="425">
        <f t="shared" si="595"/>
        <v>0.42780980007502112</v>
      </c>
      <c r="E4281" s="433">
        <f t="shared" si="601"/>
        <v>42.78</v>
      </c>
      <c r="F4281" s="430">
        <f t="shared" si="596"/>
        <v>0.4403048857539521</v>
      </c>
      <c r="G4281" s="439">
        <f t="shared" si="602"/>
        <v>42.78</v>
      </c>
      <c r="H4281" s="435">
        <f t="shared" si="597"/>
        <v>0.4403048857539521</v>
      </c>
      <c r="I4281" s="577">
        <f t="shared" si="602"/>
        <v>42.78</v>
      </c>
      <c r="J4281" s="573">
        <f t="shared" si="598"/>
        <v>0.83969554329022156</v>
      </c>
    </row>
    <row r="4282" spans="1:10" x14ac:dyDescent="0.25">
      <c r="A4282">
        <f t="shared" si="599"/>
        <v>0.42790978179161093</v>
      </c>
      <c r="B4282" s="2">
        <f t="shared" si="603"/>
        <v>42.790000000000056</v>
      </c>
      <c r="C4282" s="428">
        <f t="shared" si="600"/>
        <v>42.79</v>
      </c>
      <c r="D4282" s="425">
        <f t="shared" si="595"/>
        <v>0.42790978179161043</v>
      </c>
      <c r="E4282" s="433">
        <f t="shared" si="601"/>
        <v>42.79</v>
      </c>
      <c r="F4282" s="430">
        <f t="shared" si="596"/>
        <v>0.44039879621554956</v>
      </c>
      <c r="G4282" s="439">
        <f t="shared" si="602"/>
        <v>42.79</v>
      </c>
      <c r="H4282" s="435">
        <f t="shared" si="597"/>
        <v>0.44039879621554956</v>
      </c>
      <c r="I4282" s="577">
        <f t="shared" si="602"/>
        <v>42.79</v>
      </c>
      <c r="J4282" s="573">
        <f t="shared" si="598"/>
        <v>0.83977857819514812</v>
      </c>
    </row>
    <row r="4283" spans="1:10" x14ac:dyDescent="0.25">
      <c r="A4283">
        <f t="shared" si="599"/>
        <v>0.42800976354321485</v>
      </c>
      <c r="B4283" s="2">
        <f t="shared" si="603"/>
        <v>42.800000000000054</v>
      </c>
      <c r="C4283" s="428">
        <f t="shared" si="600"/>
        <v>42.8</v>
      </c>
      <c r="D4283" s="425">
        <f t="shared" si="595"/>
        <v>0.42800976354321429</v>
      </c>
      <c r="E4283" s="433">
        <f t="shared" si="601"/>
        <v>42.8</v>
      </c>
      <c r="F4283" s="430">
        <f t="shared" si="596"/>
        <v>0.44049270977510774</v>
      </c>
      <c r="G4283" s="439">
        <f t="shared" si="602"/>
        <v>42.8</v>
      </c>
      <c r="H4283" s="435">
        <f t="shared" si="597"/>
        <v>0.44049270977510774</v>
      </c>
      <c r="I4283" s="577">
        <f t="shared" si="602"/>
        <v>42.8</v>
      </c>
      <c r="J4283" s="573">
        <f t="shared" si="598"/>
        <v>0.83986161449752894</v>
      </c>
    </row>
    <row r="4284" spans="1:10" x14ac:dyDescent="0.25">
      <c r="A4284">
        <f t="shared" si="599"/>
        <v>0.4281097453297647</v>
      </c>
      <c r="B4284" s="2">
        <f t="shared" si="603"/>
        <v>42.810000000000052</v>
      </c>
      <c r="C4284" s="428">
        <f t="shared" si="600"/>
        <v>42.81</v>
      </c>
      <c r="D4284" s="425">
        <f t="shared" si="595"/>
        <v>0.42810974532976431</v>
      </c>
      <c r="E4284" s="433">
        <f t="shared" si="601"/>
        <v>42.81</v>
      </c>
      <c r="F4284" s="430">
        <f t="shared" si="596"/>
        <v>0.44058662643104429</v>
      </c>
      <c r="G4284" s="439">
        <f t="shared" si="602"/>
        <v>42.81</v>
      </c>
      <c r="H4284" s="435">
        <f t="shared" si="597"/>
        <v>0.44058662643104429</v>
      </c>
      <c r="I4284" s="577">
        <f t="shared" si="602"/>
        <v>42.81</v>
      </c>
      <c r="J4284" s="573">
        <f t="shared" si="598"/>
        <v>0.83994465219719117</v>
      </c>
    </row>
    <row r="4285" spans="1:10" x14ac:dyDescent="0.25">
      <c r="A4285">
        <f t="shared" si="599"/>
        <v>0.4282097271511921</v>
      </c>
      <c r="B4285" s="2">
        <f t="shared" si="603"/>
        <v>42.82000000000005</v>
      </c>
      <c r="C4285" s="428">
        <f t="shared" si="600"/>
        <v>42.82</v>
      </c>
      <c r="D4285" s="425">
        <f t="shared" si="595"/>
        <v>0.42820972715119165</v>
      </c>
      <c r="E4285" s="433">
        <f t="shared" si="601"/>
        <v>42.82</v>
      </c>
      <c r="F4285" s="430">
        <f t="shared" si="596"/>
        <v>0.44068054618177754</v>
      </c>
      <c r="G4285" s="439">
        <f t="shared" si="602"/>
        <v>42.82</v>
      </c>
      <c r="H4285" s="435">
        <f t="shared" si="597"/>
        <v>0.44068054618177754</v>
      </c>
      <c r="I4285" s="577">
        <f t="shared" si="602"/>
        <v>42.82</v>
      </c>
      <c r="J4285" s="573">
        <f t="shared" si="598"/>
        <v>0.8400276912939626</v>
      </c>
    </row>
    <row r="4286" spans="1:10" x14ac:dyDescent="0.25">
      <c r="A4286">
        <f t="shared" si="599"/>
        <v>0.4283097090074286</v>
      </c>
      <c r="B4286" s="2">
        <f t="shared" si="603"/>
        <v>42.830000000000048</v>
      </c>
      <c r="C4286" s="428">
        <f t="shared" si="600"/>
        <v>42.83</v>
      </c>
      <c r="D4286" s="425">
        <f t="shared" si="595"/>
        <v>0.4283097090074281</v>
      </c>
      <c r="E4286" s="433">
        <f t="shared" si="601"/>
        <v>42.83</v>
      </c>
      <c r="F4286" s="430">
        <f t="shared" si="596"/>
        <v>0.44077446902572648</v>
      </c>
      <c r="G4286" s="439">
        <f t="shared" si="602"/>
        <v>42.83</v>
      </c>
      <c r="H4286" s="435">
        <f t="shared" si="597"/>
        <v>0.44077446902572648</v>
      </c>
      <c r="I4286" s="577">
        <f t="shared" si="602"/>
        <v>42.83</v>
      </c>
      <c r="J4286" s="573">
        <f t="shared" si="598"/>
        <v>0.84011073178767048</v>
      </c>
    </row>
    <row r="4287" spans="1:10" x14ac:dyDescent="0.25">
      <c r="A4287">
        <f t="shared" si="599"/>
        <v>0.42840969089840586</v>
      </c>
      <c r="B4287" s="2">
        <f t="shared" si="603"/>
        <v>42.840000000000046</v>
      </c>
      <c r="C4287" s="428">
        <f t="shared" si="600"/>
        <v>42.84</v>
      </c>
      <c r="D4287" s="425">
        <f t="shared" si="595"/>
        <v>0.42840969089840542</v>
      </c>
      <c r="E4287" s="433">
        <f t="shared" si="601"/>
        <v>42.84</v>
      </c>
      <c r="F4287" s="430">
        <f t="shared" si="596"/>
        <v>0.44086839496131125</v>
      </c>
      <c r="G4287" s="439">
        <f t="shared" si="602"/>
        <v>42.84</v>
      </c>
      <c r="H4287" s="435">
        <f t="shared" si="597"/>
        <v>0.44086839496131125</v>
      </c>
      <c r="I4287" s="577">
        <f t="shared" si="602"/>
        <v>42.84</v>
      </c>
      <c r="J4287" s="573">
        <f t="shared" si="598"/>
        <v>0.84019377367814185</v>
      </c>
    </row>
    <row r="4288" spans="1:10" x14ac:dyDescent="0.25">
      <c r="A4288">
        <f t="shared" si="599"/>
        <v>0.42850967282405583</v>
      </c>
      <c r="B4288" s="2">
        <f t="shared" si="603"/>
        <v>42.850000000000044</v>
      </c>
      <c r="C4288" s="428">
        <f t="shared" si="600"/>
        <v>42.85</v>
      </c>
      <c r="D4288" s="425">
        <f t="shared" si="595"/>
        <v>0.42850967282405544</v>
      </c>
      <c r="E4288" s="433">
        <f t="shared" si="601"/>
        <v>42.85</v>
      </c>
      <c r="F4288" s="430">
        <f t="shared" si="596"/>
        <v>0.44096232398695223</v>
      </c>
      <c r="G4288" s="439">
        <f t="shared" si="602"/>
        <v>42.85</v>
      </c>
      <c r="H4288" s="435">
        <f t="shared" si="597"/>
        <v>0.44096232398695223</v>
      </c>
      <c r="I4288" s="577">
        <f t="shared" si="602"/>
        <v>42.85</v>
      </c>
      <c r="J4288" s="573">
        <f t="shared" si="598"/>
        <v>0.84027681696520484</v>
      </c>
    </row>
    <row r="4289" spans="1:10" x14ac:dyDescent="0.25">
      <c r="A4289">
        <f t="shared" si="599"/>
        <v>0.42860965478431068</v>
      </c>
      <c r="B4289" s="2">
        <f t="shared" si="603"/>
        <v>42.860000000000042</v>
      </c>
      <c r="C4289" s="428">
        <f t="shared" si="600"/>
        <v>42.86</v>
      </c>
      <c r="D4289" s="425">
        <f t="shared" si="595"/>
        <v>0.42860965478431023</v>
      </c>
      <c r="E4289" s="433">
        <f t="shared" si="601"/>
        <v>42.86</v>
      </c>
      <c r="F4289" s="430">
        <f t="shared" si="596"/>
        <v>0.44105625610107102</v>
      </c>
      <c r="G4289" s="439">
        <f t="shared" si="602"/>
        <v>42.86</v>
      </c>
      <c r="H4289" s="435">
        <f t="shared" si="597"/>
        <v>0.44105625610107102</v>
      </c>
      <c r="I4289" s="577">
        <f t="shared" si="602"/>
        <v>42.86</v>
      </c>
      <c r="J4289" s="573">
        <f t="shared" si="598"/>
        <v>0.84035986164868659</v>
      </c>
    </row>
    <row r="4290" spans="1:10" x14ac:dyDescent="0.25">
      <c r="A4290">
        <f t="shared" si="599"/>
        <v>0.4287096367791024</v>
      </c>
      <c r="B4290" s="2">
        <f t="shared" si="603"/>
        <v>42.87000000000004</v>
      </c>
      <c r="C4290" s="428">
        <f t="shared" si="600"/>
        <v>42.87</v>
      </c>
      <c r="D4290" s="425">
        <f t="shared" si="595"/>
        <v>0.4287096367791019</v>
      </c>
      <c r="E4290" s="433">
        <f t="shared" si="601"/>
        <v>42.87</v>
      </c>
      <c r="F4290" s="430">
        <f t="shared" si="596"/>
        <v>0.4411501913020896</v>
      </c>
      <c r="G4290" s="439">
        <f t="shared" si="602"/>
        <v>42.87</v>
      </c>
      <c r="H4290" s="435">
        <f t="shared" si="597"/>
        <v>0.4411501913020896</v>
      </c>
      <c r="I4290" s="577">
        <f t="shared" si="602"/>
        <v>42.87</v>
      </c>
      <c r="J4290" s="573">
        <f t="shared" si="598"/>
        <v>0.84044290772841412</v>
      </c>
    </row>
    <row r="4291" spans="1:10" x14ac:dyDescent="0.25">
      <c r="A4291">
        <f t="shared" si="599"/>
        <v>0.42880961880836332</v>
      </c>
      <c r="B4291" s="2">
        <f t="shared" si="603"/>
        <v>42.880000000000038</v>
      </c>
      <c r="C4291" s="428">
        <f t="shared" si="600"/>
        <v>42.88</v>
      </c>
      <c r="D4291" s="425">
        <f t="shared" ref="D4291:D4354" si="604">(((1+C4291/100)^D$2)*C4291/100)/(((1+C4291/100)^D$2)-1)</f>
        <v>0.42880961880836294</v>
      </c>
      <c r="E4291" s="433">
        <f t="shared" si="601"/>
        <v>42.88</v>
      </c>
      <c r="F4291" s="430">
        <f t="shared" ref="F4291:F4354" si="605">(((1+E4291/100)^F$2)*E4291/100)/(((1+E4291/100)^F$2)-1)</f>
        <v>0.44124412958843101</v>
      </c>
      <c r="G4291" s="439">
        <f t="shared" si="602"/>
        <v>42.88</v>
      </c>
      <c r="H4291" s="435">
        <f t="shared" ref="H4291:H4354" si="606">(((1+G4291/100)^H$2)*G4291/100)/(((1+G4291/100)^H$2)-1)</f>
        <v>0.44124412958843101</v>
      </c>
      <c r="I4291" s="577">
        <f t="shared" si="602"/>
        <v>42.88</v>
      </c>
      <c r="J4291" s="573">
        <f t="shared" ref="J4291:J4354" si="607">(((1+I4291/100)^J$2)*I4291/100)/(((1+I4291/100)^J$2)-1)</f>
        <v>0.84052595520421602</v>
      </c>
    </row>
    <row r="4292" spans="1:10" x14ac:dyDescent="0.25">
      <c r="A4292">
        <f t="shared" si="599"/>
        <v>0.42890960087202595</v>
      </c>
      <c r="B4292" s="2">
        <f t="shared" si="603"/>
        <v>42.890000000000036</v>
      </c>
      <c r="C4292" s="428">
        <f t="shared" si="600"/>
        <v>42.89</v>
      </c>
      <c r="D4292" s="425">
        <f t="shared" si="604"/>
        <v>0.42890960087202556</v>
      </c>
      <c r="E4292" s="433">
        <f t="shared" si="601"/>
        <v>42.89</v>
      </c>
      <c r="F4292" s="430">
        <f t="shared" si="605"/>
        <v>0.44133807095851879</v>
      </c>
      <c r="G4292" s="439">
        <f t="shared" si="602"/>
        <v>42.89</v>
      </c>
      <c r="H4292" s="435">
        <f t="shared" si="606"/>
        <v>0.44133807095851879</v>
      </c>
      <c r="I4292" s="577">
        <f t="shared" si="602"/>
        <v>42.89</v>
      </c>
      <c r="J4292" s="573">
        <f t="shared" si="607"/>
        <v>0.84060900407591899</v>
      </c>
    </row>
    <row r="4293" spans="1:10" x14ac:dyDescent="0.25">
      <c r="A4293">
        <f t="shared" ref="A4293:A4356" si="608">(((1+B4293/100)^A$2)*B4293/100)/(((1+B4293/100)^A$2)-1)</f>
        <v>0.42900958297002278</v>
      </c>
      <c r="B4293" s="2">
        <f t="shared" si="603"/>
        <v>42.900000000000034</v>
      </c>
      <c r="C4293" s="428">
        <f t="shared" si="600"/>
        <v>42.9</v>
      </c>
      <c r="D4293" s="425">
        <f t="shared" si="604"/>
        <v>0.4290095829700224</v>
      </c>
      <c r="E4293" s="433">
        <f t="shared" si="601"/>
        <v>42.9</v>
      </c>
      <c r="F4293" s="430">
        <f t="shared" si="605"/>
        <v>0.44143201541077748</v>
      </c>
      <c r="G4293" s="439">
        <f t="shared" si="602"/>
        <v>42.9</v>
      </c>
      <c r="H4293" s="435">
        <f t="shared" si="606"/>
        <v>0.44143201541077748</v>
      </c>
      <c r="I4293" s="577">
        <f t="shared" si="602"/>
        <v>42.9</v>
      </c>
      <c r="J4293" s="573">
        <f t="shared" si="607"/>
        <v>0.84069205434335115</v>
      </c>
    </row>
    <row r="4294" spans="1:10" x14ac:dyDescent="0.25">
      <c r="A4294">
        <f t="shared" si="608"/>
        <v>0.42910956510228659</v>
      </c>
      <c r="B4294" s="2">
        <f t="shared" si="603"/>
        <v>42.910000000000032</v>
      </c>
      <c r="C4294" s="428">
        <f t="shared" ref="C4294:C4357" si="609">ROUND(C4293+0.01,2)</f>
        <v>42.91</v>
      </c>
      <c r="D4294" s="425">
        <f t="shared" si="604"/>
        <v>0.42910956510228621</v>
      </c>
      <c r="E4294" s="433">
        <f t="shared" ref="E4294:E4357" si="610">ROUND(E4293+0.01,2)</f>
        <v>42.91</v>
      </c>
      <c r="F4294" s="430">
        <f t="shared" si="605"/>
        <v>0.44152596294363211</v>
      </c>
      <c r="G4294" s="439">
        <f t="shared" ref="G4294:I4357" si="611">ROUND(G4293+0.01,2)</f>
        <v>42.91</v>
      </c>
      <c r="H4294" s="435">
        <f t="shared" si="606"/>
        <v>0.44152596294363211</v>
      </c>
      <c r="I4294" s="577">
        <f t="shared" si="611"/>
        <v>42.91</v>
      </c>
      <c r="J4294" s="573">
        <f t="shared" si="607"/>
        <v>0.84077510600633965</v>
      </c>
    </row>
    <row r="4295" spans="1:10" x14ac:dyDescent="0.25">
      <c r="A4295">
        <f t="shared" si="608"/>
        <v>0.42920954726875016</v>
      </c>
      <c r="B4295" s="2">
        <f t="shared" si="603"/>
        <v>42.92000000000003</v>
      </c>
      <c r="C4295" s="428">
        <f t="shared" si="609"/>
        <v>42.92</v>
      </c>
      <c r="D4295" s="425">
        <f t="shared" si="604"/>
        <v>0.42920954726874988</v>
      </c>
      <c r="E4295" s="433">
        <f t="shared" si="610"/>
        <v>42.92</v>
      </c>
      <c r="F4295" s="430">
        <f t="shared" si="605"/>
        <v>0.44161991355550878</v>
      </c>
      <c r="G4295" s="439">
        <f t="shared" si="611"/>
        <v>42.92</v>
      </c>
      <c r="H4295" s="435">
        <f t="shared" si="606"/>
        <v>0.44161991355550878</v>
      </c>
      <c r="I4295" s="577">
        <f t="shared" si="611"/>
        <v>42.92</v>
      </c>
      <c r="J4295" s="573">
        <f t="shared" si="607"/>
        <v>0.84085815906471262</v>
      </c>
    </row>
    <row r="4296" spans="1:10" x14ac:dyDescent="0.25">
      <c r="A4296">
        <f t="shared" si="608"/>
        <v>0.42930952946934658</v>
      </c>
      <c r="B4296" s="2">
        <f t="shared" si="603"/>
        <v>42.930000000000028</v>
      </c>
      <c r="C4296" s="428">
        <f t="shared" si="609"/>
        <v>42.93</v>
      </c>
      <c r="D4296" s="425">
        <f t="shared" si="604"/>
        <v>0.42930952946934625</v>
      </c>
      <c r="E4296" s="433">
        <f t="shared" si="610"/>
        <v>42.93</v>
      </c>
      <c r="F4296" s="430">
        <f t="shared" si="605"/>
        <v>0.44171386724483402</v>
      </c>
      <c r="G4296" s="439">
        <f t="shared" si="611"/>
        <v>42.93</v>
      </c>
      <c r="H4296" s="435">
        <f t="shared" si="606"/>
        <v>0.44171386724483402</v>
      </c>
      <c r="I4296" s="577">
        <f t="shared" si="611"/>
        <v>42.93</v>
      </c>
      <c r="J4296" s="573">
        <f t="shared" si="607"/>
        <v>0.84094121351829743</v>
      </c>
    </row>
    <row r="4297" spans="1:10" x14ac:dyDescent="0.25">
      <c r="A4297">
        <f t="shared" si="608"/>
        <v>0.42940951170400887</v>
      </c>
      <c r="B4297" s="2">
        <f t="shared" si="603"/>
        <v>42.940000000000026</v>
      </c>
      <c r="C4297" s="428">
        <f t="shared" si="609"/>
        <v>42.94</v>
      </c>
      <c r="D4297" s="425">
        <f t="shared" si="604"/>
        <v>0.4294095117040086</v>
      </c>
      <c r="E4297" s="433">
        <f t="shared" si="610"/>
        <v>42.94</v>
      </c>
      <c r="F4297" s="430">
        <f t="shared" si="605"/>
        <v>0.44180782401003532</v>
      </c>
      <c r="G4297" s="439">
        <f t="shared" si="611"/>
        <v>42.94</v>
      </c>
      <c r="H4297" s="435">
        <f t="shared" si="606"/>
        <v>0.44180782401003532</v>
      </c>
      <c r="I4297" s="577">
        <f t="shared" si="611"/>
        <v>42.94</v>
      </c>
      <c r="J4297" s="573">
        <f t="shared" si="607"/>
        <v>0.84102426936692176</v>
      </c>
    </row>
    <row r="4298" spans="1:10" x14ac:dyDescent="0.25">
      <c r="A4298">
        <f t="shared" si="608"/>
        <v>0.4295094939726703</v>
      </c>
      <c r="B4298" s="2">
        <f t="shared" si="603"/>
        <v>42.950000000000024</v>
      </c>
      <c r="C4298" s="428">
        <f t="shared" si="609"/>
        <v>42.95</v>
      </c>
      <c r="D4298" s="425">
        <f t="shared" si="604"/>
        <v>0.42950949397267002</v>
      </c>
      <c r="E4298" s="433">
        <f t="shared" si="610"/>
        <v>42.95</v>
      </c>
      <c r="F4298" s="430">
        <f t="shared" si="605"/>
        <v>0.44190178384954082</v>
      </c>
      <c r="G4298" s="439">
        <f t="shared" si="611"/>
        <v>42.95</v>
      </c>
      <c r="H4298" s="435">
        <f t="shared" si="606"/>
        <v>0.44190178384954082</v>
      </c>
      <c r="I4298" s="577">
        <f t="shared" si="611"/>
        <v>42.95</v>
      </c>
      <c r="J4298" s="573">
        <f t="shared" si="607"/>
        <v>0.84110732661041376</v>
      </c>
    </row>
    <row r="4299" spans="1:10" x14ac:dyDescent="0.25">
      <c r="A4299">
        <f t="shared" si="608"/>
        <v>0.42960947627526408</v>
      </c>
      <c r="B4299" s="2">
        <f t="shared" si="603"/>
        <v>42.960000000000022</v>
      </c>
      <c r="C4299" s="428">
        <f t="shared" si="609"/>
        <v>42.96</v>
      </c>
      <c r="D4299" s="425">
        <f t="shared" si="604"/>
        <v>0.42960947627526397</v>
      </c>
      <c r="E4299" s="433">
        <f t="shared" si="610"/>
        <v>42.96</v>
      </c>
      <c r="F4299" s="430">
        <f t="shared" si="605"/>
        <v>0.4419957467617795</v>
      </c>
      <c r="G4299" s="439">
        <f t="shared" si="611"/>
        <v>42.96</v>
      </c>
      <c r="H4299" s="435">
        <f t="shared" si="606"/>
        <v>0.4419957467617795</v>
      </c>
      <c r="I4299" s="577">
        <f t="shared" si="611"/>
        <v>42.96</v>
      </c>
      <c r="J4299" s="573">
        <f t="shared" si="607"/>
        <v>0.84119038524860068</v>
      </c>
    </row>
    <row r="4300" spans="1:10" x14ac:dyDescent="0.25">
      <c r="A4300">
        <f t="shared" si="608"/>
        <v>0.4297094586117241</v>
      </c>
      <c r="B4300" s="2">
        <f t="shared" si="603"/>
        <v>42.97000000000002</v>
      </c>
      <c r="C4300" s="428">
        <f t="shared" si="609"/>
        <v>42.97</v>
      </c>
      <c r="D4300" s="425">
        <f t="shared" si="604"/>
        <v>0.42970945861172388</v>
      </c>
      <c r="E4300" s="433">
        <f t="shared" si="610"/>
        <v>42.97</v>
      </c>
      <c r="F4300" s="430">
        <f t="shared" si="605"/>
        <v>0.44208971274518105</v>
      </c>
      <c r="G4300" s="439">
        <f t="shared" si="611"/>
        <v>42.97</v>
      </c>
      <c r="H4300" s="435">
        <f t="shared" si="606"/>
        <v>0.44208971274518105</v>
      </c>
      <c r="I4300" s="577">
        <f t="shared" si="611"/>
        <v>42.97</v>
      </c>
      <c r="J4300" s="573">
        <f t="shared" si="607"/>
        <v>0.84127344528131043</v>
      </c>
    </row>
    <row r="4301" spans="1:10" x14ac:dyDescent="0.25">
      <c r="A4301">
        <f t="shared" si="608"/>
        <v>0.42980944098198365</v>
      </c>
      <c r="B4301" s="2">
        <f t="shared" si="603"/>
        <v>42.980000000000018</v>
      </c>
      <c r="C4301" s="428">
        <f t="shared" si="609"/>
        <v>42.98</v>
      </c>
      <c r="D4301" s="425">
        <f t="shared" si="604"/>
        <v>0.42980944098198348</v>
      </c>
      <c r="E4301" s="433">
        <f t="shared" si="610"/>
        <v>42.98</v>
      </c>
      <c r="F4301" s="430">
        <f t="shared" si="605"/>
        <v>0.44218368179817585</v>
      </c>
      <c r="G4301" s="439">
        <f t="shared" si="611"/>
        <v>42.98</v>
      </c>
      <c r="H4301" s="435">
        <f t="shared" si="606"/>
        <v>0.44218368179817585</v>
      </c>
      <c r="I4301" s="577">
        <f t="shared" si="611"/>
        <v>42.98</v>
      </c>
      <c r="J4301" s="573">
        <f t="shared" si="607"/>
        <v>0.84135650670837103</v>
      </c>
    </row>
    <row r="4302" spans="1:10" x14ac:dyDescent="0.25">
      <c r="A4302">
        <f t="shared" si="608"/>
        <v>0.42990942338597671</v>
      </c>
      <c r="B4302" s="2">
        <f t="shared" si="603"/>
        <v>42.990000000000016</v>
      </c>
      <c r="C4302" s="428">
        <f t="shared" si="609"/>
        <v>42.99</v>
      </c>
      <c r="D4302" s="425">
        <f t="shared" si="604"/>
        <v>0.4299094233859766</v>
      </c>
      <c r="E4302" s="433">
        <f t="shared" si="610"/>
        <v>42.99</v>
      </c>
      <c r="F4302" s="430">
        <f t="shared" si="605"/>
        <v>0.44227765391919532</v>
      </c>
      <c r="G4302" s="439">
        <f t="shared" si="611"/>
        <v>42.99</v>
      </c>
      <c r="H4302" s="435">
        <f t="shared" si="606"/>
        <v>0.44227765391919532</v>
      </c>
      <c r="I4302" s="577">
        <f t="shared" si="611"/>
        <v>42.99</v>
      </c>
      <c r="J4302" s="573">
        <f t="shared" si="607"/>
        <v>0.84143956952961052</v>
      </c>
    </row>
    <row r="4303" spans="1:10" x14ac:dyDescent="0.25">
      <c r="A4303">
        <f t="shared" si="608"/>
        <v>0.43000940582363706</v>
      </c>
      <c r="B4303" s="2">
        <f t="shared" si="603"/>
        <v>43.000000000000014</v>
      </c>
      <c r="C4303" s="428">
        <f t="shared" si="609"/>
        <v>43</v>
      </c>
      <c r="D4303" s="425">
        <f t="shared" si="604"/>
        <v>0.43000940582363689</v>
      </c>
      <c r="E4303" s="433">
        <f t="shared" si="610"/>
        <v>43</v>
      </c>
      <c r="F4303" s="430">
        <f t="shared" si="605"/>
        <v>0.4423716291066711</v>
      </c>
      <c r="G4303" s="439">
        <f t="shared" si="611"/>
        <v>43</v>
      </c>
      <c r="H4303" s="435">
        <f t="shared" si="606"/>
        <v>0.4423716291066711</v>
      </c>
      <c r="I4303" s="577">
        <f t="shared" si="611"/>
        <v>43</v>
      </c>
      <c r="J4303" s="573">
        <f t="shared" si="607"/>
        <v>0.84152263374485603</v>
      </c>
    </row>
    <row r="4304" spans="1:10" x14ac:dyDescent="0.25">
      <c r="A4304">
        <f t="shared" si="608"/>
        <v>0.43010938829489881</v>
      </c>
      <c r="B4304" s="2">
        <f t="shared" si="603"/>
        <v>43.010000000000012</v>
      </c>
      <c r="C4304" s="428">
        <f t="shared" si="609"/>
        <v>43.01</v>
      </c>
      <c r="D4304" s="425">
        <f t="shared" si="604"/>
        <v>0.4301093882948987</v>
      </c>
      <c r="E4304" s="433">
        <f t="shared" si="610"/>
        <v>43.01</v>
      </c>
      <c r="F4304" s="430">
        <f t="shared" si="605"/>
        <v>0.44246560735903601</v>
      </c>
      <c r="G4304" s="439">
        <f t="shared" si="611"/>
        <v>43.01</v>
      </c>
      <c r="H4304" s="435">
        <f t="shared" si="606"/>
        <v>0.44246560735903601</v>
      </c>
      <c r="I4304" s="577">
        <f t="shared" si="611"/>
        <v>43.01</v>
      </c>
      <c r="J4304" s="573">
        <f t="shared" si="607"/>
        <v>0.84160569935393614</v>
      </c>
    </row>
    <row r="4305" spans="1:10" x14ac:dyDescent="0.25">
      <c r="A4305">
        <f t="shared" si="608"/>
        <v>0.43020937079969618</v>
      </c>
      <c r="B4305" s="2">
        <f t="shared" si="603"/>
        <v>43.02000000000001</v>
      </c>
      <c r="C4305" s="428">
        <f t="shared" si="609"/>
        <v>43.02</v>
      </c>
      <c r="D4305" s="425">
        <f t="shared" si="604"/>
        <v>0.43020937079969601</v>
      </c>
      <c r="E4305" s="433">
        <f t="shared" si="610"/>
        <v>43.02</v>
      </c>
      <c r="F4305" s="430">
        <f t="shared" si="605"/>
        <v>0.44255958867472361</v>
      </c>
      <c r="G4305" s="439">
        <f t="shared" si="611"/>
        <v>43.02</v>
      </c>
      <c r="H4305" s="435">
        <f t="shared" si="606"/>
        <v>0.44255958867472361</v>
      </c>
      <c r="I4305" s="577">
        <f t="shared" si="611"/>
        <v>43.02</v>
      </c>
      <c r="J4305" s="573">
        <f t="shared" si="607"/>
        <v>0.84168876635667833</v>
      </c>
    </row>
    <row r="4306" spans="1:10" x14ac:dyDescent="0.25">
      <c r="A4306">
        <f t="shared" si="608"/>
        <v>0.43030935333796339</v>
      </c>
      <c r="B4306" s="2">
        <f t="shared" si="603"/>
        <v>43.030000000000008</v>
      </c>
      <c r="C4306" s="428">
        <f t="shared" si="609"/>
        <v>43.03</v>
      </c>
      <c r="D4306" s="425">
        <f t="shared" si="604"/>
        <v>0.43030935333796339</v>
      </c>
      <c r="E4306" s="433">
        <f t="shared" si="610"/>
        <v>43.03</v>
      </c>
      <c r="F4306" s="430">
        <f t="shared" si="605"/>
        <v>0.44265357305216801</v>
      </c>
      <c r="G4306" s="439">
        <f t="shared" si="611"/>
        <v>43.03</v>
      </c>
      <c r="H4306" s="435">
        <f t="shared" si="606"/>
        <v>0.44265357305216801</v>
      </c>
      <c r="I4306" s="577">
        <f t="shared" si="611"/>
        <v>43.03</v>
      </c>
      <c r="J4306" s="573">
        <f t="shared" si="607"/>
        <v>0.8417718347529114</v>
      </c>
    </row>
    <row r="4307" spans="1:10" x14ac:dyDescent="0.25">
      <c r="A4307">
        <f t="shared" si="608"/>
        <v>0.43040933590963487</v>
      </c>
      <c r="B4307" s="2">
        <f t="shared" si="603"/>
        <v>43.040000000000006</v>
      </c>
      <c r="C4307" s="428">
        <f t="shared" si="609"/>
        <v>43.04</v>
      </c>
      <c r="D4307" s="425">
        <f t="shared" si="604"/>
        <v>0.43040933590963482</v>
      </c>
      <c r="E4307" s="433">
        <f t="shared" si="610"/>
        <v>43.04</v>
      </c>
      <c r="F4307" s="430">
        <f t="shared" si="605"/>
        <v>0.44274756048980418</v>
      </c>
      <c r="G4307" s="439">
        <f t="shared" si="611"/>
        <v>43.04</v>
      </c>
      <c r="H4307" s="435">
        <f t="shared" si="606"/>
        <v>0.44274756048980418</v>
      </c>
      <c r="I4307" s="577">
        <f t="shared" si="611"/>
        <v>43.04</v>
      </c>
      <c r="J4307" s="573">
        <f t="shared" si="607"/>
        <v>0.84185490454246203</v>
      </c>
    </row>
    <row r="4308" spans="1:10" x14ac:dyDescent="0.25">
      <c r="A4308">
        <f t="shared" si="608"/>
        <v>0.4305093185146453</v>
      </c>
      <c r="B4308" s="2">
        <f t="shared" si="603"/>
        <v>43.050000000000004</v>
      </c>
      <c r="C4308" s="428">
        <f t="shared" si="609"/>
        <v>43.05</v>
      </c>
      <c r="D4308" s="425">
        <f t="shared" si="604"/>
        <v>0.43050931851464525</v>
      </c>
      <c r="E4308" s="433">
        <f t="shared" si="610"/>
        <v>43.05</v>
      </c>
      <c r="F4308" s="430">
        <f t="shared" si="605"/>
        <v>0.44284155098606781</v>
      </c>
      <c r="G4308" s="439">
        <f t="shared" si="611"/>
        <v>43.05</v>
      </c>
      <c r="H4308" s="435">
        <f t="shared" si="606"/>
        <v>0.44284155098606781</v>
      </c>
      <c r="I4308" s="577">
        <f t="shared" si="611"/>
        <v>43.05</v>
      </c>
      <c r="J4308" s="573">
        <f t="shared" si="607"/>
        <v>0.84193797572515949</v>
      </c>
    </row>
    <row r="4309" spans="1:10" x14ac:dyDescent="0.25">
      <c r="A4309">
        <f t="shared" si="608"/>
        <v>0.43060930115292928</v>
      </c>
      <c r="B4309" s="2">
        <f t="shared" si="603"/>
        <v>43.06</v>
      </c>
      <c r="C4309" s="428">
        <f t="shared" si="609"/>
        <v>43.06</v>
      </c>
      <c r="D4309" s="425">
        <f t="shared" si="604"/>
        <v>0.43060930115292928</v>
      </c>
      <c r="E4309" s="433">
        <f t="shared" si="610"/>
        <v>43.06</v>
      </c>
      <c r="F4309" s="430">
        <f t="shared" si="605"/>
        <v>0.44293554453939532</v>
      </c>
      <c r="G4309" s="439">
        <f t="shared" si="611"/>
        <v>43.06</v>
      </c>
      <c r="H4309" s="435">
        <f t="shared" si="606"/>
        <v>0.44293554453939532</v>
      </c>
      <c r="I4309" s="577">
        <f t="shared" si="611"/>
        <v>43.06</v>
      </c>
      <c r="J4309" s="573">
        <f t="shared" si="607"/>
        <v>0.84202104830083102</v>
      </c>
    </row>
    <row r="4310" spans="1:10" x14ac:dyDescent="0.25">
      <c r="A4310">
        <f t="shared" si="608"/>
        <v>0.43070928382442164</v>
      </c>
      <c r="B4310" s="2">
        <f t="shared" si="603"/>
        <v>43.07</v>
      </c>
      <c r="C4310" s="428">
        <f t="shared" si="609"/>
        <v>43.07</v>
      </c>
      <c r="D4310" s="425">
        <f t="shared" si="604"/>
        <v>0.43070928382442164</v>
      </c>
      <c r="E4310" s="433">
        <f t="shared" si="610"/>
        <v>43.07</v>
      </c>
      <c r="F4310" s="430">
        <f t="shared" si="605"/>
        <v>0.44302954114822402</v>
      </c>
      <c r="G4310" s="439">
        <f t="shared" si="611"/>
        <v>43.07</v>
      </c>
      <c r="H4310" s="435">
        <f t="shared" si="606"/>
        <v>0.44302954114822402</v>
      </c>
      <c r="I4310" s="577">
        <f t="shared" si="611"/>
        <v>43.07</v>
      </c>
      <c r="J4310" s="573">
        <f t="shared" si="607"/>
        <v>0.84210412226930509</v>
      </c>
    </row>
    <row r="4311" spans="1:10" x14ac:dyDescent="0.25">
      <c r="A4311">
        <f t="shared" si="608"/>
        <v>0.43080926652905743</v>
      </c>
      <c r="B4311" s="2">
        <f t="shared" si="603"/>
        <v>43.08</v>
      </c>
      <c r="C4311" s="428">
        <f t="shared" si="609"/>
        <v>43.08</v>
      </c>
      <c r="D4311" s="425">
        <f t="shared" si="604"/>
        <v>0.43080926652905743</v>
      </c>
      <c r="E4311" s="433">
        <f t="shared" si="610"/>
        <v>43.08</v>
      </c>
      <c r="F4311" s="430">
        <f t="shared" si="605"/>
        <v>0.44312354081099176</v>
      </c>
      <c r="G4311" s="439">
        <f t="shared" si="611"/>
        <v>43.08</v>
      </c>
      <c r="H4311" s="435">
        <f t="shared" si="606"/>
        <v>0.44312354081099176</v>
      </c>
      <c r="I4311" s="577">
        <f t="shared" si="611"/>
        <v>43.08</v>
      </c>
      <c r="J4311" s="573">
        <f t="shared" si="607"/>
        <v>0.8421871976304095</v>
      </c>
    </row>
    <row r="4312" spans="1:10" x14ac:dyDescent="0.25">
      <c r="A4312">
        <f t="shared" si="608"/>
        <v>0.4309092492667716</v>
      </c>
      <c r="B4312" s="2">
        <f t="shared" si="603"/>
        <v>43.089999999999996</v>
      </c>
      <c r="C4312" s="428">
        <f t="shared" si="609"/>
        <v>43.09</v>
      </c>
      <c r="D4312" s="425">
        <f t="shared" si="604"/>
        <v>0.43090924926677171</v>
      </c>
      <c r="E4312" s="433">
        <f t="shared" si="610"/>
        <v>43.09</v>
      </c>
      <c r="F4312" s="430">
        <f t="shared" si="605"/>
        <v>0.4432175435261374</v>
      </c>
      <c r="G4312" s="439">
        <f t="shared" si="611"/>
        <v>43.09</v>
      </c>
      <c r="H4312" s="435">
        <f t="shared" si="606"/>
        <v>0.4432175435261374</v>
      </c>
      <c r="I4312" s="577">
        <f t="shared" si="611"/>
        <v>43.09</v>
      </c>
      <c r="J4312" s="573">
        <f t="shared" si="607"/>
        <v>0.84227027438397295</v>
      </c>
    </row>
    <row r="4313" spans="1:10" x14ac:dyDescent="0.25">
      <c r="A4313">
        <f t="shared" si="608"/>
        <v>0.43100923203749952</v>
      </c>
      <c r="B4313" s="2">
        <f t="shared" si="603"/>
        <v>43.099999999999994</v>
      </c>
      <c r="C4313" s="428">
        <f t="shared" si="609"/>
        <v>43.1</v>
      </c>
      <c r="D4313" s="425">
        <f t="shared" si="604"/>
        <v>0.43100923203749958</v>
      </c>
      <c r="E4313" s="433">
        <f t="shared" si="610"/>
        <v>43.1</v>
      </c>
      <c r="F4313" s="430">
        <f t="shared" si="605"/>
        <v>0.4433115492921002</v>
      </c>
      <c r="G4313" s="439">
        <f t="shared" si="611"/>
        <v>43.1</v>
      </c>
      <c r="H4313" s="435">
        <f t="shared" si="606"/>
        <v>0.4433115492921002</v>
      </c>
      <c r="I4313" s="577">
        <f t="shared" si="611"/>
        <v>43.1</v>
      </c>
      <c r="J4313" s="573">
        <f t="shared" si="607"/>
        <v>0.84235335252982313</v>
      </c>
    </row>
    <row r="4314" spans="1:10" x14ac:dyDescent="0.25">
      <c r="A4314">
        <f t="shared" si="608"/>
        <v>0.43110921484117637</v>
      </c>
      <c r="B4314" s="2">
        <f t="shared" si="603"/>
        <v>43.109999999999992</v>
      </c>
      <c r="C4314" s="428">
        <f t="shared" si="609"/>
        <v>43.11</v>
      </c>
      <c r="D4314" s="425">
        <f t="shared" si="604"/>
        <v>0.43110921484117648</v>
      </c>
      <c r="E4314" s="433">
        <f t="shared" si="610"/>
        <v>43.11</v>
      </c>
      <c r="F4314" s="430">
        <f t="shared" si="605"/>
        <v>0.44340555810732046</v>
      </c>
      <c r="G4314" s="439">
        <f t="shared" si="611"/>
        <v>43.11</v>
      </c>
      <c r="H4314" s="435">
        <f t="shared" si="606"/>
        <v>0.44340555810732046</v>
      </c>
      <c r="I4314" s="577">
        <f t="shared" si="611"/>
        <v>43.11</v>
      </c>
      <c r="J4314" s="573">
        <f t="shared" si="607"/>
        <v>0.84243643206778818</v>
      </c>
    </row>
    <row r="4315" spans="1:10" x14ac:dyDescent="0.25">
      <c r="A4315">
        <f t="shared" si="608"/>
        <v>0.4312091976777378</v>
      </c>
      <c r="B4315" s="2">
        <f t="shared" si="603"/>
        <v>43.11999999999999</v>
      </c>
      <c r="C4315" s="428">
        <f t="shared" si="609"/>
        <v>43.12</v>
      </c>
      <c r="D4315" s="425">
        <f t="shared" si="604"/>
        <v>0.43120919767773791</v>
      </c>
      <c r="E4315" s="433">
        <f t="shared" si="610"/>
        <v>43.12</v>
      </c>
      <c r="F4315" s="430">
        <f t="shared" si="605"/>
        <v>0.44349956997023909</v>
      </c>
      <c r="G4315" s="439">
        <f t="shared" si="611"/>
        <v>43.12</v>
      </c>
      <c r="H4315" s="435">
        <f t="shared" si="606"/>
        <v>0.44349956997023909</v>
      </c>
      <c r="I4315" s="577">
        <f t="shared" si="611"/>
        <v>43.12</v>
      </c>
      <c r="J4315" s="573">
        <f t="shared" si="607"/>
        <v>0.84251951299769656</v>
      </c>
    </row>
    <row r="4316" spans="1:10" x14ac:dyDescent="0.25">
      <c r="A4316">
        <f t="shared" si="608"/>
        <v>0.43130918054711936</v>
      </c>
      <c r="B4316" s="2">
        <f t="shared" si="603"/>
        <v>43.129999999999988</v>
      </c>
      <c r="C4316" s="428">
        <f t="shared" si="609"/>
        <v>43.13</v>
      </c>
      <c r="D4316" s="425">
        <f t="shared" si="604"/>
        <v>0.43130918054711948</v>
      </c>
      <c r="E4316" s="433">
        <f t="shared" si="610"/>
        <v>43.13</v>
      </c>
      <c r="F4316" s="430">
        <f t="shared" si="605"/>
        <v>0.44359358487929801</v>
      </c>
      <c r="G4316" s="439">
        <f t="shared" si="611"/>
        <v>43.13</v>
      </c>
      <c r="H4316" s="435">
        <f t="shared" si="606"/>
        <v>0.44359358487929801</v>
      </c>
      <c r="I4316" s="577">
        <f t="shared" si="611"/>
        <v>43.13</v>
      </c>
      <c r="J4316" s="573">
        <f t="shared" si="607"/>
        <v>0.84260259531937653</v>
      </c>
    </row>
    <row r="4317" spans="1:10" x14ac:dyDescent="0.25">
      <c r="A4317">
        <f t="shared" si="608"/>
        <v>0.43140916344925673</v>
      </c>
      <c r="B4317" s="2">
        <f t="shared" si="603"/>
        <v>43.139999999999986</v>
      </c>
      <c r="C4317" s="428">
        <f t="shared" si="609"/>
        <v>43.14</v>
      </c>
      <c r="D4317" s="425">
        <f t="shared" si="604"/>
        <v>0.43140916344925684</v>
      </c>
      <c r="E4317" s="433">
        <f t="shared" si="610"/>
        <v>43.14</v>
      </c>
      <c r="F4317" s="430">
        <f t="shared" si="605"/>
        <v>0.44368760283293934</v>
      </c>
      <c r="G4317" s="439">
        <f t="shared" si="611"/>
        <v>43.14</v>
      </c>
      <c r="H4317" s="435">
        <f t="shared" si="606"/>
        <v>0.44368760283293934</v>
      </c>
      <c r="I4317" s="577">
        <f t="shared" si="611"/>
        <v>43.14</v>
      </c>
      <c r="J4317" s="573">
        <f t="shared" si="607"/>
        <v>0.84268567903265612</v>
      </c>
    </row>
    <row r="4318" spans="1:10" x14ac:dyDescent="0.25">
      <c r="A4318">
        <f t="shared" si="608"/>
        <v>0.43150914638408577</v>
      </c>
      <c r="B4318" s="2">
        <f t="shared" si="603"/>
        <v>43.149999999999984</v>
      </c>
      <c r="C4318" s="428">
        <f t="shared" si="609"/>
        <v>43.15</v>
      </c>
      <c r="D4318" s="425">
        <f t="shared" si="604"/>
        <v>0.43150914638408588</v>
      </c>
      <c r="E4318" s="433">
        <f t="shared" si="610"/>
        <v>43.15</v>
      </c>
      <c r="F4318" s="430">
        <f t="shared" si="605"/>
        <v>0.4437816238296064</v>
      </c>
      <c r="G4318" s="439">
        <f t="shared" si="611"/>
        <v>43.15</v>
      </c>
      <c r="H4318" s="435">
        <f t="shared" si="606"/>
        <v>0.4437816238296064</v>
      </c>
      <c r="I4318" s="577">
        <f t="shared" si="611"/>
        <v>43.15</v>
      </c>
      <c r="J4318" s="573">
        <f t="shared" si="607"/>
        <v>0.8427687641373639</v>
      </c>
    </row>
    <row r="4319" spans="1:10" x14ac:dyDescent="0.25">
      <c r="A4319">
        <f t="shared" si="608"/>
        <v>0.43160912935154261</v>
      </c>
      <c r="B4319" s="2">
        <f t="shared" si="603"/>
        <v>43.159999999999982</v>
      </c>
      <c r="C4319" s="428">
        <f t="shared" si="609"/>
        <v>43.16</v>
      </c>
      <c r="D4319" s="425">
        <f t="shared" si="604"/>
        <v>0.43160912935154278</v>
      </c>
      <c r="E4319" s="433">
        <f t="shared" si="610"/>
        <v>43.16</v>
      </c>
      <c r="F4319" s="430">
        <f t="shared" si="605"/>
        <v>0.44387564786774319</v>
      </c>
      <c r="G4319" s="439">
        <f t="shared" si="611"/>
        <v>43.16</v>
      </c>
      <c r="H4319" s="435">
        <f t="shared" si="606"/>
        <v>0.44387564786774319</v>
      </c>
      <c r="I4319" s="577">
        <f t="shared" si="611"/>
        <v>43.16</v>
      </c>
      <c r="J4319" s="573">
        <f t="shared" si="607"/>
        <v>0.84285185063332779</v>
      </c>
    </row>
    <row r="4320" spans="1:10" x14ac:dyDescent="0.25">
      <c r="A4320">
        <f t="shared" si="608"/>
        <v>0.43170911235156317</v>
      </c>
      <c r="B4320" s="2">
        <f t="shared" ref="B4320:B4383" si="612">B4319+0.01</f>
        <v>43.16999999999998</v>
      </c>
      <c r="C4320" s="428">
        <f t="shared" si="609"/>
        <v>43.17</v>
      </c>
      <c r="D4320" s="425">
        <f t="shared" si="604"/>
        <v>0.4317091123515634</v>
      </c>
      <c r="E4320" s="433">
        <f t="shared" si="610"/>
        <v>43.17</v>
      </c>
      <c r="F4320" s="430">
        <f t="shared" si="605"/>
        <v>0.44396967494579453</v>
      </c>
      <c r="G4320" s="439">
        <f t="shared" si="611"/>
        <v>43.17</v>
      </c>
      <c r="H4320" s="435">
        <f t="shared" si="606"/>
        <v>0.44396967494579453</v>
      </c>
      <c r="I4320" s="577">
        <f t="shared" si="611"/>
        <v>43.17</v>
      </c>
      <c r="J4320" s="573">
        <f t="shared" si="607"/>
        <v>0.8429349385203766</v>
      </c>
    </row>
    <row r="4321" spans="1:10" x14ac:dyDescent="0.25">
      <c r="A4321">
        <f t="shared" si="608"/>
        <v>0.43180909538408385</v>
      </c>
      <c r="B4321" s="2">
        <f t="shared" si="612"/>
        <v>43.179999999999978</v>
      </c>
      <c r="C4321" s="428">
        <f t="shared" si="609"/>
        <v>43.18</v>
      </c>
      <c r="D4321" s="425">
        <f t="shared" si="604"/>
        <v>0.43180909538408407</v>
      </c>
      <c r="E4321" s="433">
        <f t="shared" si="610"/>
        <v>43.18</v>
      </c>
      <c r="F4321" s="430">
        <f t="shared" si="605"/>
        <v>0.44406370506220549</v>
      </c>
      <c r="G4321" s="439">
        <f t="shared" si="611"/>
        <v>43.18</v>
      </c>
      <c r="H4321" s="435">
        <f t="shared" si="606"/>
        <v>0.44406370506220549</v>
      </c>
      <c r="I4321" s="577">
        <f t="shared" si="611"/>
        <v>43.18</v>
      </c>
      <c r="J4321" s="573">
        <f t="shared" si="607"/>
        <v>0.84301802779833879</v>
      </c>
    </row>
    <row r="4322" spans="1:10" x14ac:dyDescent="0.25">
      <c r="A4322">
        <f t="shared" si="608"/>
        <v>0.43190907844904097</v>
      </c>
      <c r="B4322" s="2">
        <f t="shared" si="612"/>
        <v>43.189999999999976</v>
      </c>
      <c r="C4322" s="428">
        <f t="shared" si="609"/>
        <v>43.19</v>
      </c>
      <c r="D4322" s="425">
        <f t="shared" si="604"/>
        <v>0.43190907844904119</v>
      </c>
      <c r="E4322" s="433">
        <f t="shared" si="610"/>
        <v>43.19</v>
      </c>
      <c r="F4322" s="430">
        <f t="shared" si="605"/>
        <v>0.44415773821542265</v>
      </c>
      <c r="G4322" s="439">
        <f t="shared" si="611"/>
        <v>43.19</v>
      </c>
      <c r="H4322" s="435">
        <f t="shared" si="606"/>
        <v>0.44415773821542265</v>
      </c>
      <c r="I4322" s="577">
        <f t="shared" si="611"/>
        <v>43.19</v>
      </c>
      <c r="J4322" s="573">
        <f t="shared" si="607"/>
        <v>0.84310111846704228</v>
      </c>
    </row>
    <row r="4323" spans="1:10" x14ac:dyDescent="0.25">
      <c r="A4323">
        <f t="shared" si="608"/>
        <v>0.43200906154637114</v>
      </c>
      <c r="B4323" s="2">
        <f t="shared" si="612"/>
        <v>43.199999999999974</v>
      </c>
      <c r="C4323" s="428">
        <f t="shared" si="609"/>
        <v>43.2</v>
      </c>
      <c r="D4323" s="425">
        <f t="shared" si="604"/>
        <v>0.43200906154637136</v>
      </c>
      <c r="E4323" s="433">
        <f t="shared" si="610"/>
        <v>43.2</v>
      </c>
      <c r="F4323" s="430">
        <f t="shared" si="605"/>
        <v>0.44425177440389269</v>
      </c>
      <c r="G4323" s="439">
        <f t="shared" si="611"/>
        <v>43.2</v>
      </c>
      <c r="H4323" s="435">
        <f t="shared" si="606"/>
        <v>0.44425177440389269</v>
      </c>
      <c r="I4323" s="577">
        <f t="shared" si="611"/>
        <v>43.2</v>
      </c>
      <c r="J4323" s="573">
        <f t="shared" si="607"/>
        <v>0.84318421052631587</v>
      </c>
    </row>
    <row r="4324" spans="1:10" x14ac:dyDescent="0.25">
      <c r="A4324">
        <f t="shared" si="608"/>
        <v>0.4321090446760108</v>
      </c>
      <c r="B4324" s="2">
        <f t="shared" si="612"/>
        <v>43.209999999999972</v>
      </c>
      <c r="C4324" s="428">
        <f t="shared" si="609"/>
        <v>43.21</v>
      </c>
      <c r="D4324" s="425">
        <f t="shared" si="604"/>
        <v>0.43210904467601108</v>
      </c>
      <c r="E4324" s="433">
        <f t="shared" si="610"/>
        <v>43.21</v>
      </c>
      <c r="F4324" s="430">
        <f t="shared" si="605"/>
        <v>0.44434581362606329</v>
      </c>
      <c r="G4324" s="439">
        <f t="shared" si="611"/>
        <v>43.21</v>
      </c>
      <c r="H4324" s="435">
        <f t="shared" si="606"/>
        <v>0.44434581362606329</v>
      </c>
      <c r="I4324" s="577">
        <f t="shared" si="611"/>
        <v>43.21</v>
      </c>
      <c r="J4324" s="573">
        <f t="shared" si="607"/>
        <v>0.84326730397598793</v>
      </c>
    </row>
    <row r="4325" spans="1:10" x14ac:dyDescent="0.25">
      <c r="A4325">
        <f t="shared" si="608"/>
        <v>0.43220902783789678</v>
      </c>
      <c r="B4325" s="2">
        <f t="shared" si="612"/>
        <v>43.21999999999997</v>
      </c>
      <c r="C4325" s="428">
        <f t="shared" si="609"/>
        <v>43.22</v>
      </c>
      <c r="D4325" s="425">
        <f t="shared" si="604"/>
        <v>0.43220902783789705</v>
      </c>
      <c r="E4325" s="433">
        <f t="shared" si="610"/>
        <v>43.22</v>
      </c>
      <c r="F4325" s="430">
        <f t="shared" si="605"/>
        <v>0.44443985588038309</v>
      </c>
      <c r="G4325" s="439">
        <f t="shared" si="611"/>
        <v>43.22</v>
      </c>
      <c r="H4325" s="435">
        <f t="shared" si="606"/>
        <v>0.44443985588038309</v>
      </c>
      <c r="I4325" s="577">
        <f t="shared" si="611"/>
        <v>43.22</v>
      </c>
      <c r="J4325" s="573">
        <f t="shared" si="607"/>
        <v>0.84335039881588691</v>
      </c>
    </row>
    <row r="4326" spans="1:10" x14ac:dyDescent="0.25">
      <c r="A4326">
        <f t="shared" si="608"/>
        <v>0.43230901103196601</v>
      </c>
      <c r="B4326" s="2">
        <f t="shared" si="612"/>
        <v>43.229999999999968</v>
      </c>
      <c r="C4326" s="428">
        <f t="shared" si="609"/>
        <v>43.23</v>
      </c>
      <c r="D4326" s="425">
        <f t="shared" si="604"/>
        <v>0.43230901103196623</v>
      </c>
      <c r="E4326" s="433">
        <f t="shared" si="610"/>
        <v>43.23</v>
      </c>
      <c r="F4326" s="430">
        <f t="shared" si="605"/>
        <v>0.444533901165301</v>
      </c>
      <c r="G4326" s="439">
        <f t="shared" si="611"/>
        <v>43.23</v>
      </c>
      <c r="H4326" s="435">
        <f t="shared" si="606"/>
        <v>0.444533901165301</v>
      </c>
      <c r="I4326" s="577">
        <f t="shared" si="611"/>
        <v>43.23</v>
      </c>
      <c r="J4326" s="573">
        <f t="shared" si="607"/>
        <v>0.84343349504584142</v>
      </c>
    </row>
    <row r="4327" spans="1:10" x14ac:dyDescent="0.25">
      <c r="A4327">
        <f t="shared" si="608"/>
        <v>0.43240899425815549</v>
      </c>
      <c r="B4327" s="2">
        <f t="shared" si="612"/>
        <v>43.239999999999966</v>
      </c>
      <c r="C4327" s="428">
        <f t="shared" si="609"/>
        <v>43.24</v>
      </c>
      <c r="D4327" s="425">
        <f t="shared" si="604"/>
        <v>0.43240899425815582</v>
      </c>
      <c r="E4327" s="433">
        <f t="shared" si="610"/>
        <v>43.24</v>
      </c>
      <c r="F4327" s="430">
        <f t="shared" si="605"/>
        <v>0.44462794947926715</v>
      </c>
      <c r="G4327" s="439">
        <f t="shared" si="611"/>
        <v>43.24</v>
      </c>
      <c r="H4327" s="435">
        <f t="shared" si="606"/>
        <v>0.44462794947926715</v>
      </c>
      <c r="I4327" s="577">
        <f t="shared" si="611"/>
        <v>43.24</v>
      </c>
      <c r="J4327" s="573">
        <f t="shared" si="607"/>
        <v>0.84351659266568013</v>
      </c>
    </row>
    <row r="4328" spans="1:10" x14ac:dyDescent="0.25">
      <c r="A4328">
        <f t="shared" si="608"/>
        <v>0.43250897751640222</v>
      </c>
      <c r="B4328" s="2">
        <f t="shared" si="612"/>
        <v>43.249999999999964</v>
      </c>
      <c r="C4328" s="428">
        <f t="shared" si="609"/>
        <v>43.25</v>
      </c>
      <c r="D4328" s="425">
        <f t="shared" si="604"/>
        <v>0.4325089775164026</v>
      </c>
      <c r="E4328" s="433">
        <f t="shared" si="610"/>
        <v>43.25</v>
      </c>
      <c r="F4328" s="430">
        <f t="shared" si="605"/>
        <v>0.44472200082073204</v>
      </c>
      <c r="G4328" s="439">
        <f t="shared" si="611"/>
        <v>43.25</v>
      </c>
      <c r="H4328" s="435">
        <f t="shared" si="606"/>
        <v>0.44472200082073204</v>
      </c>
      <c r="I4328" s="577">
        <f t="shared" si="611"/>
        <v>43.25</v>
      </c>
      <c r="J4328" s="573">
        <f t="shared" si="607"/>
        <v>0.84359969167523108</v>
      </c>
    </row>
    <row r="4329" spans="1:10" x14ac:dyDescent="0.25">
      <c r="A4329">
        <f t="shared" si="608"/>
        <v>0.43260896080664374</v>
      </c>
      <c r="B4329" s="2">
        <f t="shared" si="612"/>
        <v>43.259999999999962</v>
      </c>
      <c r="C4329" s="428">
        <f t="shared" si="609"/>
        <v>43.26</v>
      </c>
      <c r="D4329" s="425">
        <f t="shared" si="604"/>
        <v>0.43260896080664407</v>
      </c>
      <c r="E4329" s="433">
        <f t="shared" si="610"/>
        <v>43.26</v>
      </c>
      <c r="F4329" s="430">
        <f t="shared" si="605"/>
        <v>0.44481605518814726</v>
      </c>
      <c r="G4329" s="439">
        <f t="shared" si="611"/>
        <v>43.26</v>
      </c>
      <c r="H4329" s="435">
        <f t="shared" si="606"/>
        <v>0.44481605518814726</v>
      </c>
      <c r="I4329" s="577">
        <f t="shared" si="611"/>
        <v>43.26</v>
      </c>
      <c r="J4329" s="573">
        <f t="shared" si="607"/>
        <v>0.84368279207432384</v>
      </c>
    </row>
    <row r="4330" spans="1:10" x14ac:dyDescent="0.25">
      <c r="A4330">
        <f t="shared" si="608"/>
        <v>0.43270894412881716</v>
      </c>
      <c r="B4330" s="2">
        <f t="shared" si="612"/>
        <v>43.26999999999996</v>
      </c>
      <c r="C4330" s="428">
        <f t="shared" si="609"/>
        <v>43.27</v>
      </c>
      <c r="D4330" s="425">
        <f t="shared" si="604"/>
        <v>0.43270894412881766</v>
      </c>
      <c r="E4330" s="433">
        <f t="shared" si="610"/>
        <v>43.27</v>
      </c>
      <c r="F4330" s="430">
        <f t="shared" si="605"/>
        <v>0.44491011257996488</v>
      </c>
      <c r="G4330" s="439">
        <f t="shared" si="611"/>
        <v>43.27</v>
      </c>
      <c r="H4330" s="435">
        <f t="shared" si="606"/>
        <v>0.44491011257996488</v>
      </c>
      <c r="I4330" s="577">
        <f t="shared" si="611"/>
        <v>43.27</v>
      </c>
      <c r="J4330" s="573">
        <f t="shared" si="607"/>
        <v>0.84376589386278633</v>
      </c>
    </row>
    <row r="4331" spans="1:10" x14ac:dyDescent="0.25">
      <c r="A4331">
        <f t="shared" si="608"/>
        <v>0.43280892748286015</v>
      </c>
      <c r="B4331" s="2">
        <f t="shared" si="612"/>
        <v>43.279999999999959</v>
      </c>
      <c r="C4331" s="428">
        <f t="shared" si="609"/>
        <v>43.28</v>
      </c>
      <c r="D4331" s="425">
        <f t="shared" si="604"/>
        <v>0.43280892748286059</v>
      </c>
      <c r="E4331" s="433">
        <f t="shared" si="610"/>
        <v>43.28</v>
      </c>
      <c r="F4331" s="430">
        <f t="shared" si="605"/>
        <v>0.44500417299463751</v>
      </c>
      <c r="G4331" s="439">
        <f t="shared" si="611"/>
        <v>43.28</v>
      </c>
      <c r="H4331" s="435">
        <f t="shared" si="606"/>
        <v>0.44500417299463751</v>
      </c>
      <c r="I4331" s="577">
        <f t="shared" si="611"/>
        <v>43.28</v>
      </c>
      <c r="J4331" s="573">
        <f t="shared" si="607"/>
        <v>0.84384899704044714</v>
      </c>
    </row>
    <row r="4332" spans="1:10" x14ac:dyDescent="0.25">
      <c r="A4332">
        <f t="shared" si="608"/>
        <v>0.43290891086871036</v>
      </c>
      <c r="B4332" s="2">
        <f t="shared" si="612"/>
        <v>43.289999999999957</v>
      </c>
      <c r="C4332" s="428">
        <f t="shared" si="609"/>
        <v>43.29</v>
      </c>
      <c r="D4332" s="425">
        <f t="shared" si="604"/>
        <v>0.43290891086871075</v>
      </c>
      <c r="E4332" s="433">
        <f t="shared" si="610"/>
        <v>43.29</v>
      </c>
      <c r="F4332" s="430">
        <f t="shared" si="605"/>
        <v>0.44509823643061924</v>
      </c>
      <c r="G4332" s="439">
        <f t="shared" si="611"/>
        <v>43.29</v>
      </c>
      <c r="H4332" s="435">
        <f t="shared" si="606"/>
        <v>0.44509823643061924</v>
      </c>
      <c r="I4332" s="577">
        <f t="shared" si="611"/>
        <v>43.29</v>
      </c>
      <c r="J4332" s="573">
        <f t="shared" si="607"/>
        <v>0.84393210160713539</v>
      </c>
    </row>
    <row r="4333" spans="1:10" x14ac:dyDescent="0.25">
      <c r="A4333">
        <f t="shared" si="608"/>
        <v>0.43300889428630546</v>
      </c>
      <c r="B4333" s="2">
        <f t="shared" si="612"/>
        <v>43.299999999999955</v>
      </c>
      <c r="C4333" s="428">
        <f t="shared" si="609"/>
        <v>43.3</v>
      </c>
      <c r="D4333" s="425">
        <f t="shared" si="604"/>
        <v>0.4330088942863059</v>
      </c>
      <c r="E4333" s="433">
        <f t="shared" si="610"/>
        <v>43.3</v>
      </c>
      <c r="F4333" s="430">
        <f t="shared" si="605"/>
        <v>0.44519230288636424</v>
      </c>
      <c r="G4333" s="439">
        <f t="shared" si="611"/>
        <v>43.3</v>
      </c>
      <c r="H4333" s="435">
        <f t="shared" si="606"/>
        <v>0.44519230288636424</v>
      </c>
      <c r="I4333" s="577">
        <f t="shared" si="611"/>
        <v>43.3</v>
      </c>
      <c r="J4333" s="573">
        <f t="shared" si="607"/>
        <v>0.84401520756267967</v>
      </c>
    </row>
    <row r="4334" spans="1:10" x14ac:dyDescent="0.25">
      <c r="A4334">
        <f t="shared" si="608"/>
        <v>0.43310887773558332</v>
      </c>
      <c r="B4334" s="2">
        <f t="shared" si="612"/>
        <v>43.309999999999953</v>
      </c>
      <c r="C4334" s="428">
        <f t="shared" si="609"/>
        <v>43.31</v>
      </c>
      <c r="D4334" s="425">
        <f t="shared" si="604"/>
        <v>0.43310887773558376</v>
      </c>
      <c r="E4334" s="433">
        <f t="shared" si="610"/>
        <v>43.31</v>
      </c>
      <c r="F4334" s="430">
        <f t="shared" si="605"/>
        <v>0.4452863723603277</v>
      </c>
      <c r="G4334" s="439">
        <f t="shared" si="611"/>
        <v>43.31</v>
      </c>
      <c r="H4334" s="435">
        <f t="shared" si="606"/>
        <v>0.4452863723603277</v>
      </c>
      <c r="I4334" s="577">
        <f t="shared" si="611"/>
        <v>43.31</v>
      </c>
      <c r="J4334" s="573">
        <f t="shared" si="607"/>
        <v>0.8440983149069089</v>
      </c>
    </row>
    <row r="4335" spans="1:10" x14ac:dyDescent="0.25">
      <c r="A4335">
        <f t="shared" si="608"/>
        <v>0.433208861216482</v>
      </c>
      <c r="B4335" s="2">
        <f t="shared" si="612"/>
        <v>43.319999999999951</v>
      </c>
      <c r="C4335" s="428">
        <f t="shared" si="609"/>
        <v>43.32</v>
      </c>
      <c r="D4335" s="425">
        <f t="shared" si="604"/>
        <v>0.43320886121648244</v>
      </c>
      <c r="E4335" s="433">
        <f t="shared" si="610"/>
        <v>43.32</v>
      </c>
      <c r="F4335" s="430">
        <f t="shared" si="605"/>
        <v>0.44538044485096545</v>
      </c>
      <c r="G4335" s="439">
        <f t="shared" si="611"/>
        <v>43.32</v>
      </c>
      <c r="H4335" s="435">
        <f t="shared" si="606"/>
        <v>0.44538044485096545</v>
      </c>
      <c r="I4335" s="577">
        <f t="shared" si="611"/>
        <v>43.32</v>
      </c>
      <c r="J4335" s="573">
        <f t="shared" si="607"/>
        <v>0.84418142363965154</v>
      </c>
    </row>
    <row r="4336" spans="1:10" x14ac:dyDescent="0.25">
      <c r="A4336">
        <f t="shared" si="608"/>
        <v>0.43330884472893966</v>
      </c>
      <c r="B4336" s="2">
        <f t="shared" si="612"/>
        <v>43.329999999999949</v>
      </c>
      <c r="C4336" s="428">
        <f t="shared" si="609"/>
        <v>43.33</v>
      </c>
      <c r="D4336" s="425">
        <f t="shared" si="604"/>
        <v>0.43330884472894005</v>
      </c>
      <c r="E4336" s="433">
        <f t="shared" si="610"/>
        <v>43.33</v>
      </c>
      <c r="F4336" s="430">
        <f t="shared" si="605"/>
        <v>0.44547452035673402</v>
      </c>
      <c r="G4336" s="439">
        <f t="shared" si="611"/>
        <v>43.33</v>
      </c>
      <c r="H4336" s="435">
        <f t="shared" si="606"/>
        <v>0.44547452035673402</v>
      </c>
      <c r="I4336" s="577">
        <f t="shared" si="611"/>
        <v>43.33</v>
      </c>
      <c r="J4336" s="573">
        <f t="shared" si="607"/>
        <v>0.8442645337607364</v>
      </c>
    </row>
    <row r="4337" spans="1:10" x14ac:dyDescent="0.25">
      <c r="A4337">
        <f t="shared" si="608"/>
        <v>0.43340882827289445</v>
      </c>
      <c r="B4337" s="2">
        <f t="shared" si="612"/>
        <v>43.339999999999947</v>
      </c>
      <c r="C4337" s="428">
        <f t="shared" si="609"/>
        <v>43.34</v>
      </c>
      <c r="D4337" s="425">
        <f t="shared" si="604"/>
        <v>0.43340882827289495</v>
      </c>
      <c r="E4337" s="433">
        <f t="shared" si="610"/>
        <v>43.34</v>
      </c>
      <c r="F4337" s="430">
        <f t="shared" si="605"/>
        <v>0.4455685988760909</v>
      </c>
      <c r="G4337" s="439">
        <f t="shared" si="611"/>
        <v>43.34</v>
      </c>
      <c r="H4337" s="435">
        <f t="shared" si="606"/>
        <v>0.4455685988760909</v>
      </c>
      <c r="I4337" s="577">
        <f t="shared" si="611"/>
        <v>43.34</v>
      </c>
      <c r="J4337" s="573">
        <f t="shared" si="607"/>
        <v>0.84434764526999262</v>
      </c>
    </row>
    <row r="4338" spans="1:10" x14ac:dyDescent="0.25">
      <c r="A4338">
        <f t="shared" si="608"/>
        <v>0.43350881184828483</v>
      </c>
      <c r="B4338" s="2">
        <f t="shared" si="612"/>
        <v>43.349999999999945</v>
      </c>
      <c r="C4338" s="428">
        <f t="shared" si="609"/>
        <v>43.35</v>
      </c>
      <c r="D4338" s="425">
        <f t="shared" si="604"/>
        <v>0.43350881184828549</v>
      </c>
      <c r="E4338" s="433">
        <f t="shared" si="610"/>
        <v>43.35</v>
      </c>
      <c r="F4338" s="430">
        <f t="shared" si="605"/>
        <v>0.44566268040749413</v>
      </c>
      <c r="G4338" s="439">
        <f t="shared" si="611"/>
        <v>43.35</v>
      </c>
      <c r="H4338" s="435">
        <f t="shared" si="606"/>
        <v>0.44566268040749413</v>
      </c>
      <c r="I4338" s="577">
        <f t="shared" si="611"/>
        <v>43.35</v>
      </c>
      <c r="J4338" s="573">
        <f t="shared" si="607"/>
        <v>0.84443075816724877</v>
      </c>
    </row>
    <row r="4339" spans="1:10" x14ac:dyDescent="0.25">
      <c r="A4339">
        <f t="shared" si="608"/>
        <v>0.43360879545504938</v>
      </c>
      <c r="B4339" s="2">
        <f t="shared" si="612"/>
        <v>43.359999999999943</v>
      </c>
      <c r="C4339" s="428">
        <f t="shared" si="609"/>
        <v>43.36</v>
      </c>
      <c r="D4339" s="425">
        <f t="shared" si="604"/>
        <v>0.43360879545504993</v>
      </c>
      <c r="E4339" s="433">
        <f t="shared" si="610"/>
        <v>43.36</v>
      </c>
      <c r="F4339" s="430">
        <f t="shared" si="605"/>
        <v>0.44575676494940253</v>
      </c>
      <c r="G4339" s="439">
        <f t="shared" si="611"/>
        <v>43.36</v>
      </c>
      <c r="H4339" s="435">
        <f t="shared" si="606"/>
        <v>0.44575676494940253</v>
      </c>
      <c r="I4339" s="577">
        <f t="shared" si="611"/>
        <v>43.36</v>
      </c>
      <c r="J4339" s="573">
        <f t="shared" si="607"/>
        <v>0.844513872452334</v>
      </c>
    </row>
    <row r="4340" spans="1:10" x14ac:dyDescent="0.25">
      <c r="A4340">
        <f t="shared" si="608"/>
        <v>0.4337087790931265</v>
      </c>
      <c r="B4340" s="2">
        <f t="shared" si="612"/>
        <v>43.369999999999941</v>
      </c>
      <c r="C4340" s="428">
        <f t="shared" si="609"/>
        <v>43.37</v>
      </c>
      <c r="D4340" s="425">
        <f t="shared" si="604"/>
        <v>0.43370877909312711</v>
      </c>
      <c r="E4340" s="433">
        <f t="shared" si="610"/>
        <v>43.37</v>
      </c>
      <c r="F4340" s="430">
        <f t="shared" si="605"/>
        <v>0.44585085250027567</v>
      </c>
      <c r="G4340" s="439">
        <f t="shared" si="611"/>
        <v>43.37</v>
      </c>
      <c r="H4340" s="435">
        <f t="shared" si="606"/>
        <v>0.44585085250027567</v>
      </c>
      <c r="I4340" s="577">
        <f t="shared" si="611"/>
        <v>43.37</v>
      </c>
      <c r="J4340" s="573">
        <f t="shared" si="607"/>
        <v>0.844596988125077</v>
      </c>
    </row>
    <row r="4341" spans="1:10" x14ac:dyDescent="0.25">
      <c r="A4341">
        <f t="shared" si="608"/>
        <v>0.43380876276245517</v>
      </c>
      <c r="B4341" s="2">
        <f t="shared" si="612"/>
        <v>43.379999999999939</v>
      </c>
      <c r="C4341" s="428">
        <f t="shared" si="609"/>
        <v>43.38</v>
      </c>
      <c r="D4341" s="425">
        <f t="shared" si="604"/>
        <v>0.43380876276245584</v>
      </c>
      <c r="E4341" s="433">
        <f t="shared" si="610"/>
        <v>43.38</v>
      </c>
      <c r="F4341" s="430">
        <f t="shared" si="605"/>
        <v>0.44594494305857402</v>
      </c>
      <c r="G4341" s="439">
        <f t="shared" si="611"/>
        <v>43.38</v>
      </c>
      <c r="H4341" s="435">
        <f t="shared" si="606"/>
        <v>0.44594494305857402</v>
      </c>
      <c r="I4341" s="577">
        <f t="shared" si="611"/>
        <v>43.38</v>
      </c>
      <c r="J4341" s="573">
        <f t="shared" si="607"/>
        <v>0.84468010518530712</v>
      </c>
    </row>
    <row r="4342" spans="1:10" x14ac:dyDescent="0.25">
      <c r="A4342">
        <f t="shared" si="608"/>
        <v>0.43390874646297423</v>
      </c>
      <c r="B4342" s="2">
        <f t="shared" si="612"/>
        <v>43.389999999999937</v>
      </c>
      <c r="C4342" s="428">
        <f t="shared" si="609"/>
        <v>43.39</v>
      </c>
      <c r="D4342" s="425">
        <f t="shared" si="604"/>
        <v>0.43390874646297489</v>
      </c>
      <c r="E4342" s="433">
        <f t="shared" si="610"/>
        <v>43.39</v>
      </c>
      <c r="F4342" s="430">
        <f t="shared" si="605"/>
        <v>0.44603903662275846</v>
      </c>
      <c r="G4342" s="439">
        <f t="shared" si="611"/>
        <v>43.39</v>
      </c>
      <c r="H4342" s="435">
        <f t="shared" si="606"/>
        <v>0.44603903662275846</v>
      </c>
      <c r="I4342" s="577">
        <f t="shared" si="611"/>
        <v>43.39</v>
      </c>
      <c r="J4342" s="573">
        <f t="shared" si="607"/>
        <v>0.84476322363285261</v>
      </c>
    </row>
    <row r="4343" spans="1:10" x14ac:dyDescent="0.25">
      <c r="A4343">
        <f t="shared" si="608"/>
        <v>0.43400873019462255</v>
      </c>
      <c r="B4343" s="2">
        <f t="shared" si="612"/>
        <v>43.399999999999935</v>
      </c>
      <c r="C4343" s="428">
        <f t="shared" si="609"/>
        <v>43.4</v>
      </c>
      <c r="D4343" s="425">
        <f t="shared" si="604"/>
        <v>0.43400873019462316</v>
      </c>
      <c r="E4343" s="433">
        <f t="shared" si="610"/>
        <v>43.4</v>
      </c>
      <c r="F4343" s="430">
        <f t="shared" si="605"/>
        <v>0.44613313319129083</v>
      </c>
      <c r="G4343" s="439">
        <f t="shared" si="611"/>
        <v>43.4</v>
      </c>
      <c r="H4343" s="435">
        <f t="shared" si="606"/>
        <v>0.44613313319129083</v>
      </c>
      <c r="I4343" s="577">
        <f t="shared" si="611"/>
        <v>43.4</v>
      </c>
      <c r="J4343" s="573">
        <f t="shared" si="607"/>
        <v>0.84484634346754328</v>
      </c>
    </row>
    <row r="4344" spans="1:10" x14ac:dyDescent="0.25">
      <c r="A4344">
        <f t="shared" si="608"/>
        <v>0.43410871395733935</v>
      </c>
      <c r="B4344" s="2">
        <f t="shared" si="612"/>
        <v>43.409999999999933</v>
      </c>
      <c r="C4344" s="428">
        <f t="shared" si="609"/>
        <v>43.41</v>
      </c>
      <c r="D4344" s="425">
        <f t="shared" si="604"/>
        <v>0.43410871395733996</v>
      </c>
      <c r="E4344" s="433">
        <f t="shared" si="610"/>
        <v>43.41</v>
      </c>
      <c r="F4344" s="430">
        <f t="shared" si="605"/>
        <v>0.44622723276263376</v>
      </c>
      <c r="G4344" s="439">
        <f t="shared" si="611"/>
        <v>43.41</v>
      </c>
      <c r="H4344" s="435">
        <f t="shared" si="606"/>
        <v>0.44622723276263376</v>
      </c>
      <c r="I4344" s="577">
        <f t="shared" si="611"/>
        <v>43.41</v>
      </c>
      <c r="J4344" s="573">
        <f t="shared" si="607"/>
        <v>0.84492946468920771</v>
      </c>
    </row>
    <row r="4345" spans="1:10" x14ac:dyDescent="0.25">
      <c r="A4345">
        <f t="shared" si="608"/>
        <v>0.43420869775106374</v>
      </c>
      <c r="B4345" s="2">
        <f t="shared" si="612"/>
        <v>43.419999999999931</v>
      </c>
      <c r="C4345" s="428">
        <f t="shared" si="609"/>
        <v>43.42</v>
      </c>
      <c r="D4345" s="425">
        <f t="shared" si="604"/>
        <v>0.43420869775106447</v>
      </c>
      <c r="E4345" s="433">
        <f t="shared" si="610"/>
        <v>43.42</v>
      </c>
      <c r="F4345" s="430">
        <f t="shared" si="605"/>
        <v>0.44632133533525054</v>
      </c>
      <c r="G4345" s="439">
        <f t="shared" si="611"/>
        <v>43.42</v>
      </c>
      <c r="H4345" s="435">
        <f t="shared" si="606"/>
        <v>0.44632133533525054</v>
      </c>
      <c r="I4345" s="577">
        <f t="shared" si="611"/>
        <v>43.42</v>
      </c>
      <c r="J4345" s="573">
        <f t="shared" si="607"/>
        <v>0.8450125872976747</v>
      </c>
    </row>
    <row r="4346" spans="1:10" x14ac:dyDescent="0.25">
      <c r="A4346">
        <f t="shared" si="608"/>
        <v>0.43430868157573516</v>
      </c>
      <c r="B4346" s="2">
        <f t="shared" si="612"/>
        <v>43.429999999999929</v>
      </c>
      <c r="C4346" s="428">
        <f t="shared" si="609"/>
        <v>43.43</v>
      </c>
      <c r="D4346" s="425">
        <f t="shared" si="604"/>
        <v>0.43430868157573593</v>
      </c>
      <c r="E4346" s="433">
        <f t="shared" si="610"/>
        <v>43.43</v>
      </c>
      <c r="F4346" s="430">
        <f t="shared" si="605"/>
        <v>0.4464154409076051</v>
      </c>
      <c r="G4346" s="439">
        <f t="shared" si="611"/>
        <v>43.43</v>
      </c>
      <c r="H4346" s="435">
        <f t="shared" si="606"/>
        <v>0.4464154409076051</v>
      </c>
      <c r="I4346" s="577">
        <f t="shared" si="611"/>
        <v>43.43</v>
      </c>
      <c r="J4346" s="573">
        <f t="shared" si="607"/>
        <v>0.84509571129277417</v>
      </c>
    </row>
    <row r="4347" spans="1:10" x14ac:dyDescent="0.25">
      <c r="A4347">
        <f t="shared" si="608"/>
        <v>0.43440866543129314</v>
      </c>
      <c r="B4347" s="2">
        <f t="shared" si="612"/>
        <v>43.439999999999927</v>
      </c>
      <c r="C4347" s="428">
        <f t="shared" si="609"/>
        <v>43.44</v>
      </c>
      <c r="D4347" s="425">
        <f t="shared" si="604"/>
        <v>0.43440866543129392</v>
      </c>
      <c r="E4347" s="433">
        <f t="shared" si="610"/>
        <v>43.44</v>
      </c>
      <c r="F4347" s="430">
        <f t="shared" si="605"/>
        <v>0.44650954947816235</v>
      </c>
      <c r="G4347" s="439">
        <f t="shared" si="611"/>
        <v>43.44</v>
      </c>
      <c r="H4347" s="435">
        <f t="shared" si="606"/>
        <v>0.44650954947816235</v>
      </c>
      <c r="I4347" s="577">
        <f t="shared" si="611"/>
        <v>43.44</v>
      </c>
      <c r="J4347" s="573">
        <f t="shared" si="607"/>
        <v>0.84517883667433458</v>
      </c>
    </row>
    <row r="4348" spans="1:10" x14ac:dyDescent="0.25">
      <c r="A4348">
        <f t="shared" si="608"/>
        <v>0.43450864931767724</v>
      </c>
      <c r="B4348" s="2">
        <f t="shared" si="612"/>
        <v>43.449999999999925</v>
      </c>
      <c r="C4348" s="428">
        <f t="shared" si="609"/>
        <v>43.45</v>
      </c>
      <c r="D4348" s="425">
        <f t="shared" si="604"/>
        <v>0.43450864931767813</v>
      </c>
      <c r="E4348" s="433">
        <f t="shared" si="610"/>
        <v>43.45</v>
      </c>
      <c r="F4348" s="430">
        <f t="shared" si="605"/>
        <v>0.44660366104538762</v>
      </c>
      <c r="G4348" s="439">
        <f t="shared" si="611"/>
        <v>43.45</v>
      </c>
      <c r="H4348" s="435">
        <f t="shared" si="606"/>
        <v>0.44660366104538762</v>
      </c>
      <c r="I4348" s="577">
        <f t="shared" si="611"/>
        <v>43.45</v>
      </c>
      <c r="J4348" s="573">
        <f t="shared" si="607"/>
        <v>0.84526196344218507</v>
      </c>
    </row>
    <row r="4349" spans="1:10" x14ac:dyDescent="0.25">
      <c r="A4349">
        <f t="shared" si="608"/>
        <v>0.43460863323482718</v>
      </c>
      <c r="B4349" s="2">
        <f t="shared" si="612"/>
        <v>43.459999999999923</v>
      </c>
      <c r="C4349" s="428">
        <f t="shared" si="609"/>
        <v>43.46</v>
      </c>
      <c r="D4349" s="425">
        <f t="shared" si="604"/>
        <v>0.43460863323482801</v>
      </c>
      <c r="E4349" s="433">
        <f t="shared" si="610"/>
        <v>43.46</v>
      </c>
      <c r="F4349" s="430">
        <f t="shared" si="605"/>
        <v>0.44669777560774721</v>
      </c>
      <c r="G4349" s="439">
        <f t="shared" si="611"/>
        <v>43.46</v>
      </c>
      <c r="H4349" s="435">
        <f t="shared" si="606"/>
        <v>0.44669777560774721</v>
      </c>
      <c r="I4349" s="577">
        <f t="shared" si="611"/>
        <v>43.46</v>
      </c>
      <c r="J4349" s="573">
        <f t="shared" si="607"/>
        <v>0.84534509159615534</v>
      </c>
    </row>
    <row r="4350" spans="1:10" x14ac:dyDescent="0.25">
      <c r="A4350">
        <f t="shared" si="608"/>
        <v>0.43470861718268272</v>
      </c>
      <c r="B4350" s="2">
        <f t="shared" si="612"/>
        <v>43.469999999999921</v>
      </c>
      <c r="C4350" s="428">
        <f t="shared" si="609"/>
        <v>43.47</v>
      </c>
      <c r="D4350" s="425">
        <f t="shared" si="604"/>
        <v>0.43470861718268355</v>
      </c>
      <c r="E4350" s="433">
        <f t="shared" si="610"/>
        <v>43.47</v>
      </c>
      <c r="F4350" s="430">
        <f t="shared" si="605"/>
        <v>0.4467918931637081</v>
      </c>
      <c r="G4350" s="439">
        <f t="shared" si="611"/>
        <v>43.47</v>
      </c>
      <c r="H4350" s="435">
        <f t="shared" si="606"/>
        <v>0.4467918931637081</v>
      </c>
      <c r="I4350" s="577">
        <f t="shared" si="611"/>
        <v>43.47</v>
      </c>
      <c r="J4350" s="573">
        <f t="shared" si="607"/>
        <v>0.8454282211360743</v>
      </c>
    </row>
    <row r="4351" spans="1:10" x14ac:dyDescent="0.25">
      <c r="A4351">
        <f t="shared" si="608"/>
        <v>0.43480860116118392</v>
      </c>
      <c r="B4351" s="2">
        <f t="shared" si="612"/>
        <v>43.479999999999919</v>
      </c>
      <c r="C4351" s="428">
        <f t="shared" si="609"/>
        <v>43.48</v>
      </c>
      <c r="D4351" s="425">
        <f t="shared" si="604"/>
        <v>0.4348086011611848</v>
      </c>
      <c r="E4351" s="433">
        <f t="shared" si="610"/>
        <v>43.48</v>
      </c>
      <c r="F4351" s="430">
        <f t="shared" si="605"/>
        <v>0.44688601371173808</v>
      </c>
      <c r="G4351" s="439">
        <f t="shared" si="611"/>
        <v>43.48</v>
      </c>
      <c r="H4351" s="435">
        <f t="shared" si="606"/>
        <v>0.44688601371173808</v>
      </c>
      <c r="I4351" s="577">
        <f t="shared" si="611"/>
        <v>43.48</v>
      </c>
      <c r="J4351" s="573">
        <f t="shared" si="607"/>
        <v>0.84551135206177075</v>
      </c>
    </row>
    <row r="4352" spans="1:10" x14ac:dyDescent="0.25">
      <c r="A4352">
        <f t="shared" si="608"/>
        <v>0.43490858517027087</v>
      </c>
      <c r="B4352" s="2">
        <f t="shared" si="612"/>
        <v>43.489999999999917</v>
      </c>
      <c r="C4352" s="428">
        <f t="shared" si="609"/>
        <v>43.49</v>
      </c>
      <c r="D4352" s="425">
        <f t="shared" si="604"/>
        <v>0.43490858517027176</v>
      </c>
      <c r="E4352" s="433">
        <f t="shared" si="610"/>
        <v>43.49</v>
      </c>
      <c r="F4352" s="430">
        <f t="shared" si="605"/>
        <v>0.44698013725030566</v>
      </c>
      <c r="G4352" s="439">
        <f t="shared" si="611"/>
        <v>43.49</v>
      </c>
      <c r="H4352" s="435">
        <f t="shared" si="606"/>
        <v>0.44698013725030566</v>
      </c>
      <c r="I4352" s="577">
        <f t="shared" si="611"/>
        <v>43.49</v>
      </c>
      <c r="J4352" s="573">
        <f t="shared" si="607"/>
        <v>0.84559448437307483</v>
      </c>
    </row>
    <row r="4353" spans="1:10" x14ac:dyDescent="0.25">
      <c r="A4353">
        <f t="shared" si="608"/>
        <v>0.43500856920988379</v>
      </c>
      <c r="B4353" s="2">
        <f t="shared" si="612"/>
        <v>43.499999999999915</v>
      </c>
      <c r="C4353" s="428">
        <f t="shared" si="609"/>
        <v>43.5</v>
      </c>
      <c r="D4353" s="425">
        <f t="shared" si="604"/>
        <v>0.43500856920988457</v>
      </c>
      <c r="E4353" s="433">
        <f t="shared" si="610"/>
        <v>43.5</v>
      </c>
      <c r="F4353" s="430">
        <f t="shared" si="605"/>
        <v>0.44707426377787984</v>
      </c>
      <c r="G4353" s="439">
        <f t="shared" si="611"/>
        <v>43.5</v>
      </c>
      <c r="H4353" s="435">
        <f t="shared" si="606"/>
        <v>0.44707426377787984</v>
      </c>
      <c r="I4353" s="577">
        <f t="shared" si="611"/>
        <v>43.5</v>
      </c>
      <c r="J4353" s="573">
        <f t="shared" si="607"/>
        <v>0.84567761806981523</v>
      </c>
    </row>
    <row r="4354" spans="1:10" x14ac:dyDescent="0.25">
      <c r="A4354">
        <f t="shared" si="608"/>
        <v>0.43510855327996284</v>
      </c>
      <c r="B4354" s="2">
        <f t="shared" si="612"/>
        <v>43.509999999999913</v>
      </c>
      <c r="C4354" s="428">
        <f t="shared" si="609"/>
        <v>43.51</v>
      </c>
      <c r="D4354" s="425">
        <f t="shared" si="604"/>
        <v>0.43510855327996367</v>
      </c>
      <c r="E4354" s="433">
        <f t="shared" si="610"/>
        <v>43.51</v>
      </c>
      <c r="F4354" s="430">
        <f t="shared" si="605"/>
        <v>0.44716839329293073</v>
      </c>
      <c r="G4354" s="439">
        <f t="shared" si="611"/>
        <v>43.51</v>
      </c>
      <c r="H4354" s="435">
        <f t="shared" si="606"/>
        <v>0.44716839329293073</v>
      </c>
      <c r="I4354" s="577">
        <f t="shared" si="611"/>
        <v>43.51</v>
      </c>
      <c r="J4354" s="573">
        <f t="shared" si="607"/>
        <v>0.8457607531518212</v>
      </c>
    </row>
    <row r="4355" spans="1:10" x14ac:dyDescent="0.25">
      <c r="A4355">
        <f t="shared" si="608"/>
        <v>0.43520853738044851</v>
      </c>
      <c r="B4355" s="2">
        <f t="shared" si="612"/>
        <v>43.519999999999911</v>
      </c>
      <c r="C4355" s="428">
        <f t="shared" si="609"/>
        <v>43.52</v>
      </c>
      <c r="D4355" s="425">
        <f t="shared" ref="D4355:D4418" si="613">(((1+C4355/100)^D$2)*C4355/100)/(((1+C4355/100)^D$2)-1)</f>
        <v>0.43520853738044946</v>
      </c>
      <c r="E4355" s="433">
        <f t="shared" si="610"/>
        <v>43.52</v>
      </c>
      <c r="F4355" s="430">
        <f t="shared" ref="F4355:F4418" si="614">(((1+E4355/100)^F$2)*E4355/100)/(((1+E4355/100)^F$2)-1)</f>
        <v>0.44726252579392894</v>
      </c>
      <c r="G4355" s="439">
        <f t="shared" si="611"/>
        <v>43.52</v>
      </c>
      <c r="H4355" s="435">
        <f t="shared" ref="H4355:H4418" si="615">(((1+G4355/100)^H$2)*G4355/100)/(((1+G4355/100)^H$2)-1)</f>
        <v>0.44726252579392894</v>
      </c>
      <c r="I4355" s="577">
        <f t="shared" si="611"/>
        <v>43.52</v>
      </c>
      <c r="J4355" s="573">
        <f t="shared" ref="J4355:J4418" si="616">(((1+I4355/100)^J$2)*I4355/100)/(((1+I4355/100)^J$2)-1)</f>
        <v>0.84584388961892254</v>
      </c>
    </row>
    <row r="4356" spans="1:10" x14ac:dyDescent="0.25">
      <c r="A4356">
        <f t="shared" si="608"/>
        <v>0.43530852151128141</v>
      </c>
      <c r="B4356" s="2">
        <f t="shared" si="612"/>
        <v>43.529999999999909</v>
      </c>
      <c r="C4356" s="428">
        <f t="shared" si="609"/>
        <v>43.53</v>
      </c>
      <c r="D4356" s="425">
        <f t="shared" si="613"/>
        <v>0.43530852151128241</v>
      </c>
      <c r="E4356" s="433">
        <f t="shared" si="610"/>
        <v>43.53</v>
      </c>
      <c r="F4356" s="430">
        <f t="shared" si="614"/>
        <v>0.44735666127934592</v>
      </c>
      <c r="G4356" s="439">
        <f t="shared" si="611"/>
        <v>43.53</v>
      </c>
      <c r="H4356" s="435">
        <f t="shared" si="615"/>
        <v>0.44735666127934592</v>
      </c>
      <c r="I4356" s="577">
        <f t="shared" si="611"/>
        <v>43.53</v>
      </c>
      <c r="J4356" s="573">
        <f t="shared" si="616"/>
        <v>0.84592702747094806</v>
      </c>
    </row>
    <row r="4357" spans="1:10" x14ac:dyDescent="0.25">
      <c r="A4357">
        <f t="shared" ref="A4357:A4420" si="617">(((1+B4357/100)^A$2)*B4357/100)/(((1+B4357/100)^A$2)-1)</f>
        <v>0.43540850567240236</v>
      </c>
      <c r="B4357" s="2">
        <f t="shared" si="612"/>
        <v>43.539999999999907</v>
      </c>
      <c r="C4357" s="428">
        <f t="shared" si="609"/>
        <v>43.54</v>
      </c>
      <c r="D4357" s="425">
        <f t="shared" si="613"/>
        <v>0.4354085056724033</v>
      </c>
      <c r="E4357" s="433">
        <f t="shared" si="610"/>
        <v>43.54</v>
      </c>
      <c r="F4357" s="430">
        <f t="shared" si="614"/>
        <v>0.44745079974765362</v>
      </c>
      <c r="G4357" s="439">
        <f t="shared" si="611"/>
        <v>43.54</v>
      </c>
      <c r="H4357" s="435">
        <f t="shared" si="615"/>
        <v>0.44745079974765362</v>
      </c>
      <c r="I4357" s="577">
        <f t="shared" si="611"/>
        <v>43.54</v>
      </c>
      <c r="J4357" s="573">
        <f t="shared" si="616"/>
        <v>0.84601016670772755</v>
      </c>
    </row>
    <row r="4358" spans="1:10" x14ac:dyDescent="0.25">
      <c r="A4358">
        <f t="shared" si="617"/>
        <v>0.4355084898637519</v>
      </c>
      <c r="B4358" s="2">
        <f t="shared" si="612"/>
        <v>43.549999999999905</v>
      </c>
      <c r="C4358" s="428">
        <f t="shared" ref="C4358:C4421" si="618">ROUND(C4357+0.01,2)</f>
        <v>43.55</v>
      </c>
      <c r="D4358" s="425">
        <f t="shared" si="613"/>
        <v>0.43550848986375279</v>
      </c>
      <c r="E4358" s="433">
        <f t="shared" ref="E4358:E4421" si="619">ROUND(E4357+0.01,2)</f>
        <v>43.55</v>
      </c>
      <c r="F4358" s="430">
        <f t="shared" si="614"/>
        <v>0.44754494119732524</v>
      </c>
      <c r="G4358" s="439">
        <f t="shared" ref="G4358:I4421" si="620">ROUND(G4357+0.01,2)</f>
        <v>43.55</v>
      </c>
      <c r="H4358" s="435">
        <f t="shared" si="615"/>
        <v>0.44754494119732524</v>
      </c>
      <c r="I4358" s="577">
        <f t="shared" si="620"/>
        <v>43.55</v>
      </c>
      <c r="J4358" s="573">
        <f t="shared" si="616"/>
        <v>0.84609330732909038</v>
      </c>
    </row>
    <row r="4359" spans="1:10" x14ac:dyDescent="0.25">
      <c r="A4359">
        <f t="shared" si="617"/>
        <v>0.43560847408527109</v>
      </c>
      <c r="B4359" s="2">
        <f t="shared" si="612"/>
        <v>43.559999999999903</v>
      </c>
      <c r="C4359" s="428">
        <f t="shared" si="618"/>
        <v>43.56</v>
      </c>
      <c r="D4359" s="425">
        <f t="shared" si="613"/>
        <v>0.43560847408527198</v>
      </c>
      <c r="E4359" s="433">
        <f t="shared" si="619"/>
        <v>43.56</v>
      </c>
      <c r="F4359" s="430">
        <f t="shared" si="614"/>
        <v>0.44763908562683424</v>
      </c>
      <c r="G4359" s="439">
        <f t="shared" si="620"/>
        <v>43.56</v>
      </c>
      <c r="H4359" s="435">
        <f t="shared" si="615"/>
        <v>0.44763908562683424</v>
      </c>
      <c r="I4359" s="577">
        <f t="shared" si="620"/>
        <v>43.56</v>
      </c>
      <c r="J4359" s="573">
        <f t="shared" si="616"/>
        <v>0.84617644933486613</v>
      </c>
    </row>
    <row r="4360" spans="1:10" x14ac:dyDescent="0.25">
      <c r="A4360">
        <f t="shared" si="617"/>
        <v>0.43570845833690081</v>
      </c>
      <c r="B4360" s="2">
        <f t="shared" si="612"/>
        <v>43.569999999999901</v>
      </c>
      <c r="C4360" s="428">
        <f t="shared" si="618"/>
        <v>43.57</v>
      </c>
      <c r="D4360" s="425">
        <f t="shared" si="613"/>
        <v>0.43570845833690186</v>
      </c>
      <c r="E4360" s="433">
        <f t="shared" si="619"/>
        <v>43.57</v>
      </c>
      <c r="F4360" s="430">
        <f t="shared" si="614"/>
        <v>0.44773323303465501</v>
      </c>
      <c r="G4360" s="439">
        <f t="shared" si="620"/>
        <v>43.57</v>
      </c>
      <c r="H4360" s="435">
        <f t="shared" si="615"/>
        <v>0.44773323303465501</v>
      </c>
      <c r="I4360" s="577">
        <f t="shared" si="620"/>
        <v>43.57</v>
      </c>
      <c r="J4360" s="573">
        <f t="shared" si="616"/>
        <v>0.84625959272488405</v>
      </c>
    </row>
    <row r="4361" spans="1:10" x14ac:dyDescent="0.25">
      <c r="A4361">
        <f t="shared" si="617"/>
        <v>0.43580844261858237</v>
      </c>
      <c r="B4361" s="2">
        <f t="shared" si="612"/>
        <v>43.579999999999899</v>
      </c>
      <c r="C4361" s="428">
        <f t="shared" si="618"/>
        <v>43.58</v>
      </c>
      <c r="D4361" s="425">
        <f t="shared" si="613"/>
        <v>0.43580844261858337</v>
      </c>
      <c r="E4361" s="433">
        <f t="shared" si="619"/>
        <v>43.58</v>
      </c>
      <c r="F4361" s="430">
        <f t="shared" si="614"/>
        <v>0.44782738341926259</v>
      </c>
      <c r="G4361" s="439">
        <f t="shared" si="620"/>
        <v>43.58</v>
      </c>
      <c r="H4361" s="435">
        <f t="shared" si="615"/>
        <v>0.44782738341926259</v>
      </c>
      <c r="I4361" s="577">
        <f t="shared" si="620"/>
        <v>43.58</v>
      </c>
      <c r="J4361" s="573">
        <f t="shared" si="616"/>
        <v>0.8463427374989736</v>
      </c>
    </row>
    <row r="4362" spans="1:10" x14ac:dyDescent="0.25">
      <c r="A4362">
        <f t="shared" si="617"/>
        <v>0.43590842693025705</v>
      </c>
      <c r="B4362" s="2">
        <f t="shared" si="612"/>
        <v>43.589999999999897</v>
      </c>
      <c r="C4362" s="428">
        <f t="shared" si="618"/>
        <v>43.59</v>
      </c>
      <c r="D4362" s="425">
        <f t="shared" si="613"/>
        <v>0.43590842693025811</v>
      </c>
      <c r="E4362" s="433">
        <f t="shared" si="619"/>
        <v>43.59</v>
      </c>
      <c r="F4362" s="430">
        <f t="shared" si="614"/>
        <v>0.44792153677913277</v>
      </c>
      <c r="G4362" s="439">
        <f t="shared" si="620"/>
        <v>43.59</v>
      </c>
      <c r="H4362" s="435">
        <f t="shared" si="615"/>
        <v>0.44792153677913277</v>
      </c>
      <c r="I4362" s="577">
        <f t="shared" si="620"/>
        <v>43.59</v>
      </c>
      <c r="J4362" s="573">
        <f t="shared" si="616"/>
        <v>0.84642588365696469</v>
      </c>
    </row>
    <row r="4363" spans="1:10" x14ac:dyDescent="0.25">
      <c r="A4363">
        <f t="shared" si="617"/>
        <v>0.43600841127186618</v>
      </c>
      <c r="B4363" s="2">
        <f t="shared" si="612"/>
        <v>43.599999999999895</v>
      </c>
      <c r="C4363" s="428">
        <f t="shared" si="618"/>
        <v>43.6</v>
      </c>
      <c r="D4363" s="425">
        <f t="shared" si="613"/>
        <v>0.43600841127186718</v>
      </c>
      <c r="E4363" s="433">
        <f t="shared" si="619"/>
        <v>43.6</v>
      </c>
      <c r="F4363" s="430">
        <f t="shared" si="614"/>
        <v>0.44801569311274225</v>
      </c>
      <c r="G4363" s="439">
        <f t="shared" si="620"/>
        <v>43.6</v>
      </c>
      <c r="H4363" s="435">
        <f t="shared" si="615"/>
        <v>0.44801569311274225</v>
      </c>
      <c r="I4363" s="577">
        <f t="shared" si="620"/>
        <v>43.6</v>
      </c>
      <c r="J4363" s="573">
        <f t="shared" si="616"/>
        <v>0.84650903119868648</v>
      </c>
    </row>
    <row r="4364" spans="1:10" x14ac:dyDescent="0.25">
      <c r="A4364">
        <f t="shared" si="617"/>
        <v>0.43610839564335119</v>
      </c>
      <c r="B4364" s="2">
        <f t="shared" si="612"/>
        <v>43.609999999999893</v>
      </c>
      <c r="C4364" s="428">
        <f t="shared" si="618"/>
        <v>43.61</v>
      </c>
      <c r="D4364" s="425">
        <f t="shared" si="613"/>
        <v>0.43610839564335224</v>
      </c>
      <c r="E4364" s="433">
        <f t="shared" si="619"/>
        <v>43.61</v>
      </c>
      <c r="F4364" s="430">
        <f t="shared" si="614"/>
        <v>0.44810985241856827</v>
      </c>
      <c r="G4364" s="439">
        <f t="shared" si="620"/>
        <v>43.61</v>
      </c>
      <c r="H4364" s="435">
        <f t="shared" si="615"/>
        <v>0.44810985241856827</v>
      </c>
      <c r="I4364" s="577">
        <f t="shared" si="620"/>
        <v>43.61</v>
      </c>
      <c r="J4364" s="573">
        <f t="shared" si="616"/>
        <v>0.84659218012396875</v>
      </c>
    </row>
    <row r="4365" spans="1:10" x14ac:dyDescent="0.25">
      <c r="A4365">
        <f t="shared" si="617"/>
        <v>0.43620838004465373</v>
      </c>
      <c r="B4365" s="2">
        <f t="shared" si="612"/>
        <v>43.619999999999891</v>
      </c>
      <c r="C4365" s="428">
        <f t="shared" si="618"/>
        <v>43.62</v>
      </c>
      <c r="D4365" s="425">
        <f t="shared" si="613"/>
        <v>0.43620838004465479</v>
      </c>
      <c r="E4365" s="433">
        <f t="shared" si="619"/>
        <v>43.62</v>
      </c>
      <c r="F4365" s="430">
        <f t="shared" si="614"/>
        <v>0.4482040146950888</v>
      </c>
      <c r="G4365" s="439">
        <f t="shared" si="620"/>
        <v>43.62</v>
      </c>
      <c r="H4365" s="435">
        <f t="shared" si="615"/>
        <v>0.4482040146950888</v>
      </c>
      <c r="I4365" s="577">
        <f t="shared" si="620"/>
        <v>43.62</v>
      </c>
      <c r="J4365" s="573">
        <f t="shared" si="616"/>
        <v>0.84667533043264109</v>
      </c>
    </row>
    <row r="4366" spans="1:10" x14ac:dyDescent="0.25">
      <c r="A4366">
        <f t="shared" si="617"/>
        <v>0.43630836447571558</v>
      </c>
      <c r="B4366" s="2">
        <f t="shared" si="612"/>
        <v>43.629999999999889</v>
      </c>
      <c r="C4366" s="428">
        <f t="shared" si="618"/>
        <v>43.63</v>
      </c>
      <c r="D4366" s="425">
        <f t="shared" si="613"/>
        <v>0.43630836447571669</v>
      </c>
      <c r="E4366" s="433">
        <f t="shared" si="619"/>
        <v>43.63</v>
      </c>
      <c r="F4366" s="430">
        <f t="shared" si="614"/>
        <v>0.4482981799407828</v>
      </c>
      <c r="G4366" s="439">
        <f t="shared" si="620"/>
        <v>43.63</v>
      </c>
      <c r="H4366" s="435">
        <f t="shared" si="615"/>
        <v>0.4482981799407828</v>
      </c>
      <c r="I4366" s="577">
        <f t="shared" si="620"/>
        <v>43.63</v>
      </c>
      <c r="J4366" s="573">
        <f t="shared" si="616"/>
        <v>0.84675848212453297</v>
      </c>
    </row>
    <row r="4367" spans="1:10" x14ac:dyDescent="0.25">
      <c r="A4367">
        <f t="shared" si="617"/>
        <v>0.43640834893647856</v>
      </c>
      <c r="B4367" s="2">
        <f t="shared" si="612"/>
        <v>43.639999999999887</v>
      </c>
      <c r="C4367" s="428">
        <f t="shared" si="618"/>
        <v>43.64</v>
      </c>
      <c r="D4367" s="425">
        <f t="shared" si="613"/>
        <v>0.43640834893647967</v>
      </c>
      <c r="E4367" s="433">
        <f t="shared" si="619"/>
        <v>43.64</v>
      </c>
      <c r="F4367" s="430">
        <f t="shared" si="614"/>
        <v>0.44839234815412959</v>
      </c>
      <c r="G4367" s="439">
        <f t="shared" si="620"/>
        <v>43.64</v>
      </c>
      <c r="H4367" s="435">
        <f t="shared" si="615"/>
        <v>0.44839234815412959</v>
      </c>
      <c r="I4367" s="577">
        <f t="shared" si="620"/>
        <v>43.64</v>
      </c>
      <c r="J4367" s="573">
        <f t="shared" si="616"/>
        <v>0.84684163519947486</v>
      </c>
    </row>
    <row r="4368" spans="1:10" x14ac:dyDescent="0.25">
      <c r="A4368">
        <f t="shared" si="617"/>
        <v>0.43650833342688461</v>
      </c>
      <c r="B4368" s="2">
        <f t="shared" si="612"/>
        <v>43.649999999999885</v>
      </c>
      <c r="C4368" s="428">
        <f t="shared" si="618"/>
        <v>43.65</v>
      </c>
      <c r="D4368" s="425">
        <f t="shared" si="613"/>
        <v>0.43650833342688578</v>
      </c>
      <c r="E4368" s="433">
        <f t="shared" si="619"/>
        <v>43.65</v>
      </c>
      <c r="F4368" s="430">
        <f t="shared" si="614"/>
        <v>0.44848651933360939</v>
      </c>
      <c r="G4368" s="439">
        <f t="shared" si="620"/>
        <v>43.65</v>
      </c>
      <c r="H4368" s="435">
        <f t="shared" si="615"/>
        <v>0.44848651933360939</v>
      </c>
      <c r="I4368" s="577">
        <f t="shared" si="620"/>
        <v>43.65</v>
      </c>
      <c r="J4368" s="573">
        <f t="shared" si="616"/>
        <v>0.84692478965729512</v>
      </c>
    </row>
    <row r="4369" spans="1:10" x14ac:dyDescent="0.25">
      <c r="A4369">
        <f t="shared" si="617"/>
        <v>0.43660831794687593</v>
      </c>
      <c r="B4369" s="2">
        <f t="shared" si="612"/>
        <v>43.659999999999883</v>
      </c>
      <c r="C4369" s="428">
        <f t="shared" si="618"/>
        <v>43.66</v>
      </c>
      <c r="D4369" s="425">
        <f t="shared" si="613"/>
        <v>0.4366083179468771</v>
      </c>
      <c r="E4369" s="433">
        <f t="shared" si="619"/>
        <v>43.66</v>
      </c>
      <c r="F4369" s="430">
        <f t="shared" si="614"/>
        <v>0.44858069347770319</v>
      </c>
      <c r="G4369" s="439">
        <f t="shared" si="620"/>
        <v>43.66</v>
      </c>
      <c r="H4369" s="435">
        <f t="shared" si="615"/>
        <v>0.44858069347770319</v>
      </c>
      <c r="I4369" s="577">
        <f t="shared" si="620"/>
        <v>43.66</v>
      </c>
      <c r="J4369" s="573">
        <f t="shared" si="616"/>
        <v>0.84700794549782499</v>
      </c>
    </row>
    <row r="4370" spans="1:10" x14ac:dyDescent="0.25">
      <c r="A4370">
        <f t="shared" si="617"/>
        <v>0.43670830249639464</v>
      </c>
      <c r="B4370" s="2">
        <f t="shared" si="612"/>
        <v>43.669999999999881</v>
      </c>
      <c r="C4370" s="428">
        <f t="shared" si="618"/>
        <v>43.67</v>
      </c>
      <c r="D4370" s="425">
        <f t="shared" si="613"/>
        <v>0.43670830249639575</v>
      </c>
      <c r="E4370" s="433">
        <f t="shared" si="619"/>
        <v>43.67</v>
      </c>
      <c r="F4370" s="430">
        <f t="shared" si="614"/>
        <v>0.44867487058489292</v>
      </c>
      <c r="G4370" s="439">
        <f t="shared" si="620"/>
        <v>43.67</v>
      </c>
      <c r="H4370" s="435">
        <f t="shared" si="615"/>
        <v>0.44867487058489292</v>
      </c>
      <c r="I4370" s="577">
        <f t="shared" si="620"/>
        <v>43.67</v>
      </c>
      <c r="J4370" s="573">
        <f t="shared" si="616"/>
        <v>0.84709110272089294</v>
      </c>
    </row>
    <row r="4371" spans="1:10" x14ac:dyDescent="0.25">
      <c r="A4371">
        <f t="shared" si="617"/>
        <v>0.43680828707538288</v>
      </c>
      <c r="B4371" s="2">
        <f t="shared" si="612"/>
        <v>43.679999999999879</v>
      </c>
      <c r="C4371" s="428">
        <f t="shared" si="618"/>
        <v>43.68</v>
      </c>
      <c r="D4371" s="425">
        <f t="shared" si="613"/>
        <v>0.43680828707538416</v>
      </c>
      <c r="E4371" s="433">
        <f t="shared" si="619"/>
        <v>43.68</v>
      </c>
      <c r="F4371" s="430">
        <f t="shared" si="614"/>
        <v>0.44876905065366068</v>
      </c>
      <c r="G4371" s="439">
        <f t="shared" si="620"/>
        <v>43.68</v>
      </c>
      <c r="H4371" s="435">
        <f t="shared" si="615"/>
        <v>0.44876905065366068</v>
      </c>
      <c r="I4371" s="577">
        <f t="shared" si="620"/>
        <v>43.68</v>
      </c>
      <c r="J4371" s="573">
        <f t="shared" si="616"/>
        <v>0.84717426132632945</v>
      </c>
    </row>
    <row r="4372" spans="1:10" x14ac:dyDescent="0.25">
      <c r="A4372">
        <f t="shared" si="617"/>
        <v>0.43690827168378338</v>
      </c>
      <c r="B4372" s="2">
        <f t="shared" si="612"/>
        <v>43.689999999999877</v>
      </c>
      <c r="C4372" s="428">
        <f t="shared" si="618"/>
        <v>43.69</v>
      </c>
      <c r="D4372" s="425">
        <f t="shared" si="613"/>
        <v>0.43690827168378465</v>
      </c>
      <c r="E4372" s="433">
        <f t="shared" si="619"/>
        <v>43.69</v>
      </c>
      <c r="F4372" s="430">
        <f t="shared" si="614"/>
        <v>0.44886323368248993</v>
      </c>
      <c r="G4372" s="439">
        <f t="shared" si="620"/>
        <v>43.69</v>
      </c>
      <c r="H4372" s="435">
        <f t="shared" si="615"/>
        <v>0.44886323368248993</v>
      </c>
      <c r="I4372" s="577">
        <f t="shared" si="620"/>
        <v>43.69</v>
      </c>
      <c r="J4372" s="573">
        <f t="shared" si="616"/>
        <v>0.84725742131396442</v>
      </c>
    </row>
    <row r="4373" spans="1:10" x14ac:dyDescent="0.25">
      <c r="A4373">
        <f t="shared" si="617"/>
        <v>0.4370082563215385</v>
      </c>
      <c r="B4373" s="2">
        <f t="shared" si="612"/>
        <v>43.699999999999875</v>
      </c>
      <c r="C4373" s="428">
        <f t="shared" si="618"/>
        <v>43.7</v>
      </c>
      <c r="D4373" s="425">
        <f t="shared" si="613"/>
        <v>0.43700825632153989</v>
      </c>
      <c r="E4373" s="433">
        <f t="shared" si="619"/>
        <v>43.7</v>
      </c>
      <c r="F4373" s="430">
        <f t="shared" si="614"/>
        <v>0.44895741966986441</v>
      </c>
      <c r="G4373" s="439">
        <f t="shared" si="620"/>
        <v>43.7</v>
      </c>
      <c r="H4373" s="435">
        <f t="shared" si="615"/>
        <v>0.44895741966986441</v>
      </c>
      <c r="I4373" s="577">
        <f t="shared" si="620"/>
        <v>43.7</v>
      </c>
      <c r="J4373" s="573">
        <f t="shared" si="616"/>
        <v>0.84734058268362733</v>
      </c>
    </row>
    <row r="4374" spans="1:10" x14ac:dyDescent="0.25">
      <c r="A4374">
        <f t="shared" si="617"/>
        <v>0.43710824098859102</v>
      </c>
      <c r="B4374" s="2">
        <f t="shared" si="612"/>
        <v>43.709999999999873</v>
      </c>
      <c r="C4374" s="428">
        <f t="shared" si="618"/>
        <v>43.71</v>
      </c>
      <c r="D4374" s="425">
        <f t="shared" si="613"/>
        <v>0.4371082409885923</v>
      </c>
      <c r="E4374" s="433">
        <f t="shared" si="619"/>
        <v>43.71</v>
      </c>
      <c r="F4374" s="430">
        <f t="shared" si="614"/>
        <v>0.44905160861426874</v>
      </c>
      <c r="G4374" s="439">
        <f t="shared" si="620"/>
        <v>43.71</v>
      </c>
      <c r="H4374" s="435">
        <f t="shared" si="615"/>
        <v>0.44905160861426874</v>
      </c>
      <c r="I4374" s="577">
        <f t="shared" si="620"/>
        <v>43.71</v>
      </c>
      <c r="J4374" s="573">
        <f t="shared" si="616"/>
        <v>0.84742374543514842</v>
      </c>
    </row>
    <row r="4375" spans="1:10" x14ac:dyDescent="0.25">
      <c r="A4375">
        <f t="shared" si="617"/>
        <v>0.4372082256848836</v>
      </c>
      <c r="B4375" s="2">
        <f t="shared" si="612"/>
        <v>43.719999999999871</v>
      </c>
      <c r="C4375" s="428">
        <f t="shared" si="618"/>
        <v>43.72</v>
      </c>
      <c r="D4375" s="425">
        <f t="shared" si="613"/>
        <v>0.43720822568488482</v>
      </c>
      <c r="E4375" s="433">
        <f t="shared" si="619"/>
        <v>43.72</v>
      </c>
      <c r="F4375" s="430">
        <f t="shared" si="614"/>
        <v>0.44914580051418829</v>
      </c>
      <c r="G4375" s="439">
        <f t="shared" si="620"/>
        <v>43.72</v>
      </c>
      <c r="H4375" s="435">
        <f t="shared" si="615"/>
        <v>0.44914580051418829</v>
      </c>
      <c r="I4375" s="577">
        <f t="shared" si="620"/>
        <v>43.72</v>
      </c>
      <c r="J4375" s="573">
        <f t="shared" si="616"/>
        <v>0.84750690956835706</v>
      </c>
    </row>
    <row r="4376" spans="1:10" x14ac:dyDescent="0.25">
      <c r="A4376">
        <f t="shared" si="617"/>
        <v>0.43730821041035911</v>
      </c>
      <c r="B4376" s="2">
        <f t="shared" si="612"/>
        <v>43.729999999999869</v>
      </c>
      <c r="C4376" s="428">
        <f t="shared" si="618"/>
        <v>43.73</v>
      </c>
      <c r="D4376" s="425">
        <f t="shared" si="613"/>
        <v>0.43730821041036033</v>
      </c>
      <c r="E4376" s="433">
        <f t="shared" si="619"/>
        <v>43.73</v>
      </c>
      <c r="F4376" s="430">
        <f t="shared" si="614"/>
        <v>0.44923999536810932</v>
      </c>
      <c r="G4376" s="439">
        <f t="shared" si="620"/>
        <v>43.73</v>
      </c>
      <c r="H4376" s="435">
        <f t="shared" si="615"/>
        <v>0.44923999536810932</v>
      </c>
      <c r="I4376" s="577">
        <f t="shared" si="620"/>
        <v>43.73</v>
      </c>
      <c r="J4376" s="573">
        <f t="shared" si="616"/>
        <v>0.84759007508308359</v>
      </c>
    </row>
    <row r="4377" spans="1:10" x14ac:dyDescent="0.25">
      <c r="A4377">
        <f t="shared" si="617"/>
        <v>0.4374081951649606</v>
      </c>
      <c r="B4377" s="2">
        <f t="shared" si="612"/>
        <v>43.739999999999867</v>
      </c>
      <c r="C4377" s="428">
        <f t="shared" si="618"/>
        <v>43.74</v>
      </c>
      <c r="D4377" s="425">
        <f t="shared" si="613"/>
        <v>0.43740819516496193</v>
      </c>
      <c r="E4377" s="433">
        <f t="shared" si="619"/>
        <v>43.74</v>
      </c>
      <c r="F4377" s="430">
        <f t="shared" si="614"/>
        <v>0.44933419317451856</v>
      </c>
      <c r="G4377" s="439">
        <f t="shared" si="620"/>
        <v>43.74</v>
      </c>
      <c r="H4377" s="435">
        <f t="shared" si="615"/>
        <v>0.44933419317451856</v>
      </c>
      <c r="I4377" s="577">
        <f t="shared" si="620"/>
        <v>43.74</v>
      </c>
      <c r="J4377" s="573">
        <f t="shared" si="616"/>
        <v>0.84767324197915817</v>
      </c>
    </row>
    <row r="4378" spans="1:10" x14ac:dyDescent="0.25">
      <c r="A4378">
        <f t="shared" si="617"/>
        <v>0.43750817994863117</v>
      </c>
      <c r="B4378" s="2">
        <f t="shared" si="612"/>
        <v>43.749999999999865</v>
      </c>
      <c r="C4378" s="428">
        <f t="shared" si="618"/>
        <v>43.75</v>
      </c>
      <c r="D4378" s="425">
        <f t="shared" si="613"/>
        <v>0.4375081799486325</v>
      </c>
      <c r="E4378" s="433">
        <f t="shared" si="619"/>
        <v>43.75</v>
      </c>
      <c r="F4378" s="430">
        <f t="shared" si="614"/>
        <v>0.44942839393190342</v>
      </c>
      <c r="G4378" s="439">
        <f t="shared" si="620"/>
        <v>43.75</v>
      </c>
      <c r="H4378" s="435">
        <f t="shared" si="615"/>
        <v>0.44942839393190342</v>
      </c>
      <c r="I4378" s="577">
        <f t="shared" si="620"/>
        <v>43.75</v>
      </c>
      <c r="J4378" s="573">
        <f t="shared" si="616"/>
        <v>0.84775641025641024</v>
      </c>
    </row>
    <row r="4379" spans="1:10" x14ac:dyDescent="0.25">
      <c r="A4379">
        <f t="shared" si="617"/>
        <v>0.43760816476131409</v>
      </c>
      <c r="B4379" s="2">
        <f t="shared" si="612"/>
        <v>43.759999999999863</v>
      </c>
      <c r="C4379" s="428">
        <f t="shared" si="618"/>
        <v>43.76</v>
      </c>
      <c r="D4379" s="425">
        <f t="shared" si="613"/>
        <v>0.43760816476131542</v>
      </c>
      <c r="E4379" s="433">
        <f t="shared" si="619"/>
        <v>43.76</v>
      </c>
      <c r="F4379" s="430">
        <f t="shared" si="614"/>
        <v>0.44952259763875235</v>
      </c>
      <c r="G4379" s="439">
        <f t="shared" si="620"/>
        <v>43.76</v>
      </c>
      <c r="H4379" s="435">
        <f t="shared" si="615"/>
        <v>0.44952259763875235</v>
      </c>
      <c r="I4379" s="577">
        <f t="shared" si="620"/>
        <v>43.76</v>
      </c>
      <c r="J4379" s="573">
        <f t="shared" si="616"/>
        <v>0.84783957991467018</v>
      </c>
    </row>
    <row r="4380" spans="1:10" x14ac:dyDescent="0.25">
      <c r="A4380">
        <f t="shared" si="617"/>
        <v>0.43770814960295262</v>
      </c>
      <c r="B4380" s="2">
        <f t="shared" si="612"/>
        <v>43.769999999999861</v>
      </c>
      <c r="C4380" s="428">
        <f t="shared" si="618"/>
        <v>43.77</v>
      </c>
      <c r="D4380" s="425">
        <f t="shared" si="613"/>
        <v>0.43770814960295407</v>
      </c>
      <c r="E4380" s="433">
        <f t="shared" si="619"/>
        <v>43.77</v>
      </c>
      <c r="F4380" s="430">
        <f t="shared" si="614"/>
        <v>0.44961680429355444</v>
      </c>
      <c r="G4380" s="439">
        <f t="shared" si="620"/>
        <v>43.77</v>
      </c>
      <c r="H4380" s="435">
        <f t="shared" si="615"/>
        <v>0.44961680429355444</v>
      </c>
      <c r="I4380" s="577">
        <f t="shared" si="620"/>
        <v>43.77</v>
      </c>
      <c r="J4380" s="573">
        <f t="shared" si="616"/>
        <v>0.84792275095376812</v>
      </c>
    </row>
    <row r="4381" spans="1:10" x14ac:dyDescent="0.25">
      <c r="A4381">
        <f t="shared" si="617"/>
        <v>0.43780813447349026</v>
      </c>
      <c r="B4381" s="2">
        <f t="shared" si="612"/>
        <v>43.779999999999859</v>
      </c>
      <c r="C4381" s="428">
        <f t="shared" si="618"/>
        <v>43.78</v>
      </c>
      <c r="D4381" s="425">
        <f t="shared" si="613"/>
        <v>0.43780813447349171</v>
      </c>
      <c r="E4381" s="433">
        <f t="shared" si="619"/>
        <v>43.78</v>
      </c>
      <c r="F4381" s="430">
        <f t="shared" si="614"/>
        <v>0.44971101389479928</v>
      </c>
      <c r="G4381" s="439">
        <f t="shared" si="620"/>
        <v>43.78</v>
      </c>
      <c r="H4381" s="435">
        <f t="shared" si="615"/>
        <v>0.44971101389479928</v>
      </c>
      <c r="I4381" s="577">
        <f t="shared" si="620"/>
        <v>43.78</v>
      </c>
      <c r="J4381" s="573">
        <f t="shared" si="616"/>
        <v>0.84800592337353342</v>
      </c>
    </row>
    <row r="4382" spans="1:10" x14ac:dyDescent="0.25">
      <c r="A4382">
        <f t="shared" si="617"/>
        <v>0.43790811937287055</v>
      </c>
      <c r="B4382" s="2">
        <f t="shared" si="612"/>
        <v>43.789999999999857</v>
      </c>
      <c r="C4382" s="428">
        <f t="shared" si="618"/>
        <v>43.79</v>
      </c>
      <c r="D4382" s="425">
        <f t="shared" si="613"/>
        <v>0.43790811937287205</v>
      </c>
      <c r="E4382" s="433">
        <f t="shared" si="619"/>
        <v>43.79</v>
      </c>
      <c r="F4382" s="430">
        <f t="shared" si="614"/>
        <v>0.44980522644097742</v>
      </c>
      <c r="G4382" s="439">
        <f t="shared" si="620"/>
        <v>43.79</v>
      </c>
      <c r="H4382" s="435">
        <f t="shared" si="615"/>
        <v>0.44980522644097742</v>
      </c>
      <c r="I4382" s="577">
        <f t="shared" si="620"/>
        <v>43.79</v>
      </c>
      <c r="J4382" s="573">
        <f t="shared" si="616"/>
        <v>0.84808909717379721</v>
      </c>
    </row>
    <row r="4383" spans="1:10" x14ac:dyDescent="0.25">
      <c r="A4383">
        <f t="shared" si="617"/>
        <v>0.43800810430103726</v>
      </c>
      <c r="B4383" s="2">
        <f t="shared" si="612"/>
        <v>43.799999999999855</v>
      </c>
      <c r="C4383" s="428">
        <f t="shared" si="618"/>
        <v>43.8</v>
      </c>
      <c r="D4383" s="425">
        <f t="shared" si="613"/>
        <v>0.43800810430103876</v>
      </c>
      <c r="E4383" s="433">
        <f t="shared" si="619"/>
        <v>43.8</v>
      </c>
      <c r="F4383" s="430">
        <f t="shared" si="614"/>
        <v>0.44989944193057996</v>
      </c>
      <c r="G4383" s="439">
        <f t="shared" si="620"/>
        <v>43.8</v>
      </c>
      <c r="H4383" s="435">
        <f t="shared" si="615"/>
        <v>0.44989944193057996</v>
      </c>
      <c r="I4383" s="577">
        <f t="shared" si="620"/>
        <v>43.8</v>
      </c>
      <c r="J4383" s="573">
        <f t="shared" si="616"/>
        <v>0.84817227235438875</v>
      </c>
    </row>
    <row r="4384" spans="1:10" x14ac:dyDescent="0.25">
      <c r="A4384">
        <f t="shared" si="617"/>
        <v>0.43810808925793415</v>
      </c>
      <c r="B4384" s="2">
        <f t="shared" ref="B4384:B4447" si="621">B4383+0.01</f>
        <v>43.809999999999853</v>
      </c>
      <c r="C4384" s="428">
        <f t="shared" si="618"/>
        <v>43.81</v>
      </c>
      <c r="D4384" s="425">
        <f t="shared" si="613"/>
        <v>0.43810808925793565</v>
      </c>
      <c r="E4384" s="433">
        <f t="shared" si="619"/>
        <v>43.81</v>
      </c>
      <c r="F4384" s="430">
        <f t="shared" si="614"/>
        <v>0.44999366036209915</v>
      </c>
      <c r="G4384" s="439">
        <f t="shared" si="620"/>
        <v>43.81</v>
      </c>
      <c r="H4384" s="435">
        <f t="shared" si="615"/>
        <v>0.44999366036209915</v>
      </c>
      <c r="I4384" s="577">
        <f t="shared" si="620"/>
        <v>43.81</v>
      </c>
      <c r="J4384" s="573">
        <f t="shared" si="616"/>
        <v>0.84825544891513882</v>
      </c>
    </row>
    <row r="4385" spans="1:10" x14ac:dyDescent="0.25">
      <c r="A4385">
        <f t="shared" si="617"/>
        <v>0.438208074243505</v>
      </c>
      <c r="B4385" s="2">
        <f t="shared" si="621"/>
        <v>43.819999999999851</v>
      </c>
      <c r="C4385" s="428">
        <f t="shared" si="618"/>
        <v>43.82</v>
      </c>
      <c r="D4385" s="425">
        <f t="shared" si="613"/>
        <v>0.4382080742435065</v>
      </c>
      <c r="E4385" s="433">
        <f t="shared" si="619"/>
        <v>43.82</v>
      </c>
      <c r="F4385" s="430">
        <f t="shared" si="614"/>
        <v>0.45008788173402731</v>
      </c>
      <c r="G4385" s="439">
        <f t="shared" si="620"/>
        <v>43.82</v>
      </c>
      <c r="H4385" s="435">
        <f t="shared" si="615"/>
        <v>0.45008788173402731</v>
      </c>
      <c r="I4385" s="577">
        <f t="shared" si="620"/>
        <v>43.82</v>
      </c>
      <c r="J4385" s="573">
        <f t="shared" si="616"/>
        <v>0.84833862685587724</v>
      </c>
    </row>
    <row r="4386" spans="1:10" x14ac:dyDescent="0.25">
      <c r="A4386">
        <f t="shared" si="617"/>
        <v>0.43830805925769395</v>
      </c>
      <c r="B4386" s="2">
        <f t="shared" si="621"/>
        <v>43.829999999999849</v>
      </c>
      <c r="C4386" s="428">
        <f t="shared" si="618"/>
        <v>43.83</v>
      </c>
      <c r="D4386" s="425">
        <f t="shared" si="613"/>
        <v>0.43830805925769545</v>
      </c>
      <c r="E4386" s="433">
        <f t="shared" si="619"/>
        <v>43.83</v>
      </c>
      <c r="F4386" s="430">
        <f t="shared" si="614"/>
        <v>0.45018210604485809</v>
      </c>
      <c r="G4386" s="439">
        <f t="shared" si="620"/>
        <v>43.83</v>
      </c>
      <c r="H4386" s="435">
        <f t="shared" si="615"/>
        <v>0.45018210604485809</v>
      </c>
      <c r="I4386" s="577">
        <f t="shared" si="620"/>
        <v>43.83</v>
      </c>
      <c r="J4386" s="573">
        <f t="shared" si="616"/>
        <v>0.84842180617643459</v>
      </c>
    </row>
    <row r="4387" spans="1:10" x14ac:dyDescent="0.25">
      <c r="A4387">
        <f t="shared" si="617"/>
        <v>0.43840804430044517</v>
      </c>
      <c r="B4387" s="2">
        <f t="shared" si="621"/>
        <v>43.839999999999847</v>
      </c>
      <c r="C4387" s="428">
        <f t="shared" si="618"/>
        <v>43.84</v>
      </c>
      <c r="D4387" s="425">
        <f t="shared" si="613"/>
        <v>0.43840804430044661</v>
      </c>
      <c r="E4387" s="433">
        <f t="shared" si="619"/>
        <v>43.84</v>
      </c>
      <c r="F4387" s="430">
        <f t="shared" si="614"/>
        <v>0.45027633329308547</v>
      </c>
      <c r="G4387" s="439">
        <f t="shared" si="620"/>
        <v>43.84</v>
      </c>
      <c r="H4387" s="435">
        <f t="shared" si="615"/>
        <v>0.45027633329308547</v>
      </c>
      <c r="I4387" s="577">
        <f t="shared" si="620"/>
        <v>43.84</v>
      </c>
      <c r="J4387" s="573">
        <f t="shared" si="616"/>
        <v>0.84850498687664055</v>
      </c>
    </row>
    <row r="4388" spans="1:10" x14ac:dyDescent="0.25">
      <c r="A4388">
        <f t="shared" si="617"/>
        <v>0.43850802937170275</v>
      </c>
      <c r="B4388" s="2">
        <f t="shared" si="621"/>
        <v>43.849999999999845</v>
      </c>
      <c r="C4388" s="428">
        <f t="shared" si="618"/>
        <v>43.85</v>
      </c>
      <c r="D4388" s="425">
        <f t="shared" si="613"/>
        <v>0.4385080293717043</v>
      </c>
      <c r="E4388" s="433">
        <f t="shared" si="619"/>
        <v>43.85</v>
      </c>
      <c r="F4388" s="430">
        <f t="shared" si="614"/>
        <v>0.45037056347720422</v>
      </c>
      <c r="G4388" s="439">
        <f t="shared" si="620"/>
        <v>43.85</v>
      </c>
      <c r="H4388" s="435">
        <f t="shared" si="615"/>
        <v>0.45037056347720422</v>
      </c>
      <c r="I4388" s="577">
        <f t="shared" si="620"/>
        <v>43.85</v>
      </c>
      <c r="J4388" s="573">
        <f t="shared" si="616"/>
        <v>0.84858816895632583</v>
      </c>
    </row>
    <row r="4389" spans="1:10" x14ac:dyDescent="0.25">
      <c r="A4389">
        <f t="shared" si="617"/>
        <v>0.43860801447141096</v>
      </c>
      <c r="B4389" s="2">
        <f t="shared" si="621"/>
        <v>43.859999999999843</v>
      </c>
      <c r="C4389" s="428">
        <f t="shared" si="618"/>
        <v>43.86</v>
      </c>
      <c r="D4389" s="425">
        <f t="shared" si="613"/>
        <v>0.43860801447141257</v>
      </c>
      <c r="E4389" s="433">
        <f t="shared" si="619"/>
        <v>43.86</v>
      </c>
      <c r="F4389" s="430">
        <f t="shared" si="614"/>
        <v>0.4504647965957102</v>
      </c>
      <c r="G4389" s="439">
        <f t="shared" si="620"/>
        <v>43.86</v>
      </c>
      <c r="H4389" s="435">
        <f t="shared" si="615"/>
        <v>0.4504647965957102</v>
      </c>
      <c r="I4389" s="577">
        <f t="shared" si="620"/>
        <v>43.86</v>
      </c>
      <c r="J4389" s="573">
        <f t="shared" si="616"/>
        <v>0.8486713524153201</v>
      </c>
    </row>
    <row r="4390" spans="1:10" x14ac:dyDescent="0.25">
      <c r="A4390">
        <f t="shared" si="617"/>
        <v>0.43870799959951462</v>
      </c>
      <c r="B4390" s="2">
        <f t="shared" si="621"/>
        <v>43.869999999999841</v>
      </c>
      <c r="C4390" s="428">
        <f t="shared" si="618"/>
        <v>43.87</v>
      </c>
      <c r="D4390" s="425">
        <f t="shared" si="613"/>
        <v>0.43870799959951617</v>
      </c>
      <c r="E4390" s="433">
        <f t="shared" si="619"/>
        <v>43.87</v>
      </c>
      <c r="F4390" s="430">
        <f t="shared" si="614"/>
        <v>0.45055903264709951</v>
      </c>
      <c r="G4390" s="439">
        <f t="shared" si="620"/>
        <v>43.87</v>
      </c>
      <c r="H4390" s="435">
        <f t="shared" si="615"/>
        <v>0.45055903264709951</v>
      </c>
      <c r="I4390" s="577">
        <f t="shared" si="620"/>
        <v>43.87</v>
      </c>
      <c r="J4390" s="573">
        <f t="shared" si="616"/>
        <v>0.84875453725345484</v>
      </c>
    </row>
    <row r="4391" spans="1:10" x14ac:dyDescent="0.25">
      <c r="A4391">
        <f t="shared" si="617"/>
        <v>0.43880798475595795</v>
      </c>
      <c r="B4391" s="2">
        <f t="shared" si="621"/>
        <v>43.879999999999839</v>
      </c>
      <c r="C4391" s="428">
        <f t="shared" si="618"/>
        <v>43.88</v>
      </c>
      <c r="D4391" s="425">
        <f t="shared" si="613"/>
        <v>0.43880798475595956</v>
      </c>
      <c r="E4391" s="433">
        <f t="shared" si="619"/>
        <v>43.88</v>
      </c>
      <c r="F4391" s="430">
        <f t="shared" si="614"/>
        <v>0.45065327162986935</v>
      </c>
      <c r="G4391" s="439">
        <f t="shared" si="620"/>
        <v>43.88</v>
      </c>
      <c r="H4391" s="435">
        <f t="shared" si="615"/>
        <v>0.45065327162986935</v>
      </c>
      <c r="I4391" s="577">
        <f t="shared" si="620"/>
        <v>43.88</v>
      </c>
      <c r="J4391" s="573">
        <f t="shared" si="616"/>
        <v>0.8488377234705593</v>
      </c>
    </row>
    <row r="4392" spans="1:10" x14ac:dyDescent="0.25">
      <c r="A4392">
        <f t="shared" si="617"/>
        <v>0.43890796994068576</v>
      </c>
      <c r="B4392" s="2">
        <f t="shared" si="621"/>
        <v>43.889999999999837</v>
      </c>
      <c r="C4392" s="428">
        <f t="shared" si="618"/>
        <v>43.89</v>
      </c>
      <c r="D4392" s="425">
        <f t="shared" si="613"/>
        <v>0.43890796994068743</v>
      </c>
      <c r="E4392" s="433">
        <f t="shared" si="619"/>
        <v>43.89</v>
      </c>
      <c r="F4392" s="430">
        <f t="shared" si="614"/>
        <v>0.4507475135425173</v>
      </c>
      <c r="G4392" s="439">
        <f t="shared" si="620"/>
        <v>43.89</v>
      </c>
      <c r="H4392" s="435">
        <f t="shared" si="615"/>
        <v>0.4507475135425173</v>
      </c>
      <c r="I4392" s="577">
        <f t="shared" si="620"/>
        <v>43.89</v>
      </c>
      <c r="J4392" s="573">
        <f t="shared" si="616"/>
        <v>0.84892091106646439</v>
      </c>
    </row>
    <row r="4393" spans="1:10" x14ac:dyDescent="0.25">
      <c r="A4393">
        <f t="shared" si="617"/>
        <v>0.43900795515364294</v>
      </c>
      <c r="B4393" s="2">
        <f t="shared" si="621"/>
        <v>43.899999999999835</v>
      </c>
      <c r="C4393" s="428">
        <f t="shared" si="618"/>
        <v>43.9</v>
      </c>
      <c r="D4393" s="425">
        <f t="shared" si="613"/>
        <v>0.4390079551536446</v>
      </c>
      <c r="E4393" s="433">
        <f t="shared" si="619"/>
        <v>43.9</v>
      </c>
      <c r="F4393" s="430">
        <f t="shared" si="614"/>
        <v>0.4508417583835419</v>
      </c>
      <c r="G4393" s="439">
        <f t="shared" si="620"/>
        <v>43.9</v>
      </c>
      <c r="H4393" s="435">
        <f t="shared" si="615"/>
        <v>0.4508417583835419</v>
      </c>
      <c r="I4393" s="577">
        <f t="shared" si="620"/>
        <v>43.9</v>
      </c>
      <c r="J4393" s="573">
        <f t="shared" si="616"/>
        <v>0.84900410004100024</v>
      </c>
    </row>
    <row r="4394" spans="1:10" x14ac:dyDescent="0.25">
      <c r="A4394">
        <f t="shared" si="617"/>
        <v>0.43910794039477419</v>
      </c>
      <c r="B4394" s="2">
        <f t="shared" si="621"/>
        <v>43.909999999999833</v>
      </c>
      <c r="C4394" s="428">
        <f t="shared" si="618"/>
        <v>43.91</v>
      </c>
      <c r="D4394" s="425">
        <f t="shared" si="613"/>
        <v>0.43910794039477585</v>
      </c>
      <c r="E4394" s="433">
        <f t="shared" si="619"/>
        <v>43.91</v>
      </c>
      <c r="F4394" s="430">
        <f t="shared" si="614"/>
        <v>0.45093600615144253</v>
      </c>
      <c r="G4394" s="439">
        <f t="shared" si="620"/>
        <v>43.91</v>
      </c>
      <c r="H4394" s="435">
        <f t="shared" si="615"/>
        <v>0.45093600615144253</v>
      </c>
      <c r="I4394" s="577">
        <f t="shared" si="620"/>
        <v>43.91</v>
      </c>
      <c r="J4394" s="573">
        <f t="shared" si="616"/>
        <v>0.84908729039399788</v>
      </c>
    </row>
    <row r="4395" spans="1:10" x14ac:dyDescent="0.25">
      <c r="A4395">
        <f t="shared" si="617"/>
        <v>0.43920792566402467</v>
      </c>
      <c r="B4395" s="2">
        <f t="shared" si="621"/>
        <v>43.919999999999831</v>
      </c>
      <c r="C4395" s="428">
        <f t="shared" si="618"/>
        <v>43.92</v>
      </c>
      <c r="D4395" s="425">
        <f t="shared" si="613"/>
        <v>0.43920792566402639</v>
      </c>
      <c r="E4395" s="433">
        <f t="shared" si="619"/>
        <v>43.92</v>
      </c>
      <c r="F4395" s="430">
        <f t="shared" si="614"/>
        <v>0.45103025684471898</v>
      </c>
      <c r="G4395" s="439">
        <f t="shared" si="620"/>
        <v>43.92</v>
      </c>
      <c r="H4395" s="435">
        <f t="shared" si="615"/>
        <v>0.45103025684471898</v>
      </c>
      <c r="I4395" s="577">
        <f t="shared" si="620"/>
        <v>43.92</v>
      </c>
      <c r="J4395" s="573">
        <f t="shared" si="616"/>
        <v>0.84917048212528712</v>
      </c>
    </row>
    <row r="4396" spans="1:10" x14ac:dyDescent="0.25">
      <c r="A4396">
        <f t="shared" si="617"/>
        <v>0.43930791096133948</v>
      </c>
      <c r="B4396" s="2">
        <f t="shared" si="621"/>
        <v>43.929999999999829</v>
      </c>
      <c r="C4396" s="428">
        <f t="shared" si="618"/>
        <v>43.93</v>
      </c>
      <c r="D4396" s="425">
        <f t="shared" si="613"/>
        <v>0.4393079109613412</v>
      </c>
      <c r="E4396" s="433">
        <f t="shared" si="619"/>
        <v>43.93</v>
      </c>
      <c r="F4396" s="430">
        <f t="shared" si="614"/>
        <v>0.45112451046187196</v>
      </c>
      <c r="G4396" s="439">
        <f t="shared" si="620"/>
        <v>43.93</v>
      </c>
      <c r="H4396" s="435">
        <f t="shared" si="615"/>
        <v>0.45112451046187196</v>
      </c>
      <c r="I4396" s="577">
        <f t="shared" si="620"/>
        <v>43.93</v>
      </c>
      <c r="J4396" s="573">
        <f t="shared" si="616"/>
        <v>0.84925367523469841</v>
      </c>
    </row>
    <row r="4397" spans="1:10" x14ac:dyDescent="0.25">
      <c r="A4397">
        <f t="shared" si="617"/>
        <v>0.43940789628666382</v>
      </c>
      <c r="B4397" s="2">
        <f t="shared" si="621"/>
        <v>43.939999999999827</v>
      </c>
      <c r="C4397" s="428">
        <f t="shared" si="618"/>
        <v>43.94</v>
      </c>
      <c r="D4397" s="425">
        <f t="shared" si="613"/>
        <v>0.43940789628666554</v>
      </c>
      <c r="E4397" s="433">
        <f t="shared" si="619"/>
        <v>43.94</v>
      </c>
      <c r="F4397" s="430">
        <f t="shared" si="614"/>
        <v>0.45121876700140279</v>
      </c>
      <c r="G4397" s="439">
        <f t="shared" si="620"/>
        <v>43.94</v>
      </c>
      <c r="H4397" s="435">
        <f t="shared" si="615"/>
        <v>0.45121876700140279</v>
      </c>
      <c r="I4397" s="577">
        <f t="shared" si="620"/>
        <v>43.94</v>
      </c>
      <c r="J4397" s="573">
        <f t="shared" si="616"/>
        <v>0.84933686972206279</v>
      </c>
    </row>
    <row r="4398" spans="1:10" x14ac:dyDescent="0.25">
      <c r="A4398">
        <f t="shared" si="617"/>
        <v>0.43950788163994309</v>
      </c>
      <c r="B4398" s="2">
        <f t="shared" si="621"/>
        <v>43.949999999999825</v>
      </c>
      <c r="C4398" s="428">
        <f t="shared" si="618"/>
        <v>43.95</v>
      </c>
      <c r="D4398" s="425">
        <f t="shared" si="613"/>
        <v>0.43950788163994486</v>
      </c>
      <c r="E4398" s="433">
        <f t="shared" si="619"/>
        <v>43.95</v>
      </c>
      <c r="F4398" s="430">
        <f t="shared" si="614"/>
        <v>0.4513130264618137</v>
      </c>
      <c r="G4398" s="439">
        <f t="shared" si="620"/>
        <v>43.95</v>
      </c>
      <c r="H4398" s="435">
        <f t="shared" si="615"/>
        <v>0.4513130264618137</v>
      </c>
      <c r="I4398" s="577">
        <f t="shared" si="620"/>
        <v>43.95</v>
      </c>
      <c r="J4398" s="573">
        <f t="shared" si="616"/>
        <v>0.8494200655872105</v>
      </c>
    </row>
    <row r="4399" spans="1:10" x14ac:dyDescent="0.25">
      <c r="A4399">
        <f t="shared" si="617"/>
        <v>0.43960786702112264</v>
      </c>
      <c r="B4399" s="2">
        <f t="shared" si="621"/>
        <v>43.959999999999823</v>
      </c>
      <c r="C4399" s="428">
        <f t="shared" si="618"/>
        <v>43.96</v>
      </c>
      <c r="D4399" s="425">
        <f t="shared" si="613"/>
        <v>0.43960786702112442</v>
      </c>
      <c r="E4399" s="433">
        <f t="shared" si="619"/>
        <v>43.96</v>
      </c>
      <c r="F4399" s="430">
        <f t="shared" si="614"/>
        <v>0.45140728884160758</v>
      </c>
      <c r="G4399" s="439">
        <f t="shared" si="620"/>
        <v>43.96</v>
      </c>
      <c r="H4399" s="435">
        <f t="shared" si="615"/>
        <v>0.45140728884160758</v>
      </c>
      <c r="I4399" s="577">
        <f t="shared" si="620"/>
        <v>43.96</v>
      </c>
      <c r="J4399" s="573">
        <f t="shared" si="616"/>
        <v>0.84950326282997213</v>
      </c>
    </row>
    <row r="4400" spans="1:10" x14ac:dyDescent="0.25">
      <c r="A4400">
        <f t="shared" si="617"/>
        <v>0.43970785243014804</v>
      </c>
      <c r="B4400" s="2">
        <f t="shared" si="621"/>
        <v>43.969999999999821</v>
      </c>
      <c r="C4400" s="428">
        <f t="shared" si="618"/>
        <v>43.97</v>
      </c>
      <c r="D4400" s="425">
        <f t="shared" si="613"/>
        <v>0.43970785243014981</v>
      </c>
      <c r="E4400" s="433">
        <f t="shared" si="619"/>
        <v>43.97</v>
      </c>
      <c r="F4400" s="430">
        <f t="shared" si="614"/>
        <v>0.45150155413928789</v>
      </c>
      <c r="G4400" s="439">
        <f t="shared" si="620"/>
        <v>43.97</v>
      </c>
      <c r="H4400" s="435">
        <f t="shared" si="615"/>
        <v>0.45150155413928789</v>
      </c>
      <c r="I4400" s="577">
        <f t="shared" si="620"/>
        <v>43.97</v>
      </c>
      <c r="J4400" s="573">
        <f t="shared" si="616"/>
        <v>0.84958646145017835</v>
      </c>
    </row>
    <row r="4401" spans="1:10" x14ac:dyDescent="0.25">
      <c r="A4401">
        <f t="shared" si="617"/>
        <v>0.43980783786696498</v>
      </c>
      <c r="B4401" s="2">
        <f t="shared" si="621"/>
        <v>43.979999999999819</v>
      </c>
      <c r="C4401" s="428">
        <f t="shared" si="618"/>
        <v>43.98</v>
      </c>
      <c r="D4401" s="425">
        <f t="shared" si="613"/>
        <v>0.43980783786696676</v>
      </c>
      <c r="E4401" s="433">
        <f t="shared" si="619"/>
        <v>43.98</v>
      </c>
      <c r="F4401" s="430">
        <f t="shared" si="614"/>
        <v>0.45159582235335888</v>
      </c>
      <c r="G4401" s="439">
        <f t="shared" si="620"/>
        <v>43.98</v>
      </c>
      <c r="H4401" s="435">
        <f t="shared" si="615"/>
        <v>0.45159582235335888</v>
      </c>
      <c r="I4401" s="577">
        <f t="shared" si="620"/>
        <v>43.98</v>
      </c>
      <c r="J4401" s="573">
        <f t="shared" si="616"/>
        <v>0.84966966144765954</v>
      </c>
    </row>
    <row r="4402" spans="1:10" x14ac:dyDescent="0.25">
      <c r="A4402">
        <f t="shared" si="617"/>
        <v>0.43990782333151934</v>
      </c>
      <c r="B4402" s="2">
        <f t="shared" si="621"/>
        <v>43.989999999999817</v>
      </c>
      <c r="C4402" s="428">
        <f t="shared" si="618"/>
        <v>43.99</v>
      </c>
      <c r="D4402" s="425">
        <f t="shared" si="613"/>
        <v>0.43990782333152118</v>
      </c>
      <c r="E4402" s="433">
        <f t="shared" si="619"/>
        <v>43.99</v>
      </c>
      <c r="F4402" s="430">
        <f t="shared" si="614"/>
        <v>0.45169009348232575</v>
      </c>
      <c r="G4402" s="439">
        <f t="shared" si="620"/>
        <v>43.99</v>
      </c>
      <c r="H4402" s="435">
        <f t="shared" si="615"/>
        <v>0.45169009348232575</v>
      </c>
      <c r="I4402" s="577">
        <f t="shared" si="620"/>
        <v>43.99</v>
      </c>
      <c r="J4402" s="573">
        <f t="shared" si="616"/>
        <v>0.84975286282224693</v>
      </c>
    </row>
    <row r="4403" spans="1:10" x14ac:dyDescent="0.25">
      <c r="A4403">
        <f t="shared" si="617"/>
        <v>0.4400078088237569</v>
      </c>
      <c r="B4403" s="2">
        <f t="shared" si="621"/>
        <v>43.999999999999815</v>
      </c>
      <c r="C4403" s="428">
        <f t="shared" si="618"/>
        <v>44</v>
      </c>
      <c r="D4403" s="425">
        <f t="shared" si="613"/>
        <v>0.44000780882375867</v>
      </c>
      <c r="E4403" s="433">
        <f t="shared" si="619"/>
        <v>44</v>
      </c>
      <c r="F4403" s="430">
        <f t="shared" si="614"/>
        <v>0.45178436752469403</v>
      </c>
      <c r="G4403" s="439">
        <f t="shared" si="620"/>
        <v>44</v>
      </c>
      <c r="H4403" s="435">
        <f t="shared" si="615"/>
        <v>0.45178436752469403</v>
      </c>
      <c r="I4403" s="577">
        <f t="shared" si="620"/>
        <v>44</v>
      </c>
      <c r="J4403" s="573">
        <f t="shared" si="616"/>
        <v>0.84983606557377056</v>
      </c>
    </row>
    <row r="4404" spans="1:10" x14ac:dyDescent="0.25">
      <c r="A4404">
        <f t="shared" si="617"/>
        <v>0.44010779434362352</v>
      </c>
      <c r="B4404" s="2">
        <f t="shared" si="621"/>
        <v>44.009999999999813</v>
      </c>
      <c r="C4404" s="428">
        <f t="shared" si="618"/>
        <v>44.01</v>
      </c>
      <c r="D4404" s="425">
        <f t="shared" si="613"/>
        <v>0.4401077943436254</v>
      </c>
      <c r="E4404" s="433">
        <f t="shared" si="619"/>
        <v>44.01</v>
      </c>
      <c r="F4404" s="430">
        <f t="shared" si="614"/>
        <v>0.45187864447897041</v>
      </c>
      <c r="G4404" s="439">
        <f t="shared" si="620"/>
        <v>44.01</v>
      </c>
      <c r="H4404" s="435">
        <f t="shared" si="615"/>
        <v>0.45187864447897041</v>
      </c>
      <c r="I4404" s="577">
        <f t="shared" si="620"/>
        <v>44.01</v>
      </c>
      <c r="J4404" s="573">
        <f t="shared" si="616"/>
        <v>0.84991926970206144</v>
      </c>
    </row>
    <row r="4405" spans="1:10" x14ac:dyDescent="0.25">
      <c r="A4405">
        <f t="shared" si="617"/>
        <v>0.44020777989106558</v>
      </c>
      <c r="B4405" s="2">
        <f t="shared" si="621"/>
        <v>44.019999999999811</v>
      </c>
      <c r="C4405" s="428">
        <f t="shared" si="618"/>
        <v>44.02</v>
      </c>
      <c r="D4405" s="425">
        <f t="shared" si="613"/>
        <v>0.44020777989106752</v>
      </c>
      <c r="E4405" s="433">
        <f t="shared" si="619"/>
        <v>44.02</v>
      </c>
      <c r="F4405" s="430">
        <f t="shared" si="614"/>
        <v>0.45197292434366199</v>
      </c>
      <c r="G4405" s="439">
        <f t="shared" si="620"/>
        <v>44.02</v>
      </c>
      <c r="H4405" s="435">
        <f t="shared" si="615"/>
        <v>0.45197292434366199</v>
      </c>
      <c r="I4405" s="577">
        <f t="shared" si="620"/>
        <v>44.02</v>
      </c>
      <c r="J4405" s="573">
        <f t="shared" si="616"/>
        <v>0.85000247520695038</v>
      </c>
    </row>
    <row r="4406" spans="1:10" x14ac:dyDescent="0.25">
      <c r="A4406">
        <f t="shared" si="617"/>
        <v>0.44030776546602896</v>
      </c>
      <c r="B4406" s="2">
        <f t="shared" si="621"/>
        <v>44.029999999999809</v>
      </c>
      <c r="C4406" s="428">
        <f t="shared" si="618"/>
        <v>44.03</v>
      </c>
      <c r="D4406" s="425">
        <f t="shared" si="613"/>
        <v>0.44030776546603095</v>
      </c>
      <c r="E4406" s="433">
        <f t="shared" si="619"/>
        <v>44.03</v>
      </c>
      <c r="F4406" s="430">
        <f t="shared" si="614"/>
        <v>0.45206720711727671</v>
      </c>
      <c r="G4406" s="439">
        <f t="shared" si="620"/>
        <v>44.03</v>
      </c>
      <c r="H4406" s="435">
        <f t="shared" si="615"/>
        <v>0.45206720711727671</v>
      </c>
      <c r="I4406" s="577">
        <f t="shared" si="620"/>
        <v>44.03</v>
      </c>
      <c r="J4406" s="573">
        <f t="shared" si="616"/>
        <v>0.85008568208826785</v>
      </c>
    </row>
    <row r="4407" spans="1:10" x14ac:dyDescent="0.25">
      <c r="A4407">
        <f t="shared" si="617"/>
        <v>0.44040775106846036</v>
      </c>
      <c r="B4407" s="2">
        <f t="shared" si="621"/>
        <v>44.039999999999807</v>
      </c>
      <c r="C4407" s="428">
        <f t="shared" si="618"/>
        <v>44.04</v>
      </c>
      <c r="D4407" s="425">
        <f t="shared" si="613"/>
        <v>0.44040775106846225</v>
      </c>
      <c r="E4407" s="433">
        <f t="shared" si="619"/>
        <v>44.04</v>
      </c>
      <c r="F4407" s="430">
        <f t="shared" si="614"/>
        <v>0.45216149279832318</v>
      </c>
      <c r="G4407" s="439">
        <f t="shared" si="620"/>
        <v>44.04</v>
      </c>
      <c r="H4407" s="435">
        <f t="shared" si="615"/>
        <v>0.45216149279832318</v>
      </c>
      <c r="I4407" s="577">
        <f t="shared" si="620"/>
        <v>44.04</v>
      </c>
      <c r="J4407" s="573">
        <f t="shared" si="616"/>
        <v>0.85016889034584509</v>
      </c>
    </row>
    <row r="4408" spans="1:10" x14ac:dyDescent="0.25">
      <c r="A4408">
        <f t="shared" si="617"/>
        <v>0.4405077366983059</v>
      </c>
      <c r="B4408" s="2">
        <f t="shared" si="621"/>
        <v>44.049999999999805</v>
      </c>
      <c r="C4408" s="428">
        <f t="shared" si="618"/>
        <v>44.05</v>
      </c>
      <c r="D4408" s="425">
        <f t="shared" si="613"/>
        <v>0.44050773669830784</v>
      </c>
      <c r="E4408" s="433">
        <f t="shared" si="619"/>
        <v>44.05</v>
      </c>
      <c r="F4408" s="430">
        <f t="shared" si="614"/>
        <v>0.45225578138531058</v>
      </c>
      <c r="G4408" s="439">
        <f t="shared" si="620"/>
        <v>44.05</v>
      </c>
      <c r="H4408" s="435">
        <f t="shared" si="615"/>
        <v>0.45225578138531058</v>
      </c>
      <c r="I4408" s="577">
        <f t="shared" si="620"/>
        <v>44.05</v>
      </c>
      <c r="J4408" s="573">
        <f t="shared" si="616"/>
        <v>0.85025209997951234</v>
      </c>
    </row>
    <row r="4409" spans="1:10" x14ac:dyDescent="0.25">
      <c r="A4409">
        <f t="shared" si="617"/>
        <v>0.44060772235551221</v>
      </c>
      <c r="B4409" s="2">
        <f t="shared" si="621"/>
        <v>44.059999999999803</v>
      </c>
      <c r="C4409" s="428">
        <f t="shared" si="618"/>
        <v>44.06</v>
      </c>
      <c r="D4409" s="425">
        <f t="shared" si="613"/>
        <v>0.44060772235551415</v>
      </c>
      <c r="E4409" s="433">
        <f t="shared" si="619"/>
        <v>44.06</v>
      </c>
      <c r="F4409" s="430">
        <f t="shared" si="614"/>
        <v>0.45235007287674933</v>
      </c>
      <c r="G4409" s="439">
        <f t="shared" si="620"/>
        <v>44.06</v>
      </c>
      <c r="H4409" s="435">
        <f t="shared" si="615"/>
        <v>0.45235007287674933</v>
      </c>
      <c r="I4409" s="577">
        <f t="shared" si="620"/>
        <v>44.06</v>
      </c>
      <c r="J4409" s="573">
        <f t="shared" si="616"/>
        <v>0.85033531098910098</v>
      </c>
    </row>
    <row r="4410" spans="1:10" x14ac:dyDescent="0.25">
      <c r="A4410">
        <f t="shared" si="617"/>
        <v>0.44070770804002585</v>
      </c>
      <c r="B4410" s="2">
        <f t="shared" si="621"/>
        <v>44.069999999999801</v>
      </c>
      <c r="C4410" s="428">
        <f t="shared" si="618"/>
        <v>44.07</v>
      </c>
      <c r="D4410" s="425">
        <f t="shared" si="613"/>
        <v>0.4407077080400279</v>
      </c>
      <c r="E4410" s="433">
        <f t="shared" si="619"/>
        <v>44.07</v>
      </c>
      <c r="F4410" s="430">
        <f t="shared" si="614"/>
        <v>0.45244436727115012</v>
      </c>
      <c r="G4410" s="439">
        <f t="shared" si="620"/>
        <v>44.07</v>
      </c>
      <c r="H4410" s="435">
        <f t="shared" si="615"/>
        <v>0.45244436727115012</v>
      </c>
      <c r="I4410" s="577">
        <f t="shared" si="620"/>
        <v>44.07</v>
      </c>
      <c r="J4410" s="573">
        <f t="shared" si="616"/>
        <v>0.85041852337444168</v>
      </c>
    </row>
    <row r="4411" spans="1:10" x14ac:dyDescent="0.25">
      <c r="A4411">
        <f t="shared" si="617"/>
        <v>0.44080769375179368</v>
      </c>
      <c r="B4411" s="2">
        <f t="shared" si="621"/>
        <v>44.079999999999799</v>
      </c>
      <c r="C4411" s="428">
        <f t="shared" si="618"/>
        <v>44.08</v>
      </c>
      <c r="D4411" s="425">
        <f t="shared" si="613"/>
        <v>0.44080769375179563</v>
      </c>
      <c r="E4411" s="433">
        <f t="shared" si="619"/>
        <v>44.08</v>
      </c>
      <c r="F4411" s="430">
        <f t="shared" si="614"/>
        <v>0.45253866456702441</v>
      </c>
      <c r="G4411" s="439">
        <f t="shared" si="620"/>
        <v>44.08</v>
      </c>
      <c r="H4411" s="435">
        <f t="shared" si="615"/>
        <v>0.45253866456702441</v>
      </c>
      <c r="I4411" s="577">
        <f t="shared" si="620"/>
        <v>44.08</v>
      </c>
      <c r="J4411" s="573">
        <f t="shared" si="616"/>
        <v>0.85050173713536548</v>
      </c>
    </row>
    <row r="4412" spans="1:10" x14ac:dyDescent="0.25">
      <c r="A4412">
        <f t="shared" si="617"/>
        <v>0.44090767949076248</v>
      </c>
      <c r="B4412" s="2">
        <f t="shared" si="621"/>
        <v>44.089999999999797</v>
      </c>
      <c r="C4412" s="428">
        <f t="shared" si="618"/>
        <v>44.09</v>
      </c>
      <c r="D4412" s="425">
        <f t="shared" si="613"/>
        <v>0.44090767949076454</v>
      </c>
      <c r="E4412" s="433">
        <f t="shared" si="619"/>
        <v>44.09</v>
      </c>
      <c r="F4412" s="430">
        <f t="shared" si="614"/>
        <v>0.4526329647628845</v>
      </c>
      <c r="G4412" s="439">
        <f t="shared" si="620"/>
        <v>44.09</v>
      </c>
      <c r="H4412" s="435">
        <f t="shared" si="615"/>
        <v>0.4526329647628845</v>
      </c>
      <c r="I4412" s="577">
        <f t="shared" si="620"/>
        <v>44.09</v>
      </c>
      <c r="J4412" s="573">
        <f t="shared" si="616"/>
        <v>0.85058495227170305</v>
      </c>
    </row>
    <row r="4413" spans="1:10" x14ac:dyDescent="0.25">
      <c r="A4413">
        <f t="shared" si="617"/>
        <v>0.44100766525687912</v>
      </c>
      <c r="B4413" s="2">
        <f t="shared" si="621"/>
        <v>44.099999999999795</v>
      </c>
      <c r="C4413" s="428">
        <f t="shared" si="618"/>
        <v>44.1</v>
      </c>
      <c r="D4413" s="425">
        <f t="shared" si="613"/>
        <v>0.44100766525688123</v>
      </c>
      <c r="E4413" s="433">
        <f t="shared" si="619"/>
        <v>44.1</v>
      </c>
      <c r="F4413" s="430">
        <f t="shared" si="614"/>
        <v>0.45272726785724327</v>
      </c>
      <c r="G4413" s="439">
        <f t="shared" si="620"/>
        <v>44.1</v>
      </c>
      <c r="H4413" s="435">
        <f t="shared" si="615"/>
        <v>0.45272726785724327</v>
      </c>
      <c r="I4413" s="577">
        <f t="shared" si="620"/>
        <v>44.1</v>
      </c>
      <c r="J4413" s="573">
        <f t="shared" si="616"/>
        <v>0.85066816878328544</v>
      </c>
    </row>
    <row r="4414" spans="1:10" x14ac:dyDescent="0.25">
      <c r="A4414">
        <f t="shared" si="617"/>
        <v>0.44110765105009087</v>
      </c>
      <c r="B4414" s="2">
        <f t="shared" si="621"/>
        <v>44.109999999999793</v>
      </c>
      <c r="C4414" s="428">
        <f t="shared" si="618"/>
        <v>44.11</v>
      </c>
      <c r="D4414" s="425">
        <f t="shared" si="613"/>
        <v>0.44110765105009286</v>
      </c>
      <c r="E4414" s="433">
        <f t="shared" si="619"/>
        <v>44.11</v>
      </c>
      <c r="F4414" s="430">
        <f t="shared" si="614"/>
        <v>0.45282157384861449</v>
      </c>
      <c r="G4414" s="439">
        <f t="shared" si="620"/>
        <v>44.11</v>
      </c>
      <c r="H4414" s="435">
        <f t="shared" si="615"/>
        <v>0.45282157384861449</v>
      </c>
      <c r="I4414" s="577">
        <f t="shared" si="620"/>
        <v>44.11</v>
      </c>
      <c r="J4414" s="573">
        <f t="shared" si="616"/>
        <v>0.85075138666994388</v>
      </c>
    </row>
    <row r="4415" spans="1:10" x14ac:dyDescent="0.25">
      <c r="A4415">
        <f t="shared" si="617"/>
        <v>0.4412076368703447</v>
      </c>
      <c r="B4415" s="2">
        <f t="shared" si="621"/>
        <v>44.119999999999791</v>
      </c>
      <c r="C4415" s="428">
        <f t="shared" si="618"/>
        <v>44.12</v>
      </c>
      <c r="D4415" s="425">
        <f t="shared" si="613"/>
        <v>0.4412076368703467</v>
      </c>
      <c r="E4415" s="433">
        <f t="shared" si="619"/>
        <v>44.12</v>
      </c>
      <c r="F4415" s="430">
        <f t="shared" si="614"/>
        <v>0.45291588273551259</v>
      </c>
      <c r="G4415" s="439">
        <f t="shared" si="620"/>
        <v>44.12</v>
      </c>
      <c r="H4415" s="435">
        <f t="shared" si="615"/>
        <v>0.45291588273551259</v>
      </c>
      <c r="I4415" s="577">
        <f t="shared" si="620"/>
        <v>44.12</v>
      </c>
      <c r="J4415" s="573">
        <f t="shared" si="616"/>
        <v>0.85083460593150917</v>
      </c>
    </row>
    <row r="4416" spans="1:10" x14ac:dyDescent="0.25">
      <c r="A4416">
        <f t="shared" si="617"/>
        <v>0.44130762271758789</v>
      </c>
      <c r="B4416" s="2">
        <f t="shared" si="621"/>
        <v>44.129999999999789</v>
      </c>
      <c r="C4416" s="428">
        <f t="shared" si="618"/>
        <v>44.13</v>
      </c>
      <c r="D4416" s="425">
        <f t="shared" si="613"/>
        <v>0.44130762271759</v>
      </c>
      <c r="E4416" s="433">
        <f t="shared" si="619"/>
        <v>44.13</v>
      </c>
      <c r="F4416" s="430">
        <f t="shared" si="614"/>
        <v>0.45301019451645269</v>
      </c>
      <c r="G4416" s="439">
        <f t="shared" si="620"/>
        <v>44.13</v>
      </c>
      <c r="H4416" s="435">
        <f t="shared" si="615"/>
        <v>0.45301019451645269</v>
      </c>
      <c r="I4416" s="577">
        <f t="shared" si="620"/>
        <v>44.13</v>
      </c>
      <c r="J4416" s="573">
        <f t="shared" si="616"/>
        <v>0.85091782656781223</v>
      </c>
    </row>
    <row r="4417" spans="1:10" x14ac:dyDescent="0.25">
      <c r="A4417">
        <f t="shared" si="617"/>
        <v>0.44140760859176792</v>
      </c>
      <c r="B4417" s="2">
        <f t="shared" si="621"/>
        <v>44.139999999999787</v>
      </c>
      <c r="C4417" s="428">
        <f t="shared" si="618"/>
        <v>44.14</v>
      </c>
      <c r="D4417" s="425">
        <f t="shared" si="613"/>
        <v>0.44140760859176997</v>
      </c>
      <c r="E4417" s="433">
        <f t="shared" si="619"/>
        <v>44.14</v>
      </c>
      <c r="F4417" s="430">
        <f t="shared" si="614"/>
        <v>0.4531045091899506</v>
      </c>
      <c r="G4417" s="439">
        <f t="shared" si="620"/>
        <v>44.14</v>
      </c>
      <c r="H4417" s="435">
        <f t="shared" si="615"/>
        <v>0.4531045091899506</v>
      </c>
      <c r="I4417" s="577">
        <f t="shared" si="620"/>
        <v>44.14</v>
      </c>
      <c r="J4417" s="573">
        <f t="shared" si="616"/>
        <v>0.8510010485786843</v>
      </c>
    </row>
    <row r="4418" spans="1:10" x14ac:dyDescent="0.25">
      <c r="A4418">
        <f t="shared" si="617"/>
        <v>0.44150759449283217</v>
      </c>
      <c r="B4418" s="2">
        <f t="shared" si="621"/>
        <v>44.149999999999785</v>
      </c>
      <c r="C4418" s="428">
        <f t="shared" si="618"/>
        <v>44.15</v>
      </c>
      <c r="D4418" s="425">
        <f t="shared" si="613"/>
        <v>0.44150759449283433</v>
      </c>
      <c r="E4418" s="433">
        <f t="shared" si="619"/>
        <v>44.15</v>
      </c>
      <c r="F4418" s="430">
        <f t="shared" si="614"/>
        <v>0.45319882675452289</v>
      </c>
      <c r="G4418" s="439">
        <f t="shared" si="620"/>
        <v>44.15</v>
      </c>
      <c r="H4418" s="435">
        <f t="shared" si="615"/>
        <v>0.45319882675452289</v>
      </c>
      <c r="I4418" s="577">
        <f t="shared" si="620"/>
        <v>44.15</v>
      </c>
      <c r="J4418" s="573">
        <f t="shared" si="616"/>
        <v>0.85108427196395653</v>
      </c>
    </row>
    <row r="4419" spans="1:10" x14ac:dyDescent="0.25">
      <c r="A4419">
        <f t="shared" si="617"/>
        <v>0.44160758042072829</v>
      </c>
      <c r="B4419" s="2">
        <f t="shared" si="621"/>
        <v>44.159999999999783</v>
      </c>
      <c r="C4419" s="428">
        <f t="shared" si="618"/>
        <v>44.16</v>
      </c>
      <c r="D4419" s="425">
        <f t="shared" ref="D4419:D4482" si="622">(((1+C4419/100)^D$2)*C4419/100)/(((1+C4419/100)^D$2)-1)</f>
        <v>0.44160758042073039</v>
      </c>
      <c r="E4419" s="433">
        <f t="shared" si="619"/>
        <v>44.16</v>
      </c>
      <c r="F4419" s="430">
        <f t="shared" ref="F4419:F4482" si="623">(((1+E4419/100)^F$2)*E4419/100)/(((1+E4419/100)^F$2)-1)</f>
        <v>0.45329314720868696</v>
      </c>
      <c r="G4419" s="439">
        <f t="shared" si="620"/>
        <v>44.16</v>
      </c>
      <c r="H4419" s="435">
        <f t="shared" ref="H4419:H4482" si="624">(((1+G4419/100)^H$2)*G4419/100)/(((1+G4419/100)^H$2)-1)</f>
        <v>0.45329314720868696</v>
      </c>
      <c r="I4419" s="577">
        <f t="shared" si="620"/>
        <v>44.16</v>
      </c>
      <c r="J4419" s="573">
        <f t="shared" ref="J4419:J4482" si="625">(((1+I4419/100)^J$2)*I4419/100)/(((1+I4419/100)^J$2)-1)</f>
        <v>0.85116749672345982</v>
      </c>
    </row>
    <row r="4420" spans="1:10" x14ac:dyDescent="0.25">
      <c r="A4420">
        <f t="shared" si="617"/>
        <v>0.44170756637540387</v>
      </c>
      <c r="B4420" s="2">
        <f t="shared" si="621"/>
        <v>44.169999999999781</v>
      </c>
      <c r="C4420" s="428">
        <f t="shared" si="618"/>
        <v>44.17</v>
      </c>
      <c r="D4420" s="425">
        <f t="shared" si="622"/>
        <v>0.44170756637540615</v>
      </c>
      <c r="E4420" s="433">
        <f t="shared" si="619"/>
        <v>44.17</v>
      </c>
      <c r="F4420" s="430">
        <f t="shared" si="623"/>
        <v>0.45338747055096074</v>
      </c>
      <c r="G4420" s="439">
        <f t="shared" si="620"/>
        <v>44.17</v>
      </c>
      <c r="H4420" s="435">
        <f t="shared" si="624"/>
        <v>0.45338747055096074</v>
      </c>
      <c r="I4420" s="577">
        <f t="shared" si="620"/>
        <v>44.17</v>
      </c>
      <c r="J4420" s="573">
        <f t="shared" si="625"/>
        <v>0.85125072285702585</v>
      </c>
    </row>
    <row r="4421" spans="1:10" x14ac:dyDescent="0.25">
      <c r="A4421">
        <f t="shared" ref="A4421:A4484" si="626">(((1+B4421/100)^A$2)*B4421/100)/(((1+B4421/100)^A$2)-1)</f>
        <v>0.4418075523568068</v>
      </c>
      <c r="B4421" s="2">
        <f t="shared" si="621"/>
        <v>44.179999999999779</v>
      </c>
      <c r="C4421" s="428">
        <f t="shared" si="618"/>
        <v>44.18</v>
      </c>
      <c r="D4421" s="425">
        <f t="shared" si="622"/>
        <v>0.44180755235680907</v>
      </c>
      <c r="E4421" s="433">
        <f t="shared" si="619"/>
        <v>44.18</v>
      </c>
      <c r="F4421" s="430">
        <f t="shared" si="623"/>
        <v>0.45348179677986294</v>
      </c>
      <c r="G4421" s="439">
        <f t="shared" si="620"/>
        <v>44.18</v>
      </c>
      <c r="H4421" s="435">
        <f t="shared" si="624"/>
        <v>0.45348179677986294</v>
      </c>
      <c r="I4421" s="577">
        <f t="shared" si="620"/>
        <v>44.18</v>
      </c>
      <c r="J4421" s="573">
        <f t="shared" si="625"/>
        <v>0.85133395036448511</v>
      </c>
    </row>
    <row r="4422" spans="1:10" x14ac:dyDescent="0.25">
      <c r="A4422">
        <f t="shared" si="626"/>
        <v>0.441907538364885</v>
      </c>
      <c r="B4422" s="2">
        <f t="shared" si="621"/>
        <v>44.189999999999777</v>
      </c>
      <c r="C4422" s="428">
        <f t="shared" ref="C4422:C4485" si="627">ROUND(C4421+0.01,2)</f>
        <v>44.19</v>
      </c>
      <c r="D4422" s="425">
        <f t="shared" si="622"/>
        <v>0.44190753836488722</v>
      </c>
      <c r="E4422" s="433">
        <f t="shared" ref="E4422:E4485" si="628">ROUND(E4421+0.01,2)</f>
        <v>44.19</v>
      </c>
      <c r="F4422" s="430">
        <f t="shared" si="623"/>
        <v>0.45357612589391311</v>
      </c>
      <c r="G4422" s="439">
        <f t="shared" ref="G4422:I4485" si="629">ROUND(G4421+0.01,2)</f>
        <v>44.19</v>
      </c>
      <c r="H4422" s="435">
        <f t="shared" si="624"/>
        <v>0.45357612589391311</v>
      </c>
      <c r="I4422" s="577">
        <f t="shared" si="629"/>
        <v>44.19</v>
      </c>
      <c r="J4422" s="573">
        <f t="shared" si="625"/>
        <v>0.85141717924566929</v>
      </c>
    </row>
    <row r="4423" spans="1:10" x14ac:dyDescent="0.25">
      <c r="A4423">
        <f t="shared" si="626"/>
        <v>0.44200752439958629</v>
      </c>
      <c r="B4423" s="2">
        <f t="shared" si="621"/>
        <v>44.199999999999775</v>
      </c>
      <c r="C4423" s="428">
        <f t="shared" si="627"/>
        <v>44.2</v>
      </c>
      <c r="D4423" s="425">
        <f t="shared" si="622"/>
        <v>0.44200752439958868</v>
      </c>
      <c r="E4423" s="433">
        <f t="shared" si="628"/>
        <v>44.2</v>
      </c>
      <c r="F4423" s="430">
        <f t="shared" si="623"/>
        <v>0.4536704578916313</v>
      </c>
      <c r="G4423" s="439">
        <f t="shared" si="629"/>
        <v>44.2</v>
      </c>
      <c r="H4423" s="435">
        <f t="shared" si="624"/>
        <v>0.4536704578916313</v>
      </c>
      <c r="I4423" s="577">
        <f t="shared" si="629"/>
        <v>44.2</v>
      </c>
      <c r="J4423" s="573">
        <f t="shared" si="625"/>
        <v>0.85150040950040951</v>
      </c>
    </row>
    <row r="4424" spans="1:10" x14ac:dyDescent="0.25">
      <c r="A4424">
        <f t="shared" si="626"/>
        <v>0.44210751046085905</v>
      </c>
      <c r="B4424" s="2">
        <f t="shared" si="621"/>
        <v>44.209999999999773</v>
      </c>
      <c r="C4424" s="428">
        <f t="shared" si="627"/>
        <v>44.21</v>
      </c>
      <c r="D4424" s="425">
        <f t="shared" si="622"/>
        <v>0.44210751046086127</v>
      </c>
      <c r="E4424" s="433">
        <f t="shared" si="628"/>
        <v>44.21</v>
      </c>
      <c r="F4424" s="430">
        <f t="shared" si="623"/>
        <v>0.45376479277153836</v>
      </c>
      <c r="G4424" s="439">
        <f t="shared" si="629"/>
        <v>44.21</v>
      </c>
      <c r="H4424" s="435">
        <f t="shared" si="624"/>
        <v>0.45376479277153836</v>
      </c>
      <c r="I4424" s="577">
        <f t="shared" si="629"/>
        <v>44.21</v>
      </c>
      <c r="J4424" s="573">
        <f t="shared" si="625"/>
        <v>0.85158364112853702</v>
      </c>
    </row>
    <row r="4425" spans="1:10" x14ac:dyDescent="0.25">
      <c r="A4425">
        <f t="shared" si="626"/>
        <v>0.44220749654865121</v>
      </c>
      <c r="B4425" s="2">
        <f t="shared" si="621"/>
        <v>44.219999999999771</v>
      </c>
      <c r="C4425" s="428">
        <f t="shared" si="627"/>
        <v>44.22</v>
      </c>
      <c r="D4425" s="425">
        <f t="shared" si="622"/>
        <v>0.44220749654865354</v>
      </c>
      <c r="E4425" s="433">
        <f t="shared" si="628"/>
        <v>44.22</v>
      </c>
      <c r="F4425" s="430">
        <f t="shared" si="623"/>
        <v>0.45385913053215615</v>
      </c>
      <c r="G4425" s="439">
        <f t="shared" si="629"/>
        <v>44.22</v>
      </c>
      <c r="H4425" s="435">
        <f t="shared" si="624"/>
        <v>0.45385913053215615</v>
      </c>
      <c r="I4425" s="577">
        <f t="shared" si="629"/>
        <v>44.22</v>
      </c>
      <c r="J4425" s="573">
        <f t="shared" si="625"/>
        <v>0.85166687412988296</v>
      </c>
    </row>
    <row r="4426" spans="1:10" x14ac:dyDescent="0.25">
      <c r="A4426">
        <f t="shared" si="626"/>
        <v>0.4423074826629112</v>
      </c>
      <c r="B4426" s="2">
        <f t="shared" si="621"/>
        <v>44.229999999999769</v>
      </c>
      <c r="C4426" s="428">
        <f t="shared" si="627"/>
        <v>44.23</v>
      </c>
      <c r="D4426" s="425">
        <f t="shared" si="622"/>
        <v>0.44230748266291348</v>
      </c>
      <c r="E4426" s="433">
        <f t="shared" si="628"/>
        <v>44.23</v>
      </c>
      <c r="F4426" s="430">
        <f t="shared" si="623"/>
        <v>0.45395347117200657</v>
      </c>
      <c r="G4426" s="439">
        <f t="shared" si="629"/>
        <v>44.23</v>
      </c>
      <c r="H4426" s="435">
        <f t="shared" si="624"/>
        <v>0.45395347117200657</v>
      </c>
      <c r="I4426" s="577">
        <f t="shared" si="629"/>
        <v>44.23</v>
      </c>
      <c r="J4426" s="573">
        <f t="shared" si="625"/>
        <v>0.85175010850427879</v>
      </c>
    </row>
    <row r="4427" spans="1:10" x14ac:dyDescent="0.25">
      <c r="A4427">
        <f t="shared" si="626"/>
        <v>0.4424074688035875</v>
      </c>
      <c r="B4427" s="2">
        <f t="shared" si="621"/>
        <v>44.239999999999768</v>
      </c>
      <c r="C4427" s="428">
        <f t="shared" si="627"/>
        <v>44.24</v>
      </c>
      <c r="D4427" s="425">
        <f t="shared" si="622"/>
        <v>0.44240746880358978</v>
      </c>
      <c r="E4427" s="433">
        <f t="shared" si="628"/>
        <v>44.24</v>
      </c>
      <c r="F4427" s="430">
        <f t="shared" si="623"/>
        <v>0.45404781468961314</v>
      </c>
      <c r="G4427" s="439">
        <f t="shared" si="629"/>
        <v>44.24</v>
      </c>
      <c r="H4427" s="435">
        <f t="shared" si="624"/>
        <v>0.45404781468961314</v>
      </c>
      <c r="I4427" s="577">
        <f t="shared" si="629"/>
        <v>44.24</v>
      </c>
      <c r="J4427" s="573">
        <f t="shared" si="625"/>
        <v>0.85183334425155577</v>
      </c>
    </row>
    <row r="4428" spans="1:10" x14ac:dyDescent="0.25">
      <c r="A4428">
        <f t="shared" si="626"/>
        <v>0.44250745497062843</v>
      </c>
      <c r="B4428" s="2">
        <f t="shared" si="621"/>
        <v>44.249999999999766</v>
      </c>
      <c r="C4428" s="428">
        <f t="shared" si="627"/>
        <v>44.25</v>
      </c>
      <c r="D4428" s="425">
        <f t="shared" si="622"/>
        <v>0.44250745497063076</v>
      </c>
      <c r="E4428" s="433">
        <f t="shared" si="628"/>
        <v>44.25</v>
      </c>
      <c r="F4428" s="430">
        <f t="shared" si="623"/>
        <v>0.45414216108349931</v>
      </c>
      <c r="G4428" s="439">
        <f t="shared" si="629"/>
        <v>44.25</v>
      </c>
      <c r="H4428" s="435">
        <f t="shared" si="624"/>
        <v>0.45414216108349931</v>
      </c>
      <c r="I4428" s="577">
        <f t="shared" si="629"/>
        <v>44.25</v>
      </c>
      <c r="J4428" s="573">
        <f t="shared" si="625"/>
        <v>0.85191658137154569</v>
      </c>
    </row>
    <row r="4429" spans="1:10" x14ac:dyDescent="0.25">
      <c r="A4429">
        <f t="shared" si="626"/>
        <v>0.44260744116398282</v>
      </c>
      <c r="B4429" s="2">
        <f t="shared" si="621"/>
        <v>44.259999999999764</v>
      </c>
      <c r="C4429" s="428">
        <f t="shared" si="627"/>
        <v>44.26</v>
      </c>
      <c r="D4429" s="425">
        <f t="shared" si="622"/>
        <v>0.44260744116398509</v>
      </c>
      <c r="E4429" s="433">
        <f t="shared" si="628"/>
        <v>44.26</v>
      </c>
      <c r="F4429" s="430">
        <f t="shared" si="623"/>
        <v>0.45423651035218959</v>
      </c>
      <c r="G4429" s="439">
        <f t="shared" si="629"/>
        <v>44.26</v>
      </c>
      <c r="H4429" s="435">
        <f t="shared" si="624"/>
        <v>0.45423651035218959</v>
      </c>
      <c r="I4429" s="577">
        <f t="shared" si="629"/>
        <v>44.26</v>
      </c>
      <c r="J4429" s="573">
        <f t="shared" si="625"/>
        <v>0.85199981986407902</v>
      </c>
    </row>
    <row r="4430" spans="1:10" x14ac:dyDescent="0.25">
      <c r="A4430">
        <f t="shared" si="626"/>
        <v>0.44270742738359925</v>
      </c>
      <c r="B4430" s="2">
        <f t="shared" si="621"/>
        <v>44.269999999999762</v>
      </c>
      <c r="C4430" s="428">
        <f t="shared" si="627"/>
        <v>44.27</v>
      </c>
      <c r="D4430" s="425">
        <f t="shared" si="622"/>
        <v>0.44270742738360169</v>
      </c>
      <c r="E4430" s="433">
        <f t="shared" si="628"/>
        <v>44.27</v>
      </c>
      <c r="F4430" s="430">
        <f t="shared" si="623"/>
        <v>0.45433086249420918</v>
      </c>
      <c r="G4430" s="439">
        <f t="shared" si="629"/>
        <v>44.27</v>
      </c>
      <c r="H4430" s="435">
        <f t="shared" si="624"/>
        <v>0.45433086249420918</v>
      </c>
      <c r="I4430" s="577">
        <f t="shared" si="629"/>
        <v>44.27</v>
      </c>
      <c r="J4430" s="573">
        <f t="shared" si="625"/>
        <v>0.85208305972898835</v>
      </c>
    </row>
    <row r="4431" spans="1:10" x14ac:dyDescent="0.25">
      <c r="A4431">
        <f t="shared" si="626"/>
        <v>0.44280741362942655</v>
      </c>
      <c r="B4431" s="2">
        <f t="shared" si="621"/>
        <v>44.27999999999976</v>
      </c>
      <c r="C4431" s="428">
        <f t="shared" si="627"/>
        <v>44.28</v>
      </c>
      <c r="D4431" s="425">
        <f t="shared" si="622"/>
        <v>0.44280741362942899</v>
      </c>
      <c r="E4431" s="433">
        <f t="shared" si="628"/>
        <v>44.28</v>
      </c>
      <c r="F4431" s="430">
        <f t="shared" si="623"/>
        <v>0.45442521750808401</v>
      </c>
      <c r="G4431" s="439">
        <f t="shared" si="629"/>
        <v>44.28</v>
      </c>
      <c r="H4431" s="435">
        <f t="shared" si="624"/>
        <v>0.45442521750808401</v>
      </c>
      <c r="I4431" s="577">
        <f t="shared" si="629"/>
        <v>44.28</v>
      </c>
      <c r="J4431" s="573">
        <f t="shared" si="625"/>
        <v>0.85216630096610446</v>
      </c>
    </row>
    <row r="4432" spans="1:10" x14ac:dyDescent="0.25">
      <c r="A4432">
        <f t="shared" si="626"/>
        <v>0.44290739990141376</v>
      </c>
      <c r="B4432" s="2">
        <f t="shared" si="621"/>
        <v>44.289999999999758</v>
      </c>
      <c r="C4432" s="428">
        <f t="shared" si="627"/>
        <v>44.29</v>
      </c>
      <c r="D4432" s="425">
        <f t="shared" si="622"/>
        <v>0.4429073999014162</v>
      </c>
      <c r="E4432" s="433">
        <f t="shared" si="628"/>
        <v>44.29</v>
      </c>
      <c r="F4432" s="430">
        <f t="shared" si="623"/>
        <v>0.45451957539234078</v>
      </c>
      <c r="G4432" s="439">
        <f t="shared" si="629"/>
        <v>44.29</v>
      </c>
      <c r="H4432" s="435">
        <f t="shared" si="624"/>
        <v>0.45451957539234078</v>
      </c>
      <c r="I4432" s="577">
        <f t="shared" si="629"/>
        <v>44.29</v>
      </c>
      <c r="J4432" s="573">
        <f t="shared" si="625"/>
        <v>0.85224954357525895</v>
      </c>
    </row>
    <row r="4433" spans="1:10" x14ac:dyDescent="0.25">
      <c r="A4433">
        <f t="shared" si="626"/>
        <v>0.44300738619950975</v>
      </c>
      <c r="B4433" s="2">
        <f t="shared" si="621"/>
        <v>44.299999999999756</v>
      </c>
      <c r="C4433" s="428">
        <f t="shared" si="627"/>
        <v>44.3</v>
      </c>
      <c r="D4433" s="425">
        <f t="shared" si="622"/>
        <v>0.44300738619951213</v>
      </c>
      <c r="E4433" s="433">
        <f t="shared" si="628"/>
        <v>44.3</v>
      </c>
      <c r="F4433" s="430">
        <f t="shared" si="623"/>
        <v>0.45461393614550671</v>
      </c>
      <c r="G4433" s="439">
        <f t="shared" si="629"/>
        <v>44.3</v>
      </c>
      <c r="H4433" s="435">
        <f t="shared" si="624"/>
        <v>0.45461393614550671</v>
      </c>
      <c r="I4433" s="577">
        <f t="shared" si="629"/>
        <v>44.3</v>
      </c>
      <c r="J4433" s="573">
        <f t="shared" si="625"/>
        <v>0.85233278755628328</v>
      </c>
    </row>
    <row r="4434" spans="1:10" x14ac:dyDescent="0.25">
      <c r="A4434">
        <f t="shared" si="626"/>
        <v>0.44310737252366372</v>
      </c>
      <c r="B4434" s="2">
        <f t="shared" si="621"/>
        <v>44.309999999999754</v>
      </c>
      <c r="C4434" s="428">
        <f t="shared" si="627"/>
        <v>44.31</v>
      </c>
      <c r="D4434" s="425">
        <f t="shared" si="622"/>
        <v>0.44310737252366617</v>
      </c>
      <c r="E4434" s="433">
        <f t="shared" si="628"/>
        <v>44.31</v>
      </c>
      <c r="F4434" s="430">
        <f t="shared" si="623"/>
        <v>0.45470829976610982</v>
      </c>
      <c r="G4434" s="439">
        <f t="shared" si="629"/>
        <v>44.31</v>
      </c>
      <c r="H4434" s="435">
        <f t="shared" si="624"/>
        <v>0.45470829976610982</v>
      </c>
      <c r="I4434" s="577">
        <f t="shared" si="629"/>
        <v>44.31</v>
      </c>
      <c r="J4434" s="573">
        <f t="shared" si="625"/>
        <v>0.85241603290900902</v>
      </c>
    </row>
    <row r="4435" spans="1:10" x14ac:dyDescent="0.25">
      <c r="A4435">
        <f t="shared" si="626"/>
        <v>0.4432073588738249</v>
      </c>
      <c r="B4435" s="2">
        <f t="shared" si="621"/>
        <v>44.319999999999752</v>
      </c>
      <c r="C4435" s="428">
        <f t="shared" si="627"/>
        <v>44.32</v>
      </c>
      <c r="D4435" s="425">
        <f t="shared" si="622"/>
        <v>0.4432073588738274</v>
      </c>
      <c r="E4435" s="433">
        <f t="shared" si="628"/>
        <v>44.32</v>
      </c>
      <c r="F4435" s="430">
        <f t="shared" si="623"/>
        <v>0.45480266625267912</v>
      </c>
      <c r="G4435" s="439">
        <f t="shared" si="629"/>
        <v>44.32</v>
      </c>
      <c r="H4435" s="435">
        <f t="shared" si="624"/>
        <v>0.45480266625267912</v>
      </c>
      <c r="I4435" s="577">
        <f t="shared" si="629"/>
        <v>44.32</v>
      </c>
      <c r="J4435" s="573">
        <f t="shared" si="625"/>
        <v>0.85249927963326777</v>
      </c>
    </row>
    <row r="4436" spans="1:10" x14ac:dyDescent="0.25">
      <c r="A4436">
        <f t="shared" si="626"/>
        <v>0.44330734524994264</v>
      </c>
      <c r="B4436" s="2">
        <f t="shared" si="621"/>
        <v>44.32999999999975</v>
      </c>
      <c r="C4436" s="428">
        <f t="shared" si="627"/>
        <v>44.33</v>
      </c>
      <c r="D4436" s="425">
        <f t="shared" si="622"/>
        <v>0.44330734524994514</v>
      </c>
      <c r="E4436" s="433">
        <f t="shared" si="628"/>
        <v>44.33</v>
      </c>
      <c r="F4436" s="430">
        <f t="shared" si="623"/>
        <v>0.45489703560374373</v>
      </c>
      <c r="G4436" s="439">
        <f t="shared" si="629"/>
        <v>44.33</v>
      </c>
      <c r="H4436" s="435">
        <f t="shared" si="624"/>
        <v>0.45489703560374373</v>
      </c>
      <c r="I4436" s="577">
        <f t="shared" si="629"/>
        <v>44.33</v>
      </c>
      <c r="J4436" s="573">
        <f t="shared" si="625"/>
        <v>0.8525825277288912</v>
      </c>
    </row>
    <row r="4437" spans="1:10" x14ac:dyDescent="0.25">
      <c r="A4437">
        <f t="shared" si="626"/>
        <v>0.44340733165196627</v>
      </c>
      <c r="B4437" s="2">
        <f t="shared" si="621"/>
        <v>44.339999999999748</v>
      </c>
      <c r="C4437" s="428">
        <f t="shared" si="627"/>
        <v>44.34</v>
      </c>
      <c r="D4437" s="425">
        <f t="shared" si="622"/>
        <v>0.44340733165196883</v>
      </c>
      <c r="E4437" s="433">
        <f t="shared" si="628"/>
        <v>44.34</v>
      </c>
      <c r="F4437" s="430">
        <f t="shared" si="623"/>
        <v>0.45499140781783415</v>
      </c>
      <c r="G4437" s="439">
        <f t="shared" si="629"/>
        <v>44.34</v>
      </c>
      <c r="H4437" s="435">
        <f t="shared" si="624"/>
        <v>0.45499140781783415</v>
      </c>
      <c r="I4437" s="577">
        <f t="shared" si="629"/>
        <v>44.34</v>
      </c>
      <c r="J4437" s="573">
        <f t="shared" si="625"/>
        <v>0.85266577719571079</v>
      </c>
    </row>
    <row r="4438" spans="1:10" x14ac:dyDescent="0.25">
      <c r="A4438">
        <f t="shared" si="626"/>
        <v>0.44350731807984545</v>
      </c>
      <c r="B4438" s="2">
        <f t="shared" si="621"/>
        <v>44.349999999999746</v>
      </c>
      <c r="C4438" s="428">
        <f t="shared" si="627"/>
        <v>44.35</v>
      </c>
      <c r="D4438" s="425">
        <f t="shared" si="622"/>
        <v>0.443507318079848</v>
      </c>
      <c r="E4438" s="433">
        <f t="shared" si="628"/>
        <v>44.35</v>
      </c>
      <c r="F4438" s="430">
        <f t="shared" si="623"/>
        <v>0.45508578289348112</v>
      </c>
      <c r="G4438" s="439">
        <f t="shared" si="629"/>
        <v>44.35</v>
      </c>
      <c r="H4438" s="435">
        <f t="shared" si="624"/>
        <v>0.45508578289348112</v>
      </c>
      <c r="I4438" s="577">
        <f t="shared" si="629"/>
        <v>44.35</v>
      </c>
      <c r="J4438" s="573">
        <f t="shared" si="625"/>
        <v>0.85274902803355845</v>
      </c>
    </row>
    <row r="4439" spans="1:10" x14ac:dyDescent="0.25">
      <c r="A4439">
        <f t="shared" si="626"/>
        <v>0.4436073045335297</v>
      </c>
      <c r="B4439" s="2">
        <f t="shared" si="621"/>
        <v>44.359999999999744</v>
      </c>
      <c r="C4439" s="428">
        <f t="shared" si="627"/>
        <v>44.36</v>
      </c>
      <c r="D4439" s="425">
        <f t="shared" si="622"/>
        <v>0.44360730453353231</v>
      </c>
      <c r="E4439" s="433">
        <f t="shared" si="628"/>
        <v>44.36</v>
      </c>
      <c r="F4439" s="430">
        <f t="shared" si="623"/>
        <v>0.45518016082921636</v>
      </c>
      <c r="G4439" s="439">
        <f t="shared" si="629"/>
        <v>44.36</v>
      </c>
      <c r="H4439" s="435">
        <f t="shared" si="624"/>
        <v>0.45518016082921636</v>
      </c>
      <c r="I4439" s="577">
        <f t="shared" si="629"/>
        <v>44.36</v>
      </c>
      <c r="J4439" s="573">
        <f t="shared" si="625"/>
        <v>0.85283228024226554</v>
      </c>
    </row>
    <row r="4440" spans="1:10" x14ac:dyDescent="0.25">
      <c r="A4440">
        <f t="shared" si="626"/>
        <v>0.44370729101296885</v>
      </c>
      <c r="B4440" s="2">
        <f t="shared" si="621"/>
        <v>44.369999999999742</v>
      </c>
      <c r="C4440" s="428">
        <f t="shared" si="627"/>
        <v>44.37</v>
      </c>
      <c r="D4440" s="425">
        <f t="shared" si="622"/>
        <v>0.44370729101297141</v>
      </c>
      <c r="E4440" s="433">
        <f t="shared" si="628"/>
        <v>44.37</v>
      </c>
      <c r="F4440" s="430">
        <f t="shared" si="623"/>
        <v>0.45527454162357217</v>
      </c>
      <c r="G4440" s="439">
        <f t="shared" si="629"/>
        <v>44.37</v>
      </c>
      <c r="H4440" s="435">
        <f t="shared" si="624"/>
        <v>0.45527454162357217</v>
      </c>
      <c r="I4440" s="577">
        <f t="shared" si="629"/>
        <v>44.37</v>
      </c>
      <c r="J4440" s="573">
        <f t="shared" si="625"/>
        <v>0.85291553382166396</v>
      </c>
    </row>
    <row r="4441" spans="1:10" x14ac:dyDescent="0.25">
      <c r="A4441">
        <f t="shared" si="626"/>
        <v>0.44380727751811266</v>
      </c>
      <c r="B4441" s="2">
        <f t="shared" si="621"/>
        <v>44.37999999999974</v>
      </c>
      <c r="C4441" s="428">
        <f t="shared" si="627"/>
        <v>44.38</v>
      </c>
      <c r="D4441" s="425">
        <f t="shared" si="622"/>
        <v>0.44380727751811527</v>
      </c>
      <c r="E4441" s="433">
        <f t="shared" si="628"/>
        <v>44.38</v>
      </c>
      <c r="F4441" s="430">
        <f t="shared" si="623"/>
        <v>0.45536892527508149</v>
      </c>
      <c r="G4441" s="439">
        <f t="shared" si="629"/>
        <v>44.38</v>
      </c>
      <c r="H4441" s="435">
        <f t="shared" si="624"/>
        <v>0.45536892527508149</v>
      </c>
      <c r="I4441" s="577">
        <f t="shared" si="629"/>
        <v>44.38</v>
      </c>
      <c r="J4441" s="573">
        <f t="shared" si="625"/>
        <v>0.85299878877158541</v>
      </c>
    </row>
    <row r="4442" spans="1:10" x14ac:dyDescent="0.25">
      <c r="A4442">
        <f t="shared" si="626"/>
        <v>0.44390726404891118</v>
      </c>
      <c r="B4442" s="2">
        <f t="shared" si="621"/>
        <v>44.389999999999738</v>
      </c>
      <c r="C4442" s="428">
        <f t="shared" si="627"/>
        <v>44.39</v>
      </c>
      <c r="D4442" s="425">
        <f t="shared" si="622"/>
        <v>0.44390726404891379</v>
      </c>
      <c r="E4442" s="433">
        <f t="shared" si="628"/>
        <v>44.39</v>
      </c>
      <c r="F4442" s="430">
        <f t="shared" si="623"/>
        <v>0.45546331178227834</v>
      </c>
      <c r="G4442" s="439">
        <f t="shared" si="629"/>
        <v>44.39</v>
      </c>
      <c r="H4442" s="435">
        <f t="shared" si="624"/>
        <v>0.45546331178227834</v>
      </c>
      <c r="I4442" s="577">
        <f t="shared" si="629"/>
        <v>44.39</v>
      </c>
      <c r="J4442" s="573">
        <f t="shared" si="625"/>
        <v>0.85308204509186136</v>
      </c>
    </row>
    <row r="4443" spans="1:10" x14ac:dyDescent="0.25">
      <c r="A4443">
        <f t="shared" si="626"/>
        <v>0.44400725060531415</v>
      </c>
      <c r="B4443" s="2">
        <f t="shared" si="621"/>
        <v>44.399999999999736</v>
      </c>
      <c r="C4443" s="428">
        <f t="shared" si="627"/>
        <v>44.4</v>
      </c>
      <c r="D4443" s="425">
        <f t="shared" si="622"/>
        <v>0.44400725060531676</v>
      </c>
      <c r="E4443" s="433">
        <f t="shared" si="628"/>
        <v>44.4</v>
      </c>
      <c r="F4443" s="430">
        <f t="shared" si="623"/>
        <v>0.45555770114369698</v>
      </c>
      <c r="G4443" s="439">
        <f t="shared" si="629"/>
        <v>44.4</v>
      </c>
      <c r="H4443" s="435">
        <f t="shared" si="624"/>
        <v>0.45555770114369698</v>
      </c>
      <c r="I4443" s="577">
        <f t="shared" si="629"/>
        <v>44.4</v>
      </c>
      <c r="J4443" s="573">
        <f t="shared" si="625"/>
        <v>0.85316530278232416</v>
      </c>
    </row>
    <row r="4444" spans="1:10" x14ac:dyDescent="0.25">
      <c r="A4444">
        <f t="shared" si="626"/>
        <v>0.44410723718727202</v>
      </c>
      <c r="B4444" s="2">
        <f t="shared" si="621"/>
        <v>44.409999999999734</v>
      </c>
      <c r="C4444" s="428">
        <f t="shared" si="627"/>
        <v>44.41</v>
      </c>
      <c r="D4444" s="425">
        <f t="shared" si="622"/>
        <v>0.44410723718727457</v>
      </c>
      <c r="E4444" s="433">
        <f t="shared" si="628"/>
        <v>44.41</v>
      </c>
      <c r="F4444" s="430">
        <f t="shared" si="623"/>
        <v>0.45565209335787266</v>
      </c>
      <c r="G4444" s="439">
        <f t="shared" si="629"/>
        <v>44.41</v>
      </c>
      <c r="H4444" s="435">
        <f t="shared" si="624"/>
        <v>0.45565209335787266</v>
      </c>
      <c r="I4444" s="577">
        <f t="shared" si="629"/>
        <v>44.41</v>
      </c>
      <c r="J4444" s="573">
        <f t="shared" si="625"/>
        <v>0.85324856184280518</v>
      </c>
    </row>
    <row r="4445" spans="1:10" x14ac:dyDescent="0.25">
      <c r="A4445">
        <f t="shared" si="626"/>
        <v>0.44420722379473482</v>
      </c>
      <c r="B4445" s="2">
        <f t="shared" si="621"/>
        <v>44.419999999999732</v>
      </c>
      <c r="C4445" s="428">
        <f t="shared" si="627"/>
        <v>44.42</v>
      </c>
      <c r="D4445" s="425">
        <f t="shared" si="622"/>
        <v>0.44420722379473748</v>
      </c>
      <c r="E4445" s="433">
        <f t="shared" si="628"/>
        <v>44.42</v>
      </c>
      <c r="F4445" s="430">
        <f t="shared" si="623"/>
        <v>0.45574648842334137</v>
      </c>
      <c r="G4445" s="439">
        <f t="shared" si="629"/>
        <v>44.42</v>
      </c>
      <c r="H4445" s="435">
        <f t="shared" si="624"/>
        <v>0.45574648842334137</v>
      </c>
      <c r="I4445" s="577">
        <f t="shared" si="629"/>
        <v>44.42</v>
      </c>
      <c r="J4445" s="573">
        <f t="shared" si="625"/>
        <v>0.85333182227313653</v>
      </c>
    </row>
    <row r="4446" spans="1:10" x14ac:dyDescent="0.25">
      <c r="A4446">
        <f t="shared" si="626"/>
        <v>0.44430721042765298</v>
      </c>
      <c r="B4446" s="2">
        <f t="shared" si="621"/>
        <v>44.42999999999973</v>
      </c>
      <c r="C4446" s="428">
        <f t="shared" si="627"/>
        <v>44.43</v>
      </c>
      <c r="D4446" s="425">
        <f t="shared" si="622"/>
        <v>0.4443072104276557</v>
      </c>
      <c r="E4446" s="433">
        <f t="shared" si="628"/>
        <v>44.43</v>
      </c>
      <c r="F4446" s="430">
        <f t="shared" si="623"/>
        <v>0.45584088633863962</v>
      </c>
      <c r="G4446" s="439">
        <f t="shared" si="629"/>
        <v>44.43</v>
      </c>
      <c r="H4446" s="435">
        <f t="shared" si="624"/>
        <v>0.45584088633863962</v>
      </c>
      <c r="I4446" s="577">
        <f t="shared" si="629"/>
        <v>44.43</v>
      </c>
      <c r="J4446" s="573">
        <f t="shared" si="625"/>
        <v>0.85341508407314992</v>
      </c>
    </row>
    <row r="4447" spans="1:10" x14ac:dyDescent="0.25">
      <c r="A4447">
        <f t="shared" si="626"/>
        <v>0.44440719708597692</v>
      </c>
      <c r="B4447" s="2">
        <f t="shared" si="621"/>
        <v>44.439999999999728</v>
      </c>
      <c r="C4447" s="428">
        <f t="shared" si="627"/>
        <v>44.44</v>
      </c>
      <c r="D4447" s="425">
        <f t="shared" si="622"/>
        <v>0.44440719708597953</v>
      </c>
      <c r="E4447" s="433">
        <f t="shared" si="628"/>
        <v>44.44</v>
      </c>
      <c r="F4447" s="430">
        <f t="shared" si="623"/>
        <v>0.45593528710230469</v>
      </c>
      <c r="G4447" s="439">
        <f t="shared" si="629"/>
        <v>44.44</v>
      </c>
      <c r="H4447" s="435">
        <f t="shared" si="624"/>
        <v>0.45593528710230469</v>
      </c>
      <c r="I4447" s="577">
        <f t="shared" si="629"/>
        <v>44.44</v>
      </c>
      <c r="J4447" s="573">
        <f t="shared" si="625"/>
        <v>0.85349834724267726</v>
      </c>
    </row>
    <row r="4448" spans="1:10" x14ac:dyDescent="0.25">
      <c r="A4448">
        <f t="shared" si="626"/>
        <v>0.44450718376965709</v>
      </c>
      <c r="B4448" s="2">
        <f t="shared" ref="B4448:B4511" si="630">B4447+0.01</f>
        <v>44.449999999999726</v>
      </c>
      <c r="C4448" s="428">
        <f t="shared" si="627"/>
        <v>44.45</v>
      </c>
      <c r="D4448" s="425">
        <f t="shared" si="622"/>
        <v>0.44450718376965981</v>
      </c>
      <c r="E4448" s="433">
        <f t="shared" si="628"/>
        <v>44.45</v>
      </c>
      <c r="F4448" s="430">
        <f t="shared" si="623"/>
        <v>0.45602969071287486</v>
      </c>
      <c r="G4448" s="439">
        <f t="shared" si="629"/>
        <v>44.45</v>
      </c>
      <c r="H4448" s="435">
        <f t="shared" si="624"/>
        <v>0.45602969071287486</v>
      </c>
      <c r="I4448" s="577">
        <f t="shared" si="629"/>
        <v>44.45</v>
      </c>
      <c r="J4448" s="573">
        <f t="shared" si="625"/>
        <v>0.85358161178155023</v>
      </c>
    </row>
    <row r="4449" spans="1:10" x14ac:dyDescent="0.25">
      <c r="A4449">
        <f t="shared" si="626"/>
        <v>0.44460717047864418</v>
      </c>
      <c r="B4449" s="2">
        <f t="shared" si="630"/>
        <v>44.459999999999724</v>
      </c>
      <c r="C4449" s="428">
        <f t="shared" si="627"/>
        <v>44.46</v>
      </c>
      <c r="D4449" s="425">
        <f t="shared" si="622"/>
        <v>0.44460717047864695</v>
      </c>
      <c r="E4449" s="433">
        <f t="shared" si="628"/>
        <v>44.46</v>
      </c>
      <c r="F4449" s="430">
        <f t="shared" si="623"/>
        <v>0.45612409716888863</v>
      </c>
      <c r="G4449" s="439">
        <f t="shared" si="629"/>
        <v>44.46</v>
      </c>
      <c r="H4449" s="435">
        <f t="shared" si="624"/>
        <v>0.45612409716888863</v>
      </c>
      <c r="I4449" s="577">
        <f t="shared" si="629"/>
        <v>44.46</v>
      </c>
      <c r="J4449" s="573">
        <f t="shared" si="625"/>
        <v>0.85366487768960175</v>
      </c>
    </row>
    <row r="4450" spans="1:10" x14ac:dyDescent="0.25">
      <c r="A4450">
        <f t="shared" si="626"/>
        <v>0.44470715721288889</v>
      </c>
      <c r="B4450" s="2">
        <f t="shared" si="630"/>
        <v>44.469999999999722</v>
      </c>
      <c r="C4450" s="428">
        <f t="shared" si="627"/>
        <v>44.47</v>
      </c>
      <c r="D4450" s="425">
        <f t="shared" si="622"/>
        <v>0.44470715721289161</v>
      </c>
      <c r="E4450" s="433">
        <f t="shared" si="628"/>
        <v>44.47</v>
      </c>
      <c r="F4450" s="430">
        <f t="shared" si="623"/>
        <v>0.4562185064688854</v>
      </c>
      <c r="G4450" s="439">
        <f t="shared" si="629"/>
        <v>44.47</v>
      </c>
      <c r="H4450" s="435">
        <f t="shared" si="624"/>
        <v>0.4562185064688854</v>
      </c>
      <c r="I4450" s="577">
        <f t="shared" si="629"/>
        <v>44.47</v>
      </c>
      <c r="J4450" s="573">
        <f t="shared" si="625"/>
        <v>0.8537481449666624</v>
      </c>
    </row>
    <row r="4451" spans="1:10" x14ac:dyDescent="0.25">
      <c r="A4451">
        <f t="shared" si="626"/>
        <v>0.444807143972342</v>
      </c>
      <c r="B4451" s="2">
        <f t="shared" si="630"/>
        <v>44.47999999999972</v>
      </c>
      <c r="C4451" s="428">
        <f t="shared" si="627"/>
        <v>44.48</v>
      </c>
      <c r="D4451" s="425">
        <f t="shared" si="622"/>
        <v>0.44480714397234483</v>
      </c>
      <c r="E4451" s="433">
        <f t="shared" si="628"/>
        <v>44.48</v>
      </c>
      <c r="F4451" s="430">
        <f t="shared" si="623"/>
        <v>0.45631291861140566</v>
      </c>
      <c r="G4451" s="439">
        <f t="shared" si="629"/>
        <v>44.48</v>
      </c>
      <c r="H4451" s="435">
        <f t="shared" si="624"/>
        <v>0.45631291861140566</v>
      </c>
      <c r="I4451" s="577">
        <f t="shared" si="629"/>
        <v>44.48</v>
      </c>
      <c r="J4451" s="573">
        <f t="shared" si="625"/>
        <v>0.85383141361256554</v>
      </c>
    </row>
    <row r="4452" spans="1:10" x14ac:dyDescent="0.25">
      <c r="A4452">
        <f t="shared" si="626"/>
        <v>0.44490713075695454</v>
      </c>
      <c r="B4452" s="2">
        <f t="shared" si="630"/>
        <v>44.489999999999718</v>
      </c>
      <c r="C4452" s="428">
        <f t="shared" si="627"/>
        <v>44.49</v>
      </c>
      <c r="D4452" s="425">
        <f t="shared" si="622"/>
        <v>0.44490713075695737</v>
      </c>
      <c r="E4452" s="433">
        <f t="shared" si="628"/>
        <v>44.49</v>
      </c>
      <c r="F4452" s="430">
        <f t="shared" si="623"/>
        <v>0.45640733359499008</v>
      </c>
      <c r="G4452" s="439">
        <f t="shared" si="629"/>
        <v>44.49</v>
      </c>
      <c r="H4452" s="435">
        <f t="shared" si="624"/>
        <v>0.45640733359499008</v>
      </c>
      <c r="I4452" s="577">
        <f t="shared" si="629"/>
        <v>44.49</v>
      </c>
      <c r="J4452" s="573">
        <f t="shared" si="625"/>
        <v>0.85391468362714207</v>
      </c>
    </row>
    <row r="4453" spans="1:10" x14ac:dyDescent="0.25">
      <c r="A4453">
        <f t="shared" si="626"/>
        <v>0.44500711756667743</v>
      </c>
      <c r="B4453" s="2">
        <f t="shared" si="630"/>
        <v>44.499999999999716</v>
      </c>
      <c r="C4453" s="428">
        <f t="shared" si="627"/>
        <v>44.5</v>
      </c>
      <c r="D4453" s="425">
        <f t="shared" si="622"/>
        <v>0.44500711756668021</v>
      </c>
      <c r="E4453" s="433">
        <f t="shared" si="628"/>
        <v>44.5</v>
      </c>
      <c r="F4453" s="430">
        <f t="shared" si="623"/>
        <v>0.45650175141818028</v>
      </c>
      <c r="G4453" s="439">
        <f t="shared" si="629"/>
        <v>44.5</v>
      </c>
      <c r="H4453" s="435">
        <f t="shared" si="624"/>
        <v>0.45650175141818028</v>
      </c>
      <c r="I4453" s="577">
        <f t="shared" si="629"/>
        <v>44.5</v>
      </c>
      <c r="J4453" s="573">
        <f t="shared" si="625"/>
        <v>0.85399795501022491</v>
      </c>
    </row>
    <row r="4454" spans="1:10" x14ac:dyDescent="0.25">
      <c r="A4454">
        <f t="shared" si="626"/>
        <v>0.44510710440146178</v>
      </c>
      <c r="B4454" s="2">
        <f t="shared" si="630"/>
        <v>44.509999999999714</v>
      </c>
      <c r="C4454" s="428">
        <f t="shared" si="627"/>
        <v>44.51</v>
      </c>
      <c r="D4454" s="425">
        <f t="shared" si="622"/>
        <v>0.44510710440146461</v>
      </c>
      <c r="E4454" s="433">
        <f t="shared" si="628"/>
        <v>44.51</v>
      </c>
      <c r="F4454" s="430">
        <f t="shared" si="623"/>
        <v>0.45659617207951864</v>
      </c>
      <c r="G4454" s="439">
        <f t="shared" si="629"/>
        <v>44.51</v>
      </c>
      <c r="H4454" s="435">
        <f t="shared" si="624"/>
        <v>0.45659617207951864</v>
      </c>
      <c r="I4454" s="577">
        <f t="shared" si="629"/>
        <v>44.51</v>
      </c>
      <c r="J4454" s="573">
        <f t="shared" si="625"/>
        <v>0.85408122776164574</v>
      </c>
    </row>
    <row r="4455" spans="1:10" x14ac:dyDescent="0.25">
      <c r="A4455">
        <f t="shared" si="626"/>
        <v>0.44520709126125885</v>
      </c>
      <c r="B4455" s="2">
        <f t="shared" si="630"/>
        <v>44.519999999999712</v>
      </c>
      <c r="C4455" s="428">
        <f t="shared" si="627"/>
        <v>44.52</v>
      </c>
      <c r="D4455" s="425">
        <f t="shared" si="622"/>
        <v>0.44520709126126173</v>
      </c>
      <c r="E4455" s="433">
        <f t="shared" si="628"/>
        <v>44.52</v>
      </c>
      <c r="F4455" s="430">
        <f t="shared" si="623"/>
        <v>0.45669059557754804</v>
      </c>
      <c r="G4455" s="439">
        <f t="shared" si="629"/>
        <v>44.52</v>
      </c>
      <c r="H4455" s="435">
        <f t="shared" si="624"/>
        <v>0.45669059557754804</v>
      </c>
      <c r="I4455" s="577">
        <f t="shared" si="629"/>
        <v>44.52</v>
      </c>
      <c r="J4455" s="573">
        <f t="shared" si="625"/>
        <v>0.8541645018812366</v>
      </c>
    </row>
    <row r="4456" spans="1:10" x14ac:dyDescent="0.25">
      <c r="A4456">
        <f t="shared" si="626"/>
        <v>0.44530707814602</v>
      </c>
      <c r="B4456" s="2">
        <f t="shared" si="630"/>
        <v>44.52999999999971</v>
      </c>
      <c r="C4456" s="428">
        <f t="shared" si="627"/>
        <v>44.53</v>
      </c>
      <c r="D4456" s="425">
        <f t="shared" si="622"/>
        <v>0.44530707814602283</v>
      </c>
      <c r="E4456" s="433">
        <f t="shared" si="628"/>
        <v>44.53</v>
      </c>
      <c r="F4456" s="430">
        <f t="shared" si="623"/>
        <v>0.45678502191081222</v>
      </c>
      <c r="G4456" s="439">
        <f t="shared" si="629"/>
        <v>44.53</v>
      </c>
      <c r="H4456" s="435">
        <f t="shared" si="624"/>
        <v>0.45678502191081222</v>
      </c>
      <c r="I4456" s="577">
        <f t="shared" si="629"/>
        <v>44.53</v>
      </c>
      <c r="J4456" s="573">
        <f t="shared" si="625"/>
        <v>0.85424777736883006</v>
      </c>
    </row>
    <row r="4457" spans="1:10" x14ac:dyDescent="0.25">
      <c r="A4457">
        <f t="shared" si="626"/>
        <v>0.44540706505569644</v>
      </c>
      <c r="B4457" s="2">
        <f t="shared" si="630"/>
        <v>44.539999999999708</v>
      </c>
      <c r="C4457" s="428">
        <f t="shared" si="627"/>
        <v>44.54</v>
      </c>
      <c r="D4457" s="425">
        <f t="shared" si="622"/>
        <v>0.44540706505569927</v>
      </c>
      <c r="E4457" s="433">
        <f t="shared" si="628"/>
        <v>44.54</v>
      </c>
      <c r="F4457" s="430">
        <f t="shared" si="623"/>
        <v>0.45687945107785566</v>
      </c>
      <c r="G4457" s="439">
        <f t="shared" si="629"/>
        <v>44.54</v>
      </c>
      <c r="H4457" s="435">
        <f t="shared" si="624"/>
        <v>0.45687945107785566</v>
      </c>
      <c r="I4457" s="577">
        <f t="shared" si="629"/>
        <v>44.54</v>
      </c>
      <c r="J4457" s="573">
        <f t="shared" si="625"/>
        <v>0.85433105422425781</v>
      </c>
    </row>
    <row r="4458" spans="1:10" x14ac:dyDescent="0.25">
      <c r="A4458">
        <f t="shared" si="626"/>
        <v>0.44550705199023988</v>
      </c>
      <c r="B4458" s="2">
        <f t="shared" si="630"/>
        <v>44.549999999999706</v>
      </c>
      <c r="C4458" s="428">
        <f t="shared" si="627"/>
        <v>44.55</v>
      </c>
      <c r="D4458" s="425">
        <f t="shared" si="622"/>
        <v>0.44550705199024276</v>
      </c>
      <c r="E4458" s="433">
        <f t="shared" si="628"/>
        <v>44.55</v>
      </c>
      <c r="F4458" s="430">
        <f t="shared" si="623"/>
        <v>0.45697388307722348</v>
      </c>
      <c r="G4458" s="439">
        <f t="shared" si="629"/>
        <v>44.55</v>
      </c>
      <c r="H4458" s="435">
        <f t="shared" si="624"/>
        <v>0.45697388307722348</v>
      </c>
      <c r="I4458" s="577">
        <f t="shared" si="629"/>
        <v>44.55</v>
      </c>
      <c r="J4458" s="573">
        <f t="shared" si="625"/>
        <v>0.8544143324473521</v>
      </c>
    </row>
    <row r="4459" spans="1:10" x14ac:dyDescent="0.25">
      <c r="A4459">
        <f t="shared" si="626"/>
        <v>0.44560703894960174</v>
      </c>
      <c r="B4459" s="2">
        <f t="shared" si="630"/>
        <v>44.559999999999704</v>
      </c>
      <c r="C4459" s="428">
        <f t="shared" si="627"/>
        <v>44.56</v>
      </c>
      <c r="D4459" s="425">
        <f t="shared" si="622"/>
        <v>0.44560703894960468</v>
      </c>
      <c r="E4459" s="433">
        <f t="shared" si="628"/>
        <v>44.56</v>
      </c>
      <c r="F4459" s="430">
        <f t="shared" si="623"/>
        <v>0.45706831790746155</v>
      </c>
      <c r="G4459" s="439">
        <f t="shared" si="629"/>
        <v>44.56</v>
      </c>
      <c r="H4459" s="435">
        <f t="shared" si="624"/>
        <v>0.45706831790746155</v>
      </c>
      <c r="I4459" s="577">
        <f t="shared" si="629"/>
        <v>44.56</v>
      </c>
      <c r="J4459" s="573">
        <f t="shared" si="625"/>
        <v>0.85449761203794583</v>
      </c>
    </row>
    <row r="4460" spans="1:10" x14ac:dyDescent="0.25">
      <c r="A4460">
        <f t="shared" si="626"/>
        <v>0.44570702593373379</v>
      </c>
      <c r="B4460" s="2">
        <f t="shared" si="630"/>
        <v>44.569999999999702</v>
      </c>
      <c r="C4460" s="428">
        <f t="shared" si="627"/>
        <v>44.57</v>
      </c>
      <c r="D4460" s="425">
        <f t="shared" si="622"/>
        <v>0.44570702593373684</v>
      </c>
      <c r="E4460" s="433">
        <f t="shared" si="628"/>
        <v>44.57</v>
      </c>
      <c r="F4460" s="430">
        <f t="shared" si="623"/>
        <v>0.45716275556711639</v>
      </c>
      <c r="G4460" s="439">
        <f t="shared" si="629"/>
        <v>44.57</v>
      </c>
      <c r="H4460" s="435">
        <f t="shared" si="624"/>
        <v>0.45716275556711639</v>
      </c>
      <c r="I4460" s="577">
        <f t="shared" si="629"/>
        <v>44.57</v>
      </c>
      <c r="J4460" s="573">
        <f t="shared" si="625"/>
        <v>0.85458089299587014</v>
      </c>
    </row>
    <row r="4461" spans="1:10" x14ac:dyDescent="0.25">
      <c r="A4461">
        <f t="shared" si="626"/>
        <v>0.44580701294258795</v>
      </c>
      <c r="B4461" s="2">
        <f t="shared" si="630"/>
        <v>44.5799999999997</v>
      </c>
      <c r="C4461" s="428">
        <f t="shared" si="627"/>
        <v>44.58</v>
      </c>
      <c r="D4461" s="425">
        <f t="shared" si="622"/>
        <v>0.4458070129425909</v>
      </c>
      <c r="E4461" s="433">
        <f t="shared" si="628"/>
        <v>44.58</v>
      </c>
      <c r="F4461" s="430">
        <f t="shared" si="623"/>
        <v>0.45725719605473519</v>
      </c>
      <c r="G4461" s="439">
        <f t="shared" si="629"/>
        <v>44.58</v>
      </c>
      <c r="H4461" s="435">
        <f t="shared" si="624"/>
        <v>0.45725719605473519</v>
      </c>
      <c r="I4461" s="577">
        <f t="shared" si="629"/>
        <v>44.58</v>
      </c>
      <c r="J4461" s="573">
        <f t="shared" si="625"/>
        <v>0.8546641753209584</v>
      </c>
    </row>
    <row r="4462" spans="1:10" x14ac:dyDescent="0.25">
      <c r="A4462">
        <f t="shared" si="626"/>
        <v>0.44590699997611588</v>
      </c>
      <c r="B4462" s="2">
        <f t="shared" si="630"/>
        <v>44.589999999999698</v>
      </c>
      <c r="C4462" s="428">
        <f t="shared" si="627"/>
        <v>44.59</v>
      </c>
      <c r="D4462" s="425">
        <f t="shared" si="622"/>
        <v>0.44590699997611893</v>
      </c>
      <c r="E4462" s="433">
        <f t="shared" si="628"/>
        <v>44.59</v>
      </c>
      <c r="F4462" s="430">
        <f t="shared" si="623"/>
        <v>0.45735163936886614</v>
      </c>
      <c r="G4462" s="439">
        <f t="shared" si="629"/>
        <v>44.59</v>
      </c>
      <c r="H4462" s="435">
        <f t="shared" si="624"/>
        <v>0.45735163936886614</v>
      </c>
      <c r="I4462" s="577">
        <f t="shared" si="629"/>
        <v>44.59</v>
      </c>
      <c r="J4462" s="573">
        <f t="shared" si="625"/>
        <v>0.85474745901304228</v>
      </c>
    </row>
    <row r="4463" spans="1:10" x14ac:dyDescent="0.25">
      <c r="A4463">
        <f t="shared" si="626"/>
        <v>0.44600698703426972</v>
      </c>
      <c r="B4463" s="2">
        <f t="shared" si="630"/>
        <v>44.599999999999696</v>
      </c>
      <c r="C4463" s="428">
        <f t="shared" si="627"/>
        <v>44.6</v>
      </c>
      <c r="D4463" s="425">
        <f t="shared" si="622"/>
        <v>0.44600698703427277</v>
      </c>
      <c r="E4463" s="433">
        <f t="shared" si="628"/>
        <v>44.6</v>
      </c>
      <c r="F4463" s="430">
        <f t="shared" si="623"/>
        <v>0.45744608550805771</v>
      </c>
      <c r="G4463" s="439">
        <f t="shared" si="629"/>
        <v>44.6</v>
      </c>
      <c r="H4463" s="435">
        <f t="shared" si="624"/>
        <v>0.45744608550805771</v>
      </c>
      <c r="I4463" s="577">
        <f t="shared" si="629"/>
        <v>44.6</v>
      </c>
      <c r="J4463" s="573">
        <f t="shared" si="625"/>
        <v>0.85483074407195425</v>
      </c>
    </row>
    <row r="4464" spans="1:10" x14ac:dyDescent="0.25">
      <c r="A4464">
        <f t="shared" si="626"/>
        <v>0.44610697411700151</v>
      </c>
      <c r="B4464" s="2">
        <f t="shared" si="630"/>
        <v>44.609999999999694</v>
      </c>
      <c r="C4464" s="428">
        <f t="shared" si="627"/>
        <v>44.61</v>
      </c>
      <c r="D4464" s="425">
        <f t="shared" si="622"/>
        <v>0.44610697411700451</v>
      </c>
      <c r="E4464" s="433">
        <f t="shared" si="628"/>
        <v>44.61</v>
      </c>
      <c r="F4464" s="430">
        <f t="shared" si="623"/>
        <v>0.45754053447085935</v>
      </c>
      <c r="G4464" s="439">
        <f t="shared" si="629"/>
        <v>44.61</v>
      </c>
      <c r="H4464" s="435">
        <f t="shared" si="624"/>
        <v>0.45754053447085935</v>
      </c>
      <c r="I4464" s="577">
        <f t="shared" si="629"/>
        <v>44.61</v>
      </c>
      <c r="J4464" s="573">
        <f t="shared" si="625"/>
        <v>0.85491403049752668</v>
      </c>
    </row>
    <row r="4465" spans="1:10" x14ac:dyDescent="0.25">
      <c r="A4465">
        <f t="shared" si="626"/>
        <v>0.44620696122426334</v>
      </c>
      <c r="B4465" s="2">
        <f t="shared" si="630"/>
        <v>44.619999999999692</v>
      </c>
      <c r="C4465" s="428">
        <f t="shared" si="627"/>
        <v>44.62</v>
      </c>
      <c r="D4465" s="425">
        <f t="shared" si="622"/>
        <v>0.4462069612242664</v>
      </c>
      <c r="E4465" s="433">
        <f t="shared" si="628"/>
        <v>44.62</v>
      </c>
      <c r="F4465" s="430">
        <f t="shared" si="623"/>
        <v>0.45763498625582111</v>
      </c>
      <c r="G4465" s="439">
        <f t="shared" si="629"/>
        <v>44.62</v>
      </c>
      <c r="H4465" s="435">
        <f t="shared" si="624"/>
        <v>0.45763498625582111</v>
      </c>
      <c r="I4465" s="577">
        <f t="shared" si="629"/>
        <v>44.62</v>
      </c>
      <c r="J4465" s="573">
        <f t="shared" si="625"/>
        <v>0.85499731828959191</v>
      </c>
    </row>
    <row r="4466" spans="1:10" x14ac:dyDescent="0.25">
      <c r="A4466">
        <f t="shared" si="626"/>
        <v>0.44630694835600759</v>
      </c>
      <c r="B4466" s="2">
        <f t="shared" si="630"/>
        <v>44.62999999999969</v>
      </c>
      <c r="C4466" s="428">
        <f t="shared" si="627"/>
        <v>44.63</v>
      </c>
      <c r="D4466" s="425">
        <f t="shared" si="622"/>
        <v>0.44630694835601065</v>
      </c>
      <c r="E4466" s="433">
        <f t="shared" si="628"/>
        <v>44.63</v>
      </c>
      <c r="F4466" s="430">
        <f t="shared" si="623"/>
        <v>0.45772944086149392</v>
      </c>
      <c r="G4466" s="439">
        <f t="shared" si="629"/>
        <v>44.63</v>
      </c>
      <c r="H4466" s="435">
        <f t="shared" si="624"/>
        <v>0.45772944086149392</v>
      </c>
      <c r="I4466" s="577">
        <f t="shared" si="629"/>
        <v>44.63</v>
      </c>
      <c r="J4466" s="573">
        <f t="shared" si="625"/>
        <v>0.85508060744798275</v>
      </c>
    </row>
    <row r="4467" spans="1:10" x14ac:dyDescent="0.25">
      <c r="A4467">
        <f t="shared" si="626"/>
        <v>0.44640693551218658</v>
      </c>
      <c r="B4467" s="2">
        <f t="shared" si="630"/>
        <v>44.639999999999688</v>
      </c>
      <c r="C4467" s="428">
        <f t="shared" si="627"/>
        <v>44.64</v>
      </c>
      <c r="D4467" s="425">
        <f t="shared" si="622"/>
        <v>0.44640693551218968</v>
      </c>
      <c r="E4467" s="433">
        <f t="shared" si="628"/>
        <v>44.64</v>
      </c>
      <c r="F4467" s="430">
        <f t="shared" si="623"/>
        <v>0.45782389828642911</v>
      </c>
      <c r="G4467" s="439">
        <f t="shared" si="629"/>
        <v>44.64</v>
      </c>
      <c r="H4467" s="435">
        <f t="shared" si="624"/>
        <v>0.45782389828642911</v>
      </c>
      <c r="I4467" s="577">
        <f t="shared" si="629"/>
        <v>44.64</v>
      </c>
      <c r="J4467" s="573">
        <f t="shared" si="625"/>
        <v>0.8551638979725309</v>
      </c>
    </row>
    <row r="4468" spans="1:10" x14ac:dyDescent="0.25">
      <c r="A4468">
        <f t="shared" si="626"/>
        <v>0.44650692269275272</v>
      </c>
      <c r="B4468" s="2">
        <f t="shared" si="630"/>
        <v>44.649999999999686</v>
      </c>
      <c r="C4468" s="428">
        <f t="shared" si="627"/>
        <v>44.65</v>
      </c>
      <c r="D4468" s="425">
        <f t="shared" si="622"/>
        <v>0.44650692269275588</v>
      </c>
      <c r="E4468" s="433">
        <f t="shared" si="628"/>
        <v>44.65</v>
      </c>
      <c r="F4468" s="430">
        <f t="shared" si="623"/>
        <v>0.457918358529179</v>
      </c>
      <c r="G4468" s="439">
        <f t="shared" si="629"/>
        <v>44.65</v>
      </c>
      <c r="H4468" s="435">
        <f t="shared" si="624"/>
        <v>0.457918358529179</v>
      </c>
      <c r="I4468" s="577">
        <f t="shared" si="629"/>
        <v>44.65</v>
      </c>
      <c r="J4468" s="573">
        <f t="shared" si="625"/>
        <v>0.85524718986306958</v>
      </c>
    </row>
    <row r="4469" spans="1:10" x14ac:dyDescent="0.25">
      <c r="A4469">
        <f t="shared" si="626"/>
        <v>0.44660690989765861</v>
      </c>
      <c r="B4469" s="2">
        <f t="shared" si="630"/>
        <v>44.659999999999684</v>
      </c>
      <c r="C4469" s="428">
        <f t="shared" si="627"/>
        <v>44.66</v>
      </c>
      <c r="D4469" s="425">
        <f t="shared" si="622"/>
        <v>0.44660690989766172</v>
      </c>
      <c r="E4469" s="433">
        <f t="shared" si="628"/>
        <v>44.66</v>
      </c>
      <c r="F4469" s="430">
        <f t="shared" si="623"/>
        <v>0.45801282158829643</v>
      </c>
      <c r="G4469" s="439">
        <f t="shared" si="629"/>
        <v>44.66</v>
      </c>
      <c r="H4469" s="435">
        <f t="shared" si="624"/>
        <v>0.45801282158829643</v>
      </c>
      <c r="I4469" s="577">
        <f t="shared" si="629"/>
        <v>44.66</v>
      </c>
      <c r="J4469" s="573">
        <f t="shared" si="625"/>
        <v>0.85533048311943116</v>
      </c>
    </row>
    <row r="4470" spans="1:10" x14ac:dyDescent="0.25">
      <c r="A4470">
        <f t="shared" si="626"/>
        <v>0.44670689712685685</v>
      </c>
      <c r="B4470" s="2">
        <f t="shared" si="630"/>
        <v>44.669999999999682</v>
      </c>
      <c r="C4470" s="428">
        <f t="shared" si="627"/>
        <v>44.67</v>
      </c>
      <c r="D4470" s="425">
        <f t="shared" si="622"/>
        <v>0.44670689712686013</v>
      </c>
      <c r="E4470" s="433">
        <f t="shared" si="628"/>
        <v>44.67</v>
      </c>
      <c r="F4470" s="430">
        <f t="shared" si="623"/>
        <v>0.45810728746233514</v>
      </c>
      <c r="G4470" s="439">
        <f t="shared" si="629"/>
        <v>44.67</v>
      </c>
      <c r="H4470" s="435">
        <f t="shared" si="624"/>
        <v>0.45810728746233514</v>
      </c>
      <c r="I4470" s="577">
        <f t="shared" si="629"/>
        <v>44.67</v>
      </c>
      <c r="J4470" s="573">
        <f t="shared" si="625"/>
        <v>0.85541377774144767</v>
      </c>
    </row>
    <row r="4471" spans="1:10" x14ac:dyDescent="0.25">
      <c r="A4471">
        <f t="shared" si="626"/>
        <v>0.44680688438030025</v>
      </c>
      <c r="B4471" s="2">
        <f t="shared" si="630"/>
        <v>44.67999999999968</v>
      </c>
      <c r="C4471" s="428">
        <f t="shared" si="627"/>
        <v>44.68</v>
      </c>
      <c r="D4471" s="425">
        <f t="shared" si="622"/>
        <v>0.44680688438030347</v>
      </c>
      <c r="E4471" s="433">
        <f t="shared" si="628"/>
        <v>44.68</v>
      </c>
      <c r="F4471" s="430">
        <f t="shared" si="623"/>
        <v>0.45820175614984932</v>
      </c>
      <c r="G4471" s="439">
        <f t="shared" si="629"/>
        <v>44.68</v>
      </c>
      <c r="H4471" s="435">
        <f t="shared" si="624"/>
        <v>0.45820175614984932</v>
      </c>
      <c r="I4471" s="577">
        <f t="shared" si="629"/>
        <v>44.68</v>
      </c>
      <c r="J4471" s="573">
        <f t="shared" si="625"/>
        <v>0.85549707372895201</v>
      </c>
    </row>
    <row r="4472" spans="1:10" x14ac:dyDescent="0.25">
      <c r="A4472">
        <f t="shared" si="626"/>
        <v>0.44690687165794168</v>
      </c>
      <c r="B4472" s="2">
        <f t="shared" si="630"/>
        <v>44.689999999999678</v>
      </c>
      <c r="C4472" s="428">
        <f t="shared" si="627"/>
        <v>44.69</v>
      </c>
      <c r="D4472" s="425">
        <f t="shared" si="622"/>
        <v>0.44690687165794485</v>
      </c>
      <c r="E4472" s="433">
        <f t="shared" si="628"/>
        <v>44.69</v>
      </c>
      <c r="F4472" s="430">
        <f t="shared" si="623"/>
        <v>0.45829622764939404</v>
      </c>
      <c r="G4472" s="439">
        <f t="shared" si="629"/>
        <v>44.69</v>
      </c>
      <c r="H4472" s="435">
        <f t="shared" si="624"/>
        <v>0.45829622764939404</v>
      </c>
      <c r="I4472" s="577">
        <f t="shared" si="629"/>
        <v>44.69</v>
      </c>
      <c r="J4472" s="573">
        <f t="shared" si="625"/>
        <v>0.85558037108177698</v>
      </c>
    </row>
    <row r="4473" spans="1:10" x14ac:dyDescent="0.25">
      <c r="A4473">
        <f t="shared" si="626"/>
        <v>0.44700685895973391</v>
      </c>
      <c r="B4473" s="2">
        <f t="shared" si="630"/>
        <v>44.699999999999676</v>
      </c>
      <c r="C4473" s="428">
        <f t="shared" si="627"/>
        <v>44.7</v>
      </c>
      <c r="D4473" s="425">
        <f t="shared" si="622"/>
        <v>0.44700685895973719</v>
      </c>
      <c r="E4473" s="433">
        <f t="shared" si="628"/>
        <v>44.7</v>
      </c>
      <c r="F4473" s="430">
        <f t="shared" si="623"/>
        <v>0.45839070195952508</v>
      </c>
      <c r="G4473" s="439">
        <f t="shared" si="629"/>
        <v>44.7</v>
      </c>
      <c r="H4473" s="435">
        <f t="shared" si="624"/>
        <v>0.45839070195952508</v>
      </c>
      <c r="I4473" s="577">
        <f t="shared" si="629"/>
        <v>44.7</v>
      </c>
      <c r="J4473" s="573">
        <f t="shared" si="625"/>
        <v>0.85566366979975483</v>
      </c>
    </row>
    <row r="4474" spans="1:10" x14ac:dyDescent="0.25">
      <c r="A4474">
        <f t="shared" si="626"/>
        <v>0.44710684628563002</v>
      </c>
      <c r="B4474" s="2">
        <f t="shared" si="630"/>
        <v>44.709999999999674</v>
      </c>
      <c r="C4474" s="428">
        <f t="shared" si="627"/>
        <v>44.71</v>
      </c>
      <c r="D4474" s="425">
        <f t="shared" si="622"/>
        <v>0.44710684628563335</v>
      </c>
      <c r="E4474" s="433">
        <f t="shared" si="628"/>
        <v>44.71</v>
      </c>
      <c r="F4474" s="430">
        <f t="shared" si="623"/>
        <v>0.45848517907879877</v>
      </c>
      <c r="G4474" s="439">
        <f t="shared" si="629"/>
        <v>44.71</v>
      </c>
      <c r="H4474" s="435">
        <f t="shared" si="624"/>
        <v>0.45848517907879877</v>
      </c>
      <c r="I4474" s="577">
        <f t="shared" si="629"/>
        <v>44.71</v>
      </c>
      <c r="J4474" s="573">
        <f t="shared" si="625"/>
        <v>0.85574696988271837</v>
      </c>
    </row>
    <row r="4475" spans="1:10" x14ac:dyDescent="0.25">
      <c r="A4475">
        <f t="shared" si="626"/>
        <v>0.44720683363558328</v>
      </c>
      <c r="B4475" s="2">
        <f t="shared" si="630"/>
        <v>44.719999999999672</v>
      </c>
      <c r="C4475" s="428">
        <f t="shared" si="627"/>
        <v>44.72</v>
      </c>
      <c r="D4475" s="425">
        <f t="shared" si="622"/>
        <v>0.44720683363558655</v>
      </c>
      <c r="E4475" s="433">
        <f t="shared" si="628"/>
        <v>44.72</v>
      </c>
      <c r="F4475" s="430">
        <f t="shared" si="623"/>
        <v>0.4585796590057723</v>
      </c>
      <c r="G4475" s="439">
        <f t="shared" si="629"/>
        <v>44.72</v>
      </c>
      <c r="H4475" s="435">
        <f t="shared" si="624"/>
        <v>0.4585796590057723</v>
      </c>
      <c r="I4475" s="577">
        <f t="shared" si="629"/>
        <v>44.72</v>
      </c>
      <c r="J4475" s="573">
        <f t="shared" si="625"/>
        <v>0.85583027133050016</v>
      </c>
    </row>
    <row r="4476" spans="1:10" x14ac:dyDescent="0.25">
      <c r="A4476">
        <f t="shared" si="626"/>
        <v>0.44730682100954672</v>
      </c>
      <c r="B4476" s="2">
        <f t="shared" si="630"/>
        <v>44.72999999999967</v>
      </c>
      <c r="C4476" s="428">
        <f t="shared" si="627"/>
        <v>44.73</v>
      </c>
      <c r="D4476" s="425">
        <f t="shared" si="622"/>
        <v>0.44730682100954999</v>
      </c>
      <c r="E4476" s="433">
        <f t="shared" si="628"/>
        <v>44.73</v>
      </c>
      <c r="F4476" s="430">
        <f t="shared" si="623"/>
        <v>0.45867414173900367</v>
      </c>
      <c r="G4476" s="439">
        <f t="shared" si="629"/>
        <v>44.73</v>
      </c>
      <c r="H4476" s="435">
        <f t="shared" si="624"/>
        <v>0.45867414173900367</v>
      </c>
      <c r="I4476" s="577">
        <f t="shared" si="629"/>
        <v>44.73</v>
      </c>
      <c r="J4476" s="573">
        <f t="shared" si="625"/>
        <v>0.8559135741429329</v>
      </c>
    </row>
    <row r="4477" spans="1:10" x14ac:dyDescent="0.25">
      <c r="A4477">
        <f t="shared" si="626"/>
        <v>0.4474068084074736</v>
      </c>
      <c r="B4477" s="2">
        <f t="shared" si="630"/>
        <v>44.739999999999668</v>
      </c>
      <c r="C4477" s="428">
        <f t="shared" si="627"/>
        <v>44.74</v>
      </c>
      <c r="D4477" s="425">
        <f t="shared" si="622"/>
        <v>0.44740680840747699</v>
      </c>
      <c r="E4477" s="433">
        <f t="shared" si="628"/>
        <v>44.74</v>
      </c>
      <c r="F4477" s="430">
        <f t="shared" si="623"/>
        <v>0.4587686272770512</v>
      </c>
      <c r="G4477" s="439">
        <f t="shared" si="629"/>
        <v>44.74</v>
      </c>
      <c r="H4477" s="435">
        <f t="shared" si="624"/>
        <v>0.4587686272770512</v>
      </c>
      <c r="I4477" s="577">
        <f t="shared" si="629"/>
        <v>44.74</v>
      </c>
      <c r="J4477" s="573">
        <f t="shared" si="625"/>
        <v>0.85599687831984972</v>
      </c>
    </row>
    <row r="4478" spans="1:10" x14ac:dyDescent="0.25">
      <c r="A4478">
        <f t="shared" si="626"/>
        <v>0.44750679582931746</v>
      </c>
      <c r="B4478" s="2">
        <f t="shared" si="630"/>
        <v>44.749999999999666</v>
      </c>
      <c r="C4478" s="428">
        <f t="shared" si="627"/>
        <v>44.75</v>
      </c>
      <c r="D4478" s="425">
        <f t="shared" si="622"/>
        <v>0.44750679582932079</v>
      </c>
      <c r="E4478" s="433">
        <f t="shared" si="628"/>
        <v>44.75</v>
      </c>
      <c r="F4478" s="430">
        <f t="shared" si="623"/>
        <v>0.4588631156184742</v>
      </c>
      <c r="G4478" s="439">
        <f t="shared" si="629"/>
        <v>44.75</v>
      </c>
      <c r="H4478" s="435">
        <f t="shared" si="624"/>
        <v>0.4588631156184742</v>
      </c>
      <c r="I4478" s="577">
        <f t="shared" si="629"/>
        <v>44.75</v>
      </c>
      <c r="J4478" s="573">
        <f t="shared" si="625"/>
        <v>0.85608018386108276</v>
      </c>
    </row>
    <row r="4479" spans="1:10" x14ac:dyDescent="0.25">
      <c r="A4479">
        <f t="shared" si="626"/>
        <v>0.44760678327503178</v>
      </c>
      <c r="B4479" s="2">
        <f t="shared" si="630"/>
        <v>44.759999999999664</v>
      </c>
      <c r="C4479" s="428">
        <f t="shared" si="627"/>
        <v>44.76</v>
      </c>
      <c r="D4479" s="425">
        <f t="shared" si="622"/>
        <v>0.44760678327503506</v>
      </c>
      <c r="E4479" s="433">
        <f t="shared" si="628"/>
        <v>44.76</v>
      </c>
      <c r="F4479" s="430">
        <f t="shared" si="623"/>
        <v>0.45895760676183278</v>
      </c>
      <c r="G4479" s="439">
        <f t="shared" si="629"/>
        <v>44.76</v>
      </c>
      <c r="H4479" s="435">
        <f t="shared" si="624"/>
        <v>0.45895760676183278</v>
      </c>
      <c r="I4479" s="577">
        <f t="shared" si="629"/>
        <v>44.76</v>
      </c>
      <c r="J4479" s="573">
        <f t="shared" si="625"/>
        <v>0.85616349076646514</v>
      </c>
    </row>
    <row r="4480" spans="1:10" x14ac:dyDescent="0.25">
      <c r="A4480">
        <f t="shared" si="626"/>
        <v>0.44770677074457005</v>
      </c>
      <c r="B4480" s="2">
        <f t="shared" si="630"/>
        <v>44.769999999999662</v>
      </c>
      <c r="C4480" s="428">
        <f t="shared" si="627"/>
        <v>44.77</v>
      </c>
      <c r="D4480" s="425">
        <f t="shared" si="622"/>
        <v>0.44770677074457349</v>
      </c>
      <c r="E4480" s="433">
        <f t="shared" si="628"/>
        <v>44.77</v>
      </c>
      <c r="F4480" s="430">
        <f t="shared" si="623"/>
        <v>0.45905210070568742</v>
      </c>
      <c r="G4480" s="439">
        <f t="shared" si="629"/>
        <v>44.77</v>
      </c>
      <c r="H4480" s="435">
        <f t="shared" si="624"/>
        <v>0.45905210070568742</v>
      </c>
      <c r="I4480" s="577">
        <f t="shared" si="629"/>
        <v>44.77</v>
      </c>
      <c r="J4480" s="573">
        <f t="shared" si="625"/>
        <v>0.85624679903582956</v>
      </c>
    </row>
    <row r="4481" spans="1:10" x14ac:dyDescent="0.25">
      <c r="A4481">
        <f t="shared" si="626"/>
        <v>0.4478067582378859</v>
      </c>
      <c r="B4481" s="2">
        <f t="shared" si="630"/>
        <v>44.77999999999966</v>
      </c>
      <c r="C4481" s="428">
        <f t="shared" si="627"/>
        <v>44.78</v>
      </c>
      <c r="D4481" s="425">
        <f t="shared" si="622"/>
        <v>0.44780675823788929</v>
      </c>
      <c r="E4481" s="433">
        <f t="shared" si="628"/>
        <v>44.78</v>
      </c>
      <c r="F4481" s="430">
        <f t="shared" si="623"/>
        <v>0.45914659744859948</v>
      </c>
      <c r="G4481" s="439">
        <f t="shared" si="629"/>
        <v>44.78</v>
      </c>
      <c r="H4481" s="435">
        <f t="shared" si="624"/>
        <v>0.45914659744859948</v>
      </c>
      <c r="I4481" s="577">
        <f t="shared" si="629"/>
        <v>44.78</v>
      </c>
      <c r="J4481" s="573">
        <f t="shared" si="625"/>
        <v>0.85633010866900905</v>
      </c>
    </row>
    <row r="4482" spans="1:10" x14ac:dyDescent="0.25">
      <c r="A4482">
        <f t="shared" si="626"/>
        <v>0.44790674575493322</v>
      </c>
      <c r="B4482" s="2">
        <f t="shared" si="630"/>
        <v>44.789999999999658</v>
      </c>
      <c r="C4482" s="428">
        <f t="shared" si="627"/>
        <v>44.79</v>
      </c>
      <c r="D4482" s="425">
        <f t="shared" si="622"/>
        <v>0.44790674575493661</v>
      </c>
      <c r="E4482" s="433">
        <f t="shared" si="628"/>
        <v>44.79</v>
      </c>
      <c r="F4482" s="430">
        <f t="shared" si="623"/>
        <v>0.45924109698913113</v>
      </c>
      <c r="G4482" s="439">
        <f t="shared" si="629"/>
        <v>44.79</v>
      </c>
      <c r="H4482" s="435">
        <f t="shared" si="624"/>
        <v>0.45924109698913113</v>
      </c>
      <c r="I4482" s="577">
        <f t="shared" si="629"/>
        <v>44.79</v>
      </c>
      <c r="J4482" s="573">
        <f t="shared" si="625"/>
        <v>0.85641341966583606</v>
      </c>
    </row>
    <row r="4483" spans="1:10" x14ac:dyDescent="0.25">
      <c r="A4483">
        <f t="shared" si="626"/>
        <v>0.44800673329566593</v>
      </c>
      <c r="B4483" s="2">
        <f t="shared" si="630"/>
        <v>44.799999999999656</v>
      </c>
      <c r="C4483" s="428">
        <f t="shared" si="627"/>
        <v>44.8</v>
      </c>
      <c r="D4483" s="425">
        <f t="shared" ref="D4483:D4546" si="631">(((1+C4483/100)^D$2)*C4483/100)/(((1+C4483/100)^D$2)-1)</f>
        <v>0.44800673329566931</v>
      </c>
      <c r="E4483" s="433">
        <f t="shared" si="628"/>
        <v>44.8</v>
      </c>
      <c r="F4483" s="430">
        <f t="shared" ref="F4483:F4546" si="632">(((1+E4483/100)^F$2)*E4483/100)/(((1+E4483/100)^F$2)-1)</f>
        <v>0.45933559932584506</v>
      </c>
      <c r="G4483" s="439">
        <f t="shared" si="629"/>
        <v>44.8</v>
      </c>
      <c r="H4483" s="435">
        <f t="shared" ref="H4483:H4546" si="633">(((1+G4483/100)^H$2)*G4483/100)/(((1+G4483/100)^H$2)-1)</f>
        <v>0.45933559932584506</v>
      </c>
      <c r="I4483" s="577">
        <f t="shared" si="629"/>
        <v>44.8</v>
      </c>
      <c r="J4483" s="573">
        <f t="shared" ref="J4483:J4546" si="634">(((1+I4483/100)^J$2)*I4483/100)/(((1+I4483/100)^J$2)-1)</f>
        <v>0.85649673202614385</v>
      </c>
    </row>
    <row r="4484" spans="1:10" x14ac:dyDescent="0.25">
      <c r="A4484">
        <f t="shared" si="626"/>
        <v>0.44810672086003772</v>
      </c>
      <c r="B4484" s="2">
        <f t="shared" si="630"/>
        <v>44.809999999999654</v>
      </c>
      <c r="C4484" s="428">
        <f t="shared" si="627"/>
        <v>44.81</v>
      </c>
      <c r="D4484" s="425">
        <f t="shared" si="631"/>
        <v>0.44810672086004116</v>
      </c>
      <c r="E4484" s="433">
        <f t="shared" si="628"/>
        <v>44.81</v>
      </c>
      <c r="F4484" s="430">
        <f t="shared" si="632"/>
        <v>0.45943010445730481</v>
      </c>
      <c r="G4484" s="439">
        <f t="shared" si="629"/>
        <v>44.81</v>
      </c>
      <c r="H4484" s="435">
        <f t="shared" si="633"/>
        <v>0.45943010445730481</v>
      </c>
      <c r="I4484" s="577">
        <f t="shared" si="629"/>
        <v>44.81</v>
      </c>
      <c r="J4484" s="573">
        <f t="shared" si="634"/>
        <v>0.85658004574976532</v>
      </c>
    </row>
    <row r="4485" spans="1:10" x14ac:dyDescent="0.25">
      <c r="A4485">
        <f t="shared" ref="A4485:A4548" si="635">(((1+B4485/100)^A$2)*B4485/100)/(((1+B4485/100)^A$2)-1)</f>
        <v>0.44820670844800281</v>
      </c>
      <c r="B4485" s="2">
        <f t="shared" si="630"/>
        <v>44.819999999999652</v>
      </c>
      <c r="C4485" s="428">
        <f t="shared" si="627"/>
        <v>44.82</v>
      </c>
      <c r="D4485" s="425">
        <f t="shared" si="631"/>
        <v>0.44820670844800625</v>
      </c>
      <c r="E4485" s="433">
        <f t="shared" si="628"/>
        <v>44.82</v>
      </c>
      <c r="F4485" s="430">
        <f t="shared" si="632"/>
        <v>0.45952461238207437</v>
      </c>
      <c r="G4485" s="439">
        <f t="shared" si="629"/>
        <v>44.82</v>
      </c>
      <c r="H4485" s="435">
        <f t="shared" si="633"/>
        <v>0.45952461238207437</v>
      </c>
      <c r="I4485" s="577">
        <f t="shared" si="629"/>
        <v>44.82</v>
      </c>
      <c r="J4485" s="573">
        <f t="shared" si="634"/>
        <v>0.85666336083653294</v>
      </c>
    </row>
    <row r="4486" spans="1:10" x14ac:dyDescent="0.25">
      <c r="A4486">
        <f t="shared" si="635"/>
        <v>0.44830669605951523</v>
      </c>
      <c r="B4486" s="2">
        <f t="shared" si="630"/>
        <v>44.82999999999965</v>
      </c>
      <c r="C4486" s="428">
        <f t="shared" ref="C4486:C4549" si="636">ROUND(C4485+0.01,2)</f>
        <v>44.83</v>
      </c>
      <c r="D4486" s="425">
        <f t="shared" si="631"/>
        <v>0.44830669605951873</v>
      </c>
      <c r="E4486" s="433">
        <f t="shared" ref="E4486:E4549" si="637">ROUND(E4485+0.01,2)</f>
        <v>44.83</v>
      </c>
      <c r="F4486" s="430">
        <f t="shared" si="632"/>
        <v>0.45961912309871877</v>
      </c>
      <c r="G4486" s="439">
        <f t="shared" ref="G4486:I4549" si="638">ROUND(G4485+0.01,2)</f>
        <v>44.83</v>
      </c>
      <c r="H4486" s="435">
        <f t="shared" si="633"/>
        <v>0.45961912309871877</v>
      </c>
      <c r="I4486" s="577">
        <f t="shared" si="638"/>
        <v>44.83</v>
      </c>
      <c r="J4486" s="573">
        <f t="shared" si="634"/>
        <v>0.85674667728628029</v>
      </c>
    </row>
    <row r="4487" spans="1:10" x14ac:dyDescent="0.25">
      <c r="A4487">
        <f t="shared" si="635"/>
        <v>0.44840668369452941</v>
      </c>
      <c r="B4487" s="2">
        <f t="shared" si="630"/>
        <v>44.839999999999648</v>
      </c>
      <c r="C4487" s="428">
        <f t="shared" si="636"/>
        <v>44.84</v>
      </c>
      <c r="D4487" s="425">
        <f t="shared" si="631"/>
        <v>0.44840668369453296</v>
      </c>
      <c r="E4487" s="433">
        <f t="shared" si="637"/>
        <v>44.84</v>
      </c>
      <c r="F4487" s="430">
        <f t="shared" si="632"/>
        <v>0.45971363660580356</v>
      </c>
      <c r="G4487" s="439">
        <f t="shared" si="638"/>
        <v>44.84</v>
      </c>
      <c r="H4487" s="435">
        <f t="shared" si="633"/>
        <v>0.45971363660580356</v>
      </c>
      <c r="I4487" s="577">
        <f t="shared" si="638"/>
        <v>44.84</v>
      </c>
      <c r="J4487" s="573">
        <f t="shared" si="634"/>
        <v>0.85682999509884028</v>
      </c>
    </row>
    <row r="4488" spans="1:10" x14ac:dyDescent="0.25">
      <c r="A4488">
        <f t="shared" si="635"/>
        <v>0.44850667135299932</v>
      </c>
      <c r="B4488" s="2">
        <f t="shared" si="630"/>
        <v>44.849999999999646</v>
      </c>
      <c r="C4488" s="428">
        <f t="shared" si="636"/>
        <v>44.85</v>
      </c>
      <c r="D4488" s="425">
        <f t="shared" si="631"/>
        <v>0.44850667135300287</v>
      </c>
      <c r="E4488" s="433">
        <f t="shared" si="637"/>
        <v>44.85</v>
      </c>
      <c r="F4488" s="430">
        <f t="shared" si="632"/>
        <v>0.45980815290189492</v>
      </c>
      <c r="G4488" s="439">
        <f t="shared" si="638"/>
        <v>44.85</v>
      </c>
      <c r="H4488" s="435">
        <f t="shared" si="633"/>
        <v>0.45980815290189492</v>
      </c>
      <c r="I4488" s="577">
        <f t="shared" si="638"/>
        <v>44.85</v>
      </c>
      <c r="J4488" s="573">
        <f t="shared" si="634"/>
        <v>0.85691331427404516</v>
      </c>
    </row>
    <row r="4489" spans="1:10" x14ac:dyDescent="0.25">
      <c r="A4489">
        <f t="shared" si="635"/>
        <v>0.44860665903487967</v>
      </c>
      <c r="B4489" s="2">
        <f t="shared" si="630"/>
        <v>44.859999999999644</v>
      </c>
      <c r="C4489" s="428">
        <f t="shared" si="636"/>
        <v>44.86</v>
      </c>
      <c r="D4489" s="425">
        <f t="shared" si="631"/>
        <v>0.44860665903488323</v>
      </c>
      <c r="E4489" s="433">
        <f t="shared" si="637"/>
        <v>44.86</v>
      </c>
      <c r="F4489" s="430">
        <f t="shared" si="632"/>
        <v>0.45990267198555995</v>
      </c>
      <c r="G4489" s="439">
        <f t="shared" si="638"/>
        <v>44.86</v>
      </c>
      <c r="H4489" s="435">
        <f t="shared" si="633"/>
        <v>0.45990267198555995</v>
      </c>
      <c r="I4489" s="577">
        <f t="shared" si="638"/>
        <v>44.86</v>
      </c>
      <c r="J4489" s="573">
        <f t="shared" si="634"/>
        <v>0.85699663481172916</v>
      </c>
    </row>
    <row r="4490" spans="1:10" x14ac:dyDescent="0.25">
      <c r="A4490">
        <f t="shared" si="635"/>
        <v>0.44870664674012484</v>
      </c>
      <c r="B4490" s="2">
        <f t="shared" si="630"/>
        <v>44.869999999999642</v>
      </c>
      <c r="C4490" s="428">
        <f t="shared" si="636"/>
        <v>44.87</v>
      </c>
      <c r="D4490" s="425">
        <f t="shared" si="631"/>
        <v>0.44870664674012833</v>
      </c>
      <c r="E4490" s="433">
        <f t="shared" si="637"/>
        <v>44.87</v>
      </c>
      <c r="F4490" s="430">
        <f t="shared" si="632"/>
        <v>0.45999719385536608</v>
      </c>
      <c r="G4490" s="439">
        <f t="shared" si="638"/>
        <v>44.87</v>
      </c>
      <c r="H4490" s="435">
        <f t="shared" si="633"/>
        <v>0.45999719385536608</v>
      </c>
      <c r="I4490" s="577">
        <f t="shared" si="638"/>
        <v>44.87</v>
      </c>
      <c r="J4490" s="573">
        <f t="shared" si="634"/>
        <v>0.85707995671172454</v>
      </c>
    </row>
    <row r="4491" spans="1:10" x14ac:dyDescent="0.25">
      <c r="A4491">
        <f t="shared" si="635"/>
        <v>0.44880663446868929</v>
      </c>
      <c r="B4491" s="2">
        <f t="shared" si="630"/>
        <v>44.87999999999964</v>
      </c>
      <c r="C4491" s="428">
        <f t="shared" si="636"/>
        <v>44.88</v>
      </c>
      <c r="D4491" s="425">
        <f t="shared" si="631"/>
        <v>0.44880663446869296</v>
      </c>
      <c r="E4491" s="433">
        <f t="shared" si="637"/>
        <v>44.88</v>
      </c>
      <c r="F4491" s="430">
        <f t="shared" si="632"/>
        <v>0.46009171850988201</v>
      </c>
      <c r="G4491" s="439">
        <f t="shared" si="638"/>
        <v>44.88</v>
      </c>
      <c r="H4491" s="435">
        <f t="shared" si="633"/>
        <v>0.46009171850988201</v>
      </c>
      <c r="I4491" s="577">
        <f t="shared" si="638"/>
        <v>44.88</v>
      </c>
      <c r="J4491" s="573">
        <f t="shared" si="634"/>
        <v>0.85716327997386477</v>
      </c>
    </row>
    <row r="4492" spans="1:10" x14ac:dyDescent="0.25">
      <c r="A4492">
        <f t="shared" si="635"/>
        <v>0.44890662222052791</v>
      </c>
      <c r="B4492" s="2">
        <f t="shared" si="630"/>
        <v>44.889999999999638</v>
      </c>
      <c r="C4492" s="428">
        <f t="shared" si="636"/>
        <v>44.89</v>
      </c>
      <c r="D4492" s="425">
        <f t="shared" si="631"/>
        <v>0.44890662222053157</v>
      </c>
      <c r="E4492" s="433">
        <f t="shared" si="637"/>
        <v>44.89</v>
      </c>
      <c r="F4492" s="430">
        <f t="shared" si="632"/>
        <v>0.46018624594767649</v>
      </c>
      <c r="G4492" s="439">
        <f t="shared" si="638"/>
        <v>44.89</v>
      </c>
      <c r="H4492" s="435">
        <f t="shared" si="633"/>
        <v>0.46018624594767649</v>
      </c>
      <c r="I4492" s="577">
        <f t="shared" si="638"/>
        <v>44.89</v>
      </c>
      <c r="J4492" s="573">
        <f t="shared" si="634"/>
        <v>0.85724660459798274</v>
      </c>
    </row>
    <row r="4493" spans="1:10" x14ac:dyDescent="0.25">
      <c r="A4493">
        <f t="shared" si="635"/>
        <v>0.44900660999559538</v>
      </c>
      <c r="B4493" s="2">
        <f t="shared" si="630"/>
        <v>44.899999999999636</v>
      </c>
      <c r="C4493" s="428">
        <f t="shared" si="636"/>
        <v>44.9</v>
      </c>
      <c r="D4493" s="425">
        <f t="shared" si="631"/>
        <v>0.44900660999559905</v>
      </c>
      <c r="E4493" s="433">
        <f t="shared" si="637"/>
        <v>44.9</v>
      </c>
      <c r="F4493" s="430">
        <f t="shared" si="632"/>
        <v>0.46028077616731944</v>
      </c>
      <c r="G4493" s="439">
        <f t="shared" si="638"/>
        <v>44.9</v>
      </c>
      <c r="H4493" s="435">
        <f t="shared" si="633"/>
        <v>0.46028077616731944</v>
      </c>
      <c r="I4493" s="577">
        <f t="shared" si="638"/>
        <v>44.9</v>
      </c>
      <c r="J4493" s="573">
        <f t="shared" si="634"/>
        <v>0.85732993058391171</v>
      </c>
    </row>
    <row r="4494" spans="1:10" x14ac:dyDescent="0.25">
      <c r="A4494">
        <f t="shared" si="635"/>
        <v>0.44910659779384654</v>
      </c>
      <c r="B4494" s="2">
        <f t="shared" si="630"/>
        <v>44.909999999999634</v>
      </c>
      <c r="C4494" s="428">
        <f t="shared" si="636"/>
        <v>44.91</v>
      </c>
      <c r="D4494" s="425">
        <f t="shared" si="631"/>
        <v>0.44910659779385009</v>
      </c>
      <c r="E4494" s="433">
        <f t="shared" si="637"/>
        <v>44.91</v>
      </c>
      <c r="F4494" s="430">
        <f t="shared" si="632"/>
        <v>0.4603753091673814</v>
      </c>
      <c r="G4494" s="439">
        <f t="shared" si="638"/>
        <v>44.91</v>
      </c>
      <c r="H4494" s="435">
        <f t="shared" si="633"/>
        <v>0.4603753091673814</v>
      </c>
      <c r="I4494" s="577">
        <f t="shared" si="638"/>
        <v>44.91</v>
      </c>
      <c r="J4494" s="573">
        <f t="shared" si="634"/>
        <v>0.85741325793148482</v>
      </c>
    </row>
    <row r="4495" spans="1:10" x14ac:dyDescent="0.25">
      <c r="A4495">
        <f t="shared" si="635"/>
        <v>0.44920658561523619</v>
      </c>
      <c r="B4495" s="2">
        <f t="shared" si="630"/>
        <v>44.919999999999632</v>
      </c>
      <c r="C4495" s="428">
        <f t="shared" si="636"/>
        <v>44.92</v>
      </c>
      <c r="D4495" s="425">
        <f t="shared" si="631"/>
        <v>0.44920658561523991</v>
      </c>
      <c r="E4495" s="433">
        <f t="shared" si="637"/>
        <v>44.92</v>
      </c>
      <c r="F4495" s="430">
        <f t="shared" si="632"/>
        <v>0.46046984494643345</v>
      </c>
      <c r="G4495" s="439">
        <f t="shared" si="638"/>
        <v>44.92</v>
      </c>
      <c r="H4495" s="435">
        <f t="shared" si="633"/>
        <v>0.46046984494643345</v>
      </c>
      <c r="I4495" s="577">
        <f t="shared" si="638"/>
        <v>44.92</v>
      </c>
      <c r="J4495" s="573">
        <f t="shared" si="634"/>
        <v>0.85749658664053563</v>
      </c>
    </row>
    <row r="4496" spans="1:10" x14ac:dyDescent="0.25">
      <c r="A4496">
        <f t="shared" si="635"/>
        <v>0.44930657345971964</v>
      </c>
      <c r="B4496" s="2">
        <f t="shared" si="630"/>
        <v>44.92999999999963</v>
      </c>
      <c r="C4496" s="428">
        <f t="shared" si="636"/>
        <v>44.93</v>
      </c>
      <c r="D4496" s="425">
        <f t="shared" si="631"/>
        <v>0.4493065734597233</v>
      </c>
      <c r="E4496" s="433">
        <f t="shared" si="637"/>
        <v>44.93</v>
      </c>
      <c r="F4496" s="430">
        <f t="shared" si="632"/>
        <v>0.46056438350304729</v>
      </c>
      <c r="G4496" s="439">
        <f t="shared" si="638"/>
        <v>44.93</v>
      </c>
      <c r="H4496" s="435">
        <f t="shared" si="633"/>
        <v>0.46056438350304729</v>
      </c>
      <c r="I4496" s="577">
        <f t="shared" si="638"/>
        <v>44.93</v>
      </c>
      <c r="J4496" s="573">
        <f t="shared" si="634"/>
        <v>0.85757991671089695</v>
      </c>
    </row>
    <row r="4497" spans="1:10" x14ac:dyDescent="0.25">
      <c r="A4497">
        <f t="shared" si="635"/>
        <v>0.44940656132725182</v>
      </c>
      <c r="B4497" s="2">
        <f t="shared" si="630"/>
        <v>44.939999999999628</v>
      </c>
      <c r="C4497" s="428">
        <f t="shared" si="636"/>
        <v>44.94</v>
      </c>
      <c r="D4497" s="425">
        <f t="shared" si="631"/>
        <v>0.44940656132725548</v>
      </c>
      <c r="E4497" s="433">
        <f t="shared" si="637"/>
        <v>44.94</v>
      </c>
      <c r="F4497" s="430">
        <f t="shared" si="632"/>
        <v>0.46065892483579568</v>
      </c>
      <c r="G4497" s="439">
        <f t="shared" si="638"/>
        <v>44.94</v>
      </c>
      <c r="H4497" s="435">
        <f t="shared" si="633"/>
        <v>0.46065892483579568</v>
      </c>
      <c r="I4497" s="577">
        <f t="shared" si="638"/>
        <v>44.94</v>
      </c>
      <c r="J4497" s="573">
        <f t="shared" si="634"/>
        <v>0.85766324814240213</v>
      </c>
    </row>
    <row r="4498" spans="1:10" x14ac:dyDescent="0.25">
      <c r="A4498">
        <f t="shared" si="635"/>
        <v>0.44950654921778799</v>
      </c>
      <c r="B4498" s="2">
        <f t="shared" si="630"/>
        <v>44.949999999999626</v>
      </c>
      <c r="C4498" s="428">
        <f t="shared" si="636"/>
        <v>44.95</v>
      </c>
      <c r="D4498" s="425">
        <f t="shared" si="631"/>
        <v>0.44950654921779176</v>
      </c>
      <c r="E4498" s="433">
        <f t="shared" si="637"/>
        <v>44.95</v>
      </c>
      <c r="F4498" s="430">
        <f t="shared" si="632"/>
        <v>0.46075346894325186</v>
      </c>
      <c r="G4498" s="439">
        <f t="shared" si="638"/>
        <v>44.95</v>
      </c>
      <c r="H4498" s="435">
        <f t="shared" si="633"/>
        <v>0.46075346894325186</v>
      </c>
      <c r="I4498" s="577">
        <f t="shared" si="638"/>
        <v>44.95</v>
      </c>
      <c r="J4498" s="573">
        <f t="shared" si="634"/>
        <v>0.85774658093488465</v>
      </c>
    </row>
    <row r="4499" spans="1:10" x14ac:dyDescent="0.25">
      <c r="A4499">
        <f t="shared" si="635"/>
        <v>0.44960653713128351</v>
      </c>
      <c r="B4499" s="2">
        <f t="shared" si="630"/>
        <v>44.959999999999624</v>
      </c>
      <c r="C4499" s="428">
        <f t="shared" si="636"/>
        <v>44.96</v>
      </c>
      <c r="D4499" s="425">
        <f t="shared" si="631"/>
        <v>0.44960653713128723</v>
      </c>
      <c r="E4499" s="433">
        <f t="shared" si="637"/>
        <v>44.96</v>
      </c>
      <c r="F4499" s="430">
        <f t="shared" si="632"/>
        <v>0.46084801582398965</v>
      </c>
      <c r="G4499" s="439">
        <f t="shared" si="638"/>
        <v>44.96</v>
      </c>
      <c r="H4499" s="435">
        <f t="shared" si="633"/>
        <v>0.46084801582398965</v>
      </c>
      <c r="I4499" s="577">
        <f t="shared" si="638"/>
        <v>44.96</v>
      </c>
      <c r="J4499" s="573">
        <f t="shared" si="634"/>
        <v>0.85782991508817763</v>
      </c>
    </row>
    <row r="4500" spans="1:10" x14ac:dyDescent="0.25">
      <c r="A4500">
        <f t="shared" si="635"/>
        <v>0.44970652506769365</v>
      </c>
      <c r="B4500" s="2">
        <f t="shared" si="630"/>
        <v>44.969999999999622</v>
      </c>
      <c r="C4500" s="428">
        <f t="shared" si="636"/>
        <v>44.97</v>
      </c>
      <c r="D4500" s="425">
        <f t="shared" si="631"/>
        <v>0.44970652506769737</v>
      </c>
      <c r="E4500" s="433">
        <f t="shared" si="637"/>
        <v>44.97</v>
      </c>
      <c r="F4500" s="430">
        <f t="shared" si="632"/>
        <v>0.46094256547658374</v>
      </c>
      <c r="G4500" s="439">
        <f t="shared" si="638"/>
        <v>44.97</v>
      </c>
      <c r="H4500" s="435">
        <f t="shared" si="633"/>
        <v>0.46094256547658374</v>
      </c>
      <c r="I4500" s="577">
        <f t="shared" si="638"/>
        <v>44.97</v>
      </c>
      <c r="J4500" s="573">
        <f t="shared" si="634"/>
        <v>0.85791325060211454</v>
      </c>
    </row>
    <row r="4501" spans="1:10" x14ac:dyDescent="0.25">
      <c r="A4501">
        <f t="shared" si="635"/>
        <v>0.449806513026974</v>
      </c>
      <c r="B4501" s="2">
        <f t="shared" si="630"/>
        <v>44.97999999999962</v>
      </c>
      <c r="C4501" s="428">
        <f t="shared" si="636"/>
        <v>44.98</v>
      </c>
      <c r="D4501" s="425">
        <f t="shared" si="631"/>
        <v>0.44980651302697766</v>
      </c>
      <c r="E4501" s="433">
        <f t="shared" si="637"/>
        <v>44.98</v>
      </c>
      <c r="F4501" s="430">
        <f t="shared" si="632"/>
        <v>0.46103711789960955</v>
      </c>
      <c r="G4501" s="439">
        <f t="shared" si="638"/>
        <v>44.98</v>
      </c>
      <c r="H4501" s="435">
        <f t="shared" si="633"/>
        <v>0.46103711789960955</v>
      </c>
      <c r="I4501" s="577">
        <f t="shared" si="638"/>
        <v>44.98</v>
      </c>
      <c r="J4501" s="573">
        <f t="shared" si="634"/>
        <v>0.85799658747652863</v>
      </c>
    </row>
    <row r="4502" spans="1:10" x14ac:dyDescent="0.25">
      <c r="A4502">
        <f t="shared" si="635"/>
        <v>0.44990650100907997</v>
      </c>
      <c r="B4502" s="2">
        <f t="shared" si="630"/>
        <v>44.989999999999618</v>
      </c>
      <c r="C4502" s="428">
        <f t="shared" si="636"/>
        <v>44.99</v>
      </c>
      <c r="D4502" s="425">
        <f t="shared" si="631"/>
        <v>0.44990650100908386</v>
      </c>
      <c r="E4502" s="433">
        <f t="shared" si="637"/>
        <v>44.99</v>
      </c>
      <c r="F4502" s="430">
        <f t="shared" si="632"/>
        <v>0.46113167309164316</v>
      </c>
      <c r="G4502" s="439">
        <f t="shared" si="638"/>
        <v>44.99</v>
      </c>
      <c r="H4502" s="435">
        <f t="shared" si="633"/>
        <v>0.46113167309164316</v>
      </c>
      <c r="I4502" s="577">
        <f t="shared" si="638"/>
        <v>44.99</v>
      </c>
      <c r="J4502" s="573">
        <f t="shared" si="634"/>
        <v>0.85807992571125358</v>
      </c>
    </row>
    <row r="4503" spans="1:10" x14ac:dyDescent="0.25">
      <c r="A4503">
        <f t="shared" si="635"/>
        <v>0.45000648901396739</v>
      </c>
      <c r="B4503" s="2">
        <f t="shared" si="630"/>
        <v>44.999999999999616</v>
      </c>
      <c r="C4503" s="428">
        <f t="shared" si="636"/>
        <v>45</v>
      </c>
      <c r="D4503" s="425">
        <f t="shared" si="631"/>
        <v>0.45000648901397122</v>
      </c>
      <c r="E4503" s="433">
        <f t="shared" si="637"/>
        <v>45</v>
      </c>
      <c r="F4503" s="430">
        <f t="shared" si="632"/>
        <v>0.4612262310512612</v>
      </c>
      <c r="G4503" s="439">
        <f t="shared" si="638"/>
        <v>45</v>
      </c>
      <c r="H4503" s="435">
        <f t="shared" si="633"/>
        <v>0.4612262310512612</v>
      </c>
      <c r="I4503" s="577">
        <f t="shared" si="638"/>
        <v>45</v>
      </c>
      <c r="J4503" s="573">
        <f t="shared" si="634"/>
        <v>0.85816326530612241</v>
      </c>
    </row>
    <row r="4504" spans="1:10" x14ac:dyDescent="0.25">
      <c r="A4504">
        <f t="shared" si="635"/>
        <v>0.4501064770415919</v>
      </c>
      <c r="B4504" s="2">
        <f t="shared" si="630"/>
        <v>45.009999999999614</v>
      </c>
      <c r="C4504" s="428">
        <f t="shared" si="636"/>
        <v>45.01</v>
      </c>
      <c r="D4504" s="425">
        <f t="shared" si="631"/>
        <v>0.45010647704159573</v>
      </c>
      <c r="E4504" s="433">
        <f t="shared" si="637"/>
        <v>45.01</v>
      </c>
      <c r="F4504" s="430">
        <f t="shared" si="632"/>
        <v>0.46132079177704111</v>
      </c>
      <c r="G4504" s="439">
        <f t="shared" si="638"/>
        <v>45.01</v>
      </c>
      <c r="H4504" s="435">
        <f t="shared" si="633"/>
        <v>0.46132079177704111</v>
      </c>
      <c r="I4504" s="577">
        <f t="shared" si="638"/>
        <v>45.01</v>
      </c>
      <c r="J4504" s="573">
        <f t="shared" si="634"/>
        <v>0.85824660626096905</v>
      </c>
    </row>
    <row r="4505" spans="1:10" x14ac:dyDescent="0.25">
      <c r="A4505">
        <f t="shared" si="635"/>
        <v>0.45020646509190942</v>
      </c>
      <c r="B4505" s="2">
        <f t="shared" si="630"/>
        <v>45.019999999999612</v>
      </c>
      <c r="C4505" s="428">
        <f t="shared" si="636"/>
        <v>45.02</v>
      </c>
      <c r="D4505" s="425">
        <f t="shared" si="631"/>
        <v>0.45020646509191331</v>
      </c>
      <c r="E4505" s="433">
        <f t="shared" si="637"/>
        <v>45.02</v>
      </c>
      <c r="F4505" s="430">
        <f t="shared" si="632"/>
        <v>0.46141535526756111</v>
      </c>
      <c r="G4505" s="439">
        <f t="shared" si="638"/>
        <v>45.02</v>
      </c>
      <c r="H4505" s="435">
        <f t="shared" si="633"/>
        <v>0.46141535526756111</v>
      </c>
      <c r="I4505" s="577">
        <f t="shared" si="638"/>
        <v>45.02</v>
      </c>
      <c r="J4505" s="573">
        <f t="shared" si="634"/>
        <v>0.85832994857562628</v>
      </c>
    </row>
    <row r="4506" spans="1:10" x14ac:dyDescent="0.25">
      <c r="A4506">
        <f t="shared" si="635"/>
        <v>0.45030645316487578</v>
      </c>
      <c r="B4506" s="2">
        <f t="shared" si="630"/>
        <v>45.02999999999961</v>
      </c>
      <c r="C4506" s="428">
        <f t="shared" si="636"/>
        <v>45.03</v>
      </c>
      <c r="D4506" s="425">
        <f t="shared" si="631"/>
        <v>0.45030645316487961</v>
      </c>
      <c r="E4506" s="433">
        <f t="shared" si="637"/>
        <v>45.03</v>
      </c>
      <c r="F4506" s="430">
        <f t="shared" si="632"/>
        <v>0.46150992152139991</v>
      </c>
      <c r="G4506" s="439">
        <f t="shared" si="638"/>
        <v>45.03</v>
      </c>
      <c r="H4506" s="435">
        <f t="shared" si="633"/>
        <v>0.46150992152139991</v>
      </c>
      <c r="I4506" s="577">
        <f t="shared" si="638"/>
        <v>45.03</v>
      </c>
      <c r="J4506" s="573">
        <f t="shared" si="634"/>
        <v>0.85841329224992857</v>
      </c>
    </row>
    <row r="4507" spans="1:10" x14ac:dyDescent="0.25">
      <c r="A4507">
        <f t="shared" si="635"/>
        <v>0.45040644126044699</v>
      </c>
      <c r="B4507" s="2">
        <f t="shared" si="630"/>
        <v>45.039999999999608</v>
      </c>
      <c r="C4507" s="428">
        <f t="shared" si="636"/>
        <v>45.04</v>
      </c>
      <c r="D4507" s="425">
        <f t="shared" si="631"/>
        <v>0.45040644126045087</v>
      </c>
      <c r="E4507" s="433">
        <f t="shared" si="637"/>
        <v>45.04</v>
      </c>
      <c r="F4507" s="430">
        <f t="shared" si="632"/>
        <v>0.46160449053713709</v>
      </c>
      <c r="G4507" s="439">
        <f t="shared" si="638"/>
        <v>45.04</v>
      </c>
      <c r="H4507" s="435">
        <f t="shared" si="633"/>
        <v>0.46160449053713709</v>
      </c>
      <c r="I4507" s="577">
        <f t="shared" si="638"/>
        <v>45.04</v>
      </c>
      <c r="J4507" s="573">
        <f t="shared" si="634"/>
        <v>0.85849663728370884</v>
      </c>
    </row>
    <row r="4508" spans="1:10" x14ac:dyDescent="0.25">
      <c r="A4508">
        <f t="shared" si="635"/>
        <v>0.45050642937857915</v>
      </c>
      <c r="B4508" s="2">
        <f t="shared" si="630"/>
        <v>45.049999999999606</v>
      </c>
      <c r="C4508" s="428">
        <f t="shared" si="636"/>
        <v>45.05</v>
      </c>
      <c r="D4508" s="425">
        <f t="shared" si="631"/>
        <v>0.45050642937858304</v>
      </c>
      <c r="E4508" s="433">
        <f t="shared" si="637"/>
        <v>45.05</v>
      </c>
      <c r="F4508" s="430">
        <f t="shared" si="632"/>
        <v>0.46169906231335278</v>
      </c>
      <c r="G4508" s="439">
        <f t="shared" si="638"/>
        <v>45.05</v>
      </c>
      <c r="H4508" s="435">
        <f t="shared" si="633"/>
        <v>0.46169906231335278</v>
      </c>
      <c r="I4508" s="577">
        <f t="shared" si="638"/>
        <v>45.05</v>
      </c>
      <c r="J4508" s="573">
        <f t="shared" si="634"/>
        <v>0.85857998367680066</v>
      </c>
    </row>
    <row r="4509" spans="1:10" x14ac:dyDescent="0.25">
      <c r="A4509">
        <f t="shared" si="635"/>
        <v>0.45060641751922847</v>
      </c>
      <c r="B4509" s="2">
        <f t="shared" si="630"/>
        <v>45.059999999999604</v>
      </c>
      <c r="C4509" s="428">
        <f t="shared" si="636"/>
        <v>45.06</v>
      </c>
      <c r="D4509" s="425">
        <f t="shared" si="631"/>
        <v>0.45060641751923242</v>
      </c>
      <c r="E4509" s="433">
        <f t="shared" si="637"/>
        <v>45.06</v>
      </c>
      <c r="F4509" s="430">
        <f t="shared" si="632"/>
        <v>0.46179363684862801</v>
      </c>
      <c r="G4509" s="439">
        <f t="shared" si="638"/>
        <v>45.06</v>
      </c>
      <c r="H4509" s="435">
        <f t="shared" si="633"/>
        <v>0.46179363684862801</v>
      </c>
      <c r="I4509" s="577">
        <f t="shared" si="638"/>
        <v>45.06</v>
      </c>
      <c r="J4509" s="573">
        <f t="shared" si="634"/>
        <v>0.85866333142903772</v>
      </c>
    </row>
    <row r="4510" spans="1:10" x14ac:dyDescent="0.25">
      <c r="A4510">
        <f t="shared" si="635"/>
        <v>0.45070640568235121</v>
      </c>
      <c r="B4510" s="2">
        <f t="shared" si="630"/>
        <v>45.069999999999602</v>
      </c>
      <c r="C4510" s="428">
        <f t="shared" si="636"/>
        <v>45.07</v>
      </c>
      <c r="D4510" s="425">
        <f t="shared" si="631"/>
        <v>0.45070640568235515</v>
      </c>
      <c r="E4510" s="433">
        <f t="shared" si="637"/>
        <v>45.07</v>
      </c>
      <c r="F4510" s="430">
        <f t="shared" si="632"/>
        <v>0.46188821414154435</v>
      </c>
      <c r="G4510" s="439">
        <f t="shared" si="638"/>
        <v>45.07</v>
      </c>
      <c r="H4510" s="435">
        <f t="shared" si="633"/>
        <v>0.46188821414154435</v>
      </c>
      <c r="I4510" s="577">
        <f t="shared" si="638"/>
        <v>45.07</v>
      </c>
      <c r="J4510" s="573">
        <f t="shared" si="634"/>
        <v>0.85874668054025383</v>
      </c>
    </row>
    <row r="4511" spans="1:10" x14ac:dyDescent="0.25">
      <c r="A4511">
        <f t="shared" si="635"/>
        <v>0.45080639386790367</v>
      </c>
      <c r="B4511" s="2">
        <f t="shared" si="630"/>
        <v>45.0799999999996</v>
      </c>
      <c r="C4511" s="428">
        <f t="shared" si="636"/>
        <v>45.08</v>
      </c>
      <c r="D4511" s="425">
        <f t="shared" si="631"/>
        <v>0.45080639386790761</v>
      </c>
      <c r="E4511" s="433">
        <f t="shared" si="637"/>
        <v>45.08</v>
      </c>
      <c r="F4511" s="430">
        <f t="shared" si="632"/>
        <v>0.461982794190684</v>
      </c>
      <c r="G4511" s="439">
        <f t="shared" si="638"/>
        <v>45.08</v>
      </c>
      <c r="H4511" s="435">
        <f t="shared" si="633"/>
        <v>0.461982794190684</v>
      </c>
      <c r="I4511" s="577">
        <f t="shared" si="638"/>
        <v>45.08</v>
      </c>
      <c r="J4511" s="573">
        <f t="shared" si="634"/>
        <v>0.8588300310102821</v>
      </c>
    </row>
    <row r="4512" spans="1:10" x14ac:dyDescent="0.25">
      <c r="A4512">
        <f t="shared" si="635"/>
        <v>0.45090638207584238</v>
      </c>
      <c r="B4512" s="2">
        <f t="shared" ref="B4512:B4575" si="639">B4511+0.01</f>
        <v>45.089999999999598</v>
      </c>
      <c r="C4512" s="428">
        <f t="shared" si="636"/>
        <v>45.09</v>
      </c>
      <c r="D4512" s="425">
        <f t="shared" si="631"/>
        <v>0.45090638207584638</v>
      </c>
      <c r="E4512" s="433">
        <f t="shared" si="637"/>
        <v>45.09</v>
      </c>
      <c r="F4512" s="430">
        <f t="shared" si="632"/>
        <v>0.46207737699463014</v>
      </c>
      <c r="G4512" s="439">
        <f t="shared" si="638"/>
        <v>45.09</v>
      </c>
      <c r="H4512" s="435">
        <f t="shared" si="633"/>
        <v>0.46207737699463014</v>
      </c>
      <c r="I4512" s="577">
        <f t="shared" si="638"/>
        <v>45.09</v>
      </c>
      <c r="J4512" s="573">
        <f t="shared" si="634"/>
        <v>0.85891338283895713</v>
      </c>
    </row>
    <row r="4513" spans="1:10" x14ac:dyDescent="0.25">
      <c r="A4513">
        <f t="shared" si="635"/>
        <v>0.45100637030612378</v>
      </c>
      <c r="B4513" s="2">
        <f t="shared" si="639"/>
        <v>45.099999999999596</v>
      </c>
      <c r="C4513" s="428">
        <f t="shared" si="636"/>
        <v>45.1</v>
      </c>
      <c r="D4513" s="425">
        <f t="shared" si="631"/>
        <v>0.45100637030612784</v>
      </c>
      <c r="E4513" s="433">
        <f t="shared" si="637"/>
        <v>45.1</v>
      </c>
      <c r="F4513" s="430">
        <f t="shared" si="632"/>
        <v>0.46217196255196619</v>
      </c>
      <c r="G4513" s="439">
        <f t="shared" si="638"/>
        <v>45.1</v>
      </c>
      <c r="H4513" s="435">
        <f t="shared" si="633"/>
        <v>0.46217196255196619</v>
      </c>
      <c r="I4513" s="577">
        <f t="shared" si="638"/>
        <v>45.1</v>
      </c>
      <c r="J4513" s="573">
        <f t="shared" si="634"/>
        <v>0.85899673602611182</v>
      </c>
    </row>
    <row r="4514" spans="1:10" x14ac:dyDescent="0.25">
      <c r="A4514">
        <f t="shared" si="635"/>
        <v>0.45110635855870457</v>
      </c>
      <c r="B4514" s="2">
        <f t="shared" si="639"/>
        <v>45.109999999999594</v>
      </c>
      <c r="C4514" s="428">
        <f t="shared" si="636"/>
        <v>45.11</v>
      </c>
      <c r="D4514" s="425">
        <f t="shared" si="631"/>
        <v>0.45110635855870856</v>
      </c>
      <c r="E4514" s="433">
        <f t="shared" si="637"/>
        <v>45.11</v>
      </c>
      <c r="F4514" s="430">
        <f t="shared" si="632"/>
        <v>0.46226655086127683</v>
      </c>
      <c r="G4514" s="439">
        <f t="shared" si="638"/>
        <v>45.11</v>
      </c>
      <c r="H4514" s="435">
        <f t="shared" si="633"/>
        <v>0.46226655086127683</v>
      </c>
      <c r="I4514" s="577">
        <f t="shared" si="638"/>
        <v>45.11</v>
      </c>
      <c r="J4514" s="573">
        <f t="shared" si="634"/>
        <v>0.85908009057157997</v>
      </c>
    </row>
    <row r="4515" spans="1:10" x14ac:dyDescent="0.25">
      <c r="A4515">
        <f t="shared" si="635"/>
        <v>0.45120634683354133</v>
      </c>
      <c r="B4515" s="2">
        <f t="shared" si="639"/>
        <v>45.119999999999592</v>
      </c>
      <c r="C4515" s="428">
        <f t="shared" si="636"/>
        <v>45.12</v>
      </c>
      <c r="D4515" s="425">
        <f t="shared" si="631"/>
        <v>0.45120634683354544</v>
      </c>
      <c r="E4515" s="433">
        <f t="shared" si="637"/>
        <v>45.12</v>
      </c>
      <c r="F4515" s="430">
        <f t="shared" si="632"/>
        <v>0.4623611419211468</v>
      </c>
      <c r="G4515" s="439">
        <f t="shared" si="638"/>
        <v>45.12</v>
      </c>
      <c r="H4515" s="435">
        <f t="shared" si="633"/>
        <v>0.4623611419211468</v>
      </c>
      <c r="I4515" s="577">
        <f t="shared" si="638"/>
        <v>45.12</v>
      </c>
      <c r="J4515" s="573">
        <f t="shared" si="634"/>
        <v>0.85916344647519571</v>
      </c>
    </row>
    <row r="4516" spans="1:10" x14ac:dyDescent="0.25">
      <c r="A4516">
        <f t="shared" si="635"/>
        <v>0.45130633513059093</v>
      </c>
      <c r="B4516" s="2">
        <f t="shared" si="639"/>
        <v>45.12999999999959</v>
      </c>
      <c r="C4516" s="428">
        <f t="shared" si="636"/>
        <v>45.13</v>
      </c>
      <c r="D4516" s="425">
        <f t="shared" si="631"/>
        <v>0.45130633513059504</v>
      </c>
      <c r="E4516" s="433">
        <f t="shared" si="637"/>
        <v>45.13</v>
      </c>
      <c r="F4516" s="430">
        <f t="shared" si="632"/>
        <v>0.46245573573016219</v>
      </c>
      <c r="G4516" s="439">
        <f t="shared" si="638"/>
        <v>45.13</v>
      </c>
      <c r="H4516" s="435">
        <f t="shared" si="633"/>
        <v>0.46245573573016219</v>
      </c>
      <c r="I4516" s="577">
        <f t="shared" si="638"/>
        <v>45.13</v>
      </c>
      <c r="J4516" s="573">
        <f t="shared" si="634"/>
        <v>0.85924680373679263</v>
      </c>
    </row>
    <row r="4517" spans="1:10" x14ac:dyDescent="0.25">
      <c r="A4517">
        <f t="shared" si="635"/>
        <v>0.4514063234498103</v>
      </c>
      <c r="B4517" s="2">
        <f t="shared" si="639"/>
        <v>45.139999999999588</v>
      </c>
      <c r="C4517" s="428">
        <f t="shared" si="636"/>
        <v>45.14</v>
      </c>
      <c r="D4517" s="425">
        <f t="shared" si="631"/>
        <v>0.45140632344981435</v>
      </c>
      <c r="E4517" s="433">
        <f t="shared" si="637"/>
        <v>45.14</v>
      </c>
      <c r="F4517" s="430">
        <f t="shared" si="632"/>
        <v>0.46255033228690923</v>
      </c>
      <c r="G4517" s="439">
        <f t="shared" si="638"/>
        <v>45.14</v>
      </c>
      <c r="H4517" s="435">
        <f t="shared" si="633"/>
        <v>0.46255033228690923</v>
      </c>
      <c r="I4517" s="577">
        <f t="shared" si="638"/>
        <v>45.14</v>
      </c>
      <c r="J4517" s="573">
        <f t="shared" si="634"/>
        <v>0.85933016235620463</v>
      </c>
    </row>
    <row r="4518" spans="1:10" x14ac:dyDescent="0.25">
      <c r="A4518">
        <f t="shared" si="635"/>
        <v>0.45150631179115619</v>
      </c>
      <c r="B4518" s="2">
        <f t="shared" si="639"/>
        <v>45.149999999999586</v>
      </c>
      <c r="C4518" s="428">
        <f t="shared" si="636"/>
        <v>45.15</v>
      </c>
      <c r="D4518" s="425">
        <f t="shared" si="631"/>
        <v>0.45150631179116035</v>
      </c>
      <c r="E4518" s="433">
        <f t="shared" si="637"/>
        <v>45.15</v>
      </c>
      <c r="F4518" s="430">
        <f t="shared" si="632"/>
        <v>0.46264493158997511</v>
      </c>
      <c r="G4518" s="439">
        <f t="shared" si="638"/>
        <v>45.15</v>
      </c>
      <c r="H4518" s="435">
        <f t="shared" si="633"/>
        <v>0.46264493158997511</v>
      </c>
      <c r="I4518" s="577">
        <f t="shared" si="638"/>
        <v>45.15</v>
      </c>
      <c r="J4518" s="573">
        <f t="shared" si="634"/>
        <v>0.85941352233326518</v>
      </c>
    </row>
    <row r="4519" spans="1:10" x14ac:dyDescent="0.25">
      <c r="A4519">
        <f t="shared" si="635"/>
        <v>0.45160630015458592</v>
      </c>
      <c r="B4519" s="2">
        <f t="shared" si="639"/>
        <v>45.159999999999584</v>
      </c>
      <c r="C4519" s="428">
        <f t="shared" si="636"/>
        <v>45.16</v>
      </c>
      <c r="D4519" s="425">
        <f t="shared" si="631"/>
        <v>0.45160630015458997</v>
      </c>
      <c r="E4519" s="433">
        <f t="shared" si="637"/>
        <v>45.16</v>
      </c>
      <c r="F4519" s="430">
        <f t="shared" si="632"/>
        <v>0.46273953363794773</v>
      </c>
      <c r="G4519" s="439">
        <f t="shared" si="638"/>
        <v>45.16</v>
      </c>
      <c r="H4519" s="435">
        <f t="shared" si="633"/>
        <v>0.46273953363794773</v>
      </c>
      <c r="I4519" s="577">
        <f t="shared" si="638"/>
        <v>45.16</v>
      </c>
      <c r="J4519" s="573">
        <f t="shared" si="634"/>
        <v>0.85949688366780863</v>
      </c>
    </row>
    <row r="4520" spans="1:10" x14ac:dyDescent="0.25">
      <c r="A4520">
        <f t="shared" si="635"/>
        <v>0.4517062885400564</v>
      </c>
      <c r="B4520" s="2">
        <f t="shared" si="639"/>
        <v>45.169999999999582</v>
      </c>
      <c r="C4520" s="428">
        <f t="shared" si="636"/>
        <v>45.17</v>
      </c>
      <c r="D4520" s="425">
        <f t="shared" si="631"/>
        <v>0.45170628854006051</v>
      </c>
      <c r="E4520" s="433">
        <f t="shared" si="637"/>
        <v>45.17</v>
      </c>
      <c r="F4520" s="430">
        <f t="shared" si="632"/>
        <v>0.46283413842941551</v>
      </c>
      <c r="G4520" s="439">
        <f t="shared" si="638"/>
        <v>45.17</v>
      </c>
      <c r="H4520" s="435">
        <f t="shared" si="633"/>
        <v>0.46283413842941551</v>
      </c>
      <c r="I4520" s="577">
        <f t="shared" si="638"/>
        <v>45.17</v>
      </c>
      <c r="J4520" s="573">
        <f t="shared" si="634"/>
        <v>0.8595802463596689</v>
      </c>
    </row>
    <row r="4521" spans="1:10" x14ac:dyDescent="0.25">
      <c r="A4521">
        <f t="shared" si="635"/>
        <v>0.4518062769475249</v>
      </c>
      <c r="B4521" s="2">
        <f t="shared" si="639"/>
        <v>45.17999999999958</v>
      </c>
      <c r="C4521" s="428">
        <f t="shared" si="636"/>
        <v>45.18</v>
      </c>
      <c r="D4521" s="425">
        <f t="shared" si="631"/>
        <v>0.45180627694752906</v>
      </c>
      <c r="E4521" s="433">
        <f t="shared" si="637"/>
        <v>45.18</v>
      </c>
      <c r="F4521" s="430">
        <f t="shared" si="632"/>
        <v>0.46292874596296779</v>
      </c>
      <c r="G4521" s="439">
        <f t="shared" si="638"/>
        <v>45.18</v>
      </c>
      <c r="H4521" s="435">
        <f t="shared" si="633"/>
        <v>0.46292874596296779</v>
      </c>
      <c r="I4521" s="577">
        <f t="shared" si="638"/>
        <v>45.18</v>
      </c>
      <c r="J4521" s="573">
        <f t="shared" si="634"/>
        <v>0.85966361040867934</v>
      </c>
    </row>
    <row r="4522" spans="1:10" x14ac:dyDescent="0.25">
      <c r="A4522">
        <f t="shared" si="635"/>
        <v>0.45190626537694867</v>
      </c>
      <c r="B4522" s="2">
        <f t="shared" si="639"/>
        <v>45.189999999999579</v>
      </c>
      <c r="C4522" s="428">
        <f t="shared" si="636"/>
        <v>45.19</v>
      </c>
      <c r="D4522" s="425">
        <f t="shared" si="631"/>
        <v>0.45190626537695289</v>
      </c>
      <c r="E4522" s="433">
        <f t="shared" si="637"/>
        <v>45.19</v>
      </c>
      <c r="F4522" s="430">
        <f t="shared" si="632"/>
        <v>0.46302335623719437</v>
      </c>
      <c r="G4522" s="439">
        <f t="shared" si="638"/>
        <v>45.19</v>
      </c>
      <c r="H4522" s="435">
        <f t="shared" si="633"/>
        <v>0.46302335623719437</v>
      </c>
      <c r="I4522" s="577">
        <f t="shared" si="638"/>
        <v>45.19</v>
      </c>
      <c r="J4522" s="573">
        <f t="shared" si="634"/>
        <v>0.85974697581467441</v>
      </c>
    </row>
    <row r="4523" spans="1:10" x14ac:dyDescent="0.25">
      <c r="A4523">
        <f t="shared" si="635"/>
        <v>0.45200625382828524</v>
      </c>
      <c r="B4523" s="2">
        <f t="shared" si="639"/>
        <v>45.199999999999577</v>
      </c>
      <c r="C4523" s="428">
        <f t="shared" si="636"/>
        <v>45.2</v>
      </c>
      <c r="D4523" s="425">
        <f t="shared" si="631"/>
        <v>0.45200625382828952</v>
      </c>
      <c r="E4523" s="433">
        <f t="shared" si="637"/>
        <v>45.2</v>
      </c>
      <c r="F4523" s="430">
        <f t="shared" si="632"/>
        <v>0.46311796925068605</v>
      </c>
      <c r="G4523" s="439">
        <f t="shared" si="638"/>
        <v>45.2</v>
      </c>
      <c r="H4523" s="435">
        <f t="shared" si="633"/>
        <v>0.46311796925068605</v>
      </c>
      <c r="I4523" s="577">
        <f t="shared" si="638"/>
        <v>45.2</v>
      </c>
      <c r="J4523" s="573">
        <f t="shared" si="634"/>
        <v>0.85983034257748781</v>
      </c>
    </row>
    <row r="4524" spans="1:10" x14ac:dyDescent="0.25">
      <c r="A4524">
        <f t="shared" si="635"/>
        <v>0.45210624230149193</v>
      </c>
      <c r="B4524" s="2">
        <f t="shared" si="639"/>
        <v>45.209999999999575</v>
      </c>
      <c r="C4524" s="428">
        <f t="shared" si="636"/>
        <v>45.21</v>
      </c>
      <c r="D4524" s="425">
        <f t="shared" si="631"/>
        <v>0.45210624230149615</v>
      </c>
      <c r="E4524" s="433">
        <f t="shared" si="637"/>
        <v>45.21</v>
      </c>
      <c r="F4524" s="430">
        <f t="shared" si="632"/>
        <v>0.46321258500203377</v>
      </c>
      <c r="G4524" s="439">
        <f t="shared" si="638"/>
        <v>45.21</v>
      </c>
      <c r="H4524" s="435">
        <f t="shared" si="633"/>
        <v>0.46321258500203377</v>
      </c>
      <c r="I4524" s="577">
        <f t="shared" si="638"/>
        <v>45.21</v>
      </c>
      <c r="J4524" s="573">
        <f t="shared" si="634"/>
        <v>0.85991371069695366</v>
      </c>
    </row>
    <row r="4525" spans="1:10" x14ac:dyDescent="0.25">
      <c r="A4525">
        <f t="shared" si="635"/>
        <v>0.45220623079652633</v>
      </c>
      <c r="B4525" s="2">
        <f t="shared" si="639"/>
        <v>45.219999999999573</v>
      </c>
      <c r="C4525" s="428">
        <f t="shared" si="636"/>
        <v>45.22</v>
      </c>
      <c r="D4525" s="425">
        <f t="shared" si="631"/>
        <v>0.45220623079653055</v>
      </c>
      <c r="E4525" s="433">
        <f t="shared" si="637"/>
        <v>45.22</v>
      </c>
      <c r="F4525" s="430">
        <f t="shared" si="632"/>
        <v>0.4633072034898299</v>
      </c>
      <c r="G4525" s="439">
        <f t="shared" si="638"/>
        <v>45.22</v>
      </c>
      <c r="H4525" s="435">
        <f t="shared" si="633"/>
        <v>0.4633072034898299</v>
      </c>
      <c r="I4525" s="577">
        <f t="shared" si="638"/>
        <v>45.22</v>
      </c>
      <c r="J4525" s="573">
        <f t="shared" si="634"/>
        <v>0.85999708017290588</v>
      </c>
    </row>
    <row r="4526" spans="1:10" x14ac:dyDescent="0.25">
      <c r="A4526">
        <f t="shared" si="635"/>
        <v>0.45230621931334619</v>
      </c>
      <c r="B4526" s="2">
        <f t="shared" si="639"/>
        <v>45.229999999999571</v>
      </c>
      <c r="C4526" s="428">
        <f t="shared" si="636"/>
        <v>45.23</v>
      </c>
      <c r="D4526" s="425">
        <f t="shared" si="631"/>
        <v>0.45230621931335041</v>
      </c>
      <c r="E4526" s="433">
        <f t="shared" si="637"/>
        <v>45.23</v>
      </c>
      <c r="F4526" s="430">
        <f t="shared" si="632"/>
        <v>0.46340182471266678</v>
      </c>
      <c r="G4526" s="439">
        <f t="shared" si="638"/>
        <v>45.23</v>
      </c>
      <c r="H4526" s="435">
        <f t="shared" si="633"/>
        <v>0.46340182471266678</v>
      </c>
      <c r="I4526" s="577">
        <f t="shared" si="638"/>
        <v>45.23</v>
      </c>
      <c r="J4526" s="573">
        <f t="shared" si="634"/>
        <v>0.86008045100517894</v>
      </c>
    </row>
    <row r="4527" spans="1:10" x14ac:dyDescent="0.25">
      <c r="A4527">
        <f t="shared" si="635"/>
        <v>0.45240620785190899</v>
      </c>
      <c r="B4527" s="2">
        <f t="shared" si="639"/>
        <v>45.239999999999569</v>
      </c>
      <c r="C4527" s="428">
        <f t="shared" si="636"/>
        <v>45.24</v>
      </c>
      <c r="D4527" s="425">
        <f t="shared" si="631"/>
        <v>0.45240620785191338</v>
      </c>
      <c r="E4527" s="433">
        <f t="shared" si="637"/>
        <v>45.24</v>
      </c>
      <c r="F4527" s="430">
        <f t="shared" si="632"/>
        <v>0.46349644866913803</v>
      </c>
      <c r="G4527" s="439">
        <f t="shared" si="638"/>
        <v>45.24</v>
      </c>
      <c r="H4527" s="435">
        <f t="shared" si="633"/>
        <v>0.46349644866913803</v>
      </c>
      <c r="I4527" s="577">
        <f t="shared" si="638"/>
        <v>45.24</v>
      </c>
      <c r="J4527" s="573">
        <f t="shared" si="634"/>
        <v>0.86016382319360629</v>
      </c>
    </row>
    <row r="4528" spans="1:10" x14ac:dyDescent="0.25">
      <c r="A4528">
        <f t="shared" si="635"/>
        <v>0.45250619641217271</v>
      </c>
      <c r="B4528" s="2">
        <f t="shared" si="639"/>
        <v>45.249999999999567</v>
      </c>
      <c r="C4528" s="428">
        <f t="shared" si="636"/>
        <v>45.25</v>
      </c>
      <c r="D4528" s="425">
        <f t="shared" si="631"/>
        <v>0.45250619641217715</v>
      </c>
      <c r="E4528" s="433">
        <f t="shared" si="637"/>
        <v>45.25</v>
      </c>
      <c r="F4528" s="430">
        <f t="shared" si="632"/>
        <v>0.4635910753578375</v>
      </c>
      <c r="G4528" s="439">
        <f t="shared" si="638"/>
        <v>45.25</v>
      </c>
      <c r="H4528" s="435">
        <f t="shared" si="633"/>
        <v>0.4635910753578375</v>
      </c>
      <c r="I4528" s="577">
        <f t="shared" si="638"/>
        <v>45.25</v>
      </c>
      <c r="J4528" s="573">
        <f t="shared" si="634"/>
        <v>0.8602471967380223</v>
      </c>
    </row>
    <row r="4529" spans="1:10" x14ac:dyDescent="0.25">
      <c r="A4529">
        <f t="shared" si="635"/>
        <v>0.45260618499409533</v>
      </c>
      <c r="B4529" s="2">
        <f t="shared" si="639"/>
        <v>45.259999999999565</v>
      </c>
      <c r="C4529" s="428">
        <f t="shared" si="636"/>
        <v>45.26</v>
      </c>
      <c r="D4529" s="425">
        <f t="shared" si="631"/>
        <v>0.45260618499409966</v>
      </c>
      <c r="E4529" s="433">
        <f t="shared" si="637"/>
        <v>45.26</v>
      </c>
      <c r="F4529" s="430">
        <f t="shared" si="632"/>
        <v>0.4636857047773601</v>
      </c>
      <c r="G4529" s="439">
        <f t="shared" si="638"/>
        <v>45.26</v>
      </c>
      <c r="H4529" s="435">
        <f t="shared" si="633"/>
        <v>0.4636857047773601</v>
      </c>
      <c r="I4529" s="577">
        <f t="shared" si="638"/>
        <v>45.26</v>
      </c>
      <c r="J4529" s="573">
        <f t="shared" si="634"/>
        <v>0.86033057163826154</v>
      </c>
    </row>
    <row r="4530" spans="1:10" x14ac:dyDescent="0.25">
      <c r="A4530">
        <f t="shared" si="635"/>
        <v>0.45270617359763454</v>
      </c>
      <c r="B4530" s="2">
        <f t="shared" si="639"/>
        <v>45.269999999999563</v>
      </c>
      <c r="C4530" s="428">
        <f t="shared" si="636"/>
        <v>45.27</v>
      </c>
      <c r="D4530" s="425">
        <f t="shared" si="631"/>
        <v>0.45270617359763893</v>
      </c>
      <c r="E4530" s="433">
        <f t="shared" si="637"/>
        <v>45.27</v>
      </c>
      <c r="F4530" s="430">
        <f t="shared" si="632"/>
        <v>0.46378033692630111</v>
      </c>
      <c r="G4530" s="439">
        <f t="shared" si="638"/>
        <v>45.27</v>
      </c>
      <c r="H4530" s="435">
        <f t="shared" si="633"/>
        <v>0.46378033692630111</v>
      </c>
      <c r="I4530" s="577">
        <f t="shared" si="638"/>
        <v>45.27</v>
      </c>
      <c r="J4530" s="573">
        <f t="shared" si="634"/>
        <v>0.86041394789415748</v>
      </c>
    </row>
    <row r="4531" spans="1:10" x14ac:dyDescent="0.25">
      <c r="A4531">
        <f t="shared" si="635"/>
        <v>0.45280616222274861</v>
      </c>
      <c r="B4531" s="2">
        <f t="shared" si="639"/>
        <v>45.279999999999561</v>
      </c>
      <c r="C4531" s="428">
        <f t="shared" si="636"/>
        <v>45.28</v>
      </c>
      <c r="D4531" s="425">
        <f t="shared" si="631"/>
        <v>0.45280616222275294</v>
      </c>
      <c r="E4531" s="433">
        <f t="shared" si="637"/>
        <v>45.28</v>
      </c>
      <c r="F4531" s="430">
        <f t="shared" si="632"/>
        <v>0.46387497180325671</v>
      </c>
      <c r="G4531" s="439">
        <f t="shared" si="638"/>
        <v>45.28</v>
      </c>
      <c r="H4531" s="435">
        <f t="shared" si="633"/>
        <v>0.46387497180325671</v>
      </c>
      <c r="I4531" s="577">
        <f t="shared" si="638"/>
        <v>45.28</v>
      </c>
      <c r="J4531" s="573">
        <f t="shared" si="634"/>
        <v>0.8604973255055447</v>
      </c>
    </row>
    <row r="4532" spans="1:10" x14ac:dyDescent="0.25">
      <c r="A4532">
        <f t="shared" si="635"/>
        <v>0.45290615086939562</v>
      </c>
      <c r="B4532" s="2">
        <f t="shared" si="639"/>
        <v>45.289999999999559</v>
      </c>
      <c r="C4532" s="428">
        <f t="shared" si="636"/>
        <v>45.29</v>
      </c>
      <c r="D4532" s="425">
        <f t="shared" si="631"/>
        <v>0.4529061508694</v>
      </c>
      <c r="E4532" s="433">
        <f t="shared" si="637"/>
        <v>45.29</v>
      </c>
      <c r="F4532" s="430">
        <f t="shared" si="632"/>
        <v>0.46396960940682375</v>
      </c>
      <c r="G4532" s="439">
        <f t="shared" si="638"/>
        <v>45.29</v>
      </c>
      <c r="H4532" s="435">
        <f t="shared" si="633"/>
        <v>0.46396960940682375</v>
      </c>
      <c r="I4532" s="577">
        <f t="shared" si="638"/>
        <v>45.29</v>
      </c>
      <c r="J4532" s="573">
        <f t="shared" si="634"/>
        <v>0.86058070447225721</v>
      </c>
    </row>
    <row r="4533" spans="1:10" x14ac:dyDescent="0.25">
      <c r="A4533">
        <f t="shared" si="635"/>
        <v>0.45300613953753366</v>
      </c>
      <c r="B4533" s="2">
        <f t="shared" si="639"/>
        <v>45.299999999999557</v>
      </c>
      <c r="C4533" s="428">
        <f t="shared" si="636"/>
        <v>45.3</v>
      </c>
      <c r="D4533" s="425">
        <f t="shared" si="631"/>
        <v>0.4530061395375381</v>
      </c>
      <c r="E4533" s="433">
        <f t="shared" si="637"/>
        <v>45.3</v>
      </c>
      <c r="F4533" s="430">
        <f t="shared" si="632"/>
        <v>0.46406424973559957</v>
      </c>
      <c r="G4533" s="439">
        <f t="shared" si="638"/>
        <v>45.3</v>
      </c>
      <c r="H4533" s="435">
        <f t="shared" si="633"/>
        <v>0.46406424973559957</v>
      </c>
      <c r="I4533" s="577">
        <f t="shared" si="638"/>
        <v>45.3</v>
      </c>
      <c r="J4533" s="573">
        <f t="shared" si="634"/>
        <v>0.86066408479412981</v>
      </c>
    </row>
    <row r="4534" spans="1:10" x14ac:dyDescent="0.25">
      <c r="A4534">
        <f t="shared" si="635"/>
        <v>0.45310612822712115</v>
      </c>
      <c r="B4534" s="2">
        <f t="shared" si="639"/>
        <v>45.309999999999555</v>
      </c>
      <c r="C4534" s="428">
        <f t="shared" si="636"/>
        <v>45.31</v>
      </c>
      <c r="D4534" s="425">
        <f t="shared" si="631"/>
        <v>0.4531061282271257</v>
      </c>
      <c r="E4534" s="433">
        <f t="shared" si="637"/>
        <v>45.31</v>
      </c>
      <c r="F4534" s="430">
        <f t="shared" si="632"/>
        <v>0.46415889278818251</v>
      </c>
      <c r="G4534" s="439">
        <f t="shared" si="638"/>
        <v>45.31</v>
      </c>
      <c r="H4534" s="435">
        <f t="shared" si="633"/>
        <v>0.46415889278818251</v>
      </c>
      <c r="I4534" s="577">
        <f t="shared" si="638"/>
        <v>45.31</v>
      </c>
      <c r="J4534" s="573">
        <f t="shared" si="634"/>
        <v>0.86074746647099587</v>
      </c>
    </row>
    <row r="4535" spans="1:10" x14ac:dyDescent="0.25">
      <c r="A4535">
        <f t="shared" si="635"/>
        <v>0.45320611693811658</v>
      </c>
      <c r="B4535" s="2">
        <f t="shared" si="639"/>
        <v>45.319999999999553</v>
      </c>
      <c r="C4535" s="428">
        <f t="shared" si="636"/>
        <v>45.32</v>
      </c>
      <c r="D4535" s="425">
        <f t="shared" si="631"/>
        <v>0.45320611693812107</v>
      </c>
      <c r="E4535" s="433">
        <f t="shared" si="637"/>
        <v>45.32</v>
      </c>
      <c r="F4535" s="430">
        <f t="shared" si="632"/>
        <v>0.46425353856317136</v>
      </c>
      <c r="G4535" s="439">
        <f t="shared" si="638"/>
        <v>45.32</v>
      </c>
      <c r="H4535" s="435">
        <f t="shared" si="633"/>
        <v>0.46425353856317136</v>
      </c>
      <c r="I4535" s="577">
        <f t="shared" si="638"/>
        <v>45.32</v>
      </c>
      <c r="J4535" s="573">
        <f t="shared" si="634"/>
        <v>0.8608308495026904</v>
      </c>
    </row>
    <row r="4536" spans="1:10" x14ac:dyDescent="0.25">
      <c r="A4536">
        <f t="shared" si="635"/>
        <v>0.45330610567047824</v>
      </c>
      <c r="B4536" s="2">
        <f t="shared" si="639"/>
        <v>45.329999999999551</v>
      </c>
      <c r="C4536" s="428">
        <f t="shared" si="636"/>
        <v>45.33</v>
      </c>
      <c r="D4536" s="425">
        <f t="shared" si="631"/>
        <v>0.4533061056704828</v>
      </c>
      <c r="E4536" s="433">
        <f t="shared" si="637"/>
        <v>45.33</v>
      </c>
      <c r="F4536" s="430">
        <f t="shared" si="632"/>
        <v>0.46434818705916564</v>
      </c>
      <c r="G4536" s="439">
        <f t="shared" si="638"/>
        <v>45.33</v>
      </c>
      <c r="H4536" s="435">
        <f t="shared" si="633"/>
        <v>0.46434818705916564</v>
      </c>
      <c r="I4536" s="577">
        <f t="shared" si="638"/>
        <v>45.33</v>
      </c>
      <c r="J4536" s="573">
        <f t="shared" si="634"/>
        <v>0.86091423388904742</v>
      </c>
    </row>
    <row r="4537" spans="1:10" x14ac:dyDescent="0.25">
      <c r="A4537">
        <f t="shared" si="635"/>
        <v>0.45340609442416485</v>
      </c>
      <c r="B4537" s="2">
        <f t="shared" si="639"/>
        <v>45.339999999999549</v>
      </c>
      <c r="C4537" s="428">
        <f t="shared" si="636"/>
        <v>45.34</v>
      </c>
      <c r="D4537" s="425">
        <f t="shared" si="631"/>
        <v>0.45340609442416935</v>
      </c>
      <c r="E4537" s="433">
        <f t="shared" si="637"/>
        <v>45.34</v>
      </c>
      <c r="F4537" s="430">
        <f t="shared" si="632"/>
        <v>0.46444283827476579</v>
      </c>
      <c r="G4537" s="439">
        <f t="shared" si="638"/>
        <v>45.34</v>
      </c>
      <c r="H4537" s="435">
        <f t="shared" si="633"/>
        <v>0.46444283827476579</v>
      </c>
      <c r="I4537" s="577">
        <f t="shared" si="638"/>
        <v>45.34</v>
      </c>
      <c r="J4537" s="573">
        <f t="shared" si="634"/>
        <v>0.86099761962990129</v>
      </c>
    </row>
    <row r="4538" spans="1:10" x14ac:dyDescent="0.25">
      <c r="A4538">
        <f t="shared" si="635"/>
        <v>0.45350608319913488</v>
      </c>
      <c r="B4538" s="2">
        <f t="shared" si="639"/>
        <v>45.349999999999547</v>
      </c>
      <c r="C4538" s="428">
        <f t="shared" si="636"/>
        <v>45.35</v>
      </c>
      <c r="D4538" s="425">
        <f t="shared" si="631"/>
        <v>0.45350608319913938</v>
      </c>
      <c r="E4538" s="433">
        <f t="shared" si="637"/>
        <v>45.35</v>
      </c>
      <c r="F4538" s="430">
        <f t="shared" si="632"/>
        <v>0.46453749220857249</v>
      </c>
      <c r="G4538" s="439">
        <f t="shared" si="638"/>
        <v>45.35</v>
      </c>
      <c r="H4538" s="435">
        <f t="shared" si="633"/>
        <v>0.46453749220857249</v>
      </c>
      <c r="I4538" s="577">
        <f t="shared" si="638"/>
        <v>45.35</v>
      </c>
      <c r="J4538" s="573">
        <f t="shared" si="634"/>
        <v>0.86108100672508658</v>
      </c>
    </row>
    <row r="4539" spans="1:10" x14ac:dyDescent="0.25">
      <c r="A4539">
        <f t="shared" si="635"/>
        <v>0.45360607199534703</v>
      </c>
      <c r="B4539" s="2">
        <f t="shared" si="639"/>
        <v>45.359999999999545</v>
      </c>
      <c r="C4539" s="428">
        <f t="shared" si="636"/>
        <v>45.36</v>
      </c>
      <c r="D4539" s="425">
        <f t="shared" si="631"/>
        <v>0.45360607199535152</v>
      </c>
      <c r="E4539" s="433">
        <f t="shared" si="637"/>
        <v>45.36</v>
      </c>
      <c r="F4539" s="430">
        <f t="shared" si="632"/>
        <v>0.46463214885918741</v>
      </c>
      <c r="G4539" s="439">
        <f t="shared" si="638"/>
        <v>45.36</v>
      </c>
      <c r="H4539" s="435">
        <f t="shared" si="633"/>
        <v>0.46463214885918741</v>
      </c>
      <c r="I4539" s="577">
        <f t="shared" si="638"/>
        <v>45.36</v>
      </c>
      <c r="J4539" s="573">
        <f t="shared" si="634"/>
        <v>0.86116439517443766</v>
      </c>
    </row>
    <row r="4540" spans="1:10" x14ac:dyDescent="0.25">
      <c r="A4540">
        <f t="shared" si="635"/>
        <v>0.45370606081276021</v>
      </c>
      <c r="B4540" s="2">
        <f t="shared" si="639"/>
        <v>45.369999999999543</v>
      </c>
      <c r="C4540" s="428">
        <f t="shared" si="636"/>
        <v>45.37</v>
      </c>
      <c r="D4540" s="425">
        <f t="shared" si="631"/>
        <v>0.45370606081276482</v>
      </c>
      <c r="E4540" s="433">
        <f t="shared" si="637"/>
        <v>45.37</v>
      </c>
      <c r="F4540" s="430">
        <f t="shared" si="632"/>
        <v>0.46472680822521278</v>
      </c>
      <c r="G4540" s="439">
        <f t="shared" si="638"/>
        <v>45.37</v>
      </c>
      <c r="H4540" s="435">
        <f t="shared" si="633"/>
        <v>0.46472680822521278</v>
      </c>
      <c r="I4540" s="577">
        <f t="shared" si="638"/>
        <v>45.37</v>
      </c>
      <c r="J4540" s="573">
        <f t="shared" si="634"/>
        <v>0.86124778497778853</v>
      </c>
    </row>
    <row r="4541" spans="1:10" x14ac:dyDescent="0.25">
      <c r="A4541">
        <f t="shared" si="635"/>
        <v>0.45380604965133337</v>
      </c>
      <c r="B4541" s="2">
        <f t="shared" si="639"/>
        <v>45.379999999999541</v>
      </c>
      <c r="C4541" s="428">
        <f t="shared" si="636"/>
        <v>45.38</v>
      </c>
      <c r="D4541" s="425">
        <f t="shared" si="631"/>
        <v>0.45380604965133792</v>
      </c>
      <c r="E4541" s="433">
        <f t="shared" si="637"/>
        <v>45.38</v>
      </c>
      <c r="F4541" s="430">
        <f t="shared" si="632"/>
        <v>0.46482147030525189</v>
      </c>
      <c r="G4541" s="439">
        <f t="shared" si="638"/>
        <v>45.38</v>
      </c>
      <c r="H4541" s="435">
        <f t="shared" si="633"/>
        <v>0.46482147030525189</v>
      </c>
      <c r="I4541" s="577">
        <f t="shared" si="638"/>
        <v>45.38</v>
      </c>
      <c r="J4541" s="573">
        <f t="shared" si="634"/>
        <v>0.86133117613497445</v>
      </c>
    </row>
    <row r="4542" spans="1:10" x14ac:dyDescent="0.25">
      <c r="A4542">
        <f t="shared" si="635"/>
        <v>0.45390603851102512</v>
      </c>
      <c r="B4542" s="2">
        <f t="shared" si="639"/>
        <v>45.389999999999539</v>
      </c>
      <c r="C4542" s="428">
        <f t="shared" si="636"/>
        <v>45.39</v>
      </c>
      <c r="D4542" s="425">
        <f t="shared" si="631"/>
        <v>0.45390603851102984</v>
      </c>
      <c r="E4542" s="433">
        <f t="shared" si="637"/>
        <v>45.39</v>
      </c>
      <c r="F4542" s="430">
        <f t="shared" si="632"/>
        <v>0.46491613509790808</v>
      </c>
      <c r="G4542" s="439">
        <f t="shared" si="638"/>
        <v>45.39</v>
      </c>
      <c r="H4542" s="435">
        <f t="shared" si="633"/>
        <v>0.46491613509790808</v>
      </c>
      <c r="I4542" s="577">
        <f t="shared" si="638"/>
        <v>45.39</v>
      </c>
      <c r="J4542" s="573">
        <f t="shared" si="634"/>
        <v>0.8614145686458291</v>
      </c>
    </row>
    <row r="4543" spans="1:10" x14ac:dyDescent="0.25">
      <c r="A4543">
        <f t="shared" si="635"/>
        <v>0.45400602739179496</v>
      </c>
      <c r="B4543" s="2">
        <f t="shared" si="639"/>
        <v>45.399999999999537</v>
      </c>
      <c r="C4543" s="428">
        <f t="shared" si="636"/>
        <v>45.4</v>
      </c>
      <c r="D4543" s="425">
        <f t="shared" si="631"/>
        <v>0.45400602739179957</v>
      </c>
      <c r="E4543" s="433">
        <f t="shared" si="637"/>
        <v>45.4</v>
      </c>
      <c r="F4543" s="430">
        <f t="shared" si="632"/>
        <v>0.46501080260178579</v>
      </c>
      <c r="G4543" s="439">
        <f t="shared" si="638"/>
        <v>45.4</v>
      </c>
      <c r="H4543" s="435">
        <f t="shared" si="633"/>
        <v>0.46501080260178579</v>
      </c>
      <c r="I4543" s="577">
        <f t="shared" si="638"/>
        <v>45.4</v>
      </c>
      <c r="J4543" s="573">
        <f t="shared" si="634"/>
        <v>0.86149796251018762</v>
      </c>
    </row>
    <row r="4544" spans="1:10" x14ac:dyDescent="0.25">
      <c r="A4544">
        <f t="shared" si="635"/>
        <v>0.4541060162936017</v>
      </c>
      <c r="B4544" s="2">
        <f t="shared" si="639"/>
        <v>45.409999999999535</v>
      </c>
      <c r="C4544" s="428">
        <f t="shared" si="636"/>
        <v>45.41</v>
      </c>
      <c r="D4544" s="425">
        <f t="shared" si="631"/>
        <v>0.45410601629360642</v>
      </c>
      <c r="E4544" s="433">
        <f t="shared" si="637"/>
        <v>45.41</v>
      </c>
      <c r="F4544" s="430">
        <f t="shared" si="632"/>
        <v>0.4651054728154902</v>
      </c>
      <c r="G4544" s="439">
        <f t="shared" si="638"/>
        <v>45.41</v>
      </c>
      <c r="H4544" s="435">
        <f t="shared" si="633"/>
        <v>0.4651054728154902</v>
      </c>
      <c r="I4544" s="577">
        <f t="shared" si="638"/>
        <v>45.41</v>
      </c>
      <c r="J4544" s="573">
        <f t="shared" si="634"/>
        <v>0.86158135772788391</v>
      </c>
    </row>
    <row r="4545" spans="1:10" x14ac:dyDescent="0.25">
      <c r="A4545">
        <f t="shared" si="635"/>
        <v>0.45420600521640464</v>
      </c>
      <c r="B4545" s="2">
        <f t="shared" si="639"/>
        <v>45.419999999999533</v>
      </c>
      <c r="C4545" s="428">
        <f t="shared" si="636"/>
        <v>45.42</v>
      </c>
      <c r="D4545" s="425">
        <f t="shared" si="631"/>
        <v>0.4542060052164093</v>
      </c>
      <c r="E4545" s="433">
        <f t="shared" si="637"/>
        <v>45.42</v>
      </c>
      <c r="F4545" s="430">
        <f t="shared" si="632"/>
        <v>0.46520014573762686</v>
      </c>
      <c r="G4545" s="439">
        <f t="shared" si="638"/>
        <v>45.42</v>
      </c>
      <c r="H4545" s="435">
        <f t="shared" si="633"/>
        <v>0.46520014573762686</v>
      </c>
      <c r="I4545" s="577">
        <f t="shared" si="638"/>
        <v>45.42</v>
      </c>
      <c r="J4545" s="573">
        <f t="shared" si="634"/>
        <v>0.86166475429875333</v>
      </c>
    </row>
    <row r="4546" spans="1:10" x14ac:dyDescent="0.25">
      <c r="A4546">
        <f t="shared" si="635"/>
        <v>0.4543059941601631</v>
      </c>
      <c r="B4546" s="2">
        <f t="shared" si="639"/>
        <v>45.429999999999531</v>
      </c>
      <c r="C4546" s="428">
        <f t="shared" si="636"/>
        <v>45.43</v>
      </c>
      <c r="D4546" s="425">
        <f t="shared" si="631"/>
        <v>0.45430599416016781</v>
      </c>
      <c r="E4546" s="433">
        <f t="shared" si="637"/>
        <v>45.43</v>
      </c>
      <c r="F4546" s="430">
        <f t="shared" si="632"/>
        <v>0.46529482136680222</v>
      </c>
      <c r="G4546" s="439">
        <f t="shared" si="638"/>
        <v>45.43</v>
      </c>
      <c r="H4546" s="435">
        <f t="shared" si="633"/>
        <v>0.46529482136680222</v>
      </c>
      <c r="I4546" s="577">
        <f t="shared" si="638"/>
        <v>45.43</v>
      </c>
      <c r="J4546" s="573">
        <f t="shared" si="634"/>
        <v>0.86174815222262968</v>
      </c>
    </row>
    <row r="4547" spans="1:10" x14ac:dyDescent="0.25">
      <c r="A4547">
        <f t="shared" si="635"/>
        <v>0.45440598312483638</v>
      </c>
      <c r="B4547" s="2">
        <f t="shared" si="639"/>
        <v>45.439999999999529</v>
      </c>
      <c r="C4547" s="428">
        <f t="shared" si="636"/>
        <v>45.44</v>
      </c>
      <c r="D4547" s="425">
        <f t="shared" ref="D4547:D4610" si="640">(((1+C4547/100)^D$2)*C4547/100)/(((1+C4547/100)^D$2)-1)</f>
        <v>0.45440598312484104</v>
      </c>
      <c r="E4547" s="433">
        <f t="shared" si="637"/>
        <v>45.44</v>
      </c>
      <c r="F4547" s="430">
        <f t="shared" ref="F4547:F4610" si="641">(((1+E4547/100)^F$2)*E4547/100)/(((1+E4547/100)^F$2)-1)</f>
        <v>0.46538949970162341</v>
      </c>
      <c r="G4547" s="439">
        <f t="shared" si="638"/>
        <v>45.44</v>
      </c>
      <c r="H4547" s="435">
        <f t="shared" ref="H4547:H4610" si="642">(((1+G4547/100)^H$2)*G4547/100)/(((1+G4547/100)^H$2)-1)</f>
        <v>0.46538949970162341</v>
      </c>
      <c r="I4547" s="577">
        <f t="shared" si="638"/>
        <v>45.44</v>
      </c>
      <c r="J4547" s="573">
        <f t="shared" ref="J4547:J4610" si="643">(((1+I4547/100)^J$2)*I4547/100)/(((1+I4547/100)^J$2)-1)</f>
        <v>0.8618315514993482</v>
      </c>
    </row>
    <row r="4548" spans="1:10" x14ac:dyDescent="0.25">
      <c r="A4548">
        <f t="shared" si="635"/>
        <v>0.45450597211038396</v>
      </c>
      <c r="B4548" s="2">
        <f t="shared" si="639"/>
        <v>45.449999999999527</v>
      </c>
      <c r="C4548" s="428">
        <f t="shared" si="636"/>
        <v>45.45</v>
      </c>
      <c r="D4548" s="425">
        <f t="shared" si="640"/>
        <v>0.45450597211038873</v>
      </c>
      <c r="E4548" s="433">
        <f t="shared" si="637"/>
        <v>45.45</v>
      </c>
      <c r="F4548" s="430">
        <f t="shared" si="641"/>
        <v>0.46548418074069825</v>
      </c>
      <c r="G4548" s="439">
        <f t="shared" si="638"/>
        <v>45.45</v>
      </c>
      <c r="H4548" s="435">
        <f t="shared" si="642"/>
        <v>0.46548418074069825</v>
      </c>
      <c r="I4548" s="577">
        <f t="shared" si="638"/>
        <v>45.45</v>
      </c>
      <c r="J4548" s="573">
        <f t="shared" si="643"/>
        <v>0.86191495212874325</v>
      </c>
    </row>
    <row r="4549" spans="1:10" x14ac:dyDescent="0.25">
      <c r="A4549">
        <f t="shared" ref="A4549:A4612" si="644">(((1+B4549/100)^A$2)*B4549/100)/(((1+B4549/100)^A$2)-1)</f>
        <v>0.45460596111676527</v>
      </c>
      <c r="B4549" s="2">
        <f t="shared" si="639"/>
        <v>45.459999999999525</v>
      </c>
      <c r="C4549" s="428">
        <f t="shared" si="636"/>
        <v>45.46</v>
      </c>
      <c r="D4549" s="425">
        <f t="shared" si="640"/>
        <v>0.45460596111677004</v>
      </c>
      <c r="E4549" s="433">
        <f t="shared" si="637"/>
        <v>45.46</v>
      </c>
      <c r="F4549" s="430">
        <f t="shared" si="641"/>
        <v>0.46557886448263497</v>
      </c>
      <c r="G4549" s="439">
        <f t="shared" si="638"/>
        <v>45.46</v>
      </c>
      <c r="H4549" s="435">
        <f t="shared" si="642"/>
        <v>0.46557886448263497</v>
      </c>
      <c r="I4549" s="577">
        <f t="shared" si="638"/>
        <v>45.46</v>
      </c>
      <c r="J4549" s="573">
        <f t="shared" si="643"/>
        <v>0.86199835411064929</v>
      </c>
    </row>
    <row r="4550" spans="1:10" x14ac:dyDescent="0.25">
      <c r="A4550">
        <f t="shared" si="644"/>
        <v>0.45470595014394005</v>
      </c>
      <c r="B4550" s="2">
        <f t="shared" si="639"/>
        <v>45.469999999999523</v>
      </c>
      <c r="C4550" s="428">
        <f t="shared" ref="C4550:C4613" si="645">ROUND(C4549+0.01,2)</f>
        <v>45.47</v>
      </c>
      <c r="D4550" s="425">
        <f t="shared" si="640"/>
        <v>0.45470595014394488</v>
      </c>
      <c r="E4550" s="433">
        <f t="shared" ref="E4550:E4613" si="646">ROUND(E4549+0.01,2)</f>
        <v>45.47</v>
      </c>
      <c r="F4550" s="430">
        <f t="shared" si="641"/>
        <v>0.46567355092604307</v>
      </c>
      <c r="G4550" s="439">
        <f t="shared" ref="G4550:I4613" si="647">ROUND(G4549+0.01,2)</f>
        <v>45.47</v>
      </c>
      <c r="H4550" s="435">
        <f t="shared" si="642"/>
        <v>0.46567355092604307</v>
      </c>
      <c r="I4550" s="577">
        <f t="shared" si="647"/>
        <v>45.47</v>
      </c>
      <c r="J4550" s="573">
        <f t="shared" si="643"/>
        <v>0.8620817574449019</v>
      </c>
    </row>
    <row r="4551" spans="1:10" x14ac:dyDescent="0.25">
      <c r="A4551">
        <f t="shared" si="644"/>
        <v>0.45480593919186801</v>
      </c>
      <c r="B4551" s="2">
        <f t="shared" si="639"/>
        <v>45.479999999999521</v>
      </c>
      <c r="C4551" s="428">
        <f t="shared" si="645"/>
        <v>45.48</v>
      </c>
      <c r="D4551" s="425">
        <f t="shared" si="640"/>
        <v>0.45480593919187273</v>
      </c>
      <c r="E4551" s="433">
        <f t="shared" si="646"/>
        <v>45.48</v>
      </c>
      <c r="F4551" s="430">
        <f t="shared" si="641"/>
        <v>0.46576824006953199</v>
      </c>
      <c r="G4551" s="439">
        <f t="shared" si="647"/>
        <v>45.48</v>
      </c>
      <c r="H4551" s="435">
        <f t="shared" si="642"/>
        <v>0.46576824006953199</v>
      </c>
      <c r="I4551" s="577">
        <f t="shared" si="647"/>
        <v>45.48</v>
      </c>
      <c r="J4551" s="573">
        <f t="shared" si="643"/>
        <v>0.86216516213133454</v>
      </c>
    </row>
    <row r="4552" spans="1:10" x14ac:dyDescent="0.25">
      <c r="A4552">
        <f t="shared" si="644"/>
        <v>0.45490592826050874</v>
      </c>
      <c r="B4552" s="2">
        <f t="shared" si="639"/>
        <v>45.489999999999519</v>
      </c>
      <c r="C4552" s="428">
        <f t="shared" si="645"/>
        <v>45.49</v>
      </c>
      <c r="D4552" s="425">
        <f t="shared" si="640"/>
        <v>0.45490592826051357</v>
      </c>
      <c r="E4552" s="433">
        <f t="shared" si="646"/>
        <v>45.49</v>
      </c>
      <c r="F4552" s="430">
        <f t="shared" si="641"/>
        <v>0.46586293191171257</v>
      </c>
      <c r="G4552" s="439">
        <f t="shared" si="647"/>
        <v>45.49</v>
      </c>
      <c r="H4552" s="435">
        <f t="shared" si="642"/>
        <v>0.46586293191171257</v>
      </c>
      <c r="I4552" s="577">
        <f t="shared" si="647"/>
        <v>45.49</v>
      </c>
      <c r="J4552" s="573">
        <f t="shared" si="643"/>
        <v>0.8622485681697829</v>
      </c>
    </row>
    <row r="4553" spans="1:10" x14ac:dyDescent="0.25">
      <c r="A4553">
        <f t="shared" si="644"/>
        <v>0.45500591734982226</v>
      </c>
      <c r="B4553" s="2">
        <f t="shared" si="639"/>
        <v>45.499999999999517</v>
      </c>
      <c r="C4553" s="428">
        <f t="shared" si="645"/>
        <v>45.5</v>
      </c>
      <c r="D4553" s="425">
        <f t="shared" si="640"/>
        <v>0.45500591734982704</v>
      </c>
      <c r="E4553" s="433">
        <f t="shared" si="646"/>
        <v>45.5</v>
      </c>
      <c r="F4553" s="430">
        <f t="shared" si="641"/>
        <v>0.46595762645119576</v>
      </c>
      <c r="G4553" s="439">
        <f t="shared" si="647"/>
        <v>45.5</v>
      </c>
      <c r="H4553" s="435">
        <f t="shared" si="642"/>
        <v>0.46595762645119576</v>
      </c>
      <c r="I4553" s="577">
        <f t="shared" si="647"/>
        <v>45.5</v>
      </c>
      <c r="J4553" s="573">
        <f t="shared" si="643"/>
        <v>0.86233197556008134</v>
      </c>
    </row>
    <row r="4554" spans="1:10" x14ac:dyDescent="0.25">
      <c r="A4554">
        <f t="shared" si="644"/>
        <v>0.45510590645976834</v>
      </c>
      <c r="B4554" s="2">
        <f t="shared" si="639"/>
        <v>45.509999999999515</v>
      </c>
      <c r="C4554" s="428">
        <f t="shared" si="645"/>
        <v>45.51</v>
      </c>
      <c r="D4554" s="425">
        <f t="shared" si="640"/>
        <v>0.45510590645977317</v>
      </c>
      <c r="E4554" s="433">
        <f t="shared" si="646"/>
        <v>45.51</v>
      </c>
      <c r="F4554" s="430">
        <f t="shared" si="641"/>
        <v>0.46605232368659344</v>
      </c>
      <c r="G4554" s="439">
        <f t="shared" si="647"/>
        <v>45.51</v>
      </c>
      <c r="H4554" s="435">
        <f t="shared" si="642"/>
        <v>0.46605232368659344</v>
      </c>
      <c r="I4554" s="577">
        <f t="shared" si="647"/>
        <v>45.51</v>
      </c>
      <c r="J4554" s="573">
        <f t="shared" si="643"/>
        <v>0.86241538430206499</v>
      </c>
    </row>
    <row r="4555" spans="1:10" x14ac:dyDescent="0.25">
      <c r="A4555">
        <f t="shared" si="644"/>
        <v>0.45520589559030705</v>
      </c>
      <c r="B4555" s="2">
        <f t="shared" si="639"/>
        <v>45.519999999999513</v>
      </c>
      <c r="C4555" s="428">
        <f t="shared" si="645"/>
        <v>45.52</v>
      </c>
      <c r="D4555" s="425">
        <f t="shared" si="640"/>
        <v>0.45520589559031188</v>
      </c>
      <c r="E4555" s="433">
        <f t="shared" si="646"/>
        <v>45.52</v>
      </c>
      <c r="F4555" s="430">
        <f t="shared" si="641"/>
        <v>0.46614702361651839</v>
      </c>
      <c r="G4555" s="439">
        <f t="shared" si="647"/>
        <v>45.52</v>
      </c>
      <c r="H4555" s="435">
        <f t="shared" si="642"/>
        <v>0.46614702361651839</v>
      </c>
      <c r="I4555" s="577">
        <f t="shared" si="647"/>
        <v>45.52</v>
      </c>
      <c r="J4555" s="573">
        <f t="shared" si="643"/>
        <v>0.86249879439556854</v>
      </c>
    </row>
    <row r="4556" spans="1:10" x14ac:dyDescent="0.25">
      <c r="A4556">
        <f t="shared" si="644"/>
        <v>0.45530588474139849</v>
      </c>
      <c r="B4556" s="2">
        <f t="shared" si="639"/>
        <v>45.529999999999511</v>
      </c>
      <c r="C4556" s="428">
        <f t="shared" si="645"/>
        <v>45.53</v>
      </c>
      <c r="D4556" s="425">
        <f t="shared" si="640"/>
        <v>0.45530588474140343</v>
      </c>
      <c r="E4556" s="433">
        <f t="shared" si="646"/>
        <v>45.53</v>
      </c>
      <c r="F4556" s="430">
        <f t="shared" si="641"/>
        <v>0.4662417262395836</v>
      </c>
      <c r="G4556" s="439">
        <f t="shared" si="647"/>
        <v>45.53</v>
      </c>
      <c r="H4556" s="435">
        <f t="shared" si="642"/>
        <v>0.4662417262395836</v>
      </c>
      <c r="I4556" s="577">
        <f t="shared" si="647"/>
        <v>45.53</v>
      </c>
      <c r="J4556" s="573">
        <f t="shared" si="643"/>
        <v>0.86258220584042677</v>
      </c>
    </row>
    <row r="4557" spans="1:10" x14ac:dyDescent="0.25">
      <c r="A4557">
        <f t="shared" si="644"/>
        <v>0.45540587391300286</v>
      </c>
      <c r="B4557" s="2">
        <f t="shared" si="639"/>
        <v>45.539999999999509</v>
      </c>
      <c r="C4557" s="428">
        <f t="shared" si="645"/>
        <v>45.54</v>
      </c>
      <c r="D4557" s="425">
        <f t="shared" si="640"/>
        <v>0.45540587391300774</v>
      </c>
      <c r="E4557" s="433">
        <f t="shared" si="646"/>
        <v>45.54</v>
      </c>
      <c r="F4557" s="430">
        <f t="shared" si="641"/>
        <v>0.46633643155440307</v>
      </c>
      <c r="G4557" s="439">
        <f t="shared" si="647"/>
        <v>45.54</v>
      </c>
      <c r="H4557" s="435">
        <f t="shared" si="642"/>
        <v>0.46633643155440307</v>
      </c>
      <c r="I4557" s="577">
        <f t="shared" si="647"/>
        <v>45.54</v>
      </c>
      <c r="J4557" s="573">
        <f t="shared" si="643"/>
        <v>0.86266561863647473</v>
      </c>
    </row>
    <row r="4558" spans="1:10" x14ac:dyDescent="0.25">
      <c r="A4558">
        <f t="shared" si="644"/>
        <v>0.4555058631050804</v>
      </c>
      <c r="B4558" s="2">
        <f t="shared" si="639"/>
        <v>45.549999999999507</v>
      </c>
      <c r="C4558" s="428">
        <f t="shared" si="645"/>
        <v>45.55</v>
      </c>
      <c r="D4558" s="425">
        <f t="shared" si="640"/>
        <v>0.45550586310508528</v>
      </c>
      <c r="E4558" s="433">
        <f t="shared" si="646"/>
        <v>45.55</v>
      </c>
      <c r="F4558" s="430">
        <f t="shared" si="641"/>
        <v>0.46643113955959137</v>
      </c>
      <c r="G4558" s="439">
        <f t="shared" si="647"/>
        <v>45.55</v>
      </c>
      <c r="H4558" s="435">
        <f t="shared" si="642"/>
        <v>0.46643113955959137</v>
      </c>
      <c r="I4558" s="577">
        <f t="shared" si="647"/>
        <v>45.55</v>
      </c>
      <c r="J4558" s="573">
        <f t="shared" si="643"/>
        <v>0.86274903278354709</v>
      </c>
    </row>
    <row r="4559" spans="1:10" x14ac:dyDescent="0.25">
      <c r="A4559">
        <f t="shared" si="644"/>
        <v>0.45560585231759132</v>
      </c>
      <c r="B4559" s="2">
        <f t="shared" si="639"/>
        <v>45.559999999999505</v>
      </c>
      <c r="C4559" s="428">
        <f t="shared" si="645"/>
        <v>45.56</v>
      </c>
      <c r="D4559" s="425">
        <f t="shared" si="640"/>
        <v>0.45560585231759632</v>
      </c>
      <c r="E4559" s="433">
        <f t="shared" si="646"/>
        <v>45.56</v>
      </c>
      <c r="F4559" s="430">
        <f t="shared" si="641"/>
        <v>0.46652585025376397</v>
      </c>
      <c r="G4559" s="439">
        <f t="shared" si="647"/>
        <v>45.56</v>
      </c>
      <c r="H4559" s="435">
        <f t="shared" si="642"/>
        <v>0.46652585025376397</v>
      </c>
      <c r="I4559" s="577">
        <f t="shared" si="647"/>
        <v>45.56</v>
      </c>
      <c r="J4559" s="573">
        <f t="shared" si="643"/>
        <v>0.86283244828147898</v>
      </c>
    </row>
    <row r="4560" spans="1:10" x14ac:dyDescent="0.25">
      <c r="A4560">
        <f t="shared" si="644"/>
        <v>0.45570584155049609</v>
      </c>
      <c r="B4560" s="2">
        <f t="shared" si="639"/>
        <v>45.569999999999503</v>
      </c>
      <c r="C4560" s="428">
        <f t="shared" si="645"/>
        <v>45.57</v>
      </c>
      <c r="D4560" s="425">
        <f t="shared" si="640"/>
        <v>0.45570584155050103</v>
      </c>
      <c r="E4560" s="433">
        <f t="shared" si="646"/>
        <v>45.57</v>
      </c>
      <c r="F4560" s="430">
        <f t="shared" si="641"/>
        <v>0.4666205636355365</v>
      </c>
      <c r="G4560" s="439">
        <f t="shared" si="647"/>
        <v>45.57</v>
      </c>
      <c r="H4560" s="435">
        <f t="shared" si="642"/>
        <v>0.4666205636355365</v>
      </c>
      <c r="I4560" s="577">
        <f t="shared" si="647"/>
        <v>45.57</v>
      </c>
      <c r="J4560" s="573">
        <f t="shared" si="643"/>
        <v>0.86291586513010532</v>
      </c>
    </row>
    <row r="4561" spans="1:10" x14ac:dyDescent="0.25">
      <c r="A4561">
        <f t="shared" si="644"/>
        <v>0.45580583080375525</v>
      </c>
      <c r="B4561" s="2">
        <f t="shared" si="639"/>
        <v>45.579999999999501</v>
      </c>
      <c r="C4561" s="428">
        <f t="shared" si="645"/>
        <v>45.58</v>
      </c>
      <c r="D4561" s="425">
        <f t="shared" si="640"/>
        <v>0.45580583080376025</v>
      </c>
      <c r="E4561" s="433">
        <f t="shared" si="646"/>
        <v>45.58</v>
      </c>
      <c r="F4561" s="430">
        <f t="shared" si="641"/>
        <v>0.46671527970352583</v>
      </c>
      <c r="G4561" s="439">
        <f t="shared" si="647"/>
        <v>45.58</v>
      </c>
      <c r="H4561" s="435">
        <f t="shared" si="642"/>
        <v>0.46671527970352583</v>
      </c>
      <c r="I4561" s="577">
        <f t="shared" si="647"/>
        <v>45.58</v>
      </c>
      <c r="J4561" s="573">
        <f t="shared" si="643"/>
        <v>0.86299928332926135</v>
      </c>
    </row>
    <row r="4562" spans="1:10" x14ac:dyDescent="0.25">
      <c r="A4562">
        <f t="shared" si="644"/>
        <v>0.45590582007732933</v>
      </c>
      <c r="B4562" s="2">
        <f t="shared" si="639"/>
        <v>45.589999999999499</v>
      </c>
      <c r="C4562" s="428">
        <f t="shared" si="645"/>
        <v>45.59</v>
      </c>
      <c r="D4562" s="425">
        <f t="shared" si="640"/>
        <v>0.45590582007733432</v>
      </c>
      <c r="E4562" s="433">
        <f t="shared" si="646"/>
        <v>45.59</v>
      </c>
      <c r="F4562" s="430">
        <f t="shared" si="641"/>
        <v>0.46680999845634918</v>
      </c>
      <c r="G4562" s="439">
        <f t="shared" si="647"/>
        <v>45.59</v>
      </c>
      <c r="H4562" s="435">
        <f t="shared" si="642"/>
        <v>0.46680999845634918</v>
      </c>
      <c r="I4562" s="577">
        <f t="shared" si="647"/>
        <v>45.59</v>
      </c>
      <c r="J4562" s="573">
        <f t="shared" si="643"/>
        <v>0.86308270287878175</v>
      </c>
    </row>
    <row r="4563" spans="1:10" x14ac:dyDescent="0.25">
      <c r="A4563">
        <f t="shared" si="644"/>
        <v>0.45600580937117879</v>
      </c>
      <c r="B4563" s="2">
        <f t="shared" si="639"/>
        <v>45.599999999999497</v>
      </c>
      <c r="C4563" s="428">
        <f t="shared" si="645"/>
        <v>45.6</v>
      </c>
      <c r="D4563" s="425">
        <f t="shared" si="640"/>
        <v>0.45600580937118385</v>
      </c>
      <c r="E4563" s="433">
        <f t="shared" si="646"/>
        <v>45.6</v>
      </c>
      <c r="F4563" s="430">
        <f t="shared" si="641"/>
        <v>0.46690471989262455</v>
      </c>
      <c r="G4563" s="439">
        <f t="shared" si="647"/>
        <v>45.6</v>
      </c>
      <c r="H4563" s="435">
        <f t="shared" si="642"/>
        <v>0.46690471989262455</v>
      </c>
      <c r="I4563" s="577">
        <f t="shared" si="647"/>
        <v>45.6</v>
      </c>
      <c r="J4563" s="573">
        <f t="shared" si="643"/>
        <v>0.86316612377850155</v>
      </c>
    </row>
    <row r="4564" spans="1:10" x14ac:dyDescent="0.25">
      <c r="A4564">
        <f t="shared" si="644"/>
        <v>0.45610579868526452</v>
      </c>
      <c r="B4564" s="2">
        <f t="shared" si="639"/>
        <v>45.609999999999495</v>
      </c>
      <c r="C4564" s="428">
        <f t="shared" si="645"/>
        <v>45.61</v>
      </c>
      <c r="D4564" s="425">
        <f t="shared" si="640"/>
        <v>0.45610579868526957</v>
      </c>
      <c r="E4564" s="433">
        <f t="shared" si="646"/>
        <v>45.61</v>
      </c>
      <c r="F4564" s="430">
        <f t="shared" si="641"/>
        <v>0.4669994440109706</v>
      </c>
      <c r="G4564" s="439">
        <f t="shared" si="647"/>
        <v>45.61</v>
      </c>
      <c r="H4564" s="435">
        <f t="shared" si="642"/>
        <v>0.4669994440109706</v>
      </c>
      <c r="I4564" s="577">
        <f t="shared" si="647"/>
        <v>45.61</v>
      </c>
      <c r="J4564" s="573">
        <f t="shared" si="643"/>
        <v>0.86324954602825621</v>
      </c>
    </row>
    <row r="4565" spans="1:10" x14ac:dyDescent="0.25">
      <c r="A4565">
        <f t="shared" si="644"/>
        <v>0.45620578801954731</v>
      </c>
      <c r="B4565" s="2">
        <f t="shared" si="639"/>
        <v>45.619999999999493</v>
      </c>
      <c r="C4565" s="428">
        <f t="shared" si="645"/>
        <v>45.62</v>
      </c>
      <c r="D4565" s="425">
        <f t="shared" si="640"/>
        <v>0.45620578801955242</v>
      </c>
      <c r="E4565" s="433">
        <f t="shared" si="646"/>
        <v>45.62</v>
      </c>
      <c r="F4565" s="430">
        <f t="shared" si="641"/>
        <v>0.46709417081000676</v>
      </c>
      <c r="G4565" s="439">
        <f t="shared" si="647"/>
        <v>45.62</v>
      </c>
      <c r="H4565" s="435">
        <f t="shared" si="642"/>
        <v>0.46709417081000676</v>
      </c>
      <c r="I4565" s="577">
        <f t="shared" si="647"/>
        <v>45.62</v>
      </c>
      <c r="J4565" s="573">
        <f t="shared" si="643"/>
        <v>0.86333296962788042</v>
      </c>
    </row>
    <row r="4566" spans="1:10" x14ac:dyDescent="0.25">
      <c r="A4566">
        <f t="shared" si="644"/>
        <v>0.45630577737398798</v>
      </c>
      <c r="B4566" s="2">
        <f t="shared" si="639"/>
        <v>45.629999999999491</v>
      </c>
      <c r="C4566" s="428">
        <f t="shared" si="645"/>
        <v>45.63</v>
      </c>
      <c r="D4566" s="425">
        <f t="shared" si="640"/>
        <v>0.45630577737399314</v>
      </c>
      <c r="E4566" s="433">
        <f t="shared" si="646"/>
        <v>45.63</v>
      </c>
      <c r="F4566" s="430">
        <f t="shared" si="641"/>
        <v>0.46718890028835303</v>
      </c>
      <c r="G4566" s="439">
        <f t="shared" si="647"/>
        <v>45.63</v>
      </c>
      <c r="H4566" s="435">
        <f t="shared" si="642"/>
        <v>0.46718890028835303</v>
      </c>
      <c r="I4566" s="577">
        <f t="shared" si="647"/>
        <v>45.63</v>
      </c>
      <c r="J4566" s="573">
        <f t="shared" si="643"/>
        <v>0.86341639457720942</v>
      </c>
    </row>
    <row r="4567" spans="1:10" x14ac:dyDescent="0.25">
      <c r="A4567">
        <f t="shared" si="644"/>
        <v>0.45640576674854755</v>
      </c>
      <c r="B4567" s="2">
        <f t="shared" si="639"/>
        <v>45.639999999999489</v>
      </c>
      <c r="C4567" s="428">
        <f t="shared" si="645"/>
        <v>45.64</v>
      </c>
      <c r="D4567" s="425">
        <f t="shared" si="640"/>
        <v>0.4564057667485526</v>
      </c>
      <c r="E4567" s="433">
        <f t="shared" si="646"/>
        <v>45.64</v>
      </c>
      <c r="F4567" s="430">
        <f t="shared" si="641"/>
        <v>0.46728363244463006</v>
      </c>
      <c r="G4567" s="439">
        <f t="shared" si="647"/>
        <v>45.64</v>
      </c>
      <c r="H4567" s="435">
        <f t="shared" si="642"/>
        <v>0.46728363244463006</v>
      </c>
      <c r="I4567" s="577">
        <f t="shared" si="647"/>
        <v>45.64</v>
      </c>
      <c r="J4567" s="573">
        <f t="shared" si="643"/>
        <v>0.86349982087607902</v>
      </c>
    </row>
    <row r="4568" spans="1:10" x14ac:dyDescent="0.25">
      <c r="A4568">
        <f t="shared" si="644"/>
        <v>0.45650575614318684</v>
      </c>
      <c r="B4568" s="2">
        <f t="shared" si="639"/>
        <v>45.649999999999487</v>
      </c>
      <c r="C4568" s="428">
        <f t="shared" si="645"/>
        <v>45.65</v>
      </c>
      <c r="D4568" s="425">
        <f t="shared" si="640"/>
        <v>0.456505756143192</v>
      </c>
      <c r="E4568" s="433">
        <f t="shared" si="646"/>
        <v>45.65</v>
      </c>
      <c r="F4568" s="430">
        <f t="shared" si="641"/>
        <v>0.46737836727745924</v>
      </c>
      <c r="G4568" s="439">
        <f t="shared" si="647"/>
        <v>45.65</v>
      </c>
      <c r="H4568" s="435">
        <f t="shared" si="642"/>
        <v>0.46737836727745924</v>
      </c>
      <c r="I4568" s="577">
        <f t="shared" si="647"/>
        <v>45.65</v>
      </c>
      <c r="J4568" s="573">
        <f t="shared" si="643"/>
        <v>0.86358324852432344</v>
      </c>
    </row>
    <row r="4569" spans="1:10" x14ac:dyDescent="0.25">
      <c r="A4569">
        <f t="shared" si="644"/>
        <v>0.45660574555786715</v>
      </c>
      <c r="B4569" s="2">
        <f t="shared" si="639"/>
        <v>45.659999999999485</v>
      </c>
      <c r="C4569" s="428">
        <f t="shared" si="645"/>
        <v>45.66</v>
      </c>
      <c r="D4569" s="425">
        <f t="shared" si="640"/>
        <v>0.45660574555787226</v>
      </c>
      <c r="E4569" s="433">
        <f t="shared" si="646"/>
        <v>45.66</v>
      </c>
      <c r="F4569" s="430">
        <f t="shared" si="641"/>
        <v>0.46747310478546283</v>
      </c>
      <c r="G4569" s="439">
        <f t="shared" si="647"/>
        <v>45.66</v>
      </c>
      <c r="H4569" s="435">
        <f t="shared" si="642"/>
        <v>0.46747310478546283</v>
      </c>
      <c r="I4569" s="577">
        <f t="shared" si="647"/>
        <v>45.66</v>
      </c>
      <c r="J4569" s="573">
        <f t="shared" si="643"/>
        <v>0.86366667752177817</v>
      </c>
    </row>
    <row r="4570" spans="1:10" x14ac:dyDescent="0.25">
      <c r="A4570">
        <f t="shared" si="644"/>
        <v>0.45670573499254957</v>
      </c>
      <c r="B4570" s="2">
        <f t="shared" si="639"/>
        <v>45.669999999999483</v>
      </c>
      <c r="C4570" s="428">
        <f t="shared" si="645"/>
        <v>45.67</v>
      </c>
      <c r="D4570" s="425">
        <f t="shared" si="640"/>
        <v>0.45670573499255479</v>
      </c>
      <c r="E4570" s="433">
        <f t="shared" si="646"/>
        <v>45.67</v>
      </c>
      <c r="F4570" s="430">
        <f t="shared" si="641"/>
        <v>0.46756784496726328</v>
      </c>
      <c r="G4570" s="439">
        <f t="shared" si="647"/>
        <v>45.67</v>
      </c>
      <c r="H4570" s="435">
        <f t="shared" si="642"/>
        <v>0.46756784496726328</v>
      </c>
      <c r="I4570" s="577">
        <f t="shared" si="647"/>
        <v>45.67</v>
      </c>
      <c r="J4570" s="573">
        <f t="shared" si="643"/>
        <v>0.86375010786827855</v>
      </c>
    </row>
    <row r="4571" spans="1:10" x14ac:dyDescent="0.25">
      <c r="A4571">
        <f t="shared" si="644"/>
        <v>0.45680572444719547</v>
      </c>
      <c r="B4571" s="2">
        <f t="shared" si="639"/>
        <v>45.679999999999481</v>
      </c>
      <c r="C4571" s="428">
        <f t="shared" si="645"/>
        <v>45.68</v>
      </c>
      <c r="D4571" s="425">
        <f t="shared" si="640"/>
        <v>0.45680572444720058</v>
      </c>
      <c r="E4571" s="433">
        <f t="shared" si="646"/>
        <v>45.68</v>
      </c>
      <c r="F4571" s="430">
        <f t="shared" si="641"/>
        <v>0.46766258782148423</v>
      </c>
      <c r="G4571" s="439">
        <f t="shared" si="647"/>
        <v>45.68</v>
      </c>
      <c r="H4571" s="435">
        <f t="shared" si="642"/>
        <v>0.46766258782148423</v>
      </c>
      <c r="I4571" s="577">
        <f t="shared" si="647"/>
        <v>45.68</v>
      </c>
      <c r="J4571" s="573">
        <f t="shared" si="643"/>
        <v>0.86383353956366027</v>
      </c>
    </row>
    <row r="4572" spans="1:10" x14ac:dyDescent="0.25">
      <c r="A4572">
        <f t="shared" si="644"/>
        <v>0.45690571392176599</v>
      </c>
      <c r="B4572" s="2">
        <f t="shared" si="639"/>
        <v>45.689999999999479</v>
      </c>
      <c r="C4572" s="428">
        <f t="shared" si="645"/>
        <v>45.69</v>
      </c>
      <c r="D4572" s="425">
        <f t="shared" si="640"/>
        <v>0.45690571392177109</v>
      </c>
      <c r="E4572" s="433">
        <f t="shared" si="646"/>
        <v>45.69</v>
      </c>
      <c r="F4572" s="430">
        <f t="shared" si="641"/>
        <v>0.46775733334674957</v>
      </c>
      <c r="G4572" s="439">
        <f t="shared" si="647"/>
        <v>45.69</v>
      </c>
      <c r="H4572" s="435">
        <f t="shared" si="642"/>
        <v>0.46775733334674957</v>
      </c>
      <c r="I4572" s="577">
        <f t="shared" si="647"/>
        <v>45.69</v>
      </c>
      <c r="J4572" s="573">
        <f t="shared" si="643"/>
        <v>0.86391697260775757</v>
      </c>
    </row>
    <row r="4573" spans="1:10" x14ac:dyDescent="0.25">
      <c r="A4573">
        <f t="shared" si="644"/>
        <v>0.4570057034162226</v>
      </c>
      <c r="B4573" s="2">
        <f t="shared" si="639"/>
        <v>45.699999999999477</v>
      </c>
      <c r="C4573" s="428">
        <f t="shared" si="645"/>
        <v>45.7</v>
      </c>
      <c r="D4573" s="425">
        <f t="shared" si="640"/>
        <v>0.45700570341622787</v>
      </c>
      <c r="E4573" s="433">
        <f t="shared" si="646"/>
        <v>45.7</v>
      </c>
      <c r="F4573" s="430">
        <f t="shared" si="641"/>
        <v>0.46785208154168439</v>
      </c>
      <c r="G4573" s="439">
        <f t="shared" si="647"/>
        <v>45.7</v>
      </c>
      <c r="H4573" s="435">
        <f t="shared" si="642"/>
        <v>0.46785208154168439</v>
      </c>
      <c r="I4573" s="577">
        <f t="shared" si="647"/>
        <v>45.7</v>
      </c>
      <c r="J4573" s="573">
        <f t="shared" si="643"/>
        <v>0.86400040700040692</v>
      </c>
    </row>
    <row r="4574" spans="1:10" x14ac:dyDescent="0.25">
      <c r="A4574">
        <f t="shared" si="644"/>
        <v>0.45710569293052694</v>
      </c>
      <c r="B4574" s="2">
        <f t="shared" si="639"/>
        <v>45.709999999999475</v>
      </c>
      <c r="C4574" s="428">
        <f t="shared" si="645"/>
        <v>45.71</v>
      </c>
      <c r="D4574" s="425">
        <f t="shared" si="640"/>
        <v>0.45710569293053216</v>
      </c>
      <c r="E4574" s="433">
        <f t="shared" si="646"/>
        <v>45.71</v>
      </c>
      <c r="F4574" s="430">
        <f t="shared" si="641"/>
        <v>0.46794683240491386</v>
      </c>
      <c r="G4574" s="439">
        <f t="shared" si="647"/>
        <v>45.71</v>
      </c>
      <c r="H4574" s="435">
        <f t="shared" si="642"/>
        <v>0.46794683240491386</v>
      </c>
      <c r="I4574" s="577">
        <f t="shared" si="647"/>
        <v>45.71</v>
      </c>
      <c r="J4574" s="573">
        <f t="shared" si="643"/>
        <v>0.86408384274144323</v>
      </c>
    </row>
    <row r="4575" spans="1:10" x14ac:dyDescent="0.25">
      <c r="A4575">
        <f t="shared" si="644"/>
        <v>0.45720568246464027</v>
      </c>
      <c r="B4575" s="2">
        <f t="shared" si="639"/>
        <v>45.719999999999473</v>
      </c>
      <c r="C4575" s="428">
        <f t="shared" si="645"/>
        <v>45.72</v>
      </c>
      <c r="D4575" s="425">
        <f t="shared" si="640"/>
        <v>0.4572056824646456</v>
      </c>
      <c r="E4575" s="433">
        <f t="shared" si="646"/>
        <v>45.72</v>
      </c>
      <c r="F4575" s="430">
        <f t="shared" si="641"/>
        <v>0.46804158593506412</v>
      </c>
      <c r="G4575" s="439">
        <f t="shared" si="647"/>
        <v>45.72</v>
      </c>
      <c r="H4575" s="435">
        <f t="shared" si="642"/>
        <v>0.46804158593506412</v>
      </c>
      <c r="I4575" s="577">
        <f t="shared" si="647"/>
        <v>45.72</v>
      </c>
      <c r="J4575" s="573">
        <f t="shared" si="643"/>
        <v>0.86416727983070141</v>
      </c>
    </row>
    <row r="4576" spans="1:10" x14ac:dyDescent="0.25">
      <c r="A4576">
        <f t="shared" si="644"/>
        <v>0.45730567201852451</v>
      </c>
      <c r="B4576" s="2">
        <f t="shared" ref="B4576:B4639" si="648">B4575+0.01</f>
        <v>45.729999999999471</v>
      </c>
      <c r="C4576" s="428">
        <f t="shared" si="645"/>
        <v>45.73</v>
      </c>
      <c r="D4576" s="425">
        <f t="shared" si="640"/>
        <v>0.45730567201852979</v>
      </c>
      <c r="E4576" s="433">
        <f t="shared" si="646"/>
        <v>45.73</v>
      </c>
      <c r="F4576" s="430">
        <f t="shared" si="641"/>
        <v>0.46813634213076211</v>
      </c>
      <c r="G4576" s="439">
        <f t="shared" si="647"/>
        <v>45.73</v>
      </c>
      <c r="H4576" s="435">
        <f t="shared" si="642"/>
        <v>0.46813634213076211</v>
      </c>
      <c r="I4576" s="577">
        <f t="shared" si="647"/>
        <v>45.73</v>
      </c>
      <c r="J4576" s="573">
        <f t="shared" si="643"/>
        <v>0.86425071826801758</v>
      </c>
    </row>
    <row r="4577" spans="1:10" x14ac:dyDescent="0.25">
      <c r="A4577">
        <f t="shared" si="644"/>
        <v>0.4574056615921413</v>
      </c>
      <c r="B4577" s="2">
        <f t="shared" si="648"/>
        <v>45.739999999999469</v>
      </c>
      <c r="C4577" s="428">
        <f t="shared" si="645"/>
        <v>45.74</v>
      </c>
      <c r="D4577" s="425">
        <f t="shared" si="640"/>
        <v>0.45740566159214663</v>
      </c>
      <c r="E4577" s="433">
        <f t="shared" si="646"/>
        <v>45.74</v>
      </c>
      <c r="F4577" s="430">
        <f t="shared" si="641"/>
        <v>0.46823110099063536</v>
      </c>
      <c r="G4577" s="439">
        <f t="shared" si="647"/>
        <v>45.74</v>
      </c>
      <c r="H4577" s="435">
        <f t="shared" si="642"/>
        <v>0.46823110099063536</v>
      </c>
      <c r="I4577" s="577">
        <f t="shared" si="647"/>
        <v>45.74</v>
      </c>
      <c r="J4577" s="573">
        <f t="shared" si="643"/>
        <v>0.864334158053227</v>
      </c>
    </row>
    <row r="4578" spans="1:10" x14ac:dyDescent="0.25">
      <c r="A4578">
        <f t="shared" si="644"/>
        <v>0.45750565118545233</v>
      </c>
      <c r="B4578" s="2">
        <f t="shared" si="648"/>
        <v>45.749999999999467</v>
      </c>
      <c r="C4578" s="428">
        <f t="shared" si="645"/>
        <v>45.75</v>
      </c>
      <c r="D4578" s="425">
        <f t="shared" si="640"/>
        <v>0.45750565118545766</v>
      </c>
      <c r="E4578" s="433">
        <f t="shared" si="646"/>
        <v>45.75</v>
      </c>
      <c r="F4578" s="430">
        <f t="shared" si="641"/>
        <v>0.46832586251331176</v>
      </c>
      <c r="G4578" s="439">
        <f t="shared" si="647"/>
        <v>45.75</v>
      </c>
      <c r="H4578" s="435">
        <f t="shared" si="642"/>
        <v>0.46832586251331176</v>
      </c>
      <c r="I4578" s="577">
        <f t="shared" si="647"/>
        <v>45.75</v>
      </c>
      <c r="J4578" s="573">
        <f t="shared" si="643"/>
        <v>0.86441759918616479</v>
      </c>
    </row>
    <row r="4579" spans="1:10" x14ac:dyDescent="0.25">
      <c r="A4579">
        <f t="shared" si="644"/>
        <v>0.45760564079841953</v>
      </c>
      <c r="B4579" s="2">
        <f t="shared" si="648"/>
        <v>45.759999999999465</v>
      </c>
      <c r="C4579" s="428">
        <f t="shared" si="645"/>
        <v>45.76</v>
      </c>
      <c r="D4579" s="425">
        <f t="shared" si="640"/>
        <v>0.45760564079842486</v>
      </c>
      <c r="E4579" s="433">
        <f t="shared" si="646"/>
        <v>45.76</v>
      </c>
      <c r="F4579" s="430">
        <f t="shared" si="641"/>
        <v>0.46842062669742035</v>
      </c>
      <c r="G4579" s="439">
        <f t="shared" si="647"/>
        <v>45.76</v>
      </c>
      <c r="H4579" s="435">
        <f t="shared" si="642"/>
        <v>0.46842062669742035</v>
      </c>
      <c r="I4579" s="577">
        <f t="shared" si="647"/>
        <v>45.76</v>
      </c>
      <c r="J4579" s="573">
        <f t="shared" si="643"/>
        <v>0.86450104166666675</v>
      </c>
    </row>
    <row r="4580" spans="1:10" x14ac:dyDescent="0.25">
      <c r="A4580">
        <f t="shared" si="644"/>
        <v>0.45770563043100482</v>
      </c>
      <c r="B4580" s="2">
        <f t="shared" si="648"/>
        <v>45.769999999999463</v>
      </c>
      <c r="C4580" s="428">
        <f t="shared" si="645"/>
        <v>45.77</v>
      </c>
      <c r="D4580" s="425">
        <f t="shared" si="640"/>
        <v>0.4577056304310102</v>
      </c>
      <c r="E4580" s="433">
        <f t="shared" si="646"/>
        <v>45.77</v>
      </c>
      <c r="F4580" s="430">
        <f t="shared" si="641"/>
        <v>0.46851539354159061</v>
      </c>
      <c r="G4580" s="439">
        <f t="shared" si="647"/>
        <v>45.77</v>
      </c>
      <c r="H4580" s="435">
        <f t="shared" si="642"/>
        <v>0.46851539354159061</v>
      </c>
      <c r="I4580" s="577">
        <f t="shared" si="647"/>
        <v>45.77</v>
      </c>
      <c r="J4580" s="573">
        <f t="shared" si="643"/>
        <v>0.86458448549456812</v>
      </c>
    </row>
    <row r="4581" spans="1:10" x14ac:dyDescent="0.25">
      <c r="A4581">
        <f t="shared" si="644"/>
        <v>0.45780562008317022</v>
      </c>
      <c r="B4581" s="2">
        <f t="shared" si="648"/>
        <v>45.779999999999461</v>
      </c>
      <c r="C4581" s="428">
        <f t="shared" si="645"/>
        <v>45.78</v>
      </c>
      <c r="D4581" s="425">
        <f t="shared" si="640"/>
        <v>0.45780562008317566</v>
      </c>
      <c r="E4581" s="433">
        <f t="shared" si="646"/>
        <v>45.78</v>
      </c>
      <c r="F4581" s="430">
        <f t="shared" si="641"/>
        <v>0.46861016304445269</v>
      </c>
      <c r="G4581" s="439">
        <f t="shared" si="647"/>
        <v>45.78</v>
      </c>
      <c r="H4581" s="435">
        <f t="shared" si="642"/>
        <v>0.46861016304445269</v>
      </c>
      <c r="I4581" s="577">
        <f t="shared" si="647"/>
        <v>45.78</v>
      </c>
      <c r="J4581" s="573">
        <f t="shared" si="643"/>
        <v>0.8646679306697046</v>
      </c>
    </row>
    <row r="4582" spans="1:10" x14ac:dyDescent="0.25">
      <c r="A4582">
        <f t="shared" si="644"/>
        <v>0.45790560975487787</v>
      </c>
      <c r="B4582" s="2">
        <f t="shared" si="648"/>
        <v>45.789999999999459</v>
      </c>
      <c r="C4582" s="428">
        <f t="shared" si="645"/>
        <v>45.79</v>
      </c>
      <c r="D4582" s="425">
        <f t="shared" si="640"/>
        <v>0.45790560975488326</v>
      </c>
      <c r="E4582" s="433">
        <f t="shared" si="646"/>
        <v>45.79</v>
      </c>
      <c r="F4582" s="430">
        <f t="shared" si="641"/>
        <v>0.46870493520463735</v>
      </c>
      <c r="G4582" s="439">
        <f t="shared" si="647"/>
        <v>45.79</v>
      </c>
      <c r="H4582" s="435">
        <f t="shared" si="642"/>
        <v>0.46870493520463735</v>
      </c>
      <c r="I4582" s="577">
        <f t="shared" si="647"/>
        <v>45.79</v>
      </c>
      <c r="J4582" s="573">
        <f t="shared" si="643"/>
        <v>0.86475137719191186</v>
      </c>
    </row>
    <row r="4583" spans="1:10" x14ac:dyDescent="0.25">
      <c r="A4583">
        <f t="shared" si="644"/>
        <v>0.45800559944608993</v>
      </c>
      <c r="B4583" s="2">
        <f t="shared" si="648"/>
        <v>45.799999999999457</v>
      </c>
      <c r="C4583" s="428">
        <f t="shared" si="645"/>
        <v>45.8</v>
      </c>
      <c r="D4583" s="425">
        <f t="shared" si="640"/>
        <v>0.45800559944609526</v>
      </c>
      <c r="E4583" s="433">
        <f t="shared" si="646"/>
        <v>45.8</v>
      </c>
      <c r="F4583" s="430">
        <f t="shared" si="641"/>
        <v>0.46879971002077614</v>
      </c>
      <c r="G4583" s="439">
        <f t="shared" si="647"/>
        <v>45.8</v>
      </c>
      <c r="H4583" s="435">
        <f t="shared" si="642"/>
        <v>0.46879971002077614</v>
      </c>
      <c r="I4583" s="577">
        <f t="shared" si="647"/>
        <v>45.8</v>
      </c>
      <c r="J4583" s="573">
        <f t="shared" si="643"/>
        <v>0.86483482506102527</v>
      </c>
    </row>
    <row r="4584" spans="1:10" x14ac:dyDescent="0.25">
      <c r="A4584">
        <f t="shared" si="644"/>
        <v>0.45810558915676847</v>
      </c>
      <c r="B4584" s="2">
        <f t="shared" si="648"/>
        <v>45.809999999999455</v>
      </c>
      <c r="C4584" s="428">
        <f t="shared" si="645"/>
        <v>45.81</v>
      </c>
      <c r="D4584" s="425">
        <f t="shared" si="640"/>
        <v>0.45810558915677391</v>
      </c>
      <c r="E4584" s="433">
        <f t="shared" si="646"/>
        <v>45.81</v>
      </c>
      <c r="F4584" s="430">
        <f t="shared" si="641"/>
        <v>0.46889448749150159</v>
      </c>
      <c r="G4584" s="439">
        <f t="shared" si="647"/>
        <v>45.81</v>
      </c>
      <c r="H4584" s="435">
        <f t="shared" si="642"/>
        <v>0.46889448749150159</v>
      </c>
      <c r="I4584" s="577">
        <f t="shared" si="647"/>
        <v>45.81</v>
      </c>
      <c r="J4584" s="573">
        <f t="shared" si="643"/>
        <v>0.86491827427688062</v>
      </c>
    </row>
    <row r="4585" spans="1:10" x14ac:dyDescent="0.25">
      <c r="A4585">
        <f t="shared" si="644"/>
        <v>0.45820557888687596</v>
      </c>
      <c r="B4585" s="2">
        <f t="shared" si="648"/>
        <v>45.819999999999453</v>
      </c>
      <c r="C4585" s="428">
        <f t="shared" si="645"/>
        <v>45.82</v>
      </c>
      <c r="D4585" s="425">
        <f t="shared" si="640"/>
        <v>0.45820557888688146</v>
      </c>
      <c r="E4585" s="433">
        <f t="shared" si="646"/>
        <v>45.82</v>
      </c>
      <c r="F4585" s="430">
        <f t="shared" si="641"/>
        <v>0.46898926761544607</v>
      </c>
      <c r="G4585" s="439">
        <f t="shared" si="647"/>
        <v>45.82</v>
      </c>
      <c r="H4585" s="435">
        <f t="shared" si="642"/>
        <v>0.46898926761544607</v>
      </c>
      <c r="I4585" s="577">
        <f t="shared" si="647"/>
        <v>45.82</v>
      </c>
      <c r="J4585" s="573">
        <f t="shared" si="643"/>
        <v>0.86500172483931337</v>
      </c>
    </row>
    <row r="4586" spans="1:10" x14ac:dyDescent="0.25">
      <c r="A4586">
        <f t="shared" si="644"/>
        <v>0.45830556863637478</v>
      </c>
      <c r="B4586" s="2">
        <f t="shared" si="648"/>
        <v>45.829999999999451</v>
      </c>
      <c r="C4586" s="428">
        <f t="shared" si="645"/>
        <v>45.83</v>
      </c>
      <c r="D4586" s="425">
        <f t="shared" si="640"/>
        <v>0.45830556863638028</v>
      </c>
      <c r="E4586" s="433">
        <f t="shared" si="646"/>
        <v>45.83</v>
      </c>
      <c r="F4586" s="430">
        <f t="shared" si="641"/>
        <v>0.4690840503912434</v>
      </c>
      <c r="G4586" s="439">
        <f t="shared" si="647"/>
        <v>45.83</v>
      </c>
      <c r="H4586" s="435">
        <f t="shared" si="642"/>
        <v>0.4690840503912434</v>
      </c>
      <c r="I4586" s="577">
        <f t="shared" si="647"/>
        <v>45.83</v>
      </c>
      <c r="J4586" s="573">
        <f t="shared" si="643"/>
        <v>0.86508517674815932</v>
      </c>
    </row>
    <row r="4587" spans="1:10" x14ac:dyDescent="0.25">
      <c r="A4587">
        <f t="shared" si="644"/>
        <v>0.4584055584052274</v>
      </c>
      <c r="B4587" s="2">
        <f t="shared" si="648"/>
        <v>45.839999999999449</v>
      </c>
      <c r="C4587" s="428">
        <f t="shared" si="645"/>
        <v>45.84</v>
      </c>
      <c r="D4587" s="425">
        <f t="shared" si="640"/>
        <v>0.45840555840523295</v>
      </c>
      <c r="E4587" s="433">
        <f t="shared" si="646"/>
        <v>45.84</v>
      </c>
      <c r="F4587" s="430">
        <f t="shared" si="641"/>
        <v>0.46917883581752784</v>
      </c>
      <c r="G4587" s="439">
        <f t="shared" si="647"/>
        <v>45.84</v>
      </c>
      <c r="H4587" s="435">
        <f t="shared" si="642"/>
        <v>0.46917883581752784</v>
      </c>
      <c r="I4587" s="577">
        <f t="shared" si="647"/>
        <v>45.84</v>
      </c>
      <c r="J4587" s="573">
        <f t="shared" si="643"/>
        <v>0.86516863000325406</v>
      </c>
    </row>
    <row r="4588" spans="1:10" x14ac:dyDescent="0.25">
      <c r="A4588">
        <f t="shared" si="644"/>
        <v>0.4585055481933964</v>
      </c>
      <c r="B4588" s="2">
        <f t="shared" si="648"/>
        <v>45.849999999999447</v>
      </c>
      <c r="C4588" s="428">
        <f t="shared" si="645"/>
        <v>45.85</v>
      </c>
      <c r="D4588" s="425">
        <f t="shared" si="640"/>
        <v>0.45850554819340184</v>
      </c>
      <c r="E4588" s="433">
        <f t="shared" si="646"/>
        <v>45.85</v>
      </c>
      <c r="F4588" s="430">
        <f t="shared" si="641"/>
        <v>0.46927362389293426</v>
      </c>
      <c r="G4588" s="439">
        <f t="shared" si="647"/>
        <v>45.85</v>
      </c>
      <c r="H4588" s="435">
        <f t="shared" si="642"/>
        <v>0.46927362389293426</v>
      </c>
      <c r="I4588" s="577">
        <f t="shared" si="647"/>
        <v>45.85</v>
      </c>
      <c r="J4588" s="573">
        <f t="shared" si="643"/>
        <v>0.8652520846044337</v>
      </c>
    </row>
    <row r="4589" spans="1:10" x14ac:dyDescent="0.25">
      <c r="A4589">
        <f t="shared" si="644"/>
        <v>0.45860553800084414</v>
      </c>
      <c r="B4589" s="2">
        <f t="shared" si="648"/>
        <v>45.859999999999445</v>
      </c>
      <c r="C4589" s="428">
        <f t="shared" si="645"/>
        <v>45.86</v>
      </c>
      <c r="D4589" s="425">
        <f t="shared" si="640"/>
        <v>0.45860553800084969</v>
      </c>
      <c r="E4589" s="433">
        <f t="shared" si="646"/>
        <v>45.86</v>
      </c>
      <c r="F4589" s="430">
        <f t="shared" si="641"/>
        <v>0.46936841461609796</v>
      </c>
      <c r="G4589" s="439">
        <f t="shared" si="647"/>
        <v>45.86</v>
      </c>
      <c r="H4589" s="435">
        <f t="shared" si="642"/>
        <v>0.46936841461609796</v>
      </c>
      <c r="I4589" s="577">
        <f t="shared" si="647"/>
        <v>45.86</v>
      </c>
      <c r="J4589" s="573">
        <f t="shared" si="643"/>
        <v>0.86533554055153328</v>
      </c>
    </row>
    <row r="4590" spans="1:10" x14ac:dyDescent="0.25">
      <c r="A4590">
        <f t="shared" si="644"/>
        <v>0.4587055278275336</v>
      </c>
      <c r="B4590" s="2">
        <f t="shared" si="648"/>
        <v>45.869999999999443</v>
      </c>
      <c r="C4590" s="428">
        <f t="shared" si="645"/>
        <v>45.87</v>
      </c>
      <c r="D4590" s="425">
        <f t="shared" si="640"/>
        <v>0.45870552782753909</v>
      </c>
      <c r="E4590" s="433">
        <f t="shared" si="646"/>
        <v>45.87</v>
      </c>
      <c r="F4590" s="430">
        <f t="shared" si="641"/>
        <v>0.4694632079856555</v>
      </c>
      <c r="G4590" s="439">
        <f t="shared" si="647"/>
        <v>45.87</v>
      </c>
      <c r="H4590" s="435">
        <f t="shared" si="642"/>
        <v>0.4694632079856555</v>
      </c>
      <c r="I4590" s="577">
        <f t="shared" si="647"/>
        <v>45.87</v>
      </c>
      <c r="J4590" s="573">
        <f t="shared" si="643"/>
        <v>0.86541899784438936</v>
      </c>
    </row>
    <row r="4591" spans="1:10" x14ac:dyDescent="0.25">
      <c r="A4591">
        <f t="shared" si="644"/>
        <v>0.45880551767342737</v>
      </c>
      <c r="B4591" s="2">
        <f t="shared" si="648"/>
        <v>45.879999999999441</v>
      </c>
      <c r="C4591" s="428">
        <f t="shared" si="645"/>
        <v>45.88</v>
      </c>
      <c r="D4591" s="425">
        <f t="shared" si="640"/>
        <v>0.45880551767343303</v>
      </c>
      <c r="E4591" s="433">
        <f t="shared" si="646"/>
        <v>45.88</v>
      </c>
      <c r="F4591" s="430">
        <f t="shared" si="641"/>
        <v>0.46955800400024372</v>
      </c>
      <c r="G4591" s="439">
        <f t="shared" si="647"/>
        <v>45.88</v>
      </c>
      <c r="H4591" s="435">
        <f t="shared" si="642"/>
        <v>0.46955800400024372</v>
      </c>
      <c r="I4591" s="577">
        <f t="shared" si="647"/>
        <v>45.88</v>
      </c>
      <c r="J4591" s="573">
        <f t="shared" si="643"/>
        <v>0.86550245648283708</v>
      </c>
    </row>
    <row r="4592" spans="1:10" x14ac:dyDescent="0.25">
      <c r="A4592">
        <f t="shared" si="644"/>
        <v>0.45890550753848836</v>
      </c>
      <c r="B4592" s="2">
        <f t="shared" si="648"/>
        <v>45.889999999999439</v>
      </c>
      <c r="C4592" s="428">
        <f t="shared" si="645"/>
        <v>45.89</v>
      </c>
      <c r="D4592" s="425">
        <f t="shared" si="640"/>
        <v>0.45890550753849402</v>
      </c>
      <c r="E4592" s="433">
        <f t="shared" si="646"/>
        <v>45.89</v>
      </c>
      <c r="F4592" s="430">
        <f t="shared" si="641"/>
        <v>0.46965280265850001</v>
      </c>
      <c r="G4592" s="439">
        <f t="shared" si="647"/>
        <v>45.89</v>
      </c>
      <c r="H4592" s="435">
        <f t="shared" si="642"/>
        <v>0.46965280265850001</v>
      </c>
      <c r="I4592" s="577">
        <f t="shared" si="647"/>
        <v>45.89</v>
      </c>
      <c r="J4592" s="573">
        <f t="shared" si="643"/>
        <v>0.86558591646671268</v>
      </c>
    </row>
    <row r="4593" spans="1:10" x14ac:dyDescent="0.25">
      <c r="A4593">
        <f t="shared" si="644"/>
        <v>0.45900549742267954</v>
      </c>
      <c r="B4593" s="2">
        <f t="shared" si="648"/>
        <v>45.899999999999437</v>
      </c>
      <c r="C4593" s="428">
        <f t="shared" si="645"/>
        <v>45.9</v>
      </c>
      <c r="D4593" s="425">
        <f t="shared" si="640"/>
        <v>0.45900549742268509</v>
      </c>
      <c r="E4593" s="433">
        <f t="shared" si="646"/>
        <v>45.9</v>
      </c>
      <c r="F4593" s="430">
        <f t="shared" si="641"/>
        <v>0.46974760395906279</v>
      </c>
      <c r="G4593" s="439">
        <f t="shared" si="647"/>
        <v>45.9</v>
      </c>
      <c r="H4593" s="435">
        <f t="shared" si="642"/>
        <v>0.46974760395906279</v>
      </c>
      <c r="I4593" s="577">
        <f t="shared" si="647"/>
        <v>45.9</v>
      </c>
      <c r="J4593" s="573">
        <f t="shared" si="643"/>
        <v>0.86566937779585174</v>
      </c>
    </row>
    <row r="4594" spans="1:10" x14ac:dyDescent="0.25">
      <c r="A4594">
        <f t="shared" si="644"/>
        <v>0.45910548732596373</v>
      </c>
      <c r="B4594" s="2">
        <f t="shared" si="648"/>
        <v>45.909999999999435</v>
      </c>
      <c r="C4594" s="428">
        <f t="shared" si="645"/>
        <v>45.91</v>
      </c>
      <c r="D4594" s="425">
        <f t="shared" si="640"/>
        <v>0.45910548732596934</v>
      </c>
      <c r="E4594" s="433">
        <f t="shared" si="646"/>
        <v>45.91</v>
      </c>
      <c r="F4594" s="430">
        <f t="shared" si="641"/>
        <v>0.46984240790057097</v>
      </c>
      <c r="G4594" s="439">
        <f t="shared" si="647"/>
        <v>45.91</v>
      </c>
      <c r="H4594" s="435">
        <f t="shared" si="642"/>
        <v>0.46984240790057097</v>
      </c>
      <c r="I4594" s="577">
        <f t="shared" si="647"/>
        <v>45.91</v>
      </c>
      <c r="J4594" s="573">
        <f t="shared" si="643"/>
        <v>0.86575284047009071</v>
      </c>
    </row>
    <row r="4595" spans="1:10" x14ac:dyDescent="0.25">
      <c r="A4595">
        <f t="shared" si="644"/>
        <v>0.45920547724830407</v>
      </c>
      <c r="B4595" s="2">
        <f t="shared" si="648"/>
        <v>45.919999999999433</v>
      </c>
      <c r="C4595" s="428">
        <f t="shared" si="645"/>
        <v>45.92</v>
      </c>
      <c r="D4595" s="425">
        <f t="shared" si="640"/>
        <v>0.45920547724830973</v>
      </c>
      <c r="E4595" s="433">
        <f t="shared" si="646"/>
        <v>45.92</v>
      </c>
      <c r="F4595" s="430">
        <f t="shared" si="641"/>
        <v>0.46993721448166415</v>
      </c>
      <c r="G4595" s="439">
        <f t="shared" si="647"/>
        <v>45.92</v>
      </c>
      <c r="H4595" s="435">
        <f t="shared" si="642"/>
        <v>0.46993721448166415</v>
      </c>
      <c r="I4595" s="577">
        <f t="shared" si="647"/>
        <v>45.92</v>
      </c>
      <c r="J4595" s="573">
        <f t="shared" si="643"/>
        <v>0.86583630448926474</v>
      </c>
    </row>
    <row r="4596" spans="1:10" x14ac:dyDescent="0.25">
      <c r="A4596">
        <f t="shared" si="644"/>
        <v>0.45930546718966364</v>
      </c>
      <c r="B4596" s="2">
        <f t="shared" si="648"/>
        <v>45.929999999999431</v>
      </c>
      <c r="C4596" s="428">
        <f t="shared" si="645"/>
        <v>45.93</v>
      </c>
      <c r="D4596" s="425">
        <f t="shared" si="640"/>
        <v>0.4593054671896693</v>
      </c>
      <c r="E4596" s="433">
        <f t="shared" si="646"/>
        <v>45.93</v>
      </c>
      <c r="F4596" s="430">
        <f t="shared" si="641"/>
        <v>0.47003202370098257</v>
      </c>
      <c r="G4596" s="439">
        <f t="shared" si="647"/>
        <v>45.93</v>
      </c>
      <c r="H4596" s="435">
        <f t="shared" si="642"/>
        <v>0.47003202370098257</v>
      </c>
      <c r="I4596" s="577">
        <f t="shared" si="647"/>
        <v>45.93</v>
      </c>
      <c r="J4596" s="573">
        <f t="shared" si="643"/>
        <v>0.86591976985321029</v>
      </c>
    </row>
    <row r="4597" spans="1:10" x14ac:dyDescent="0.25">
      <c r="A4597">
        <f t="shared" si="644"/>
        <v>0.45940545715000575</v>
      </c>
      <c r="B4597" s="2">
        <f t="shared" si="648"/>
        <v>45.939999999999429</v>
      </c>
      <c r="C4597" s="428">
        <f t="shared" si="645"/>
        <v>45.94</v>
      </c>
      <c r="D4597" s="425">
        <f t="shared" si="640"/>
        <v>0.45940545715001141</v>
      </c>
      <c r="E4597" s="433">
        <f t="shared" si="646"/>
        <v>45.94</v>
      </c>
      <c r="F4597" s="430">
        <f t="shared" si="641"/>
        <v>0.47012683555716717</v>
      </c>
      <c r="G4597" s="439">
        <f t="shared" si="647"/>
        <v>45.94</v>
      </c>
      <c r="H4597" s="435">
        <f t="shared" si="642"/>
        <v>0.47012683555716717</v>
      </c>
      <c r="I4597" s="577">
        <f t="shared" si="647"/>
        <v>45.94</v>
      </c>
      <c r="J4597" s="573">
        <f t="shared" si="643"/>
        <v>0.86600323656176292</v>
      </c>
    </row>
    <row r="4598" spans="1:10" x14ac:dyDescent="0.25">
      <c r="A4598">
        <f t="shared" si="644"/>
        <v>0.45950544712929353</v>
      </c>
      <c r="B4598" s="2">
        <f t="shared" si="648"/>
        <v>45.949999999999427</v>
      </c>
      <c r="C4598" s="428">
        <f t="shared" si="645"/>
        <v>45.95</v>
      </c>
      <c r="D4598" s="425">
        <f t="shared" si="640"/>
        <v>0.4595054471292993</v>
      </c>
      <c r="E4598" s="433">
        <f t="shared" si="646"/>
        <v>45.95</v>
      </c>
      <c r="F4598" s="430">
        <f t="shared" si="641"/>
        <v>0.47022165004885952</v>
      </c>
      <c r="G4598" s="439">
        <f t="shared" si="647"/>
        <v>45.95</v>
      </c>
      <c r="H4598" s="435">
        <f t="shared" si="642"/>
        <v>0.47022165004885952</v>
      </c>
      <c r="I4598" s="577">
        <f t="shared" si="647"/>
        <v>45.95</v>
      </c>
      <c r="J4598" s="573">
        <f t="shared" si="643"/>
        <v>0.86608670461475912</v>
      </c>
    </row>
    <row r="4599" spans="1:10" x14ac:dyDescent="0.25">
      <c r="A4599">
        <f t="shared" si="644"/>
        <v>0.45960543712749036</v>
      </c>
      <c r="B4599" s="2">
        <f t="shared" si="648"/>
        <v>45.959999999999425</v>
      </c>
      <c r="C4599" s="428">
        <f t="shared" si="645"/>
        <v>45.96</v>
      </c>
      <c r="D4599" s="425">
        <f t="shared" si="640"/>
        <v>0.45960543712749613</v>
      </c>
      <c r="E4599" s="433">
        <f t="shared" si="646"/>
        <v>45.96</v>
      </c>
      <c r="F4599" s="430">
        <f t="shared" si="641"/>
        <v>0.47031646717470188</v>
      </c>
      <c r="G4599" s="439">
        <f t="shared" si="647"/>
        <v>45.96</v>
      </c>
      <c r="H4599" s="435">
        <f t="shared" si="642"/>
        <v>0.47031646717470188</v>
      </c>
      <c r="I4599" s="577">
        <f t="shared" si="647"/>
        <v>45.96</v>
      </c>
      <c r="J4599" s="573">
        <f t="shared" si="643"/>
        <v>0.86617017401203444</v>
      </c>
    </row>
    <row r="4600" spans="1:10" x14ac:dyDescent="0.25">
      <c r="A4600">
        <f t="shared" si="644"/>
        <v>0.45970542714455981</v>
      </c>
      <c r="B4600" s="2">
        <f t="shared" si="648"/>
        <v>45.969999999999423</v>
      </c>
      <c r="C4600" s="428">
        <f t="shared" si="645"/>
        <v>45.97</v>
      </c>
      <c r="D4600" s="425">
        <f t="shared" si="640"/>
        <v>0.45970542714456558</v>
      </c>
      <c r="E4600" s="433">
        <f t="shared" si="646"/>
        <v>45.97</v>
      </c>
      <c r="F4600" s="430">
        <f t="shared" si="641"/>
        <v>0.47041128693333717</v>
      </c>
      <c r="G4600" s="439">
        <f t="shared" si="647"/>
        <v>45.97</v>
      </c>
      <c r="H4600" s="435">
        <f t="shared" si="642"/>
        <v>0.47041128693333717</v>
      </c>
      <c r="I4600" s="577">
        <f t="shared" si="647"/>
        <v>45.97</v>
      </c>
      <c r="J4600" s="573">
        <f t="shared" si="643"/>
        <v>0.86625364475342503</v>
      </c>
    </row>
    <row r="4601" spans="1:10" x14ac:dyDescent="0.25">
      <c r="A4601">
        <f t="shared" si="644"/>
        <v>0.45980541718046508</v>
      </c>
      <c r="B4601" s="2">
        <f t="shared" si="648"/>
        <v>45.979999999999421</v>
      </c>
      <c r="C4601" s="428">
        <f t="shared" si="645"/>
        <v>45.98</v>
      </c>
      <c r="D4601" s="425">
        <f t="shared" si="640"/>
        <v>0.45980541718047091</v>
      </c>
      <c r="E4601" s="433">
        <f t="shared" si="646"/>
        <v>45.98</v>
      </c>
      <c r="F4601" s="430">
        <f t="shared" si="641"/>
        <v>0.47050610932340914</v>
      </c>
      <c r="G4601" s="439">
        <f t="shared" si="647"/>
        <v>45.98</v>
      </c>
      <c r="H4601" s="435">
        <f t="shared" si="642"/>
        <v>0.47050610932340914</v>
      </c>
      <c r="I4601" s="577">
        <f t="shared" si="647"/>
        <v>45.98</v>
      </c>
      <c r="J4601" s="573">
        <f t="shared" si="643"/>
        <v>0.86633711683876735</v>
      </c>
    </row>
    <row r="4602" spans="1:10" x14ac:dyDescent="0.25">
      <c r="A4602">
        <f t="shared" si="644"/>
        <v>0.45990540723517004</v>
      </c>
      <c r="B4602" s="2">
        <f t="shared" si="648"/>
        <v>45.989999999999419</v>
      </c>
      <c r="C4602" s="428">
        <f t="shared" si="645"/>
        <v>45.99</v>
      </c>
      <c r="D4602" s="425">
        <f t="shared" si="640"/>
        <v>0.45990540723517592</v>
      </c>
      <c r="E4602" s="433">
        <f t="shared" si="646"/>
        <v>45.99</v>
      </c>
      <c r="F4602" s="430">
        <f t="shared" si="641"/>
        <v>0.47060093434356198</v>
      </c>
      <c r="G4602" s="439">
        <f t="shared" si="647"/>
        <v>45.99</v>
      </c>
      <c r="H4602" s="435">
        <f t="shared" si="642"/>
        <v>0.47060093434356198</v>
      </c>
      <c r="I4602" s="577">
        <f t="shared" si="647"/>
        <v>45.99</v>
      </c>
      <c r="J4602" s="573">
        <f t="shared" si="643"/>
        <v>0.86642059026789708</v>
      </c>
    </row>
    <row r="4603" spans="1:10" x14ac:dyDescent="0.25">
      <c r="A4603">
        <f t="shared" si="644"/>
        <v>0.46000539730863815</v>
      </c>
      <c r="B4603" s="2">
        <f t="shared" si="648"/>
        <v>45.999999999999417</v>
      </c>
      <c r="C4603" s="428">
        <f t="shared" si="645"/>
        <v>46</v>
      </c>
      <c r="D4603" s="425">
        <f t="shared" si="640"/>
        <v>0.46000539730864398</v>
      </c>
      <c r="E4603" s="433">
        <f t="shared" si="646"/>
        <v>46</v>
      </c>
      <c r="F4603" s="430">
        <f t="shared" si="641"/>
        <v>0.47069576199244062</v>
      </c>
      <c r="G4603" s="439">
        <f t="shared" si="647"/>
        <v>46</v>
      </c>
      <c r="H4603" s="435">
        <f t="shared" si="642"/>
        <v>0.47069576199244062</v>
      </c>
      <c r="I4603" s="577">
        <f t="shared" si="647"/>
        <v>46</v>
      </c>
      <c r="J4603" s="573">
        <f t="shared" si="643"/>
        <v>0.86650406504065047</v>
      </c>
    </row>
    <row r="4604" spans="1:10" x14ac:dyDescent="0.25">
      <c r="A4604">
        <f t="shared" si="644"/>
        <v>0.46010538740083318</v>
      </c>
      <c r="B4604" s="2">
        <f t="shared" si="648"/>
        <v>46.009999999999415</v>
      </c>
      <c r="C4604" s="428">
        <f t="shared" si="645"/>
        <v>46.01</v>
      </c>
      <c r="D4604" s="425">
        <f t="shared" si="640"/>
        <v>0.46010538740083901</v>
      </c>
      <c r="E4604" s="433">
        <f t="shared" si="646"/>
        <v>46.01</v>
      </c>
      <c r="F4604" s="430">
        <f t="shared" si="641"/>
        <v>0.47079059226869063</v>
      </c>
      <c r="G4604" s="439">
        <f t="shared" si="647"/>
        <v>46.01</v>
      </c>
      <c r="H4604" s="435">
        <f t="shared" si="642"/>
        <v>0.47079059226869063</v>
      </c>
      <c r="I4604" s="577">
        <f t="shared" si="647"/>
        <v>46.01</v>
      </c>
      <c r="J4604" s="573">
        <f t="shared" si="643"/>
        <v>0.86658754115686343</v>
      </c>
    </row>
    <row r="4605" spans="1:10" x14ac:dyDescent="0.25">
      <c r="A4605">
        <f t="shared" si="644"/>
        <v>0.46020537751171881</v>
      </c>
      <c r="B4605" s="2">
        <f t="shared" si="648"/>
        <v>46.019999999999413</v>
      </c>
      <c r="C4605" s="428">
        <f t="shared" si="645"/>
        <v>46.02</v>
      </c>
      <c r="D4605" s="425">
        <f t="shared" si="640"/>
        <v>0.46020537751172469</v>
      </c>
      <c r="E4605" s="433">
        <f t="shared" si="646"/>
        <v>46.02</v>
      </c>
      <c r="F4605" s="430">
        <f t="shared" si="641"/>
        <v>0.47088542517095844</v>
      </c>
      <c r="G4605" s="439">
        <f t="shared" si="647"/>
        <v>46.02</v>
      </c>
      <c r="H4605" s="435">
        <f t="shared" si="642"/>
        <v>0.47088542517095844</v>
      </c>
      <c r="I4605" s="577">
        <f t="shared" si="647"/>
        <v>46.02</v>
      </c>
      <c r="J4605" s="573">
        <f t="shared" si="643"/>
        <v>0.86667101861637275</v>
      </c>
    </row>
    <row r="4606" spans="1:10" x14ac:dyDescent="0.25">
      <c r="A4606">
        <f t="shared" si="644"/>
        <v>0.46030536764125901</v>
      </c>
      <c r="B4606" s="2">
        <f t="shared" si="648"/>
        <v>46.029999999999411</v>
      </c>
      <c r="C4606" s="428">
        <f t="shared" si="645"/>
        <v>46.03</v>
      </c>
      <c r="D4606" s="425">
        <f t="shared" si="640"/>
        <v>0.4603053676412649</v>
      </c>
      <c r="E4606" s="433">
        <f t="shared" si="646"/>
        <v>46.03</v>
      </c>
      <c r="F4606" s="430">
        <f t="shared" si="641"/>
        <v>0.47098026069789084</v>
      </c>
      <c r="G4606" s="439">
        <f t="shared" si="647"/>
        <v>46.03</v>
      </c>
      <c r="H4606" s="435">
        <f t="shared" si="642"/>
        <v>0.47098026069789084</v>
      </c>
      <c r="I4606" s="577">
        <f t="shared" si="647"/>
        <v>46.03</v>
      </c>
      <c r="J4606" s="573">
        <f t="shared" si="643"/>
        <v>0.86675449741901411</v>
      </c>
    </row>
    <row r="4607" spans="1:10" x14ac:dyDescent="0.25">
      <c r="A4607">
        <f t="shared" si="644"/>
        <v>0.46040535778941766</v>
      </c>
      <c r="B4607" s="2">
        <f t="shared" si="648"/>
        <v>46.039999999999409</v>
      </c>
      <c r="C4607" s="428">
        <f t="shared" si="645"/>
        <v>46.04</v>
      </c>
      <c r="D4607" s="425">
        <f t="shared" si="640"/>
        <v>0.46040535778942349</v>
      </c>
      <c r="E4607" s="433">
        <f t="shared" si="646"/>
        <v>46.04</v>
      </c>
      <c r="F4607" s="430">
        <f t="shared" si="641"/>
        <v>0.47107509884813553</v>
      </c>
      <c r="G4607" s="439">
        <f t="shared" si="647"/>
        <v>46.04</v>
      </c>
      <c r="H4607" s="435">
        <f t="shared" si="642"/>
        <v>0.47107509884813553</v>
      </c>
      <c r="I4607" s="577">
        <f t="shared" si="647"/>
        <v>46.04</v>
      </c>
      <c r="J4607" s="573">
        <f t="shared" si="643"/>
        <v>0.86683797756462366</v>
      </c>
    </row>
    <row r="4608" spans="1:10" x14ac:dyDescent="0.25">
      <c r="A4608">
        <f t="shared" si="644"/>
        <v>0.46050534795615866</v>
      </c>
      <c r="B4608" s="2">
        <f t="shared" si="648"/>
        <v>46.049999999999407</v>
      </c>
      <c r="C4608" s="428">
        <f t="shared" si="645"/>
        <v>46.05</v>
      </c>
      <c r="D4608" s="425">
        <f t="shared" si="640"/>
        <v>0.4605053479561646</v>
      </c>
      <c r="E4608" s="433">
        <f t="shared" si="646"/>
        <v>46.05</v>
      </c>
      <c r="F4608" s="430">
        <f t="shared" si="641"/>
        <v>0.47116993962034087</v>
      </c>
      <c r="G4608" s="439">
        <f t="shared" si="647"/>
        <v>46.05</v>
      </c>
      <c r="H4608" s="435">
        <f t="shared" si="642"/>
        <v>0.47116993962034087</v>
      </c>
      <c r="I4608" s="577">
        <f t="shared" si="647"/>
        <v>46.05</v>
      </c>
      <c r="J4608" s="573">
        <f t="shared" si="643"/>
        <v>0.86692145905303808</v>
      </c>
    </row>
    <row r="4609" spans="1:10" x14ac:dyDescent="0.25">
      <c r="A4609">
        <f t="shared" si="644"/>
        <v>0.46060533814144627</v>
      </c>
      <c r="B4609" s="2">
        <f t="shared" si="648"/>
        <v>46.059999999999405</v>
      </c>
      <c r="C4609" s="428">
        <f t="shared" si="645"/>
        <v>46.06</v>
      </c>
      <c r="D4609" s="425">
        <f t="shared" si="640"/>
        <v>0.46060533814145221</v>
      </c>
      <c r="E4609" s="433">
        <f t="shared" si="646"/>
        <v>46.06</v>
      </c>
      <c r="F4609" s="430">
        <f t="shared" si="641"/>
        <v>0.47126478301315572</v>
      </c>
      <c r="G4609" s="439">
        <f t="shared" si="647"/>
        <v>46.06</v>
      </c>
      <c r="H4609" s="435">
        <f t="shared" si="642"/>
        <v>0.47126478301315572</v>
      </c>
      <c r="I4609" s="577">
        <f t="shared" si="647"/>
        <v>46.06</v>
      </c>
      <c r="J4609" s="573">
        <f t="shared" si="643"/>
        <v>0.86700494188409361</v>
      </c>
    </row>
    <row r="4610" spans="1:10" x14ac:dyDescent="0.25">
      <c r="A4610">
        <f t="shared" si="644"/>
        <v>0.46070532834524441</v>
      </c>
      <c r="B4610" s="2">
        <f t="shared" si="648"/>
        <v>46.069999999999403</v>
      </c>
      <c r="C4610" s="428">
        <f t="shared" si="645"/>
        <v>46.07</v>
      </c>
      <c r="D4610" s="425">
        <f t="shared" si="640"/>
        <v>0.4607053283452503</v>
      </c>
      <c r="E4610" s="433">
        <f t="shared" si="646"/>
        <v>46.07</v>
      </c>
      <c r="F4610" s="430">
        <f t="shared" si="641"/>
        <v>0.47135962902522965</v>
      </c>
      <c r="G4610" s="439">
        <f t="shared" si="647"/>
        <v>46.07</v>
      </c>
      <c r="H4610" s="435">
        <f t="shared" si="642"/>
        <v>0.47135962902522965</v>
      </c>
      <c r="I4610" s="577">
        <f t="shared" si="647"/>
        <v>46.07</v>
      </c>
      <c r="J4610" s="573">
        <f t="shared" si="643"/>
        <v>0.86708842605762571</v>
      </c>
    </row>
    <row r="4611" spans="1:10" x14ac:dyDescent="0.25">
      <c r="A4611">
        <f t="shared" si="644"/>
        <v>0.46080531856751739</v>
      </c>
      <c r="B4611" s="2">
        <f t="shared" si="648"/>
        <v>46.079999999999401</v>
      </c>
      <c r="C4611" s="428">
        <f t="shared" si="645"/>
        <v>46.08</v>
      </c>
      <c r="D4611" s="425">
        <f t="shared" ref="D4611:D4674" si="649">(((1+C4611/100)^D$2)*C4611/100)/(((1+C4611/100)^D$2)-1)</f>
        <v>0.46080531856752333</v>
      </c>
      <c r="E4611" s="433">
        <f t="shared" si="646"/>
        <v>46.08</v>
      </c>
      <c r="F4611" s="430">
        <f t="shared" ref="F4611:F4674" si="650">(((1+E4611/100)^F$2)*E4611/100)/(((1+E4611/100)^F$2)-1)</f>
        <v>0.47145447765521292</v>
      </c>
      <c r="G4611" s="439">
        <f t="shared" si="647"/>
        <v>46.08</v>
      </c>
      <c r="H4611" s="435">
        <f t="shared" ref="H4611:H4674" si="651">(((1+G4611/100)^H$2)*G4611/100)/(((1+G4611/100)^H$2)-1)</f>
        <v>0.47145447765521292</v>
      </c>
      <c r="I4611" s="577">
        <f t="shared" si="647"/>
        <v>46.08</v>
      </c>
      <c r="J4611" s="573">
        <f t="shared" ref="J4611:J4674" si="652">(((1+I4611/100)^J$2)*I4611/100)/(((1+I4611/100)^J$2)-1)</f>
        <v>0.86717191157347218</v>
      </c>
    </row>
    <row r="4612" spans="1:10" x14ac:dyDescent="0.25">
      <c r="A4612">
        <f t="shared" si="644"/>
        <v>0.46090530880822944</v>
      </c>
      <c r="B4612" s="2">
        <f t="shared" si="648"/>
        <v>46.089999999999399</v>
      </c>
      <c r="C4612" s="428">
        <f t="shared" si="645"/>
        <v>46.09</v>
      </c>
      <c r="D4612" s="425">
        <f t="shared" si="649"/>
        <v>0.46090530880823549</v>
      </c>
      <c r="E4612" s="433">
        <f t="shared" si="646"/>
        <v>46.09</v>
      </c>
      <c r="F4612" s="430">
        <f t="shared" si="650"/>
        <v>0.47154932890175677</v>
      </c>
      <c r="G4612" s="439">
        <f t="shared" si="647"/>
        <v>46.09</v>
      </c>
      <c r="H4612" s="435">
        <f t="shared" si="651"/>
        <v>0.47154932890175677</v>
      </c>
      <c r="I4612" s="577">
        <f t="shared" si="647"/>
        <v>46.09</v>
      </c>
      <c r="J4612" s="573">
        <f t="shared" si="652"/>
        <v>0.86725539843146826</v>
      </c>
    </row>
    <row r="4613" spans="1:10" x14ac:dyDescent="0.25">
      <c r="A4613">
        <f t="shared" ref="A4613:A4676" si="653">(((1+B4613/100)^A$2)*B4613/100)/(((1+B4613/100)^A$2)-1)</f>
        <v>0.46100529906734505</v>
      </c>
      <c r="B4613" s="2">
        <f t="shared" si="648"/>
        <v>46.099999999999397</v>
      </c>
      <c r="C4613" s="428">
        <f t="shared" si="645"/>
        <v>46.1</v>
      </c>
      <c r="D4613" s="425">
        <f t="shared" si="649"/>
        <v>0.4610052990673511</v>
      </c>
      <c r="E4613" s="433">
        <f t="shared" si="646"/>
        <v>46.1</v>
      </c>
      <c r="F4613" s="430">
        <f t="shared" si="650"/>
        <v>0.47164418276351244</v>
      </c>
      <c r="G4613" s="439">
        <f t="shared" si="647"/>
        <v>46.1</v>
      </c>
      <c r="H4613" s="435">
        <f t="shared" si="651"/>
        <v>0.47164418276351244</v>
      </c>
      <c r="I4613" s="577">
        <f t="shared" si="647"/>
        <v>46.1</v>
      </c>
      <c r="J4613" s="573">
        <f t="shared" si="652"/>
        <v>0.86733888663145053</v>
      </c>
    </row>
    <row r="4614" spans="1:10" x14ac:dyDescent="0.25">
      <c r="A4614">
        <f t="shared" si="653"/>
        <v>0.46110528934482853</v>
      </c>
      <c r="B4614" s="2">
        <f t="shared" si="648"/>
        <v>46.109999999999395</v>
      </c>
      <c r="C4614" s="428">
        <f t="shared" ref="C4614:C4677" si="654">ROUND(C4613+0.01,2)</f>
        <v>46.11</v>
      </c>
      <c r="D4614" s="425">
        <f t="shared" si="649"/>
        <v>0.46110528934483458</v>
      </c>
      <c r="E4614" s="433">
        <f t="shared" ref="E4614:E4677" si="655">ROUND(E4613+0.01,2)</f>
        <v>46.11</v>
      </c>
      <c r="F4614" s="430">
        <f t="shared" si="650"/>
        <v>0.47173903923913235</v>
      </c>
      <c r="G4614" s="439">
        <f t="shared" ref="G4614:I4677" si="656">ROUND(G4613+0.01,2)</f>
        <v>46.11</v>
      </c>
      <c r="H4614" s="435">
        <f t="shared" si="651"/>
        <v>0.47173903923913235</v>
      </c>
      <c r="I4614" s="577">
        <f t="shared" si="656"/>
        <v>46.11</v>
      </c>
      <c r="J4614" s="573">
        <f t="shared" si="652"/>
        <v>0.86742237617325579</v>
      </c>
    </row>
    <row r="4615" spans="1:10" x14ac:dyDescent="0.25">
      <c r="A4615">
        <f t="shared" si="653"/>
        <v>0.46120527964064434</v>
      </c>
      <c r="B4615" s="2">
        <f t="shared" si="648"/>
        <v>46.119999999999393</v>
      </c>
      <c r="C4615" s="428">
        <f t="shared" si="654"/>
        <v>46.12</v>
      </c>
      <c r="D4615" s="425">
        <f t="shared" si="649"/>
        <v>0.46120527964065033</v>
      </c>
      <c r="E4615" s="433">
        <f t="shared" si="655"/>
        <v>46.12</v>
      </c>
      <c r="F4615" s="430">
        <f t="shared" si="650"/>
        <v>0.47183389832726963</v>
      </c>
      <c r="G4615" s="439">
        <f t="shared" si="656"/>
        <v>46.12</v>
      </c>
      <c r="H4615" s="435">
        <f t="shared" si="651"/>
        <v>0.47183389832726963</v>
      </c>
      <c r="I4615" s="577">
        <f t="shared" si="656"/>
        <v>46.12</v>
      </c>
      <c r="J4615" s="573">
        <f t="shared" si="652"/>
        <v>0.86750586705672017</v>
      </c>
    </row>
    <row r="4616" spans="1:10" x14ac:dyDescent="0.25">
      <c r="A4616">
        <f t="shared" si="653"/>
        <v>0.46130526995475707</v>
      </c>
      <c r="B4616" s="2">
        <f t="shared" si="648"/>
        <v>46.129999999999391</v>
      </c>
      <c r="C4616" s="428">
        <f t="shared" si="654"/>
        <v>46.13</v>
      </c>
      <c r="D4616" s="425">
        <f t="shared" si="649"/>
        <v>0.46130526995476306</v>
      </c>
      <c r="E4616" s="433">
        <f t="shared" si="655"/>
        <v>46.13</v>
      </c>
      <c r="F4616" s="430">
        <f t="shared" si="650"/>
        <v>0.47192876002657774</v>
      </c>
      <c r="G4616" s="439">
        <f t="shared" si="656"/>
        <v>46.13</v>
      </c>
      <c r="H4616" s="435">
        <f t="shared" si="651"/>
        <v>0.47192876002657774</v>
      </c>
      <c r="I4616" s="577">
        <f t="shared" si="656"/>
        <v>46.13</v>
      </c>
      <c r="J4616" s="573">
        <f t="shared" si="652"/>
        <v>0.86758935928168046</v>
      </c>
    </row>
    <row r="4617" spans="1:10" x14ac:dyDescent="0.25">
      <c r="A4617">
        <f t="shared" si="653"/>
        <v>0.46140526028713125</v>
      </c>
      <c r="B4617" s="2">
        <f t="shared" si="648"/>
        <v>46.13999999999939</v>
      </c>
      <c r="C4617" s="428">
        <f t="shared" si="654"/>
        <v>46.14</v>
      </c>
      <c r="D4617" s="425">
        <f t="shared" si="649"/>
        <v>0.46140526028713741</v>
      </c>
      <c r="E4617" s="433">
        <f t="shared" si="655"/>
        <v>46.14</v>
      </c>
      <c r="F4617" s="430">
        <f t="shared" si="650"/>
        <v>0.47202362433571082</v>
      </c>
      <c r="G4617" s="439">
        <f t="shared" si="656"/>
        <v>46.14</v>
      </c>
      <c r="H4617" s="435">
        <f t="shared" si="651"/>
        <v>0.47202362433571082</v>
      </c>
      <c r="I4617" s="577">
        <f t="shared" si="656"/>
        <v>46.14</v>
      </c>
      <c r="J4617" s="573">
        <f t="shared" si="652"/>
        <v>0.86767285284797269</v>
      </c>
    </row>
    <row r="4618" spans="1:10" x14ac:dyDescent="0.25">
      <c r="A4618">
        <f t="shared" si="653"/>
        <v>0.46150525063773179</v>
      </c>
      <c r="B4618" s="2">
        <f t="shared" si="648"/>
        <v>46.149999999999388</v>
      </c>
      <c r="C4618" s="428">
        <f t="shared" si="654"/>
        <v>46.15</v>
      </c>
      <c r="D4618" s="425">
        <f t="shared" si="649"/>
        <v>0.4615052506377379</v>
      </c>
      <c r="E4618" s="433">
        <f t="shared" si="655"/>
        <v>46.15</v>
      </c>
      <c r="F4618" s="430">
        <f t="shared" si="650"/>
        <v>0.47211849125332406</v>
      </c>
      <c r="G4618" s="439">
        <f t="shared" si="656"/>
        <v>46.15</v>
      </c>
      <c r="H4618" s="435">
        <f t="shared" si="651"/>
        <v>0.47211849125332406</v>
      </c>
      <c r="I4618" s="577">
        <f t="shared" si="656"/>
        <v>46.15</v>
      </c>
      <c r="J4618" s="573">
        <f t="shared" si="652"/>
        <v>0.86775634775543364</v>
      </c>
    </row>
    <row r="4619" spans="1:10" x14ac:dyDescent="0.25">
      <c r="A4619">
        <f t="shared" si="653"/>
        <v>0.46160524100652334</v>
      </c>
      <c r="B4619" s="2">
        <f t="shared" si="648"/>
        <v>46.159999999999386</v>
      </c>
      <c r="C4619" s="428">
        <f t="shared" si="654"/>
        <v>46.16</v>
      </c>
      <c r="D4619" s="425">
        <f t="shared" si="649"/>
        <v>0.46160524100652939</v>
      </c>
      <c r="E4619" s="433">
        <f t="shared" si="655"/>
        <v>46.16</v>
      </c>
      <c r="F4619" s="430">
        <f t="shared" si="650"/>
        <v>0.47221336077807285</v>
      </c>
      <c r="G4619" s="439">
        <f t="shared" si="656"/>
        <v>46.16</v>
      </c>
      <c r="H4619" s="435">
        <f t="shared" si="651"/>
        <v>0.47221336077807285</v>
      </c>
      <c r="I4619" s="577">
        <f t="shared" si="656"/>
        <v>46.16</v>
      </c>
      <c r="J4619" s="573">
        <f t="shared" si="652"/>
        <v>0.8678398440038998</v>
      </c>
    </row>
    <row r="4620" spans="1:10" x14ac:dyDescent="0.25">
      <c r="A4620">
        <f t="shared" si="653"/>
        <v>0.46170523139347064</v>
      </c>
      <c r="B4620" s="2">
        <f t="shared" si="648"/>
        <v>46.169999999999384</v>
      </c>
      <c r="C4620" s="428">
        <f t="shared" si="654"/>
        <v>46.17</v>
      </c>
      <c r="D4620" s="425">
        <f t="shared" si="649"/>
        <v>0.46170523139347686</v>
      </c>
      <c r="E4620" s="433">
        <f t="shared" si="655"/>
        <v>46.17</v>
      </c>
      <c r="F4620" s="430">
        <f t="shared" si="650"/>
        <v>0.47230823290861362</v>
      </c>
      <c r="G4620" s="439">
        <f t="shared" si="656"/>
        <v>46.17</v>
      </c>
      <c r="H4620" s="435">
        <f t="shared" si="651"/>
        <v>0.47230823290861362</v>
      </c>
      <c r="I4620" s="577">
        <f t="shared" si="656"/>
        <v>46.17</v>
      </c>
      <c r="J4620" s="573">
        <f t="shared" si="652"/>
        <v>0.86792334159320794</v>
      </c>
    </row>
    <row r="4621" spans="1:10" x14ac:dyDescent="0.25">
      <c r="A4621">
        <f t="shared" si="653"/>
        <v>0.46180522179853883</v>
      </c>
      <c r="B4621" s="2">
        <f t="shared" si="648"/>
        <v>46.179999999999382</v>
      </c>
      <c r="C4621" s="428">
        <f t="shared" si="654"/>
        <v>46.18</v>
      </c>
      <c r="D4621" s="425">
        <f t="shared" si="649"/>
        <v>0.461805221798545</v>
      </c>
      <c r="E4621" s="433">
        <f t="shared" si="655"/>
        <v>46.18</v>
      </c>
      <c r="F4621" s="430">
        <f t="shared" si="650"/>
        <v>0.47240310764360327</v>
      </c>
      <c r="G4621" s="439">
        <f t="shared" si="656"/>
        <v>46.18</v>
      </c>
      <c r="H4621" s="435">
        <f t="shared" si="651"/>
        <v>0.47240310764360327</v>
      </c>
      <c r="I4621" s="577">
        <f t="shared" si="656"/>
        <v>46.18</v>
      </c>
      <c r="J4621" s="573">
        <f t="shared" si="652"/>
        <v>0.86800684052319432</v>
      </c>
    </row>
    <row r="4622" spans="1:10" x14ac:dyDescent="0.25">
      <c r="A4622">
        <f t="shared" si="653"/>
        <v>0.46190521222169273</v>
      </c>
      <c r="B4622" s="2">
        <f t="shared" si="648"/>
        <v>46.18999999999938</v>
      </c>
      <c r="C4622" s="428">
        <f t="shared" si="654"/>
        <v>46.19</v>
      </c>
      <c r="D4622" s="425">
        <f t="shared" si="649"/>
        <v>0.46190521222169884</v>
      </c>
      <c r="E4622" s="433">
        <f t="shared" si="655"/>
        <v>46.19</v>
      </c>
      <c r="F4622" s="430">
        <f t="shared" si="650"/>
        <v>0.47249798498169931</v>
      </c>
      <c r="G4622" s="439">
        <f t="shared" si="656"/>
        <v>46.19</v>
      </c>
      <c r="H4622" s="435">
        <f t="shared" si="651"/>
        <v>0.47249798498169931</v>
      </c>
      <c r="I4622" s="577">
        <f t="shared" si="656"/>
        <v>46.19</v>
      </c>
      <c r="J4622" s="573">
        <f t="shared" si="652"/>
        <v>0.86809034079369585</v>
      </c>
    </row>
    <row r="4623" spans="1:10" x14ac:dyDescent="0.25">
      <c r="A4623">
        <f t="shared" si="653"/>
        <v>0.4620052026628973</v>
      </c>
      <c r="B4623" s="2">
        <f t="shared" si="648"/>
        <v>46.199999999999378</v>
      </c>
      <c r="C4623" s="428">
        <f t="shared" si="654"/>
        <v>46.2</v>
      </c>
      <c r="D4623" s="425">
        <f t="shared" si="649"/>
        <v>0.46200520266290357</v>
      </c>
      <c r="E4623" s="433">
        <f t="shared" si="655"/>
        <v>46.2</v>
      </c>
      <c r="F4623" s="430">
        <f t="shared" si="650"/>
        <v>0.47259286492156022</v>
      </c>
      <c r="G4623" s="439">
        <f t="shared" si="656"/>
        <v>46.2</v>
      </c>
      <c r="H4623" s="435">
        <f t="shared" si="651"/>
        <v>0.47259286492156022</v>
      </c>
      <c r="I4623" s="577">
        <f t="shared" si="656"/>
        <v>46.2</v>
      </c>
      <c r="J4623" s="573">
        <f t="shared" si="652"/>
        <v>0.86817384240454931</v>
      </c>
    </row>
    <row r="4624" spans="1:10" x14ac:dyDescent="0.25">
      <c r="A4624">
        <f t="shared" si="653"/>
        <v>0.46210519312211784</v>
      </c>
      <c r="B4624" s="2">
        <f t="shared" si="648"/>
        <v>46.209999999999376</v>
      </c>
      <c r="C4624" s="428">
        <f t="shared" si="654"/>
        <v>46.21</v>
      </c>
      <c r="D4624" s="425">
        <f t="shared" si="649"/>
        <v>0.46210519312212411</v>
      </c>
      <c r="E4624" s="433">
        <f t="shared" si="655"/>
        <v>46.21</v>
      </c>
      <c r="F4624" s="430">
        <f t="shared" si="650"/>
        <v>0.47268774746184455</v>
      </c>
      <c r="G4624" s="439">
        <f t="shared" si="656"/>
        <v>46.21</v>
      </c>
      <c r="H4624" s="435">
        <f t="shared" si="651"/>
        <v>0.47268774746184455</v>
      </c>
      <c r="I4624" s="577">
        <f t="shared" si="656"/>
        <v>46.21</v>
      </c>
      <c r="J4624" s="573">
        <f t="shared" si="652"/>
        <v>0.86825734535559074</v>
      </c>
    </row>
    <row r="4625" spans="1:10" x14ac:dyDescent="0.25">
      <c r="A4625">
        <f t="shared" si="653"/>
        <v>0.46220518359931945</v>
      </c>
      <c r="B4625" s="2">
        <f t="shared" si="648"/>
        <v>46.219999999999374</v>
      </c>
      <c r="C4625" s="428">
        <f t="shared" si="654"/>
        <v>46.22</v>
      </c>
      <c r="D4625" s="425">
        <f t="shared" si="649"/>
        <v>0.46220518359932578</v>
      </c>
      <c r="E4625" s="433">
        <f t="shared" si="655"/>
        <v>46.22</v>
      </c>
      <c r="F4625" s="430">
        <f t="shared" si="650"/>
        <v>0.47278263260121217</v>
      </c>
      <c r="G4625" s="439">
        <f t="shared" si="656"/>
        <v>46.22</v>
      </c>
      <c r="H4625" s="435">
        <f t="shared" si="651"/>
        <v>0.47278263260121217</v>
      </c>
      <c r="I4625" s="577">
        <f t="shared" si="656"/>
        <v>46.22</v>
      </c>
      <c r="J4625" s="573">
        <f t="shared" si="652"/>
        <v>0.86834084964665748</v>
      </c>
    </row>
    <row r="4626" spans="1:10" x14ac:dyDescent="0.25">
      <c r="A4626">
        <f t="shared" si="653"/>
        <v>0.46230517409446742</v>
      </c>
      <c r="B4626" s="2">
        <f t="shared" si="648"/>
        <v>46.229999999999372</v>
      </c>
      <c r="C4626" s="428">
        <f t="shared" si="654"/>
        <v>46.23</v>
      </c>
      <c r="D4626" s="425">
        <f t="shared" si="649"/>
        <v>0.46230517409447364</v>
      </c>
      <c r="E4626" s="433">
        <f t="shared" si="655"/>
        <v>46.23</v>
      </c>
      <c r="F4626" s="430">
        <f t="shared" si="650"/>
        <v>0.47287752033832314</v>
      </c>
      <c r="G4626" s="439">
        <f t="shared" si="656"/>
        <v>46.23</v>
      </c>
      <c r="H4626" s="435">
        <f t="shared" si="651"/>
        <v>0.47287752033832314</v>
      </c>
      <c r="I4626" s="577">
        <f t="shared" si="656"/>
        <v>46.23</v>
      </c>
      <c r="J4626" s="573">
        <f t="shared" si="652"/>
        <v>0.86842435527758588</v>
      </c>
    </row>
    <row r="4627" spans="1:10" x14ac:dyDescent="0.25">
      <c r="A4627">
        <f t="shared" si="653"/>
        <v>0.46240516460752701</v>
      </c>
      <c r="B4627" s="2">
        <f t="shared" si="648"/>
        <v>46.23999999999937</v>
      </c>
      <c r="C4627" s="428">
        <f t="shared" si="654"/>
        <v>46.24</v>
      </c>
      <c r="D4627" s="425">
        <f t="shared" si="649"/>
        <v>0.46240516460753334</v>
      </c>
      <c r="E4627" s="433">
        <f t="shared" si="655"/>
        <v>46.24</v>
      </c>
      <c r="F4627" s="430">
        <f t="shared" si="650"/>
        <v>0.47297241067183865</v>
      </c>
      <c r="G4627" s="439">
        <f t="shared" si="656"/>
        <v>46.24</v>
      </c>
      <c r="H4627" s="435">
        <f t="shared" si="651"/>
        <v>0.47297241067183865</v>
      </c>
      <c r="I4627" s="577">
        <f t="shared" si="656"/>
        <v>46.24</v>
      </c>
      <c r="J4627" s="573">
        <f t="shared" si="652"/>
        <v>0.86850786224821297</v>
      </c>
    </row>
    <row r="4628" spans="1:10" x14ac:dyDescent="0.25">
      <c r="A4628">
        <f t="shared" si="653"/>
        <v>0.46250515513846358</v>
      </c>
      <c r="B4628" s="2">
        <f t="shared" si="648"/>
        <v>46.249999999999368</v>
      </c>
      <c r="C4628" s="428">
        <f t="shared" si="654"/>
        <v>46.25</v>
      </c>
      <c r="D4628" s="425">
        <f t="shared" si="649"/>
        <v>0.46250515513846996</v>
      </c>
      <c r="E4628" s="433">
        <f t="shared" si="655"/>
        <v>46.25</v>
      </c>
      <c r="F4628" s="430">
        <f t="shared" si="650"/>
        <v>0.47306730360041999</v>
      </c>
      <c r="G4628" s="439">
        <f t="shared" si="656"/>
        <v>46.25</v>
      </c>
      <c r="H4628" s="435">
        <f t="shared" si="651"/>
        <v>0.47306730360041999</v>
      </c>
      <c r="I4628" s="577">
        <f t="shared" si="656"/>
        <v>46.25</v>
      </c>
      <c r="J4628" s="573">
        <f t="shared" si="652"/>
        <v>0.86859137055837565</v>
      </c>
    </row>
    <row r="4629" spans="1:10" x14ac:dyDescent="0.25">
      <c r="A4629">
        <f t="shared" si="653"/>
        <v>0.46260514568724276</v>
      </c>
      <c r="B4629" s="2">
        <f t="shared" si="648"/>
        <v>46.259999999999366</v>
      </c>
      <c r="C4629" s="428">
        <f t="shared" si="654"/>
        <v>46.26</v>
      </c>
      <c r="D4629" s="425">
        <f t="shared" si="649"/>
        <v>0.46260514568724914</v>
      </c>
      <c r="E4629" s="433">
        <f t="shared" si="655"/>
        <v>46.26</v>
      </c>
      <c r="F4629" s="430">
        <f t="shared" si="650"/>
        <v>0.47316219912272961</v>
      </c>
      <c r="G4629" s="439">
        <f t="shared" si="656"/>
        <v>46.26</v>
      </c>
      <c r="H4629" s="435">
        <f t="shared" si="651"/>
        <v>0.47316219912272961</v>
      </c>
      <c r="I4629" s="577">
        <f t="shared" si="656"/>
        <v>46.26</v>
      </c>
      <c r="J4629" s="573">
        <f t="shared" si="652"/>
        <v>0.86867488020791039</v>
      </c>
    </row>
    <row r="4630" spans="1:10" x14ac:dyDescent="0.25">
      <c r="A4630">
        <f t="shared" si="653"/>
        <v>0.46270513625382992</v>
      </c>
      <c r="B4630" s="2">
        <f t="shared" si="648"/>
        <v>46.269999999999364</v>
      </c>
      <c r="C4630" s="428">
        <f t="shared" si="654"/>
        <v>46.27</v>
      </c>
      <c r="D4630" s="425">
        <f t="shared" si="649"/>
        <v>0.4627051362538363</v>
      </c>
      <c r="E4630" s="433">
        <f t="shared" si="655"/>
        <v>46.27</v>
      </c>
      <c r="F4630" s="430">
        <f t="shared" si="650"/>
        <v>0.47325709723743009</v>
      </c>
      <c r="G4630" s="439">
        <f t="shared" si="656"/>
        <v>46.27</v>
      </c>
      <c r="H4630" s="435">
        <f t="shared" si="651"/>
        <v>0.47325709723743009</v>
      </c>
      <c r="I4630" s="577">
        <f t="shared" si="656"/>
        <v>46.27</v>
      </c>
      <c r="J4630" s="573">
        <f t="shared" si="652"/>
        <v>0.86875839119665388</v>
      </c>
    </row>
    <row r="4631" spans="1:10" x14ac:dyDescent="0.25">
      <c r="A4631">
        <f t="shared" si="653"/>
        <v>0.46280512683819069</v>
      </c>
      <c r="B4631" s="2">
        <f t="shared" si="648"/>
        <v>46.279999999999362</v>
      </c>
      <c r="C4631" s="428">
        <f t="shared" si="654"/>
        <v>46.28</v>
      </c>
      <c r="D4631" s="425">
        <f t="shared" si="649"/>
        <v>0.46280512683819713</v>
      </c>
      <c r="E4631" s="433">
        <f t="shared" si="655"/>
        <v>46.28</v>
      </c>
      <c r="F4631" s="430">
        <f t="shared" si="650"/>
        <v>0.47335199794318528</v>
      </c>
      <c r="G4631" s="439">
        <f t="shared" si="656"/>
        <v>46.28</v>
      </c>
      <c r="H4631" s="435">
        <f t="shared" si="651"/>
        <v>0.47335199794318528</v>
      </c>
      <c r="I4631" s="577">
        <f t="shared" si="656"/>
        <v>46.28</v>
      </c>
      <c r="J4631" s="573">
        <f t="shared" si="652"/>
        <v>0.86884190352444368</v>
      </c>
    </row>
    <row r="4632" spans="1:10" x14ac:dyDescent="0.25">
      <c r="A4632">
        <f t="shared" si="653"/>
        <v>0.46290511744029078</v>
      </c>
      <c r="B4632" s="2">
        <f t="shared" si="648"/>
        <v>46.28999999999936</v>
      </c>
      <c r="C4632" s="428">
        <f t="shared" si="654"/>
        <v>46.29</v>
      </c>
      <c r="D4632" s="425">
        <f t="shared" si="649"/>
        <v>0.46290511744029716</v>
      </c>
      <c r="E4632" s="433">
        <f t="shared" si="655"/>
        <v>46.29</v>
      </c>
      <c r="F4632" s="430">
        <f t="shared" si="650"/>
        <v>0.47344690123865935</v>
      </c>
      <c r="G4632" s="439">
        <f t="shared" si="656"/>
        <v>46.29</v>
      </c>
      <c r="H4632" s="435">
        <f t="shared" si="651"/>
        <v>0.47344690123865935</v>
      </c>
      <c r="I4632" s="577">
        <f t="shared" si="656"/>
        <v>46.29</v>
      </c>
      <c r="J4632" s="573">
        <f t="shared" si="652"/>
        <v>0.86892541719111616</v>
      </c>
    </row>
    <row r="4633" spans="1:10" x14ac:dyDescent="0.25">
      <c r="A4633">
        <f t="shared" si="653"/>
        <v>0.46300510806009582</v>
      </c>
      <c r="B4633" s="2">
        <f t="shared" si="648"/>
        <v>46.299999999999358</v>
      </c>
      <c r="C4633" s="428">
        <f t="shared" si="654"/>
        <v>46.3</v>
      </c>
      <c r="D4633" s="425">
        <f t="shared" si="649"/>
        <v>0.4630051080601022</v>
      </c>
      <c r="E4633" s="433">
        <f t="shared" si="655"/>
        <v>46.3</v>
      </c>
      <c r="F4633" s="430">
        <f t="shared" si="650"/>
        <v>0.47354180712251692</v>
      </c>
      <c r="G4633" s="439">
        <f t="shared" si="656"/>
        <v>46.3</v>
      </c>
      <c r="H4633" s="435">
        <f t="shared" si="651"/>
        <v>0.47354180712251692</v>
      </c>
      <c r="I4633" s="577">
        <f t="shared" si="656"/>
        <v>46.3</v>
      </c>
      <c r="J4633" s="573">
        <f t="shared" si="652"/>
        <v>0.86900893219650821</v>
      </c>
    </row>
    <row r="4634" spans="1:10" x14ac:dyDescent="0.25">
      <c r="A4634">
        <f t="shared" si="653"/>
        <v>0.46310509869757166</v>
      </c>
      <c r="B4634" s="2">
        <f t="shared" si="648"/>
        <v>46.309999999999356</v>
      </c>
      <c r="C4634" s="428">
        <f t="shared" si="654"/>
        <v>46.31</v>
      </c>
      <c r="D4634" s="425">
        <f t="shared" si="649"/>
        <v>0.46310509869757815</v>
      </c>
      <c r="E4634" s="433">
        <f t="shared" si="655"/>
        <v>46.31</v>
      </c>
      <c r="F4634" s="430">
        <f t="shared" si="650"/>
        <v>0.47363671559342385</v>
      </c>
      <c r="G4634" s="439">
        <f t="shared" si="656"/>
        <v>46.31</v>
      </c>
      <c r="H4634" s="435">
        <f t="shared" si="651"/>
        <v>0.47363671559342385</v>
      </c>
      <c r="I4634" s="577">
        <f t="shared" si="656"/>
        <v>46.31</v>
      </c>
      <c r="J4634" s="573">
        <f t="shared" si="652"/>
        <v>0.86909244854045709</v>
      </c>
    </row>
    <row r="4635" spans="1:10" x14ac:dyDescent="0.25">
      <c r="A4635">
        <f t="shared" si="653"/>
        <v>0.46320508935268423</v>
      </c>
      <c r="B4635" s="2">
        <f t="shared" si="648"/>
        <v>46.319999999999354</v>
      </c>
      <c r="C4635" s="428">
        <f t="shared" si="654"/>
        <v>46.32</v>
      </c>
      <c r="D4635" s="425">
        <f t="shared" si="649"/>
        <v>0.46320508935269072</v>
      </c>
      <c r="E4635" s="433">
        <f t="shared" si="655"/>
        <v>46.32</v>
      </c>
      <c r="F4635" s="430">
        <f t="shared" si="650"/>
        <v>0.47373162665004631</v>
      </c>
      <c r="G4635" s="439">
        <f t="shared" si="656"/>
        <v>46.32</v>
      </c>
      <c r="H4635" s="435">
        <f t="shared" si="651"/>
        <v>0.47373162665004631</v>
      </c>
      <c r="I4635" s="577">
        <f t="shared" si="656"/>
        <v>46.32</v>
      </c>
      <c r="J4635" s="573">
        <f t="shared" si="652"/>
        <v>0.86917596622279947</v>
      </c>
    </row>
    <row r="4636" spans="1:10" x14ac:dyDescent="0.25">
      <c r="A4636">
        <f t="shared" si="653"/>
        <v>0.46330508002539939</v>
      </c>
      <c r="B4636" s="2">
        <f t="shared" si="648"/>
        <v>46.329999999999352</v>
      </c>
      <c r="C4636" s="428">
        <f t="shared" si="654"/>
        <v>46.33</v>
      </c>
      <c r="D4636" s="425">
        <f t="shared" si="649"/>
        <v>0.46330508002540577</v>
      </c>
      <c r="E4636" s="433">
        <f t="shared" si="655"/>
        <v>46.33</v>
      </c>
      <c r="F4636" s="430">
        <f t="shared" si="650"/>
        <v>0.47382654029105081</v>
      </c>
      <c r="G4636" s="439">
        <f t="shared" si="656"/>
        <v>46.33</v>
      </c>
      <c r="H4636" s="435">
        <f t="shared" si="651"/>
        <v>0.47382654029105081</v>
      </c>
      <c r="I4636" s="577">
        <f t="shared" si="656"/>
        <v>46.33</v>
      </c>
      <c r="J4636" s="573">
        <f t="shared" si="652"/>
        <v>0.8692594852433726</v>
      </c>
    </row>
    <row r="4637" spans="1:10" x14ac:dyDescent="0.25">
      <c r="A4637">
        <f t="shared" si="653"/>
        <v>0.46340507071568315</v>
      </c>
      <c r="B4637" s="2">
        <f t="shared" si="648"/>
        <v>46.33999999999935</v>
      </c>
      <c r="C4637" s="428">
        <f t="shared" si="654"/>
        <v>46.34</v>
      </c>
      <c r="D4637" s="425">
        <f t="shared" si="649"/>
        <v>0.46340507071568965</v>
      </c>
      <c r="E4637" s="433">
        <f t="shared" si="655"/>
        <v>46.34</v>
      </c>
      <c r="F4637" s="430">
        <f t="shared" si="650"/>
        <v>0.47392145651510525</v>
      </c>
      <c r="G4637" s="439">
        <f t="shared" si="656"/>
        <v>46.34</v>
      </c>
      <c r="H4637" s="435">
        <f t="shared" si="651"/>
        <v>0.47392145651510525</v>
      </c>
      <c r="I4637" s="577">
        <f t="shared" si="656"/>
        <v>46.34</v>
      </c>
      <c r="J4637" s="573">
        <f t="shared" si="652"/>
        <v>0.86934300560201361</v>
      </c>
    </row>
    <row r="4638" spans="1:10" x14ac:dyDescent="0.25">
      <c r="A4638">
        <f t="shared" si="653"/>
        <v>0.46350506142350162</v>
      </c>
      <c r="B4638" s="2">
        <f t="shared" si="648"/>
        <v>46.349999999999348</v>
      </c>
      <c r="C4638" s="428">
        <f t="shared" si="654"/>
        <v>46.35</v>
      </c>
      <c r="D4638" s="425">
        <f t="shared" si="649"/>
        <v>0.46350506142350806</v>
      </c>
      <c r="E4638" s="433">
        <f t="shared" si="655"/>
        <v>46.35</v>
      </c>
      <c r="F4638" s="430">
        <f t="shared" si="650"/>
        <v>0.47401637532087748</v>
      </c>
      <c r="G4638" s="439">
        <f t="shared" si="656"/>
        <v>46.35</v>
      </c>
      <c r="H4638" s="435">
        <f t="shared" si="651"/>
        <v>0.47401637532087748</v>
      </c>
      <c r="I4638" s="577">
        <f t="shared" si="656"/>
        <v>46.35</v>
      </c>
      <c r="J4638" s="573">
        <f t="shared" si="652"/>
        <v>0.86942652729855885</v>
      </c>
    </row>
    <row r="4639" spans="1:10" x14ac:dyDescent="0.25">
      <c r="A4639">
        <f t="shared" si="653"/>
        <v>0.46360505214882075</v>
      </c>
      <c r="B4639" s="2">
        <f t="shared" si="648"/>
        <v>46.359999999999346</v>
      </c>
      <c r="C4639" s="428">
        <f t="shared" si="654"/>
        <v>46.36</v>
      </c>
      <c r="D4639" s="425">
        <f t="shared" si="649"/>
        <v>0.4636050521488273</v>
      </c>
      <c r="E4639" s="433">
        <f t="shared" si="655"/>
        <v>46.36</v>
      </c>
      <c r="F4639" s="430">
        <f t="shared" si="650"/>
        <v>0.47411129670703667</v>
      </c>
      <c r="G4639" s="439">
        <f t="shared" si="656"/>
        <v>46.36</v>
      </c>
      <c r="H4639" s="435">
        <f t="shared" si="651"/>
        <v>0.47411129670703667</v>
      </c>
      <c r="I4639" s="577">
        <f t="shared" si="656"/>
        <v>46.36</v>
      </c>
      <c r="J4639" s="573">
        <f t="shared" si="652"/>
        <v>0.86951005033284623</v>
      </c>
    </row>
    <row r="4640" spans="1:10" x14ac:dyDescent="0.25">
      <c r="A4640">
        <f t="shared" si="653"/>
        <v>0.46370504289160702</v>
      </c>
      <c r="B4640" s="2">
        <f t="shared" ref="B4640:B4703" si="657">B4639+0.01</f>
        <v>46.369999999999344</v>
      </c>
      <c r="C4640" s="428">
        <f t="shared" si="654"/>
        <v>46.37</v>
      </c>
      <c r="D4640" s="425">
        <f t="shared" si="649"/>
        <v>0.46370504289161363</v>
      </c>
      <c r="E4640" s="433">
        <f t="shared" si="655"/>
        <v>46.37</v>
      </c>
      <c r="F4640" s="430">
        <f t="shared" si="650"/>
        <v>0.47420622067225199</v>
      </c>
      <c r="G4640" s="439">
        <f t="shared" si="656"/>
        <v>46.37</v>
      </c>
      <c r="H4640" s="435">
        <f t="shared" si="651"/>
        <v>0.47420622067225199</v>
      </c>
      <c r="I4640" s="577">
        <f t="shared" si="656"/>
        <v>46.37</v>
      </c>
      <c r="J4640" s="573">
        <f t="shared" si="652"/>
        <v>0.86959357470471244</v>
      </c>
    </row>
    <row r="4641" spans="1:10" x14ac:dyDescent="0.25">
      <c r="A4641">
        <f t="shared" si="653"/>
        <v>0.46380503365182651</v>
      </c>
      <c r="B4641" s="2">
        <f t="shared" si="657"/>
        <v>46.379999999999342</v>
      </c>
      <c r="C4641" s="428">
        <f t="shared" si="654"/>
        <v>46.38</v>
      </c>
      <c r="D4641" s="425">
        <f t="shared" si="649"/>
        <v>0.46380503365183318</v>
      </c>
      <c r="E4641" s="433">
        <f t="shared" si="655"/>
        <v>46.38</v>
      </c>
      <c r="F4641" s="430">
        <f t="shared" si="650"/>
        <v>0.47430114721519379</v>
      </c>
      <c r="G4641" s="439">
        <f t="shared" si="656"/>
        <v>46.38</v>
      </c>
      <c r="H4641" s="435">
        <f t="shared" si="651"/>
        <v>0.47430114721519379</v>
      </c>
      <c r="I4641" s="577">
        <f t="shared" si="656"/>
        <v>46.38</v>
      </c>
      <c r="J4641" s="573">
        <f t="shared" si="652"/>
        <v>0.86967710041399471</v>
      </c>
    </row>
    <row r="4642" spans="1:10" x14ac:dyDescent="0.25">
      <c r="A4642">
        <f t="shared" si="653"/>
        <v>0.46390502442944576</v>
      </c>
      <c r="B4642" s="2">
        <f t="shared" si="657"/>
        <v>46.38999999999934</v>
      </c>
      <c r="C4642" s="428">
        <f t="shared" si="654"/>
        <v>46.39</v>
      </c>
      <c r="D4642" s="425">
        <f t="shared" si="649"/>
        <v>0.46390502442945236</v>
      </c>
      <c r="E4642" s="433">
        <f t="shared" si="655"/>
        <v>46.39</v>
      </c>
      <c r="F4642" s="430">
        <f t="shared" si="650"/>
        <v>0.47439607633453273</v>
      </c>
      <c r="G4642" s="439">
        <f t="shared" si="656"/>
        <v>46.39</v>
      </c>
      <c r="H4642" s="435">
        <f t="shared" si="651"/>
        <v>0.47439607633453273</v>
      </c>
      <c r="I4642" s="577">
        <f t="shared" si="656"/>
        <v>46.39</v>
      </c>
      <c r="J4642" s="573">
        <f t="shared" si="652"/>
        <v>0.86976062746053018</v>
      </c>
    </row>
    <row r="4643" spans="1:10" x14ac:dyDescent="0.25">
      <c r="A4643">
        <f t="shared" si="653"/>
        <v>0.46400501522443088</v>
      </c>
      <c r="B4643" s="2">
        <f t="shared" si="657"/>
        <v>46.399999999999338</v>
      </c>
      <c r="C4643" s="428">
        <f t="shared" si="654"/>
        <v>46.4</v>
      </c>
      <c r="D4643" s="425">
        <f t="shared" si="649"/>
        <v>0.46400501522443749</v>
      </c>
      <c r="E4643" s="433">
        <f t="shared" si="655"/>
        <v>46.4</v>
      </c>
      <c r="F4643" s="430">
        <f t="shared" si="650"/>
        <v>0.4744910080289404</v>
      </c>
      <c r="G4643" s="439">
        <f t="shared" si="656"/>
        <v>46.4</v>
      </c>
      <c r="H4643" s="435">
        <f t="shared" si="651"/>
        <v>0.4744910080289404</v>
      </c>
      <c r="I4643" s="577">
        <f t="shared" si="656"/>
        <v>46.4</v>
      </c>
      <c r="J4643" s="573">
        <f t="shared" si="652"/>
        <v>0.86984415584415586</v>
      </c>
    </row>
    <row r="4644" spans="1:10" x14ac:dyDescent="0.25">
      <c r="A4644">
        <f t="shared" si="653"/>
        <v>0.46410500603674848</v>
      </c>
      <c r="B4644" s="2">
        <f t="shared" si="657"/>
        <v>46.409999999999336</v>
      </c>
      <c r="C4644" s="428">
        <f t="shared" si="654"/>
        <v>46.41</v>
      </c>
      <c r="D4644" s="425">
        <f t="shared" si="649"/>
        <v>0.4641050060367552</v>
      </c>
      <c r="E4644" s="433">
        <f t="shared" si="655"/>
        <v>46.41</v>
      </c>
      <c r="F4644" s="430">
        <f t="shared" si="650"/>
        <v>0.47458594229708878</v>
      </c>
      <c r="G4644" s="439">
        <f t="shared" si="656"/>
        <v>46.41</v>
      </c>
      <c r="H4644" s="435">
        <f t="shared" si="651"/>
        <v>0.47458594229708878</v>
      </c>
      <c r="I4644" s="577">
        <f t="shared" si="656"/>
        <v>46.41</v>
      </c>
      <c r="J4644" s="573">
        <f t="shared" si="652"/>
        <v>0.86992768556470923</v>
      </c>
    </row>
    <row r="4645" spans="1:10" x14ac:dyDescent="0.25">
      <c r="A4645">
        <f t="shared" si="653"/>
        <v>0.46420499686636518</v>
      </c>
      <c r="B4645" s="2">
        <f t="shared" si="657"/>
        <v>46.419999999999334</v>
      </c>
      <c r="C4645" s="428">
        <f t="shared" si="654"/>
        <v>46.42</v>
      </c>
      <c r="D4645" s="425">
        <f t="shared" si="649"/>
        <v>0.46420499686637184</v>
      </c>
      <c r="E4645" s="433">
        <f t="shared" si="655"/>
        <v>46.42</v>
      </c>
      <c r="F4645" s="430">
        <f t="shared" si="650"/>
        <v>0.47468087913765084</v>
      </c>
      <c r="G4645" s="439">
        <f t="shared" si="656"/>
        <v>46.42</v>
      </c>
      <c r="H4645" s="435">
        <f t="shared" si="651"/>
        <v>0.47468087913765084</v>
      </c>
      <c r="I4645" s="577">
        <f t="shared" si="656"/>
        <v>46.42</v>
      </c>
      <c r="J4645" s="573">
        <f t="shared" si="652"/>
        <v>0.87001121662202741</v>
      </c>
    </row>
    <row r="4646" spans="1:10" x14ac:dyDescent="0.25">
      <c r="A4646">
        <f t="shared" si="653"/>
        <v>0.46430498771324746</v>
      </c>
      <c r="B4646" s="2">
        <f t="shared" si="657"/>
        <v>46.429999999999332</v>
      </c>
      <c r="C4646" s="428">
        <f t="shared" si="654"/>
        <v>46.43</v>
      </c>
      <c r="D4646" s="425">
        <f t="shared" si="649"/>
        <v>0.46430498771325407</v>
      </c>
      <c r="E4646" s="433">
        <f t="shared" si="655"/>
        <v>46.43</v>
      </c>
      <c r="F4646" s="430">
        <f t="shared" si="650"/>
        <v>0.47477581854929984</v>
      </c>
      <c r="G4646" s="439">
        <f t="shared" si="656"/>
        <v>46.43</v>
      </c>
      <c r="H4646" s="435">
        <f t="shared" si="651"/>
        <v>0.47477581854929984</v>
      </c>
      <c r="I4646" s="577">
        <f t="shared" si="656"/>
        <v>46.43</v>
      </c>
      <c r="J4646" s="573">
        <f t="shared" si="652"/>
        <v>0.87009474901594785</v>
      </c>
    </row>
    <row r="4647" spans="1:10" x14ac:dyDescent="0.25">
      <c r="A4647">
        <f t="shared" si="653"/>
        <v>0.46440497857736196</v>
      </c>
      <c r="B4647" s="2">
        <f t="shared" si="657"/>
        <v>46.43999999999933</v>
      </c>
      <c r="C4647" s="428">
        <f t="shared" si="654"/>
        <v>46.44</v>
      </c>
      <c r="D4647" s="425">
        <f t="shared" si="649"/>
        <v>0.46440497857736857</v>
      </c>
      <c r="E4647" s="433">
        <f t="shared" si="655"/>
        <v>46.44</v>
      </c>
      <c r="F4647" s="430">
        <f t="shared" si="650"/>
        <v>0.47487076053070981</v>
      </c>
      <c r="G4647" s="439">
        <f t="shared" si="656"/>
        <v>46.44</v>
      </c>
      <c r="H4647" s="435">
        <f t="shared" si="651"/>
        <v>0.47487076053070981</v>
      </c>
      <c r="I4647" s="577">
        <f t="shared" si="656"/>
        <v>46.44</v>
      </c>
      <c r="J4647" s="573">
        <f t="shared" si="652"/>
        <v>0.87017828274630749</v>
      </c>
    </row>
    <row r="4648" spans="1:10" x14ac:dyDescent="0.25">
      <c r="A4648">
        <f t="shared" si="653"/>
        <v>0.46450496945867553</v>
      </c>
      <c r="B4648" s="2">
        <f t="shared" si="657"/>
        <v>46.449999999999328</v>
      </c>
      <c r="C4648" s="428">
        <f t="shared" si="654"/>
        <v>46.45</v>
      </c>
      <c r="D4648" s="425">
        <f t="shared" si="649"/>
        <v>0.46450496945868219</v>
      </c>
      <c r="E4648" s="433">
        <f t="shared" si="655"/>
        <v>46.45</v>
      </c>
      <c r="F4648" s="430">
        <f t="shared" si="650"/>
        <v>0.47496570508055574</v>
      </c>
      <c r="G4648" s="439">
        <f t="shared" si="656"/>
        <v>46.45</v>
      </c>
      <c r="H4648" s="435">
        <f t="shared" si="651"/>
        <v>0.47496570508055574</v>
      </c>
      <c r="I4648" s="577">
        <f t="shared" si="656"/>
        <v>46.45</v>
      </c>
      <c r="J4648" s="573">
        <f t="shared" si="652"/>
        <v>0.87026181781294365</v>
      </c>
    </row>
    <row r="4649" spans="1:10" x14ac:dyDescent="0.25">
      <c r="A4649">
        <f t="shared" si="653"/>
        <v>0.46460496035715487</v>
      </c>
      <c r="B4649" s="2">
        <f t="shared" si="657"/>
        <v>46.459999999999326</v>
      </c>
      <c r="C4649" s="428">
        <f t="shared" si="654"/>
        <v>46.46</v>
      </c>
      <c r="D4649" s="425">
        <f t="shared" si="649"/>
        <v>0.46460496035716159</v>
      </c>
      <c r="E4649" s="433">
        <f t="shared" si="655"/>
        <v>46.46</v>
      </c>
      <c r="F4649" s="430">
        <f t="shared" si="650"/>
        <v>0.47506065219751276</v>
      </c>
      <c r="G4649" s="439">
        <f t="shared" si="656"/>
        <v>46.46</v>
      </c>
      <c r="H4649" s="435">
        <f t="shared" si="651"/>
        <v>0.47506065219751276</v>
      </c>
      <c r="I4649" s="577">
        <f t="shared" si="656"/>
        <v>46.46</v>
      </c>
      <c r="J4649" s="573">
        <f t="shared" si="652"/>
        <v>0.87034535421569426</v>
      </c>
    </row>
    <row r="4650" spans="1:10" x14ac:dyDescent="0.25">
      <c r="A4650">
        <f t="shared" si="653"/>
        <v>0.4647049512727669</v>
      </c>
      <c r="B4650" s="2">
        <f t="shared" si="657"/>
        <v>46.469999999999324</v>
      </c>
      <c r="C4650" s="428">
        <f t="shared" si="654"/>
        <v>46.47</v>
      </c>
      <c r="D4650" s="425">
        <f t="shared" si="649"/>
        <v>0.46470495127277361</v>
      </c>
      <c r="E4650" s="433">
        <f t="shared" si="655"/>
        <v>46.47</v>
      </c>
      <c r="F4650" s="430">
        <f t="shared" si="650"/>
        <v>0.47515560188025718</v>
      </c>
      <c r="G4650" s="439">
        <f t="shared" si="656"/>
        <v>46.47</v>
      </c>
      <c r="H4650" s="435">
        <f t="shared" si="651"/>
        <v>0.47515560188025718</v>
      </c>
      <c r="I4650" s="577">
        <f t="shared" si="656"/>
        <v>46.47</v>
      </c>
      <c r="J4650" s="573">
        <f t="shared" si="652"/>
        <v>0.87042889195439588</v>
      </c>
    </row>
    <row r="4651" spans="1:10" x14ac:dyDescent="0.25">
      <c r="A4651">
        <f t="shared" si="653"/>
        <v>0.46480494220547852</v>
      </c>
      <c r="B4651" s="2">
        <f t="shared" si="657"/>
        <v>46.479999999999322</v>
      </c>
      <c r="C4651" s="428">
        <f t="shared" si="654"/>
        <v>46.48</v>
      </c>
      <c r="D4651" s="425">
        <f t="shared" si="649"/>
        <v>0.46480494220548529</v>
      </c>
      <c r="E4651" s="433">
        <f t="shared" si="655"/>
        <v>46.48</v>
      </c>
      <c r="F4651" s="430">
        <f t="shared" si="650"/>
        <v>0.47525055412746547</v>
      </c>
      <c r="G4651" s="439">
        <f t="shared" si="656"/>
        <v>46.48</v>
      </c>
      <c r="H4651" s="435">
        <f t="shared" si="651"/>
        <v>0.47525055412746547</v>
      </c>
      <c r="I4651" s="577">
        <f t="shared" si="656"/>
        <v>46.48</v>
      </c>
      <c r="J4651" s="573">
        <f t="shared" si="652"/>
        <v>0.87051243102888676</v>
      </c>
    </row>
    <row r="4652" spans="1:10" x14ac:dyDescent="0.25">
      <c r="A4652">
        <f t="shared" si="653"/>
        <v>0.46490493315525683</v>
      </c>
      <c r="B4652" s="2">
        <f t="shared" si="657"/>
        <v>46.48999999999932</v>
      </c>
      <c r="C4652" s="428">
        <f t="shared" si="654"/>
        <v>46.49</v>
      </c>
      <c r="D4652" s="425">
        <f t="shared" si="649"/>
        <v>0.46490493315526366</v>
      </c>
      <c r="E4652" s="433">
        <f t="shared" si="655"/>
        <v>46.49</v>
      </c>
      <c r="F4652" s="430">
        <f t="shared" si="650"/>
        <v>0.47534550893781524</v>
      </c>
      <c r="G4652" s="439">
        <f t="shared" si="656"/>
        <v>46.49</v>
      </c>
      <c r="H4652" s="435">
        <f t="shared" si="651"/>
        <v>0.47534550893781524</v>
      </c>
      <c r="I4652" s="577">
        <f t="shared" si="656"/>
        <v>46.49</v>
      </c>
      <c r="J4652" s="573">
        <f t="shared" si="652"/>
        <v>0.87059597143900358</v>
      </c>
    </row>
    <row r="4653" spans="1:10" x14ac:dyDescent="0.25">
      <c r="A4653">
        <f t="shared" si="653"/>
        <v>0.46500492412206867</v>
      </c>
      <c r="B4653" s="2">
        <f t="shared" si="657"/>
        <v>46.499999999999318</v>
      </c>
      <c r="C4653" s="428">
        <f t="shared" si="654"/>
        <v>46.5</v>
      </c>
      <c r="D4653" s="425">
        <f t="shared" si="649"/>
        <v>0.46500492412207545</v>
      </c>
      <c r="E4653" s="433">
        <f t="shared" si="655"/>
        <v>46.5</v>
      </c>
      <c r="F4653" s="430">
        <f t="shared" si="650"/>
        <v>0.47544046630998427</v>
      </c>
      <c r="G4653" s="439">
        <f t="shared" si="656"/>
        <v>46.5</v>
      </c>
      <c r="H4653" s="435">
        <f t="shared" si="651"/>
        <v>0.47544046630998427</v>
      </c>
      <c r="I4653" s="577">
        <f t="shared" si="656"/>
        <v>46.5</v>
      </c>
      <c r="J4653" s="573">
        <f t="shared" si="652"/>
        <v>0.87067951318458414</v>
      </c>
    </row>
    <row r="4654" spans="1:10" x14ac:dyDescent="0.25">
      <c r="A4654">
        <f t="shared" si="653"/>
        <v>0.46510491510588142</v>
      </c>
      <c r="B4654" s="2">
        <f t="shared" si="657"/>
        <v>46.509999999999316</v>
      </c>
      <c r="C4654" s="428">
        <f t="shared" si="654"/>
        <v>46.51</v>
      </c>
      <c r="D4654" s="425">
        <f t="shared" si="649"/>
        <v>0.46510491510588814</v>
      </c>
      <c r="E4654" s="433">
        <f t="shared" si="655"/>
        <v>46.51</v>
      </c>
      <c r="F4654" s="430">
        <f t="shared" si="650"/>
        <v>0.47553542624265144</v>
      </c>
      <c r="G4654" s="439">
        <f t="shared" si="656"/>
        <v>46.51</v>
      </c>
      <c r="H4654" s="435">
        <f t="shared" si="651"/>
        <v>0.47553542624265144</v>
      </c>
      <c r="I4654" s="577">
        <f t="shared" si="656"/>
        <v>46.51</v>
      </c>
      <c r="J4654" s="573">
        <f t="shared" si="652"/>
        <v>0.87076305626546568</v>
      </c>
    </row>
    <row r="4655" spans="1:10" x14ac:dyDescent="0.25">
      <c r="A4655">
        <f t="shared" si="653"/>
        <v>0.46520490610666199</v>
      </c>
      <c r="B4655" s="2">
        <f t="shared" si="657"/>
        <v>46.519999999999314</v>
      </c>
      <c r="C4655" s="428">
        <f t="shared" si="654"/>
        <v>46.52</v>
      </c>
      <c r="D4655" s="425">
        <f t="shared" si="649"/>
        <v>0.46520490610666887</v>
      </c>
      <c r="E4655" s="433">
        <f t="shared" si="655"/>
        <v>46.52</v>
      </c>
      <c r="F4655" s="430">
        <f t="shared" si="650"/>
        <v>0.47563038873449598</v>
      </c>
      <c r="G4655" s="439">
        <f t="shared" si="656"/>
        <v>46.52</v>
      </c>
      <c r="H4655" s="435">
        <f t="shared" si="651"/>
        <v>0.47563038873449598</v>
      </c>
      <c r="I4655" s="577">
        <f t="shared" si="656"/>
        <v>46.52</v>
      </c>
      <c r="J4655" s="573">
        <f t="shared" si="652"/>
        <v>0.87084660068148623</v>
      </c>
    </row>
    <row r="4656" spans="1:10" x14ac:dyDescent="0.25">
      <c r="A4656">
        <f t="shared" si="653"/>
        <v>0.46530489712437778</v>
      </c>
      <c r="B4656" s="2">
        <f t="shared" si="657"/>
        <v>46.529999999999312</v>
      </c>
      <c r="C4656" s="428">
        <f t="shared" si="654"/>
        <v>46.53</v>
      </c>
      <c r="D4656" s="425">
        <f t="shared" si="649"/>
        <v>0.46530489712438472</v>
      </c>
      <c r="E4656" s="433">
        <f t="shared" si="655"/>
        <v>46.53</v>
      </c>
      <c r="F4656" s="430">
        <f t="shared" si="650"/>
        <v>0.47572535378419784</v>
      </c>
      <c r="G4656" s="439">
        <f t="shared" si="656"/>
        <v>46.53</v>
      </c>
      <c r="H4656" s="435">
        <f t="shared" si="651"/>
        <v>0.47572535378419784</v>
      </c>
      <c r="I4656" s="577">
        <f t="shared" si="656"/>
        <v>46.53</v>
      </c>
      <c r="J4656" s="573">
        <f t="shared" si="652"/>
        <v>0.8709301464324829</v>
      </c>
    </row>
    <row r="4657" spans="1:10" x14ac:dyDescent="0.25">
      <c r="A4657">
        <f t="shared" si="653"/>
        <v>0.46540488815899622</v>
      </c>
      <c r="B4657" s="2">
        <f t="shared" si="657"/>
        <v>46.53999999999931</v>
      </c>
      <c r="C4657" s="428">
        <f t="shared" si="654"/>
        <v>46.54</v>
      </c>
      <c r="D4657" s="425">
        <f t="shared" si="649"/>
        <v>0.46540488815900305</v>
      </c>
      <c r="E4657" s="433">
        <f t="shared" si="655"/>
        <v>46.54</v>
      </c>
      <c r="F4657" s="430">
        <f t="shared" si="650"/>
        <v>0.47582032139043756</v>
      </c>
      <c r="G4657" s="439">
        <f t="shared" si="656"/>
        <v>46.54</v>
      </c>
      <c r="H4657" s="435">
        <f t="shared" si="651"/>
        <v>0.47582032139043756</v>
      </c>
      <c r="I4657" s="577">
        <f t="shared" si="656"/>
        <v>46.54</v>
      </c>
      <c r="J4657" s="573">
        <f t="shared" si="652"/>
        <v>0.87101369351829305</v>
      </c>
    </row>
    <row r="4658" spans="1:10" x14ac:dyDescent="0.25">
      <c r="A4658">
        <f t="shared" si="653"/>
        <v>0.46550487921048456</v>
      </c>
      <c r="B4658" s="2">
        <f t="shared" si="657"/>
        <v>46.549999999999308</v>
      </c>
      <c r="C4658" s="428">
        <f t="shared" si="654"/>
        <v>46.55</v>
      </c>
      <c r="D4658" s="425">
        <f t="shared" si="649"/>
        <v>0.46550487921049144</v>
      </c>
      <c r="E4658" s="433">
        <f t="shared" si="655"/>
        <v>46.55</v>
      </c>
      <c r="F4658" s="430">
        <f t="shared" si="650"/>
        <v>0.47591529155189666</v>
      </c>
      <c r="G4658" s="439">
        <f t="shared" si="656"/>
        <v>46.55</v>
      </c>
      <c r="H4658" s="435">
        <f t="shared" si="651"/>
        <v>0.47591529155189666</v>
      </c>
      <c r="I4658" s="577">
        <f t="shared" si="656"/>
        <v>46.55</v>
      </c>
      <c r="J4658" s="573">
        <f t="shared" si="652"/>
        <v>0.87109724193875471</v>
      </c>
    </row>
    <row r="4659" spans="1:10" x14ac:dyDescent="0.25">
      <c r="A4659">
        <f t="shared" si="653"/>
        <v>0.4656048702788102</v>
      </c>
      <c r="B4659" s="2">
        <f t="shared" si="657"/>
        <v>46.559999999999306</v>
      </c>
      <c r="C4659" s="428">
        <f t="shared" si="654"/>
        <v>46.56</v>
      </c>
      <c r="D4659" s="425">
        <f t="shared" si="649"/>
        <v>0.46560487027881708</v>
      </c>
      <c r="E4659" s="433">
        <f t="shared" si="655"/>
        <v>46.56</v>
      </c>
      <c r="F4659" s="430">
        <f t="shared" si="650"/>
        <v>0.47601026426725707</v>
      </c>
      <c r="G4659" s="439">
        <f t="shared" si="656"/>
        <v>46.56</v>
      </c>
      <c r="H4659" s="435">
        <f t="shared" si="651"/>
        <v>0.47601026426725707</v>
      </c>
      <c r="I4659" s="577">
        <f t="shared" si="656"/>
        <v>46.56</v>
      </c>
      <c r="J4659" s="573">
        <f t="shared" si="652"/>
        <v>0.87118079169370544</v>
      </c>
    </row>
    <row r="4660" spans="1:10" x14ac:dyDescent="0.25">
      <c r="A4660">
        <f t="shared" si="653"/>
        <v>0.46570486136394068</v>
      </c>
      <c r="B4660" s="2">
        <f t="shared" si="657"/>
        <v>46.569999999999304</v>
      </c>
      <c r="C4660" s="428">
        <f t="shared" si="654"/>
        <v>46.57</v>
      </c>
      <c r="D4660" s="425">
        <f t="shared" si="649"/>
        <v>0.46570486136394773</v>
      </c>
      <c r="E4660" s="433">
        <f t="shared" si="655"/>
        <v>46.57</v>
      </c>
      <c r="F4660" s="430">
        <f t="shared" si="650"/>
        <v>0.47610523953520117</v>
      </c>
      <c r="G4660" s="439">
        <f t="shared" si="656"/>
        <v>46.57</v>
      </c>
      <c r="H4660" s="435">
        <f t="shared" si="651"/>
        <v>0.47610523953520117</v>
      </c>
      <c r="I4660" s="577">
        <f t="shared" si="656"/>
        <v>46.57</v>
      </c>
      <c r="J4660" s="573">
        <f t="shared" si="652"/>
        <v>0.87126434278298248</v>
      </c>
    </row>
    <row r="4661" spans="1:10" x14ac:dyDescent="0.25">
      <c r="A4661">
        <f t="shared" si="653"/>
        <v>0.46580485246584369</v>
      </c>
      <c r="B4661" s="2">
        <f t="shared" si="657"/>
        <v>46.579999999999302</v>
      </c>
      <c r="C4661" s="428">
        <f t="shared" si="654"/>
        <v>46.58</v>
      </c>
      <c r="D4661" s="425">
        <f t="shared" si="649"/>
        <v>0.46580485246585074</v>
      </c>
      <c r="E4661" s="433">
        <f t="shared" si="655"/>
        <v>46.58</v>
      </c>
      <c r="F4661" s="430">
        <f t="shared" si="650"/>
        <v>0.47620021735441231</v>
      </c>
      <c r="G4661" s="439">
        <f t="shared" si="656"/>
        <v>46.58</v>
      </c>
      <c r="H4661" s="435">
        <f t="shared" si="651"/>
        <v>0.47620021735441231</v>
      </c>
      <c r="I4661" s="577">
        <f t="shared" si="656"/>
        <v>46.58</v>
      </c>
      <c r="J4661" s="573">
        <f t="shared" si="652"/>
        <v>0.87134789520642386</v>
      </c>
    </row>
    <row r="4662" spans="1:10" x14ac:dyDescent="0.25">
      <c r="A4662">
        <f t="shared" si="653"/>
        <v>0.46590484358448686</v>
      </c>
      <c r="B4662" s="2">
        <f t="shared" si="657"/>
        <v>46.5899999999993</v>
      </c>
      <c r="C4662" s="428">
        <f t="shared" si="654"/>
        <v>46.59</v>
      </c>
      <c r="D4662" s="425">
        <f t="shared" si="649"/>
        <v>0.46590484358449386</v>
      </c>
      <c r="E4662" s="433">
        <f t="shared" si="655"/>
        <v>46.59</v>
      </c>
      <c r="F4662" s="430">
        <f t="shared" si="650"/>
        <v>0.47629519772357459</v>
      </c>
      <c r="G4662" s="439">
        <f t="shared" si="656"/>
        <v>46.59</v>
      </c>
      <c r="H4662" s="435">
        <f t="shared" si="651"/>
        <v>0.47629519772357459</v>
      </c>
      <c r="I4662" s="577">
        <f t="shared" si="656"/>
        <v>46.59</v>
      </c>
      <c r="J4662" s="573">
        <f t="shared" si="652"/>
        <v>0.87143144896386726</v>
      </c>
    </row>
    <row r="4663" spans="1:10" x14ac:dyDescent="0.25">
      <c r="A4663">
        <f t="shared" si="653"/>
        <v>0.46600483471983778</v>
      </c>
      <c r="B4663" s="2">
        <f t="shared" si="657"/>
        <v>46.599999999999298</v>
      </c>
      <c r="C4663" s="428">
        <f t="shared" si="654"/>
        <v>46.6</v>
      </c>
      <c r="D4663" s="425">
        <f t="shared" si="649"/>
        <v>0.46600483471984477</v>
      </c>
      <c r="E4663" s="433">
        <f t="shared" si="655"/>
        <v>46.6</v>
      </c>
      <c r="F4663" s="430">
        <f t="shared" si="650"/>
        <v>0.47639018064137229</v>
      </c>
      <c r="G4663" s="439">
        <f t="shared" si="656"/>
        <v>46.6</v>
      </c>
      <c r="H4663" s="435">
        <f t="shared" si="651"/>
        <v>0.47639018064137229</v>
      </c>
      <c r="I4663" s="577">
        <f t="shared" si="656"/>
        <v>46.6</v>
      </c>
      <c r="J4663" s="573">
        <f t="shared" si="652"/>
        <v>0.87151500405515003</v>
      </c>
    </row>
    <row r="4664" spans="1:10" x14ac:dyDescent="0.25">
      <c r="A4664">
        <f t="shared" si="653"/>
        <v>0.46610482587186425</v>
      </c>
      <c r="B4664" s="2">
        <f t="shared" si="657"/>
        <v>46.609999999999296</v>
      </c>
      <c r="C4664" s="428">
        <f t="shared" si="654"/>
        <v>46.61</v>
      </c>
      <c r="D4664" s="425">
        <f t="shared" si="649"/>
        <v>0.46610482587187124</v>
      </c>
      <c r="E4664" s="433">
        <f t="shared" si="655"/>
        <v>46.61</v>
      </c>
      <c r="F4664" s="430">
        <f t="shared" si="650"/>
        <v>0.47648516610649067</v>
      </c>
      <c r="G4664" s="439">
        <f t="shared" si="656"/>
        <v>46.61</v>
      </c>
      <c r="H4664" s="435">
        <f t="shared" si="651"/>
        <v>0.47648516610649067</v>
      </c>
      <c r="I4664" s="577">
        <f t="shared" si="656"/>
        <v>46.61</v>
      </c>
      <c r="J4664" s="573">
        <f t="shared" si="652"/>
        <v>0.87159856048011031</v>
      </c>
    </row>
    <row r="4665" spans="1:10" x14ac:dyDescent="0.25">
      <c r="A4665">
        <f t="shared" si="653"/>
        <v>0.46620481704053401</v>
      </c>
      <c r="B4665" s="2">
        <f t="shared" si="657"/>
        <v>46.619999999999294</v>
      </c>
      <c r="C4665" s="428">
        <f t="shared" si="654"/>
        <v>46.62</v>
      </c>
      <c r="D4665" s="425">
        <f t="shared" si="649"/>
        <v>0.46620481704054112</v>
      </c>
      <c r="E4665" s="433">
        <f t="shared" si="655"/>
        <v>46.62</v>
      </c>
      <c r="F4665" s="430">
        <f t="shared" si="650"/>
        <v>0.47658015411761567</v>
      </c>
      <c r="G4665" s="439">
        <f t="shared" si="656"/>
        <v>46.62</v>
      </c>
      <c r="H4665" s="435">
        <f t="shared" si="651"/>
        <v>0.47658015411761567</v>
      </c>
      <c r="I4665" s="577">
        <f t="shared" si="656"/>
        <v>46.62</v>
      </c>
      <c r="J4665" s="573">
        <f t="shared" si="652"/>
        <v>0.87168211823858577</v>
      </c>
    </row>
    <row r="4666" spans="1:10" x14ac:dyDescent="0.25">
      <c r="A4666">
        <f t="shared" si="653"/>
        <v>0.46630480822581521</v>
      </c>
      <c r="B4666" s="2">
        <f t="shared" si="657"/>
        <v>46.629999999999292</v>
      </c>
      <c r="C4666" s="428">
        <f t="shared" si="654"/>
        <v>46.63</v>
      </c>
      <c r="D4666" s="425">
        <f t="shared" si="649"/>
        <v>0.46630480822582226</v>
      </c>
      <c r="E4666" s="433">
        <f t="shared" si="655"/>
        <v>46.63</v>
      </c>
      <c r="F4666" s="430">
        <f t="shared" si="650"/>
        <v>0.47667514467343375</v>
      </c>
      <c r="G4666" s="439">
        <f t="shared" si="656"/>
        <v>46.63</v>
      </c>
      <c r="H4666" s="435">
        <f t="shared" si="651"/>
        <v>0.47667514467343375</v>
      </c>
      <c r="I4666" s="577">
        <f t="shared" si="656"/>
        <v>46.63</v>
      </c>
      <c r="J4666" s="573">
        <f t="shared" si="652"/>
        <v>0.8717656773304141</v>
      </c>
    </row>
    <row r="4667" spans="1:10" x14ac:dyDescent="0.25">
      <c r="A4667">
        <f t="shared" si="653"/>
        <v>0.46640479942767554</v>
      </c>
      <c r="B4667" s="2">
        <f t="shared" si="657"/>
        <v>46.63999999999929</v>
      </c>
      <c r="C4667" s="428">
        <f t="shared" si="654"/>
        <v>46.64</v>
      </c>
      <c r="D4667" s="425">
        <f t="shared" si="649"/>
        <v>0.4664047994276827</v>
      </c>
      <c r="E4667" s="433">
        <f t="shared" si="655"/>
        <v>46.64</v>
      </c>
      <c r="F4667" s="430">
        <f t="shared" si="650"/>
        <v>0.47677013777263205</v>
      </c>
      <c r="G4667" s="439">
        <f t="shared" si="656"/>
        <v>46.64</v>
      </c>
      <c r="H4667" s="435">
        <f t="shared" si="651"/>
        <v>0.47677013777263205</v>
      </c>
      <c r="I4667" s="577">
        <f t="shared" si="656"/>
        <v>46.64</v>
      </c>
      <c r="J4667" s="573">
        <f t="shared" si="652"/>
        <v>0.8718492377554331</v>
      </c>
    </row>
    <row r="4668" spans="1:10" x14ac:dyDescent="0.25">
      <c r="A4668">
        <f t="shared" si="653"/>
        <v>0.46650479064608319</v>
      </c>
      <c r="B4668" s="2">
        <f t="shared" si="657"/>
        <v>46.649999999999288</v>
      </c>
      <c r="C4668" s="428">
        <f t="shared" si="654"/>
        <v>46.65</v>
      </c>
      <c r="D4668" s="425">
        <f t="shared" si="649"/>
        <v>0.46650479064609035</v>
      </c>
      <c r="E4668" s="433">
        <f t="shared" si="655"/>
        <v>46.65</v>
      </c>
      <c r="F4668" s="430">
        <f t="shared" si="650"/>
        <v>0.47686513341389841</v>
      </c>
      <c r="G4668" s="439">
        <f t="shared" si="656"/>
        <v>46.65</v>
      </c>
      <c r="H4668" s="435">
        <f t="shared" si="651"/>
        <v>0.47686513341389841</v>
      </c>
      <c r="I4668" s="577">
        <f t="shared" si="656"/>
        <v>46.65</v>
      </c>
      <c r="J4668" s="573">
        <f t="shared" si="652"/>
        <v>0.87193279951348079</v>
      </c>
    </row>
    <row r="4669" spans="1:10" x14ac:dyDescent="0.25">
      <c r="A4669">
        <f t="shared" si="653"/>
        <v>0.46660478188100624</v>
      </c>
      <c r="B4669" s="2">
        <f t="shared" si="657"/>
        <v>46.659999999999286</v>
      </c>
      <c r="C4669" s="428">
        <f t="shared" si="654"/>
        <v>46.66</v>
      </c>
      <c r="D4669" s="425">
        <f t="shared" si="649"/>
        <v>0.4666047818810134</v>
      </c>
      <c r="E4669" s="433">
        <f t="shared" si="655"/>
        <v>46.66</v>
      </c>
      <c r="F4669" s="430">
        <f t="shared" si="650"/>
        <v>0.47696013159592132</v>
      </c>
      <c r="G4669" s="439">
        <f t="shared" si="656"/>
        <v>46.66</v>
      </c>
      <c r="H4669" s="435">
        <f t="shared" si="651"/>
        <v>0.47696013159592132</v>
      </c>
      <c r="I4669" s="577">
        <f t="shared" si="656"/>
        <v>46.66</v>
      </c>
      <c r="J4669" s="573">
        <f t="shared" si="652"/>
        <v>0.87201636260439486</v>
      </c>
    </row>
    <row r="4670" spans="1:10" x14ac:dyDescent="0.25">
      <c r="A4670">
        <f t="shared" si="653"/>
        <v>0.46670477313241276</v>
      </c>
      <c r="B4670" s="2">
        <f t="shared" si="657"/>
        <v>46.669999999999284</v>
      </c>
      <c r="C4670" s="428">
        <f t="shared" si="654"/>
        <v>46.67</v>
      </c>
      <c r="D4670" s="425">
        <f t="shared" si="649"/>
        <v>0.46670477313241998</v>
      </c>
      <c r="E4670" s="433">
        <f t="shared" si="655"/>
        <v>46.67</v>
      </c>
      <c r="F4670" s="430">
        <f t="shared" si="650"/>
        <v>0.47705513231738994</v>
      </c>
      <c r="G4670" s="439">
        <f t="shared" si="656"/>
        <v>46.67</v>
      </c>
      <c r="H4670" s="435">
        <f t="shared" si="651"/>
        <v>0.47705513231738994</v>
      </c>
      <c r="I4670" s="577">
        <f t="shared" si="656"/>
        <v>46.67</v>
      </c>
      <c r="J4670" s="573">
        <f t="shared" si="652"/>
        <v>0.87209992702801331</v>
      </c>
    </row>
    <row r="4671" spans="1:10" x14ac:dyDescent="0.25">
      <c r="A4671">
        <f t="shared" si="653"/>
        <v>0.46680476440027102</v>
      </c>
      <c r="B4671" s="2">
        <f t="shared" si="657"/>
        <v>46.679999999999282</v>
      </c>
      <c r="C4671" s="428">
        <f t="shared" si="654"/>
        <v>46.68</v>
      </c>
      <c r="D4671" s="425">
        <f t="shared" si="649"/>
        <v>0.46680476440027818</v>
      </c>
      <c r="E4671" s="433">
        <f t="shared" si="655"/>
        <v>46.68</v>
      </c>
      <c r="F4671" s="430">
        <f t="shared" si="650"/>
        <v>0.47715013557699371</v>
      </c>
      <c r="G4671" s="439">
        <f t="shared" si="656"/>
        <v>46.68</v>
      </c>
      <c r="H4671" s="435">
        <f t="shared" si="651"/>
        <v>0.47715013557699371</v>
      </c>
      <c r="I4671" s="577">
        <f t="shared" si="656"/>
        <v>46.68</v>
      </c>
      <c r="J4671" s="573">
        <f t="shared" si="652"/>
        <v>0.87218349278417384</v>
      </c>
    </row>
    <row r="4672" spans="1:10" x14ac:dyDescent="0.25">
      <c r="A4672">
        <f t="shared" si="653"/>
        <v>0.4669047556845492</v>
      </c>
      <c r="B4672" s="2">
        <f t="shared" si="657"/>
        <v>46.68999999999928</v>
      </c>
      <c r="C4672" s="428">
        <f t="shared" si="654"/>
        <v>46.69</v>
      </c>
      <c r="D4672" s="425">
        <f t="shared" si="649"/>
        <v>0.46690475568455631</v>
      </c>
      <c r="E4672" s="433">
        <f t="shared" si="655"/>
        <v>46.69</v>
      </c>
      <c r="F4672" s="430">
        <f t="shared" si="650"/>
        <v>0.47724514137342339</v>
      </c>
      <c r="G4672" s="439">
        <f t="shared" si="656"/>
        <v>46.69</v>
      </c>
      <c r="H4672" s="435">
        <f t="shared" si="651"/>
        <v>0.47724514137342339</v>
      </c>
      <c r="I4672" s="577">
        <f t="shared" si="656"/>
        <v>46.69</v>
      </c>
      <c r="J4672" s="573">
        <f t="shared" si="652"/>
        <v>0.8722670598727148</v>
      </c>
    </row>
    <row r="4673" spans="1:10" x14ac:dyDescent="0.25">
      <c r="A4673">
        <f t="shared" si="653"/>
        <v>0.46700474698521566</v>
      </c>
      <c r="B4673" s="2">
        <f t="shared" si="657"/>
        <v>46.699999999999278</v>
      </c>
      <c r="C4673" s="428">
        <f t="shared" si="654"/>
        <v>46.7</v>
      </c>
      <c r="D4673" s="425">
        <f t="shared" si="649"/>
        <v>0.46700474698522298</v>
      </c>
      <c r="E4673" s="433">
        <f t="shared" si="655"/>
        <v>46.7</v>
      </c>
      <c r="F4673" s="430">
        <f t="shared" si="650"/>
        <v>0.47734014970536992</v>
      </c>
      <c r="G4673" s="439">
        <f t="shared" si="656"/>
        <v>46.7</v>
      </c>
      <c r="H4673" s="435">
        <f t="shared" si="651"/>
        <v>0.47734014970536992</v>
      </c>
      <c r="I4673" s="577">
        <f t="shared" si="656"/>
        <v>46.7</v>
      </c>
      <c r="J4673" s="573">
        <f t="shared" si="652"/>
        <v>0.87235062829347376</v>
      </c>
    </row>
    <row r="4674" spans="1:10" x14ac:dyDescent="0.25">
      <c r="A4674">
        <f t="shared" si="653"/>
        <v>0.46710473830223892</v>
      </c>
      <c r="B4674" s="2">
        <f t="shared" si="657"/>
        <v>46.709999999999276</v>
      </c>
      <c r="C4674" s="428">
        <f t="shared" si="654"/>
        <v>46.71</v>
      </c>
      <c r="D4674" s="425">
        <f t="shared" si="649"/>
        <v>0.46710473830224614</v>
      </c>
      <c r="E4674" s="433">
        <f t="shared" si="655"/>
        <v>46.71</v>
      </c>
      <c r="F4674" s="430">
        <f t="shared" si="650"/>
        <v>0.47743516057152491</v>
      </c>
      <c r="G4674" s="439">
        <f t="shared" si="656"/>
        <v>46.71</v>
      </c>
      <c r="H4674" s="435">
        <f t="shared" si="651"/>
        <v>0.47743516057152491</v>
      </c>
      <c r="I4674" s="577">
        <f t="shared" si="656"/>
        <v>46.71</v>
      </c>
      <c r="J4674" s="573">
        <f t="shared" si="652"/>
        <v>0.87243419804628908</v>
      </c>
    </row>
    <row r="4675" spans="1:10" x14ac:dyDescent="0.25">
      <c r="A4675">
        <f t="shared" si="653"/>
        <v>0.46720472963558723</v>
      </c>
      <c r="B4675" s="2">
        <f t="shared" si="657"/>
        <v>46.719999999999274</v>
      </c>
      <c r="C4675" s="428">
        <f t="shared" si="654"/>
        <v>46.72</v>
      </c>
      <c r="D4675" s="425">
        <f t="shared" ref="D4675:D4738" si="658">(((1+C4675/100)^D$2)*C4675/100)/(((1+C4675/100)^D$2)-1)</f>
        <v>0.46720472963559451</v>
      </c>
      <c r="E4675" s="433">
        <f t="shared" si="655"/>
        <v>46.72</v>
      </c>
      <c r="F4675" s="430">
        <f t="shared" ref="F4675:F4738" si="659">(((1+E4675/100)^F$2)*E4675/100)/(((1+E4675/100)^F$2)-1)</f>
        <v>0.47753017397058084</v>
      </c>
      <c r="G4675" s="439">
        <f t="shared" si="656"/>
        <v>46.72</v>
      </c>
      <c r="H4675" s="435">
        <f t="shared" ref="H4675:H4738" si="660">(((1+G4675/100)^H$2)*G4675/100)/(((1+G4675/100)^H$2)-1)</f>
        <v>0.47753017397058084</v>
      </c>
      <c r="I4675" s="577">
        <f t="shared" si="656"/>
        <v>46.72</v>
      </c>
      <c r="J4675" s="573">
        <f t="shared" ref="J4675:J4738" si="661">(((1+I4675/100)^J$2)*I4675/100)/(((1+I4675/100)^J$2)-1)</f>
        <v>0.87251776913099865</v>
      </c>
    </row>
    <row r="4676" spans="1:10" x14ac:dyDescent="0.25">
      <c r="A4676">
        <f t="shared" si="653"/>
        <v>0.46730472098522929</v>
      </c>
      <c r="B4676" s="2">
        <f t="shared" si="657"/>
        <v>46.729999999999272</v>
      </c>
      <c r="C4676" s="428">
        <f t="shared" si="654"/>
        <v>46.73</v>
      </c>
      <c r="D4676" s="425">
        <f t="shared" si="658"/>
        <v>0.46730472098523657</v>
      </c>
      <c r="E4676" s="433">
        <f t="shared" si="655"/>
        <v>46.73</v>
      </c>
      <c r="F4676" s="430">
        <f t="shared" si="659"/>
        <v>0.47762518990123076</v>
      </c>
      <c r="G4676" s="439">
        <f t="shared" si="656"/>
        <v>46.73</v>
      </c>
      <c r="H4676" s="435">
        <f t="shared" si="660"/>
        <v>0.47762518990123076</v>
      </c>
      <c r="I4676" s="577">
        <f t="shared" si="656"/>
        <v>46.73</v>
      </c>
      <c r="J4676" s="573">
        <f t="shared" si="661"/>
        <v>0.8726013415474404</v>
      </c>
    </row>
    <row r="4677" spans="1:10" x14ac:dyDescent="0.25">
      <c r="A4677">
        <f t="shared" ref="A4677:A4740" si="662">(((1+B4677/100)^A$2)*B4677/100)/(((1+B4677/100)^A$2)-1)</f>
        <v>0.46740471235113368</v>
      </c>
      <c r="B4677" s="2">
        <f t="shared" si="657"/>
        <v>46.73999999999927</v>
      </c>
      <c r="C4677" s="428">
        <f t="shared" si="654"/>
        <v>46.74</v>
      </c>
      <c r="D4677" s="425">
        <f t="shared" si="658"/>
        <v>0.46740471235114095</v>
      </c>
      <c r="E4677" s="433">
        <f t="shared" si="655"/>
        <v>46.74</v>
      </c>
      <c r="F4677" s="430">
        <f t="shared" si="659"/>
        <v>0.47772020836216816</v>
      </c>
      <c r="G4677" s="439">
        <f t="shared" si="656"/>
        <v>46.74</v>
      </c>
      <c r="H4677" s="435">
        <f t="shared" si="660"/>
        <v>0.47772020836216816</v>
      </c>
      <c r="I4677" s="577">
        <f t="shared" si="656"/>
        <v>46.74</v>
      </c>
      <c r="J4677" s="573">
        <f t="shared" si="661"/>
        <v>0.87268491529545278</v>
      </c>
    </row>
    <row r="4678" spans="1:10" x14ac:dyDescent="0.25">
      <c r="A4678">
        <f t="shared" si="662"/>
        <v>0.46750470373326897</v>
      </c>
      <c r="B4678" s="2">
        <f t="shared" si="657"/>
        <v>46.749999999999268</v>
      </c>
      <c r="C4678" s="428">
        <f t="shared" ref="C4678:C4741" si="663">ROUND(C4677+0.01,2)</f>
        <v>46.75</v>
      </c>
      <c r="D4678" s="425">
        <f t="shared" si="658"/>
        <v>0.46750470373327635</v>
      </c>
      <c r="E4678" s="433">
        <f t="shared" ref="E4678:E4741" si="664">ROUND(E4677+0.01,2)</f>
        <v>46.75</v>
      </c>
      <c r="F4678" s="430">
        <f t="shared" si="659"/>
        <v>0.47781522935208737</v>
      </c>
      <c r="G4678" s="439">
        <f t="shared" ref="G4678:I4741" si="665">ROUND(G4677+0.01,2)</f>
        <v>46.75</v>
      </c>
      <c r="H4678" s="435">
        <f t="shared" si="660"/>
        <v>0.47781522935208737</v>
      </c>
      <c r="I4678" s="577">
        <f t="shared" si="665"/>
        <v>46.75</v>
      </c>
      <c r="J4678" s="573">
        <f t="shared" si="661"/>
        <v>0.87276849037487336</v>
      </c>
    </row>
    <row r="4679" spans="1:10" x14ac:dyDescent="0.25">
      <c r="A4679">
        <f t="shared" si="662"/>
        <v>0.46760469513160391</v>
      </c>
      <c r="B4679" s="2">
        <f t="shared" si="657"/>
        <v>46.759999999999266</v>
      </c>
      <c r="C4679" s="428">
        <f t="shared" si="663"/>
        <v>46.76</v>
      </c>
      <c r="D4679" s="425">
        <f t="shared" si="658"/>
        <v>0.46760469513161118</v>
      </c>
      <c r="E4679" s="433">
        <f t="shared" si="664"/>
        <v>46.76</v>
      </c>
      <c r="F4679" s="430">
        <f t="shared" si="659"/>
        <v>0.47791025286968353</v>
      </c>
      <c r="G4679" s="439">
        <f t="shared" si="665"/>
        <v>46.76</v>
      </c>
      <c r="H4679" s="435">
        <f t="shared" si="660"/>
        <v>0.47791025286968353</v>
      </c>
      <c r="I4679" s="577">
        <f t="shared" si="665"/>
        <v>46.76</v>
      </c>
      <c r="J4679" s="573">
        <f t="shared" si="661"/>
        <v>0.87285206678554073</v>
      </c>
    </row>
    <row r="4680" spans="1:10" x14ac:dyDescent="0.25">
      <c r="A4680">
        <f t="shared" si="662"/>
        <v>0.46770468654610725</v>
      </c>
      <c r="B4680" s="2">
        <f t="shared" si="657"/>
        <v>46.769999999999264</v>
      </c>
      <c r="C4680" s="428">
        <f t="shared" si="663"/>
        <v>46.77</v>
      </c>
      <c r="D4680" s="425">
        <f t="shared" si="658"/>
        <v>0.46770468654611452</v>
      </c>
      <c r="E4680" s="433">
        <f t="shared" si="664"/>
        <v>46.77</v>
      </c>
      <c r="F4680" s="430">
        <f t="shared" si="659"/>
        <v>0.47800527891365202</v>
      </c>
      <c r="G4680" s="439">
        <f t="shared" si="665"/>
        <v>46.77</v>
      </c>
      <c r="H4680" s="435">
        <f t="shared" si="660"/>
        <v>0.47800527891365202</v>
      </c>
      <c r="I4680" s="577">
        <f t="shared" si="665"/>
        <v>46.77</v>
      </c>
      <c r="J4680" s="573">
        <f t="shared" si="661"/>
        <v>0.87293564452729266</v>
      </c>
    </row>
    <row r="4681" spans="1:10" x14ac:dyDescent="0.25">
      <c r="A4681">
        <f t="shared" si="662"/>
        <v>0.46780467797674768</v>
      </c>
      <c r="B4681" s="2">
        <f t="shared" si="657"/>
        <v>46.779999999999262</v>
      </c>
      <c r="C4681" s="428">
        <f t="shared" si="663"/>
        <v>46.78</v>
      </c>
      <c r="D4681" s="425">
        <f t="shared" si="658"/>
        <v>0.46780467797675512</v>
      </c>
      <c r="E4681" s="433">
        <f t="shared" si="664"/>
        <v>46.78</v>
      </c>
      <c r="F4681" s="430">
        <f t="shared" si="659"/>
        <v>0.47810030748268917</v>
      </c>
      <c r="G4681" s="439">
        <f t="shared" si="665"/>
        <v>46.78</v>
      </c>
      <c r="H4681" s="435">
        <f t="shared" si="660"/>
        <v>0.47810030748268917</v>
      </c>
      <c r="I4681" s="577">
        <f t="shared" si="665"/>
        <v>46.78</v>
      </c>
      <c r="J4681" s="573">
        <f t="shared" si="661"/>
        <v>0.87301922359996764</v>
      </c>
    </row>
    <row r="4682" spans="1:10" x14ac:dyDescent="0.25">
      <c r="A4682">
        <f t="shared" si="662"/>
        <v>0.4679046694234944</v>
      </c>
      <c r="B4682" s="2">
        <f t="shared" si="657"/>
        <v>46.78999999999926</v>
      </c>
      <c r="C4682" s="428">
        <f t="shared" si="663"/>
        <v>46.79</v>
      </c>
      <c r="D4682" s="425">
        <f t="shared" si="658"/>
        <v>0.46790466942350184</v>
      </c>
      <c r="E4682" s="433">
        <f t="shared" si="664"/>
        <v>46.79</v>
      </c>
      <c r="F4682" s="430">
        <f t="shared" si="659"/>
        <v>0.47819533857549185</v>
      </c>
      <c r="G4682" s="439">
        <f t="shared" si="665"/>
        <v>46.79</v>
      </c>
      <c r="H4682" s="435">
        <f t="shared" si="660"/>
        <v>0.47819533857549185</v>
      </c>
      <c r="I4682" s="577">
        <f t="shared" si="665"/>
        <v>46.79</v>
      </c>
      <c r="J4682" s="573">
        <f t="shared" si="661"/>
        <v>0.87310280400340368</v>
      </c>
    </row>
    <row r="4683" spans="1:10" x14ac:dyDescent="0.25">
      <c r="A4683">
        <f t="shared" si="662"/>
        <v>0.46800466088631609</v>
      </c>
      <c r="B4683" s="2">
        <f t="shared" si="657"/>
        <v>46.799999999999258</v>
      </c>
      <c r="C4683" s="428">
        <f t="shared" si="663"/>
        <v>46.8</v>
      </c>
      <c r="D4683" s="425">
        <f t="shared" si="658"/>
        <v>0.46800466088632353</v>
      </c>
      <c r="E4683" s="433">
        <f t="shared" si="664"/>
        <v>46.8</v>
      </c>
      <c r="F4683" s="430">
        <f t="shared" si="659"/>
        <v>0.47829037219075748</v>
      </c>
      <c r="G4683" s="439">
        <f t="shared" si="665"/>
        <v>46.8</v>
      </c>
      <c r="H4683" s="435">
        <f t="shared" si="660"/>
        <v>0.47829037219075748</v>
      </c>
      <c r="I4683" s="577">
        <f t="shared" si="665"/>
        <v>46.8</v>
      </c>
      <c r="J4683" s="573">
        <f t="shared" si="661"/>
        <v>0.87318638573743901</v>
      </c>
    </row>
    <row r="4684" spans="1:10" x14ac:dyDescent="0.25">
      <c r="A4684">
        <f t="shared" si="662"/>
        <v>0.46810465236518201</v>
      </c>
      <c r="B4684" s="2">
        <f t="shared" si="657"/>
        <v>46.809999999999256</v>
      </c>
      <c r="C4684" s="428">
        <f t="shared" si="663"/>
        <v>46.81</v>
      </c>
      <c r="D4684" s="425">
        <f t="shared" si="658"/>
        <v>0.46810465236518939</v>
      </c>
      <c r="E4684" s="433">
        <f t="shared" si="664"/>
        <v>46.81</v>
      </c>
      <c r="F4684" s="430">
        <f t="shared" si="659"/>
        <v>0.47838540832718468</v>
      </c>
      <c r="G4684" s="439">
        <f t="shared" si="665"/>
        <v>46.81</v>
      </c>
      <c r="H4684" s="435">
        <f t="shared" si="660"/>
        <v>0.47838540832718468</v>
      </c>
      <c r="I4684" s="577">
        <f t="shared" si="665"/>
        <v>46.81</v>
      </c>
      <c r="J4684" s="573">
        <f t="shared" si="661"/>
        <v>0.87326996880191243</v>
      </c>
    </row>
    <row r="4685" spans="1:10" x14ac:dyDescent="0.25">
      <c r="A4685">
        <f t="shared" si="662"/>
        <v>0.46820464386006094</v>
      </c>
      <c r="B4685" s="2">
        <f t="shared" si="657"/>
        <v>46.819999999999254</v>
      </c>
      <c r="C4685" s="428">
        <f t="shared" si="663"/>
        <v>46.82</v>
      </c>
      <c r="D4685" s="425">
        <f t="shared" si="658"/>
        <v>0.46820464386006844</v>
      </c>
      <c r="E4685" s="433">
        <f t="shared" si="664"/>
        <v>46.82</v>
      </c>
      <c r="F4685" s="430">
        <f t="shared" si="659"/>
        <v>0.4784804469834717</v>
      </c>
      <c r="G4685" s="439">
        <f t="shared" si="665"/>
        <v>46.82</v>
      </c>
      <c r="H4685" s="435">
        <f t="shared" si="660"/>
        <v>0.4784804469834717</v>
      </c>
      <c r="I4685" s="577">
        <f t="shared" si="665"/>
        <v>46.82</v>
      </c>
      <c r="J4685" s="573">
        <f t="shared" si="661"/>
        <v>0.87335355319666164</v>
      </c>
    </row>
    <row r="4686" spans="1:10" x14ac:dyDescent="0.25">
      <c r="A4686">
        <f t="shared" si="662"/>
        <v>0.46830463537092232</v>
      </c>
      <c r="B4686" s="2">
        <f t="shared" si="657"/>
        <v>46.829999999999252</v>
      </c>
      <c r="C4686" s="428">
        <f t="shared" si="663"/>
        <v>46.83</v>
      </c>
      <c r="D4686" s="425">
        <f t="shared" si="658"/>
        <v>0.46830463537092976</v>
      </c>
      <c r="E4686" s="433">
        <f t="shared" si="664"/>
        <v>46.83</v>
      </c>
      <c r="F4686" s="430">
        <f t="shared" si="659"/>
        <v>0.47857548815831824</v>
      </c>
      <c r="G4686" s="439">
        <f t="shared" si="665"/>
        <v>46.83</v>
      </c>
      <c r="H4686" s="435">
        <f t="shared" si="660"/>
        <v>0.47857548815831824</v>
      </c>
      <c r="I4686" s="577">
        <f t="shared" si="665"/>
        <v>46.83</v>
      </c>
      <c r="J4686" s="573">
        <f t="shared" si="661"/>
        <v>0.87343713892152497</v>
      </c>
    </row>
    <row r="4687" spans="1:10" x14ac:dyDescent="0.25">
      <c r="A4687">
        <f t="shared" si="662"/>
        <v>0.4684046268977351</v>
      </c>
      <c r="B4687" s="2">
        <f t="shared" si="657"/>
        <v>46.83999999999925</v>
      </c>
      <c r="C4687" s="428">
        <f t="shared" si="663"/>
        <v>46.84</v>
      </c>
      <c r="D4687" s="425">
        <f t="shared" si="658"/>
        <v>0.46840462689774265</v>
      </c>
      <c r="E4687" s="433">
        <f t="shared" si="664"/>
        <v>46.84</v>
      </c>
      <c r="F4687" s="430">
        <f t="shared" si="659"/>
        <v>0.47867053185042469</v>
      </c>
      <c r="G4687" s="439">
        <f t="shared" si="665"/>
        <v>46.84</v>
      </c>
      <c r="H4687" s="435">
        <f t="shared" si="660"/>
        <v>0.47867053185042469</v>
      </c>
      <c r="I4687" s="577">
        <f t="shared" si="665"/>
        <v>46.84</v>
      </c>
      <c r="J4687" s="573">
        <f t="shared" si="661"/>
        <v>0.87352072597634101</v>
      </c>
    </row>
    <row r="4688" spans="1:10" x14ac:dyDescent="0.25">
      <c r="A4688">
        <f t="shared" si="662"/>
        <v>0.4685046184404687</v>
      </c>
      <c r="B4688" s="2">
        <f t="shared" si="657"/>
        <v>46.849999999999248</v>
      </c>
      <c r="C4688" s="428">
        <f t="shared" si="663"/>
        <v>46.85</v>
      </c>
      <c r="D4688" s="425">
        <f t="shared" si="658"/>
        <v>0.46850461844047619</v>
      </c>
      <c r="E4688" s="433">
        <f t="shared" si="664"/>
        <v>46.85</v>
      </c>
      <c r="F4688" s="430">
        <f t="shared" si="659"/>
        <v>0.47876557805849129</v>
      </c>
      <c r="G4688" s="439">
        <f t="shared" si="665"/>
        <v>46.85</v>
      </c>
      <c r="H4688" s="435">
        <f t="shared" si="660"/>
        <v>0.47876557805849129</v>
      </c>
      <c r="I4688" s="577">
        <f t="shared" si="665"/>
        <v>46.85</v>
      </c>
      <c r="J4688" s="573">
        <f t="shared" si="661"/>
        <v>0.87360431436094788</v>
      </c>
    </row>
    <row r="4689" spans="1:10" x14ac:dyDescent="0.25">
      <c r="A4689">
        <f t="shared" si="662"/>
        <v>0.46860460999909243</v>
      </c>
      <c r="B4689" s="2">
        <f t="shared" si="657"/>
        <v>46.859999999999246</v>
      </c>
      <c r="C4689" s="428">
        <f t="shared" si="663"/>
        <v>46.86</v>
      </c>
      <c r="D4689" s="425">
        <f t="shared" si="658"/>
        <v>0.46860460999909992</v>
      </c>
      <c r="E4689" s="433">
        <f t="shared" si="664"/>
        <v>46.86</v>
      </c>
      <c r="F4689" s="430">
        <f t="shared" si="659"/>
        <v>0.47886062678121988</v>
      </c>
      <c r="G4689" s="439">
        <f t="shared" si="665"/>
        <v>46.86</v>
      </c>
      <c r="H4689" s="435">
        <f t="shared" si="660"/>
        <v>0.47886062678121988</v>
      </c>
      <c r="I4689" s="577">
        <f t="shared" si="665"/>
        <v>46.86</v>
      </c>
      <c r="J4689" s="573">
        <f t="shared" si="661"/>
        <v>0.87368790407518437</v>
      </c>
    </row>
    <row r="4690" spans="1:10" x14ac:dyDescent="0.25">
      <c r="A4690">
        <f t="shared" si="662"/>
        <v>0.46870460157357546</v>
      </c>
      <c r="B4690" s="2">
        <f t="shared" si="657"/>
        <v>46.869999999999244</v>
      </c>
      <c r="C4690" s="428">
        <f t="shared" si="663"/>
        <v>46.87</v>
      </c>
      <c r="D4690" s="425">
        <f t="shared" si="658"/>
        <v>0.46870460157358301</v>
      </c>
      <c r="E4690" s="433">
        <f t="shared" si="664"/>
        <v>46.87</v>
      </c>
      <c r="F4690" s="430">
        <f t="shared" si="659"/>
        <v>0.47895567801731243</v>
      </c>
      <c r="G4690" s="439">
        <f t="shared" si="665"/>
        <v>46.87</v>
      </c>
      <c r="H4690" s="435">
        <f t="shared" si="660"/>
        <v>0.47895567801731243</v>
      </c>
      <c r="I4690" s="577">
        <f t="shared" si="665"/>
        <v>46.87</v>
      </c>
      <c r="J4690" s="573">
        <f t="shared" si="661"/>
        <v>0.87377149511888863</v>
      </c>
    </row>
    <row r="4691" spans="1:10" x14ac:dyDescent="0.25">
      <c r="A4691">
        <f t="shared" si="662"/>
        <v>0.46880459316388745</v>
      </c>
      <c r="B4691" s="2">
        <f t="shared" si="657"/>
        <v>46.879999999999242</v>
      </c>
      <c r="C4691" s="428">
        <f t="shared" si="663"/>
        <v>46.88</v>
      </c>
      <c r="D4691" s="425">
        <f t="shared" si="658"/>
        <v>0.46880459316389511</v>
      </c>
      <c r="E4691" s="433">
        <f t="shared" si="664"/>
        <v>46.88</v>
      </c>
      <c r="F4691" s="430">
        <f t="shared" si="659"/>
        <v>0.47905073176547158</v>
      </c>
      <c r="G4691" s="439">
        <f t="shared" si="665"/>
        <v>46.88</v>
      </c>
      <c r="H4691" s="435">
        <f t="shared" si="660"/>
        <v>0.47905073176547158</v>
      </c>
      <c r="I4691" s="577">
        <f t="shared" si="665"/>
        <v>46.88</v>
      </c>
      <c r="J4691" s="573">
        <f t="shared" si="661"/>
        <v>0.87385508749189877</v>
      </c>
    </row>
    <row r="4692" spans="1:10" x14ac:dyDescent="0.25">
      <c r="A4692">
        <f t="shared" si="662"/>
        <v>0.46890458476999802</v>
      </c>
      <c r="B4692" s="2">
        <f t="shared" si="657"/>
        <v>46.88999999999924</v>
      </c>
      <c r="C4692" s="428">
        <f t="shared" si="663"/>
        <v>46.89</v>
      </c>
      <c r="D4692" s="425">
        <f t="shared" si="658"/>
        <v>0.46890458477000557</v>
      </c>
      <c r="E4692" s="433">
        <f t="shared" si="664"/>
        <v>46.89</v>
      </c>
      <c r="F4692" s="430">
        <f t="shared" si="659"/>
        <v>0.47914578802440061</v>
      </c>
      <c r="G4692" s="439">
        <f t="shared" si="665"/>
        <v>46.89</v>
      </c>
      <c r="H4692" s="435">
        <f t="shared" si="660"/>
        <v>0.47914578802440061</v>
      </c>
      <c r="I4692" s="577">
        <f t="shared" si="665"/>
        <v>46.89</v>
      </c>
      <c r="J4692" s="573">
        <f t="shared" si="661"/>
        <v>0.87393868119405405</v>
      </c>
    </row>
    <row r="4693" spans="1:10" x14ac:dyDescent="0.25">
      <c r="A4693">
        <f t="shared" si="662"/>
        <v>0.46900457639187632</v>
      </c>
      <c r="B4693" s="2">
        <f t="shared" si="657"/>
        <v>46.899999999999238</v>
      </c>
      <c r="C4693" s="428">
        <f t="shared" si="663"/>
        <v>46.9</v>
      </c>
      <c r="D4693" s="425">
        <f t="shared" si="658"/>
        <v>0.46900457639188398</v>
      </c>
      <c r="E4693" s="433">
        <f t="shared" si="664"/>
        <v>46.9</v>
      </c>
      <c r="F4693" s="430">
        <f t="shared" si="659"/>
        <v>0.47924084679280365</v>
      </c>
      <c r="G4693" s="439">
        <f t="shared" si="665"/>
        <v>46.9</v>
      </c>
      <c r="H4693" s="435">
        <f t="shared" si="660"/>
        <v>0.47924084679280365</v>
      </c>
      <c r="I4693" s="577">
        <f t="shared" si="665"/>
        <v>46.9</v>
      </c>
      <c r="J4693" s="573">
        <f t="shared" si="661"/>
        <v>0.87402227622519246</v>
      </c>
    </row>
    <row r="4694" spans="1:10" x14ac:dyDescent="0.25">
      <c r="A4694">
        <f t="shared" si="662"/>
        <v>0.46910456802949235</v>
      </c>
      <c r="B4694" s="2">
        <f t="shared" si="657"/>
        <v>46.909999999999236</v>
      </c>
      <c r="C4694" s="428">
        <f t="shared" si="663"/>
        <v>46.91</v>
      </c>
      <c r="D4694" s="425">
        <f t="shared" si="658"/>
        <v>0.46910456802950001</v>
      </c>
      <c r="E4694" s="433">
        <f t="shared" si="664"/>
        <v>46.91</v>
      </c>
      <c r="F4694" s="430">
        <f t="shared" si="659"/>
        <v>0.47933590806938509</v>
      </c>
      <c r="G4694" s="439">
        <f t="shared" si="665"/>
        <v>46.91</v>
      </c>
      <c r="H4694" s="435">
        <f t="shared" si="660"/>
        <v>0.47933590806938509</v>
      </c>
      <c r="I4694" s="577">
        <f t="shared" si="665"/>
        <v>46.91</v>
      </c>
      <c r="J4694" s="573">
        <f t="shared" si="661"/>
        <v>0.87410587258515227</v>
      </c>
    </row>
    <row r="4695" spans="1:10" x14ac:dyDescent="0.25">
      <c r="A4695">
        <f t="shared" si="662"/>
        <v>0.46920455968281566</v>
      </c>
      <c r="B4695" s="2">
        <f t="shared" si="657"/>
        <v>46.919999999999234</v>
      </c>
      <c r="C4695" s="428">
        <f t="shared" si="663"/>
        <v>46.92</v>
      </c>
      <c r="D4695" s="425">
        <f t="shared" si="658"/>
        <v>0.46920455968282332</v>
      </c>
      <c r="E4695" s="433">
        <f t="shared" si="664"/>
        <v>46.92</v>
      </c>
      <c r="F4695" s="430">
        <f t="shared" si="659"/>
        <v>0.47943097185285055</v>
      </c>
      <c r="G4695" s="439">
        <f t="shared" si="665"/>
        <v>46.92</v>
      </c>
      <c r="H4695" s="435">
        <f t="shared" si="660"/>
        <v>0.47943097185285055</v>
      </c>
      <c r="I4695" s="577">
        <f t="shared" si="665"/>
        <v>46.92</v>
      </c>
      <c r="J4695" s="573">
        <f t="shared" si="661"/>
        <v>0.87418947027377281</v>
      </c>
    </row>
    <row r="4696" spans="1:10" x14ac:dyDescent="0.25">
      <c r="A4696">
        <f t="shared" si="662"/>
        <v>0.46930455135181592</v>
      </c>
      <c r="B4696" s="2">
        <f t="shared" si="657"/>
        <v>46.929999999999232</v>
      </c>
      <c r="C4696" s="428">
        <f t="shared" si="663"/>
        <v>46.93</v>
      </c>
      <c r="D4696" s="425">
        <f t="shared" si="658"/>
        <v>0.46930455135182353</v>
      </c>
      <c r="E4696" s="433">
        <f t="shared" si="664"/>
        <v>46.93</v>
      </c>
      <c r="F4696" s="430">
        <f t="shared" si="659"/>
        <v>0.4795260381419057</v>
      </c>
      <c r="G4696" s="439">
        <f t="shared" si="665"/>
        <v>46.93</v>
      </c>
      <c r="H4696" s="435">
        <f t="shared" si="660"/>
        <v>0.4795260381419057</v>
      </c>
      <c r="I4696" s="577">
        <f t="shared" si="665"/>
        <v>46.93</v>
      </c>
      <c r="J4696" s="573">
        <f t="shared" si="661"/>
        <v>0.8742730692908921</v>
      </c>
    </row>
    <row r="4697" spans="1:10" x14ac:dyDescent="0.25">
      <c r="A4697">
        <f t="shared" si="662"/>
        <v>0.4694045430364629</v>
      </c>
      <c r="B4697" s="2">
        <f t="shared" si="657"/>
        <v>46.93999999999923</v>
      </c>
      <c r="C4697" s="428">
        <f t="shared" si="663"/>
        <v>46.94</v>
      </c>
      <c r="D4697" s="425">
        <f t="shared" si="658"/>
        <v>0.46940454303647061</v>
      </c>
      <c r="E4697" s="433">
        <f t="shared" si="664"/>
        <v>46.94</v>
      </c>
      <c r="F4697" s="430">
        <f t="shared" si="659"/>
        <v>0.47962110693525717</v>
      </c>
      <c r="G4697" s="439">
        <f t="shared" si="665"/>
        <v>46.94</v>
      </c>
      <c r="H4697" s="435">
        <f t="shared" si="660"/>
        <v>0.47962110693525717</v>
      </c>
      <c r="I4697" s="577">
        <f t="shared" si="665"/>
        <v>46.94</v>
      </c>
      <c r="J4697" s="573">
        <f t="shared" si="661"/>
        <v>0.87435666963634895</v>
      </c>
    </row>
    <row r="4698" spans="1:10" x14ac:dyDescent="0.25">
      <c r="A4698">
        <f t="shared" si="662"/>
        <v>0.46950453473672665</v>
      </c>
      <c r="B4698" s="2">
        <f t="shared" si="657"/>
        <v>46.949999999999228</v>
      </c>
      <c r="C4698" s="428">
        <f t="shared" si="663"/>
        <v>46.95</v>
      </c>
      <c r="D4698" s="425">
        <f t="shared" si="658"/>
        <v>0.46950453473673442</v>
      </c>
      <c r="E4698" s="433">
        <f t="shared" si="664"/>
        <v>46.95</v>
      </c>
      <c r="F4698" s="430">
        <f t="shared" si="659"/>
        <v>0.47971617823161222</v>
      </c>
      <c r="G4698" s="439">
        <f t="shared" si="665"/>
        <v>46.95</v>
      </c>
      <c r="H4698" s="435">
        <f t="shared" si="660"/>
        <v>0.47971617823161222</v>
      </c>
      <c r="I4698" s="577">
        <f t="shared" si="665"/>
        <v>46.95</v>
      </c>
      <c r="J4698" s="573">
        <f t="shared" si="661"/>
        <v>0.87444027130998181</v>
      </c>
    </row>
    <row r="4699" spans="1:10" x14ac:dyDescent="0.25">
      <c r="A4699">
        <f t="shared" si="662"/>
        <v>0.46960452645257705</v>
      </c>
      <c r="B4699" s="2">
        <f t="shared" si="657"/>
        <v>46.959999999999226</v>
      </c>
      <c r="C4699" s="428">
        <f t="shared" si="663"/>
        <v>46.96</v>
      </c>
      <c r="D4699" s="425">
        <f t="shared" si="658"/>
        <v>0.46960452645258471</v>
      </c>
      <c r="E4699" s="433">
        <f t="shared" si="664"/>
        <v>46.96</v>
      </c>
      <c r="F4699" s="430">
        <f t="shared" si="659"/>
        <v>0.4798112520296785</v>
      </c>
      <c r="G4699" s="439">
        <f t="shared" si="665"/>
        <v>46.96</v>
      </c>
      <c r="H4699" s="435">
        <f t="shared" si="660"/>
        <v>0.4798112520296785</v>
      </c>
      <c r="I4699" s="577">
        <f t="shared" si="665"/>
        <v>46.96</v>
      </c>
      <c r="J4699" s="573">
        <f t="shared" si="661"/>
        <v>0.87452387431162948</v>
      </c>
    </row>
    <row r="4700" spans="1:10" x14ac:dyDescent="0.25">
      <c r="A4700">
        <f t="shared" si="662"/>
        <v>0.4697045181839839</v>
      </c>
      <c r="B4700" s="2">
        <f t="shared" si="657"/>
        <v>46.969999999999224</v>
      </c>
      <c r="C4700" s="428">
        <f t="shared" si="663"/>
        <v>46.97</v>
      </c>
      <c r="D4700" s="425">
        <f t="shared" si="658"/>
        <v>0.46970451818399162</v>
      </c>
      <c r="E4700" s="433">
        <f t="shared" si="664"/>
        <v>46.97</v>
      </c>
      <c r="F4700" s="430">
        <f t="shared" si="659"/>
        <v>0.47990632832816471</v>
      </c>
      <c r="G4700" s="439">
        <f t="shared" si="665"/>
        <v>46.97</v>
      </c>
      <c r="H4700" s="435">
        <f t="shared" si="660"/>
        <v>0.47990632832816471</v>
      </c>
      <c r="I4700" s="577">
        <f t="shared" si="665"/>
        <v>46.97</v>
      </c>
      <c r="J4700" s="573">
        <f t="shared" si="661"/>
        <v>0.87460747864113053</v>
      </c>
    </row>
    <row r="4701" spans="1:10" x14ac:dyDescent="0.25">
      <c r="A4701">
        <f t="shared" si="662"/>
        <v>0.46980450993091738</v>
      </c>
      <c r="B4701" s="2">
        <f t="shared" si="657"/>
        <v>46.979999999999222</v>
      </c>
      <c r="C4701" s="428">
        <f t="shared" si="663"/>
        <v>46.98</v>
      </c>
      <c r="D4701" s="425">
        <f t="shared" si="658"/>
        <v>0.4698045099309251</v>
      </c>
      <c r="E4701" s="433">
        <f t="shared" si="664"/>
        <v>46.98</v>
      </c>
      <c r="F4701" s="430">
        <f t="shared" si="659"/>
        <v>0.48000140712577982</v>
      </c>
      <c r="G4701" s="439">
        <f t="shared" si="665"/>
        <v>46.98</v>
      </c>
      <c r="H4701" s="435">
        <f t="shared" si="660"/>
        <v>0.48000140712577982</v>
      </c>
      <c r="I4701" s="577">
        <f t="shared" si="665"/>
        <v>46.98</v>
      </c>
      <c r="J4701" s="573">
        <f t="shared" si="661"/>
        <v>0.87469108429832365</v>
      </c>
    </row>
    <row r="4702" spans="1:10" x14ac:dyDescent="0.25">
      <c r="A4702">
        <f t="shared" si="662"/>
        <v>0.46990450169334758</v>
      </c>
      <c r="B4702" s="2">
        <f t="shared" si="657"/>
        <v>46.98999999999922</v>
      </c>
      <c r="C4702" s="428">
        <f t="shared" si="663"/>
        <v>46.99</v>
      </c>
      <c r="D4702" s="425">
        <f t="shared" si="658"/>
        <v>0.46990450169335535</v>
      </c>
      <c r="E4702" s="433">
        <f t="shared" si="664"/>
        <v>46.99</v>
      </c>
      <c r="F4702" s="430">
        <f t="shared" si="659"/>
        <v>0.48009648842123376</v>
      </c>
      <c r="G4702" s="439">
        <f t="shared" si="665"/>
        <v>46.99</v>
      </c>
      <c r="H4702" s="435">
        <f t="shared" si="660"/>
        <v>0.48009648842123376</v>
      </c>
      <c r="I4702" s="577">
        <f t="shared" si="665"/>
        <v>46.99</v>
      </c>
      <c r="J4702" s="573">
        <f t="shared" si="661"/>
        <v>0.87477469128304786</v>
      </c>
    </row>
    <row r="4703" spans="1:10" x14ac:dyDescent="0.25">
      <c r="A4703">
        <f t="shared" si="662"/>
        <v>0.47000449347124457</v>
      </c>
      <c r="B4703" s="2">
        <f t="shared" si="657"/>
        <v>46.999999999999218</v>
      </c>
      <c r="C4703" s="428">
        <f t="shared" si="663"/>
        <v>47</v>
      </c>
      <c r="D4703" s="425">
        <f t="shared" si="658"/>
        <v>0.47000449347125245</v>
      </c>
      <c r="E4703" s="433">
        <f t="shared" si="664"/>
        <v>47</v>
      </c>
      <c r="F4703" s="430">
        <f t="shared" si="659"/>
        <v>0.48019157221323683</v>
      </c>
      <c r="G4703" s="439">
        <f t="shared" si="665"/>
        <v>47</v>
      </c>
      <c r="H4703" s="435">
        <f t="shared" si="660"/>
        <v>0.48019157221323683</v>
      </c>
      <c r="I4703" s="577">
        <f t="shared" si="665"/>
        <v>47</v>
      </c>
      <c r="J4703" s="573">
        <f t="shared" si="661"/>
        <v>0.87485829959514183</v>
      </c>
    </row>
    <row r="4704" spans="1:10" x14ac:dyDescent="0.25">
      <c r="A4704">
        <f t="shared" si="662"/>
        <v>0.47010448526457871</v>
      </c>
      <c r="B4704" s="2">
        <f t="shared" ref="B4704:B4767" si="666">B4703+0.01</f>
        <v>47.009999999999216</v>
      </c>
      <c r="C4704" s="428">
        <f t="shared" si="663"/>
        <v>47.01</v>
      </c>
      <c r="D4704" s="425">
        <f t="shared" si="658"/>
        <v>0.47010448526458654</v>
      </c>
      <c r="E4704" s="433">
        <f t="shared" si="664"/>
        <v>47.01</v>
      </c>
      <c r="F4704" s="430">
        <f t="shared" si="659"/>
        <v>0.48028665850050006</v>
      </c>
      <c r="G4704" s="439">
        <f t="shared" si="665"/>
        <v>47.01</v>
      </c>
      <c r="H4704" s="435">
        <f t="shared" si="660"/>
        <v>0.48028665850050006</v>
      </c>
      <c r="I4704" s="577">
        <f t="shared" si="665"/>
        <v>47.01</v>
      </c>
      <c r="J4704" s="573">
        <f t="shared" si="661"/>
        <v>0.87494190923444404</v>
      </c>
    </row>
    <row r="4705" spans="1:10" x14ac:dyDescent="0.25">
      <c r="A4705">
        <f t="shared" si="662"/>
        <v>0.47020447707332008</v>
      </c>
      <c r="B4705" s="2">
        <f t="shared" si="666"/>
        <v>47.019999999999214</v>
      </c>
      <c r="C4705" s="428">
        <f t="shared" si="663"/>
        <v>47.02</v>
      </c>
      <c r="D4705" s="425">
        <f t="shared" si="658"/>
        <v>0.47020447707332796</v>
      </c>
      <c r="E4705" s="433">
        <f t="shared" si="664"/>
        <v>47.02</v>
      </c>
      <c r="F4705" s="430">
        <f t="shared" si="659"/>
        <v>0.48038174728173527</v>
      </c>
      <c r="G4705" s="439">
        <f t="shared" si="665"/>
        <v>47.02</v>
      </c>
      <c r="H4705" s="435">
        <f t="shared" si="660"/>
        <v>0.48038174728173527</v>
      </c>
      <c r="I4705" s="577">
        <f t="shared" si="665"/>
        <v>47.02</v>
      </c>
      <c r="J4705" s="573">
        <f t="shared" si="661"/>
        <v>0.87502552020079349</v>
      </c>
    </row>
    <row r="4706" spans="1:10" x14ac:dyDescent="0.25">
      <c r="A4706">
        <f t="shared" si="662"/>
        <v>0.47030446889743921</v>
      </c>
      <c r="B4706" s="2">
        <f t="shared" si="666"/>
        <v>47.029999999999212</v>
      </c>
      <c r="C4706" s="428">
        <f t="shared" si="663"/>
        <v>47.03</v>
      </c>
      <c r="D4706" s="425">
        <f t="shared" si="658"/>
        <v>0.47030446889744709</v>
      </c>
      <c r="E4706" s="433">
        <f t="shared" si="664"/>
        <v>47.03</v>
      </c>
      <c r="F4706" s="430">
        <f t="shared" si="659"/>
        <v>0.48047683855565476</v>
      </c>
      <c r="G4706" s="439">
        <f t="shared" si="665"/>
        <v>47.03</v>
      </c>
      <c r="H4706" s="435">
        <f t="shared" si="660"/>
        <v>0.48047683855565476</v>
      </c>
      <c r="I4706" s="577">
        <f t="shared" si="665"/>
        <v>47.03</v>
      </c>
      <c r="J4706" s="573">
        <f t="shared" si="661"/>
        <v>0.87510913249402911</v>
      </c>
    </row>
    <row r="4707" spans="1:10" x14ac:dyDescent="0.25">
      <c r="A4707">
        <f t="shared" si="662"/>
        <v>0.47040446073690634</v>
      </c>
      <c r="B4707" s="2">
        <f t="shared" si="666"/>
        <v>47.03999999999921</v>
      </c>
      <c r="C4707" s="428">
        <f t="shared" si="663"/>
        <v>47.04</v>
      </c>
      <c r="D4707" s="425">
        <f t="shared" si="658"/>
        <v>0.47040446073691422</v>
      </c>
      <c r="E4707" s="433">
        <f t="shared" si="664"/>
        <v>47.04</v>
      </c>
      <c r="F4707" s="430">
        <f t="shared" si="659"/>
        <v>0.48057193232097134</v>
      </c>
      <c r="G4707" s="439">
        <f t="shared" si="665"/>
        <v>47.04</v>
      </c>
      <c r="H4707" s="435">
        <f t="shared" si="660"/>
        <v>0.48057193232097134</v>
      </c>
      <c r="I4707" s="577">
        <f t="shared" si="665"/>
        <v>47.04</v>
      </c>
      <c r="J4707" s="573">
        <f t="shared" si="661"/>
        <v>0.87519274611398967</v>
      </c>
    </row>
    <row r="4708" spans="1:10" x14ac:dyDescent="0.25">
      <c r="A4708">
        <f t="shared" si="662"/>
        <v>0.4705044525916921</v>
      </c>
      <c r="B4708" s="2">
        <f t="shared" si="666"/>
        <v>47.049999999999208</v>
      </c>
      <c r="C4708" s="428">
        <f t="shared" si="663"/>
        <v>47.05</v>
      </c>
      <c r="D4708" s="425">
        <f t="shared" si="658"/>
        <v>0.47050445259169998</v>
      </c>
      <c r="E4708" s="433">
        <f t="shared" si="664"/>
        <v>47.05</v>
      </c>
      <c r="F4708" s="430">
        <f t="shared" si="659"/>
        <v>0.48066702857639876</v>
      </c>
      <c r="G4708" s="439">
        <f t="shared" si="665"/>
        <v>47.05</v>
      </c>
      <c r="H4708" s="435">
        <f t="shared" si="660"/>
        <v>0.48066702857639876</v>
      </c>
      <c r="I4708" s="577">
        <f t="shared" si="665"/>
        <v>47.05</v>
      </c>
      <c r="J4708" s="573">
        <f t="shared" si="661"/>
        <v>0.8752763610605141</v>
      </c>
    </row>
    <row r="4709" spans="1:10" x14ac:dyDescent="0.25">
      <c r="A4709">
        <f t="shared" si="662"/>
        <v>0.4706044444617668</v>
      </c>
      <c r="B4709" s="2">
        <f t="shared" si="666"/>
        <v>47.059999999999206</v>
      </c>
      <c r="C4709" s="428">
        <f t="shared" si="663"/>
        <v>47.06</v>
      </c>
      <c r="D4709" s="425">
        <f t="shared" si="658"/>
        <v>0.47060444446177468</v>
      </c>
      <c r="E4709" s="433">
        <f t="shared" si="664"/>
        <v>47.06</v>
      </c>
      <c r="F4709" s="430">
        <f t="shared" si="659"/>
        <v>0.48076212732065132</v>
      </c>
      <c r="G4709" s="439">
        <f t="shared" si="665"/>
        <v>47.06</v>
      </c>
      <c r="H4709" s="435">
        <f t="shared" si="660"/>
        <v>0.48076212732065132</v>
      </c>
      <c r="I4709" s="577">
        <f t="shared" si="665"/>
        <v>47.06</v>
      </c>
      <c r="J4709" s="573">
        <f t="shared" si="661"/>
        <v>0.87535997733344129</v>
      </c>
    </row>
    <row r="4710" spans="1:10" x14ac:dyDescent="0.25">
      <c r="A4710">
        <f t="shared" si="662"/>
        <v>0.47070443634710102</v>
      </c>
      <c r="B4710" s="2">
        <f t="shared" si="666"/>
        <v>47.069999999999204</v>
      </c>
      <c r="C4710" s="428">
        <f t="shared" si="663"/>
        <v>47.07</v>
      </c>
      <c r="D4710" s="425">
        <f t="shared" si="658"/>
        <v>0.47070443634710896</v>
      </c>
      <c r="E4710" s="433">
        <f t="shared" si="664"/>
        <v>47.07</v>
      </c>
      <c r="F4710" s="430">
        <f t="shared" si="659"/>
        <v>0.48085722855244384</v>
      </c>
      <c r="G4710" s="439">
        <f t="shared" si="665"/>
        <v>47.07</v>
      </c>
      <c r="H4710" s="435">
        <f t="shared" si="660"/>
        <v>0.48085722855244384</v>
      </c>
      <c r="I4710" s="577">
        <f t="shared" si="665"/>
        <v>47.07</v>
      </c>
      <c r="J4710" s="573">
        <f t="shared" si="661"/>
        <v>0.87544359493261026</v>
      </c>
    </row>
    <row r="4711" spans="1:10" x14ac:dyDescent="0.25">
      <c r="A4711">
        <f t="shared" si="662"/>
        <v>0.47080442824766555</v>
      </c>
      <c r="B4711" s="2">
        <f t="shared" si="666"/>
        <v>47.079999999999202</v>
      </c>
      <c r="C4711" s="428">
        <f t="shared" si="663"/>
        <v>47.08</v>
      </c>
      <c r="D4711" s="425">
        <f t="shared" si="658"/>
        <v>0.47080442824767349</v>
      </c>
      <c r="E4711" s="433">
        <f t="shared" si="664"/>
        <v>47.08</v>
      </c>
      <c r="F4711" s="430">
        <f t="shared" si="659"/>
        <v>0.48095233227049172</v>
      </c>
      <c r="G4711" s="439">
        <f t="shared" si="665"/>
        <v>47.08</v>
      </c>
      <c r="H4711" s="435">
        <f t="shared" si="660"/>
        <v>0.48095233227049172</v>
      </c>
      <c r="I4711" s="577">
        <f t="shared" si="665"/>
        <v>47.08</v>
      </c>
      <c r="J4711" s="573">
        <f t="shared" si="661"/>
        <v>0.87552721385785959</v>
      </c>
    </row>
    <row r="4712" spans="1:10" x14ac:dyDescent="0.25">
      <c r="A4712">
        <f t="shared" si="662"/>
        <v>0.47090442016343087</v>
      </c>
      <c r="B4712" s="2">
        <f t="shared" si="666"/>
        <v>47.0899999999992</v>
      </c>
      <c r="C4712" s="428">
        <f t="shared" si="663"/>
        <v>47.09</v>
      </c>
      <c r="D4712" s="425">
        <f t="shared" si="658"/>
        <v>0.47090442016343886</v>
      </c>
      <c r="E4712" s="433">
        <f t="shared" si="664"/>
        <v>47.09</v>
      </c>
      <c r="F4712" s="430">
        <f t="shared" si="659"/>
        <v>0.4810474384735115</v>
      </c>
      <c r="G4712" s="439">
        <f t="shared" si="665"/>
        <v>47.09</v>
      </c>
      <c r="H4712" s="435">
        <f t="shared" si="660"/>
        <v>0.4810474384735115</v>
      </c>
      <c r="I4712" s="577">
        <f t="shared" si="665"/>
        <v>47.09</v>
      </c>
      <c r="J4712" s="573">
        <f t="shared" si="661"/>
        <v>0.87561083410902918</v>
      </c>
    </row>
    <row r="4713" spans="1:10" x14ac:dyDescent="0.25">
      <c r="A4713">
        <f t="shared" si="662"/>
        <v>0.47100441209436789</v>
      </c>
      <c r="B4713" s="2">
        <f t="shared" si="666"/>
        <v>47.099999999999199</v>
      </c>
      <c r="C4713" s="428">
        <f t="shared" si="663"/>
        <v>47.1</v>
      </c>
      <c r="D4713" s="425">
        <f t="shared" si="658"/>
        <v>0.47100441209437582</v>
      </c>
      <c r="E4713" s="433">
        <f t="shared" si="664"/>
        <v>47.1</v>
      </c>
      <c r="F4713" s="430">
        <f t="shared" si="659"/>
        <v>0.48114254716021959</v>
      </c>
      <c r="G4713" s="439">
        <f t="shared" si="665"/>
        <v>47.1</v>
      </c>
      <c r="H4713" s="435">
        <f t="shared" si="660"/>
        <v>0.48114254716021959</v>
      </c>
      <c r="I4713" s="577">
        <f t="shared" si="665"/>
        <v>47.1</v>
      </c>
      <c r="J4713" s="573">
        <f t="shared" si="661"/>
        <v>0.87569445568595705</v>
      </c>
    </row>
    <row r="4714" spans="1:10" x14ac:dyDescent="0.25">
      <c r="A4714">
        <f t="shared" si="662"/>
        <v>0.47110440404044718</v>
      </c>
      <c r="B4714" s="2">
        <f t="shared" si="666"/>
        <v>47.109999999999197</v>
      </c>
      <c r="C4714" s="428">
        <f t="shared" si="663"/>
        <v>47.11</v>
      </c>
      <c r="D4714" s="425">
        <f t="shared" si="658"/>
        <v>0.47110440404045528</v>
      </c>
      <c r="E4714" s="433">
        <f t="shared" si="664"/>
        <v>47.11</v>
      </c>
      <c r="F4714" s="430">
        <f t="shared" si="659"/>
        <v>0.48123765832933357</v>
      </c>
      <c r="G4714" s="439">
        <f t="shared" si="665"/>
        <v>47.11</v>
      </c>
      <c r="H4714" s="435">
        <f t="shared" si="660"/>
        <v>0.48123765832933357</v>
      </c>
      <c r="I4714" s="577">
        <f t="shared" si="665"/>
        <v>47.11</v>
      </c>
      <c r="J4714" s="573">
        <f t="shared" si="661"/>
        <v>0.87577807858848278</v>
      </c>
    </row>
    <row r="4715" spans="1:10" x14ac:dyDescent="0.25">
      <c r="A4715">
        <f t="shared" si="662"/>
        <v>0.47120439600163982</v>
      </c>
      <c r="B4715" s="2">
        <f t="shared" si="666"/>
        <v>47.119999999999195</v>
      </c>
      <c r="C4715" s="428">
        <f t="shared" si="663"/>
        <v>47.12</v>
      </c>
      <c r="D4715" s="425">
        <f t="shared" si="658"/>
        <v>0.47120439600164787</v>
      </c>
      <c r="E4715" s="433">
        <f t="shared" si="664"/>
        <v>47.12</v>
      </c>
      <c r="F4715" s="430">
        <f t="shared" si="659"/>
        <v>0.48133277197957158</v>
      </c>
      <c r="G4715" s="439">
        <f t="shared" si="665"/>
        <v>47.12</v>
      </c>
      <c r="H4715" s="435">
        <f t="shared" si="660"/>
        <v>0.48133277197957158</v>
      </c>
      <c r="I4715" s="577">
        <f t="shared" si="665"/>
        <v>47.12</v>
      </c>
      <c r="J4715" s="573">
        <f t="shared" si="661"/>
        <v>0.87586170281644526</v>
      </c>
    </row>
    <row r="4716" spans="1:10" x14ac:dyDescent="0.25">
      <c r="A4716">
        <f t="shared" si="662"/>
        <v>0.47130438797791674</v>
      </c>
      <c r="B4716" s="2">
        <f t="shared" si="666"/>
        <v>47.129999999999193</v>
      </c>
      <c r="C4716" s="428">
        <f t="shared" si="663"/>
        <v>47.13</v>
      </c>
      <c r="D4716" s="425">
        <f t="shared" si="658"/>
        <v>0.47130438797792484</v>
      </c>
      <c r="E4716" s="433">
        <f t="shared" si="664"/>
        <v>47.13</v>
      </c>
      <c r="F4716" s="430">
        <f t="shared" si="659"/>
        <v>0.48142788810965248</v>
      </c>
      <c r="G4716" s="439">
        <f t="shared" si="665"/>
        <v>47.13</v>
      </c>
      <c r="H4716" s="435">
        <f t="shared" si="660"/>
        <v>0.48142788810965248</v>
      </c>
      <c r="I4716" s="577">
        <f t="shared" si="665"/>
        <v>47.13</v>
      </c>
      <c r="J4716" s="573">
        <f t="shared" si="661"/>
        <v>0.87594532836968397</v>
      </c>
    </row>
    <row r="4717" spans="1:10" x14ac:dyDescent="0.25">
      <c r="A4717">
        <f t="shared" si="662"/>
        <v>0.47140437996924872</v>
      </c>
      <c r="B4717" s="2">
        <f t="shared" si="666"/>
        <v>47.139999999999191</v>
      </c>
      <c r="C4717" s="428">
        <f t="shared" si="663"/>
        <v>47.14</v>
      </c>
      <c r="D4717" s="425">
        <f t="shared" si="658"/>
        <v>0.47140437996925683</v>
      </c>
      <c r="E4717" s="433">
        <f t="shared" si="664"/>
        <v>47.14</v>
      </c>
      <c r="F4717" s="430">
        <f t="shared" si="659"/>
        <v>0.48152300671829523</v>
      </c>
      <c r="G4717" s="439">
        <f t="shared" si="665"/>
        <v>47.14</v>
      </c>
      <c r="H4717" s="435">
        <f t="shared" si="660"/>
        <v>0.48152300671829523</v>
      </c>
      <c r="I4717" s="577">
        <f t="shared" si="665"/>
        <v>47.14</v>
      </c>
      <c r="J4717" s="573">
        <f t="shared" si="661"/>
        <v>0.87602895524803748</v>
      </c>
    </row>
    <row r="4718" spans="1:10" x14ac:dyDescent="0.25">
      <c r="A4718">
        <f t="shared" si="662"/>
        <v>0.47150437197560685</v>
      </c>
      <c r="B4718" s="2">
        <f t="shared" si="666"/>
        <v>47.149999999999189</v>
      </c>
      <c r="C4718" s="428">
        <f t="shared" si="663"/>
        <v>47.15</v>
      </c>
      <c r="D4718" s="425">
        <f t="shared" si="658"/>
        <v>0.47150437197561496</v>
      </c>
      <c r="E4718" s="433">
        <f t="shared" si="664"/>
        <v>47.15</v>
      </c>
      <c r="F4718" s="430">
        <f t="shared" si="659"/>
        <v>0.4816181278042202</v>
      </c>
      <c r="G4718" s="439">
        <f t="shared" si="665"/>
        <v>47.15</v>
      </c>
      <c r="H4718" s="435">
        <f t="shared" si="660"/>
        <v>0.4816181278042202</v>
      </c>
      <c r="I4718" s="577">
        <f t="shared" si="665"/>
        <v>47.15</v>
      </c>
      <c r="J4718" s="573">
        <f t="shared" si="661"/>
        <v>0.87611258345134535</v>
      </c>
    </row>
    <row r="4719" spans="1:10" x14ac:dyDescent="0.25">
      <c r="A4719">
        <f t="shared" si="662"/>
        <v>0.47160436399696226</v>
      </c>
      <c r="B4719" s="2">
        <f t="shared" si="666"/>
        <v>47.159999999999187</v>
      </c>
      <c r="C4719" s="428">
        <f t="shared" si="663"/>
        <v>47.16</v>
      </c>
      <c r="D4719" s="425">
        <f t="shared" si="658"/>
        <v>0.47160436399697037</v>
      </c>
      <c r="E4719" s="433">
        <f t="shared" si="664"/>
        <v>47.16</v>
      </c>
      <c r="F4719" s="430">
        <f t="shared" si="659"/>
        <v>0.48171325136614784</v>
      </c>
      <c r="G4719" s="439">
        <f t="shared" si="665"/>
        <v>47.16</v>
      </c>
      <c r="H4719" s="435">
        <f t="shared" si="660"/>
        <v>0.48171325136614784</v>
      </c>
      <c r="I4719" s="577">
        <f t="shared" si="665"/>
        <v>47.16</v>
      </c>
      <c r="J4719" s="573">
        <f t="shared" si="661"/>
        <v>0.87619621297944639</v>
      </c>
    </row>
    <row r="4720" spans="1:10" x14ac:dyDescent="0.25">
      <c r="A4720">
        <f t="shared" si="662"/>
        <v>0.47170435603328614</v>
      </c>
      <c r="B4720" s="2">
        <f t="shared" si="666"/>
        <v>47.169999999999185</v>
      </c>
      <c r="C4720" s="428">
        <f t="shared" si="663"/>
        <v>47.17</v>
      </c>
      <c r="D4720" s="425">
        <f t="shared" si="658"/>
        <v>0.47170435603329425</v>
      </c>
      <c r="E4720" s="433">
        <f t="shared" si="664"/>
        <v>47.17</v>
      </c>
      <c r="F4720" s="430">
        <f t="shared" si="659"/>
        <v>0.48180837740279947</v>
      </c>
      <c r="G4720" s="439">
        <f t="shared" si="665"/>
        <v>47.17</v>
      </c>
      <c r="H4720" s="435">
        <f t="shared" si="660"/>
        <v>0.48180837740279947</v>
      </c>
      <c r="I4720" s="577">
        <f t="shared" si="665"/>
        <v>47.17</v>
      </c>
      <c r="J4720" s="573">
        <f t="shared" si="661"/>
        <v>0.87627984383218016</v>
      </c>
    </row>
    <row r="4721" spans="1:10" x14ac:dyDescent="0.25">
      <c r="A4721">
        <f t="shared" si="662"/>
        <v>0.47180434808454952</v>
      </c>
      <c r="B4721" s="2">
        <f t="shared" si="666"/>
        <v>47.179999999999183</v>
      </c>
      <c r="C4721" s="428">
        <f t="shared" si="663"/>
        <v>47.18</v>
      </c>
      <c r="D4721" s="425">
        <f t="shared" si="658"/>
        <v>0.47180434808455768</v>
      </c>
      <c r="E4721" s="433">
        <f t="shared" si="664"/>
        <v>47.18</v>
      </c>
      <c r="F4721" s="430">
        <f t="shared" si="659"/>
        <v>0.4819035059128971</v>
      </c>
      <c r="G4721" s="439">
        <f t="shared" si="665"/>
        <v>47.18</v>
      </c>
      <c r="H4721" s="435">
        <f t="shared" si="660"/>
        <v>0.4819035059128971</v>
      </c>
      <c r="I4721" s="577">
        <f t="shared" si="665"/>
        <v>47.18</v>
      </c>
      <c r="J4721" s="573">
        <f t="shared" si="661"/>
        <v>0.87636347600938591</v>
      </c>
    </row>
    <row r="4722" spans="1:10" x14ac:dyDescent="0.25">
      <c r="A4722">
        <f t="shared" si="662"/>
        <v>0.47190434015072369</v>
      </c>
      <c r="B4722" s="2">
        <f t="shared" si="666"/>
        <v>47.189999999999181</v>
      </c>
      <c r="C4722" s="428">
        <f t="shared" si="663"/>
        <v>47.19</v>
      </c>
      <c r="D4722" s="425">
        <f t="shared" si="658"/>
        <v>0.4719043401507319</v>
      </c>
      <c r="E4722" s="433">
        <f t="shared" si="664"/>
        <v>47.19</v>
      </c>
      <c r="F4722" s="430">
        <f t="shared" si="659"/>
        <v>0.48199863689516304</v>
      </c>
      <c r="G4722" s="439">
        <f t="shared" si="665"/>
        <v>47.19</v>
      </c>
      <c r="H4722" s="435">
        <f t="shared" si="660"/>
        <v>0.48199863689516304</v>
      </c>
      <c r="I4722" s="577">
        <f t="shared" si="665"/>
        <v>47.19</v>
      </c>
      <c r="J4722" s="573">
        <f t="shared" si="661"/>
        <v>0.87644710951090232</v>
      </c>
    </row>
    <row r="4723" spans="1:10" x14ac:dyDescent="0.25">
      <c r="A4723">
        <f t="shared" si="662"/>
        <v>0.47200433223178007</v>
      </c>
      <c r="B4723" s="2">
        <f t="shared" si="666"/>
        <v>47.199999999999179</v>
      </c>
      <c r="C4723" s="428">
        <f t="shared" si="663"/>
        <v>47.2</v>
      </c>
      <c r="D4723" s="425">
        <f t="shared" si="658"/>
        <v>0.47200433223178834</v>
      </c>
      <c r="E4723" s="433">
        <f t="shared" si="664"/>
        <v>47.2</v>
      </c>
      <c r="F4723" s="430">
        <f t="shared" si="659"/>
        <v>0.48209377034832068</v>
      </c>
      <c r="G4723" s="439">
        <f t="shared" si="665"/>
        <v>47.2</v>
      </c>
      <c r="H4723" s="435">
        <f t="shared" si="660"/>
        <v>0.48209377034832068</v>
      </c>
      <c r="I4723" s="577">
        <f t="shared" si="665"/>
        <v>47.2</v>
      </c>
      <c r="J4723" s="573">
        <f t="shared" si="661"/>
        <v>0.87653074433656963</v>
      </c>
    </row>
    <row r="4724" spans="1:10" x14ac:dyDescent="0.25">
      <c r="A4724">
        <f t="shared" si="662"/>
        <v>0.47210432432769001</v>
      </c>
      <c r="B4724" s="2">
        <f t="shared" si="666"/>
        <v>47.209999999999177</v>
      </c>
      <c r="C4724" s="428">
        <f t="shared" si="663"/>
        <v>47.21</v>
      </c>
      <c r="D4724" s="425">
        <f t="shared" si="658"/>
        <v>0.47210432432769822</v>
      </c>
      <c r="E4724" s="433">
        <f t="shared" si="664"/>
        <v>47.21</v>
      </c>
      <c r="F4724" s="430">
        <f t="shared" si="659"/>
        <v>0.48218890627109356</v>
      </c>
      <c r="G4724" s="439">
        <f t="shared" si="665"/>
        <v>47.21</v>
      </c>
      <c r="H4724" s="435">
        <f t="shared" si="660"/>
        <v>0.48218890627109356</v>
      </c>
      <c r="I4724" s="577">
        <f t="shared" si="665"/>
        <v>47.21</v>
      </c>
      <c r="J4724" s="573">
        <f t="shared" si="661"/>
        <v>0.87661438048622642</v>
      </c>
    </row>
    <row r="4725" spans="1:10" x14ac:dyDescent="0.25">
      <c r="A4725">
        <f t="shared" si="662"/>
        <v>0.47220431643842486</v>
      </c>
      <c r="B4725" s="2">
        <f t="shared" si="666"/>
        <v>47.219999999999175</v>
      </c>
      <c r="C4725" s="428">
        <f t="shared" si="663"/>
        <v>47.22</v>
      </c>
      <c r="D4725" s="425">
        <f t="shared" si="658"/>
        <v>0.47220431643843308</v>
      </c>
      <c r="E4725" s="433">
        <f t="shared" si="664"/>
        <v>47.22</v>
      </c>
      <c r="F4725" s="430">
        <f t="shared" si="659"/>
        <v>0.48228404466220648</v>
      </c>
      <c r="G4725" s="439">
        <f t="shared" si="665"/>
        <v>47.22</v>
      </c>
      <c r="H4725" s="435">
        <f t="shared" si="660"/>
        <v>0.48228404466220648</v>
      </c>
      <c r="I4725" s="577">
        <f t="shared" si="665"/>
        <v>47.22</v>
      </c>
      <c r="J4725" s="573">
        <f t="shared" si="661"/>
        <v>0.87669801795971192</v>
      </c>
    </row>
    <row r="4726" spans="1:10" x14ac:dyDescent="0.25">
      <c r="A4726">
        <f t="shared" si="662"/>
        <v>0.47230430856395611</v>
      </c>
      <c r="B4726" s="2">
        <f t="shared" si="666"/>
        <v>47.229999999999173</v>
      </c>
      <c r="C4726" s="428">
        <f t="shared" si="663"/>
        <v>47.23</v>
      </c>
      <c r="D4726" s="425">
        <f t="shared" si="658"/>
        <v>0.47230430856396438</v>
      </c>
      <c r="E4726" s="433">
        <f t="shared" si="664"/>
        <v>47.23</v>
      </c>
      <c r="F4726" s="430">
        <f t="shared" si="659"/>
        <v>0.48237918552038439</v>
      </c>
      <c r="G4726" s="439">
        <f t="shared" si="665"/>
        <v>47.23</v>
      </c>
      <c r="H4726" s="435">
        <f t="shared" si="660"/>
        <v>0.48237918552038439</v>
      </c>
      <c r="I4726" s="577">
        <f t="shared" si="665"/>
        <v>47.23</v>
      </c>
      <c r="J4726" s="573">
        <f t="shared" si="661"/>
        <v>0.87678165675686615</v>
      </c>
    </row>
    <row r="4727" spans="1:10" x14ac:dyDescent="0.25">
      <c r="A4727">
        <f t="shared" si="662"/>
        <v>0.47240430070425532</v>
      </c>
      <c r="B4727" s="2">
        <f t="shared" si="666"/>
        <v>47.239999999999171</v>
      </c>
      <c r="C4727" s="428">
        <f t="shared" si="663"/>
        <v>47.24</v>
      </c>
      <c r="D4727" s="425">
        <f t="shared" si="658"/>
        <v>0.4724043007042637</v>
      </c>
      <c r="E4727" s="433">
        <f t="shared" si="664"/>
        <v>47.24</v>
      </c>
      <c r="F4727" s="430">
        <f t="shared" si="659"/>
        <v>0.48247432884435282</v>
      </c>
      <c r="G4727" s="439">
        <f t="shared" si="665"/>
        <v>47.24</v>
      </c>
      <c r="H4727" s="435">
        <f t="shared" si="660"/>
        <v>0.48247432884435282</v>
      </c>
      <c r="I4727" s="577">
        <f t="shared" si="665"/>
        <v>47.24</v>
      </c>
      <c r="J4727" s="573">
        <f t="shared" si="661"/>
        <v>0.87686529687752812</v>
      </c>
    </row>
    <row r="4728" spans="1:10" x14ac:dyDescent="0.25">
      <c r="A4728">
        <f t="shared" si="662"/>
        <v>0.47250429285929407</v>
      </c>
      <c r="B4728" s="2">
        <f t="shared" si="666"/>
        <v>47.249999999999169</v>
      </c>
      <c r="C4728" s="428">
        <f t="shared" si="663"/>
        <v>47.25</v>
      </c>
      <c r="D4728" s="425">
        <f t="shared" si="658"/>
        <v>0.47250429285930245</v>
      </c>
      <c r="E4728" s="433">
        <f t="shared" si="664"/>
        <v>47.25</v>
      </c>
      <c r="F4728" s="430">
        <f t="shared" si="659"/>
        <v>0.48256947463283839</v>
      </c>
      <c r="G4728" s="439">
        <f t="shared" si="665"/>
        <v>47.25</v>
      </c>
      <c r="H4728" s="435">
        <f t="shared" si="660"/>
        <v>0.48256947463283839</v>
      </c>
      <c r="I4728" s="577">
        <f t="shared" si="665"/>
        <v>47.25</v>
      </c>
      <c r="J4728" s="573">
        <f t="shared" si="661"/>
        <v>0.87694893832153697</v>
      </c>
    </row>
    <row r="4729" spans="1:10" x14ac:dyDescent="0.25">
      <c r="A4729">
        <f t="shared" si="662"/>
        <v>0.47260428502904406</v>
      </c>
      <c r="B4729" s="2">
        <f t="shared" si="666"/>
        <v>47.259999999999167</v>
      </c>
      <c r="C4729" s="428">
        <f t="shared" si="663"/>
        <v>47.26</v>
      </c>
      <c r="D4729" s="425">
        <f t="shared" si="658"/>
        <v>0.47260428502905233</v>
      </c>
      <c r="E4729" s="433">
        <f t="shared" si="664"/>
        <v>47.26</v>
      </c>
      <c r="F4729" s="430">
        <f t="shared" si="659"/>
        <v>0.48266462288456802</v>
      </c>
      <c r="G4729" s="439">
        <f t="shared" si="665"/>
        <v>47.26</v>
      </c>
      <c r="H4729" s="435">
        <f t="shared" si="660"/>
        <v>0.48266462288456802</v>
      </c>
      <c r="I4729" s="577">
        <f t="shared" si="665"/>
        <v>47.26</v>
      </c>
      <c r="J4729" s="573">
        <f t="shared" si="661"/>
        <v>0.87703258108873272</v>
      </c>
    </row>
    <row r="4730" spans="1:10" x14ac:dyDescent="0.25">
      <c r="A4730">
        <f t="shared" si="662"/>
        <v>0.47270427721347685</v>
      </c>
      <c r="B4730" s="2">
        <f t="shared" si="666"/>
        <v>47.269999999999165</v>
      </c>
      <c r="C4730" s="428">
        <f t="shared" si="663"/>
        <v>47.27</v>
      </c>
      <c r="D4730" s="425">
        <f t="shared" si="658"/>
        <v>0.47270427721348524</v>
      </c>
      <c r="E4730" s="433">
        <f t="shared" si="664"/>
        <v>47.27</v>
      </c>
      <c r="F4730" s="430">
        <f t="shared" si="659"/>
        <v>0.48275977359826916</v>
      </c>
      <c r="G4730" s="439">
        <f t="shared" si="665"/>
        <v>47.27</v>
      </c>
      <c r="H4730" s="435">
        <f t="shared" si="660"/>
        <v>0.48275977359826916</v>
      </c>
      <c r="I4730" s="577">
        <f t="shared" si="665"/>
        <v>47.27</v>
      </c>
      <c r="J4730" s="573">
        <f t="shared" si="661"/>
        <v>0.87711622517895416</v>
      </c>
    </row>
    <row r="4731" spans="1:10" x14ac:dyDescent="0.25">
      <c r="A4731">
        <f t="shared" si="662"/>
        <v>0.47280426941256437</v>
      </c>
      <c r="B4731" s="2">
        <f t="shared" si="666"/>
        <v>47.279999999999163</v>
      </c>
      <c r="C4731" s="428">
        <f t="shared" si="663"/>
        <v>47.28</v>
      </c>
      <c r="D4731" s="425">
        <f t="shared" si="658"/>
        <v>0.47280426941257275</v>
      </c>
      <c r="E4731" s="433">
        <f t="shared" si="664"/>
        <v>47.28</v>
      </c>
      <c r="F4731" s="430">
        <f t="shared" si="659"/>
        <v>0.48285492677267028</v>
      </c>
      <c r="G4731" s="439">
        <f t="shared" si="665"/>
        <v>47.28</v>
      </c>
      <c r="H4731" s="435">
        <f t="shared" si="660"/>
        <v>0.48285492677267028</v>
      </c>
      <c r="I4731" s="577">
        <f t="shared" si="665"/>
        <v>47.28</v>
      </c>
      <c r="J4731" s="573">
        <f t="shared" si="661"/>
        <v>0.87719987059204152</v>
      </c>
    </row>
    <row r="4732" spans="1:10" x14ac:dyDescent="0.25">
      <c r="A4732">
        <f t="shared" si="662"/>
        <v>0.47290426162627835</v>
      </c>
      <c r="B4732" s="2">
        <f t="shared" si="666"/>
        <v>47.289999999999161</v>
      </c>
      <c r="C4732" s="428">
        <f t="shared" si="663"/>
        <v>47.29</v>
      </c>
      <c r="D4732" s="425">
        <f t="shared" si="658"/>
        <v>0.47290426162628668</v>
      </c>
      <c r="E4732" s="433">
        <f t="shared" si="664"/>
        <v>47.29</v>
      </c>
      <c r="F4732" s="430">
        <f t="shared" si="659"/>
        <v>0.48295008240650017</v>
      </c>
      <c r="G4732" s="439">
        <f t="shared" si="665"/>
        <v>47.29</v>
      </c>
      <c r="H4732" s="435">
        <f t="shared" si="660"/>
        <v>0.48295008240650017</v>
      </c>
      <c r="I4732" s="577">
        <f t="shared" si="665"/>
        <v>47.29</v>
      </c>
      <c r="J4732" s="573">
        <f t="shared" si="661"/>
        <v>0.8772835173278335</v>
      </c>
    </row>
    <row r="4733" spans="1:10" x14ac:dyDescent="0.25">
      <c r="A4733">
        <f t="shared" si="662"/>
        <v>0.47300425385459066</v>
      </c>
      <c r="B4733" s="2">
        <f t="shared" si="666"/>
        <v>47.299999999999159</v>
      </c>
      <c r="C4733" s="428">
        <f t="shared" si="663"/>
        <v>47.3</v>
      </c>
      <c r="D4733" s="425">
        <f t="shared" si="658"/>
        <v>0.47300425385459899</v>
      </c>
      <c r="E4733" s="433">
        <f t="shared" si="664"/>
        <v>47.3</v>
      </c>
      <c r="F4733" s="430">
        <f t="shared" si="659"/>
        <v>0.48304524049848824</v>
      </c>
      <c r="G4733" s="439">
        <f t="shared" si="665"/>
        <v>47.3</v>
      </c>
      <c r="H4733" s="435">
        <f t="shared" si="660"/>
        <v>0.48304524049848824</v>
      </c>
      <c r="I4733" s="577">
        <f t="shared" si="665"/>
        <v>47.3</v>
      </c>
      <c r="J4733" s="573">
        <f t="shared" si="661"/>
        <v>0.87736716538617066</v>
      </c>
    </row>
    <row r="4734" spans="1:10" x14ac:dyDescent="0.25">
      <c r="A4734">
        <f t="shared" si="662"/>
        <v>0.47310424609747315</v>
      </c>
      <c r="B4734" s="2">
        <f t="shared" si="666"/>
        <v>47.309999999999157</v>
      </c>
      <c r="C4734" s="428">
        <f t="shared" si="663"/>
        <v>47.31</v>
      </c>
      <c r="D4734" s="425">
        <f t="shared" si="658"/>
        <v>0.47310424609748164</v>
      </c>
      <c r="E4734" s="433">
        <f t="shared" si="664"/>
        <v>47.31</v>
      </c>
      <c r="F4734" s="430">
        <f t="shared" si="659"/>
        <v>0.48314040104736494</v>
      </c>
      <c r="G4734" s="439">
        <f t="shared" si="665"/>
        <v>47.31</v>
      </c>
      <c r="H4734" s="435">
        <f t="shared" si="660"/>
        <v>0.48314040104736494</v>
      </c>
      <c r="I4734" s="577">
        <f t="shared" si="665"/>
        <v>47.31</v>
      </c>
      <c r="J4734" s="573">
        <f t="shared" si="661"/>
        <v>0.8774508147668918</v>
      </c>
    </row>
    <row r="4735" spans="1:10" x14ac:dyDescent="0.25">
      <c r="A4735">
        <f t="shared" si="662"/>
        <v>0.47320423835489794</v>
      </c>
      <c r="B4735" s="2">
        <f t="shared" si="666"/>
        <v>47.319999999999155</v>
      </c>
      <c r="C4735" s="428">
        <f t="shared" si="663"/>
        <v>47.32</v>
      </c>
      <c r="D4735" s="425">
        <f t="shared" si="658"/>
        <v>0.47320423835490633</v>
      </c>
      <c r="E4735" s="433">
        <f t="shared" si="664"/>
        <v>47.32</v>
      </c>
      <c r="F4735" s="430">
        <f t="shared" si="659"/>
        <v>0.4832355640518608</v>
      </c>
      <c r="G4735" s="439">
        <f t="shared" si="665"/>
        <v>47.32</v>
      </c>
      <c r="H4735" s="435">
        <f t="shared" si="660"/>
        <v>0.4832355640518608</v>
      </c>
      <c r="I4735" s="577">
        <f t="shared" si="665"/>
        <v>47.32</v>
      </c>
      <c r="J4735" s="573">
        <f t="shared" si="661"/>
        <v>0.87753446546983649</v>
      </c>
    </row>
    <row r="4736" spans="1:10" x14ac:dyDescent="0.25">
      <c r="A4736">
        <f t="shared" si="662"/>
        <v>0.47330423062683696</v>
      </c>
      <c r="B4736" s="2">
        <f t="shared" si="666"/>
        <v>47.329999999999153</v>
      </c>
      <c r="C4736" s="428">
        <f t="shared" si="663"/>
        <v>47.33</v>
      </c>
      <c r="D4736" s="425">
        <f t="shared" si="658"/>
        <v>0.47330423062684546</v>
      </c>
      <c r="E4736" s="433">
        <f t="shared" si="664"/>
        <v>47.33</v>
      </c>
      <c r="F4736" s="430">
        <f t="shared" si="659"/>
        <v>0.48333072951070732</v>
      </c>
      <c r="G4736" s="439">
        <f t="shared" si="665"/>
        <v>47.33</v>
      </c>
      <c r="H4736" s="435">
        <f t="shared" si="660"/>
        <v>0.48333072951070732</v>
      </c>
      <c r="I4736" s="577">
        <f t="shared" si="665"/>
        <v>47.33</v>
      </c>
      <c r="J4736" s="573">
        <f t="shared" si="661"/>
        <v>0.87761811749484475</v>
      </c>
    </row>
    <row r="4737" spans="1:10" x14ac:dyDescent="0.25">
      <c r="A4737">
        <f t="shared" si="662"/>
        <v>0.47340422291326245</v>
      </c>
      <c r="B4737" s="2">
        <f t="shared" si="666"/>
        <v>47.339999999999151</v>
      </c>
      <c r="C4737" s="428">
        <f t="shared" si="663"/>
        <v>47.34</v>
      </c>
      <c r="D4737" s="425">
        <f t="shared" si="658"/>
        <v>0.47340422291327089</v>
      </c>
      <c r="E4737" s="433">
        <f t="shared" si="664"/>
        <v>47.34</v>
      </c>
      <c r="F4737" s="430">
        <f t="shared" si="659"/>
        <v>0.48342589742263664</v>
      </c>
      <c r="G4737" s="439">
        <f t="shared" si="665"/>
        <v>47.34</v>
      </c>
      <c r="H4737" s="435">
        <f t="shared" si="660"/>
        <v>0.48342589742263664</v>
      </c>
      <c r="I4737" s="577">
        <f t="shared" si="665"/>
        <v>47.34</v>
      </c>
      <c r="J4737" s="573">
        <f t="shared" si="661"/>
        <v>0.87770177084175627</v>
      </c>
    </row>
    <row r="4738" spans="1:10" x14ac:dyDescent="0.25">
      <c r="A4738">
        <f t="shared" si="662"/>
        <v>0.47350421521414626</v>
      </c>
      <c r="B4738" s="2">
        <f t="shared" si="666"/>
        <v>47.349999999999149</v>
      </c>
      <c r="C4738" s="428">
        <f t="shared" si="663"/>
        <v>47.35</v>
      </c>
      <c r="D4738" s="425">
        <f t="shared" si="658"/>
        <v>0.47350421521415481</v>
      </c>
      <c r="E4738" s="433">
        <f t="shared" si="664"/>
        <v>47.35</v>
      </c>
      <c r="F4738" s="430">
        <f t="shared" si="659"/>
        <v>0.48352106778638132</v>
      </c>
      <c r="G4738" s="439">
        <f t="shared" si="665"/>
        <v>47.35</v>
      </c>
      <c r="H4738" s="435">
        <f t="shared" si="660"/>
        <v>0.48352106778638132</v>
      </c>
      <c r="I4738" s="577">
        <f t="shared" si="665"/>
        <v>47.35</v>
      </c>
      <c r="J4738" s="573">
        <f t="shared" si="661"/>
        <v>0.8777854255104105</v>
      </c>
    </row>
    <row r="4739" spans="1:10" x14ac:dyDescent="0.25">
      <c r="A4739">
        <f t="shared" si="662"/>
        <v>0.47360420752946086</v>
      </c>
      <c r="B4739" s="2">
        <f t="shared" si="666"/>
        <v>47.359999999999147</v>
      </c>
      <c r="C4739" s="428">
        <f t="shared" si="663"/>
        <v>47.36</v>
      </c>
      <c r="D4739" s="425">
        <f t="shared" ref="D4739:D4802" si="667">(((1+C4739/100)^D$2)*C4739/100)/(((1+C4739/100)^D$2)-1)</f>
        <v>0.47360420752946947</v>
      </c>
      <c r="E4739" s="433">
        <f t="shared" si="664"/>
        <v>47.36</v>
      </c>
      <c r="F4739" s="430">
        <f t="shared" ref="F4739:F4802" si="668">(((1+E4739/100)^F$2)*E4739/100)/(((1+E4739/100)^F$2)-1)</f>
        <v>0.48361624060067471</v>
      </c>
      <c r="G4739" s="439">
        <f t="shared" si="665"/>
        <v>47.36</v>
      </c>
      <c r="H4739" s="435">
        <f t="shared" ref="H4739:H4802" si="669">(((1+G4739/100)^H$2)*G4739/100)/(((1+G4739/100)^H$2)-1)</f>
        <v>0.48361624060067471</v>
      </c>
      <c r="I4739" s="577">
        <f t="shared" si="665"/>
        <v>47.36</v>
      </c>
      <c r="J4739" s="573">
        <f t="shared" ref="J4739:J4802" si="670">(((1+I4739/100)^J$2)*I4739/100)/(((1+I4739/100)^J$2)-1)</f>
        <v>0.8778690815006468</v>
      </c>
    </row>
    <row r="4740" spans="1:10" x14ac:dyDescent="0.25">
      <c r="A4740">
        <f t="shared" si="662"/>
        <v>0.47370419985917855</v>
      </c>
      <c r="B4740" s="2">
        <f t="shared" si="666"/>
        <v>47.369999999999145</v>
      </c>
      <c r="C4740" s="428">
        <f t="shared" si="663"/>
        <v>47.37</v>
      </c>
      <c r="D4740" s="425">
        <f t="shared" si="667"/>
        <v>0.4737041998591871</v>
      </c>
      <c r="E4740" s="433">
        <f t="shared" si="664"/>
        <v>47.37</v>
      </c>
      <c r="F4740" s="430">
        <f t="shared" si="668"/>
        <v>0.48371141586425065</v>
      </c>
      <c r="G4740" s="439">
        <f t="shared" si="665"/>
        <v>47.37</v>
      </c>
      <c r="H4740" s="435">
        <f t="shared" si="669"/>
        <v>0.48371141586425065</v>
      </c>
      <c r="I4740" s="577">
        <f t="shared" si="665"/>
        <v>47.37</v>
      </c>
      <c r="J4740" s="573">
        <f t="shared" si="670"/>
        <v>0.8779527388123054</v>
      </c>
    </row>
    <row r="4741" spans="1:10" x14ac:dyDescent="0.25">
      <c r="A4741">
        <f t="shared" ref="A4741:A4804" si="671">(((1+B4741/100)^A$2)*B4741/100)/(((1+B4741/100)^A$2)-1)</f>
        <v>0.47380419220327136</v>
      </c>
      <c r="B4741" s="2">
        <f t="shared" si="666"/>
        <v>47.379999999999143</v>
      </c>
      <c r="C4741" s="428">
        <f t="shared" si="663"/>
        <v>47.38</v>
      </c>
      <c r="D4741" s="425">
        <f t="shared" si="667"/>
        <v>0.47380419220327991</v>
      </c>
      <c r="E4741" s="433">
        <f t="shared" si="664"/>
        <v>47.38</v>
      </c>
      <c r="F4741" s="430">
        <f t="shared" si="668"/>
        <v>0.48380659357584394</v>
      </c>
      <c r="G4741" s="439">
        <f t="shared" si="665"/>
        <v>47.38</v>
      </c>
      <c r="H4741" s="435">
        <f t="shared" si="669"/>
        <v>0.48380659357584394</v>
      </c>
      <c r="I4741" s="577">
        <f t="shared" si="665"/>
        <v>47.38</v>
      </c>
      <c r="J4741" s="573">
        <f t="shared" si="670"/>
        <v>0.87803639744522599</v>
      </c>
    </row>
    <row r="4742" spans="1:10" x14ac:dyDescent="0.25">
      <c r="A4742">
        <f t="shared" si="671"/>
        <v>0.47390418456171185</v>
      </c>
      <c r="B4742" s="2">
        <f t="shared" si="666"/>
        <v>47.389999999999141</v>
      </c>
      <c r="C4742" s="428">
        <f t="shared" ref="C4742:C4805" si="672">ROUND(C4741+0.01,2)</f>
        <v>47.39</v>
      </c>
      <c r="D4742" s="425">
        <f t="shared" si="667"/>
        <v>0.4739041845617204</v>
      </c>
      <c r="E4742" s="433">
        <f t="shared" ref="E4742:E4805" si="673">ROUND(E4741+0.01,2)</f>
        <v>47.39</v>
      </c>
      <c r="F4742" s="430">
        <f t="shared" si="668"/>
        <v>0.48390177373418952</v>
      </c>
      <c r="G4742" s="439">
        <f t="shared" ref="G4742:I4805" si="674">ROUND(G4741+0.01,2)</f>
        <v>47.39</v>
      </c>
      <c r="H4742" s="435">
        <f t="shared" si="669"/>
        <v>0.48390177373418952</v>
      </c>
      <c r="I4742" s="577">
        <f t="shared" si="674"/>
        <v>47.39</v>
      </c>
      <c r="J4742" s="573">
        <f t="shared" si="670"/>
        <v>0.87812005739924803</v>
      </c>
    </row>
    <row r="4743" spans="1:10" x14ac:dyDescent="0.25">
      <c r="A4743">
        <f t="shared" si="671"/>
        <v>0.47400417693447233</v>
      </c>
      <c r="B4743" s="2">
        <f t="shared" si="666"/>
        <v>47.399999999999139</v>
      </c>
      <c r="C4743" s="428">
        <f t="shared" si="672"/>
        <v>47.4</v>
      </c>
      <c r="D4743" s="425">
        <f t="shared" si="667"/>
        <v>0.47400417693448094</v>
      </c>
      <c r="E4743" s="433">
        <f t="shared" si="673"/>
        <v>47.4</v>
      </c>
      <c r="F4743" s="430">
        <f t="shared" si="668"/>
        <v>0.48399695633802353</v>
      </c>
      <c r="G4743" s="439">
        <f t="shared" si="674"/>
        <v>47.4</v>
      </c>
      <c r="H4743" s="435">
        <f t="shared" si="669"/>
        <v>0.48399695633802353</v>
      </c>
      <c r="I4743" s="577">
        <f t="shared" si="674"/>
        <v>47.4</v>
      </c>
      <c r="J4743" s="573">
        <f t="shared" si="670"/>
        <v>0.87820371867421188</v>
      </c>
    </row>
    <row r="4744" spans="1:10" x14ac:dyDescent="0.25">
      <c r="A4744">
        <f t="shared" si="671"/>
        <v>0.47410416932152544</v>
      </c>
      <c r="B4744" s="2">
        <f t="shared" si="666"/>
        <v>47.409999999999137</v>
      </c>
      <c r="C4744" s="428">
        <f t="shared" si="672"/>
        <v>47.41</v>
      </c>
      <c r="D4744" s="425">
        <f t="shared" si="667"/>
        <v>0.47410416932153399</v>
      </c>
      <c r="E4744" s="433">
        <f t="shared" si="673"/>
        <v>47.41</v>
      </c>
      <c r="F4744" s="430">
        <f t="shared" si="668"/>
        <v>0.4840921413860822</v>
      </c>
      <c r="G4744" s="439">
        <f t="shared" si="674"/>
        <v>47.41</v>
      </c>
      <c r="H4744" s="435">
        <f t="shared" si="669"/>
        <v>0.4840921413860822</v>
      </c>
      <c r="I4744" s="577">
        <f t="shared" si="674"/>
        <v>47.41</v>
      </c>
      <c r="J4744" s="573">
        <f t="shared" si="670"/>
        <v>0.87828738126995676</v>
      </c>
    </row>
    <row r="4745" spans="1:10" x14ac:dyDescent="0.25">
      <c r="A4745">
        <f t="shared" si="671"/>
        <v>0.47420416172284346</v>
      </c>
      <c r="B4745" s="2">
        <f t="shared" si="666"/>
        <v>47.419999999999135</v>
      </c>
      <c r="C4745" s="428">
        <f t="shared" si="672"/>
        <v>47.42</v>
      </c>
      <c r="D4745" s="425">
        <f t="shared" si="667"/>
        <v>0.47420416172285218</v>
      </c>
      <c r="E4745" s="433">
        <f t="shared" si="673"/>
        <v>47.42</v>
      </c>
      <c r="F4745" s="430">
        <f t="shared" si="668"/>
        <v>0.48418732887710286</v>
      </c>
      <c r="G4745" s="439">
        <f t="shared" si="674"/>
        <v>47.42</v>
      </c>
      <c r="H4745" s="435">
        <f t="shared" si="669"/>
        <v>0.48418732887710286</v>
      </c>
      <c r="I4745" s="577">
        <f t="shared" si="674"/>
        <v>47.42</v>
      </c>
      <c r="J4745" s="573">
        <f t="shared" si="670"/>
        <v>0.87837104518632292</v>
      </c>
    </row>
    <row r="4746" spans="1:10" x14ac:dyDescent="0.25">
      <c r="A4746">
        <f t="shared" si="671"/>
        <v>0.47430415413839927</v>
      </c>
      <c r="B4746" s="2">
        <f t="shared" si="666"/>
        <v>47.429999999999133</v>
      </c>
      <c r="C4746" s="428">
        <f t="shared" si="672"/>
        <v>47.43</v>
      </c>
      <c r="D4746" s="425">
        <f t="shared" si="667"/>
        <v>0.47430415413840787</v>
      </c>
      <c r="E4746" s="433">
        <f t="shared" si="673"/>
        <v>47.43</v>
      </c>
      <c r="F4746" s="430">
        <f t="shared" si="668"/>
        <v>0.48428251880982287</v>
      </c>
      <c r="G4746" s="439">
        <f t="shared" si="674"/>
        <v>47.43</v>
      </c>
      <c r="H4746" s="435">
        <f t="shared" si="669"/>
        <v>0.48428251880982287</v>
      </c>
      <c r="I4746" s="577">
        <f t="shared" si="674"/>
        <v>47.43</v>
      </c>
      <c r="J4746" s="573">
        <f t="shared" si="670"/>
        <v>0.87845471042314993</v>
      </c>
    </row>
    <row r="4747" spans="1:10" x14ac:dyDescent="0.25">
      <c r="A4747">
        <f t="shared" si="671"/>
        <v>0.47440414656816521</v>
      </c>
      <c r="B4747" s="2">
        <f t="shared" si="666"/>
        <v>47.439999999999131</v>
      </c>
      <c r="C4747" s="428">
        <f t="shared" si="672"/>
        <v>47.44</v>
      </c>
      <c r="D4747" s="425">
        <f t="shared" si="667"/>
        <v>0.47440414656817387</v>
      </c>
      <c r="E4747" s="433">
        <f t="shared" si="673"/>
        <v>47.44</v>
      </c>
      <c r="F4747" s="430">
        <f t="shared" si="668"/>
        <v>0.48437771118298095</v>
      </c>
      <c r="G4747" s="439">
        <f t="shared" si="674"/>
        <v>47.44</v>
      </c>
      <c r="H4747" s="435">
        <f t="shared" si="669"/>
        <v>0.48437771118298095</v>
      </c>
      <c r="I4747" s="577">
        <f t="shared" si="674"/>
        <v>47.44</v>
      </c>
      <c r="J4747" s="573">
        <f t="shared" si="670"/>
        <v>0.87853837698027815</v>
      </c>
    </row>
    <row r="4748" spans="1:10" x14ac:dyDescent="0.25">
      <c r="A4748">
        <f t="shared" si="671"/>
        <v>0.47450413901211413</v>
      </c>
      <c r="B4748" s="2">
        <f t="shared" si="666"/>
        <v>47.449999999999129</v>
      </c>
      <c r="C4748" s="428">
        <f t="shared" si="672"/>
        <v>47.45</v>
      </c>
      <c r="D4748" s="425">
        <f t="shared" si="667"/>
        <v>0.47450413901212279</v>
      </c>
      <c r="E4748" s="433">
        <f t="shared" si="673"/>
        <v>47.45</v>
      </c>
      <c r="F4748" s="430">
        <f t="shared" si="668"/>
        <v>0.48447290599531595</v>
      </c>
      <c r="G4748" s="439">
        <f t="shared" si="674"/>
        <v>47.45</v>
      </c>
      <c r="H4748" s="435">
        <f t="shared" si="669"/>
        <v>0.48447290599531595</v>
      </c>
      <c r="I4748" s="577">
        <f t="shared" si="674"/>
        <v>47.45</v>
      </c>
      <c r="J4748" s="573">
        <f t="shared" si="670"/>
        <v>0.87862204485754714</v>
      </c>
    </row>
    <row r="4749" spans="1:10" x14ac:dyDescent="0.25">
      <c r="A4749">
        <f t="shared" si="671"/>
        <v>0.47460413147021874</v>
      </c>
      <c r="B4749" s="2">
        <f t="shared" si="666"/>
        <v>47.459999999999127</v>
      </c>
      <c r="C4749" s="428">
        <f t="shared" si="672"/>
        <v>47.46</v>
      </c>
      <c r="D4749" s="425">
        <f t="shared" si="667"/>
        <v>0.47460413147022745</v>
      </c>
      <c r="E4749" s="433">
        <f t="shared" si="673"/>
        <v>47.46</v>
      </c>
      <c r="F4749" s="430">
        <f t="shared" si="668"/>
        <v>0.48456810324556743</v>
      </c>
      <c r="G4749" s="439">
        <f t="shared" si="674"/>
        <v>47.46</v>
      </c>
      <c r="H4749" s="435">
        <f t="shared" si="669"/>
        <v>0.48456810324556743</v>
      </c>
      <c r="I4749" s="577">
        <f t="shared" si="674"/>
        <v>47.46</v>
      </c>
      <c r="J4749" s="573">
        <f t="shared" si="670"/>
        <v>0.87870571405479658</v>
      </c>
    </row>
    <row r="4750" spans="1:10" x14ac:dyDescent="0.25">
      <c r="A4750">
        <f t="shared" si="671"/>
        <v>0.47470412394245182</v>
      </c>
      <c r="B4750" s="2">
        <f t="shared" si="666"/>
        <v>47.469999999999125</v>
      </c>
      <c r="C4750" s="428">
        <f t="shared" si="672"/>
        <v>47.47</v>
      </c>
      <c r="D4750" s="425">
        <f t="shared" si="667"/>
        <v>0.47470412394246059</v>
      </c>
      <c r="E4750" s="433">
        <f t="shared" si="673"/>
        <v>47.47</v>
      </c>
      <c r="F4750" s="430">
        <f t="shared" si="668"/>
        <v>0.48466330293247561</v>
      </c>
      <c r="G4750" s="439">
        <f t="shared" si="674"/>
        <v>47.47</v>
      </c>
      <c r="H4750" s="435">
        <f t="shared" si="669"/>
        <v>0.48466330293247561</v>
      </c>
      <c r="I4750" s="577">
        <f t="shared" si="674"/>
        <v>47.47</v>
      </c>
      <c r="J4750" s="573">
        <f t="shared" si="670"/>
        <v>0.8787893845718675</v>
      </c>
    </row>
    <row r="4751" spans="1:10" x14ac:dyDescent="0.25">
      <c r="A4751">
        <f t="shared" si="671"/>
        <v>0.47480411642878628</v>
      </c>
      <c r="B4751" s="2">
        <f t="shared" si="666"/>
        <v>47.479999999999123</v>
      </c>
      <c r="C4751" s="428">
        <f t="shared" si="672"/>
        <v>47.48</v>
      </c>
      <c r="D4751" s="425">
        <f t="shared" si="667"/>
        <v>0.474804116428795</v>
      </c>
      <c r="E4751" s="433">
        <f t="shared" si="673"/>
        <v>47.48</v>
      </c>
      <c r="F4751" s="430">
        <f t="shared" si="668"/>
        <v>0.48475850505478146</v>
      </c>
      <c r="G4751" s="439">
        <f t="shared" si="674"/>
        <v>47.48</v>
      </c>
      <c r="H4751" s="435">
        <f t="shared" si="669"/>
        <v>0.48475850505478146</v>
      </c>
      <c r="I4751" s="577">
        <f t="shared" si="674"/>
        <v>47.48</v>
      </c>
      <c r="J4751" s="573">
        <f t="shared" si="670"/>
        <v>0.8788730564085987</v>
      </c>
    </row>
    <row r="4752" spans="1:10" x14ac:dyDescent="0.25">
      <c r="A4752">
        <f t="shared" si="671"/>
        <v>0.47490410892919505</v>
      </c>
      <c r="B4752" s="2">
        <f t="shared" si="666"/>
        <v>47.489999999999121</v>
      </c>
      <c r="C4752" s="428">
        <f t="shared" si="672"/>
        <v>47.49</v>
      </c>
      <c r="D4752" s="425">
        <f t="shared" si="667"/>
        <v>0.47490410892920382</v>
      </c>
      <c r="E4752" s="433">
        <f t="shared" si="673"/>
        <v>47.49</v>
      </c>
      <c r="F4752" s="430">
        <f t="shared" si="668"/>
        <v>0.48485370961122654</v>
      </c>
      <c r="G4752" s="439">
        <f t="shared" si="674"/>
        <v>47.49</v>
      </c>
      <c r="H4752" s="435">
        <f t="shared" si="669"/>
        <v>0.48485370961122654</v>
      </c>
      <c r="I4752" s="577">
        <f t="shared" si="674"/>
        <v>47.49</v>
      </c>
      <c r="J4752" s="573">
        <f t="shared" si="670"/>
        <v>0.87895672956483084</v>
      </c>
    </row>
    <row r="4753" spans="1:10" x14ac:dyDescent="0.25">
      <c r="A4753">
        <f t="shared" si="671"/>
        <v>0.47500410144365085</v>
      </c>
      <c r="B4753" s="2">
        <f t="shared" si="666"/>
        <v>47.499999999999119</v>
      </c>
      <c r="C4753" s="428">
        <f t="shared" si="672"/>
        <v>47.5</v>
      </c>
      <c r="D4753" s="425">
        <f t="shared" si="667"/>
        <v>0.47500410144365962</v>
      </c>
      <c r="E4753" s="433">
        <f t="shared" si="673"/>
        <v>47.5</v>
      </c>
      <c r="F4753" s="430">
        <f t="shared" si="668"/>
        <v>0.48494891660055273</v>
      </c>
      <c r="G4753" s="439">
        <f t="shared" si="674"/>
        <v>47.5</v>
      </c>
      <c r="H4753" s="435">
        <f t="shared" si="669"/>
        <v>0.48494891660055273</v>
      </c>
      <c r="I4753" s="577">
        <f t="shared" si="674"/>
        <v>47.5</v>
      </c>
      <c r="J4753" s="573">
        <f t="shared" si="670"/>
        <v>0.87904040404040407</v>
      </c>
    </row>
    <row r="4754" spans="1:10" x14ac:dyDescent="0.25">
      <c r="A4754">
        <f t="shared" si="671"/>
        <v>0.47510409397212688</v>
      </c>
      <c r="B4754" s="2">
        <f t="shared" si="666"/>
        <v>47.509999999999117</v>
      </c>
      <c r="C4754" s="428">
        <f t="shared" si="672"/>
        <v>47.51</v>
      </c>
      <c r="D4754" s="425">
        <f t="shared" si="667"/>
        <v>0.47510409397213571</v>
      </c>
      <c r="E4754" s="433">
        <f t="shared" si="673"/>
        <v>47.51</v>
      </c>
      <c r="F4754" s="430">
        <f t="shared" si="668"/>
        <v>0.48504412602150315</v>
      </c>
      <c r="G4754" s="439">
        <f t="shared" si="674"/>
        <v>47.51</v>
      </c>
      <c r="H4754" s="435">
        <f t="shared" si="669"/>
        <v>0.48504412602150315</v>
      </c>
      <c r="I4754" s="577">
        <f t="shared" si="674"/>
        <v>47.51</v>
      </c>
      <c r="J4754" s="573">
        <f t="shared" si="670"/>
        <v>0.87912407983515828</v>
      </c>
    </row>
    <row r="4755" spans="1:10" x14ac:dyDescent="0.25">
      <c r="A4755">
        <f t="shared" si="671"/>
        <v>0.47520408651459622</v>
      </c>
      <c r="B4755" s="2">
        <f t="shared" si="666"/>
        <v>47.519999999999115</v>
      </c>
      <c r="C4755" s="428">
        <f t="shared" si="672"/>
        <v>47.52</v>
      </c>
      <c r="D4755" s="425">
        <f t="shared" si="667"/>
        <v>0.47520408651460511</v>
      </c>
      <c r="E4755" s="433">
        <f t="shared" si="673"/>
        <v>47.52</v>
      </c>
      <c r="F4755" s="430">
        <f t="shared" si="668"/>
        <v>0.48513933787282093</v>
      </c>
      <c r="G4755" s="439">
        <f t="shared" si="674"/>
        <v>47.52</v>
      </c>
      <c r="H4755" s="435">
        <f t="shared" si="669"/>
        <v>0.48513933787282093</v>
      </c>
      <c r="I4755" s="577">
        <f t="shared" si="674"/>
        <v>47.52</v>
      </c>
      <c r="J4755" s="573">
        <f t="shared" si="670"/>
        <v>0.87920775694893338</v>
      </c>
    </row>
    <row r="4756" spans="1:10" x14ac:dyDescent="0.25">
      <c r="A4756">
        <f t="shared" si="671"/>
        <v>0.47530407907103195</v>
      </c>
      <c r="B4756" s="2">
        <f t="shared" si="666"/>
        <v>47.529999999999113</v>
      </c>
      <c r="C4756" s="428">
        <f t="shared" si="672"/>
        <v>47.53</v>
      </c>
      <c r="D4756" s="425">
        <f t="shared" si="667"/>
        <v>0.47530407907104089</v>
      </c>
      <c r="E4756" s="433">
        <f t="shared" si="673"/>
        <v>47.53</v>
      </c>
      <c r="F4756" s="430">
        <f t="shared" si="668"/>
        <v>0.48523455215324995</v>
      </c>
      <c r="G4756" s="439">
        <f t="shared" si="674"/>
        <v>47.53</v>
      </c>
      <c r="H4756" s="435">
        <f t="shared" si="669"/>
        <v>0.48523455215324995</v>
      </c>
      <c r="I4756" s="577">
        <f t="shared" si="674"/>
        <v>47.53</v>
      </c>
      <c r="J4756" s="573">
        <f t="shared" si="670"/>
        <v>0.87929143538156995</v>
      </c>
    </row>
    <row r="4757" spans="1:10" x14ac:dyDescent="0.25">
      <c r="A4757">
        <f t="shared" si="671"/>
        <v>0.47540407164140724</v>
      </c>
      <c r="B4757" s="2">
        <f t="shared" si="666"/>
        <v>47.539999999999111</v>
      </c>
      <c r="C4757" s="428">
        <f t="shared" si="672"/>
        <v>47.54</v>
      </c>
      <c r="D4757" s="425">
        <f t="shared" si="667"/>
        <v>0.47540407164141613</v>
      </c>
      <c r="E4757" s="433">
        <f t="shared" si="673"/>
        <v>47.54</v>
      </c>
      <c r="F4757" s="430">
        <f t="shared" si="668"/>
        <v>0.48532976886153512</v>
      </c>
      <c r="G4757" s="439">
        <f t="shared" si="674"/>
        <v>47.54</v>
      </c>
      <c r="H4757" s="435">
        <f t="shared" si="669"/>
        <v>0.48532976886153512</v>
      </c>
      <c r="I4757" s="577">
        <f t="shared" si="674"/>
        <v>47.54</v>
      </c>
      <c r="J4757" s="573">
        <f t="shared" si="670"/>
        <v>0.87937511513290767</v>
      </c>
    </row>
    <row r="4758" spans="1:10" x14ac:dyDescent="0.25">
      <c r="A4758">
        <f t="shared" si="671"/>
        <v>0.47550406422569524</v>
      </c>
      <c r="B4758" s="2">
        <f t="shared" si="666"/>
        <v>47.549999999999109</v>
      </c>
      <c r="C4758" s="428">
        <f t="shared" si="672"/>
        <v>47.55</v>
      </c>
      <c r="D4758" s="425">
        <f t="shared" si="667"/>
        <v>0.47550406422570413</v>
      </c>
      <c r="E4758" s="433">
        <f t="shared" si="673"/>
        <v>47.55</v>
      </c>
      <c r="F4758" s="430">
        <f t="shared" si="668"/>
        <v>0.48542498799642159</v>
      </c>
      <c r="G4758" s="439">
        <f t="shared" si="674"/>
        <v>47.55</v>
      </c>
      <c r="H4758" s="435">
        <f t="shared" si="669"/>
        <v>0.48542498799642159</v>
      </c>
      <c r="I4758" s="577">
        <f t="shared" si="674"/>
        <v>47.55</v>
      </c>
      <c r="J4758" s="573">
        <f t="shared" si="670"/>
        <v>0.87945879620278733</v>
      </c>
    </row>
    <row r="4759" spans="1:10" x14ac:dyDescent="0.25">
      <c r="A4759">
        <f t="shared" si="671"/>
        <v>0.47560405682386925</v>
      </c>
      <c r="B4759" s="2">
        <f t="shared" si="666"/>
        <v>47.559999999999107</v>
      </c>
      <c r="C4759" s="428">
        <f t="shared" si="672"/>
        <v>47.56</v>
      </c>
      <c r="D4759" s="425">
        <f t="shared" si="667"/>
        <v>0.47560405682387824</v>
      </c>
      <c r="E4759" s="433">
        <f t="shared" si="673"/>
        <v>47.56</v>
      </c>
      <c r="F4759" s="430">
        <f t="shared" si="668"/>
        <v>0.48552020955665531</v>
      </c>
      <c r="G4759" s="439">
        <f t="shared" si="674"/>
        <v>47.56</v>
      </c>
      <c r="H4759" s="435">
        <f t="shared" si="669"/>
        <v>0.48552020955665531</v>
      </c>
      <c r="I4759" s="577">
        <f t="shared" si="674"/>
        <v>47.56</v>
      </c>
      <c r="J4759" s="573">
        <f t="shared" si="670"/>
        <v>0.8795424785910485</v>
      </c>
    </row>
    <row r="4760" spans="1:10" x14ac:dyDescent="0.25">
      <c r="A4760">
        <f t="shared" si="671"/>
        <v>0.47570404943590272</v>
      </c>
      <c r="B4760" s="2">
        <f t="shared" si="666"/>
        <v>47.569999999999105</v>
      </c>
      <c r="C4760" s="428">
        <f t="shared" si="672"/>
        <v>47.57</v>
      </c>
      <c r="D4760" s="425">
        <f t="shared" si="667"/>
        <v>0.47570404943591171</v>
      </c>
      <c r="E4760" s="433">
        <f t="shared" si="673"/>
        <v>47.57</v>
      </c>
      <c r="F4760" s="430">
        <f t="shared" si="668"/>
        <v>0.48561543354098263</v>
      </c>
      <c r="G4760" s="439">
        <f t="shared" si="674"/>
        <v>47.57</v>
      </c>
      <c r="H4760" s="435">
        <f t="shared" si="669"/>
        <v>0.48561543354098263</v>
      </c>
      <c r="I4760" s="577">
        <f t="shared" si="674"/>
        <v>47.57</v>
      </c>
      <c r="J4760" s="573">
        <f t="shared" si="670"/>
        <v>0.87962616229753199</v>
      </c>
    </row>
    <row r="4761" spans="1:10" x14ac:dyDescent="0.25">
      <c r="A4761">
        <f t="shared" si="671"/>
        <v>0.47580404206176891</v>
      </c>
      <c r="B4761" s="2">
        <f t="shared" si="666"/>
        <v>47.579999999999103</v>
      </c>
      <c r="C4761" s="428">
        <f t="shared" si="672"/>
        <v>47.58</v>
      </c>
      <c r="D4761" s="425">
        <f t="shared" si="667"/>
        <v>0.47580404206177779</v>
      </c>
      <c r="E4761" s="433">
        <f t="shared" si="673"/>
        <v>47.58</v>
      </c>
      <c r="F4761" s="430">
        <f t="shared" si="668"/>
        <v>0.48571065994815082</v>
      </c>
      <c r="G4761" s="439">
        <f t="shared" si="674"/>
        <v>47.58</v>
      </c>
      <c r="H4761" s="435">
        <f t="shared" si="669"/>
        <v>0.48571065994815082</v>
      </c>
      <c r="I4761" s="577">
        <f t="shared" si="674"/>
        <v>47.58</v>
      </c>
      <c r="J4761" s="573">
        <f t="shared" si="670"/>
        <v>0.8797098473220778</v>
      </c>
    </row>
    <row r="4762" spans="1:10" x14ac:dyDescent="0.25">
      <c r="A4762">
        <f t="shared" si="671"/>
        <v>0.47590403470144116</v>
      </c>
      <c r="B4762" s="2">
        <f t="shared" si="666"/>
        <v>47.589999999999101</v>
      </c>
      <c r="C4762" s="428">
        <f t="shared" si="672"/>
        <v>47.59</v>
      </c>
      <c r="D4762" s="425">
        <f t="shared" si="667"/>
        <v>0.47590403470145026</v>
      </c>
      <c r="E4762" s="433">
        <f t="shared" si="673"/>
        <v>47.59</v>
      </c>
      <c r="F4762" s="430">
        <f t="shared" si="668"/>
        <v>0.48580588877690772</v>
      </c>
      <c r="G4762" s="439">
        <f t="shared" si="674"/>
        <v>47.59</v>
      </c>
      <c r="H4762" s="435">
        <f t="shared" si="669"/>
        <v>0.48580588877690772</v>
      </c>
      <c r="I4762" s="577">
        <f t="shared" si="674"/>
        <v>47.59</v>
      </c>
      <c r="J4762" s="573">
        <f t="shared" si="670"/>
        <v>0.87979353366452617</v>
      </c>
    </row>
    <row r="4763" spans="1:10" x14ac:dyDescent="0.25">
      <c r="A4763">
        <f t="shared" si="671"/>
        <v>0.47600402735489322</v>
      </c>
      <c r="B4763" s="2">
        <f t="shared" si="666"/>
        <v>47.599999999999099</v>
      </c>
      <c r="C4763" s="428">
        <f t="shared" si="672"/>
        <v>47.6</v>
      </c>
      <c r="D4763" s="425">
        <f t="shared" si="667"/>
        <v>0.47600402735490227</v>
      </c>
      <c r="E4763" s="433">
        <f t="shared" si="673"/>
        <v>47.6</v>
      </c>
      <c r="F4763" s="430">
        <f t="shared" si="668"/>
        <v>0.48590112002600166</v>
      </c>
      <c r="G4763" s="439">
        <f t="shared" si="674"/>
        <v>47.6</v>
      </c>
      <c r="H4763" s="435">
        <f t="shared" si="669"/>
        <v>0.48590112002600166</v>
      </c>
      <c r="I4763" s="577">
        <f t="shared" si="674"/>
        <v>47.6</v>
      </c>
      <c r="J4763" s="573">
        <f t="shared" si="670"/>
        <v>0.87987722132471735</v>
      </c>
    </row>
    <row r="4764" spans="1:10" x14ac:dyDescent="0.25">
      <c r="A4764">
        <f t="shared" si="671"/>
        <v>0.4761040200220984</v>
      </c>
      <c r="B4764" s="2">
        <f t="shared" si="666"/>
        <v>47.609999999999097</v>
      </c>
      <c r="C4764" s="428">
        <f t="shared" si="672"/>
        <v>47.61</v>
      </c>
      <c r="D4764" s="425">
        <f t="shared" si="667"/>
        <v>0.47610402002210739</v>
      </c>
      <c r="E4764" s="433">
        <f t="shared" si="673"/>
        <v>47.61</v>
      </c>
      <c r="F4764" s="430">
        <f t="shared" si="668"/>
        <v>0.48599635369418137</v>
      </c>
      <c r="G4764" s="439">
        <f t="shared" si="674"/>
        <v>47.61</v>
      </c>
      <c r="H4764" s="435">
        <f t="shared" si="669"/>
        <v>0.48599635369418137</v>
      </c>
      <c r="I4764" s="577">
        <f t="shared" si="674"/>
        <v>47.61</v>
      </c>
      <c r="J4764" s="573">
        <f t="shared" si="670"/>
        <v>0.87996091030249179</v>
      </c>
    </row>
    <row r="4765" spans="1:10" x14ac:dyDescent="0.25">
      <c r="A4765">
        <f t="shared" si="671"/>
        <v>0.47620401270303031</v>
      </c>
      <c r="B4765" s="2">
        <f t="shared" si="666"/>
        <v>47.619999999999095</v>
      </c>
      <c r="C4765" s="428">
        <f t="shared" si="672"/>
        <v>47.62</v>
      </c>
      <c r="D4765" s="425">
        <f t="shared" si="667"/>
        <v>0.47620401270303936</v>
      </c>
      <c r="E4765" s="433">
        <f t="shared" si="673"/>
        <v>47.62</v>
      </c>
      <c r="F4765" s="430">
        <f t="shared" si="668"/>
        <v>0.48609158978019695</v>
      </c>
      <c r="G4765" s="439">
        <f t="shared" si="674"/>
        <v>47.62</v>
      </c>
      <c r="H4765" s="435">
        <f t="shared" si="669"/>
        <v>0.48609158978019695</v>
      </c>
      <c r="I4765" s="577">
        <f t="shared" si="674"/>
        <v>47.62</v>
      </c>
      <c r="J4765" s="573">
        <f t="shared" si="670"/>
        <v>0.88004460059768996</v>
      </c>
    </row>
    <row r="4766" spans="1:10" x14ac:dyDescent="0.25">
      <c r="A4766">
        <f t="shared" si="671"/>
        <v>0.47630400539766271</v>
      </c>
      <c r="B4766" s="2">
        <f t="shared" si="666"/>
        <v>47.629999999999093</v>
      </c>
      <c r="C4766" s="428">
        <f t="shared" si="672"/>
        <v>47.63</v>
      </c>
      <c r="D4766" s="425">
        <f t="shared" si="667"/>
        <v>0.47630400539767181</v>
      </c>
      <c r="E4766" s="433">
        <f t="shared" si="673"/>
        <v>47.63</v>
      </c>
      <c r="F4766" s="430">
        <f t="shared" si="668"/>
        <v>0.48618682828279841</v>
      </c>
      <c r="G4766" s="439">
        <f t="shared" si="674"/>
        <v>47.63</v>
      </c>
      <c r="H4766" s="435">
        <f t="shared" si="669"/>
        <v>0.48618682828279841</v>
      </c>
      <c r="I4766" s="577">
        <f t="shared" si="674"/>
        <v>47.63</v>
      </c>
      <c r="J4766" s="573">
        <f t="shared" si="670"/>
        <v>0.88012829221015232</v>
      </c>
    </row>
    <row r="4767" spans="1:10" x14ac:dyDescent="0.25">
      <c r="A4767">
        <f t="shared" si="671"/>
        <v>0.47640399810596923</v>
      </c>
      <c r="B4767" s="2">
        <f t="shared" si="666"/>
        <v>47.639999999999091</v>
      </c>
      <c r="C4767" s="428">
        <f t="shared" si="672"/>
        <v>47.64</v>
      </c>
      <c r="D4767" s="425">
        <f t="shared" si="667"/>
        <v>0.47640399810597828</v>
      </c>
      <c r="E4767" s="433">
        <f t="shared" si="673"/>
        <v>47.64</v>
      </c>
      <c r="F4767" s="430">
        <f t="shared" si="668"/>
        <v>0.48628206920073663</v>
      </c>
      <c r="G4767" s="439">
        <f t="shared" si="674"/>
        <v>47.64</v>
      </c>
      <c r="H4767" s="435">
        <f t="shared" si="669"/>
        <v>0.48628206920073663</v>
      </c>
      <c r="I4767" s="577">
        <f t="shared" si="674"/>
        <v>47.64</v>
      </c>
      <c r="J4767" s="573">
        <f t="shared" si="670"/>
        <v>0.8802119851397191</v>
      </c>
    </row>
    <row r="4768" spans="1:10" x14ac:dyDescent="0.25">
      <c r="A4768">
        <f t="shared" si="671"/>
        <v>0.47650399082792355</v>
      </c>
      <c r="B4768" s="2">
        <f t="shared" ref="B4768:B4831" si="675">B4767+0.01</f>
        <v>47.649999999999089</v>
      </c>
      <c r="C4768" s="428">
        <f t="shared" si="672"/>
        <v>47.65</v>
      </c>
      <c r="D4768" s="425">
        <f t="shared" si="667"/>
        <v>0.4765039908279326</v>
      </c>
      <c r="E4768" s="433">
        <f t="shared" si="673"/>
        <v>47.65</v>
      </c>
      <c r="F4768" s="430">
        <f t="shared" si="668"/>
        <v>0.48637731253276312</v>
      </c>
      <c r="G4768" s="439">
        <f t="shared" si="674"/>
        <v>47.65</v>
      </c>
      <c r="H4768" s="435">
        <f t="shared" si="669"/>
        <v>0.48637731253276312</v>
      </c>
      <c r="I4768" s="577">
        <f t="shared" si="674"/>
        <v>47.65</v>
      </c>
      <c r="J4768" s="573">
        <f t="shared" si="670"/>
        <v>0.88029567938623066</v>
      </c>
    </row>
    <row r="4769" spans="1:10" x14ac:dyDescent="0.25">
      <c r="A4769">
        <f t="shared" si="671"/>
        <v>0.47660398356349948</v>
      </c>
      <c r="B4769" s="2">
        <f t="shared" si="675"/>
        <v>47.659999999999087</v>
      </c>
      <c r="C4769" s="428">
        <f t="shared" si="672"/>
        <v>47.66</v>
      </c>
      <c r="D4769" s="425">
        <f t="shared" si="667"/>
        <v>0.47660398356350853</v>
      </c>
      <c r="E4769" s="433">
        <f t="shared" si="673"/>
        <v>47.66</v>
      </c>
      <c r="F4769" s="430">
        <f t="shared" si="668"/>
        <v>0.48647255827763008</v>
      </c>
      <c r="G4769" s="439">
        <f t="shared" si="674"/>
        <v>47.66</v>
      </c>
      <c r="H4769" s="435">
        <f t="shared" si="669"/>
        <v>0.48647255827763008</v>
      </c>
      <c r="I4769" s="577">
        <f t="shared" si="674"/>
        <v>47.66</v>
      </c>
      <c r="J4769" s="573">
        <f t="shared" si="670"/>
        <v>0.88037937494952756</v>
      </c>
    </row>
    <row r="4770" spans="1:10" x14ac:dyDescent="0.25">
      <c r="A4770">
        <f t="shared" si="671"/>
        <v>0.47670397631267092</v>
      </c>
      <c r="B4770" s="2">
        <f t="shared" si="675"/>
        <v>47.669999999999085</v>
      </c>
      <c r="C4770" s="428">
        <f t="shared" si="672"/>
        <v>47.67</v>
      </c>
      <c r="D4770" s="425">
        <f t="shared" si="667"/>
        <v>0.47670397631268008</v>
      </c>
      <c r="E4770" s="433">
        <f t="shared" si="673"/>
        <v>47.67</v>
      </c>
      <c r="F4770" s="430">
        <f t="shared" si="668"/>
        <v>0.48656780643409037</v>
      </c>
      <c r="G4770" s="439">
        <f t="shared" si="674"/>
        <v>47.67</v>
      </c>
      <c r="H4770" s="435">
        <f t="shared" si="669"/>
        <v>0.48656780643409037</v>
      </c>
      <c r="I4770" s="577">
        <f t="shared" si="674"/>
        <v>47.67</v>
      </c>
      <c r="J4770" s="573">
        <f t="shared" si="670"/>
        <v>0.88046307182945038</v>
      </c>
    </row>
    <row r="4771" spans="1:10" x14ac:dyDescent="0.25">
      <c r="A4771">
        <f t="shared" si="671"/>
        <v>0.47680396907541173</v>
      </c>
      <c r="B4771" s="2">
        <f t="shared" si="675"/>
        <v>47.679999999999083</v>
      </c>
      <c r="C4771" s="428">
        <f t="shared" si="672"/>
        <v>47.68</v>
      </c>
      <c r="D4771" s="425">
        <f t="shared" si="667"/>
        <v>0.47680396907542089</v>
      </c>
      <c r="E4771" s="433">
        <f t="shared" si="673"/>
        <v>47.68</v>
      </c>
      <c r="F4771" s="430">
        <f t="shared" si="668"/>
        <v>0.48666305700089718</v>
      </c>
      <c r="G4771" s="439">
        <f t="shared" si="674"/>
        <v>47.68</v>
      </c>
      <c r="H4771" s="435">
        <f t="shared" si="669"/>
        <v>0.48666305700089718</v>
      </c>
      <c r="I4771" s="577">
        <f t="shared" si="674"/>
        <v>47.68</v>
      </c>
      <c r="J4771" s="573">
        <f t="shared" si="670"/>
        <v>0.88054677002583992</v>
      </c>
    </row>
    <row r="4772" spans="1:10" x14ac:dyDescent="0.25">
      <c r="A4772">
        <f t="shared" si="671"/>
        <v>0.47690396185169587</v>
      </c>
      <c r="B4772" s="2">
        <f t="shared" si="675"/>
        <v>47.689999999999081</v>
      </c>
      <c r="C4772" s="428">
        <f t="shared" si="672"/>
        <v>47.69</v>
      </c>
      <c r="D4772" s="425">
        <f t="shared" si="667"/>
        <v>0.47690396185170503</v>
      </c>
      <c r="E4772" s="433">
        <f t="shared" si="673"/>
        <v>47.69</v>
      </c>
      <c r="F4772" s="430">
        <f t="shared" si="668"/>
        <v>0.48675830997680453</v>
      </c>
      <c r="G4772" s="439">
        <f t="shared" si="674"/>
        <v>47.69</v>
      </c>
      <c r="H4772" s="435">
        <f t="shared" si="669"/>
        <v>0.48675830997680453</v>
      </c>
      <c r="I4772" s="577">
        <f t="shared" si="674"/>
        <v>47.69</v>
      </c>
      <c r="J4772" s="573">
        <f t="shared" si="670"/>
        <v>0.88063046953853585</v>
      </c>
    </row>
    <row r="4773" spans="1:10" x14ac:dyDescent="0.25">
      <c r="A4773">
        <f t="shared" si="671"/>
        <v>0.47700395464149731</v>
      </c>
      <c r="B4773" s="2">
        <f t="shared" si="675"/>
        <v>47.699999999999079</v>
      </c>
      <c r="C4773" s="428">
        <f t="shared" si="672"/>
        <v>47.7</v>
      </c>
      <c r="D4773" s="425">
        <f t="shared" si="667"/>
        <v>0.47700395464150658</v>
      </c>
      <c r="E4773" s="433">
        <f t="shared" si="673"/>
        <v>47.7</v>
      </c>
      <c r="F4773" s="430">
        <f t="shared" si="668"/>
        <v>0.48685356536056729</v>
      </c>
      <c r="G4773" s="439">
        <f t="shared" si="674"/>
        <v>47.7</v>
      </c>
      <c r="H4773" s="435">
        <f t="shared" si="669"/>
        <v>0.48685356536056729</v>
      </c>
      <c r="I4773" s="577">
        <f t="shared" si="674"/>
        <v>47.7</v>
      </c>
      <c r="J4773" s="573">
        <f t="shared" si="670"/>
        <v>0.88071417036737987</v>
      </c>
    </row>
    <row r="4774" spans="1:10" x14ac:dyDescent="0.25">
      <c r="A4774">
        <f t="shared" si="671"/>
        <v>0.47710394744479012</v>
      </c>
      <c r="B4774" s="2">
        <f t="shared" si="675"/>
        <v>47.709999999999077</v>
      </c>
      <c r="C4774" s="428">
        <f t="shared" si="672"/>
        <v>47.71</v>
      </c>
      <c r="D4774" s="425">
        <f t="shared" si="667"/>
        <v>0.47710394744479939</v>
      </c>
      <c r="E4774" s="433">
        <f t="shared" si="673"/>
        <v>47.71</v>
      </c>
      <c r="F4774" s="430">
        <f t="shared" si="668"/>
        <v>0.48694882315094035</v>
      </c>
      <c r="G4774" s="439">
        <f t="shared" si="674"/>
        <v>47.71</v>
      </c>
      <c r="H4774" s="435">
        <f t="shared" si="669"/>
        <v>0.48694882315094035</v>
      </c>
      <c r="I4774" s="577">
        <f t="shared" si="674"/>
        <v>47.71</v>
      </c>
      <c r="J4774" s="573">
        <f t="shared" si="670"/>
        <v>0.88079787251221175</v>
      </c>
    </row>
    <row r="4775" spans="1:10" x14ac:dyDescent="0.25">
      <c r="A4775">
        <f t="shared" si="671"/>
        <v>0.47720394026154855</v>
      </c>
      <c r="B4775" s="2">
        <f t="shared" si="675"/>
        <v>47.719999999999075</v>
      </c>
      <c r="C4775" s="428">
        <f t="shared" si="672"/>
        <v>47.72</v>
      </c>
      <c r="D4775" s="425">
        <f t="shared" si="667"/>
        <v>0.47720394026155782</v>
      </c>
      <c r="E4775" s="433">
        <f t="shared" si="673"/>
        <v>47.72</v>
      </c>
      <c r="F4775" s="430">
        <f t="shared" si="668"/>
        <v>0.4870440833466797</v>
      </c>
      <c r="G4775" s="439">
        <f t="shared" si="674"/>
        <v>47.72</v>
      </c>
      <c r="H4775" s="435">
        <f t="shared" si="669"/>
        <v>0.4870440833466797</v>
      </c>
      <c r="I4775" s="577">
        <f t="shared" si="674"/>
        <v>47.72</v>
      </c>
      <c r="J4775" s="573">
        <f t="shared" si="670"/>
        <v>0.88088157597287253</v>
      </c>
    </row>
    <row r="4776" spans="1:10" x14ac:dyDescent="0.25">
      <c r="A4776">
        <f t="shared" si="671"/>
        <v>0.47730393309174651</v>
      </c>
      <c r="B4776" s="2">
        <f t="shared" si="675"/>
        <v>47.729999999999073</v>
      </c>
      <c r="C4776" s="428">
        <f t="shared" si="672"/>
        <v>47.73</v>
      </c>
      <c r="D4776" s="425">
        <f t="shared" si="667"/>
        <v>0.47730393309175578</v>
      </c>
      <c r="E4776" s="433">
        <f t="shared" si="673"/>
        <v>47.73</v>
      </c>
      <c r="F4776" s="430">
        <f t="shared" si="668"/>
        <v>0.48713934594654196</v>
      </c>
      <c r="G4776" s="439">
        <f t="shared" si="674"/>
        <v>47.73</v>
      </c>
      <c r="H4776" s="435">
        <f t="shared" si="669"/>
        <v>0.48713934594654196</v>
      </c>
      <c r="I4776" s="577">
        <f t="shared" si="674"/>
        <v>47.73</v>
      </c>
      <c r="J4776" s="573">
        <f t="shared" si="670"/>
        <v>0.88096528074920266</v>
      </c>
    </row>
    <row r="4777" spans="1:10" x14ac:dyDescent="0.25">
      <c r="A4777">
        <f t="shared" si="671"/>
        <v>0.4774039259353583</v>
      </c>
      <c r="B4777" s="2">
        <f t="shared" si="675"/>
        <v>47.739999999999071</v>
      </c>
      <c r="C4777" s="428">
        <f t="shared" si="672"/>
        <v>47.74</v>
      </c>
      <c r="D4777" s="425">
        <f t="shared" si="667"/>
        <v>0.47740392593536762</v>
      </c>
      <c r="E4777" s="433">
        <f t="shared" si="673"/>
        <v>47.74</v>
      </c>
      <c r="F4777" s="430">
        <f t="shared" si="668"/>
        <v>0.48723461094928422</v>
      </c>
      <c r="G4777" s="439">
        <f t="shared" si="674"/>
        <v>47.74</v>
      </c>
      <c r="H4777" s="435">
        <f t="shared" si="669"/>
        <v>0.48723461094928422</v>
      </c>
      <c r="I4777" s="577">
        <f t="shared" si="674"/>
        <v>47.74</v>
      </c>
      <c r="J4777" s="573">
        <f t="shared" si="670"/>
        <v>0.88104898684104316</v>
      </c>
    </row>
    <row r="4778" spans="1:10" x14ac:dyDescent="0.25">
      <c r="A4778">
        <f t="shared" si="671"/>
        <v>0.47750391879235815</v>
      </c>
      <c r="B4778" s="2">
        <f t="shared" si="675"/>
        <v>47.749999999999069</v>
      </c>
      <c r="C4778" s="428">
        <f t="shared" si="672"/>
        <v>47.75</v>
      </c>
      <c r="D4778" s="425">
        <f t="shared" si="667"/>
        <v>0.47750391879236748</v>
      </c>
      <c r="E4778" s="433">
        <f t="shared" si="673"/>
        <v>47.75</v>
      </c>
      <c r="F4778" s="430">
        <f t="shared" si="668"/>
        <v>0.48732987835366398</v>
      </c>
      <c r="G4778" s="439">
        <f t="shared" si="674"/>
        <v>47.75</v>
      </c>
      <c r="H4778" s="435">
        <f t="shared" si="669"/>
        <v>0.48732987835366398</v>
      </c>
      <c r="I4778" s="577">
        <f t="shared" si="674"/>
        <v>47.75</v>
      </c>
      <c r="J4778" s="573">
        <f t="shared" si="670"/>
        <v>0.88113269424823404</v>
      </c>
    </row>
    <row r="4779" spans="1:10" x14ac:dyDescent="0.25">
      <c r="A4779">
        <f t="shared" si="671"/>
        <v>0.47760391166272048</v>
      </c>
      <c r="B4779" s="2">
        <f t="shared" si="675"/>
        <v>47.759999999999067</v>
      </c>
      <c r="C4779" s="428">
        <f t="shared" si="672"/>
        <v>47.76</v>
      </c>
      <c r="D4779" s="425">
        <f t="shared" si="667"/>
        <v>0.47760391166272975</v>
      </c>
      <c r="E4779" s="433">
        <f t="shared" si="673"/>
        <v>47.76</v>
      </c>
      <c r="F4779" s="430">
        <f t="shared" si="668"/>
        <v>0.48742514815843985</v>
      </c>
      <c r="G4779" s="439">
        <f t="shared" si="674"/>
        <v>47.76</v>
      </c>
      <c r="H4779" s="435">
        <f t="shared" si="669"/>
        <v>0.48742514815843985</v>
      </c>
      <c r="I4779" s="577">
        <f t="shared" si="674"/>
        <v>47.76</v>
      </c>
      <c r="J4779" s="573">
        <f t="shared" si="670"/>
        <v>0.88121640297061676</v>
      </c>
    </row>
    <row r="4780" spans="1:10" x14ac:dyDescent="0.25">
      <c r="A4780">
        <f t="shared" si="671"/>
        <v>0.47770390454641942</v>
      </c>
      <c r="B4780" s="2">
        <f t="shared" si="675"/>
        <v>47.769999999999065</v>
      </c>
      <c r="C4780" s="428">
        <f t="shared" si="672"/>
        <v>47.77</v>
      </c>
      <c r="D4780" s="425">
        <f t="shared" si="667"/>
        <v>0.4777039045464288</v>
      </c>
      <c r="E4780" s="433">
        <f t="shared" si="673"/>
        <v>47.77</v>
      </c>
      <c r="F4780" s="430">
        <f t="shared" si="668"/>
        <v>0.48752042036237081</v>
      </c>
      <c r="G4780" s="439">
        <f t="shared" si="674"/>
        <v>47.77</v>
      </c>
      <c r="H4780" s="435">
        <f t="shared" si="669"/>
        <v>0.48752042036237081</v>
      </c>
      <c r="I4780" s="577">
        <f t="shared" si="674"/>
        <v>47.77</v>
      </c>
      <c r="J4780" s="573">
        <f t="shared" si="670"/>
        <v>0.88130011300803157</v>
      </c>
    </row>
    <row r="4781" spans="1:10" x14ac:dyDescent="0.25">
      <c r="A4781">
        <f t="shared" si="671"/>
        <v>0.4778038974434296</v>
      </c>
      <c r="B4781" s="2">
        <f t="shared" si="675"/>
        <v>47.779999999999063</v>
      </c>
      <c r="C4781" s="428">
        <f t="shared" si="672"/>
        <v>47.78</v>
      </c>
      <c r="D4781" s="425">
        <f t="shared" si="667"/>
        <v>0.47780389744343904</v>
      </c>
      <c r="E4781" s="433">
        <f t="shared" si="673"/>
        <v>47.78</v>
      </c>
      <c r="F4781" s="430">
        <f t="shared" si="668"/>
        <v>0.48761569496421631</v>
      </c>
      <c r="G4781" s="439">
        <f t="shared" si="674"/>
        <v>47.78</v>
      </c>
      <c r="H4781" s="435">
        <f t="shared" si="669"/>
        <v>0.48761569496421631</v>
      </c>
      <c r="I4781" s="577">
        <f t="shared" si="674"/>
        <v>47.78</v>
      </c>
      <c r="J4781" s="573">
        <f t="shared" si="670"/>
        <v>0.8813838243603197</v>
      </c>
    </row>
    <row r="4782" spans="1:10" x14ac:dyDescent="0.25">
      <c r="A4782">
        <f t="shared" si="671"/>
        <v>0.47790389035372538</v>
      </c>
      <c r="B4782" s="2">
        <f t="shared" si="675"/>
        <v>47.789999999999061</v>
      </c>
      <c r="C4782" s="428">
        <f t="shared" si="672"/>
        <v>47.79</v>
      </c>
      <c r="D4782" s="425">
        <f t="shared" si="667"/>
        <v>0.47790389035373482</v>
      </c>
      <c r="E4782" s="433">
        <f t="shared" si="673"/>
        <v>47.79</v>
      </c>
      <c r="F4782" s="430">
        <f t="shared" si="668"/>
        <v>0.48771097196273661</v>
      </c>
      <c r="G4782" s="439">
        <f t="shared" si="674"/>
        <v>47.79</v>
      </c>
      <c r="H4782" s="435">
        <f t="shared" si="669"/>
        <v>0.48771097196273661</v>
      </c>
      <c r="I4782" s="577">
        <f t="shared" si="674"/>
        <v>47.79</v>
      </c>
      <c r="J4782" s="573">
        <f t="shared" si="670"/>
        <v>0.88146753702732161</v>
      </c>
    </row>
    <row r="4783" spans="1:10" x14ac:dyDescent="0.25">
      <c r="A4783">
        <f t="shared" si="671"/>
        <v>0.47800388327728133</v>
      </c>
      <c r="B4783" s="2">
        <f t="shared" si="675"/>
        <v>47.799999999999059</v>
      </c>
      <c r="C4783" s="428">
        <f t="shared" si="672"/>
        <v>47.8</v>
      </c>
      <c r="D4783" s="425">
        <f t="shared" si="667"/>
        <v>0.47800388327729071</v>
      </c>
      <c r="E4783" s="433">
        <f t="shared" si="673"/>
        <v>47.8</v>
      </c>
      <c r="F4783" s="430">
        <f t="shared" si="668"/>
        <v>0.48780625135669253</v>
      </c>
      <c r="G4783" s="439">
        <f t="shared" si="674"/>
        <v>47.8</v>
      </c>
      <c r="H4783" s="435">
        <f t="shared" si="669"/>
        <v>0.48780625135669253</v>
      </c>
      <c r="I4783" s="577">
        <f t="shared" si="674"/>
        <v>47.8</v>
      </c>
      <c r="J4783" s="573">
        <f t="shared" si="670"/>
        <v>0.8815512510088781</v>
      </c>
    </row>
    <row r="4784" spans="1:10" x14ac:dyDescent="0.25">
      <c r="A4784">
        <f t="shared" si="671"/>
        <v>0.47810387621407185</v>
      </c>
      <c r="B4784" s="2">
        <f t="shared" si="675"/>
        <v>47.809999999999057</v>
      </c>
      <c r="C4784" s="428">
        <f t="shared" si="672"/>
        <v>47.81</v>
      </c>
      <c r="D4784" s="425">
        <f t="shared" si="667"/>
        <v>0.47810387621408135</v>
      </c>
      <c r="E4784" s="433">
        <f t="shared" si="673"/>
        <v>47.81</v>
      </c>
      <c r="F4784" s="430">
        <f t="shared" si="668"/>
        <v>0.48790153314484558</v>
      </c>
      <c r="G4784" s="439">
        <f t="shared" si="674"/>
        <v>47.81</v>
      </c>
      <c r="H4784" s="435">
        <f t="shared" si="669"/>
        <v>0.48790153314484558</v>
      </c>
      <c r="I4784" s="577">
        <f t="shared" si="674"/>
        <v>47.81</v>
      </c>
      <c r="J4784" s="573">
        <f t="shared" si="670"/>
        <v>0.88163496630483029</v>
      </c>
    </row>
    <row r="4785" spans="1:10" x14ac:dyDescent="0.25">
      <c r="A4785">
        <f t="shared" si="671"/>
        <v>0.47820386916407176</v>
      </c>
      <c r="B4785" s="2">
        <f t="shared" si="675"/>
        <v>47.819999999999055</v>
      </c>
      <c r="C4785" s="428">
        <f t="shared" si="672"/>
        <v>47.82</v>
      </c>
      <c r="D4785" s="425">
        <f t="shared" si="667"/>
        <v>0.4782038691640812</v>
      </c>
      <c r="E4785" s="433">
        <f t="shared" si="673"/>
        <v>47.82</v>
      </c>
      <c r="F4785" s="430">
        <f t="shared" si="668"/>
        <v>0.48799681732595779</v>
      </c>
      <c r="G4785" s="439">
        <f t="shared" si="674"/>
        <v>47.82</v>
      </c>
      <c r="H4785" s="435">
        <f t="shared" si="669"/>
        <v>0.48799681732595779</v>
      </c>
      <c r="I4785" s="577">
        <f t="shared" si="674"/>
        <v>47.82</v>
      </c>
      <c r="J4785" s="573">
        <f t="shared" si="670"/>
        <v>0.88171868291501898</v>
      </c>
    </row>
    <row r="4786" spans="1:10" x14ac:dyDescent="0.25">
      <c r="A4786">
        <f t="shared" si="671"/>
        <v>0.47830386212725551</v>
      </c>
      <c r="B4786" s="2">
        <f t="shared" si="675"/>
        <v>47.829999999999053</v>
      </c>
      <c r="C4786" s="428">
        <f t="shared" si="672"/>
        <v>47.83</v>
      </c>
      <c r="D4786" s="425">
        <f t="shared" si="667"/>
        <v>0.47830386212726494</v>
      </c>
      <c r="E4786" s="433">
        <f t="shared" si="673"/>
        <v>47.83</v>
      </c>
      <c r="F4786" s="430">
        <f t="shared" si="668"/>
        <v>0.48809210389879187</v>
      </c>
      <c r="G4786" s="439">
        <f t="shared" si="674"/>
        <v>47.83</v>
      </c>
      <c r="H4786" s="435">
        <f t="shared" si="669"/>
        <v>0.48809210389879187</v>
      </c>
      <c r="I4786" s="577">
        <f t="shared" si="674"/>
        <v>47.83</v>
      </c>
      <c r="J4786" s="573">
        <f t="shared" si="670"/>
        <v>0.88180240083928507</v>
      </c>
    </row>
    <row r="4787" spans="1:10" x14ac:dyDescent="0.25">
      <c r="A4787">
        <f t="shared" si="671"/>
        <v>0.4784038551035979</v>
      </c>
      <c r="B4787" s="2">
        <f t="shared" si="675"/>
        <v>47.839999999999051</v>
      </c>
      <c r="C4787" s="428">
        <f t="shared" si="672"/>
        <v>47.84</v>
      </c>
      <c r="D4787" s="425">
        <f t="shared" si="667"/>
        <v>0.47840385510360744</v>
      </c>
      <c r="E4787" s="433">
        <f t="shared" si="673"/>
        <v>47.84</v>
      </c>
      <c r="F4787" s="430">
        <f t="shared" si="668"/>
        <v>0.48818739286211121</v>
      </c>
      <c r="G4787" s="439">
        <f t="shared" si="674"/>
        <v>47.84</v>
      </c>
      <c r="H4787" s="435">
        <f t="shared" si="669"/>
        <v>0.48818739286211121</v>
      </c>
      <c r="I4787" s="577">
        <f t="shared" si="674"/>
        <v>47.84</v>
      </c>
      <c r="J4787" s="573">
        <f t="shared" si="670"/>
        <v>0.88188612007746925</v>
      </c>
    </row>
    <row r="4788" spans="1:10" x14ac:dyDescent="0.25">
      <c r="A4788">
        <f t="shared" si="671"/>
        <v>0.47850384809307361</v>
      </c>
      <c r="B4788" s="2">
        <f t="shared" si="675"/>
        <v>47.849999999999049</v>
      </c>
      <c r="C4788" s="428">
        <f t="shared" si="672"/>
        <v>47.85</v>
      </c>
      <c r="D4788" s="425">
        <f t="shared" si="667"/>
        <v>0.47850384809308316</v>
      </c>
      <c r="E4788" s="433">
        <f t="shared" si="673"/>
        <v>47.85</v>
      </c>
      <c r="F4788" s="430">
        <f t="shared" si="668"/>
        <v>0.48828268421467963</v>
      </c>
      <c r="G4788" s="439">
        <f t="shared" si="674"/>
        <v>47.85</v>
      </c>
      <c r="H4788" s="435">
        <f t="shared" si="669"/>
        <v>0.48828268421467963</v>
      </c>
      <c r="I4788" s="577">
        <f t="shared" si="674"/>
        <v>47.85</v>
      </c>
      <c r="J4788" s="573">
        <f t="shared" si="670"/>
        <v>0.88196984062941308</v>
      </c>
    </row>
    <row r="4789" spans="1:10" x14ac:dyDescent="0.25">
      <c r="A4789">
        <f t="shared" si="671"/>
        <v>0.47860384109565768</v>
      </c>
      <c r="B4789" s="2">
        <f t="shared" si="675"/>
        <v>47.859999999999047</v>
      </c>
      <c r="C4789" s="428">
        <f t="shared" si="672"/>
        <v>47.86</v>
      </c>
      <c r="D4789" s="425">
        <f t="shared" si="667"/>
        <v>0.47860384109566712</v>
      </c>
      <c r="E4789" s="433">
        <f t="shared" si="673"/>
        <v>47.86</v>
      </c>
      <c r="F4789" s="430">
        <f t="shared" si="668"/>
        <v>0.48837797795526167</v>
      </c>
      <c r="G4789" s="439">
        <f t="shared" si="674"/>
        <v>47.86</v>
      </c>
      <c r="H4789" s="435">
        <f t="shared" si="669"/>
        <v>0.48837797795526167</v>
      </c>
      <c r="I4789" s="577">
        <f t="shared" si="674"/>
        <v>47.86</v>
      </c>
      <c r="J4789" s="573">
        <f t="shared" si="670"/>
        <v>0.88205356249495692</v>
      </c>
    </row>
    <row r="4790" spans="1:10" x14ac:dyDescent="0.25">
      <c r="A4790">
        <f t="shared" si="671"/>
        <v>0.47870383411132467</v>
      </c>
      <c r="B4790" s="2">
        <f t="shared" si="675"/>
        <v>47.869999999999045</v>
      </c>
      <c r="C4790" s="428">
        <f t="shared" si="672"/>
        <v>47.87</v>
      </c>
      <c r="D4790" s="425">
        <f t="shared" si="667"/>
        <v>0.47870383411133421</v>
      </c>
      <c r="E4790" s="433">
        <f t="shared" si="673"/>
        <v>47.87</v>
      </c>
      <c r="F4790" s="430">
        <f t="shared" si="668"/>
        <v>0.48847327408262248</v>
      </c>
      <c r="G4790" s="439">
        <f t="shared" si="674"/>
        <v>47.87</v>
      </c>
      <c r="H4790" s="435">
        <f t="shared" si="669"/>
        <v>0.48847327408262248</v>
      </c>
      <c r="I4790" s="577">
        <f t="shared" si="674"/>
        <v>47.87</v>
      </c>
      <c r="J4790" s="573">
        <f t="shared" si="670"/>
        <v>0.8821372856739419</v>
      </c>
    </row>
    <row r="4791" spans="1:10" x14ac:dyDescent="0.25">
      <c r="A4791">
        <f t="shared" si="671"/>
        <v>0.47880382714004965</v>
      </c>
      <c r="B4791" s="2">
        <f t="shared" si="675"/>
        <v>47.879999999999043</v>
      </c>
      <c r="C4791" s="428">
        <f t="shared" si="672"/>
        <v>47.88</v>
      </c>
      <c r="D4791" s="425">
        <f t="shared" si="667"/>
        <v>0.47880382714005926</v>
      </c>
      <c r="E4791" s="433">
        <f t="shared" si="673"/>
        <v>47.88</v>
      </c>
      <c r="F4791" s="430">
        <f t="shared" si="668"/>
        <v>0.48856857259552805</v>
      </c>
      <c r="G4791" s="439">
        <f t="shared" si="674"/>
        <v>47.88</v>
      </c>
      <c r="H4791" s="435">
        <f t="shared" si="669"/>
        <v>0.48856857259552805</v>
      </c>
      <c r="I4791" s="577">
        <f t="shared" si="674"/>
        <v>47.88</v>
      </c>
      <c r="J4791" s="573">
        <f t="shared" si="670"/>
        <v>0.88222101016620924</v>
      </c>
    </row>
    <row r="4792" spans="1:10" x14ac:dyDescent="0.25">
      <c r="A4792">
        <f t="shared" si="671"/>
        <v>0.47890382018180744</v>
      </c>
      <c r="B4792" s="2">
        <f t="shared" si="675"/>
        <v>47.889999999999041</v>
      </c>
      <c r="C4792" s="428">
        <f t="shared" si="672"/>
        <v>47.89</v>
      </c>
      <c r="D4792" s="425">
        <f t="shared" si="667"/>
        <v>0.47890382018181704</v>
      </c>
      <c r="E4792" s="433">
        <f t="shared" si="673"/>
        <v>47.89</v>
      </c>
      <c r="F4792" s="430">
        <f t="shared" si="668"/>
        <v>0.48866387349274454</v>
      </c>
      <c r="G4792" s="439">
        <f t="shared" si="674"/>
        <v>47.89</v>
      </c>
      <c r="H4792" s="435">
        <f t="shared" si="669"/>
        <v>0.48866387349274454</v>
      </c>
      <c r="I4792" s="577">
        <f t="shared" si="674"/>
        <v>47.89</v>
      </c>
      <c r="J4792" s="573">
        <f t="shared" si="670"/>
        <v>0.88230473597160053</v>
      </c>
    </row>
    <row r="4793" spans="1:10" x14ac:dyDescent="0.25">
      <c r="A4793">
        <f t="shared" si="671"/>
        <v>0.47900381323657321</v>
      </c>
      <c r="B4793" s="2">
        <f t="shared" si="675"/>
        <v>47.899999999999039</v>
      </c>
      <c r="C4793" s="428">
        <f t="shared" si="672"/>
        <v>47.9</v>
      </c>
      <c r="D4793" s="425">
        <f t="shared" si="667"/>
        <v>0.47900381323658281</v>
      </c>
      <c r="E4793" s="433">
        <f t="shared" si="673"/>
        <v>47.9</v>
      </c>
      <c r="F4793" s="430">
        <f t="shared" si="668"/>
        <v>0.48875917677303893</v>
      </c>
      <c r="G4793" s="439">
        <f t="shared" si="674"/>
        <v>47.9</v>
      </c>
      <c r="H4793" s="435">
        <f t="shared" si="669"/>
        <v>0.48875917677303893</v>
      </c>
      <c r="I4793" s="577">
        <f t="shared" si="674"/>
        <v>47.9</v>
      </c>
      <c r="J4793" s="573">
        <f t="shared" si="670"/>
        <v>0.88238846308995555</v>
      </c>
    </row>
    <row r="4794" spans="1:10" x14ac:dyDescent="0.25">
      <c r="A4794">
        <f t="shared" si="671"/>
        <v>0.47910380630432198</v>
      </c>
      <c r="B4794" s="2">
        <f t="shared" si="675"/>
        <v>47.909999999999037</v>
      </c>
      <c r="C4794" s="428">
        <f t="shared" si="672"/>
        <v>47.91</v>
      </c>
      <c r="D4794" s="425">
        <f t="shared" si="667"/>
        <v>0.47910380630433153</v>
      </c>
      <c r="E4794" s="433">
        <f t="shared" si="673"/>
        <v>47.91</v>
      </c>
      <c r="F4794" s="430">
        <f t="shared" si="668"/>
        <v>0.48885448243517915</v>
      </c>
      <c r="G4794" s="439">
        <f t="shared" si="674"/>
        <v>47.91</v>
      </c>
      <c r="H4794" s="435">
        <f t="shared" si="669"/>
        <v>0.48885448243517915</v>
      </c>
      <c r="I4794" s="577">
        <f t="shared" si="674"/>
        <v>47.91</v>
      </c>
      <c r="J4794" s="573">
        <f t="shared" si="670"/>
        <v>0.88247219152111667</v>
      </c>
    </row>
    <row r="4795" spans="1:10" x14ac:dyDescent="0.25">
      <c r="A4795">
        <f t="shared" si="671"/>
        <v>0.47920379938502872</v>
      </c>
      <c r="B4795" s="2">
        <f t="shared" si="675"/>
        <v>47.919999999999035</v>
      </c>
      <c r="C4795" s="428">
        <f t="shared" si="672"/>
        <v>47.92</v>
      </c>
      <c r="D4795" s="425">
        <f t="shared" si="667"/>
        <v>0.47920379938503843</v>
      </c>
      <c r="E4795" s="433">
        <f t="shared" si="673"/>
        <v>47.92</v>
      </c>
      <c r="F4795" s="430">
        <f t="shared" si="668"/>
        <v>0.4889497904779333</v>
      </c>
      <c r="G4795" s="439">
        <f t="shared" si="674"/>
        <v>47.92</v>
      </c>
      <c r="H4795" s="435">
        <f t="shared" si="669"/>
        <v>0.4889497904779333</v>
      </c>
      <c r="I4795" s="577">
        <f t="shared" si="674"/>
        <v>47.92</v>
      </c>
      <c r="J4795" s="573">
        <f t="shared" si="670"/>
        <v>0.8825559212649241</v>
      </c>
    </row>
    <row r="4796" spans="1:10" x14ac:dyDescent="0.25">
      <c r="A4796">
        <f t="shared" si="671"/>
        <v>0.47930379247866867</v>
      </c>
      <c r="B4796" s="2">
        <f t="shared" si="675"/>
        <v>47.929999999999033</v>
      </c>
      <c r="C4796" s="428">
        <f t="shared" si="672"/>
        <v>47.93</v>
      </c>
      <c r="D4796" s="425">
        <f t="shared" si="667"/>
        <v>0.47930379247867838</v>
      </c>
      <c r="E4796" s="433">
        <f t="shared" si="673"/>
        <v>47.93</v>
      </c>
      <c r="F4796" s="430">
        <f t="shared" si="668"/>
        <v>0.48904510090007014</v>
      </c>
      <c r="G4796" s="439">
        <f t="shared" si="674"/>
        <v>47.93</v>
      </c>
      <c r="H4796" s="435">
        <f t="shared" si="669"/>
        <v>0.48904510090007014</v>
      </c>
      <c r="I4796" s="577">
        <f t="shared" si="674"/>
        <v>47.93</v>
      </c>
      <c r="J4796" s="573">
        <f t="shared" si="670"/>
        <v>0.88263965232121977</v>
      </c>
    </row>
    <row r="4797" spans="1:10" x14ac:dyDescent="0.25">
      <c r="A4797">
        <f t="shared" si="671"/>
        <v>0.47940378558521707</v>
      </c>
      <c r="B4797" s="2">
        <f t="shared" si="675"/>
        <v>47.939999999999031</v>
      </c>
      <c r="C4797" s="428">
        <f t="shared" si="672"/>
        <v>47.94</v>
      </c>
      <c r="D4797" s="425">
        <f t="shared" si="667"/>
        <v>0.47940378558522673</v>
      </c>
      <c r="E4797" s="433">
        <f t="shared" si="673"/>
        <v>47.94</v>
      </c>
      <c r="F4797" s="430">
        <f t="shared" si="668"/>
        <v>0.48914041370035921</v>
      </c>
      <c r="G4797" s="439">
        <f t="shared" si="674"/>
        <v>47.94</v>
      </c>
      <c r="H4797" s="435">
        <f t="shared" si="669"/>
        <v>0.48914041370035921</v>
      </c>
      <c r="I4797" s="577">
        <f t="shared" si="674"/>
        <v>47.94</v>
      </c>
      <c r="J4797" s="573">
        <f t="shared" si="670"/>
        <v>0.88272338468984435</v>
      </c>
    </row>
    <row r="4798" spans="1:10" x14ac:dyDescent="0.25">
      <c r="A4798">
        <f t="shared" si="671"/>
        <v>0.47950377870464905</v>
      </c>
      <c r="B4798" s="2">
        <f t="shared" si="675"/>
        <v>47.949999999999029</v>
      </c>
      <c r="C4798" s="428">
        <f t="shared" si="672"/>
        <v>47.95</v>
      </c>
      <c r="D4798" s="425">
        <f t="shared" si="667"/>
        <v>0.47950377870465877</v>
      </c>
      <c r="E4798" s="433">
        <f t="shared" si="673"/>
        <v>47.95</v>
      </c>
      <c r="F4798" s="430">
        <f t="shared" si="668"/>
        <v>0.48923572887757077</v>
      </c>
      <c r="G4798" s="439">
        <f t="shared" si="674"/>
        <v>47.95</v>
      </c>
      <c r="H4798" s="435">
        <f t="shared" si="669"/>
        <v>0.48923572887757077</v>
      </c>
      <c r="I4798" s="577">
        <f t="shared" si="674"/>
        <v>47.95</v>
      </c>
      <c r="J4798" s="573">
        <f t="shared" si="670"/>
        <v>0.8828071183706393</v>
      </c>
    </row>
    <row r="4799" spans="1:10" x14ac:dyDescent="0.25">
      <c r="A4799">
        <f t="shared" si="671"/>
        <v>0.47960377183694008</v>
      </c>
      <c r="B4799" s="2">
        <f t="shared" si="675"/>
        <v>47.959999999999027</v>
      </c>
      <c r="C4799" s="428">
        <f t="shared" si="672"/>
        <v>47.96</v>
      </c>
      <c r="D4799" s="425">
        <f t="shared" si="667"/>
        <v>0.47960377183694974</v>
      </c>
      <c r="E4799" s="433">
        <f t="shared" si="673"/>
        <v>47.96</v>
      </c>
      <c r="F4799" s="430">
        <f t="shared" si="668"/>
        <v>0.48933104643047526</v>
      </c>
      <c r="G4799" s="439">
        <f t="shared" si="674"/>
        <v>47.96</v>
      </c>
      <c r="H4799" s="435">
        <f t="shared" si="669"/>
        <v>0.48933104643047526</v>
      </c>
      <c r="I4799" s="577">
        <f t="shared" si="674"/>
        <v>47.96</v>
      </c>
      <c r="J4799" s="573">
        <f t="shared" si="670"/>
        <v>0.88289085336344575</v>
      </c>
    </row>
    <row r="4800" spans="1:10" x14ac:dyDescent="0.25">
      <c r="A4800">
        <f t="shared" si="671"/>
        <v>0.47970376498206529</v>
      </c>
      <c r="B4800" s="2">
        <f t="shared" si="675"/>
        <v>47.969999999999025</v>
      </c>
      <c r="C4800" s="428">
        <f t="shared" si="672"/>
        <v>47.97</v>
      </c>
      <c r="D4800" s="425">
        <f t="shared" si="667"/>
        <v>0.47970376498207506</v>
      </c>
      <c r="E4800" s="433">
        <f t="shared" si="673"/>
        <v>47.97</v>
      </c>
      <c r="F4800" s="430">
        <f t="shared" si="668"/>
        <v>0.4894263663578442</v>
      </c>
      <c r="G4800" s="439">
        <f t="shared" si="674"/>
        <v>47.97</v>
      </c>
      <c r="H4800" s="435">
        <f t="shared" si="669"/>
        <v>0.4894263663578442</v>
      </c>
      <c r="I4800" s="577">
        <f t="shared" si="674"/>
        <v>47.97</v>
      </c>
      <c r="J4800" s="573">
        <f t="shared" si="670"/>
        <v>0.88297458966810505</v>
      </c>
    </row>
    <row r="4801" spans="1:10" x14ac:dyDescent="0.25">
      <c r="A4801">
        <f t="shared" si="671"/>
        <v>0.4798037581400002</v>
      </c>
      <c r="B4801" s="2">
        <f t="shared" si="675"/>
        <v>47.979999999999023</v>
      </c>
      <c r="C4801" s="428">
        <f t="shared" si="672"/>
        <v>47.98</v>
      </c>
      <c r="D4801" s="425">
        <f t="shared" si="667"/>
        <v>0.47980375814000992</v>
      </c>
      <c r="E4801" s="433">
        <f t="shared" si="673"/>
        <v>47.98</v>
      </c>
      <c r="F4801" s="430">
        <f t="shared" si="668"/>
        <v>0.48952168865844958</v>
      </c>
      <c r="G4801" s="439">
        <f t="shared" si="674"/>
        <v>47.98</v>
      </c>
      <c r="H4801" s="435">
        <f t="shared" si="669"/>
        <v>0.48952168865844958</v>
      </c>
      <c r="I4801" s="577">
        <f t="shared" si="674"/>
        <v>47.98</v>
      </c>
      <c r="J4801" s="573">
        <f t="shared" si="670"/>
        <v>0.88305832728445843</v>
      </c>
    </row>
    <row r="4802" spans="1:10" x14ac:dyDescent="0.25">
      <c r="A4802">
        <f t="shared" si="671"/>
        <v>0.47990375131072022</v>
      </c>
      <c r="B4802" s="2">
        <f t="shared" si="675"/>
        <v>47.989999999999021</v>
      </c>
      <c r="C4802" s="428">
        <f t="shared" si="672"/>
        <v>47.99</v>
      </c>
      <c r="D4802" s="425">
        <f t="shared" si="667"/>
        <v>0.47990375131072993</v>
      </c>
      <c r="E4802" s="433">
        <f t="shared" si="673"/>
        <v>47.99</v>
      </c>
      <c r="F4802" s="430">
        <f t="shared" si="668"/>
        <v>0.48961701333106383</v>
      </c>
      <c r="G4802" s="439">
        <f t="shared" si="674"/>
        <v>47.99</v>
      </c>
      <c r="H4802" s="435">
        <f t="shared" si="669"/>
        <v>0.48961701333106383</v>
      </c>
      <c r="I4802" s="577">
        <f t="shared" si="674"/>
        <v>47.99</v>
      </c>
      <c r="J4802" s="573">
        <f t="shared" si="670"/>
        <v>0.88314206621234748</v>
      </c>
    </row>
    <row r="4803" spans="1:10" x14ac:dyDescent="0.25">
      <c r="A4803">
        <f t="shared" si="671"/>
        <v>0.4800037444942008</v>
      </c>
      <c r="B4803" s="2">
        <f t="shared" si="675"/>
        <v>47.999999999999019</v>
      </c>
      <c r="C4803" s="428">
        <f t="shared" si="672"/>
        <v>48</v>
      </c>
      <c r="D4803" s="425">
        <f t="shared" ref="D4803:D4866" si="676">(((1+C4803/100)^D$2)*C4803/100)/(((1+C4803/100)^D$2)-1)</f>
        <v>0.48000374449421063</v>
      </c>
      <c r="E4803" s="433">
        <f t="shared" si="673"/>
        <v>48</v>
      </c>
      <c r="F4803" s="430">
        <f t="shared" ref="F4803:F4866" si="677">(((1+E4803/100)^F$2)*E4803/100)/(((1+E4803/100)^F$2)-1)</f>
        <v>0.4897123403744601</v>
      </c>
      <c r="G4803" s="439">
        <f t="shared" si="674"/>
        <v>48</v>
      </c>
      <c r="H4803" s="435">
        <f t="shared" ref="H4803:H4866" si="678">(((1+G4803/100)^H$2)*G4803/100)/(((1+G4803/100)^H$2)-1)</f>
        <v>0.4897123403744601</v>
      </c>
      <c r="I4803" s="577">
        <f t="shared" si="674"/>
        <v>48</v>
      </c>
      <c r="J4803" s="573">
        <f t="shared" ref="J4803:J4866" si="679">(((1+I4803/100)^J$2)*I4803/100)/(((1+I4803/100)^J$2)-1)</f>
        <v>0.88322580645161286</v>
      </c>
    </row>
    <row r="4804" spans="1:10" x14ac:dyDescent="0.25">
      <c r="A4804">
        <f t="shared" si="671"/>
        <v>0.48010373769041753</v>
      </c>
      <c r="B4804" s="2">
        <f t="shared" si="675"/>
        <v>48.009999999999017</v>
      </c>
      <c r="C4804" s="428">
        <f t="shared" si="672"/>
        <v>48.01</v>
      </c>
      <c r="D4804" s="425">
        <f t="shared" si="676"/>
        <v>0.48010373769042736</v>
      </c>
      <c r="E4804" s="433">
        <f t="shared" si="673"/>
        <v>48.01</v>
      </c>
      <c r="F4804" s="430">
        <f t="shared" si="677"/>
        <v>0.48980766978741225</v>
      </c>
      <c r="G4804" s="439">
        <f t="shared" si="674"/>
        <v>48.01</v>
      </c>
      <c r="H4804" s="435">
        <f t="shared" si="678"/>
        <v>0.48980766978741225</v>
      </c>
      <c r="I4804" s="577">
        <f t="shared" si="674"/>
        <v>48.01</v>
      </c>
      <c r="J4804" s="573">
        <f t="shared" si="679"/>
        <v>0.88330954800209671</v>
      </c>
    </row>
    <row r="4805" spans="1:10" x14ac:dyDescent="0.25">
      <c r="A4805">
        <f t="shared" ref="A4805:A4868" si="680">(((1+B4805/100)^A$2)*B4805/100)/(((1+B4805/100)^A$2)-1)</f>
        <v>0.48020373089934609</v>
      </c>
      <c r="B4805" s="2">
        <f t="shared" si="675"/>
        <v>48.019999999999015</v>
      </c>
      <c r="C4805" s="428">
        <f t="shared" si="672"/>
        <v>48.02</v>
      </c>
      <c r="D4805" s="425">
        <f t="shared" si="676"/>
        <v>0.48020373089935586</v>
      </c>
      <c r="E4805" s="433">
        <f t="shared" si="673"/>
        <v>48.02</v>
      </c>
      <c r="F4805" s="430">
        <f t="shared" si="677"/>
        <v>0.48990300156869482</v>
      </c>
      <c r="G4805" s="439">
        <f t="shared" si="674"/>
        <v>48.02</v>
      </c>
      <c r="H4805" s="435">
        <f t="shared" si="678"/>
        <v>0.48990300156869482</v>
      </c>
      <c r="I4805" s="577">
        <f t="shared" si="674"/>
        <v>48.02</v>
      </c>
      <c r="J4805" s="573">
        <f t="shared" si="679"/>
        <v>0.88339329086364016</v>
      </c>
    </row>
    <row r="4806" spans="1:10" x14ac:dyDescent="0.25">
      <c r="A4806">
        <f t="shared" si="680"/>
        <v>0.48030372412096189</v>
      </c>
      <c r="B4806" s="2">
        <f t="shared" si="675"/>
        <v>48.029999999999013</v>
      </c>
      <c r="C4806" s="428">
        <f t="shared" ref="C4806:C4869" si="681">ROUND(C4805+0.01,2)</f>
        <v>48.03</v>
      </c>
      <c r="D4806" s="425">
        <f t="shared" si="676"/>
        <v>0.48030372412097172</v>
      </c>
      <c r="E4806" s="433">
        <f t="shared" ref="E4806:E4869" si="682">ROUND(E4805+0.01,2)</f>
        <v>48.03</v>
      </c>
      <c r="F4806" s="430">
        <f t="shared" si="677"/>
        <v>0.48999833571708246</v>
      </c>
      <c r="G4806" s="439">
        <f t="shared" ref="G4806:I4869" si="683">ROUND(G4805+0.01,2)</f>
        <v>48.03</v>
      </c>
      <c r="H4806" s="435">
        <f t="shared" si="678"/>
        <v>0.48999833571708246</v>
      </c>
      <c r="I4806" s="577">
        <f t="shared" si="683"/>
        <v>48.03</v>
      </c>
      <c r="J4806" s="573">
        <f t="shared" si="679"/>
        <v>0.88347703503608443</v>
      </c>
    </row>
    <row r="4807" spans="1:10" x14ac:dyDescent="0.25">
      <c r="A4807">
        <f t="shared" si="680"/>
        <v>0.48040371735524073</v>
      </c>
      <c r="B4807" s="2">
        <f t="shared" si="675"/>
        <v>48.039999999999011</v>
      </c>
      <c r="C4807" s="428">
        <f t="shared" si="681"/>
        <v>48.04</v>
      </c>
      <c r="D4807" s="425">
        <f t="shared" si="676"/>
        <v>0.48040371735525061</v>
      </c>
      <c r="E4807" s="433">
        <f t="shared" si="682"/>
        <v>48.04</v>
      </c>
      <c r="F4807" s="430">
        <f t="shared" si="677"/>
        <v>0.49009367223135114</v>
      </c>
      <c r="G4807" s="439">
        <f t="shared" si="683"/>
        <v>48.04</v>
      </c>
      <c r="H4807" s="435">
        <f t="shared" si="678"/>
        <v>0.49009367223135114</v>
      </c>
      <c r="I4807" s="577">
        <f t="shared" si="683"/>
        <v>48.04</v>
      </c>
      <c r="J4807" s="573">
        <f t="shared" si="679"/>
        <v>0.88356078051927112</v>
      </c>
    </row>
    <row r="4808" spans="1:10" x14ac:dyDescent="0.25">
      <c r="A4808">
        <f t="shared" si="680"/>
        <v>0.48050371060215835</v>
      </c>
      <c r="B4808" s="2">
        <f t="shared" si="675"/>
        <v>48.04999999999901</v>
      </c>
      <c r="C4808" s="428">
        <f t="shared" si="681"/>
        <v>48.05</v>
      </c>
      <c r="D4808" s="425">
        <f t="shared" si="676"/>
        <v>0.48050371060216823</v>
      </c>
      <c r="E4808" s="433">
        <f t="shared" si="682"/>
        <v>48.05</v>
      </c>
      <c r="F4808" s="430">
        <f t="shared" si="677"/>
        <v>0.49018901111027691</v>
      </c>
      <c r="G4808" s="439">
        <f t="shared" si="683"/>
        <v>48.05</v>
      </c>
      <c r="H4808" s="435">
        <f t="shared" si="678"/>
        <v>0.49018901111027691</v>
      </c>
      <c r="I4808" s="577">
        <f t="shared" si="683"/>
        <v>48.05</v>
      </c>
      <c r="J4808" s="573">
        <f t="shared" si="679"/>
        <v>0.88364452731304177</v>
      </c>
    </row>
    <row r="4809" spans="1:10" x14ac:dyDescent="0.25">
      <c r="A4809">
        <f t="shared" si="680"/>
        <v>0.48060370386169049</v>
      </c>
      <c r="B4809" s="2">
        <f t="shared" si="675"/>
        <v>48.059999999999008</v>
      </c>
      <c r="C4809" s="428">
        <f t="shared" si="681"/>
        <v>48.06</v>
      </c>
      <c r="D4809" s="425">
        <f t="shared" si="676"/>
        <v>0.48060370386170048</v>
      </c>
      <c r="E4809" s="433">
        <f t="shared" si="682"/>
        <v>48.06</v>
      </c>
      <c r="F4809" s="430">
        <f t="shared" si="677"/>
        <v>0.49028435235263684</v>
      </c>
      <c r="G4809" s="439">
        <f t="shared" si="683"/>
        <v>48.06</v>
      </c>
      <c r="H4809" s="435">
        <f t="shared" si="678"/>
        <v>0.49028435235263684</v>
      </c>
      <c r="I4809" s="577">
        <f t="shared" si="683"/>
        <v>48.06</v>
      </c>
      <c r="J4809" s="573">
        <f t="shared" si="679"/>
        <v>0.88372827541723786</v>
      </c>
    </row>
    <row r="4810" spans="1:10" x14ac:dyDescent="0.25">
      <c r="A4810">
        <f t="shared" si="680"/>
        <v>0.48070369713381306</v>
      </c>
      <c r="B4810" s="2">
        <f t="shared" si="675"/>
        <v>48.069999999999006</v>
      </c>
      <c r="C4810" s="428">
        <f t="shared" si="681"/>
        <v>48.07</v>
      </c>
      <c r="D4810" s="425">
        <f t="shared" si="676"/>
        <v>0.48070369713382299</v>
      </c>
      <c r="E4810" s="433">
        <f t="shared" si="682"/>
        <v>48.07</v>
      </c>
      <c r="F4810" s="430">
        <f t="shared" si="677"/>
        <v>0.49037969595720809</v>
      </c>
      <c r="G4810" s="439">
        <f t="shared" si="683"/>
        <v>48.07</v>
      </c>
      <c r="H4810" s="435">
        <f t="shared" si="678"/>
        <v>0.49037969595720809</v>
      </c>
      <c r="I4810" s="577">
        <f t="shared" si="683"/>
        <v>48.07</v>
      </c>
      <c r="J4810" s="573">
        <f t="shared" si="679"/>
        <v>0.88381202483170063</v>
      </c>
    </row>
    <row r="4811" spans="1:10" x14ac:dyDescent="0.25">
      <c r="A4811">
        <f t="shared" si="680"/>
        <v>0.48080369041850174</v>
      </c>
      <c r="B4811" s="2">
        <f t="shared" si="675"/>
        <v>48.079999999999004</v>
      </c>
      <c r="C4811" s="428">
        <f t="shared" si="681"/>
        <v>48.08</v>
      </c>
      <c r="D4811" s="425">
        <f t="shared" si="676"/>
        <v>0.48080369041851173</v>
      </c>
      <c r="E4811" s="433">
        <f t="shared" si="682"/>
        <v>48.08</v>
      </c>
      <c r="F4811" s="430">
        <f t="shared" si="677"/>
        <v>0.49047504192276897</v>
      </c>
      <c r="G4811" s="439">
        <f t="shared" si="683"/>
        <v>48.08</v>
      </c>
      <c r="H4811" s="435">
        <f t="shared" si="678"/>
        <v>0.49047504192276897</v>
      </c>
      <c r="I4811" s="577">
        <f t="shared" si="683"/>
        <v>48.08</v>
      </c>
      <c r="J4811" s="573">
        <f t="shared" si="679"/>
        <v>0.8838957755562723</v>
      </c>
    </row>
    <row r="4812" spans="1:10" x14ac:dyDescent="0.25">
      <c r="A4812">
        <f t="shared" si="680"/>
        <v>0.48090368371573267</v>
      </c>
      <c r="B4812" s="2">
        <f t="shared" si="675"/>
        <v>48.089999999999002</v>
      </c>
      <c r="C4812" s="428">
        <f t="shared" si="681"/>
        <v>48.09</v>
      </c>
      <c r="D4812" s="425">
        <f t="shared" si="676"/>
        <v>0.48090368371574266</v>
      </c>
      <c r="E4812" s="433">
        <f t="shared" si="682"/>
        <v>48.09</v>
      </c>
      <c r="F4812" s="430">
        <f t="shared" si="677"/>
        <v>0.49057039024809812</v>
      </c>
      <c r="G4812" s="439">
        <f t="shared" si="683"/>
        <v>48.09</v>
      </c>
      <c r="H4812" s="435">
        <f t="shared" si="678"/>
        <v>0.49057039024809812</v>
      </c>
      <c r="I4812" s="577">
        <f t="shared" si="683"/>
        <v>48.09</v>
      </c>
      <c r="J4812" s="573">
        <f t="shared" si="679"/>
        <v>0.88397952759079357</v>
      </c>
    </row>
    <row r="4813" spans="1:10" x14ac:dyDescent="0.25">
      <c r="A4813">
        <f t="shared" si="680"/>
        <v>0.48100367702548169</v>
      </c>
      <c r="B4813" s="2">
        <f t="shared" si="675"/>
        <v>48.099999999999</v>
      </c>
      <c r="C4813" s="428">
        <f t="shared" si="681"/>
        <v>48.1</v>
      </c>
      <c r="D4813" s="425">
        <f t="shared" si="676"/>
        <v>0.48100367702549168</v>
      </c>
      <c r="E4813" s="433">
        <f t="shared" si="682"/>
        <v>48.1</v>
      </c>
      <c r="F4813" s="430">
        <f t="shared" si="677"/>
        <v>0.49066574093197485</v>
      </c>
      <c r="G4813" s="439">
        <f t="shared" si="683"/>
        <v>48.1</v>
      </c>
      <c r="H4813" s="435">
        <f t="shared" si="678"/>
        <v>0.49066574093197485</v>
      </c>
      <c r="I4813" s="577">
        <f t="shared" si="683"/>
        <v>48.1</v>
      </c>
      <c r="J4813" s="573">
        <f t="shared" si="679"/>
        <v>0.88406328093510678</v>
      </c>
    </row>
    <row r="4814" spans="1:10" x14ac:dyDescent="0.25">
      <c r="A4814">
        <f t="shared" si="680"/>
        <v>0.48110367034772472</v>
      </c>
      <c r="B4814" s="2">
        <f t="shared" si="675"/>
        <v>48.109999999998998</v>
      </c>
      <c r="C4814" s="428">
        <f t="shared" si="681"/>
        <v>48.11</v>
      </c>
      <c r="D4814" s="425">
        <f t="shared" si="676"/>
        <v>0.48110367034773482</v>
      </c>
      <c r="E4814" s="433">
        <f t="shared" si="682"/>
        <v>48.11</v>
      </c>
      <c r="F4814" s="430">
        <f t="shared" si="677"/>
        <v>0.49076109397317896</v>
      </c>
      <c r="G4814" s="439">
        <f t="shared" si="683"/>
        <v>48.11</v>
      </c>
      <c r="H4814" s="435">
        <f t="shared" si="678"/>
        <v>0.49076109397317896</v>
      </c>
      <c r="I4814" s="577">
        <f t="shared" si="683"/>
        <v>48.11</v>
      </c>
      <c r="J4814" s="573">
        <f t="shared" si="679"/>
        <v>0.88414703558905305</v>
      </c>
    </row>
    <row r="4815" spans="1:10" x14ac:dyDescent="0.25">
      <c r="A4815">
        <f t="shared" si="680"/>
        <v>0.48120366368243805</v>
      </c>
      <c r="B4815" s="2">
        <f t="shared" si="675"/>
        <v>48.119999999998996</v>
      </c>
      <c r="C4815" s="428">
        <f t="shared" si="681"/>
        <v>48.12</v>
      </c>
      <c r="D4815" s="425">
        <f t="shared" si="676"/>
        <v>0.48120366368244816</v>
      </c>
      <c r="E4815" s="433">
        <f t="shared" si="682"/>
        <v>48.12</v>
      </c>
      <c r="F4815" s="430">
        <f t="shared" si="677"/>
        <v>0.49085644937049111</v>
      </c>
      <c r="G4815" s="439">
        <f t="shared" si="683"/>
        <v>48.12</v>
      </c>
      <c r="H4815" s="435">
        <f t="shared" si="678"/>
        <v>0.49085644937049111</v>
      </c>
      <c r="I4815" s="577">
        <f t="shared" si="683"/>
        <v>48.12</v>
      </c>
      <c r="J4815" s="573">
        <f t="shared" si="679"/>
        <v>0.88423079155247464</v>
      </c>
    </row>
    <row r="4816" spans="1:10" x14ac:dyDescent="0.25">
      <c r="A4816">
        <f t="shared" si="680"/>
        <v>0.48130365702959765</v>
      </c>
      <c r="B4816" s="2">
        <f t="shared" si="675"/>
        <v>48.129999999998994</v>
      </c>
      <c r="C4816" s="428">
        <f t="shared" si="681"/>
        <v>48.13</v>
      </c>
      <c r="D4816" s="425">
        <f t="shared" si="676"/>
        <v>0.48130365702960781</v>
      </c>
      <c r="E4816" s="433">
        <f t="shared" si="682"/>
        <v>48.13</v>
      </c>
      <c r="F4816" s="430">
        <f t="shared" si="677"/>
        <v>0.49095180712269243</v>
      </c>
      <c r="G4816" s="439">
        <f t="shared" si="683"/>
        <v>48.13</v>
      </c>
      <c r="H4816" s="435">
        <f t="shared" si="678"/>
        <v>0.49095180712269243</v>
      </c>
      <c r="I4816" s="577">
        <f t="shared" si="683"/>
        <v>48.13</v>
      </c>
      <c r="J4816" s="573">
        <f t="shared" si="679"/>
        <v>0.88431454882521254</v>
      </c>
    </row>
    <row r="4817" spans="1:10" x14ac:dyDescent="0.25">
      <c r="A4817">
        <f t="shared" si="680"/>
        <v>0.4814036503891797</v>
      </c>
      <c r="B4817" s="2">
        <f t="shared" si="675"/>
        <v>48.139999999998992</v>
      </c>
      <c r="C4817" s="428">
        <f t="shared" si="681"/>
        <v>48.14</v>
      </c>
      <c r="D4817" s="425">
        <f t="shared" si="676"/>
        <v>0.48140365038918975</v>
      </c>
      <c r="E4817" s="433">
        <f t="shared" si="682"/>
        <v>48.14</v>
      </c>
      <c r="F4817" s="430">
        <f t="shared" si="677"/>
        <v>0.49104716722856467</v>
      </c>
      <c r="G4817" s="439">
        <f t="shared" si="683"/>
        <v>48.14</v>
      </c>
      <c r="H4817" s="435">
        <f t="shared" si="678"/>
        <v>0.49104716722856467</v>
      </c>
      <c r="I4817" s="577">
        <f t="shared" si="683"/>
        <v>48.14</v>
      </c>
      <c r="J4817" s="573">
        <f t="shared" si="679"/>
        <v>0.88439830740710879</v>
      </c>
    </row>
    <row r="4818" spans="1:10" x14ac:dyDescent="0.25">
      <c r="A4818">
        <f t="shared" si="680"/>
        <v>0.48150364376116039</v>
      </c>
      <c r="B4818" s="2">
        <f t="shared" si="675"/>
        <v>48.14999999999899</v>
      </c>
      <c r="C4818" s="428">
        <f t="shared" si="681"/>
        <v>48.15</v>
      </c>
      <c r="D4818" s="425">
        <f t="shared" si="676"/>
        <v>0.48150364376117044</v>
      </c>
      <c r="E4818" s="433">
        <f t="shared" si="682"/>
        <v>48.15</v>
      </c>
      <c r="F4818" s="430">
        <f t="shared" si="677"/>
        <v>0.49114252968688998</v>
      </c>
      <c r="G4818" s="439">
        <f t="shared" si="683"/>
        <v>48.15</v>
      </c>
      <c r="H4818" s="435">
        <f t="shared" si="678"/>
        <v>0.49114252968688998</v>
      </c>
      <c r="I4818" s="577">
        <f t="shared" si="683"/>
        <v>48.15</v>
      </c>
      <c r="J4818" s="573">
        <f t="shared" si="679"/>
        <v>0.88448206729800516</v>
      </c>
    </row>
    <row r="4819" spans="1:10" x14ac:dyDescent="0.25">
      <c r="A4819">
        <f t="shared" si="680"/>
        <v>0.48160363714551591</v>
      </c>
      <c r="B4819" s="2">
        <f t="shared" si="675"/>
        <v>48.159999999998988</v>
      </c>
      <c r="C4819" s="428">
        <f t="shared" si="681"/>
        <v>48.16</v>
      </c>
      <c r="D4819" s="425">
        <f t="shared" si="676"/>
        <v>0.48160363714552595</v>
      </c>
      <c r="E4819" s="433">
        <f t="shared" si="682"/>
        <v>48.16</v>
      </c>
      <c r="F4819" s="430">
        <f t="shared" si="677"/>
        <v>0.49123789449645155</v>
      </c>
      <c r="G4819" s="439">
        <f t="shared" si="683"/>
        <v>48.16</v>
      </c>
      <c r="H4819" s="435">
        <f t="shared" si="678"/>
        <v>0.49123789449645155</v>
      </c>
      <c r="I4819" s="577">
        <f t="shared" si="683"/>
        <v>48.16</v>
      </c>
      <c r="J4819" s="573">
        <f t="shared" si="679"/>
        <v>0.88456582849774334</v>
      </c>
    </row>
    <row r="4820" spans="1:10" x14ac:dyDescent="0.25">
      <c r="A4820">
        <f t="shared" si="680"/>
        <v>0.4817036305422227</v>
      </c>
      <c r="B4820" s="2">
        <f t="shared" si="675"/>
        <v>48.169999999998986</v>
      </c>
      <c r="C4820" s="428">
        <f t="shared" si="681"/>
        <v>48.17</v>
      </c>
      <c r="D4820" s="425">
        <f t="shared" si="676"/>
        <v>0.48170363054223281</v>
      </c>
      <c r="E4820" s="433">
        <f t="shared" si="682"/>
        <v>48.17</v>
      </c>
      <c r="F4820" s="430">
        <f t="shared" si="677"/>
        <v>0.49133326165603319</v>
      </c>
      <c r="G4820" s="439">
        <f t="shared" si="683"/>
        <v>48.17</v>
      </c>
      <c r="H4820" s="435">
        <f t="shared" si="678"/>
        <v>0.49133326165603319</v>
      </c>
      <c r="I4820" s="577">
        <f t="shared" si="683"/>
        <v>48.17</v>
      </c>
      <c r="J4820" s="573">
        <f t="shared" si="679"/>
        <v>0.88464959100616525</v>
      </c>
    </row>
    <row r="4821" spans="1:10" x14ac:dyDescent="0.25">
      <c r="A4821">
        <f t="shared" si="680"/>
        <v>0.48180362395125692</v>
      </c>
      <c r="B4821" s="2">
        <f t="shared" si="675"/>
        <v>48.179999999998984</v>
      </c>
      <c r="C4821" s="428">
        <f t="shared" si="681"/>
        <v>48.18</v>
      </c>
      <c r="D4821" s="425">
        <f t="shared" si="676"/>
        <v>0.48180362395126702</v>
      </c>
      <c r="E4821" s="433">
        <f t="shared" si="682"/>
        <v>48.18</v>
      </c>
      <c r="F4821" s="430">
        <f t="shared" si="677"/>
        <v>0.49142863116441848</v>
      </c>
      <c r="G4821" s="439">
        <f t="shared" si="683"/>
        <v>48.18</v>
      </c>
      <c r="H4821" s="435">
        <f t="shared" si="678"/>
        <v>0.49142863116441848</v>
      </c>
      <c r="I4821" s="577">
        <f t="shared" si="683"/>
        <v>48.18</v>
      </c>
      <c r="J4821" s="573">
        <f t="shared" si="679"/>
        <v>0.88473335482311211</v>
      </c>
    </row>
    <row r="4822" spans="1:10" x14ac:dyDescent="0.25">
      <c r="A4822">
        <f t="shared" si="680"/>
        <v>0.48190361737259507</v>
      </c>
      <c r="B4822" s="2">
        <f t="shared" si="675"/>
        <v>48.189999999998982</v>
      </c>
      <c r="C4822" s="428">
        <f t="shared" si="681"/>
        <v>48.19</v>
      </c>
      <c r="D4822" s="425">
        <f t="shared" si="676"/>
        <v>0.48190361737260523</v>
      </c>
      <c r="E4822" s="433">
        <f t="shared" si="682"/>
        <v>48.19</v>
      </c>
      <c r="F4822" s="430">
        <f t="shared" si="677"/>
        <v>0.49152400302039279</v>
      </c>
      <c r="G4822" s="439">
        <f t="shared" si="683"/>
        <v>48.19</v>
      </c>
      <c r="H4822" s="435">
        <f t="shared" si="678"/>
        <v>0.49152400302039279</v>
      </c>
      <c r="I4822" s="577">
        <f t="shared" si="683"/>
        <v>48.19</v>
      </c>
      <c r="J4822" s="573">
        <f t="shared" si="679"/>
        <v>0.88481711994842671</v>
      </c>
    </row>
    <row r="4823" spans="1:10" x14ac:dyDescent="0.25">
      <c r="A4823">
        <f t="shared" si="680"/>
        <v>0.48200361080621357</v>
      </c>
      <c r="B4823" s="2">
        <f t="shared" si="675"/>
        <v>48.19999999999898</v>
      </c>
      <c r="C4823" s="428">
        <f t="shared" si="681"/>
        <v>48.2</v>
      </c>
      <c r="D4823" s="425">
        <f t="shared" si="676"/>
        <v>0.48200361080622378</v>
      </c>
      <c r="E4823" s="433">
        <f t="shared" si="682"/>
        <v>48.2</v>
      </c>
      <c r="F4823" s="430">
        <f t="shared" si="677"/>
        <v>0.49161937722274113</v>
      </c>
      <c r="G4823" s="439">
        <f t="shared" si="683"/>
        <v>48.2</v>
      </c>
      <c r="H4823" s="435">
        <f t="shared" si="678"/>
        <v>0.49161937722274113</v>
      </c>
      <c r="I4823" s="577">
        <f t="shared" si="683"/>
        <v>48.2</v>
      </c>
      <c r="J4823" s="573">
        <f t="shared" si="679"/>
        <v>0.88490088638195008</v>
      </c>
    </row>
    <row r="4824" spans="1:10" x14ac:dyDescent="0.25">
      <c r="A4824">
        <f t="shared" si="680"/>
        <v>0.48210360425208887</v>
      </c>
      <c r="B4824" s="2">
        <f t="shared" si="675"/>
        <v>48.209999999998978</v>
      </c>
      <c r="C4824" s="428">
        <f t="shared" si="681"/>
        <v>48.21</v>
      </c>
      <c r="D4824" s="425">
        <f t="shared" si="676"/>
        <v>0.48210360425209914</v>
      </c>
      <c r="E4824" s="433">
        <f t="shared" si="682"/>
        <v>48.21</v>
      </c>
      <c r="F4824" s="430">
        <f t="shared" si="677"/>
        <v>0.49171475377024965</v>
      </c>
      <c r="G4824" s="439">
        <f t="shared" si="683"/>
        <v>48.21</v>
      </c>
      <c r="H4824" s="435">
        <f t="shared" si="678"/>
        <v>0.49171475377024965</v>
      </c>
      <c r="I4824" s="577">
        <f t="shared" si="683"/>
        <v>48.21</v>
      </c>
      <c r="J4824" s="573">
        <f t="shared" si="679"/>
        <v>0.88498465412352434</v>
      </c>
    </row>
    <row r="4825" spans="1:10" x14ac:dyDescent="0.25">
      <c r="A4825">
        <f t="shared" si="680"/>
        <v>0.4822035977101975</v>
      </c>
      <c r="B4825" s="2">
        <f t="shared" si="675"/>
        <v>48.219999999998976</v>
      </c>
      <c r="C4825" s="428">
        <f t="shared" si="681"/>
        <v>48.22</v>
      </c>
      <c r="D4825" s="425">
        <f t="shared" si="676"/>
        <v>0.48220359771020765</v>
      </c>
      <c r="E4825" s="433">
        <f t="shared" si="682"/>
        <v>48.22</v>
      </c>
      <c r="F4825" s="430">
        <f t="shared" si="677"/>
        <v>0.49181013266170504</v>
      </c>
      <c r="G4825" s="439">
        <f t="shared" si="683"/>
        <v>48.22</v>
      </c>
      <c r="H4825" s="435">
        <f t="shared" si="678"/>
        <v>0.49181013266170504</v>
      </c>
      <c r="I4825" s="577">
        <f t="shared" si="683"/>
        <v>48.22</v>
      </c>
      <c r="J4825" s="573">
        <f t="shared" si="679"/>
        <v>0.88506842317299161</v>
      </c>
    </row>
    <row r="4826" spans="1:10" x14ac:dyDescent="0.25">
      <c r="A4826">
        <f t="shared" si="680"/>
        <v>0.48230359118051602</v>
      </c>
      <c r="B4826" s="2">
        <f t="shared" si="675"/>
        <v>48.229999999998974</v>
      </c>
      <c r="C4826" s="428">
        <f t="shared" si="681"/>
        <v>48.23</v>
      </c>
      <c r="D4826" s="425">
        <f t="shared" si="676"/>
        <v>0.48230359118052624</v>
      </c>
      <c r="E4826" s="433">
        <f t="shared" si="682"/>
        <v>48.23</v>
      </c>
      <c r="F4826" s="430">
        <f t="shared" si="677"/>
        <v>0.49190551389589443</v>
      </c>
      <c r="G4826" s="439">
        <f t="shared" si="683"/>
        <v>48.23</v>
      </c>
      <c r="H4826" s="435">
        <f t="shared" si="678"/>
        <v>0.49190551389589443</v>
      </c>
      <c r="I4826" s="577">
        <f t="shared" si="683"/>
        <v>48.23</v>
      </c>
      <c r="J4826" s="573">
        <f t="shared" si="679"/>
        <v>0.88515219353019381</v>
      </c>
    </row>
    <row r="4827" spans="1:10" x14ac:dyDescent="0.25">
      <c r="A4827">
        <f t="shared" si="680"/>
        <v>0.48240358466302108</v>
      </c>
      <c r="B4827" s="2">
        <f t="shared" si="675"/>
        <v>48.239999999998972</v>
      </c>
      <c r="C4827" s="428">
        <f t="shared" si="681"/>
        <v>48.24</v>
      </c>
      <c r="D4827" s="425">
        <f t="shared" si="676"/>
        <v>0.48240358466303135</v>
      </c>
      <c r="E4827" s="433">
        <f t="shared" si="682"/>
        <v>48.24</v>
      </c>
      <c r="F4827" s="430">
        <f t="shared" si="677"/>
        <v>0.4920008974716058</v>
      </c>
      <c r="G4827" s="439">
        <f t="shared" si="683"/>
        <v>48.24</v>
      </c>
      <c r="H4827" s="435">
        <f t="shared" si="678"/>
        <v>0.4920008974716058</v>
      </c>
      <c r="I4827" s="577">
        <f t="shared" si="683"/>
        <v>48.24</v>
      </c>
      <c r="J4827" s="573">
        <f t="shared" si="679"/>
        <v>0.88523596519497283</v>
      </c>
    </row>
    <row r="4828" spans="1:10" x14ac:dyDescent="0.25">
      <c r="A4828">
        <f t="shared" si="680"/>
        <v>0.48250357815768929</v>
      </c>
      <c r="B4828" s="2">
        <f t="shared" si="675"/>
        <v>48.24999999999897</v>
      </c>
      <c r="C4828" s="428">
        <f t="shared" si="681"/>
        <v>48.25</v>
      </c>
      <c r="D4828" s="425">
        <f t="shared" si="676"/>
        <v>0.48250357815769968</v>
      </c>
      <c r="E4828" s="433">
        <f t="shared" si="682"/>
        <v>48.25</v>
      </c>
      <c r="F4828" s="430">
        <f t="shared" si="677"/>
        <v>0.49209628338762756</v>
      </c>
      <c r="G4828" s="439">
        <f t="shared" si="683"/>
        <v>48.25</v>
      </c>
      <c r="H4828" s="435">
        <f t="shared" si="678"/>
        <v>0.49209628338762756</v>
      </c>
      <c r="I4828" s="577">
        <f t="shared" si="683"/>
        <v>48.25</v>
      </c>
      <c r="J4828" s="573">
        <f t="shared" si="679"/>
        <v>0.88531973816717036</v>
      </c>
    </row>
    <row r="4829" spans="1:10" x14ac:dyDescent="0.25">
      <c r="A4829">
        <f t="shared" si="680"/>
        <v>0.48260357166449747</v>
      </c>
      <c r="B4829" s="2">
        <f t="shared" si="675"/>
        <v>48.259999999998968</v>
      </c>
      <c r="C4829" s="428">
        <f t="shared" si="681"/>
        <v>48.26</v>
      </c>
      <c r="D4829" s="425">
        <f t="shared" si="676"/>
        <v>0.48260357166450774</v>
      </c>
      <c r="E4829" s="433">
        <f t="shared" si="682"/>
        <v>48.26</v>
      </c>
      <c r="F4829" s="430">
        <f t="shared" si="677"/>
        <v>0.49219167164274857</v>
      </c>
      <c r="G4829" s="439">
        <f t="shared" si="683"/>
        <v>48.26</v>
      </c>
      <c r="H4829" s="435">
        <f t="shared" si="678"/>
        <v>0.49219167164274857</v>
      </c>
      <c r="I4829" s="577">
        <f t="shared" si="683"/>
        <v>48.26</v>
      </c>
      <c r="J4829" s="573">
        <f t="shared" si="679"/>
        <v>0.88540351244662863</v>
      </c>
    </row>
    <row r="4830" spans="1:10" x14ac:dyDescent="0.25">
      <c r="A4830">
        <f t="shared" si="680"/>
        <v>0.48270356518342222</v>
      </c>
      <c r="B4830" s="2">
        <f t="shared" si="675"/>
        <v>48.269999999998966</v>
      </c>
      <c r="C4830" s="428">
        <f t="shared" si="681"/>
        <v>48.27</v>
      </c>
      <c r="D4830" s="425">
        <f t="shared" si="676"/>
        <v>0.4827035651834326</v>
      </c>
      <c r="E4830" s="433">
        <f t="shared" si="682"/>
        <v>48.27</v>
      </c>
      <c r="F4830" s="430">
        <f t="shared" si="677"/>
        <v>0.49228706223575885</v>
      </c>
      <c r="G4830" s="439">
        <f t="shared" si="683"/>
        <v>48.27</v>
      </c>
      <c r="H4830" s="435">
        <f t="shared" si="678"/>
        <v>0.49228706223575885</v>
      </c>
      <c r="I4830" s="577">
        <f t="shared" si="683"/>
        <v>48.27</v>
      </c>
      <c r="J4830" s="573">
        <f t="shared" si="679"/>
        <v>0.88548728803318977</v>
      </c>
    </row>
    <row r="4831" spans="1:10" x14ac:dyDescent="0.25">
      <c r="A4831">
        <f t="shared" si="680"/>
        <v>0.48280355871444047</v>
      </c>
      <c r="B4831" s="2">
        <f t="shared" si="675"/>
        <v>48.279999999998964</v>
      </c>
      <c r="C4831" s="428">
        <f t="shared" si="681"/>
        <v>48.28</v>
      </c>
      <c r="D4831" s="425">
        <f t="shared" si="676"/>
        <v>0.48280355871445085</v>
      </c>
      <c r="E4831" s="433">
        <f t="shared" si="682"/>
        <v>48.28</v>
      </c>
      <c r="F4831" s="430">
        <f t="shared" si="677"/>
        <v>0.49238245516544832</v>
      </c>
      <c r="G4831" s="439">
        <f t="shared" si="683"/>
        <v>48.28</v>
      </c>
      <c r="H4831" s="435">
        <f t="shared" si="678"/>
        <v>0.49238245516544832</v>
      </c>
      <c r="I4831" s="577">
        <f t="shared" si="683"/>
        <v>48.28</v>
      </c>
      <c r="J4831" s="573">
        <f t="shared" si="679"/>
        <v>0.88557106492669546</v>
      </c>
    </row>
    <row r="4832" spans="1:10" x14ac:dyDescent="0.25">
      <c r="A4832">
        <f t="shared" si="680"/>
        <v>0.48290355225752901</v>
      </c>
      <c r="B4832" s="2">
        <f t="shared" ref="B4832:B4895" si="684">B4831+0.01</f>
        <v>48.289999999998962</v>
      </c>
      <c r="C4832" s="428">
        <f t="shared" si="681"/>
        <v>48.29</v>
      </c>
      <c r="D4832" s="425">
        <f t="shared" si="676"/>
        <v>0.48290355225753934</v>
      </c>
      <c r="E4832" s="433">
        <f t="shared" si="682"/>
        <v>48.29</v>
      </c>
      <c r="F4832" s="430">
        <f t="shared" si="677"/>
        <v>0.49247785043060793</v>
      </c>
      <c r="G4832" s="439">
        <f t="shared" si="683"/>
        <v>48.29</v>
      </c>
      <c r="H4832" s="435">
        <f t="shared" si="678"/>
        <v>0.49247785043060793</v>
      </c>
      <c r="I4832" s="577">
        <f t="shared" si="683"/>
        <v>48.29</v>
      </c>
      <c r="J4832" s="573">
        <f t="shared" si="679"/>
        <v>0.88565484312698872</v>
      </c>
    </row>
    <row r="4833" spans="1:10" x14ac:dyDescent="0.25">
      <c r="A4833">
        <f t="shared" si="680"/>
        <v>0.48300354581266469</v>
      </c>
      <c r="B4833" s="2">
        <f t="shared" si="684"/>
        <v>48.29999999999896</v>
      </c>
      <c r="C4833" s="428">
        <f t="shared" si="681"/>
        <v>48.3</v>
      </c>
      <c r="D4833" s="425">
        <f t="shared" si="676"/>
        <v>0.48300354581267513</v>
      </c>
      <c r="E4833" s="433">
        <f t="shared" si="682"/>
        <v>48.3</v>
      </c>
      <c r="F4833" s="430">
        <f t="shared" si="677"/>
        <v>0.49257324803002939</v>
      </c>
      <c r="G4833" s="439">
        <f t="shared" si="683"/>
        <v>48.3</v>
      </c>
      <c r="H4833" s="435">
        <f t="shared" si="678"/>
        <v>0.49257324803002939</v>
      </c>
      <c r="I4833" s="577">
        <f t="shared" si="683"/>
        <v>48.3</v>
      </c>
      <c r="J4833" s="573">
        <f t="shared" si="679"/>
        <v>0.88573862263391046</v>
      </c>
    </row>
    <row r="4834" spans="1:10" x14ac:dyDescent="0.25">
      <c r="A4834">
        <f t="shared" si="680"/>
        <v>0.48310353937982459</v>
      </c>
      <c r="B4834" s="2">
        <f t="shared" si="684"/>
        <v>48.309999999998958</v>
      </c>
      <c r="C4834" s="428">
        <f t="shared" si="681"/>
        <v>48.31</v>
      </c>
      <c r="D4834" s="425">
        <f t="shared" si="676"/>
        <v>0.48310353937983497</v>
      </c>
      <c r="E4834" s="433">
        <f t="shared" si="682"/>
        <v>48.31</v>
      </c>
      <c r="F4834" s="430">
        <f t="shared" si="677"/>
        <v>0.49266864796250459</v>
      </c>
      <c r="G4834" s="439">
        <f t="shared" si="683"/>
        <v>48.31</v>
      </c>
      <c r="H4834" s="435">
        <f t="shared" si="678"/>
        <v>0.49266864796250459</v>
      </c>
      <c r="I4834" s="577">
        <f t="shared" si="683"/>
        <v>48.31</v>
      </c>
      <c r="J4834" s="573">
        <f t="shared" si="679"/>
        <v>0.88582240344730367</v>
      </c>
    </row>
    <row r="4835" spans="1:10" x14ac:dyDescent="0.25">
      <c r="A4835">
        <f t="shared" si="680"/>
        <v>0.48320353295898544</v>
      </c>
      <c r="B4835" s="2">
        <f t="shared" si="684"/>
        <v>48.319999999998956</v>
      </c>
      <c r="C4835" s="428">
        <f t="shared" si="681"/>
        <v>48.32</v>
      </c>
      <c r="D4835" s="425">
        <f t="shared" si="676"/>
        <v>0.48320353295899593</v>
      </c>
      <c r="E4835" s="433">
        <f t="shared" si="682"/>
        <v>48.32</v>
      </c>
      <c r="F4835" s="430">
        <f t="shared" si="677"/>
        <v>0.49276405022682618</v>
      </c>
      <c r="G4835" s="439">
        <f t="shared" si="683"/>
        <v>48.32</v>
      </c>
      <c r="H4835" s="435">
        <f t="shared" si="678"/>
        <v>0.49276405022682618</v>
      </c>
      <c r="I4835" s="577">
        <f t="shared" si="683"/>
        <v>48.32</v>
      </c>
      <c r="J4835" s="573">
        <f t="shared" si="679"/>
        <v>0.88590618556701017</v>
      </c>
    </row>
    <row r="4836" spans="1:10" x14ac:dyDescent="0.25">
      <c r="A4836">
        <f t="shared" si="680"/>
        <v>0.48330352655012448</v>
      </c>
      <c r="B4836" s="2">
        <f t="shared" si="684"/>
        <v>48.329999999998954</v>
      </c>
      <c r="C4836" s="428">
        <f t="shared" si="681"/>
        <v>48.33</v>
      </c>
      <c r="D4836" s="425">
        <f t="shared" si="676"/>
        <v>0.48330352655013492</v>
      </c>
      <c r="E4836" s="433">
        <f t="shared" si="682"/>
        <v>48.33</v>
      </c>
      <c r="F4836" s="430">
        <f t="shared" si="677"/>
        <v>0.49285945482178767</v>
      </c>
      <c r="G4836" s="439">
        <f t="shared" si="683"/>
        <v>48.33</v>
      </c>
      <c r="H4836" s="435">
        <f t="shared" si="678"/>
        <v>0.49285945482178767</v>
      </c>
      <c r="I4836" s="577">
        <f t="shared" si="683"/>
        <v>48.33</v>
      </c>
      <c r="J4836" s="573">
        <f t="shared" si="679"/>
        <v>0.8859899689928723</v>
      </c>
    </row>
    <row r="4837" spans="1:10" x14ac:dyDescent="0.25">
      <c r="A4837">
        <f t="shared" si="680"/>
        <v>0.48340352015321875</v>
      </c>
      <c r="B4837" s="2">
        <f t="shared" si="684"/>
        <v>48.339999999998952</v>
      </c>
      <c r="C4837" s="428">
        <f t="shared" si="681"/>
        <v>48.34</v>
      </c>
      <c r="D4837" s="425">
        <f t="shared" si="676"/>
        <v>0.48340352015322918</v>
      </c>
      <c r="E4837" s="433">
        <f t="shared" si="682"/>
        <v>48.34</v>
      </c>
      <c r="F4837" s="430">
        <f t="shared" si="677"/>
        <v>0.4929548617461828</v>
      </c>
      <c r="G4837" s="439">
        <f t="shared" si="683"/>
        <v>48.34</v>
      </c>
      <c r="H4837" s="435">
        <f t="shared" si="678"/>
        <v>0.4929548617461828</v>
      </c>
      <c r="I4837" s="577">
        <f t="shared" si="683"/>
        <v>48.34</v>
      </c>
      <c r="J4837" s="573">
        <f t="shared" si="679"/>
        <v>0.88607375372473229</v>
      </c>
    </row>
    <row r="4838" spans="1:10" x14ac:dyDescent="0.25">
      <c r="A4838">
        <f t="shared" si="680"/>
        <v>0.4835035137682453</v>
      </c>
      <c r="B4838" s="2">
        <f t="shared" si="684"/>
        <v>48.34999999999895</v>
      </c>
      <c r="C4838" s="428">
        <f t="shared" si="681"/>
        <v>48.35</v>
      </c>
      <c r="D4838" s="425">
        <f t="shared" si="676"/>
        <v>0.48350351376825579</v>
      </c>
      <c r="E4838" s="433">
        <f t="shared" si="682"/>
        <v>48.35</v>
      </c>
      <c r="F4838" s="430">
        <f t="shared" si="677"/>
        <v>0.49305027099880622</v>
      </c>
      <c r="G4838" s="439">
        <f t="shared" si="683"/>
        <v>48.35</v>
      </c>
      <c r="H4838" s="435">
        <f t="shared" si="678"/>
        <v>0.49305027099880622</v>
      </c>
      <c r="I4838" s="577">
        <f t="shared" si="683"/>
        <v>48.35</v>
      </c>
      <c r="J4838" s="573">
        <f t="shared" si="679"/>
        <v>0.88615753976243206</v>
      </c>
    </row>
    <row r="4839" spans="1:10" x14ac:dyDescent="0.25">
      <c r="A4839">
        <f t="shared" si="680"/>
        <v>0.48360350739518126</v>
      </c>
      <c r="B4839" s="2">
        <f t="shared" si="684"/>
        <v>48.359999999998948</v>
      </c>
      <c r="C4839" s="428">
        <f t="shared" si="681"/>
        <v>48.36</v>
      </c>
      <c r="D4839" s="425">
        <f t="shared" si="676"/>
        <v>0.48360350739519176</v>
      </c>
      <c r="E4839" s="433">
        <f t="shared" si="682"/>
        <v>48.36</v>
      </c>
      <c r="F4839" s="430">
        <f t="shared" si="677"/>
        <v>0.49314568257845282</v>
      </c>
      <c r="G4839" s="439">
        <f t="shared" si="683"/>
        <v>48.36</v>
      </c>
      <c r="H4839" s="435">
        <f t="shared" si="678"/>
        <v>0.49314568257845282</v>
      </c>
      <c r="I4839" s="577">
        <f t="shared" si="683"/>
        <v>48.36</v>
      </c>
      <c r="J4839" s="573">
        <f t="shared" si="679"/>
        <v>0.88624132710581416</v>
      </c>
    </row>
    <row r="4840" spans="1:10" x14ac:dyDescent="0.25">
      <c r="A4840">
        <f t="shared" si="680"/>
        <v>0.48370350103400389</v>
      </c>
      <c r="B4840" s="2">
        <f t="shared" si="684"/>
        <v>48.369999999998946</v>
      </c>
      <c r="C4840" s="428">
        <f t="shared" si="681"/>
        <v>48.37</v>
      </c>
      <c r="D4840" s="425">
        <f t="shared" si="676"/>
        <v>0.48370350103401444</v>
      </c>
      <c r="E4840" s="433">
        <f t="shared" si="682"/>
        <v>48.37</v>
      </c>
      <c r="F4840" s="430">
        <f t="shared" si="677"/>
        <v>0.49324109648391856</v>
      </c>
      <c r="G4840" s="439">
        <f t="shared" si="683"/>
        <v>48.37</v>
      </c>
      <c r="H4840" s="435">
        <f t="shared" si="678"/>
        <v>0.49324109648391856</v>
      </c>
      <c r="I4840" s="577">
        <f t="shared" si="683"/>
        <v>48.37</v>
      </c>
      <c r="J4840" s="573">
        <f t="shared" si="679"/>
        <v>0.88632511575472051</v>
      </c>
    </row>
    <row r="4841" spans="1:10" x14ac:dyDescent="0.25">
      <c r="A4841">
        <f t="shared" si="680"/>
        <v>0.48380349468469058</v>
      </c>
      <c r="B4841" s="2">
        <f t="shared" si="684"/>
        <v>48.379999999998944</v>
      </c>
      <c r="C4841" s="428">
        <f t="shared" si="681"/>
        <v>48.38</v>
      </c>
      <c r="D4841" s="425">
        <f t="shared" si="676"/>
        <v>0.48380349468470113</v>
      </c>
      <c r="E4841" s="433">
        <f t="shared" si="682"/>
        <v>48.38</v>
      </c>
      <c r="F4841" s="430">
        <f t="shared" si="677"/>
        <v>0.49333651271399964</v>
      </c>
      <c r="G4841" s="439">
        <f t="shared" si="683"/>
        <v>48.38</v>
      </c>
      <c r="H4841" s="435">
        <f t="shared" si="678"/>
        <v>0.49333651271399964</v>
      </c>
      <c r="I4841" s="577">
        <f t="shared" si="683"/>
        <v>48.38</v>
      </c>
      <c r="J4841" s="573">
        <f t="shared" si="679"/>
        <v>0.88640890570899433</v>
      </c>
    </row>
    <row r="4842" spans="1:10" x14ac:dyDescent="0.25">
      <c r="A4842">
        <f t="shared" si="680"/>
        <v>0.48390348834721836</v>
      </c>
      <c r="B4842" s="2">
        <f t="shared" si="684"/>
        <v>48.389999999998942</v>
      </c>
      <c r="C4842" s="428">
        <f t="shared" si="681"/>
        <v>48.39</v>
      </c>
      <c r="D4842" s="425">
        <f t="shared" si="676"/>
        <v>0.48390348834722896</v>
      </c>
      <c r="E4842" s="433">
        <f t="shared" si="682"/>
        <v>48.39</v>
      </c>
      <c r="F4842" s="430">
        <f t="shared" si="677"/>
        <v>0.49343193126749302</v>
      </c>
      <c r="G4842" s="439">
        <f t="shared" si="683"/>
        <v>48.39</v>
      </c>
      <c r="H4842" s="435">
        <f t="shared" si="678"/>
        <v>0.49343193126749302</v>
      </c>
      <c r="I4842" s="577">
        <f t="shared" si="683"/>
        <v>48.39</v>
      </c>
      <c r="J4842" s="573">
        <f t="shared" si="679"/>
        <v>0.88649269696847688</v>
      </c>
    </row>
    <row r="4843" spans="1:10" x14ac:dyDescent="0.25">
      <c r="A4843">
        <f t="shared" si="680"/>
        <v>0.48400348202156479</v>
      </c>
      <c r="B4843" s="2">
        <f t="shared" si="684"/>
        <v>48.39999999999894</v>
      </c>
      <c r="C4843" s="428">
        <f t="shared" si="681"/>
        <v>48.4</v>
      </c>
      <c r="D4843" s="425">
        <f t="shared" si="676"/>
        <v>0.48400348202157534</v>
      </c>
      <c r="E4843" s="433">
        <f t="shared" si="682"/>
        <v>48.4</v>
      </c>
      <c r="F4843" s="430">
        <f t="shared" si="677"/>
        <v>0.49352735214319626</v>
      </c>
      <c r="G4843" s="439">
        <f t="shared" si="683"/>
        <v>48.4</v>
      </c>
      <c r="H4843" s="435">
        <f t="shared" si="678"/>
        <v>0.49352735214319626</v>
      </c>
      <c r="I4843" s="577">
        <f t="shared" si="683"/>
        <v>48.4</v>
      </c>
      <c r="J4843" s="573">
        <f t="shared" si="679"/>
        <v>0.88657648953301138</v>
      </c>
    </row>
    <row r="4844" spans="1:10" x14ac:dyDescent="0.25">
      <c r="A4844">
        <f t="shared" si="680"/>
        <v>0.48410347570770706</v>
      </c>
      <c r="B4844" s="2">
        <f t="shared" si="684"/>
        <v>48.409999999998938</v>
      </c>
      <c r="C4844" s="428">
        <f t="shared" si="681"/>
        <v>48.41</v>
      </c>
      <c r="D4844" s="425">
        <f t="shared" si="676"/>
        <v>0.48410347570771761</v>
      </c>
      <c r="E4844" s="433">
        <f t="shared" si="682"/>
        <v>48.41</v>
      </c>
      <c r="F4844" s="430">
        <f t="shared" si="677"/>
        <v>0.49362277533990745</v>
      </c>
      <c r="G4844" s="439">
        <f t="shared" si="683"/>
        <v>48.41</v>
      </c>
      <c r="H4844" s="435">
        <f t="shared" si="678"/>
        <v>0.49362277533990745</v>
      </c>
      <c r="I4844" s="577">
        <f t="shared" si="683"/>
        <v>48.41</v>
      </c>
      <c r="J4844" s="573">
        <f t="shared" si="679"/>
        <v>0.88666028340243952</v>
      </c>
    </row>
    <row r="4845" spans="1:10" x14ac:dyDescent="0.25">
      <c r="A4845">
        <f t="shared" si="680"/>
        <v>0.48420346940562276</v>
      </c>
      <c r="B4845" s="2">
        <f t="shared" si="684"/>
        <v>48.419999999998936</v>
      </c>
      <c r="C4845" s="428">
        <f t="shared" si="681"/>
        <v>48.42</v>
      </c>
      <c r="D4845" s="425">
        <f t="shared" si="676"/>
        <v>0.48420346940563341</v>
      </c>
      <c r="E4845" s="433">
        <f t="shared" si="682"/>
        <v>48.42</v>
      </c>
      <c r="F4845" s="430">
        <f t="shared" si="677"/>
        <v>0.49371820085642543</v>
      </c>
      <c r="G4845" s="439">
        <f t="shared" si="683"/>
        <v>48.42</v>
      </c>
      <c r="H4845" s="435">
        <f t="shared" si="678"/>
        <v>0.49371820085642543</v>
      </c>
      <c r="I4845" s="577">
        <f t="shared" si="683"/>
        <v>48.42</v>
      </c>
      <c r="J4845" s="573">
        <f t="shared" si="679"/>
        <v>0.88674407857660431</v>
      </c>
    </row>
    <row r="4846" spans="1:10" x14ac:dyDescent="0.25">
      <c r="A4846">
        <f t="shared" si="680"/>
        <v>0.48430346311528927</v>
      </c>
      <c r="B4846" s="2">
        <f t="shared" si="684"/>
        <v>48.429999999998934</v>
      </c>
      <c r="C4846" s="428">
        <f t="shared" si="681"/>
        <v>48.43</v>
      </c>
      <c r="D4846" s="425">
        <f t="shared" si="676"/>
        <v>0.48430346311529993</v>
      </c>
      <c r="E4846" s="433">
        <f t="shared" si="682"/>
        <v>48.43</v>
      </c>
      <c r="F4846" s="430">
        <f t="shared" si="677"/>
        <v>0.49381362869154932</v>
      </c>
      <c r="G4846" s="439">
        <f t="shared" si="683"/>
        <v>48.43</v>
      </c>
      <c r="H4846" s="435">
        <f t="shared" si="678"/>
        <v>0.49381362869154932</v>
      </c>
      <c r="I4846" s="577">
        <f t="shared" si="683"/>
        <v>48.43</v>
      </c>
      <c r="J4846" s="573">
        <f t="shared" si="679"/>
        <v>0.88682787505534755</v>
      </c>
    </row>
    <row r="4847" spans="1:10" x14ac:dyDescent="0.25">
      <c r="A4847">
        <f t="shared" si="680"/>
        <v>0.48440345683668407</v>
      </c>
      <c r="B4847" s="2">
        <f t="shared" si="684"/>
        <v>48.439999999998932</v>
      </c>
      <c r="C4847" s="428">
        <f t="shared" si="681"/>
        <v>48.44</v>
      </c>
      <c r="D4847" s="425">
        <f t="shared" si="676"/>
        <v>0.48440345683669478</v>
      </c>
      <c r="E4847" s="433">
        <f t="shared" si="682"/>
        <v>48.44</v>
      </c>
      <c r="F4847" s="430">
        <f t="shared" si="677"/>
        <v>0.49390905884407932</v>
      </c>
      <c r="G4847" s="439">
        <f t="shared" si="683"/>
        <v>48.44</v>
      </c>
      <c r="H4847" s="435">
        <f t="shared" si="678"/>
        <v>0.49390905884407932</v>
      </c>
      <c r="I4847" s="577">
        <f t="shared" si="683"/>
        <v>48.44</v>
      </c>
      <c r="J4847" s="573">
        <f t="shared" si="679"/>
        <v>0.88691167283851235</v>
      </c>
    </row>
    <row r="4848" spans="1:10" x14ac:dyDescent="0.25">
      <c r="A4848">
        <f t="shared" si="680"/>
        <v>0.48450345056978489</v>
      </c>
      <c r="B4848" s="2">
        <f t="shared" si="684"/>
        <v>48.44999999999893</v>
      </c>
      <c r="C4848" s="428">
        <f t="shared" si="681"/>
        <v>48.45</v>
      </c>
      <c r="D4848" s="425">
        <f t="shared" si="676"/>
        <v>0.48450345056979571</v>
      </c>
      <c r="E4848" s="433">
        <f t="shared" si="682"/>
        <v>48.45</v>
      </c>
      <c r="F4848" s="430">
        <f t="shared" si="677"/>
        <v>0.49400449131281587</v>
      </c>
      <c r="G4848" s="439">
        <f t="shared" si="683"/>
        <v>48.45</v>
      </c>
      <c r="H4848" s="435">
        <f t="shared" si="678"/>
        <v>0.49400449131281587</v>
      </c>
      <c r="I4848" s="577">
        <f t="shared" si="683"/>
        <v>48.45</v>
      </c>
      <c r="J4848" s="573">
        <f t="shared" si="679"/>
        <v>0.88699547192594075</v>
      </c>
    </row>
    <row r="4849" spans="1:10" x14ac:dyDescent="0.25">
      <c r="A4849">
        <f t="shared" si="680"/>
        <v>0.48460344431456925</v>
      </c>
      <c r="B4849" s="2">
        <f t="shared" si="684"/>
        <v>48.459999999998928</v>
      </c>
      <c r="C4849" s="428">
        <f t="shared" si="681"/>
        <v>48.46</v>
      </c>
      <c r="D4849" s="425">
        <f t="shared" si="676"/>
        <v>0.48460344431457991</v>
      </c>
      <c r="E4849" s="433">
        <f t="shared" si="682"/>
        <v>48.46</v>
      </c>
      <c r="F4849" s="430">
        <f t="shared" si="677"/>
        <v>0.49409992609656012</v>
      </c>
      <c r="G4849" s="439">
        <f t="shared" si="683"/>
        <v>48.46</v>
      </c>
      <c r="H4849" s="435">
        <f t="shared" si="678"/>
        <v>0.49409992609656012</v>
      </c>
      <c r="I4849" s="577">
        <f t="shared" si="683"/>
        <v>48.46</v>
      </c>
      <c r="J4849" s="573">
        <f t="shared" si="679"/>
        <v>0.88707927231747574</v>
      </c>
    </row>
    <row r="4850" spans="1:10" x14ac:dyDescent="0.25">
      <c r="A4850">
        <f t="shared" si="680"/>
        <v>0.48470343807101463</v>
      </c>
      <c r="B4850" s="2">
        <f t="shared" si="684"/>
        <v>48.469999999998926</v>
      </c>
      <c r="C4850" s="428">
        <f t="shared" si="681"/>
        <v>48.47</v>
      </c>
      <c r="D4850" s="425">
        <f t="shared" si="676"/>
        <v>0.48470343807102545</v>
      </c>
      <c r="E4850" s="433">
        <f t="shared" si="682"/>
        <v>48.47</v>
      </c>
      <c r="F4850" s="430">
        <f t="shared" si="677"/>
        <v>0.49419536319411383</v>
      </c>
      <c r="G4850" s="439">
        <f t="shared" si="683"/>
        <v>48.47</v>
      </c>
      <c r="H4850" s="435">
        <f t="shared" si="678"/>
        <v>0.49419536319411383</v>
      </c>
      <c r="I4850" s="577">
        <f t="shared" si="683"/>
        <v>48.47</v>
      </c>
      <c r="J4850" s="573">
        <f t="shared" si="679"/>
        <v>0.88716307401295935</v>
      </c>
    </row>
    <row r="4851" spans="1:10" x14ac:dyDescent="0.25">
      <c r="A4851">
        <f t="shared" si="680"/>
        <v>0.48480343183909902</v>
      </c>
      <c r="B4851" s="2">
        <f t="shared" si="684"/>
        <v>48.479999999998924</v>
      </c>
      <c r="C4851" s="428">
        <f t="shared" si="681"/>
        <v>48.48</v>
      </c>
      <c r="D4851" s="425">
        <f t="shared" si="676"/>
        <v>0.48480343183910968</v>
      </c>
      <c r="E4851" s="433">
        <f t="shared" si="682"/>
        <v>48.48</v>
      </c>
      <c r="F4851" s="430">
        <f t="shared" si="677"/>
        <v>0.49429080260427927</v>
      </c>
      <c r="G4851" s="439">
        <f t="shared" si="683"/>
        <v>48.48</v>
      </c>
      <c r="H4851" s="435">
        <f t="shared" si="678"/>
        <v>0.49429080260427927</v>
      </c>
      <c r="I4851" s="577">
        <f t="shared" si="683"/>
        <v>48.48</v>
      </c>
      <c r="J4851" s="573">
        <f t="shared" si="679"/>
        <v>0.88724687701223426</v>
      </c>
    </row>
    <row r="4852" spans="1:10" x14ac:dyDescent="0.25">
      <c r="A4852">
        <f t="shared" si="680"/>
        <v>0.4849034256187999</v>
      </c>
      <c r="B4852" s="2">
        <f t="shared" si="684"/>
        <v>48.489999999998922</v>
      </c>
      <c r="C4852" s="428">
        <f t="shared" si="681"/>
        <v>48.49</v>
      </c>
      <c r="D4852" s="425">
        <f t="shared" si="676"/>
        <v>0.48490342561881072</v>
      </c>
      <c r="E4852" s="433">
        <f t="shared" si="682"/>
        <v>48.49</v>
      </c>
      <c r="F4852" s="430">
        <f t="shared" si="677"/>
        <v>0.49438624432585965</v>
      </c>
      <c r="G4852" s="439">
        <f t="shared" si="683"/>
        <v>48.49</v>
      </c>
      <c r="H4852" s="435">
        <f t="shared" si="678"/>
        <v>0.49438624432585965</v>
      </c>
      <c r="I4852" s="577">
        <f t="shared" si="683"/>
        <v>48.49</v>
      </c>
      <c r="J4852" s="573">
        <f t="shared" si="679"/>
        <v>0.88733068131514337</v>
      </c>
    </row>
    <row r="4853" spans="1:10" x14ac:dyDescent="0.25">
      <c r="A4853">
        <f t="shared" si="680"/>
        <v>0.48500341941009528</v>
      </c>
      <c r="B4853" s="2">
        <f t="shared" si="684"/>
        <v>48.49999999999892</v>
      </c>
      <c r="C4853" s="428">
        <f t="shared" si="681"/>
        <v>48.5</v>
      </c>
      <c r="D4853" s="425">
        <f t="shared" si="676"/>
        <v>0.48500341941010605</v>
      </c>
      <c r="E4853" s="433">
        <f t="shared" si="682"/>
        <v>48.5</v>
      </c>
      <c r="F4853" s="430">
        <f t="shared" si="677"/>
        <v>0.49448168835765821</v>
      </c>
      <c r="G4853" s="439">
        <f t="shared" si="683"/>
        <v>48.5</v>
      </c>
      <c r="H4853" s="435">
        <f t="shared" si="678"/>
        <v>0.49448168835765821</v>
      </c>
      <c r="I4853" s="577">
        <f t="shared" si="683"/>
        <v>48.5</v>
      </c>
      <c r="J4853" s="573">
        <f t="shared" si="679"/>
        <v>0.88741448692152947</v>
      </c>
    </row>
    <row r="4854" spans="1:10" x14ac:dyDescent="0.25">
      <c r="A4854">
        <f t="shared" si="680"/>
        <v>0.48510341321296269</v>
      </c>
      <c r="B4854" s="2">
        <f t="shared" si="684"/>
        <v>48.509999999998918</v>
      </c>
      <c r="C4854" s="428">
        <f t="shared" si="681"/>
        <v>48.51</v>
      </c>
      <c r="D4854" s="425">
        <f t="shared" si="676"/>
        <v>0.48510341321297357</v>
      </c>
      <c r="E4854" s="433">
        <f t="shared" si="682"/>
        <v>48.51</v>
      </c>
      <c r="F4854" s="430">
        <f t="shared" si="677"/>
        <v>0.4945771346984793</v>
      </c>
      <c r="G4854" s="439">
        <f t="shared" si="683"/>
        <v>48.51</v>
      </c>
      <c r="H4854" s="435">
        <f t="shared" si="678"/>
        <v>0.4945771346984793</v>
      </c>
      <c r="I4854" s="577">
        <f t="shared" si="683"/>
        <v>48.51</v>
      </c>
      <c r="J4854" s="573">
        <f t="shared" si="679"/>
        <v>0.88749829383123413</v>
      </c>
    </row>
    <row r="4855" spans="1:10" x14ac:dyDescent="0.25">
      <c r="A4855">
        <f t="shared" si="680"/>
        <v>0.48520340702738024</v>
      </c>
      <c r="B4855" s="2">
        <f t="shared" si="684"/>
        <v>48.519999999998916</v>
      </c>
      <c r="C4855" s="428">
        <f t="shared" si="681"/>
        <v>48.52</v>
      </c>
      <c r="D4855" s="425">
        <f t="shared" si="676"/>
        <v>0.48520340702739118</v>
      </c>
      <c r="E4855" s="433">
        <f t="shared" si="682"/>
        <v>48.52</v>
      </c>
      <c r="F4855" s="430">
        <f t="shared" si="677"/>
        <v>0.49467258334712771</v>
      </c>
      <c r="G4855" s="439">
        <f t="shared" si="683"/>
        <v>48.52</v>
      </c>
      <c r="H4855" s="435">
        <f t="shared" si="678"/>
        <v>0.49467258334712771</v>
      </c>
      <c r="I4855" s="577">
        <f t="shared" si="683"/>
        <v>48.52</v>
      </c>
      <c r="J4855" s="573">
        <f t="shared" si="679"/>
        <v>0.88758210204410104</v>
      </c>
    </row>
    <row r="4856" spans="1:10" x14ac:dyDescent="0.25">
      <c r="A4856">
        <f t="shared" si="680"/>
        <v>0.48530340085332579</v>
      </c>
      <c r="B4856" s="2">
        <f t="shared" si="684"/>
        <v>48.529999999998914</v>
      </c>
      <c r="C4856" s="428">
        <f t="shared" si="681"/>
        <v>48.53</v>
      </c>
      <c r="D4856" s="425">
        <f t="shared" si="676"/>
        <v>0.48530340085333667</v>
      </c>
      <c r="E4856" s="433">
        <f t="shared" si="682"/>
        <v>48.53</v>
      </c>
      <c r="F4856" s="430">
        <f t="shared" si="677"/>
        <v>0.49476803430240868</v>
      </c>
      <c r="G4856" s="439">
        <f t="shared" si="683"/>
        <v>48.53</v>
      </c>
      <c r="H4856" s="435">
        <f t="shared" si="678"/>
        <v>0.49476803430240868</v>
      </c>
      <c r="I4856" s="577">
        <f t="shared" si="683"/>
        <v>48.53</v>
      </c>
      <c r="J4856" s="573">
        <f t="shared" si="679"/>
        <v>0.88766591155997276</v>
      </c>
    </row>
    <row r="4857" spans="1:10" x14ac:dyDescent="0.25">
      <c r="A4857">
        <f t="shared" si="680"/>
        <v>0.4854033946907772</v>
      </c>
      <c r="B4857" s="2">
        <f t="shared" si="684"/>
        <v>48.539999999998912</v>
      </c>
      <c r="C4857" s="428">
        <f t="shared" si="681"/>
        <v>48.54</v>
      </c>
      <c r="D4857" s="425">
        <f t="shared" si="676"/>
        <v>0.48540339469078814</v>
      </c>
      <c r="E4857" s="433">
        <f t="shared" si="682"/>
        <v>48.54</v>
      </c>
      <c r="F4857" s="430">
        <f t="shared" si="677"/>
        <v>0.49486348756312826</v>
      </c>
      <c r="G4857" s="439">
        <f t="shared" si="683"/>
        <v>48.54</v>
      </c>
      <c r="H4857" s="435">
        <f t="shared" si="678"/>
        <v>0.49486348756312826</v>
      </c>
      <c r="I4857" s="577">
        <f t="shared" si="683"/>
        <v>48.54</v>
      </c>
      <c r="J4857" s="573">
        <f t="shared" si="679"/>
        <v>0.88774972237869143</v>
      </c>
    </row>
    <row r="4858" spans="1:10" x14ac:dyDescent="0.25">
      <c r="A4858">
        <f t="shared" si="680"/>
        <v>0.48550338853971259</v>
      </c>
      <c r="B4858" s="2">
        <f t="shared" si="684"/>
        <v>48.54999999999891</v>
      </c>
      <c r="C4858" s="428">
        <f t="shared" si="681"/>
        <v>48.55</v>
      </c>
      <c r="D4858" s="425">
        <f t="shared" si="676"/>
        <v>0.48550338853972347</v>
      </c>
      <c r="E4858" s="433">
        <f t="shared" si="682"/>
        <v>48.55</v>
      </c>
      <c r="F4858" s="430">
        <f t="shared" si="677"/>
        <v>0.49495894312809291</v>
      </c>
      <c r="G4858" s="439">
        <f t="shared" si="683"/>
        <v>48.55</v>
      </c>
      <c r="H4858" s="435">
        <f t="shared" si="678"/>
        <v>0.49495894312809291</v>
      </c>
      <c r="I4858" s="577">
        <f t="shared" si="683"/>
        <v>48.55</v>
      </c>
      <c r="J4858" s="573">
        <f t="shared" si="679"/>
        <v>0.8878335345001005</v>
      </c>
    </row>
    <row r="4859" spans="1:10" x14ac:dyDescent="0.25">
      <c r="A4859">
        <f t="shared" si="680"/>
        <v>0.48560338240010997</v>
      </c>
      <c r="B4859" s="2">
        <f t="shared" si="684"/>
        <v>48.559999999998908</v>
      </c>
      <c r="C4859" s="428">
        <f t="shared" si="681"/>
        <v>48.56</v>
      </c>
      <c r="D4859" s="425">
        <f t="shared" si="676"/>
        <v>0.48560338240012085</v>
      </c>
      <c r="E4859" s="433">
        <f t="shared" si="682"/>
        <v>48.56</v>
      </c>
      <c r="F4859" s="430">
        <f t="shared" si="677"/>
        <v>0.49505440099610998</v>
      </c>
      <c r="G4859" s="439">
        <f t="shared" si="683"/>
        <v>48.56</v>
      </c>
      <c r="H4859" s="435">
        <f t="shared" si="678"/>
        <v>0.49505440099610998</v>
      </c>
      <c r="I4859" s="577">
        <f t="shared" si="683"/>
        <v>48.56</v>
      </c>
      <c r="J4859" s="573">
        <f t="shared" si="679"/>
        <v>0.88791734792404253</v>
      </c>
    </row>
    <row r="4860" spans="1:10" x14ac:dyDescent="0.25">
      <c r="A4860">
        <f t="shared" si="680"/>
        <v>0.48570337627194732</v>
      </c>
      <c r="B4860" s="2">
        <f t="shared" si="684"/>
        <v>48.569999999998906</v>
      </c>
      <c r="C4860" s="428">
        <f t="shared" si="681"/>
        <v>48.57</v>
      </c>
      <c r="D4860" s="425">
        <f t="shared" si="676"/>
        <v>0.4857033762719582</v>
      </c>
      <c r="E4860" s="433">
        <f t="shared" si="682"/>
        <v>48.57</v>
      </c>
      <c r="F4860" s="430">
        <f t="shared" si="677"/>
        <v>0.49514986116598703</v>
      </c>
      <c r="G4860" s="439">
        <f t="shared" si="683"/>
        <v>48.57</v>
      </c>
      <c r="H4860" s="435">
        <f t="shared" si="678"/>
        <v>0.49514986116598703</v>
      </c>
      <c r="I4860" s="577">
        <f t="shared" si="683"/>
        <v>48.57</v>
      </c>
      <c r="J4860" s="573">
        <f t="shared" si="679"/>
        <v>0.88800116265036</v>
      </c>
    </row>
    <row r="4861" spans="1:10" x14ac:dyDescent="0.25">
      <c r="A4861">
        <f t="shared" si="680"/>
        <v>0.4858033701552027</v>
      </c>
      <c r="B4861" s="2">
        <f t="shared" si="684"/>
        <v>48.579999999998904</v>
      </c>
      <c r="C4861" s="428">
        <f t="shared" si="681"/>
        <v>48.58</v>
      </c>
      <c r="D4861" s="425">
        <f t="shared" si="676"/>
        <v>0.48580337015521369</v>
      </c>
      <c r="E4861" s="433">
        <f t="shared" si="682"/>
        <v>48.58</v>
      </c>
      <c r="F4861" s="430">
        <f t="shared" si="677"/>
        <v>0.49524532363653245</v>
      </c>
      <c r="G4861" s="439">
        <f t="shared" si="683"/>
        <v>48.58</v>
      </c>
      <c r="H4861" s="435">
        <f t="shared" si="678"/>
        <v>0.49524532363653245</v>
      </c>
      <c r="I4861" s="577">
        <f t="shared" si="683"/>
        <v>48.58</v>
      </c>
      <c r="J4861" s="573">
        <f t="shared" si="679"/>
        <v>0.88808497867889613</v>
      </c>
    </row>
    <row r="4862" spans="1:10" x14ac:dyDescent="0.25">
      <c r="A4862">
        <f t="shared" si="680"/>
        <v>0.48590336404985457</v>
      </c>
      <c r="B4862" s="2">
        <f t="shared" si="684"/>
        <v>48.589999999998902</v>
      </c>
      <c r="C4862" s="428">
        <f t="shared" si="681"/>
        <v>48.59</v>
      </c>
      <c r="D4862" s="425">
        <f t="shared" si="676"/>
        <v>0.48590336404986562</v>
      </c>
      <c r="E4862" s="433">
        <f t="shared" si="682"/>
        <v>48.59</v>
      </c>
      <c r="F4862" s="430">
        <f t="shared" si="677"/>
        <v>0.49534078840655532</v>
      </c>
      <c r="G4862" s="439">
        <f t="shared" si="683"/>
        <v>48.59</v>
      </c>
      <c r="H4862" s="435">
        <f t="shared" si="678"/>
        <v>0.49534078840655532</v>
      </c>
      <c r="I4862" s="577">
        <f t="shared" si="683"/>
        <v>48.59</v>
      </c>
      <c r="J4862" s="573">
        <f t="shared" si="679"/>
        <v>0.88816879600949361</v>
      </c>
    </row>
    <row r="4863" spans="1:10" x14ac:dyDescent="0.25">
      <c r="A4863">
        <f t="shared" si="680"/>
        <v>0.48600335795588095</v>
      </c>
      <c r="B4863" s="2">
        <f t="shared" si="684"/>
        <v>48.5999999999989</v>
      </c>
      <c r="C4863" s="428">
        <f t="shared" si="681"/>
        <v>48.6</v>
      </c>
      <c r="D4863" s="425">
        <f t="shared" si="676"/>
        <v>0.48600335795589195</v>
      </c>
      <c r="E4863" s="433">
        <f t="shared" si="682"/>
        <v>48.6</v>
      </c>
      <c r="F4863" s="430">
        <f t="shared" si="677"/>
        <v>0.49543625547486514</v>
      </c>
      <c r="G4863" s="439">
        <f t="shared" si="683"/>
        <v>48.6</v>
      </c>
      <c r="H4863" s="435">
        <f t="shared" si="678"/>
        <v>0.49543625547486514</v>
      </c>
      <c r="I4863" s="577">
        <f t="shared" si="683"/>
        <v>48.6</v>
      </c>
      <c r="J4863" s="573">
        <f t="shared" si="679"/>
        <v>0.88825261464199523</v>
      </c>
    </row>
    <row r="4864" spans="1:10" x14ac:dyDescent="0.25">
      <c r="A4864">
        <f t="shared" si="680"/>
        <v>0.48610335187326015</v>
      </c>
      <c r="B4864" s="2">
        <f t="shared" si="684"/>
        <v>48.609999999998898</v>
      </c>
      <c r="C4864" s="428">
        <f t="shared" si="681"/>
        <v>48.61</v>
      </c>
      <c r="D4864" s="425">
        <f t="shared" si="676"/>
        <v>0.48610335187327114</v>
      </c>
      <c r="E4864" s="433">
        <f t="shared" si="682"/>
        <v>48.61</v>
      </c>
      <c r="F4864" s="430">
        <f t="shared" si="677"/>
        <v>0.49553172484027191</v>
      </c>
      <c r="G4864" s="439">
        <f t="shared" si="683"/>
        <v>48.61</v>
      </c>
      <c r="H4864" s="435">
        <f t="shared" si="678"/>
        <v>0.49553172484027191</v>
      </c>
      <c r="I4864" s="577">
        <f t="shared" si="683"/>
        <v>48.61</v>
      </c>
      <c r="J4864" s="573">
        <f t="shared" si="679"/>
        <v>0.88833643457624401</v>
      </c>
    </row>
    <row r="4865" spans="1:10" x14ac:dyDescent="0.25">
      <c r="A4865">
        <f t="shared" si="680"/>
        <v>0.48620334580197039</v>
      </c>
      <c r="B4865" s="2">
        <f t="shared" si="684"/>
        <v>48.619999999998896</v>
      </c>
      <c r="C4865" s="428">
        <f t="shared" si="681"/>
        <v>48.62</v>
      </c>
      <c r="D4865" s="425">
        <f t="shared" si="676"/>
        <v>0.48620334580198143</v>
      </c>
      <c r="E4865" s="433">
        <f t="shared" si="682"/>
        <v>48.62</v>
      </c>
      <c r="F4865" s="430">
        <f t="shared" si="677"/>
        <v>0.49562719650158665</v>
      </c>
      <c r="G4865" s="439">
        <f t="shared" si="683"/>
        <v>48.62</v>
      </c>
      <c r="H4865" s="435">
        <f t="shared" si="678"/>
        <v>0.49562719650158665</v>
      </c>
      <c r="I4865" s="577">
        <f t="shared" si="683"/>
        <v>48.62</v>
      </c>
      <c r="J4865" s="573">
        <f t="shared" si="679"/>
        <v>0.88842025581208262</v>
      </c>
    </row>
    <row r="4866" spans="1:10" x14ac:dyDescent="0.25">
      <c r="A4866">
        <f t="shared" si="680"/>
        <v>0.48630333974199008</v>
      </c>
      <c r="B4866" s="2">
        <f t="shared" si="684"/>
        <v>48.629999999998894</v>
      </c>
      <c r="C4866" s="428">
        <f t="shared" si="681"/>
        <v>48.63</v>
      </c>
      <c r="D4866" s="425">
        <f t="shared" si="676"/>
        <v>0.48630333974200118</v>
      </c>
      <c r="E4866" s="433">
        <f t="shared" si="682"/>
        <v>48.63</v>
      </c>
      <c r="F4866" s="430">
        <f t="shared" si="677"/>
        <v>0.49572267045762053</v>
      </c>
      <c r="G4866" s="439">
        <f t="shared" si="683"/>
        <v>48.63</v>
      </c>
      <c r="H4866" s="435">
        <f t="shared" si="678"/>
        <v>0.49572267045762053</v>
      </c>
      <c r="I4866" s="577">
        <f t="shared" si="683"/>
        <v>48.63</v>
      </c>
      <c r="J4866" s="573">
        <f t="shared" si="679"/>
        <v>0.88850407834935452</v>
      </c>
    </row>
    <row r="4867" spans="1:10" x14ac:dyDescent="0.25">
      <c r="A4867">
        <f t="shared" si="680"/>
        <v>0.48640333369329763</v>
      </c>
      <c r="B4867" s="2">
        <f t="shared" si="684"/>
        <v>48.639999999998892</v>
      </c>
      <c r="C4867" s="428">
        <f t="shared" si="681"/>
        <v>48.64</v>
      </c>
      <c r="D4867" s="425">
        <f t="shared" ref="D4867:D4930" si="685">(((1+C4867/100)^D$2)*C4867/100)/(((1+C4867/100)^D$2)-1)</f>
        <v>0.48640333369330868</v>
      </c>
      <c r="E4867" s="433">
        <f t="shared" si="682"/>
        <v>48.64</v>
      </c>
      <c r="F4867" s="430">
        <f t="shared" ref="F4867:F4930" si="686">(((1+E4867/100)^F$2)*E4867/100)/(((1+E4867/100)^F$2)-1)</f>
        <v>0.4958181467071856</v>
      </c>
      <c r="G4867" s="439">
        <f t="shared" si="683"/>
        <v>48.64</v>
      </c>
      <c r="H4867" s="435">
        <f t="shared" ref="H4867:H4930" si="687">(((1+G4867/100)^H$2)*G4867/100)/(((1+G4867/100)^H$2)-1)</f>
        <v>0.4958181467071856</v>
      </c>
      <c r="I4867" s="577">
        <f t="shared" si="683"/>
        <v>48.64</v>
      </c>
      <c r="J4867" s="573">
        <f t="shared" ref="J4867:J4930" si="688">(((1+I4867/100)^J$2)*I4867/100)/(((1+I4867/100)^J$2)-1)</f>
        <v>0.88858790218790218</v>
      </c>
    </row>
    <row r="4868" spans="1:10" x14ac:dyDescent="0.25">
      <c r="A4868">
        <f t="shared" si="680"/>
        <v>0.48650332765587129</v>
      </c>
      <c r="B4868" s="2">
        <f t="shared" si="684"/>
        <v>48.64999999999889</v>
      </c>
      <c r="C4868" s="428">
        <f t="shared" si="681"/>
        <v>48.65</v>
      </c>
      <c r="D4868" s="425">
        <f t="shared" si="685"/>
        <v>0.48650332765588239</v>
      </c>
      <c r="E4868" s="433">
        <f t="shared" si="682"/>
        <v>48.65</v>
      </c>
      <c r="F4868" s="430">
        <f t="shared" si="686"/>
        <v>0.49591362524909433</v>
      </c>
      <c r="G4868" s="439">
        <f t="shared" si="683"/>
        <v>48.65</v>
      </c>
      <c r="H4868" s="435">
        <f t="shared" si="687"/>
        <v>0.49591362524909433</v>
      </c>
      <c r="I4868" s="577">
        <f t="shared" si="683"/>
        <v>48.65</v>
      </c>
      <c r="J4868" s="573">
        <f t="shared" si="688"/>
        <v>0.88867172732756894</v>
      </c>
    </row>
    <row r="4869" spans="1:10" x14ac:dyDescent="0.25">
      <c r="A4869">
        <f t="shared" ref="A4869:A4932" si="689">(((1+B4869/100)^A$2)*B4869/100)/(((1+B4869/100)^A$2)-1)</f>
        <v>0.48660332162968967</v>
      </c>
      <c r="B4869" s="2">
        <f t="shared" si="684"/>
        <v>48.659999999998888</v>
      </c>
      <c r="C4869" s="428">
        <f t="shared" si="681"/>
        <v>48.66</v>
      </c>
      <c r="D4869" s="425">
        <f t="shared" si="685"/>
        <v>0.48660332162970088</v>
      </c>
      <c r="E4869" s="433">
        <f t="shared" si="682"/>
        <v>48.66</v>
      </c>
      <c r="F4869" s="430">
        <f t="shared" si="686"/>
        <v>0.49600910608215981</v>
      </c>
      <c r="G4869" s="439">
        <f t="shared" si="683"/>
        <v>48.66</v>
      </c>
      <c r="H4869" s="435">
        <f t="shared" si="687"/>
        <v>0.49600910608215981</v>
      </c>
      <c r="I4869" s="577">
        <f t="shared" si="683"/>
        <v>48.66</v>
      </c>
      <c r="J4869" s="573">
        <f t="shared" si="688"/>
        <v>0.8887555537681977</v>
      </c>
    </row>
    <row r="4870" spans="1:10" x14ac:dyDescent="0.25">
      <c r="A4870">
        <f t="shared" si="689"/>
        <v>0.48670331561473135</v>
      </c>
      <c r="B4870" s="2">
        <f t="shared" si="684"/>
        <v>48.669999999998886</v>
      </c>
      <c r="C4870" s="428">
        <f t="shared" ref="C4870:C4933" si="690">ROUND(C4869+0.01,2)</f>
        <v>48.67</v>
      </c>
      <c r="D4870" s="425">
        <f t="shared" si="685"/>
        <v>0.48670331561474245</v>
      </c>
      <c r="E4870" s="433">
        <f t="shared" ref="E4870:E4933" si="691">ROUND(E4869+0.01,2)</f>
        <v>48.67</v>
      </c>
      <c r="F4870" s="430">
        <f t="shared" si="686"/>
        <v>0.49610458920519607</v>
      </c>
      <c r="G4870" s="439">
        <f t="shared" ref="G4870:I4933" si="692">ROUND(G4869+0.01,2)</f>
        <v>48.67</v>
      </c>
      <c r="H4870" s="435">
        <f t="shared" si="687"/>
        <v>0.49610458920519607</v>
      </c>
      <c r="I4870" s="577">
        <f t="shared" si="692"/>
        <v>48.67</v>
      </c>
      <c r="J4870" s="573">
        <f t="shared" si="688"/>
        <v>0.88883938150963127</v>
      </c>
    </row>
    <row r="4871" spans="1:10" x14ac:dyDescent="0.25">
      <c r="A4871">
        <f t="shared" si="689"/>
        <v>0.48680330961097468</v>
      </c>
      <c r="B4871" s="2">
        <f t="shared" si="684"/>
        <v>48.679999999998884</v>
      </c>
      <c r="C4871" s="428">
        <f t="shared" si="690"/>
        <v>48.68</v>
      </c>
      <c r="D4871" s="425">
        <f t="shared" si="685"/>
        <v>0.48680330961098589</v>
      </c>
      <c r="E4871" s="433">
        <f t="shared" si="691"/>
        <v>48.68</v>
      </c>
      <c r="F4871" s="430">
        <f t="shared" si="686"/>
        <v>0.49620007461701698</v>
      </c>
      <c r="G4871" s="439">
        <f t="shared" si="692"/>
        <v>48.68</v>
      </c>
      <c r="H4871" s="435">
        <f t="shared" si="687"/>
        <v>0.49620007461701698</v>
      </c>
      <c r="I4871" s="577">
        <f t="shared" si="692"/>
        <v>48.68</v>
      </c>
      <c r="J4871" s="573">
        <f t="shared" si="688"/>
        <v>0.88892321055171297</v>
      </c>
    </row>
    <row r="4872" spans="1:10" x14ac:dyDescent="0.25">
      <c r="A4872">
        <f t="shared" si="689"/>
        <v>0.48690330361839845</v>
      </c>
      <c r="B4872" s="2">
        <f t="shared" si="684"/>
        <v>48.689999999998882</v>
      </c>
      <c r="C4872" s="428">
        <f t="shared" si="690"/>
        <v>48.69</v>
      </c>
      <c r="D4872" s="425">
        <f t="shared" si="685"/>
        <v>0.4869033036184095</v>
      </c>
      <c r="E4872" s="433">
        <f t="shared" si="691"/>
        <v>48.69</v>
      </c>
      <c r="F4872" s="430">
        <f t="shared" si="686"/>
        <v>0.49629556231643784</v>
      </c>
      <c r="G4872" s="439">
        <f t="shared" si="692"/>
        <v>48.69</v>
      </c>
      <c r="H4872" s="435">
        <f t="shared" si="687"/>
        <v>0.49629556231643784</v>
      </c>
      <c r="I4872" s="577">
        <f t="shared" si="692"/>
        <v>48.69</v>
      </c>
      <c r="J4872" s="573">
        <f t="shared" si="688"/>
        <v>0.88900704089428617</v>
      </c>
    </row>
    <row r="4873" spans="1:10" x14ac:dyDescent="0.25">
      <c r="A4873">
        <f t="shared" si="689"/>
        <v>0.48700329763698108</v>
      </c>
      <c r="B4873" s="2">
        <f t="shared" si="684"/>
        <v>48.69999999999888</v>
      </c>
      <c r="C4873" s="428">
        <f t="shared" si="690"/>
        <v>48.7</v>
      </c>
      <c r="D4873" s="425">
        <f t="shared" si="685"/>
        <v>0.48700329763699235</v>
      </c>
      <c r="E4873" s="433">
        <f t="shared" si="691"/>
        <v>48.7</v>
      </c>
      <c r="F4873" s="430">
        <f t="shared" si="686"/>
        <v>0.4963910523022742</v>
      </c>
      <c r="G4873" s="439">
        <f t="shared" si="692"/>
        <v>48.7</v>
      </c>
      <c r="H4873" s="435">
        <f t="shared" si="687"/>
        <v>0.4963910523022742</v>
      </c>
      <c r="I4873" s="577">
        <f t="shared" si="692"/>
        <v>48.7</v>
      </c>
      <c r="J4873" s="573">
        <f t="shared" si="688"/>
        <v>0.88909087253719332</v>
      </c>
    </row>
    <row r="4874" spans="1:10" x14ac:dyDescent="0.25">
      <c r="A4874">
        <f t="shared" si="689"/>
        <v>0.48710329166670135</v>
      </c>
      <c r="B4874" s="2">
        <f t="shared" si="684"/>
        <v>48.709999999998878</v>
      </c>
      <c r="C4874" s="428">
        <f t="shared" si="690"/>
        <v>48.71</v>
      </c>
      <c r="D4874" s="425">
        <f t="shared" si="685"/>
        <v>0.48710329166671268</v>
      </c>
      <c r="E4874" s="433">
        <f t="shared" si="691"/>
        <v>48.71</v>
      </c>
      <c r="F4874" s="430">
        <f t="shared" si="686"/>
        <v>0.49648654457334196</v>
      </c>
      <c r="G4874" s="439">
        <f t="shared" si="692"/>
        <v>48.71</v>
      </c>
      <c r="H4874" s="435">
        <f t="shared" si="687"/>
        <v>0.49648654457334196</v>
      </c>
      <c r="I4874" s="577">
        <f t="shared" si="692"/>
        <v>48.71</v>
      </c>
      <c r="J4874" s="573">
        <f t="shared" si="688"/>
        <v>0.8891747054802781</v>
      </c>
    </row>
    <row r="4875" spans="1:10" x14ac:dyDescent="0.25">
      <c r="A4875">
        <f t="shared" si="689"/>
        <v>0.48720328570753813</v>
      </c>
      <c r="B4875" s="2">
        <f t="shared" si="684"/>
        <v>48.719999999998876</v>
      </c>
      <c r="C4875" s="428">
        <f t="shared" si="690"/>
        <v>48.72</v>
      </c>
      <c r="D4875" s="425">
        <f t="shared" si="685"/>
        <v>0.48720328570754928</v>
      </c>
      <c r="E4875" s="433">
        <f t="shared" si="691"/>
        <v>48.72</v>
      </c>
      <c r="F4875" s="430">
        <f t="shared" si="686"/>
        <v>0.49658203912845778</v>
      </c>
      <c r="G4875" s="439">
        <f t="shared" si="692"/>
        <v>48.72</v>
      </c>
      <c r="H4875" s="435">
        <f t="shared" si="687"/>
        <v>0.49658203912845778</v>
      </c>
      <c r="I4875" s="577">
        <f t="shared" si="692"/>
        <v>48.72</v>
      </c>
      <c r="J4875" s="573">
        <f t="shared" si="688"/>
        <v>0.88925853972338365</v>
      </c>
    </row>
    <row r="4876" spans="1:10" x14ac:dyDescent="0.25">
      <c r="A4876">
        <f t="shared" si="689"/>
        <v>0.48730327975946985</v>
      </c>
      <c r="B4876" s="2">
        <f t="shared" si="684"/>
        <v>48.729999999998874</v>
      </c>
      <c r="C4876" s="428">
        <f t="shared" si="690"/>
        <v>48.73</v>
      </c>
      <c r="D4876" s="425">
        <f t="shared" si="685"/>
        <v>0.48730327975948107</v>
      </c>
      <c r="E4876" s="433">
        <f t="shared" si="691"/>
        <v>48.73</v>
      </c>
      <c r="F4876" s="430">
        <f t="shared" si="686"/>
        <v>0.49667753596643927</v>
      </c>
      <c r="G4876" s="439">
        <f t="shared" si="692"/>
        <v>48.73</v>
      </c>
      <c r="H4876" s="435">
        <f t="shared" si="687"/>
        <v>0.49667753596643927</v>
      </c>
      <c r="I4876" s="577">
        <f t="shared" si="692"/>
        <v>48.73</v>
      </c>
      <c r="J4876" s="573">
        <f t="shared" si="688"/>
        <v>0.88934237526635318</v>
      </c>
    </row>
    <row r="4877" spans="1:10" x14ac:dyDescent="0.25">
      <c r="A4877">
        <f t="shared" si="689"/>
        <v>0.48740327382247561</v>
      </c>
      <c r="B4877" s="2">
        <f t="shared" si="684"/>
        <v>48.739999999998872</v>
      </c>
      <c r="C4877" s="428">
        <f t="shared" si="690"/>
        <v>48.74</v>
      </c>
      <c r="D4877" s="425">
        <f t="shared" si="685"/>
        <v>0.48740327382248688</v>
      </c>
      <c r="E4877" s="433">
        <f t="shared" si="691"/>
        <v>48.74</v>
      </c>
      <c r="F4877" s="430">
        <f t="shared" si="686"/>
        <v>0.49677303508610421</v>
      </c>
      <c r="G4877" s="439">
        <f t="shared" si="692"/>
        <v>48.74</v>
      </c>
      <c r="H4877" s="435">
        <f t="shared" si="687"/>
        <v>0.49677303508610421</v>
      </c>
      <c r="I4877" s="577">
        <f t="shared" si="692"/>
        <v>48.74</v>
      </c>
      <c r="J4877" s="573">
        <f t="shared" si="688"/>
        <v>0.8894262121090295</v>
      </c>
    </row>
    <row r="4878" spans="1:10" x14ac:dyDescent="0.25">
      <c r="A4878">
        <f t="shared" si="689"/>
        <v>0.48750326789653409</v>
      </c>
      <c r="B4878" s="2">
        <f t="shared" si="684"/>
        <v>48.74999999999887</v>
      </c>
      <c r="C4878" s="428">
        <f t="shared" si="690"/>
        <v>48.75</v>
      </c>
      <c r="D4878" s="425">
        <f t="shared" si="685"/>
        <v>0.48750326789654541</v>
      </c>
      <c r="E4878" s="433">
        <f t="shared" si="691"/>
        <v>48.75</v>
      </c>
      <c r="F4878" s="430">
        <f t="shared" si="686"/>
        <v>0.49686853648627105</v>
      </c>
      <c r="G4878" s="439">
        <f t="shared" si="692"/>
        <v>48.75</v>
      </c>
      <c r="H4878" s="435">
        <f t="shared" si="687"/>
        <v>0.49686853648627105</v>
      </c>
      <c r="I4878" s="577">
        <f t="shared" si="692"/>
        <v>48.75</v>
      </c>
      <c r="J4878" s="573">
        <f t="shared" si="688"/>
        <v>0.88951005025125629</v>
      </c>
    </row>
    <row r="4879" spans="1:10" x14ac:dyDescent="0.25">
      <c r="A4879">
        <f t="shared" si="689"/>
        <v>0.48760326198162424</v>
      </c>
      <c r="B4879" s="2">
        <f t="shared" si="684"/>
        <v>48.759999999998868</v>
      </c>
      <c r="C4879" s="428">
        <f t="shared" si="690"/>
        <v>48.76</v>
      </c>
      <c r="D4879" s="425">
        <f t="shared" si="685"/>
        <v>0.48760326198163556</v>
      </c>
      <c r="E4879" s="433">
        <f t="shared" si="691"/>
        <v>48.76</v>
      </c>
      <c r="F4879" s="430">
        <f t="shared" si="686"/>
        <v>0.4969640401657589</v>
      </c>
      <c r="G4879" s="439">
        <f t="shared" si="692"/>
        <v>48.76</v>
      </c>
      <c r="H4879" s="435">
        <f t="shared" si="687"/>
        <v>0.4969640401657589</v>
      </c>
      <c r="I4879" s="577">
        <f t="shared" si="692"/>
        <v>48.76</v>
      </c>
      <c r="J4879" s="573">
        <f t="shared" si="688"/>
        <v>0.88959388969287656</v>
      </c>
    </row>
    <row r="4880" spans="1:10" x14ac:dyDescent="0.25">
      <c r="A4880">
        <f t="shared" si="689"/>
        <v>0.48770325607772502</v>
      </c>
      <c r="B4880" s="2">
        <f t="shared" si="684"/>
        <v>48.769999999998866</v>
      </c>
      <c r="C4880" s="428">
        <f t="shared" si="690"/>
        <v>48.77</v>
      </c>
      <c r="D4880" s="425">
        <f t="shared" si="685"/>
        <v>0.48770325607773629</v>
      </c>
      <c r="E4880" s="433">
        <f t="shared" si="691"/>
        <v>48.77</v>
      </c>
      <c r="F4880" s="430">
        <f t="shared" si="686"/>
        <v>0.49705954612338754</v>
      </c>
      <c r="G4880" s="439">
        <f t="shared" si="692"/>
        <v>48.77</v>
      </c>
      <c r="H4880" s="435">
        <f t="shared" si="687"/>
        <v>0.49705954612338754</v>
      </c>
      <c r="I4880" s="577">
        <f t="shared" si="692"/>
        <v>48.77</v>
      </c>
      <c r="J4880" s="573">
        <f t="shared" si="688"/>
        <v>0.8896777304337341</v>
      </c>
    </row>
    <row r="4881" spans="1:10" x14ac:dyDescent="0.25">
      <c r="A4881">
        <f t="shared" si="689"/>
        <v>0.48780325018481518</v>
      </c>
      <c r="B4881" s="2">
        <f t="shared" si="684"/>
        <v>48.779999999998864</v>
      </c>
      <c r="C4881" s="428">
        <f t="shared" si="690"/>
        <v>48.78</v>
      </c>
      <c r="D4881" s="425">
        <f t="shared" si="685"/>
        <v>0.48780325018482656</v>
      </c>
      <c r="E4881" s="433">
        <f t="shared" si="691"/>
        <v>48.78</v>
      </c>
      <c r="F4881" s="430">
        <f t="shared" si="686"/>
        <v>0.49715505435797724</v>
      </c>
      <c r="G4881" s="439">
        <f t="shared" si="692"/>
        <v>48.78</v>
      </c>
      <c r="H4881" s="435">
        <f t="shared" si="687"/>
        <v>0.49715505435797724</v>
      </c>
      <c r="I4881" s="577">
        <f t="shared" si="692"/>
        <v>48.78</v>
      </c>
      <c r="J4881" s="573">
        <f t="shared" si="688"/>
        <v>0.88976157247367149</v>
      </c>
    </row>
    <row r="4882" spans="1:10" x14ac:dyDescent="0.25">
      <c r="A4882">
        <f t="shared" si="689"/>
        <v>0.48790324430287402</v>
      </c>
      <c r="B4882" s="2">
        <f t="shared" si="684"/>
        <v>48.789999999998862</v>
      </c>
      <c r="C4882" s="428">
        <f t="shared" si="690"/>
        <v>48.79</v>
      </c>
      <c r="D4882" s="425">
        <f t="shared" si="685"/>
        <v>0.4879032443028854</v>
      </c>
      <c r="E4882" s="433">
        <f t="shared" si="691"/>
        <v>48.79</v>
      </c>
      <c r="F4882" s="430">
        <f t="shared" si="686"/>
        <v>0.49725056486834879</v>
      </c>
      <c r="G4882" s="439">
        <f t="shared" si="692"/>
        <v>48.79</v>
      </c>
      <c r="H4882" s="435">
        <f t="shared" si="687"/>
        <v>0.49725056486834879</v>
      </c>
      <c r="I4882" s="577">
        <f t="shared" si="692"/>
        <v>48.79</v>
      </c>
      <c r="J4882" s="573">
        <f t="shared" si="688"/>
        <v>0.88984541581253274</v>
      </c>
    </row>
    <row r="4883" spans="1:10" x14ac:dyDescent="0.25">
      <c r="A4883">
        <f t="shared" si="689"/>
        <v>0.48800323843188037</v>
      </c>
      <c r="B4883" s="2">
        <f t="shared" si="684"/>
        <v>48.79999999999886</v>
      </c>
      <c r="C4883" s="428">
        <f t="shared" si="690"/>
        <v>48.8</v>
      </c>
      <c r="D4883" s="425">
        <f t="shared" si="685"/>
        <v>0.48800323843189169</v>
      </c>
      <c r="E4883" s="433">
        <f t="shared" si="691"/>
        <v>48.8</v>
      </c>
      <c r="F4883" s="430">
        <f t="shared" si="686"/>
        <v>0.49734607765332367</v>
      </c>
      <c r="G4883" s="439">
        <f t="shared" si="692"/>
        <v>48.8</v>
      </c>
      <c r="H4883" s="435">
        <f t="shared" si="687"/>
        <v>0.49734607765332367</v>
      </c>
      <c r="I4883" s="577">
        <f t="shared" si="692"/>
        <v>48.8</v>
      </c>
      <c r="J4883" s="573">
        <f t="shared" si="688"/>
        <v>0.88992926045016063</v>
      </c>
    </row>
    <row r="4884" spans="1:10" x14ac:dyDescent="0.25">
      <c r="A4884">
        <f t="shared" si="689"/>
        <v>0.48810323257181337</v>
      </c>
      <c r="B4884" s="2">
        <f t="shared" si="684"/>
        <v>48.809999999998858</v>
      </c>
      <c r="C4884" s="428">
        <f t="shared" si="690"/>
        <v>48.81</v>
      </c>
      <c r="D4884" s="425">
        <f t="shared" si="685"/>
        <v>0.48810323257182481</v>
      </c>
      <c r="E4884" s="433">
        <f t="shared" si="691"/>
        <v>48.81</v>
      </c>
      <c r="F4884" s="430">
        <f t="shared" si="686"/>
        <v>0.49744159271172417</v>
      </c>
      <c r="G4884" s="439">
        <f t="shared" si="692"/>
        <v>48.81</v>
      </c>
      <c r="H4884" s="435">
        <f t="shared" si="687"/>
        <v>0.49744159271172417</v>
      </c>
      <c r="I4884" s="577">
        <f t="shared" si="692"/>
        <v>48.81</v>
      </c>
      <c r="J4884" s="573">
        <f t="shared" si="688"/>
        <v>0.8900131063863993</v>
      </c>
    </row>
    <row r="4885" spans="1:10" x14ac:dyDescent="0.25">
      <c r="A4885">
        <f t="shared" si="689"/>
        <v>0.48820322672265221</v>
      </c>
      <c r="B4885" s="2">
        <f t="shared" si="684"/>
        <v>48.819999999998856</v>
      </c>
      <c r="C4885" s="428">
        <f t="shared" si="690"/>
        <v>48.82</v>
      </c>
      <c r="D4885" s="425">
        <f t="shared" si="685"/>
        <v>0.48820322672266375</v>
      </c>
      <c r="E4885" s="433">
        <f t="shared" si="691"/>
        <v>48.82</v>
      </c>
      <c r="F4885" s="430">
        <f t="shared" si="686"/>
        <v>0.49753711004237261</v>
      </c>
      <c r="G4885" s="439">
        <f t="shared" si="692"/>
        <v>48.82</v>
      </c>
      <c r="H4885" s="435">
        <f t="shared" si="687"/>
        <v>0.49753711004237261</v>
      </c>
      <c r="I4885" s="577">
        <f t="shared" si="692"/>
        <v>48.82</v>
      </c>
      <c r="J4885" s="573">
        <f t="shared" si="688"/>
        <v>0.89009695362109165</v>
      </c>
    </row>
    <row r="4886" spans="1:10" x14ac:dyDescent="0.25">
      <c r="A4886">
        <f t="shared" si="689"/>
        <v>0.48830322088437605</v>
      </c>
      <c r="B4886" s="2">
        <f t="shared" si="684"/>
        <v>48.829999999998854</v>
      </c>
      <c r="C4886" s="428">
        <f t="shared" si="690"/>
        <v>48.83</v>
      </c>
      <c r="D4886" s="425">
        <f t="shared" si="685"/>
        <v>0.48830322088438743</v>
      </c>
      <c r="E4886" s="433">
        <f t="shared" si="691"/>
        <v>48.83</v>
      </c>
      <c r="F4886" s="430">
        <f t="shared" si="686"/>
        <v>0.49763262964409244</v>
      </c>
      <c r="G4886" s="439">
        <f t="shared" si="692"/>
        <v>48.83</v>
      </c>
      <c r="H4886" s="435">
        <f t="shared" si="687"/>
        <v>0.49763262964409244</v>
      </c>
      <c r="I4886" s="577">
        <f t="shared" si="692"/>
        <v>48.83</v>
      </c>
      <c r="J4886" s="573">
        <f t="shared" si="688"/>
        <v>0.89018080215408113</v>
      </c>
    </row>
    <row r="4887" spans="1:10" x14ac:dyDescent="0.25">
      <c r="A4887">
        <f t="shared" si="689"/>
        <v>0.4884032150569641</v>
      </c>
      <c r="B4887" s="2">
        <f t="shared" si="684"/>
        <v>48.839999999998852</v>
      </c>
      <c r="C4887" s="428">
        <f t="shared" si="690"/>
        <v>48.84</v>
      </c>
      <c r="D4887" s="425">
        <f t="shared" si="685"/>
        <v>0.48840321505697559</v>
      </c>
      <c r="E4887" s="433">
        <f t="shared" si="691"/>
        <v>48.84</v>
      </c>
      <c r="F4887" s="430">
        <f t="shared" si="686"/>
        <v>0.4977281515157076</v>
      </c>
      <c r="G4887" s="439">
        <f t="shared" si="692"/>
        <v>48.84</v>
      </c>
      <c r="H4887" s="435">
        <f t="shared" si="687"/>
        <v>0.4977281515157076</v>
      </c>
      <c r="I4887" s="577">
        <f t="shared" si="692"/>
        <v>48.84</v>
      </c>
      <c r="J4887" s="573">
        <f t="shared" si="688"/>
        <v>0.89026465198521154</v>
      </c>
    </row>
    <row r="4888" spans="1:10" x14ac:dyDescent="0.25">
      <c r="A4888">
        <f t="shared" si="689"/>
        <v>0.48850320924039553</v>
      </c>
      <c r="B4888" s="2">
        <f t="shared" si="684"/>
        <v>48.84999999999885</v>
      </c>
      <c r="C4888" s="428">
        <f t="shared" si="690"/>
        <v>48.85</v>
      </c>
      <c r="D4888" s="425">
        <f t="shared" si="685"/>
        <v>0.48850320924040708</v>
      </c>
      <c r="E4888" s="433">
        <f t="shared" si="691"/>
        <v>48.85</v>
      </c>
      <c r="F4888" s="430">
        <f t="shared" si="686"/>
        <v>0.49782367565604224</v>
      </c>
      <c r="G4888" s="439">
        <f t="shared" si="692"/>
        <v>48.85</v>
      </c>
      <c r="H4888" s="435">
        <f t="shared" si="687"/>
        <v>0.49782367565604224</v>
      </c>
      <c r="I4888" s="577">
        <f t="shared" si="692"/>
        <v>48.85</v>
      </c>
      <c r="J4888" s="573">
        <f t="shared" si="688"/>
        <v>0.8903485031143259</v>
      </c>
    </row>
    <row r="4889" spans="1:10" x14ac:dyDescent="0.25">
      <c r="A4889">
        <f t="shared" si="689"/>
        <v>0.48860320343464975</v>
      </c>
      <c r="B4889" s="2">
        <f t="shared" si="684"/>
        <v>48.859999999998848</v>
      </c>
      <c r="C4889" s="428">
        <f t="shared" si="690"/>
        <v>48.86</v>
      </c>
      <c r="D4889" s="425">
        <f t="shared" si="685"/>
        <v>0.48860320343466118</v>
      </c>
      <c r="E4889" s="433">
        <f t="shared" si="691"/>
        <v>48.86</v>
      </c>
      <c r="F4889" s="430">
        <f t="shared" si="686"/>
        <v>0.49791920206392165</v>
      </c>
      <c r="G4889" s="439">
        <f t="shared" si="692"/>
        <v>48.86</v>
      </c>
      <c r="H4889" s="435">
        <f t="shared" si="687"/>
        <v>0.49791920206392165</v>
      </c>
      <c r="I4889" s="577">
        <f t="shared" si="692"/>
        <v>48.86</v>
      </c>
      <c r="J4889" s="573">
        <f t="shared" si="688"/>
        <v>0.89043235554126821</v>
      </c>
    </row>
    <row r="4890" spans="1:10" x14ac:dyDescent="0.25">
      <c r="A4890">
        <f t="shared" si="689"/>
        <v>0.48870319763970593</v>
      </c>
      <c r="B4890" s="2">
        <f t="shared" si="684"/>
        <v>48.869999999998846</v>
      </c>
      <c r="C4890" s="428">
        <f t="shared" si="690"/>
        <v>48.87</v>
      </c>
      <c r="D4890" s="425">
        <f t="shared" si="685"/>
        <v>0.48870319763971742</v>
      </c>
      <c r="E4890" s="433">
        <f t="shared" si="691"/>
        <v>48.87</v>
      </c>
      <c r="F4890" s="430">
        <f t="shared" si="686"/>
        <v>0.49801473073817132</v>
      </c>
      <c r="G4890" s="439">
        <f t="shared" si="692"/>
        <v>48.87</v>
      </c>
      <c r="H4890" s="435">
        <f t="shared" si="687"/>
        <v>0.49801473073817132</v>
      </c>
      <c r="I4890" s="577">
        <f t="shared" si="692"/>
        <v>48.87</v>
      </c>
      <c r="J4890" s="573">
        <f t="shared" si="688"/>
        <v>0.89051620926588182</v>
      </c>
    </row>
    <row r="4891" spans="1:10" x14ac:dyDescent="0.25">
      <c r="A4891">
        <f t="shared" si="689"/>
        <v>0.48880319185554355</v>
      </c>
      <c r="B4891" s="2">
        <f t="shared" si="684"/>
        <v>48.879999999998844</v>
      </c>
      <c r="C4891" s="428">
        <f t="shared" si="690"/>
        <v>48.88</v>
      </c>
      <c r="D4891" s="425">
        <f t="shared" si="685"/>
        <v>0.48880319185555521</v>
      </c>
      <c r="E4891" s="433">
        <f t="shared" si="691"/>
        <v>48.88</v>
      </c>
      <c r="F4891" s="430">
        <f t="shared" si="686"/>
        <v>0.49811026167761763</v>
      </c>
      <c r="G4891" s="439">
        <f t="shared" si="692"/>
        <v>48.88</v>
      </c>
      <c r="H4891" s="435">
        <f t="shared" si="687"/>
        <v>0.49811026167761763</v>
      </c>
      <c r="I4891" s="577">
        <f t="shared" si="692"/>
        <v>48.88</v>
      </c>
      <c r="J4891" s="573">
        <f t="shared" si="688"/>
        <v>0.89060006428801031</v>
      </c>
    </row>
    <row r="4892" spans="1:10" x14ac:dyDescent="0.25">
      <c r="A4892">
        <f t="shared" si="689"/>
        <v>0.48890318608214212</v>
      </c>
      <c r="B4892" s="2">
        <f t="shared" si="684"/>
        <v>48.889999999998842</v>
      </c>
      <c r="C4892" s="428">
        <f t="shared" si="690"/>
        <v>48.89</v>
      </c>
      <c r="D4892" s="425">
        <f t="shared" si="685"/>
        <v>0.48890318608215366</v>
      </c>
      <c r="E4892" s="433">
        <f t="shared" si="691"/>
        <v>48.89</v>
      </c>
      <c r="F4892" s="430">
        <f t="shared" si="686"/>
        <v>0.49820579488108702</v>
      </c>
      <c r="G4892" s="439">
        <f t="shared" si="692"/>
        <v>48.89</v>
      </c>
      <c r="H4892" s="435">
        <f t="shared" si="687"/>
        <v>0.49820579488108702</v>
      </c>
      <c r="I4892" s="577">
        <f t="shared" si="692"/>
        <v>48.89</v>
      </c>
      <c r="J4892" s="573">
        <f t="shared" si="688"/>
        <v>0.89068392060749724</v>
      </c>
    </row>
    <row r="4893" spans="1:10" x14ac:dyDescent="0.25">
      <c r="A4893">
        <f t="shared" si="689"/>
        <v>0.48900318031948098</v>
      </c>
      <c r="B4893" s="2">
        <f t="shared" si="684"/>
        <v>48.89999999999884</v>
      </c>
      <c r="C4893" s="428">
        <f t="shared" si="690"/>
        <v>48.9</v>
      </c>
      <c r="D4893" s="425">
        <f t="shared" si="685"/>
        <v>0.48900318031949258</v>
      </c>
      <c r="E4893" s="433">
        <f t="shared" si="691"/>
        <v>48.9</v>
      </c>
      <c r="F4893" s="430">
        <f t="shared" si="686"/>
        <v>0.4983013303474072</v>
      </c>
      <c r="G4893" s="439">
        <f t="shared" si="692"/>
        <v>48.9</v>
      </c>
      <c r="H4893" s="435">
        <f t="shared" si="687"/>
        <v>0.4983013303474072</v>
      </c>
      <c r="I4893" s="577">
        <f t="shared" si="692"/>
        <v>48.9</v>
      </c>
      <c r="J4893" s="573">
        <f t="shared" si="688"/>
        <v>0.89076777822418662</v>
      </c>
    </row>
    <row r="4894" spans="1:10" x14ac:dyDescent="0.25">
      <c r="A4894">
        <f t="shared" si="689"/>
        <v>0.48910317456753954</v>
      </c>
      <c r="B4894" s="2">
        <f t="shared" si="684"/>
        <v>48.909999999998838</v>
      </c>
      <c r="C4894" s="428">
        <f t="shared" si="690"/>
        <v>48.91</v>
      </c>
      <c r="D4894" s="425">
        <f t="shared" si="685"/>
        <v>0.4891031745675512</v>
      </c>
      <c r="E4894" s="433">
        <f t="shared" si="691"/>
        <v>48.91</v>
      </c>
      <c r="F4894" s="430">
        <f t="shared" si="686"/>
        <v>0.49839686807540612</v>
      </c>
      <c r="G4894" s="439">
        <f t="shared" si="692"/>
        <v>48.91</v>
      </c>
      <c r="H4894" s="435">
        <f t="shared" si="687"/>
        <v>0.49839686807540612</v>
      </c>
      <c r="I4894" s="577">
        <f t="shared" si="692"/>
        <v>48.91</v>
      </c>
      <c r="J4894" s="573">
        <f t="shared" si="688"/>
        <v>0.89085163713792115</v>
      </c>
    </row>
    <row r="4895" spans="1:10" x14ac:dyDescent="0.25">
      <c r="A4895">
        <f t="shared" si="689"/>
        <v>0.4892031688262975</v>
      </c>
      <c r="B4895" s="2">
        <f t="shared" si="684"/>
        <v>48.919999999998836</v>
      </c>
      <c r="C4895" s="428">
        <f t="shared" si="690"/>
        <v>48.92</v>
      </c>
      <c r="D4895" s="425">
        <f t="shared" si="685"/>
        <v>0.48920316882630921</v>
      </c>
      <c r="E4895" s="433">
        <f t="shared" si="691"/>
        <v>48.92</v>
      </c>
      <c r="F4895" s="430">
        <f t="shared" si="686"/>
        <v>0.49849240806391237</v>
      </c>
      <c r="G4895" s="439">
        <f t="shared" si="692"/>
        <v>48.92</v>
      </c>
      <c r="H4895" s="435">
        <f t="shared" si="687"/>
        <v>0.49849240806391237</v>
      </c>
      <c r="I4895" s="577">
        <f t="shared" si="692"/>
        <v>48.92</v>
      </c>
      <c r="J4895" s="573">
        <f t="shared" si="688"/>
        <v>0.89093549734854571</v>
      </c>
    </row>
    <row r="4896" spans="1:10" x14ac:dyDescent="0.25">
      <c r="A4896">
        <f t="shared" si="689"/>
        <v>0.48930316309573429</v>
      </c>
      <c r="B4896" s="2">
        <f t="shared" ref="B4896:B4959" si="693">B4895+0.01</f>
        <v>48.929999999998834</v>
      </c>
      <c r="C4896" s="428">
        <f t="shared" si="690"/>
        <v>48.93</v>
      </c>
      <c r="D4896" s="425">
        <f t="shared" si="685"/>
        <v>0.48930316309574601</v>
      </c>
      <c r="E4896" s="433">
        <f t="shared" si="691"/>
        <v>48.93</v>
      </c>
      <c r="F4896" s="430">
        <f t="shared" si="686"/>
        <v>0.49858795031175501</v>
      </c>
      <c r="G4896" s="439">
        <f t="shared" si="692"/>
        <v>48.93</v>
      </c>
      <c r="H4896" s="435">
        <f t="shared" si="687"/>
        <v>0.49858795031175501</v>
      </c>
      <c r="I4896" s="577">
        <f t="shared" si="692"/>
        <v>48.93</v>
      </c>
      <c r="J4896" s="573">
        <f t="shared" si="688"/>
        <v>0.89101935885590322</v>
      </c>
    </row>
    <row r="4897" spans="1:10" x14ac:dyDescent="0.25">
      <c r="A4897">
        <f t="shared" si="689"/>
        <v>0.48940315737582979</v>
      </c>
      <c r="B4897" s="2">
        <f t="shared" si="693"/>
        <v>48.939999999998832</v>
      </c>
      <c r="C4897" s="428">
        <f t="shared" si="690"/>
        <v>48.94</v>
      </c>
      <c r="D4897" s="425">
        <f t="shared" si="685"/>
        <v>0.48940315737584139</v>
      </c>
      <c r="E4897" s="433">
        <f t="shared" si="691"/>
        <v>48.94</v>
      </c>
      <c r="F4897" s="430">
        <f t="shared" si="686"/>
        <v>0.49868349481776375</v>
      </c>
      <c r="G4897" s="439">
        <f t="shared" si="692"/>
        <v>48.94</v>
      </c>
      <c r="H4897" s="435">
        <f t="shared" si="687"/>
        <v>0.49868349481776375</v>
      </c>
      <c r="I4897" s="577">
        <f t="shared" si="692"/>
        <v>48.94</v>
      </c>
      <c r="J4897" s="573">
        <f t="shared" si="688"/>
        <v>0.89110322165983769</v>
      </c>
    </row>
    <row r="4898" spans="1:10" x14ac:dyDescent="0.25">
      <c r="A4898">
        <f t="shared" si="689"/>
        <v>0.48950315166656322</v>
      </c>
      <c r="B4898" s="2">
        <f t="shared" si="693"/>
        <v>48.94999999999883</v>
      </c>
      <c r="C4898" s="428">
        <f t="shared" si="690"/>
        <v>48.95</v>
      </c>
      <c r="D4898" s="425">
        <f t="shared" si="685"/>
        <v>0.48950315166657499</v>
      </c>
      <c r="E4898" s="433">
        <f t="shared" si="691"/>
        <v>48.95</v>
      </c>
      <c r="F4898" s="430">
        <f t="shared" si="686"/>
        <v>0.49877904158076919</v>
      </c>
      <c r="G4898" s="439">
        <f t="shared" si="692"/>
        <v>48.95</v>
      </c>
      <c r="H4898" s="435">
        <f t="shared" si="687"/>
        <v>0.49877904158076919</v>
      </c>
      <c r="I4898" s="577">
        <f t="shared" si="692"/>
        <v>48.95</v>
      </c>
      <c r="J4898" s="573">
        <f t="shared" si="688"/>
        <v>0.89118708576019268</v>
      </c>
    </row>
    <row r="4899" spans="1:10" x14ac:dyDescent="0.25">
      <c r="A4899">
        <f t="shared" si="689"/>
        <v>0.48960314596791465</v>
      </c>
      <c r="B4899" s="2">
        <f t="shared" si="693"/>
        <v>48.959999999998828</v>
      </c>
      <c r="C4899" s="428">
        <f t="shared" si="690"/>
        <v>48.96</v>
      </c>
      <c r="D4899" s="425">
        <f t="shared" si="685"/>
        <v>0.48960314596792642</v>
      </c>
      <c r="E4899" s="433">
        <f t="shared" si="691"/>
        <v>48.96</v>
      </c>
      <c r="F4899" s="430">
        <f t="shared" si="686"/>
        <v>0.49887459059960204</v>
      </c>
      <c r="G4899" s="439">
        <f t="shared" si="692"/>
        <v>48.96</v>
      </c>
      <c r="H4899" s="435">
        <f t="shared" si="687"/>
        <v>0.49887459059960204</v>
      </c>
      <c r="I4899" s="577">
        <f t="shared" si="692"/>
        <v>48.96</v>
      </c>
      <c r="J4899" s="573">
        <f t="shared" si="688"/>
        <v>0.89127095115681221</v>
      </c>
    </row>
    <row r="4900" spans="1:10" x14ac:dyDescent="0.25">
      <c r="A4900">
        <f t="shared" si="689"/>
        <v>0.48970314027986361</v>
      </c>
      <c r="B4900" s="2">
        <f t="shared" si="693"/>
        <v>48.969999999998826</v>
      </c>
      <c r="C4900" s="428">
        <f t="shared" si="690"/>
        <v>48.97</v>
      </c>
      <c r="D4900" s="425">
        <f t="shared" si="685"/>
        <v>0.48970314027987533</v>
      </c>
      <c r="E4900" s="433">
        <f t="shared" si="691"/>
        <v>48.97</v>
      </c>
      <c r="F4900" s="430">
        <f t="shared" si="686"/>
        <v>0.49897014187309374</v>
      </c>
      <c r="G4900" s="439">
        <f t="shared" si="692"/>
        <v>48.97</v>
      </c>
      <c r="H4900" s="435">
        <f t="shared" si="687"/>
        <v>0.49897014187309374</v>
      </c>
      <c r="I4900" s="577">
        <f t="shared" si="692"/>
        <v>48.97</v>
      </c>
      <c r="J4900" s="573">
        <f t="shared" si="688"/>
        <v>0.89135481784954007</v>
      </c>
    </row>
    <row r="4901" spans="1:10" x14ac:dyDescent="0.25">
      <c r="A4901">
        <f t="shared" si="689"/>
        <v>0.48980313460239</v>
      </c>
      <c r="B4901" s="2">
        <f t="shared" si="693"/>
        <v>48.979999999998824</v>
      </c>
      <c r="C4901" s="428">
        <f t="shared" si="690"/>
        <v>48.98</v>
      </c>
      <c r="D4901" s="425">
        <f t="shared" si="685"/>
        <v>0.48980313460240171</v>
      </c>
      <c r="E4901" s="433">
        <f t="shared" si="691"/>
        <v>48.98</v>
      </c>
      <c r="F4901" s="430">
        <f t="shared" si="686"/>
        <v>0.49906569540007667</v>
      </c>
      <c r="G4901" s="439">
        <f t="shared" si="692"/>
        <v>48.98</v>
      </c>
      <c r="H4901" s="435">
        <f t="shared" si="687"/>
        <v>0.49906569540007667</v>
      </c>
      <c r="I4901" s="577">
        <f t="shared" si="692"/>
        <v>48.98</v>
      </c>
      <c r="J4901" s="573">
        <f t="shared" si="688"/>
        <v>0.89143868583822006</v>
      </c>
    </row>
    <row r="4902" spans="1:10" x14ac:dyDescent="0.25">
      <c r="A4902">
        <f t="shared" si="689"/>
        <v>0.4899031289354735</v>
      </c>
      <c r="B4902" s="2">
        <f t="shared" si="693"/>
        <v>48.989999999998822</v>
      </c>
      <c r="C4902" s="428">
        <f t="shared" si="690"/>
        <v>48.99</v>
      </c>
      <c r="D4902" s="425">
        <f t="shared" si="685"/>
        <v>0.48990312893548527</v>
      </c>
      <c r="E4902" s="433">
        <f t="shared" si="691"/>
        <v>48.99</v>
      </c>
      <c r="F4902" s="430">
        <f t="shared" si="686"/>
        <v>0.49916125117938348</v>
      </c>
      <c r="G4902" s="439">
        <f t="shared" si="692"/>
        <v>48.99</v>
      </c>
      <c r="H4902" s="435">
        <f t="shared" si="687"/>
        <v>0.49916125117938348</v>
      </c>
      <c r="I4902" s="577">
        <f t="shared" si="692"/>
        <v>48.99</v>
      </c>
      <c r="J4902" s="573">
        <f t="shared" si="688"/>
        <v>0.89152255512269574</v>
      </c>
    </row>
    <row r="4903" spans="1:10" x14ac:dyDescent="0.25">
      <c r="A4903">
        <f t="shared" si="689"/>
        <v>0.49000312327909412</v>
      </c>
      <c r="B4903" s="2">
        <f t="shared" si="693"/>
        <v>48.99999999999882</v>
      </c>
      <c r="C4903" s="428">
        <f t="shared" si="690"/>
        <v>49</v>
      </c>
      <c r="D4903" s="425">
        <f t="shared" si="685"/>
        <v>0.49000312327910595</v>
      </c>
      <c r="E4903" s="433">
        <f t="shared" si="691"/>
        <v>49</v>
      </c>
      <c r="F4903" s="430">
        <f t="shared" si="686"/>
        <v>0.49925680920984722</v>
      </c>
      <c r="G4903" s="439">
        <f t="shared" si="692"/>
        <v>49</v>
      </c>
      <c r="H4903" s="435">
        <f t="shared" si="687"/>
        <v>0.49925680920984722</v>
      </c>
      <c r="I4903" s="577">
        <f t="shared" si="692"/>
        <v>49</v>
      </c>
      <c r="J4903" s="573">
        <f t="shared" si="688"/>
        <v>0.89160642570281112</v>
      </c>
    </row>
    <row r="4904" spans="1:10" x14ac:dyDescent="0.25">
      <c r="A4904">
        <f t="shared" si="689"/>
        <v>0.49010311763323156</v>
      </c>
      <c r="B4904" s="2">
        <f t="shared" si="693"/>
        <v>49.009999999998819</v>
      </c>
      <c r="C4904" s="428">
        <f t="shared" si="690"/>
        <v>49.01</v>
      </c>
      <c r="D4904" s="425">
        <f t="shared" si="685"/>
        <v>0.49010311763324338</v>
      </c>
      <c r="E4904" s="433">
        <f t="shared" si="691"/>
        <v>49.01</v>
      </c>
      <c r="F4904" s="430">
        <f t="shared" si="686"/>
        <v>0.49935236949030204</v>
      </c>
      <c r="G4904" s="439">
        <f t="shared" si="692"/>
        <v>49.01</v>
      </c>
      <c r="H4904" s="435">
        <f t="shared" si="687"/>
        <v>0.49935236949030204</v>
      </c>
      <c r="I4904" s="577">
        <f t="shared" si="692"/>
        <v>49.01</v>
      </c>
      <c r="J4904" s="573">
        <f t="shared" si="688"/>
        <v>0.89169029757841056</v>
      </c>
    </row>
    <row r="4905" spans="1:10" x14ac:dyDescent="0.25">
      <c r="A4905">
        <f t="shared" si="689"/>
        <v>0.49020311199786587</v>
      </c>
      <c r="B4905" s="2">
        <f t="shared" si="693"/>
        <v>49.019999999998817</v>
      </c>
      <c r="C4905" s="428">
        <f t="shared" si="690"/>
        <v>49.02</v>
      </c>
      <c r="D4905" s="425">
        <f t="shared" si="685"/>
        <v>0.49020311199787781</v>
      </c>
      <c r="E4905" s="433">
        <f t="shared" si="691"/>
        <v>49.02</v>
      </c>
      <c r="F4905" s="430">
        <f t="shared" si="686"/>
        <v>0.49944793201958226</v>
      </c>
      <c r="G4905" s="439">
        <f t="shared" si="692"/>
        <v>49.02</v>
      </c>
      <c r="H4905" s="435">
        <f t="shared" si="687"/>
        <v>0.49944793201958226</v>
      </c>
      <c r="I4905" s="577">
        <f t="shared" si="692"/>
        <v>49.02</v>
      </c>
      <c r="J4905" s="573">
        <f t="shared" si="688"/>
        <v>0.8917741707493374</v>
      </c>
    </row>
    <row r="4906" spans="1:10" x14ac:dyDescent="0.25">
      <c r="A4906">
        <f t="shared" si="689"/>
        <v>0.49030310637297703</v>
      </c>
      <c r="B4906" s="2">
        <f t="shared" si="693"/>
        <v>49.029999999998815</v>
      </c>
      <c r="C4906" s="428">
        <f t="shared" si="690"/>
        <v>49.03</v>
      </c>
      <c r="D4906" s="425">
        <f t="shared" si="685"/>
        <v>0.49030310637298891</v>
      </c>
      <c r="E4906" s="433">
        <f t="shared" si="691"/>
        <v>49.03</v>
      </c>
      <c r="F4906" s="430">
        <f t="shared" si="686"/>
        <v>0.49954349679652299</v>
      </c>
      <c r="G4906" s="439">
        <f t="shared" si="692"/>
        <v>49.03</v>
      </c>
      <c r="H4906" s="435">
        <f t="shared" si="687"/>
        <v>0.49954349679652299</v>
      </c>
      <c r="I4906" s="577">
        <f t="shared" si="692"/>
        <v>49.03</v>
      </c>
      <c r="J4906" s="573">
        <f t="shared" si="688"/>
        <v>0.89185804521543588</v>
      </c>
    </row>
    <row r="4907" spans="1:10" x14ac:dyDescent="0.25">
      <c r="A4907">
        <f t="shared" si="689"/>
        <v>0.49040310075854499</v>
      </c>
      <c r="B4907" s="2">
        <f t="shared" si="693"/>
        <v>49.039999999998813</v>
      </c>
      <c r="C4907" s="428">
        <f t="shared" si="690"/>
        <v>49.04</v>
      </c>
      <c r="D4907" s="425">
        <f t="shared" si="685"/>
        <v>0.49040310075855692</v>
      </c>
      <c r="E4907" s="433">
        <f t="shared" si="691"/>
        <v>49.04</v>
      </c>
      <c r="F4907" s="430">
        <f t="shared" si="686"/>
        <v>0.49963906381995971</v>
      </c>
      <c r="G4907" s="439">
        <f t="shared" si="692"/>
        <v>49.04</v>
      </c>
      <c r="H4907" s="435">
        <f t="shared" si="687"/>
        <v>0.49963906381995971</v>
      </c>
      <c r="I4907" s="577">
        <f t="shared" si="692"/>
        <v>49.04</v>
      </c>
      <c r="J4907" s="573">
        <f t="shared" si="688"/>
        <v>0.89194192097655001</v>
      </c>
    </row>
    <row r="4908" spans="1:10" x14ac:dyDescent="0.25">
      <c r="A4908">
        <f t="shared" si="689"/>
        <v>0.49050309515454993</v>
      </c>
      <c r="B4908" s="2">
        <f t="shared" si="693"/>
        <v>49.049999999998811</v>
      </c>
      <c r="C4908" s="428">
        <f t="shared" si="690"/>
        <v>49.05</v>
      </c>
      <c r="D4908" s="425">
        <f t="shared" si="685"/>
        <v>0.49050309515456181</v>
      </c>
      <c r="E4908" s="433">
        <f t="shared" si="691"/>
        <v>49.05</v>
      </c>
      <c r="F4908" s="430">
        <f t="shared" si="686"/>
        <v>0.49973463308872895</v>
      </c>
      <c r="G4908" s="439">
        <f t="shared" si="692"/>
        <v>49.05</v>
      </c>
      <c r="H4908" s="435">
        <f t="shared" si="687"/>
        <v>0.49973463308872895</v>
      </c>
      <c r="I4908" s="577">
        <f t="shared" si="692"/>
        <v>49.05</v>
      </c>
      <c r="J4908" s="573">
        <f t="shared" si="688"/>
        <v>0.89202579803252369</v>
      </c>
    </row>
    <row r="4909" spans="1:10" x14ac:dyDescent="0.25">
      <c r="A4909">
        <f t="shared" si="689"/>
        <v>0.49060308956097176</v>
      </c>
      <c r="B4909" s="2">
        <f t="shared" si="693"/>
        <v>49.059999999998809</v>
      </c>
      <c r="C4909" s="428">
        <f t="shared" si="690"/>
        <v>49.06</v>
      </c>
      <c r="D4909" s="425">
        <f t="shared" si="685"/>
        <v>0.49060308956098375</v>
      </c>
      <c r="E4909" s="433">
        <f t="shared" si="691"/>
        <v>49.06</v>
      </c>
      <c r="F4909" s="430">
        <f t="shared" si="686"/>
        <v>0.49983020460166733</v>
      </c>
      <c r="G4909" s="439">
        <f t="shared" si="692"/>
        <v>49.06</v>
      </c>
      <c r="H4909" s="435">
        <f t="shared" si="687"/>
        <v>0.49983020460166733</v>
      </c>
      <c r="I4909" s="577">
        <f t="shared" si="692"/>
        <v>49.06</v>
      </c>
      <c r="J4909" s="573">
        <f t="shared" si="688"/>
        <v>0.89210967638320082</v>
      </c>
    </row>
    <row r="4910" spans="1:10" x14ac:dyDescent="0.25">
      <c r="A4910">
        <f t="shared" si="689"/>
        <v>0.49070308397779067</v>
      </c>
      <c r="B4910" s="2">
        <f t="shared" si="693"/>
        <v>49.069999999998807</v>
      </c>
      <c r="C4910" s="428">
        <f t="shared" si="690"/>
        <v>49.07</v>
      </c>
      <c r="D4910" s="425">
        <f t="shared" si="685"/>
        <v>0.4907030839778026</v>
      </c>
      <c r="E4910" s="433">
        <f t="shared" si="691"/>
        <v>49.07</v>
      </c>
      <c r="F4910" s="430">
        <f t="shared" si="686"/>
        <v>0.49992577835761215</v>
      </c>
      <c r="G4910" s="439">
        <f t="shared" si="692"/>
        <v>49.07</v>
      </c>
      <c r="H4910" s="435">
        <f t="shared" si="687"/>
        <v>0.49992577835761215</v>
      </c>
      <c r="I4910" s="577">
        <f t="shared" si="692"/>
        <v>49.07</v>
      </c>
      <c r="J4910" s="573">
        <f t="shared" si="688"/>
        <v>0.89219355602842587</v>
      </c>
    </row>
    <row r="4911" spans="1:10" x14ac:dyDescent="0.25">
      <c r="A4911">
        <f t="shared" si="689"/>
        <v>0.49080307840498688</v>
      </c>
      <c r="B4911" s="2">
        <f t="shared" si="693"/>
        <v>49.079999999998805</v>
      </c>
      <c r="C4911" s="428">
        <f t="shared" si="690"/>
        <v>49.08</v>
      </c>
      <c r="D4911" s="425">
        <f t="shared" si="685"/>
        <v>0.49080307840499882</v>
      </c>
      <c r="E4911" s="433">
        <f t="shared" si="691"/>
        <v>49.08</v>
      </c>
      <c r="F4911" s="430">
        <f t="shared" si="686"/>
        <v>0.50002135435540163</v>
      </c>
      <c r="G4911" s="439">
        <f t="shared" si="692"/>
        <v>49.08</v>
      </c>
      <c r="H4911" s="435">
        <f t="shared" si="687"/>
        <v>0.50002135435540163</v>
      </c>
      <c r="I4911" s="577">
        <f t="shared" si="692"/>
        <v>49.08</v>
      </c>
      <c r="J4911" s="573">
        <f t="shared" si="688"/>
        <v>0.89227743696804251</v>
      </c>
    </row>
    <row r="4912" spans="1:10" x14ac:dyDescent="0.25">
      <c r="A4912">
        <f t="shared" si="689"/>
        <v>0.49090307284254048</v>
      </c>
      <c r="B4912" s="2">
        <f t="shared" si="693"/>
        <v>49.089999999998803</v>
      </c>
      <c r="C4912" s="428">
        <f t="shared" si="690"/>
        <v>49.09</v>
      </c>
      <c r="D4912" s="425">
        <f t="shared" si="685"/>
        <v>0.49090307284255258</v>
      </c>
      <c r="E4912" s="433">
        <f t="shared" si="691"/>
        <v>49.09</v>
      </c>
      <c r="F4912" s="430">
        <f t="shared" si="686"/>
        <v>0.50011693259387424</v>
      </c>
      <c r="G4912" s="439">
        <f t="shared" si="692"/>
        <v>49.09</v>
      </c>
      <c r="H4912" s="435">
        <f t="shared" si="687"/>
        <v>0.50011693259387424</v>
      </c>
      <c r="I4912" s="577">
        <f t="shared" si="692"/>
        <v>49.09</v>
      </c>
      <c r="J4912" s="573">
        <f t="shared" si="688"/>
        <v>0.89236131920189476</v>
      </c>
    </row>
    <row r="4913" spans="1:10" x14ac:dyDescent="0.25">
      <c r="A4913">
        <f t="shared" si="689"/>
        <v>0.4910030672904318</v>
      </c>
      <c r="B4913" s="2">
        <f t="shared" si="693"/>
        <v>49.099999999998801</v>
      </c>
      <c r="C4913" s="428">
        <f t="shared" si="690"/>
        <v>49.1</v>
      </c>
      <c r="D4913" s="425">
        <f t="shared" si="685"/>
        <v>0.49100306729044391</v>
      </c>
      <c r="E4913" s="433">
        <f t="shared" si="691"/>
        <v>49.1</v>
      </c>
      <c r="F4913" s="430">
        <f t="shared" si="686"/>
        <v>0.50021251307186898</v>
      </c>
      <c r="G4913" s="439">
        <f t="shared" si="692"/>
        <v>49.1</v>
      </c>
      <c r="H4913" s="435">
        <f t="shared" si="687"/>
        <v>0.50021251307186898</v>
      </c>
      <c r="I4913" s="577">
        <f t="shared" si="692"/>
        <v>49.1</v>
      </c>
      <c r="J4913" s="573">
        <f t="shared" si="688"/>
        <v>0.89244520272982719</v>
      </c>
    </row>
    <row r="4914" spans="1:10" x14ac:dyDescent="0.25">
      <c r="A4914">
        <f t="shared" si="689"/>
        <v>0.49110306174864116</v>
      </c>
      <c r="B4914" s="2">
        <f t="shared" si="693"/>
        <v>49.109999999998799</v>
      </c>
      <c r="C4914" s="428">
        <f t="shared" si="690"/>
        <v>49.11</v>
      </c>
      <c r="D4914" s="425">
        <f t="shared" si="685"/>
        <v>0.4911030617486532</v>
      </c>
      <c r="E4914" s="433">
        <f t="shared" si="691"/>
        <v>49.11</v>
      </c>
      <c r="F4914" s="430">
        <f t="shared" si="686"/>
        <v>0.50030809578822588</v>
      </c>
      <c r="G4914" s="439">
        <f t="shared" si="692"/>
        <v>49.11</v>
      </c>
      <c r="H4914" s="435">
        <f t="shared" si="687"/>
        <v>0.50030809578822588</v>
      </c>
      <c r="I4914" s="577">
        <f t="shared" si="692"/>
        <v>49.11</v>
      </c>
      <c r="J4914" s="573">
        <f t="shared" si="688"/>
        <v>0.89252908755168414</v>
      </c>
    </row>
    <row r="4915" spans="1:10" x14ac:dyDescent="0.25">
      <c r="A4915">
        <f t="shared" si="689"/>
        <v>0.49120305621714883</v>
      </c>
      <c r="B4915" s="2">
        <f t="shared" si="693"/>
        <v>49.119999999998797</v>
      </c>
      <c r="C4915" s="428">
        <f t="shared" si="690"/>
        <v>49.12</v>
      </c>
      <c r="D4915" s="425">
        <f t="shared" si="685"/>
        <v>0.49120305621716082</v>
      </c>
      <c r="E4915" s="433">
        <f t="shared" si="691"/>
        <v>49.12</v>
      </c>
      <c r="F4915" s="430">
        <f t="shared" si="686"/>
        <v>0.5004036807417851</v>
      </c>
      <c r="G4915" s="439">
        <f t="shared" si="692"/>
        <v>49.12</v>
      </c>
      <c r="H4915" s="435">
        <f t="shared" si="687"/>
        <v>0.5004036807417851</v>
      </c>
      <c r="I4915" s="577">
        <f t="shared" si="692"/>
        <v>49.12</v>
      </c>
      <c r="J4915" s="573">
        <f t="shared" si="688"/>
        <v>0.89261297366730885</v>
      </c>
    </row>
    <row r="4916" spans="1:10" x14ac:dyDescent="0.25">
      <c r="A4916">
        <f t="shared" si="689"/>
        <v>0.49130305069593505</v>
      </c>
      <c r="B4916" s="2">
        <f t="shared" si="693"/>
        <v>49.129999999998795</v>
      </c>
      <c r="C4916" s="428">
        <f t="shared" si="690"/>
        <v>49.13</v>
      </c>
      <c r="D4916" s="425">
        <f t="shared" si="685"/>
        <v>0.49130305069594715</v>
      </c>
      <c r="E4916" s="433">
        <f t="shared" si="691"/>
        <v>49.13</v>
      </c>
      <c r="F4916" s="430">
        <f t="shared" si="686"/>
        <v>0.50049926793138766</v>
      </c>
      <c r="G4916" s="439">
        <f t="shared" si="692"/>
        <v>49.13</v>
      </c>
      <c r="H4916" s="435">
        <f t="shared" si="687"/>
        <v>0.50049926793138766</v>
      </c>
      <c r="I4916" s="577">
        <f t="shared" si="692"/>
        <v>49.13</v>
      </c>
      <c r="J4916" s="573">
        <f t="shared" si="688"/>
        <v>0.89269686107654656</v>
      </c>
    </row>
    <row r="4917" spans="1:10" x14ac:dyDescent="0.25">
      <c r="A4917">
        <f t="shared" si="689"/>
        <v>0.4914030451849804</v>
      </c>
      <c r="B4917" s="2">
        <f t="shared" si="693"/>
        <v>49.139999999998793</v>
      </c>
      <c r="C4917" s="428">
        <f t="shared" si="690"/>
        <v>49.14</v>
      </c>
      <c r="D4917" s="425">
        <f t="shared" si="685"/>
        <v>0.4914030451849925</v>
      </c>
      <c r="E4917" s="433">
        <f t="shared" si="691"/>
        <v>49.14</v>
      </c>
      <c r="F4917" s="430">
        <f t="shared" si="686"/>
        <v>0.50059485735587483</v>
      </c>
      <c r="G4917" s="439">
        <f t="shared" si="692"/>
        <v>49.14</v>
      </c>
      <c r="H4917" s="435">
        <f t="shared" si="687"/>
        <v>0.50059485735587483</v>
      </c>
      <c r="I4917" s="577">
        <f t="shared" si="692"/>
        <v>49.14</v>
      </c>
      <c r="J4917" s="573">
        <f t="shared" si="688"/>
        <v>0.89278074977924049</v>
      </c>
    </row>
    <row r="4918" spans="1:10" x14ac:dyDescent="0.25">
      <c r="A4918">
        <f t="shared" si="689"/>
        <v>0.49150303968426523</v>
      </c>
      <c r="B4918" s="2">
        <f t="shared" si="693"/>
        <v>49.149999999998791</v>
      </c>
      <c r="C4918" s="428">
        <f t="shared" si="690"/>
        <v>49.15</v>
      </c>
      <c r="D4918" s="425">
        <f t="shared" si="685"/>
        <v>0.49150303968427728</v>
      </c>
      <c r="E4918" s="433">
        <f t="shared" si="691"/>
        <v>49.15</v>
      </c>
      <c r="F4918" s="430">
        <f t="shared" si="686"/>
        <v>0.50069044901408877</v>
      </c>
      <c r="G4918" s="439">
        <f t="shared" si="692"/>
        <v>49.15</v>
      </c>
      <c r="H4918" s="435">
        <f t="shared" si="687"/>
        <v>0.50069044901408877</v>
      </c>
      <c r="I4918" s="577">
        <f t="shared" si="692"/>
        <v>49.15</v>
      </c>
      <c r="J4918" s="573">
        <f t="shared" si="688"/>
        <v>0.89286463977523589</v>
      </c>
    </row>
    <row r="4919" spans="1:10" x14ac:dyDescent="0.25">
      <c r="A4919">
        <f t="shared" si="689"/>
        <v>0.49160303419376999</v>
      </c>
      <c r="B4919" s="2">
        <f t="shared" si="693"/>
        <v>49.159999999998789</v>
      </c>
      <c r="C4919" s="428">
        <f t="shared" si="690"/>
        <v>49.16</v>
      </c>
      <c r="D4919" s="425">
        <f t="shared" si="685"/>
        <v>0.49160303419378204</v>
      </c>
      <c r="E4919" s="433">
        <f t="shared" si="691"/>
        <v>49.16</v>
      </c>
      <c r="F4919" s="430">
        <f t="shared" si="686"/>
        <v>0.5007860429048725</v>
      </c>
      <c r="G4919" s="439">
        <f t="shared" si="692"/>
        <v>49.16</v>
      </c>
      <c r="H4919" s="435">
        <f t="shared" si="687"/>
        <v>0.5007860429048725</v>
      </c>
      <c r="I4919" s="577">
        <f t="shared" si="692"/>
        <v>49.16</v>
      </c>
      <c r="J4919" s="573">
        <f t="shared" si="688"/>
        <v>0.89294853106437611</v>
      </c>
    </row>
    <row r="4920" spans="1:10" x14ac:dyDescent="0.25">
      <c r="A4920">
        <f t="shared" si="689"/>
        <v>0.49170302871347521</v>
      </c>
      <c r="B4920" s="2">
        <f t="shared" si="693"/>
        <v>49.169999999998787</v>
      </c>
      <c r="C4920" s="428">
        <f t="shared" si="690"/>
        <v>49.17</v>
      </c>
      <c r="D4920" s="425">
        <f t="shared" si="685"/>
        <v>0.49170302871348742</v>
      </c>
      <c r="E4920" s="433">
        <f t="shared" si="691"/>
        <v>49.17</v>
      </c>
      <c r="F4920" s="430">
        <f t="shared" si="686"/>
        <v>0.50088163902706873</v>
      </c>
      <c r="G4920" s="439">
        <f t="shared" si="692"/>
        <v>49.17</v>
      </c>
      <c r="H4920" s="435">
        <f t="shared" si="687"/>
        <v>0.50088163902706873</v>
      </c>
      <c r="I4920" s="577">
        <f t="shared" si="692"/>
        <v>49.17</v>
      </c>
      <c r="J4920" s="573">
        <f t="shared" si="688"/>
        <v>0.89303242364650648</v>
      </c>
    </row>
    <row r="4921" spans="1:10" x14ac:dyDescent="0.25">
      <c r="A4921">
        <f t="shared" si="689"/>
        <v>0.4918030232433615</v>
      </c>
      <c r="B4921" s="2">
        <f t="shared" si="693"/>
        <v>49.179999999998785</v>
      </c>
      <c r="C4921" s="428">
        <f t="shared" si="690"/>
        <v>49.18</v>
      </c>
      <c r="D4921" s="425">
        <f t="shared" si="685"/>
        <v>0.4918030232433736</v>
      </c>
      <c r="E4921" s="433">
        <f t="shared" si="691"/>
        <v>49.18</v>
      </c>
      <c r="F4921" s="430">
        <f t="shared" si="686"/>
        <v>0.5009772373795216</v>
      </c>
      <c r="G4921" s="439">
        <f t="shared" si="692"/>
        <v>49.18</v>
      </c>
      <c r="H4921" s="435">
        <f t="shared" si="687"/>
        <v>0.5009772373795216</v>
      </c>
      <c r="I4921" s="577">
        <f t="shared" si="692"/>
        <v>49.18</v>
      </c>
      <c r="J4921" s="573">
        <f t="shared" si="688"/>
        <v>0.89311631752147036</v>
      </c>
    </row>
    <row r="4922" spans="1:10" x14ac:dyDescent="0.25">
      <c r="A4922">
        <f t="shared" si="689"/>
        <v>0.49190301778340939</v>
      </c>
      <c r="B4922" s="2">
        <f t="shared" si="693"/>
        <v>49.189999999998783</v>
      </c>
      <c r="C4922" s="428">
        <f t="shared" si="690"/>
        <v>49.19</v>
      </c>
      <c r="D4922" s="425">
        <f t="shared" si="685"/>
        <v>0.49190301778342155</v>
      </c>
      <c r="E4922" s="433">
        <f t="shared" si="691"/>
        <v>49.19</v>
      </c>
      <c r="F4922" s="430">
        <f t="shared" si="686"/>
        <v>0.50107283796107549</v>
      </c>
      <c r="G4922" s="439">
        <f t="shared" si="692"/>
        <v>49.19</v>
      </c>
      <c r="H4922" s="435">
        <f t="shared" si="687"/>
        <v>0.50107283796107549</v>
      </c>
      <c r="I4922" s="577">
        <f t="shared" si="692"/>
        <v>49.19</v>
      </c>
      <c r="J4922" s="573">
        <f t="shared" si="688"/>
        <v>0.89320021268911265</v>
      </c>
    </row>
    <row r="4923" spans="1:10" x14ac:dyDescent="0.25">
      <c r="A4923">
        <f t="shared" si="689"/>
        <v>0.49200301233359939</v>
      </c>
      <c r="B4923" s="2">
        <f t="shared" si="693"/>
        <v>49.199999999998781</v>
      </c>
      <c r="C4923" s="428">
        <f t="shared" si="690"/>
        <v>49.2</v>
      </c>
      <c r="D4923" s="425">
        <f t="shared" si="685"/>
        <v>0.49200301233361166</v>
      </c>
      <c r="E4923" s="433">
        <f t="shared" si="691"/>
        <v>49.2</v>
      </c>
      <c r="F4923" s="430">
        <f t="shared" si="686"/>
        <v>0.50116844077057532</v>
      </c>
      <c r="G4923" s="439">
        <f t="shared" si="692"/>
        <v>49.2</v>
      </c>
      <c r="H4923" s="435">
        <f t="shared" si="687"/>
        <v>0.50116844077057532</v>
      </c>
      <c r="I4923" s="577">
        <f t="shared" si="692"/>
        <v>49.2</v>
      </c>
      <c r="J4923" s="573">
        <f t="shared" si="688"/>
        <v>0.89328410914927769</v>
      </c>
    </row>
    <row r="4924" spans="1:10" x14ac:dyDescent="0.25">
      <c r="A4924">
        <f t="shared" si="689"/>
        <v>0.4921030068939124</v>
      </c>
      <c r="B4924" s="2">
        <f t="shared" si="693"/>
        <v>49.209999999998779</v>
      </c>
      <c r="C4924" s="428">
        <f t="shared" si="690"/>
        <v>49.21</v>
      </c>
      <c r="D4924" s="425">
        <f t="shared" si="685"/>
        <v>0.49210300689392467</v>
      </c>
      <c r="E4924" s="433">
        <f t="shared" si="691"/>
        <v>49.21</v>
      </c>
      <c r="F4924" s="430">
        <f t="shared" si="686"/>
        <v>0.50126404580686679</v>
      </c>
      <c r="G4924" s="439">
        <f t="shared" si="692"/>
        <v>49.21</v>
      </c>
      <c r="H4924" s="435">
        <f t="shared" si="687"/>
        <v>0.50126404580686679</v>
      </c>
      <c r="I4924" s="577">
        <f t="shared" si="692"/>
        <v>49.21</v>
      </c>
      <c r="J4924" s="573">
        <f t="shared" si="688"/>
        <v>0.89336800690180984</v>
      </c>
    </row>
    <row r="4925" spans="1:10" x14ac:dyDescent="0.25">
      <c r="A4925">
        <f t="shared" si="689"/>
        <v>0.49220300146432899</v>
      </c>
      <c r="B4925" s="2">
        <f t="shared" si="693"/>
        <v>49.219999999998777</v>
      </c>
      <c r="C4925" s="428">
        <f t="shared" si="690"/>
        <v>49.22</v>
      </c>
      <c r="D4925" s="425">
        <f t="shared" si="685"/>
        <v>0.49220300146434121</v>
      </c>
      <c r="E4925" s="433">
        <f t="shared" si="691"/>
        <v>49.22</v>
      </c>
      <c r="F4925" s="430">
        <f t="shared" si="686"/>
        <v>0.50135965306879593</v>
      </c>
      <c r="G4925" s="439">
        <f t="shared" si="692"/>
        <v>49.22</v>
      </c>
      <c r="H4925" s="435">
        <f t="shared" si="687"/>
        <v>0.50135965306879593</v>
      </c>
      <c r="I4925" s="577">
        <f t="shared" si="692"/>
        <v>49.22</v>
      </c>
      <c r="J4925" s="573">
        <f t="shared" si="688"/>
        <v>0.89345190594655322</v>
      </c>
    </row>
    <row r="4926" spans="1:10" x14ac:dyDescent="0.25">
      <c r="A4926">
        <f t="shared" si="689"/>
        <v>0.49230299604482985</v>
      </c>
      <c r="B4926" s="2">
        <f t="shared" si="693"/>
        <v>49.229999999998775</v>
      </c>
      <c r="C4926" s="428">
        <f t="shared" si="690"/>
        <v>49.23</v>
      </c>
      <c r="D4926" s="425">
        <f t="shared" si="685"/>
        <v>0.49230299604484207</v>
      </c>
      <c r="E4926" s="433">
        <f t="shared" si="691"/>
        <v>49.23</v>
      </c>
      <c r="F4926" s="430">
        <f t="shared" si="686"/>
        <v>0.50145526255520967</v>
      </c>
      <c r="G4926" s="439">
        <f t="shared" si="692"/>
        <v>49.23</v>
      </c>
      <c r="H4926" s="435">
        <f t="shared" si="687"/>
        <v>0.50145526255520967</v>
      </c>
      <c r="I4926" s="577">
        <f t="shared" si="692"/>
        <v>49.23</v>
      </c>
      <c r="J4926" s="573">
        <f t="shared" si="688"/>
        <v>0.89353580628335283</v>
      </c>
    </row>
    <row r="4927" spans="1:10" x14ac:dyDescent="0.25">
      <c r="A4927">
        <f t="shared" si="689"/>
        <v>0.49240299063539594</v>
      </c>
      <c r="B4927" s="2">
        <f t="shared" si="693"/>
        <v>49.239999999998773</v>
      </c>
      <c r="C4927" s="428">
        <f t="shared" si="690"/>
        <v>49.24</v>
      </c>
      <c r="D4927" s="425">
        <f t="shared" si="685"/>
        <v>0.49240299063540821</v>
      </c>
      <c r="E4927" s="433">
        <f t="shared" si="691"/>
        <v>49.24</v>
      </c>
      <c r="F4927" s="430">
        <f t="shared" si="686"/>
        <v>0.50155087426495526</v>
      </c>
      <c r="G4927" s="439">
        <f t="shared" si="692"/>
        <v>49.24</v>
      </c>
      <c r="H4927" s="435">
        <f t="shared" si="687"/>
        <v>0.50155087426495526</v>
      </c>
      <c r="I4927" s="577">
        <f t="shared" si="692"/>
        <v>49.24</v>
      </c>
      <c r="J4927" s="573">
        <f t="shared" si="688"/>
        <v>0.89361970791205292</v>
      </c>
    </row>
    <row r="4928" spans="1:10" x14ac:dyDescent="0.25">
      <c r="A4928">
        <f t="shared" si="689"/>
        <v>0.49250298523600777</v>
      </c>
      <c r="B4928" s="2">
        <f t="shared" si="693"/>
        <v>49.249999999998771</v>
      </c>
      <c r="C4928" s="428">
        <f t="shared" si="690"/>
        <v>49.25</v>
      </c>
      <c r="D4928" s="425">
        <f t="shared" si="685"/>
        <v>0.4925029852360201</v>
      </c>
      <c r="E4928" s="433">
        <f t="shared" si="691"/>
        <v>49.25</v>
      </c>
      <c r="F4928" s="430">
        <f t="shared" si="686"/>
        <v>0.5016464881968804</v>
      </c>
      <c r="G4928" s="439">
        <f t="shared" si="692"/>
        <v>49.25</v>
      </c>
      <c r="H4928" s="435">
        <f t="shared" si="687"/>
        <v>0.5016464881968804</v>
      </c>
      <c r="I4928" s="577">
        <f t="shared" si="692"/>
        <v>49.25</v>
      </c>
      <c r="J4928" s="573">
        <f t="shared" si="688"/>
        <v>0.89370361083249761</v>
      </c>
    </row>
    <row r="4929" spans="1:10" x14ac:dyDescent="0.25">
      <c r="A4929">
        <f t="shared" si="689"/>
        <v>0.49260297984664653</v>
      </c>
      <c r="B4929" s="2">
        <f t="shared" si="693"/>
        <v>49.259999999998769</v>
      </c>
      <c r="C4929" s="428">
        <f t="shared" si="690"/>
        <v>49.26</v>
      </c>
      <c r="D4929" s="425">
        <f t="shared" si="685"/>
        <v>0.4926029798466588</v>
      </c>
      <c r="E4929" s="433">
        <f t="shared" si="691"/>
        <v>49.26</v>
      </c>
      <c r="F4929" s="430">
        <f t="shared" si="686"/>
        <v>0.50174210434983391</v>
      </c>
      <c r="G4929" s="439">
        <f t="shared" si="692"/>
        <v>49.26</v>
      </c>
      <c r="H4929" s="435">
        <f t="shared" si="687"/>
        <v>0.50174210434983391</v>
      </c>
      <c r="I4929" s="577">
        <f t="shared" si="692"/>
        <v>49.26</v>
      </c>
      <c r="J4929" s="573">
        <f t="shared" si="688"/>
        <v>0.89378751504453191</v>
      </c>
    </row>
    <row r="4930" spans="1:10" x14ac:dyDescent="0.25">
      <c r="A4930">
        <f t="shared" si="689"/>
        <v>0.49270297446729283</v>
      </c>
      <c r="B4930" s="2">
        <f t="shared" si="693"/>
        <v>49.269999999998767</v>
      </c>
      <c r="C4930" s="428">
        <f t="shared" si="690"/>
        <v>49.27</v>
      </c>
      <c r="D4930" s="425">
        <f t="shared" si="685"/>
        <v>0.49270297446730521</v>
      </c>
      <c r="E4930" s="433">
        <f t="shared" si="691"/>
        <v>49.27</v>
      </c>
      <c r="F4930" s="430">
        <f t="shared" si="686"/>
        <v>0.50183772272266458</v>
      </c>
      <c r="G4930" s="439">
        <f t="shared" si="692"/>
        <v>49.27</v>
      </c>
      <c r="H4930" s="435">
        <f t="shared" si="687"/>
        <v>0.50183772272266458</v>
      </c>
      <c r="I4930" s="577">
        <f t="shared" si="692"/>
        <v>49.27</v>
      </c>
      <c r="J4930" s="573">
        <f t="shared" si="688"/>
        <v>0.89387142054800028</v>
      </c>
    </row>
    <row r="4931" spans="1:10" x14ac:dyDescent="0.25">
      <c r="A4931">
        <f t="shared" si="689"/>
        <v>0.4928029690979277</v>
      </c>
      <c r="B4931" s="2">
        <f t="shared" si="693"/>
        <v>49.279999999998765</v>
      </c>
      <c r="C4931" s="428">
        <f t="shared" si="690"/>
        <v>49.28</v>
      </c>
      <c r="D4931" s="425">
        <f t="shared" ref="D4931:D4994" si="694">(((1+C4931/100)^D$2)*C4931/100)/(((1+C4931/100)^D$2)-1)</f>
        <v>0.49280296909794008</v>
      </c>
      <c r="E4931" s="433">
        <f t="shared" si="691"/>
        <v>49.28</v>
      </c>
      <c r="F4931" s="430">
        <f t="shared" ref="F4931:F4994" si="695">(((1+E4931/100)^F$2)*E4931/100)/(((1+E4931/100)^F$2)-1)</f>
        <v>0.50193334331422224</v>
      </c>
      <c r="G4931" s="439">
        <f t="shared" si="692"/>
        <v>49.28</v>
      </c>
      <c r="H4931" s="435">
        <f t="shared" ref="H4931:H4994" si="696">(((1+G4931/100)^H$2)*G4931/100)/(((1+G4931/100)^H$2)-1)</f>
        <v>0.50193334331422224</v>
      </c>
      <c r="I4931" s="577">
        <f t="shared" si="692"/>
        <v>49.28</v>
      </c>
      <c r="J4931" s="573">
        <f t="shared" ref="J4931:J4994" si="697">(((1+I4931/100)^J$2)*I4931/100)/(((1+I4931/100)^J$2)-1)</f>
        <v>0.8939553273427473</v>
      </c>
    </row>
    <row r="4932" spans="1:10" x14ac:dyDescent="0.25">
      <c r="A4932">
        <f t="shared" si="689"/>
        <v>0.49290296373853221</v>
      </c>
      <c r="B4932" s="2">
        <f t="shared" si="693"/>
        <v>49.289999999998763</v>
      </c>
      <c r="C4932" s="428">
        <f t="shared" si="690"/>
        <v>49.29</v>
      </c>
      <c r="D4932" s="425">
        <f t="shared" si="694"/>
        <v>0.49290296373854459</v>
      </c>
      <c r="E4932" s="433">
        <f t="shared" si="691"/>
        <v>49.29</v>
      </c>
      <c r="F4932" s="430">
        <f t="shared" si="695"/>
        <v>0.50202896612335712</v>
      </c>
      <c r="G4932" s="439">
        <f t="shared" si="692"/>
        <v>49.29</v>
      </c>
      <c r="H4932" s="435">
        <f t="shared" si="696"/>
        <v>0.50202896612335712</v>
      </c>
      <c r="I4932" s="577">
        <f t="shared" si="692"/>
        <v>49.29</v>
      </c>
      <c r="J4932" s="573">
        <f t="shared" si="697"/>
        <v>0.89403923542861707</v>
      </c>
    </row>
    <row r="4933" spans="1:10" x14ac:dyDescent="0.25">
      <c r="A4933">
        <f t="shared" ref="A4933:A4996" si="698">(((1+B4933/100)^A$2)*B4933/100)/(((1+B4933/100)^A$2)-1)</f>
        <v>0.4930029583890872</v>
      </c>
      <c r="B4933" s="2">
        <f t="shared" si="693"/>
        <v>49.299999999998761</v>
      </c>
      <c r="C4933" s="428">
        <f t="shared" si="690"/>
        <v>49.3</v>
      </c>
      <c r="D4933" s="425">
        <f t="shared" si="694"/>
        <v>0.49300295838909958</v>
      </c>
      <c r="E4933" s="433">
        <f t="shared" si="691"/>
        <v>49.3</v>
      </c>
      <c r="F4933" s="430">
        <f t="shared" si="695"/>
        <v>0.50212459114892005</v>
      </c>
      <c r="G4933" s="439">
        <f t="shared" si="692"/>
        <v>49.3</v>
      </c>
      <c r="H4933" s="435">
        <f t="shared" si="696"/>
        <v>0.50212459114892005</v>
      </c>
      <c r="I4933" s="577">
        <f t="shared" si="692"/>
        <v>49.3</v>
      </c>
      <c r="J4933" s="573">
        <f t="shared" si="697"/>
        <v>0.89412314480545529</v>
      </c>
    </row>
    <row r="4934" spans="1:10" x14ac:dyDescent="0.25">
      <c r="A4934">
        <f t="shared" si="698"/>
        <v>0.4931029530495738</v>
      </c>
      <c r="B4934" s="2">
        <f t="shared" si="693"/>
        <v>49.309999999998759</v>
      </c>
      <c r="C4934" s="428">
        <f t="shared" ref="C4934:C4997" si="699">ROUND(C4933+0.01,2)</f>
        <v>49.31</v>
      </c>
      <c r="D4934" s="425">
        <f t="shared" si="694"/>
        <v>0.49310295304958618</v>
      </c>
      <c r="E4934" s="433">
        <f t="shared" ref="E4934:E4997" si="700">ROUND(E4933+0.01,2)</f>
        <v>49.31</v>
      </c>
      <c r="F4934" s="430">
        <f t="shared" si="695"/>
        <v>0.50222021838976227</v>
      </c>
      <c r="G4934" s="439">
        <f t="shared" ref="G4934:I4997" si="701">ROUND(G4933+0.01,2)</f>
        <v>49.31</v>
      </c>
      <c r="H4934" s="435">
        <f t="shared" si="696"/>
        <v>0.50222021838976227</v>
      </c>
      <c r="I4934" s="577">
        <f t="shared" si="701"/>
        <v>49.31</v>
      </c>
      <c r="J4934" s="573">
        <f t="shared" si="697"/>
        <v>0.89420705547310575</v>
      </c>
    </row>
    <row r="4935" spans="1:10" x14ac:dyDescent="0.25">
      <c r="A4935">
        <f t="shared" si="698"/>
        <v>0.49320294771997303</v>
      </c>
      <c r="B4935" s="2">
        <f t="shared" si="693"/>
        <v>49.319999999998757</v>
      </c>
      <c r="C4935" s="428">
        <f t="shared" si="699"/>
        <v>49.32</v>
      </c>
      <c r="D4935" s="425">
        <f t="shared" si="694"/>
        <v>0.49320294771998546</v>
      </c>
      <c r="E4935" s="433">
        <f t="shared" si="700"/>
        <v>49.32</v>
      </c>
      <c r="F4935" s="430">
        <f t="shared" si="695"/>
        <v>0.50231584784473593</v>
      </c>
      <c r="G4935" s="439">
        <f t="shared" si="701"/>
        <v>49.32</v>
      </c>
      <c r="H4935" s="435">
        <f t="shared" si="696"/>
        <v>0.50231584784473593</v>
      </c>
      <c r="I4935" s="577">
        <f t="shared" si="701"/>
        <v>49.32</v>
      </c>
      <c r="J4935" s="573">
        <f t="shared" si="697"/>
        <v>0.89429096743141334</v>
      </c>
    </row>
    <row r="4936" spans="1:10" x14ac:dyDescent="0.25">
      <c r="A4936">
        <f t="shared" si="698"/>
        <v>0.49330294240026601</v>
      </c>
      <c r="B4936" s="2">
        <f t="shared" si="693"/>
        <v>49.329999999998755</v>
      </c>
      <c r="C4936" s="428">
        <f t="shared" si="699"/>
        <v>49.33</v>
      </c>
      <c r="D4936" s="425">
        <f t="shared" si="694"/>
        <v>0.49330294240027839</v>
      </c>
      <c r="E4936" s="433">
        <f t="shared" si="700"/>
        <v>49.33</v>
      </c>
      <c r="F4936" s="430">
        <f t="shared" si="695"/>
        <v>0.50241147951269349</v>
      </c>
      <c r="G4936" s="439">
        <f t="shared" si="701"/>
        <v>49.33</v>
      </c>
      <c r="H4936" s="435">
        <f t="shared" si="696"/>
        <v>0.50241147951269349</v>
      </c>
      <c r="I4936" s="577">
        <f t="shared" si="701"/>
        <v>49.33</v>
      </c>
      <c r="J4936" s="573">
        <f t="shared" si="697"/>
        <v>0.89437488068022297</v>
      </c>
    </row>
    <row r="4937" spans="1:10" x14ac:dyDescent="0.25">
      <c r="A4937">
        <f t="shared" si="698"/>
        <v>0.49340293709043387</v>
      </c>
      <c r="B4937" s="2">
        <f t="shared" si="693"/>
        <v>49.339999999998753</v>
      </c>
      <c r="C4937" s="428">
        <f t="shared" si="699"/>
        <v>49.34</v>
      </c>
      <c r="D4937" s="425">
        <f t="shared" si="694"/>
        <v>0.49340293709044636</v>
      </c>
      <c r="E4937" s="433">
        <f t="shared" si="700"/>
        <v>49.34</v>
      </c>
      <c r="F4937" s="430">
        <f t="shared" si="695"/>
        <v>0.50250711339248799</v>
      </c>
      <c r="G4937" s="439">
        <f t="shared" si="701"/>
        <v>49.34</v>
      </c>
      <c r="H4937" s="435">
        <f t="shared" si="696"/>
        <v>0.50250711339248799</v>
      </c>
      <c r="I4937" s="577">
        <f t="shared" si="701"/>
        <v>49.34</v>
      </c>
      <c r="J4937" s="573">
        <f t="shared" si="697"/>
        <v>0.8944587952193791</v>
      </c>
    </row>
    <row r="4938" spans="1:10" x14ac:dyDescent="0.25">
      <c r="A4938">
        <f t="shared" si="698"/>
        <v>0.49350293179045784</v>
      </c>
      <c r="B4938" s="2">
        <f t="shared" si="693"/>
        <v>49.349999999998751</v>
      </c>
      <c r="C4938" s="428">
        <f t="shared" si="699"/>
        <v>49.35</v>
      </c>
      <c r="D4938" s="425">
        <f t="shared" si="694"/>
        <v>0.49350293179047033</v>
      </c>
      <c r="E4938" s="433">
        <f t="shared" si="700"/>
        <v>49.35</v>
      </c>
      <c r="F4938" s="430">
        <f t="shared" si="695"/>
        <v>0.50260274948297345</v>
      </c>
      <c r="G4938" s="439">
        <f t="shared" si="701"/>
        <v>49.35</v>
      </c>
      <c r="H4938" s="435">
        <f t="shared" si="696"/>
        <v>0.50260274948297345</v>
      </c>
      <c r="I4938" s="577">
        <f t="shared" si="701"/>
        <v>49.35</v>
      </c>
      <c r="J4938" s="573">
        <f t="shared" si="697"/>
        <v>0.89454271104872662</v>
      </c>
    </row>
    <row r="4939" spans="1:10" x14ac:dyDescent="0.25">
      <c r="A4939">
        <f t="shared" si="698"/>
        <v>0.49360292650031917</v>
      </c>
      <c r="B4939" s="2">
        <f t="shared" si="693"/>
        <v>49.359999999998749</v>
      </c>
      <c r="C4939" s="428">
        <f t="shared" si="699"/>
        <v>49.36</v>
      </c>
      <c r="D4939" s="425">
        <f t="shared" si="694"/>
        <v>0.49360292650033166</v>
      </c>
      <c r="E4939" s="433">
        <f t="shared" si="700"/>
        <v>49.36</v>
      </c>
      <c r="F4939" s="430">
        <f t="shared" si="695"/>
        <v>0.50269838778300391</v>
      </c>
      <c r="G4939" s="439">
        <f t="shared" si="701"/>
        <v>49.36</v>
      </c>
      <c r="H4939" s="435">
        <f t="shared" si="696"/>
        <v>0.50269838778300391</v>
      </c>
      <c r="I4939" s="577">
        <f t="shared" si="701"/>
        <v>49.36</v>
      </c>
      <c r="J4939" s="573">
        <f t="shared" si="697"/>
        <v>0.89462662816811023</v>
      </c>
    </row>
    <row r="4940" spans="1:10" x14ac:dyDescent="0.25">
      <c r="A4940">
        <f t="shared" si="698"/>
        <v>0.49370292121999904</v>
      </c>
      <c r="B4940" s="2">
        <f t="shared" si="693"/>
        <v>49.369999999998747</v>
      </c>
      <c r="C4940" s="428">
        <f t="shared" si="699"/>
        <v>49.37</v>
      </c>
      <c r="D4940" s="425">
        <f t="shared" si="694"/>
        <v>0.49370292122001153</v>
      </c>
      <c r="E4940" s="433">
        <f t="shared" si="700"/>
        <v>49.37</v>
      </c>
      <c r="F4940" s="430">
        <f t="shared" si="695"/>
        <v>0.50279402829143416</v>
      </c>
      <c r="G4940" s="439">
        <f t="shared" si="701"/>
        <v>49.37</v>
      </c>
      <c r="H4940" s="435">
        <f t="shared" si="696"/>
        <v>0.50279402829143416</v>
      </c>
      <c r="I4940" s="577">
        <f t="shared" si="701"/>
        <v>49.37</v>
      </c>
      <c r="J4940" s="573">
        <f t="shared" si="697"/>
        <v>0.89471054657737492</v>
      </c>
    </row>
    <row r="4941" spans="1:10" x14ac:dyDescent="0.25">
      <c r="A4941">
        <f t="shared" si="698"/>
        <v>0.49380291594947878</v>
      </c>
      <c r="B4941" s="2">
        <f t="shared" si="693"/>
        <v>49.379999999998745</v>
      </c>
      <c r="C4941" s="428">
        <f t="shared" si="699"/>
        <v>49.38</v>
      </c>
      <c r="D4941" s="425">
        <f t="shared" si="694"/>
        <v>0.49380291594949138</v>
      </c>
      <c r="E4941" s="433">
        <f t="shared" si="700"/>
        <v>49.38</v>
      </c>
      <c r="F4941" s="430">
        <f t="shared" si="695"/>
        <v>0.50288967100712001</v>
      </c>
      <c r="G4941" s="439">
        <f t="shared" si="701"/>
        <v>49.38</v>
      </c>
      <c r="H4941" s="435">
        <f t="shared" si="696"/>
        <v>0.50288967100712001</v>
      </c>
      <c r="I4941" s="577">
        <f t="shared" si="701"/>
        <v>49.38</v>
      </c>
      <c r="J4941" s="573">
        <f t="shared" si="697"/>
        <v>0.8947944662763655</v>
      </c>
    </row>
    <row r="4942" spans="1:10" x14ac:dyDescent="0.25">
      <c r="A4942">
        <f t="shared" si="698"/>
        <v>0.49390291068873965</v>
      </c>
      <c r="B4942" s="2">
        <f t="shared" si="693"/>
        <v>49.389999999998743</v>
      </c>
      <c r="C4942" s="428">
        <f t="shared" si="699"/>
        <v>49.39</v>
      </c>
      <c r="D4942" s="425">
        <f t="shared" si="694"/>
        <v>0.49390291068875225</v>
      </c>
      <c r="E4942" s="433">
        <f t="shared" si="700"/>
        <v>49.39</v>
      </c>
      <c r="F4942" s="430">
        <f t="shared" si="695"/>
        <v>0.50298531592891715</v>
      </c>
      <c r="G4942" s="439">
        <f t="shared" si="701"/>
        <v>49.39</v>
      </c>
      <c r="H4942" s="435">
        <f t="shared" si="696"/>
        <v>0.50298531592891715</v>
      </c>
      <c r="I4942" s="577">
        <f t="shared" si="701"/>
        <v>49.39</v>
      </c>
      <c r="J4942" s="573">
        <f t="shared" si="697"/>
        <v>0.89487838726492641</v>
      </c>
    </row>
    <row r="4943" spans="1:10" x14ac:dyDescent="0.25">
      <c r="A4943">
        <f t="shared" si="698"/>
        <v>0.49400290543776315</v>
      </c>
      <c r="B4943" s="2">
        <f t="shared" si="693"/>
        <v>49.399999999998741</v>
      </c>
      <c r="C4943" s="428">
        <f t="shared" si="699"/>
        <v>49.4</v>
      </c>
      <c r="D4943" s="425">
        <f t="shared" si="694"/>
        <v>0.4940029054377757</v>
      </c>
      <c r="E4943" s="433">
        <f t="shared" si="700"/>
        <v>49.4</v>
      </c>
      <c r="F4943" s="430">
        <f t="shared" si="695"/>
        <v>0.5030809630556824</v>
      </c>
      <c r="G4943" s="439">
        <f t="shared" si="701"/>
        <v>49.4</v>
      </c>
      <c r="H4943" s="435">
        <f t="shared" si="696"/>
        <v>0.5030809630556824</v>
      </c>
      <c r="I4943" s="577">
        <f t="shared" si="701"/>
        <v>49.4</v>
      </c>
      <c r="J4943" s="573">
        <f t="shared" si="697"/>
        <v>0.89496230954290301</v>
      </c>
    </row>
    <row r="4944" spans="1:10" x14ac:dyDescent="0.25">
      <c r="A4944">
        <f t="shared" si="698"/>
        <v>0.49410290019653064</v>
      </c>
      <c r="B4944" s="2">
        <f t="shared" si="693"/>
        <v>49.409999999998739</v>
      </c>
      <c r="C4944" s="428">
        <f t="shared" si="699"/>
        <v>49.41</v>
      </c>
      <c r="D4944" s="425">
        <f t="shared" si="694"/>
        <v>0.49410290019654324</v>
      </c>
      <c r="E4944" s="433">
        <f t="shared" si="700"/>
        <v>49.41</v>
      </c>
      <c r="F4944" s="430">
        <f t="shared" si="695"/>
        <v>0.50317661238627276</v>
      </c>
      <c r="G4944" s="439">
        <f t="shared" si="701"/>
        <v>49.41</v>
      </c>
      <c r="H4944" s="435">
        <f t="shared" si="696"/>
        <v>0.50317661238627276</v>
      </c>
      <c r="I4944" s="577">
        <f t="shared" si="701"/>
        <v>49.41</v>
      </c>
      <c r="J4944" s="573">
        <f t="shared" si="697"/>
        <v>0.89504623311013998</v>
      </c>
    </row>
    <row r="4945" spans="1:10" x14ac:dyDescent="0.25">
      <c r="A4945">
        <f t="shared" si="698"/>
        <v>0.49420289496502351</v>
      </c>
      <c r="B4945" s="2">
        <f t="shared" si="693"/>
        <v>49.419999999998737</v>
      </c>
      <c r="C4945" s="428">
        <f t="shared" si="699"/>
        <v>49.42</v>
      </c>
      <c r="D4945" s="425">
        <f t="shared" si="694"/>
        <v>0.49420289496503611</v>
      </c>
      <c r="E4945" s="433">
        <f t="shared" si="700"/>
        <v>49.42</v>
      </c>
      <c r="F4945" s="430">
        <f t="shared" si="695"/>
        <v>0.50327226391954627</v>
      </c>
      <c r="G4945" s="439">
        <f t="shared" si="701"/>
        <v>49.42</v>
      </c>
      <c r="H4945" s="435">
        <f t="shared" si="696"/>
        <v>0.50327226391954627</v>
      </c>
      <c r="I4945" s="577">
        <f t="shared" si="701"/>
        <v>49.42</v>
      </c>
      <c r="J4945" s="573">
        <f t="shared" si="697"/>
        <v>0.89513015796648232</v>
      </c>
    </row>
    <row r="4946" spans="1:10" x14ac:dyDescent="0.25">
      <c r="A4946">
        <f t="shared" si="698"/>
        <v>0.49430288974322328</v>
      </c>
      <c r="B4946" s="2">
        <f t="shared" si="693"/>
        <v>49.429999999998735</v>
      </c>
      <c r="C4946" s="428">
        <f t="shared" si="699"/>
        <v>49.43</v>
      </c>
      <c r="D4946" s="425">
        <f t="shared" si="694"/>
        <v>0.49430288974323577</v>
      </c>
      <c r="E4946" s="433">
        <f t="shared" si="700"/>
        <v>49.43</v>
      </c>
      <c r="F4946" s="430">
        <f t="shared" si="695"/>
        <v>0.50336791765436095</v>
      </c>
      <c r="G4946" s="439">
        <f t="shared" si="701"/>
        <v>49.43</v>
      </c>
      <c r="H4946" s="435">
        <f t="shared" si="696"/>
        <v>0.50336791765436095</v>
      </c>
      <c r="I4946" s="577">
        <f t="shared" si="701"/>
        <v>49.43</v>
      </c>
      <c r="J4946" s="573">
        <f t="shared" si="697"/>
        <v>0.89521408411177494</v>
      </c>
    </row>
    <row r="4947" spans="1:10" x14ac:dyDescent="0.25">
      <c r="A4947">
        <f t="shared" si="698"/>
        <v>0.49440288453111136</v>
      </c>
      <c r="B4947" s="2">
        <f t="shared" si="693"/>
        <v>49.439999999998733</v>
      </c>
      <c r="C4947" s="428">
        <f t="shared" si="699"/>
        <v>49.44</v>
      </c>
      <c r="D4947" s="425">
        <f t="shared" si="694"/>
        <v>0.49440288453112391</v>
      </c>
      <c r="E4947" s="433">
        <f t="shared" si="700"/>
        <v>49.44</v>
      </c>
      <c r="F4947" s="430">
        <f t="shared" si="695"/>
        <v>0.50346357358957583</v>
      </c>
      <c r="G4947" s="439">
        <f t="shared" si="701"/>
        <v>49.44</v>
      </c>
      <c r="H4947" s="435">
        <f t="shared" si="696"/>
        <v>0.50346357358957583</v>
      </c>
      <c r="I4947" s="577">
        <f t="shared" si="701"/>
        <v>49.44</v>
      </c>
      <c r="J4947" s="573">
        <f t="shared" si="697"/>
        <v>0.89529801154586275</v>
      </c>
    </row>
    <row r="4948" spans="1:10" x14ac:dyDescent="0.25">
      <c r="A4948">
        <f t="shared" si="698"/>
        <v>0.49450287932866938</v>
      </c>
      <c r="B4948" s="2">
        <f t="shared" si="693"/>
        <v>49.449999999998731</v>
      </c>
      <c r="C4948" s="428">
        <f t="shared" si="699"/>
        <v>49.45</v>
      </c>
      <c r="D4948" s="425">
        <f t="shared" si="694"/>
        <v>0.49450287932868214</v>
      </c>
      <c r="E4948" s="433">
        <f t="shared" si="700"/>
        <v>49.45</v>
      </c>
      <c r="F4948" s="430">
        <f t="shared" si="695"/>
        <v>0.50355923172405037</v>
      </c>
      <c r="G4948" s="439">
        <f t="shared" si="701"/>
        <v>49.45</v>
      </c>
      <c r="H4948" s="435">
        <f t="shared" si="696"/>
        <v>0.50355923172405037</v>
      </c>
      <c r="I4948" s="577">
        <f t="shared" si="701"/>
        <v>49.45</v>
      </c>
      <c r="J4948" s="573">
        <f t="shared" si="697"/>
        <v>0.89538194026859119</v>
      </c>
    </row>
    <row r="4949" spans="1:10" x14ac:dyDescent="0.25">
      <c r="A4949">
        <f t="shared" si="698"/>
        <v>0.494602874135879</v>
      </c>
      <c r="B4949" s="2">
        <f t="shared" si="693"/>
        <v>49.459999999998729</v>
      </c>
      <c r="C4949" s="428">
        <f t="shared" si="699"/>
        <v>49.46</v>
      </c>
      <c r="D4949" s="425">
        <f t="shared" si="694"/>
        <v>0.49460287413589171</v>
      </c>
      <c r="E4949" s="433">
        <f t="shared" si="700"/>
        <v>49.46</v>
      </c>
      <c r="F4949" s="430">
        <f t="shared" si="695"/>
        <v>0.50365489205664482</v>
      </c>
      <c r="G4949" s="439">
        <f t="shared" si="701"/>
        <v>49.46</v>
      </c>
      <c r="H4949" s="435">
        <f t="shared" si="696"/>
        <v>0.50365489205664482</v>
      </c>
      <c r="I4949" s="577">
        <f t="shared" si="701"/>
        <v>49.46</v>
      </c>
      <c r="J4949" s="573">
        <f t="shared" si="697"/>
        <v>0.8954658702798044</v>
      </c>
    </row>
    <row r="4950" spans="1:10" x14ac:dyDescent="0.25">
      <c r="A4950">
        <f t="shared" si="698"/>
        <v>0.49470286895272175</v>
      </c>
      <c r="B4950" s="2">
        <f t="shared" si="693"/>
        <v>49.469999999998727</v>
      </c>
      <c r="C4950" s="428">
        <f t="shared" si="699"/>
        <v>49.47</v>
      </c>
      <c r="D4950" s="425">
        <f t="shared" si="694"/>
        <v>0.49470286895273441</v>
      </c>
      <c r="E4950" s="433">
        <f t="shared" si="700"/>
        <v>49.47</v>
      </c>
      <c r="F4950" s="430">
        <f t="shared" si="695"/>
        <v>0.50375055458621953</v>
      </c>
      <c r="G4950" s="439">
        <f t="shared" si="701"/>
        <v>49.47</v>
      </c>
      <c r="H4950" s="435">
        <f t="shared" si="696"/>
        <v>0.50375055458621953</v>
      </c>
      <c r="I4950" s="577">
        <f t="shared" si="701"/>
        <v>49.47</v>
      </c>
      <c r="J4950" s="573">
        <f t="shared" si="697"/>
        <v>0.89554980157934827</v>
      </c>
    </row>
    <row r="4951" spans="1:10" x14ac:dyDescent="0.25">
      <c r="A4951">
        <f t="shared" si="698"/>
        <v>0.49480286377917926</v>
      </c>
      <c r="B4951" s="2">
        <f t="shared" si="693"/>
        <v>49.479999999998725</v>
      </c>
      <c r="C4951" s="428">
        <f t="shared" si="699"/>
        <v>49.48</v>
      </c>
      <c r="D4951" s="425">
        <f t="shared" si="694"/>
        <v>0.49480286377919191</v>
      </c>
      <c r="E4951" s="433">
        <f t="shared" si="700"/>
        <v>49.48</v>
      </c>
      <c r="F4951" s="430">
        <f t="shared" si="695"/>
        <v>0.50384621931163609</v>
      </c>
      <c r="G4951" s="439">
        <f t="shared" si="701"/>
        <v>49.48</v>
      </c>
      <c r="H4951" s="435">
        <f t="shared" si="696"/>
        <v>0.50384621931163609</v>
      </c>
      <c r="I4951" s="577">
        <f t="shared" si="701"/>
        <v>49.48</v>
      </c>
      <c r="J4951" s="573">
        <f t="shared" si="697"/>
        <v>0.89563373416706749</v>
      </c>
    </row>
    <row r="4952" spans="1:10" x14ac:dyDescent="0.25">
      <c r="A4952">
        <f t="shared" si="698"/>
        <v>0.49490285861523331</v>
      </c>
      <c r="B4952" s="2">
        <f t="shared" si="693"/>
        <v>49.489999999998723</v>
      </c>
      <c r="C4952" s="428">
        <f t="shared" si="699"/>
        <v>49.49</v>
      </c>
      <c r="D4952" s="425">
        <f t="shared" si="694"/>
        <v>0.49490285861524602</v>
      </c>
      <c r="E4952" s="433">
        <f t="shared" si="700"/>
        <v>49.49</v>
      </c>
      <c r="F4952" s="430">
        <f t="shared" si="695"/>
        <v>0.50394188623175606</v>
      </c>
      <c r="G4952" s="439">
        <f t="shared" si="701"/>
        <v>49.49</v>
      </c>
      <c r="H4952" s="435">
        <f t="shared" si="696"/>
        <v>0.50394188623175606</v>
      </c>
      <c r="I4952" s="577">
        <f t="shared" si="701"/>
        <v>49.49</v>
      </c>
      <c r="J4952" s="573">
        <f t="shared" si="697"/>
        <v>0.89571766804280739</v>
      </c>
    </row>
    <row r="4953" spans="1:10" x14ac:dyDescent="0.25">
      <c r="A4953">
        <f t="shared" si="698"/>
        <v>0.49500285346086548</v>
      </c>
      <c r="B4953" s="2">
        <f t="shared" si="693"/>
        <v>49.499999999998721</v>
      </c>
      <c r="C4953" s="428">
        <f t="shared" si="699"/>
        <v>49.5</v>
      </c>
      <c r="D4953" s="425">
        <f t="shared" si="694"/>
        <v>0.4950028534608783</v>
      </c>
      <c r="E4953" s="433">
        <f t="shared" si="700"/>
        <v>49.5</v>
      </c>
      <c r="F4953" s="430">
        <f t="shared" si="695"/>
        <v>0.5040375553454417</v>
      </c>
      <c r="G4953" s="439">
        <f t="shared" si="701"/>
        <v>49.5</v>
      </c>
      <c r="H4953" s="435">
        <f t="shared" si="696"/>
        <v>0.5040375553454417</v>
      </c>
      <c r="I4953" s="577">
        <f t="shared" si="701"/>
        <v>49.5</v>
      </c>
      <c r="J4953" s="573">
        <f t="shared" si="697"/>
        <v>0.89580160320641267</v>
      </c>
    </row>
    <row r="4954" spans="1:10" x14ac:dyDescent="0.25">
      <c r="A4954">
        <f t="shared" si="698"/>
        <v>0.49510284831605772</v>
      </c>
      <c r="B4954" s="2">
        <f t="shared" si="693"/>
        <v>49.509999999998719</v>
      </c>
      <c r="C4954" s="428">
        <f t="shared" si="699"/>
        <v>49.51</v>
      </c>
      <c r="D4954" s="425">
        <f t="shared" si="694"/>
        <v>0.49510284831607054</v>
      </c>
      <c r="E4954" s="433">
        <f t="shared" si="700"/>
        <v>49.51</v>
      </c>
      <c r="F4954" s="430">
        <f t="shared" si="695"/>
        <v>0.50413322665155624</v>
      </c>
      <c r="G4954" s="439">
        <f t="shared" si="701"/>
        <v>49.51</v>
      </c>
      <c r="H4954" s="435">
        <f t="shared" si="696"/>
        <v>0.50413322665155624</v>
      </c>
      <c r="I4954" s="577">
        <f t="shared" si="701"/>
        <v>49.51</v>
      </c>
      <c r="J4954" s="573">
        <f t="shared" si="697"/>
        <v>0.89588553965772921</v>
      </c>
    </row>
    <row r="4955" spans="1:10" x14ac:dyDescent="0.25">
      <c r="A4955">
        <f t="shared" si="698"/>
        <v>0.49520284318079172</v>
      </c>
      <c r="B4955" s="2">
        <f t="shared" si="693"/>
        <v>49.519999999998717</v>
      </c>
      <c r="C4955" s="428">
        <f t="shared" si="699"/>
        <v>49.52</v>
      </c>
      <c r="D4955" s="425">
        <f t="shared" si="694"/>
        <v>0.4952028431808046</v>
      </c>
      <c r="E4955" s="433">
        <f t="shared" si="700"/>
        <v>49.52</v>
      </c>
      <c r="F4955" s="430">
        <f t="shared" si="695"/>
        <v>0.50422890014896293</v>
      </c>
      <c r="G4955" s="439">
        <f t="shared" si="701"/>
        <v>49.52</v>
      </c>
      <c r="H4955" s="435">
        <f t="shared" si="696"/>
        <v>0.50422890014896293</v>
      </c>
      <c r="I4955" s="577">
        <f t="shared" si="701"/>
        <v>49.52</v>
      </c>
      <c r="J4955" s="573">
        <f t="shared" si="697"/>
        <v>0.89596947739660149</v>
      </c>
    </row>
    <row r="4956" spans="1:10" x14ac:dyDescent="0.25">
      <c r="A4956">
        <f t="shared" si="698"/>
        <v>0.49530283805504927</v>
      </c>
      <c r="B4956" s="2">
        <f t="shared" si="693"/>
        <v>49.529999999998715</v>
      </c>
      <c r="C4956" s="428">
        <f t="shared" si="699"/>
        <v>49.53</v>
      </c>
      <c r="D4956" s="425">
        <f t="shared" si="694"/>
        <v>0.49530283805506214</v>
      </c>
      <c r="E4956" s="433">
        <f t="shared" si="700"/>
        <v>49.53</v>
      </c>
      <c r="F4956" s="430">
        <f t="shared" si="695"/>
        <v>0.50432457583652612</v>
      </c>
      <c r="G4956" s="439">
        <f t="shared" si="701"/>
        <v>49.53</v>
      </c>
      <c r="H4956" s="435">
        <f t="shared" si="696"/>
        <v>0.50432457583652612</v>
      </c>
      <c r="I4956" s="577">
        <f t="shared" si="701"/>
        <v>49.53</v>
      </c>
      <c r="J4956" s="573">
        <f t="shared" si="697"/>
        <v>0.89605341642287495</v>
      </c>
    </row>
    <row r="4957" spans="1:10" x14ac:dyDescent="0.25">
      <c r="A4957">
        <f t="shared" si="698"/>
        <v>0.49540283293881238</v>
      </c>
      <c r="B4957" s="2">
        <f t="shared" si="693"/>
        <v>49.539999999998713</v>
      </c>
      <c r="C4957" s="428">
        <f t="shared" si="699"/>
        <v>49.54</v>
      </c>
      <c r="D4957" s="425">
        <f t="shared" si="694"/>
        <v>0.49540283293882531</v>
      </c>
      <c r="E4957" s="433">
        <f t="shared" si="700"/>
        <v>49.54</v>
      </c>
      <c r="F4957" s="430">
        <f t="shared" si="695"/>
        <v>0.50442025371311028</v>
      </c>
      <c r="G4957" s="439">
        <f t="shared" si="701"/>
        <v>49.54</v>
      </c>
      <c r="H4957" s="435">
        <f t="shared" si="696"/>
        <v>0.50442025371311028</v>
      </c>
      <c r="I4957" s="577">
        <f t="shared" si="701"/>
        <v>49.54</v>
      </c>
      <c r="J4957" s="573">
        <f t="shared" si="697"/>
        <v>0.89613735673639472</v>
      </c>
    </row>
    <row r="4958" spans="1:10" x14ac:dyDescent="0.25">
      <c r="A4958">
        <f t="shared" si="698"/>
        <v>0.4955028278320629</v>
      </c>
      <c r="B4958" s="2">
        <f t="shared" si="693"/>
        <v>49.549999999998711</v>
      </c>
      <c r="C4958" s="428">
        <f t="shared" si="699"/>
        <v>49.55</v>
      </c>
      <c r="D4958" s="425">
        <f t="shared" si="694"/>
        <v>0.49550282783207578</v>
      </c>
      <c r="E4958" s="433">
        <f t="shared" si="700"/>
        <v>49.55</v>
      </c>
      <c r="F4958" s="430">
        <f t="shared" si="695"/>
        <v>0.50451593377758075</v>
      </c>
      <c r="G4958" s="439">
        <f t="shared" si="701"/>
        <v>49.55</v>
      </c>
      <c r="H4958" s="435">
        <f t="shared" si="696"/>
        <v>0.50451593377758075</v>
      </c>
      <c r="I4958" s="577">
        <f t="shared" si="701"/>
        <v>49.55</v>
      </c>
      <c r="J4958" s="573">
        <f t="shared" si="697"/>
        <v>0.89622129833700648</v>
      </c>
    </row>
    <row r="4959" spans="1:10" x14ac:dyDescent="0.25">
      <c r="A4959">
        <f t="shared" si="698"/>
        <v>0.49560282273478279</v>
      </c>
      <c r="B4959" s="2">
        <f t="shared" si="693"/>
        <v>49.559999999998709</v>
      </c>
      <c r="C4959" s="428">
        <f t="shared" si="699"/>
        <v>49.56</v>
      </c>
      <c r="D4959" s="425">
        <f t="shared" si="694"/>
        <v>0.49560282273479561</v>
      </c>
      <c r="E4959" s="433">
        <f t="shared" si="700"/>
        <v>49.56</v>
      </c>
      <c r="F4959" s="430">
        <f t="shared" si="695"/>
        <v>0.50461161602880344</v>
      </c>
      <c r="G4959" s="439">
        <f t="shared" si="701"/>
        <v>49.56</v>
      </c>
      <c r="H4959" s="435">
        <f t="shared" si="696"/>
        <v>0.50461161602880344</v>
      </c>
      <c r="I4959" s="577">
        <f t="shared" si="701"/>
        <v>49.56</v>
      </c>
      <c r="J4959" s="573">
        <f t="shared" si="697"/>
        <v>0.89630524122455535</v>
      </c>
    </row>
    <row r="4960" spans="1:10" x14ac:dyDescent="0.25">
      <c r="A4960">
        <f t="shared" si="698"/>
        <v>0.49570281764695373</v>
      </c>
      <c r="B4960" s="2">
        <f t="shared" ref="B4960:B5023" si="702">B4959+0.01</f>
        <v>49.569999999998707</v>
      </c>
      <c r="C4960" s="428">
        <f t="shared" si="699"/>
        <v>49.57</v>
      </c>
      <c r="D4960" s="425">
        <f t="shared" si="694"/>
        <v>0.49570281764696678</v>
      </c>
      <c r="E4960" s="433">
        <f t="shared" si="700"/>
        <v>49.57</v>
      </c>
      <c r="F4960" s="430">
        <f t="shared" si="695"/>
        <v>0.50470730046564438</v>
      </c>
      <c r="G4960" s="439">
        <f t="shared" si="701"/>
        <v>49.57</v>
      </c>
      <c r="H4960" s="435">
        <f t="shared" si="696"/>
        <v>0.50470730046564438</v>
      </c>
      <c r="I4960" s="577">
        <f t="shared" si="701"/>
        <v>49.57</v>
      </c>
      <c r="J4960" s="573">
        <f t="shared" si="697"/>
        <v>0.89638918539888601</v>
      </c>
    </row>
    <row r="4961" spans="1:10" x14ac:dyDescent="0.25">
      <c r="A4961">
        <f t="shared" si="698"/>
        <v>0.49580281256855824</v>
      </c>
      <c r="B4961" s="2">
        <f t="shared" si="702"/>
        <v>49.579999999998705</v>
      </c>
      <c r="C4961" s="428">
        <f t="shared" si="699"/>
        <v>49.58</v>
      </c>
      <c r="D4961" s="425">
        <f t="shared" si="694"/>
        <v>0.49580281256857112</v>
      </c>
      <c r="E4961" s="433">
        <f t="shared" si="700"/>
        <v>49.58</v>
      </c>
      <c r="F4961" s="430">
        <f t="shared" si="695"/>
        <v>0.50480298708697091</v>
      </c>
      <c r="G4961" s="439">
        <f t="shared" si="701"/>
        <v>49.58</v>
      </c>
      <c r="H4961" s="435">
        <f t="shared" si="696"/>
        <v>0.50480298708697091</v>
      </c>
      <c r="I4961" s="577">
        <f t="shared" si="701"/>
        <v>49.58</v>
      </c>
      <c r="J4961" s="573">
        <f t="shared" si="697"/>
        <v>0.89647313085984459</v>
      </c>
    </row>
    <row r="4962" spans="1:10" x14ac:dyDescent="0.25">
      <c r="A4962">
        <f t="shared" si="698"/>
        <v>0.49590280749957799</v>
      </c>
      <c r="B4962" s="2">
        <f t="shared" si="702"/>
        <v>49.589999999998703</v>
      </c>
      <c r="C4962" s="428">
        <f t="shared" si="699"/>
        <v>49.59</v>
      </c>
      <c r="D4962" s="425">
        <f t="shared" si="694"/>
        <v>0.49590280749959098</v>
      </c>
      <c r="E4962" s="433">
        <f t="shared" si="700"/>
        <v>49.59</v>
      </c>
      <c r="F4962" s="430">
        <f t="shared" si="695"/>
        <v>0.50489867589165061</v>
      </c>
      <c r="G4962" s="439">
        <f t="shared" si="701"/>
        <v>49.59</v>
      </c>
      <c r="H4962" s="435">
        <f t="shared" si="696"/>
        <v>0.50489867589165061</v>
      </c>
      <c r="I4962" s="577">
        <f t="shared" si="701"/>
        <v>49.59</v>
      </c>
      <c r="J4962" s="573">
        <f t="shared" si="697"/>
        <v>0.89655707760727599</v>
      </c>
    </row>
    <row r="4963" spans="1:10" x14ac:dyDescent="0.25">
      <c r="A4963">
        <f t="shared" si="698"/>
        <v>0.49600280243999528</v>
      </c>
      <c r="B4963" s="2">
        <f t="shared" si="702"/>
        <v>49.599999999998701</v>
      </c>
      <c r="C4963" s="428">
        <f t="shared" si="699"/>
        <v>49.6</v>
      </c>
      <c r="D4963" s="425">
        <f t="shared" si="694"/>
        <v>0.49600280244000822</v>
      </c>
      <c r="E4963" s="433">
        <f t="shared" si="700"/>
        <v>49.6</v>
      </c>
      <c r="F4963" s="430">
        <f t="shared" si="695"/>
        <v>0.50499436687855126</v>
      </c>
      <c r="G4963" s="439">
        <f t="shared" si="701"/>
        <v>49.6</v>
      </c>
      <c r="H4963" s="435">
        <f t="shared" si="696"/>
        <v>0.50499436687855126</v>
      </c>
      <c r="I4963" s="577">
        <f t="shared" si="701"/>
        <v>49.6</v>
      </c>
      <c r="J4963" s="573">
        <f t="shared" si="697"/>
        <v>0.89664102564102566</v>
      </c>
    </row>
    <row r="4964" spans="1:10" x14ac:dyDescent="0.25">
      <c r="A4964">
        <f t="shared" si="698"/>
        <v>0.49610279738979202</v>
      </c>
      <c r="B4964" s="2">
        <f t="shared" si="702"/>
        <v>49.609999999998699</v>
      </c>
      <c r="C4964" s="428">
        <f t="shared" si="699"/>
        <v>49.61</v>
      </c>
      <c r="D4964" s="425">
        <f t="shared" si="694"/>
        <v>0.49610279738980495</v>
      </c>
      <c r="E4964" s="433">
        <f t="shared" si="700"/>
        <v>49.61</v>
      </c>
      <c r="F4964" s="430">
        <f t="shared" si="695"/>
        <v>0.50509006004654167</v>
      </c>
      <c r="G4964" s="439">
        <f t="shared" si="701"/>
        <v>49.61</v>
      </c>
      <c r="H4964" s="435">
        <f t="shared" si="696"/>
        <v>0.50509006004654167</v>
      </c>
      <c r="I4964" s="577">
        <f t="shared" si="701"/>
        <v>49.61</v>
      </c>
      <c r="J4964" s="573">
        <f t="shared" si="697"/>
        <v>0.89672497496093917</v>
      </c>
    </row>
    <row r="4965" spans="1:10" x14ac:dyDescent="0.25">
      <c r="A4965">
        <f t="shared" si="698"/>
        <v>0.49620279234895043</v>
      </c>
      <c r="B4965" s="2">
        <f t="shared" si="702"/>
        <v>49.619999999998697</v>
      </c>
      <c r="C4965" s="428">
        <f t="shared" si="699"/>
        <v>49.62</v>
      </c>
      <c r="D4965" s="425">
        <f t="shared" si="694"/>
        <v>0.49620279234896342</v>
      </c>
      <c r="E4965" s="433">
        <f t="shared" si="700"/>
        <v>49.62</v>
      </c>
      <c r="F4965" s="430">
        <f t="shared" si="695"/>
        <v>0.50518575539449118</v>
      </c>
      <c r="G4965" s="439">
        <f t="shared" si="701"/>
        <v>49.62</v>
      </c>
      <c r="H4965" s="435">
        <f t="shared" si="696"/>
        <v>0.50518575539449118</v>
      </c>
      <c r="I4965" s="577">
        <f t="shared" si="701"/>
        <v>49.62</v>
      </c>
      <c r="J4965" s="573">
        <f t="shared" si="697"/>
        <v>0.89680892556686154</v>
      </c>
    </row>
    <row r="4966" spans="1:10" x14ac:dyDescent="0.25">
      <c r="A4966">
        <f t="shared" si="698"/>
        <v>0.49630278731745275</v>
      </c>
      <c r="B4966" s="2">
        <f t="shared" si="702"/>
        <v>49.629999999998695</v>
      </c>
      <c r="C4966" s="428">
        <f t="shared" si="699"/>
        <v>49.63</v>
      </c>
      <c r="D4966" s="425">
        <f t="shared" si="694"/>
        <v>0.49630278731746591</v>
      </c>
      <c r="E4966" s="433">
        <f t="shared" si="700"/>
        <v>49.63</v>
      </c>
      <c r="F4966" s="430">
        <f t="shared" si="695"/>
        <v>0.50528145292126958</v>
      </c>
      <c r="G4966" s="439">
        <f t="shared" si="701"/>
        <v>49.63</v>
      </c>
      <c r="H4966" s="435">
        <f t="shared" si="696"/>
        <v>0.50528145292126958</v>
      </c>
      <c r="I4966" s="577">
        <f t="shared" si="701"/>
        <v>49.63</v>
      </c>
      <c r="J4966" s="573">
        <f t="shared" si="697"/>
        <v>0.89689287745863888</v>
      </c>
    </row>
    <row r="4967" spans="1:10" x14ac:dyDescent="0.25">
      <c r="A4967">
        <f t="shared" si="698"/>
        <v>0.49640278229528123</v>
      </c>
      <c r="B4967" s="2">
        <f t="shared" si="702"/>
        <v>49.639999999998693</v>
      </c>
      <c r="C4967" s="428">
        <f t="shared" si="699"/>
        <v>49.64</v>
      </c>
      <c r="D4967" s="425">
        <f t="shared" si="694"/>
        <v>0.49640278229529433</v>
      </c>
      <c r="E4967" s="433">
        <f t="shared" si="700"/>
        <v>49.64</v>
      </c>
      <c r="F4967" s="430">
        <f t="shared" si="695"/>
        <v>0.50537715262574734</v>
      </c>
      <c r="G4967" s="439">
        <f t="shared" si="701"/>
        <v>49.64</v>
      </c>
      <c r="H4967" s="435">
        <f t="shared" si="696"/>
        <v>0.50537715262574734</v>
      </c>
      <c r="I4967" s="577">
        <f t="shared" si="701"/>
        <v>49.64</v>
      </c>
      <c r="J4967" s="573">
        <f t="shared" si="697"/>
        <v>0.89697683063611611</v>
      </c>
    </row>
    <row r="4968" spans="1:10" x14ac:dyDescent="0.25">
      <c r="A4968">
        <f t="shared" si="698"/>
        <v>0.49650277728241804</v>
      </c>
      <c r="B4968" s="2">
        <f t="shared" si="702"/>
        <v>49.649999999998691</v>
      </c>
      <c r="C4968" s="428">
        <f t="shared" si="699"/>
        <v>49.65</v>
      </c>
      <c r="D4968" s="425">
        <f t="shared" si="694"/>
        <v>0.4965027772824312</v>
      </c>
      <c r="E4968" s="433">
        <f t="shared" si="700"/>
        <v>49.65</v>
      </c>
      <c r="F4968" s="430">
        <f t="shared" si="695"/>
        <v>0.50547285450679524</v>
      </c>
      <c r="G4968" s="439">
        <f t="shared" si="701"/>
        <v>49.65</v>
      </c>
      <c r="H4968" s="435">
        <f t="shared" si="696"/>
        <v>0.50547285450679524</v>
      </c>
      <c r="I4968" s="577">
        <f t="shared" si="701"/>
        <v>49.65</v>
      </c>
      <c r="J4968" s="573">
        <f t="shared" si="697"/>
        <v>0.89706078509913889</v>
      </c>
    </row>
    <row r="4969" spans="1:10" x14ac:dyDescent="0.25">
      <c r="A4969">
        <f t="shared" si="698"/>
        <v>0.49660277227884564</v>
      </c>
      <c r="B4969" s="2">
        <f t="shared" si="702"/>
        <v>49.659999999998689</v>
      </c>
      <c r="C4969" s="428">
        <f t="shared" si="699"/>
        <v>49.66</v>
      </c>
      <c r="D4969" s="425">
        <f t="shared" si="694"/>
        <v>0.49660277227885863</v>
      </c>
      <c r="E4969" s="433">
        <f t="shared" si="700"/>
        <v>49.66</v>
      </c>
      <c r="F4969" s="430">
        <f t="shared" si="695"/>
        <v>0.50556855856328486</v>
      </c>
      <c r="G4969" s="439">
        <f t="shared" si="701"/>
        <v>49.66</v>
      </c>
      <c r="H4969" s="435">
        <f t="shared" si="696"/>
        <v>0.50556855856328486</v>
      </c>
      <c r="I4969" s="577">
        <f t="shared" si="701"/>
        <v>49.66</v>
      </c>
      <c r="J4969" s="573">
        <f t="shared" si="697"/>
        <v>0.89714474084755269</v>
      </c>
    </row>
    <row r="4970" spans="1:10" x14ac:dyDescent="0.25">
      <c r="A4970">
        <f t="shared" si="698"/>
        <v>0.49670276728454604</v>
      </c>
      <c r="B4970" s="2">
        <f t="shared" si="702"/>
        <v>49.669999999998687</v>
      </c>
      <c r="C4970" s="428">
        <f t="shared" si="699"/>
        <v>49.67</v>
      </c>
      <c r="D4970" s="425">
        <f t="shared" si="694"/>
        <v>0.4967027672845592</v>
      </c>
      <c r="E4970" s="433">
        <f t="shared" si="700"/>
        <v>49.67</v>
      </c>
      <c r="F4970" s="430">
        <f t="shared" si="695"/>
        <v>0.50566426479408855</v>
      </c>
      <c r="G4970" s="439">
        <f t="shared" si="701"/>
        <v>49.67</v>
      </c>
      <c r="H4970" s="435">
        <f t="shared" si="696"/>
        <v>0.50566426479408855</v>
      </c>
      <c r="I4970" s="577">
        <f t="shared" si="701"/>
        <v>49.67</v>
      </c>
      <c r="J4970" s="573">
        <f t="shared" si="697"/>
        <v>0.89722869788120319</v>
      </c>
    </row>
    <row r="4971" spans="1:10" x14ac:dyDescent="0.25">
      <c r="A4971">
        <f t="shared" si="698"/>
        <v>0.49680276229950188</v>
      </c>
      <c r="B4971" s="2">
        <f t="shared" si="702"/>
        <v>49.679999999998685</v>
      </c>
      <c r="C4971" s="428">
        <f t="shared" si="699"/>
        <v>49.68</v>
      </c>
      <c r="D4971" s="425">
        <f t="shared" si="694"/>
        <v>0.49680276229951503</v>
      </c>
      <c r="E4971" s="433">
        <f t="shared" si="700"/>
        <v>49.68</v>
      </c>
      <c r="F4971" s="430">
        <f t="shared" si="695"/>
        <v>0.50575997319807886</v>
      </c>
      <c r="G4971" s="439">
        <f t="shared" si="701"/>
        <v>49.68</v>
      </c>
      <c r="H4971" s="435">
        <f t="shared" si="696"/>
        <v>0.50575997319807886</v>
      </c>
      <c r="I4971" s="577">
        <f t="shared" si="701"/>
        <v>49.68</v>
      </c>
      <c r="J4971" s="573">
        <f t="shared" si="697"/>
        <v>0.89731265619993605</v>
      </c>
    </row>
    <row r="4972" spans="1:10" x14ac:dyDescent="0.25">
      <c r="A4972">
        <f t="shared" si="698"/>
        <v>0.49690275732369532</v>
      </c>
      <c r="B4972" s="2">
        <f t="shared" si="702"/>
        <v>49.689999999998683</v>
      </c>
      <c r="C4972" s="428">
        <f t="shared" si="699"/>
        <v>49.69</v>
      </c>
      <c r="D4972" s="425">
        <f t="shared" si="694"/>
        <v>0.49690275732370848</v>
      </c>
      <c r="E4972" s="433">
        <f t="shared" si="700"/>
        <v>49.69</v>
      </c>
      <c r="F4972" s="430">
        <f t="shared" si="695"/>
        <v>0.50585568377412893</v>
      </c>
      <c r="G4972" s="439">
        <f t="shared" si="701"/>
        <v>49.69</v>
      </c>
      <c r="H4972" s="435">
        <f t="shared" si="696"/>
        <v>0.50585568377412893</v>
      </c>
      <c r="I4972" s="577">
        <f t="shared" si="701"/>
        <v>49.69</v>
      </c>
      <c r="J4972" s="573">
        <f t="shared" si="697"/>
        <v>0.89739661580359653</v>
      </c>
    </row>
    <row r="4973" spans="1:10" x14ac:dyDescent="0.25">
      <c r="A4973">
        <f t="shared" si="698"/>
        <v>0.497002752357109</v>
      </c>
      <c r="B4973" s="2">
        <f t="shared" si="702"/>
        <v>49.699999999998681</v>
      </c>
      <c r="C4973" s="428">
        <f t="shared" si="699"/>
        <v>49.7</v>
      </c>
      <c r="D4973" s="425">
        <f t="shared" si="694"/>
        <v>0.49700275235712221</v>
      </c>
      <c r="E4973" s="433">
        <f t="shared" si="700"/>
        <v>49.7</v>
      </c>
      <c r="F4973" s="430">
        <f t="shared" si="695"/>
        <v>0.50595139652111265</v>
      </c>
      <c r="G4973" s="439">
        <f t="shared" si="701"/>
        <v>49.7</v>
      </c>
      <c r="H4973" s="435">
        <f t="shared" si="696"/>
        <v>0.50595139652111265</v>
      </c>
      <c r="I4973" s="577">
        <f t="shared" si="701"/>
        <v>49.7</v>
      </c>
      <c r="J4973" s="573">
        <f t="shared" si="697"/>
        <v>0.8974805766920303</v>
      </c>
    </row>
    <row r="4974" spans="1:10" x14ac:dyDescent="0.25">
      <c r="A4974">
        <f t="shared" si="698"/>
        <v>0.49710274739972526</v>
      </c>
      <c r="B4974" s="2">
        <f t="shared" si="702"/>
        <v>49.709999999998679</v>
      </c>
      <c r="C4974" s="428">
        <f t="shared" si="699"/>
        <v>49.71</v>
      </c>
      <c r="D4974" s="425">
        <f t="shared" si="694"/>
        <v>0.49710274739973842</v>
      </c>
      <c r="E4974" s="433">
        <f t="shared" si="700"/>
        <v>49.71</v>
      </c>
      <c r="F4974" s="430">
        <f t="shared" si="695"/>
        <v>0.50604711143790448</v>
      </c>
      <c r="G4974" s="439">
        <f t="shared" si="701"/>
        <v>49.71</v>
      </c>
      <c r="H4974" s="435">
        <f t="shared" si="696"/>
        <v>0.50604711143790448</v>
      </c>
      <c r="I4974" s="577">
        <f t="shared" si="701"/>
        <v>49.71</v>
      </c>
      <c r="J4974" s="573">
        <f t="shared" si="697"/>
        <v>0.89756453886508347</v>
      </c>
    </row>
    <row r="4975" spans="1:10" x14ac:dyDescent="0.25">
      <c r="A4975">
        <f t="shared" si="698"/>
        <v>0.49720274245152662</v>
      </c>
      <c r="B4975" s="2">
        <f t="shared" si="702"/>
        <v>49.719999999998677</v>
      </c>
      <c r="C4975" s="428">
        <f t="shared" si="699"/>
        <v>49.72</v>
      </c>
      <c r="D4975" s="425">
        <f t="shared" si="694"/>
        <v>0.49720274245153984</v>
      </c>
      <c r="E4975" s="433">
        <f t="shared" si="700"/>
        <v>49.72</v>
      </c>
      <c r="F4975" s="430">
        <f t="shared" si="695"/>
        <v>0.50614282852337933</v>
      </c>
      <c r="G4975" s="439">
        <f t="shared" si="701"/>
        <v>49.72</v>
      </c>
      <c r="H4975" s="435">
        <f t="shared" si="696"/>
        <v>0.50614282852337933</v>
      </c>
      <c r="I4975" s="577">
        <f t="shared" si="701"/>
        <v>49.72</v>
      </c>
      <c r="J4975" s="573">
        <f t="shared" si="697"/>
        <v>0.8976485023226014</v>
      </c>
    </row>
    <row r="4976" spans="1:10" x14ac:dyDescent="0.25">
      <c r="A4976">
        <f t="shared" si="698"/>
        <v>0.49730273751249571</v>
      </c>
      <c r="B4976" s="2">
        <f t="shared" si="702"/>
        <v>49.729999999998675</v>
      </c>
      <c r="C4976" s="428">
        <f t="shared" si="699"/>
        <v>49.73</v>
      </c>
      <c r="D4976" s="425">
        <f t="shared" si="694"/>
        <v>0.49730273751250892</v>
      </c>
      <c r="E4976" s="433">
        <f t="shared" si="700"/>
        <v>49.73</v>
      </c>
      <c r="F4976" s="430">
        <f t="shared" si="695"/>
        <v>0.50623854777641275</v>
      </c>
      <c r="G4976" s="439">
        <f t="shared" si="701"/>
        <v>49.73</v>
      </c>
      <c r="H4976" s="435">
        <f t="shared" si="696"/>
        <v>0.50623854777641275</v>
      </c>
      <c r="I4976" s="577">
        <f t="shared" si="701"/>
        <v>49.73</v>
      </c>
      <c r="J4976" s="573">
        <f t="shared" si="697"/>
        <v>0.89773246706442944</v>
      </c>
    </row>
    <row r="4977" spans="1:10" x14ac:dyDescent="0.25">
      <c r="A4977">
        <f t="shared" si="698"/>
        <v>0.49740273258261491</v>
      </c>
      <c r="B4977" s="2">
        <f t="shared" si="702"/>
        <v>49.739999999998673</v>
      </c>
      <c r="C4977" s="428">
        <f t="shared" si="699"/>
        <v>49.74</v>
      </c>
      <c r="D4977" s="425">
        <f t="shared" si="694"/>
        <v>0.49740273258262813</v>
      </c>
      <c r="E4977" s="433">
        <f t="shared" si="700"/>
        <v>49.74</v>
      </c>
      <c r="F4977" s="430">
        <f t="shared" si="695"/>
        <v>0.50633426919588087</v>
      </c>
      <c r="G4977" s="439">
        <f t="shared" si="701"/>
        <v>49.74</v>
      </c>
      <c r="H4977" s="435">
        <f t="shared" si="696"/>
        <v>0.50633426919588087</v>
      </c>
      <c r="I4977" s="577">
        <f t="shared" si="701"/>
        <v>49.74</v>
      </c>
      <c r="J4977" s="573">
        <f t="shared" si="697"/>
        <v>0.89781643309041403</v>
      </c>
    </row>
    <row r="4978" spans="1:10" x14ac:dyDescent="0.25">
      <c r="A4978">
        <f t="shared" si="698"/>
        <v>0.49750272766186687</v>
      </c>
      <c r="B4978" s="2">
        <f t="shared" si="702"/>
        <v>49.749999999998671</v>
      </c>
      <c r="C4978" s="428">
        <f t="shared" si="699"/>
        <v>49.75</v>
      </c>
      <c r="D4978" s="425">
        <f t="shared" si="694"/>
        <v>0.49750272766188014</v>
      </c>
      <c r="E4978" s="433">
        <f t="shared" si="700"/>
        <v>49.75</v>
      </c>
      <c r="F4978" s="430">
        <f t="shared" si="695"/>
        <v>0.50642999278066025</v>
      </c>
      <c r="G4978" s="439">
        <f t="shared" si="701"/>
        <v>49.75</v>
      </c>
      <c r="H4978" s="435">
        <f t="shared" si="696"/>
        <v>0.50642999278066025</v>
      </c>
      <c r="I4978" s="577">
        <f t="shared" si="701"/>
        <v>49.75</v>
      </c>
      <c r="J4978" s="573">
        <f t="shared" si="697"/>
        <v>0.89790040040040031</v>
      </c>
    </row>
    <row r="4979" spans="1:10" x14ac:dyDescent="0.25">
      <c r="A4979">
        <f t="shared" si="698"/>
        <v>0.49760272275023437</v>
      </c>
      <c r="B4979" s="2">
        <f t="shared" si="702"/>
        <v>49.759999999998669</v>
      </c>
      <c r="C4979" s="428">
        <f t="shared" si="699"/>
        <v>49.76</v>
      </c>
      <c r="D4979" s="425">
        <f t="shared" si="694"/>
        <v>0.49760272275024758</v>
      </c>
      <c r="E4979" s="433">
        <f t="shared" si="700"/>
        <v>49.76</v>
      </c>
      <c r="F4979" s="430">
        <f t="shared" si="695"/>
        <v>0.50652571852962824</v>
      </c>
      <c r="G4979" s="439">
        <f t="shared" si="701"/>
        <v>49.76</v>
      </c>
      <c r="H4979" s="435">
        <f t="shared" si="696"/>
        <v>0.50652571852962824</v>
      </c>
      <c r="I4979" s="577">
        <f t="shared" si="701"/>
        <v>49.76</v>
      </c>
      <c r="J4979" s="573">
        <f t="shared" si="697"/>
        <v>0.89798436899423451</v>
      </c>
    </row>
    <row r="4980" spans="1:10" x14ac:dyDescent="0.25">
      <c r="A4980">
        <f t="shared" si="698"/>
        <v>0.49770271784769987</v>
      </c>
      <c r="B4980" s="2">
        <f t="shared" si="702"/>
        <v>49.769999999998667</v>
      </c>
      <c r="C4980" s="428">
        <f t="shared" si="699"/>
        <v>49.77</v>
      </c>
      <c r="D4980" s="425">
        <f t="shared" si="694"/>
        <v>0.49770271784771319</v>
      </c>
      <c r="E4980" s="433">
        <f t="shared" si="700"/>
        <v>49.77</v>
      </c>
      <c r="F4980" s="430">
        <f t="shared" si="695"/>
        <v>0.50662144644166274</v>
      </c>
      <c r="G4980" s="439">
        <f t="shared" si="701"/>
        <v>49.77</v>
      </c>
      <c r="H4980" s="435">
        <f t="shared" si="696"/>
        <v>0.50662144644166274</v>
      </c>
      <c r="I4980" s="577">
        <f t="shared" si="701"/>
        <v>49.77</v>
      </c>
      <c r="J4980" s="573">
        <f t="shared" si="697"/>
        <v>0.89806833887176218</v>
      </c>
    </row>
    <row r="4981" spans="1:10" x14ac:dyDescent="0.25">
      <c r="A4981">
        <f t="shared" si="698"/>
        <v>0.49780271295424616</v>
      </c>
      <c r="B4981" s="2">
        <f t="shared" si="702"/>
        <v>49.779999999998665</v>
      </c>
      <c r="C4981" s="428">
        <f t="shared" si="699"/>
        <v>49.78</v>
      </c>
      <c r="D4981" s="425">
        <f t="shared" si="694"/>
        <v>0.49780271295425954</v>
      </c>
      <c r="E4981" s="433">
        <f t="shared" si="700"/>
        <v>49.78</v>
      </c>
      <c r="F4981" s="430">
        <f t="shared" si="695"/>
        <v>0.50671717651564185</v>
      </c>
      <c r="G4981" s="439">
        <f t="shared" si="701"/>
        <v>49.78</v>
      </c>
      <c r="H4981" s="435">
        <f t="shared" si="696"/>
        <v>0.50671717651564185</v>
      </c>
      <c r="I4981" s="577">
        <f t="shared" si="701"/>
        <v>49.78</v>
      </c>
      <c r="J4981" s="573">
        <f t="shared" si="697"/>
        <v>0.89815231003282892</v>
      </c>
    </row>
    <row r="4982" spans="1:10" x14ac:dyDescent="0.25">
      <c r="A4982">
        <f t="shared" si="698"/>
        <v>0.49790270806985604</v>
      </c>
      <c r="B4982" s="2">
        <f t="shared" si="702"/>
        <v>49.789999999998663</v>
      </c>
      <c r="C4982" s="428">
        <f t="shared" si="699"/>
        <v>49.79</v>
      </c>
      <c r="D4982" s="425">
        <f t="shared" si="694"/>
        <v>0.49790270806986936</v>
      </c>
      <c r="E4982" s="433">
        <f t="shared" si="700"/>
        <v>49.79</v>
      </c>
      <c r="F4982" s="430">
        <f t="shared" si="695"/>
        <v>0.50681290875044471</v>
      </c>
      <c r="G4982" s="439">
        <f t="shared" si="701"/>
        <v>49.79</v>
      </c>
      <c r="H4982" s="435">
        <f t="shared" si="696"/>
        <v>0.50681290875044471</v>
      </c>
      <c r="I4982" s="577">
        <f t="shared" si="701"/>
        <v>49.79</v>
      </c>
      <c r="J4982" s="573">
        <f t="shared" si="697"/>
        <v>0.89823628247728093</v>
      </c>
    </row>
    <row r="4983" spans="1:10" x14ac:dyDescent="0.25">
      <c r="A4983">
        <f t="shared" si="698"/>
        <v>0.49800270319451218</v>
      </c>
      <c r="B4983" s="2">
        <f t="shared" si="702"/>
        <v>49.799999999998661</v>
      </c>
      <c r="C4983" s="428">
        <f t="shared" si="699"/>
        <v>49.8</v>
      </c>
      <c r="D4983" s="425">
        <f t="shared" si="694"/>
        <v>0.4980027031945255</v>
      </c>
      <c r="E4983" s="433">
        <f t="shared" si="700"/>
        <v>49.8</v>
      </c>
      <c r="F4983" s="430">
        <f t="shared" si="695"/>
        <v>0.50690864314495088</v>
      </c>
      <c r="G4983" s="439">
        <f t="shared" si="701"/>
        <v>49.8</v>
      </c>
      <c r="H4983" s="435">
        <f t="shared" si="696"/>
        <v>0.50690864314495088</v>
      </c>
      <c r="I4983" s="577">
        <f t="shared" si="701"/>
        <v>49.8</v>
      </c>
      <c r="J4983" s="573">
        <f t="shared" si="697"/>
        <v>0.89832025620496392</v>
      </c>
    </row>
    <row r="4984" spans="1:10" x14ac:dyDescent="0.25">
      <c r="A4984">
        <f t="shared" si="698"/>
        <v>0.49810269832819742</v>
      </c>
      <c r="B4984" s="2">
        <f t="shared" si="702"/>
        <v>49.809999999998659</v>
      </c>
      <c r="C4984" s="428">
        <f t="shared" si="699"/>
        <v>49.81</v>
      </c>
      <c r="D4984" s="425">
        <f t="shared" si="694"/>
        <v>0.49810269832821086</v>
      </c>
      <c r="E4984" s="433">
        <f t="shared" si="700"/>
        <v>49.81</v>
      </c>
      <c r="F4984" s="430">
        <f t="shared" si="695"/>
        <v>0.50700437969804035</v>
      </c>
      <c r="G4984" s="439">
        <f t="shared" si="701"/>
        <v>49.81</v>
      </c>
      <c r="H4984" s="435">
        <f t="shared" si="696"/>
        <v>0.50700437969804035</v>
      </c>
      <c r="I4984" s="577">
        <f t="shared" si="701"/>
        <v>49.81</v>
      </c>
      <c r="J4984" s="573">
        <f t="shared" si="697"/>
        <v>0.8984042312157241</v>
      </c>
    </row>
    <row r="4985" spans="1:10" x14ac:dyDescent="0.25">
      <c r="A4985">
        <f t="shared" si="698"/>
        <v>0.49820269347089452</v>
      </c>
      <c r="B4985" s="2">
        <f t="shared" si="702"/>
        <v>49.819999999998657</v>
      </c>
      <c r="C4985" s="428">
        <f t="shared" si="699"/>
        <v>49.82</v>
      </c>
      <c r="D4985" s="425">
        <f t="shared" si="694"/>
        <v>0.49820269347090801</v>
      </c>
      <c r="E4985" s="433">
        <f t="shared" si="700"/>
        <v>49.82</v>
      </c>
      <c r="F4985" s="430">
        <f t="shared" si="695"/>
        <v>0.50710011840859359</v>
      </c>
      <c r="G4985" s="439">
        <f t="shared" si="701"/>
        <v>49.82</v>
      </c>
      <c r="H4985" s="435">
        <f t="shared" si="696"/>
        <v>0.50710011840859359</v>
      </c>
      <c r="I4985" s="577">
        <f t="shared" si="701"/>
        <v>49.82</v>
      </c>
      <c r="J4985" s="573">
        <f t="shared" si="697"/>
        <v>0.89848820750940683</v>
      </c>
    </row>
    <row r="4986" spans="1:10" x14ac:dyDescent="0.25">
      <c r="A4986">
        <f t="shared" si="698"/>
        <v>0.49830268862258648</v>
      </c>
      <c r="B4986" s="2">
        <f t="shared" si="702"/>
        <v>49.829999999998655</v>
      </c>
      <c r="C4986" s="428">
        <f t="shared" si="699"/>
        <v>49.83</v>
      </c>
      <c r="D4986" s="425">
        <f t="shared" si="694"/>
        <v>0.49830268862259991</v>
      </c>
      <c r="E4986" s="433">
        <f t="shared" si="700"/>
        <v>49.83</v>
      </c>
      <c r="F4986" s="430">
        <f t="shared" si="695"/>
        <v>0.50719585927549227</v>
      </c>
      <c r="G4986" s="439">
        <f t="shared" si="701"/>
        <v>49.83</v>
      </c>
      <c r="H4986" s="435">
        <f t="shared" si="696"/>
        <v>0.50719585927549227</v>
      </c>
      <c r="I4986" s="577">
        <f t="shared" si="701"/>
        <v>49.83</v>
      </c>
      <c r="J4986" s="573">
        <f t="shared" si="697"/>
        <v>0.89857218508585834</v>
      </c>
    </row>
    <row r="4987" spans="1:10" x14ac:dyDescent="0.25">
      <c r="A4987">
        <f t="shared" si="698"/>
        <v>0.49840268378325608</v>
      </c>
      <c r="B4987" s="2">
        <f t="shared" si="702"/>
        <v>49.839999999998653</v>
      </c>
      <c r="C4987" s="428">
        <f t="shared" si="699"/>
        <v>49.84</v>
      </c>
      <c r="D4987" s="425">
        <f t="shared" si="694"/>
        <v>0.49840268378326957</v>
      </c>
      <c r="E4987" s="433">
        <f t="shared" si="700"/>
        <v>49.84</v>
      </c>
      <c r="F4987" s="430">
        <f t="shared" si="695"/>
        <v>0.50729160229761772</v>
      </c>
      <c r="G4987" s="439">
        <f t="shared" si="701"/>
        <v>49.84</v>
      </c>
      <c r="H4987" s="435">
        <f t="shared" si="696"/>
        <v>0.50729160229761772</v>
      </c>
      <c r="I4987" s="577">
        <f t="shared" si="701"/>
        <v>49.84</v>
      </c>
      <c r="J4987" s="573">
        <f t="shared" si="697"/>
        <v>0.89865616394492487</v>
      </c>
    </row>
    <row r="4988" spans="1:10" x14ac:dyDescent="0.25">
      <c r="A4988">
        <f t="shared" si="698"/>
        <v>0.49850267895288641</v>
      </c>
      <c r="B4988" s="2">
        <f t="shared" si="702"/>
        <v>49.849999999998651</v>
      </c>
      <c r="C4988" s="428">
        <f t="shared" si="699"/>
        <v>49.85</v>
      </c>
      <c r="D4988" s="425">
        <f t="shared" si="694"/>
        <v>0.49850267895289979</v>
      </c>
      <c r="E4988" s="433">
        <f t="shared" si="700"/>
        <v>49.85</v>
      </c>
      <c r="F4988" s="430">
        <f t="shared" si="695"/>
        <v>0.50738734747385261</v>
      </c>
      <c r="G4988" s="439">
        <f t="shared" si="701"/>
        <v>49.85</v>
      </c>
      <c r="H4988" s="435">
        <f t="shared" si="696"/>
        <v>0.50738734747385261</v>
      </c>
      <c r="I4988" s="577">
        <f t="shared" si="701"/>
        <v>49.85</v>
      </c>
      <c r="J4988" s="573">
        <f t="shared" si="697"/>
        <v>0.89874014408645198</v>
      </c>
    </row>
    <row r="4989" spans="1:10" x14ac:dyDescent="0.25">
      <c r="A4989">
        <f t="shared" si="698"/>
        <v>0.4986026741314602</v>
      </c>
      <c r="B4989" s="2">
        <f t="shared" si="702"/>
        <v>49.859999999998649</v>
      </c>
      <c r="C4989" s="428">
        <f t="shared" si="699"/>
        <v>49.86</v>
      </c>
      <c r="D4989" s="425">
        <f t="shared" si="694"/>
        <v>0.49860267413147363</v>
      </c>
      <c r="E4989" s="433">
        <f t="shared" si="700"/>
        <v>49.86</v>
      </c>
      <c r="F4989" s="430">
        <f t="shared" si="695"/>
        <v>0.50748309480307963</v>
      </c>
      <c r="G4989" s="439">
        <f t="shared" si="701"/>
        <v>49.86</v>
      </c>
      <c r="H4989" s="435">
        <f t="shared" si="696"/>
        <v>0.50748309480307963</v>
      </c>
      <c r="I4989" s="577">
        <f t="shared" si="701"/>
        <v>49.86</v>
      </c>
      <c r="J4989" s="573">
        <f t="shared" si="697"/>
        <v>0.89882412551028601</v>
      </c>
    </row>
    <row r="4990" spans="1:10" x14ac:dyDescent="0.25">
      <c r="A4990">
        <f t="shared" si="698"/>
        <v>0.49870266931896057</v>
      </c>
      <c r="B4990" s="2">
        <f t="shared" si="702"/>
        <v>49.869999999998647</v>
      </c>
      <c r="C4990" s="428">
        <f t="shared" si="699"/>
        <v>49.87</v>
      </c>
      <c r="D4990" s="425">
        <f t="shared" si="694"/>
        <v>0.49870266931897411</v>
      </c>
      <c r="E4990" s="433">
        <f t="shared" si="700"/>
        <v>49.87</v>
      </c>
      <c r="F4990" s="430">
        <f t="shared" si="695"/>
        <v>0.50757884428418232</v>
      </c>
      <c r="G4990" s="439">
        <f t="shared" si="701"/>
        <v>49.87</v>
      </c>
      <c r="H4990" s="435">
        <f t="shared" si="696"/>
        <v>0.50757884428418232</v>
      </c>
      <c r="I4990" s="577">
        <f t="shared" si="701"/>
        <v>49.87</v>
      </c>
      <c r="J4990" s="573">
        <f t="shared" si="697"/>
        <v>0.89890810821627243</v>
      </c>
    </row>
    <row r="4991" spans="1:10" x14ac:dyDescent="0.25">
      <c r="A4991">
        <f t="shared" si="698"/>
        <v>0.4988026645153707</v>
      </c>
      <c r="B4991" s="2">
        <f t="shared" si="702"/>
        <v>49.879999999998645</v>
      </c>
      <c r="C4991" s="428">
        <f t="shared" si="699"/>
        <v>49.88</v>
      </c>
      <c r="D4991" s="425">
        <f t="shared" si="694"/>
        <v>0.49880266451538419</v>
      </c>
      <c r="E4991" s="433">
        <f t="shared" si="700"/>
        <v>49.88</v>
      </c>
      <c r="F4991" s="430">
        <f t="shared" si="695"/>
        <v>0.50767459591604491</v>
      </c>
      <c r="G4991" s="439">
        <f t="shared" si="701"/>
        <v>49.88</v>
      </c>
      <c r="H4991" s="435">
        <f t="shared" si="696"/>
        <v>0.50767459591604491</v>
      </c>
      <c r="I4991" s="577">
        <f t="shared" si="701"/>
        <v>49.88</v>
      </c>
      <c r="J4991" s="573">
        <f t="shared" si="697"/>
        <v>0.89899209220425791</v>
      </c>
    </row>
    <row r="4992" spans="1:10" x14ac:dyDescent="0.25">
      <c r="A4992">
        <f t="shared" si="698"/>
        <v>0.49890265972067344</v>
      </c>
      <c r="B4992" s="2">
        <f t="shared" si="702"/>
        <v>49.889999999998643</v>
      </c>
      <c r="C4992" s="428">
        <f t="shared" si="699"/>
        <v>49.89</v>
      </c>
      <c r="D4992" s="425">
        <f t="shared" si="694"/>
        <v>0.49890265972068693</v>
      </c>
      <c r="E4992" s="433">
        <f t="shared" si="700"/>
        <v>49.89</v>
      </c>
      <c r="F4992" s="430">
        <f t="shared" si="695"/>
        <v>0.50777034969755164</v>
      </c>
      <c r="G4992" s="439">
        <f t="shared" si="701"/>
        <v>49.89</v>
      </c>
      <c r="H4992" s="435">
        <f t="shared" si="696"/>
        <v>0.50777034969755164</v>
      </c>
      <c r="I4992" s="577">
        <f t="shared" si="701"/>
        <v>49.89</v>
      </c>
      <c r="J4992" s="573">
        <f t="shared" si="697"/>
        <v>0.8990760774740888</v>
      </c>
    </row>
    <row r="4993" spans="1:10" x14ac:dyDescent="0.25">
      <c r="A4993">
        <f t="shared" si="698"/>
        <v>0.49900265493485191</v>
      </c>
      <c r="B4993" s="2">
        <f t="shared" si="702"/>
        <v>49.899999999998641</v>
      </c>
      <c r="C4993" s="428">
        <f t="shared" si="699"/>
        <v>49.9</v>
      </c>
      <c r="D4993" s="425">
        <f t="shared" si="694"/>
        <v>0.49900265493486551</v>
      </c>
      <c r="E4993" s="433">
        <f t="shared" si="700"/>
        <v>49.9</v>
      </c>
      <c r="F4993" s="430">
        <f t="shared" si="695"/>
        <v>0.50786610562758805</v>
      </c>
      <c r="G4993" s="439">
        <f t="shared" si="701"/>
        <v>49.9</v>
      </c>
      <c r="H4993" s="435">
        <f t="shared" si="696"/>
        <v>0.50786610562758805</v>
      </c>
      <c r="I4993" s="577">
        <f t="shared" si="701"/>
        <v>49.9</v>
      </c>
      <c r="J4993" s="573">
        <f t="shared" si="697"/>
        <v>0.89916006402561011</v>
      </c>
    </row>
    <row r="4994" spans="1:10" x14ac:dyDescent="0.25">
      <c r="A4994">
        <f t="shared" si="698"/>
        <v>0.49910265015788935</v>
      </c>
      <c r="B4994" s="2">
        <f t="shared" si="702"/>
        <v>49.909999999998639</v>
      </c>
      <c r="C4994" s="428">
        <f t="shared" si="699"/>
        <v>49.91</v>
      </c>
      <c r="D4994" s="425">
        <f t="shared" si="694"/>
        <v>0.49910265015790289</v>
      </c>
      <c r="E4994" s="433">
        <f t="shared" si="700"/>
        <v>49.91</v>
      </c>
      <c r="F4994" s="430">
        <f t="shared" si="695"/>
        <v>0.50796186370503971</v>
      </c>
      <c r="G4994" s="439">
        <f t="shared" si="701"/>
        <v>49.91</v>
      </c>
      <c r="H4994" s="435">
        <f t="shared" si="696"/>
        <v>0.50796186370503971</v>
      </c>
      <c r="I4994" s="577">
        <f t="shared" si="701"/>
        <v>49.91</v>
      </c>
      <c r="J4994" s="573">
        <f t="shared" si="697"/>
        <v>0.89924405185866918</v>
      </c>
    </row>
    <row r="4995" spans="1:10" x14ac:dyDescent="0.25">
      <c r="A4995">
        <f t="shared" si="698"/>
        <v>0.49920264538976877</v>
      </c>
      <c r="B4995" s="2">
        <f t="shared" si="702"/>
        <v>49.919999999998637</v>
      </c>
      <c r="C4995" s="428">
        <f t="shared" si="699"/>
        <v>49.92</v>
      </c>
      <c r="D4995" s="425">
        <f t="shared" ref="D4995:D5058" si="703">(((1+C4995/100)^D$2)*C4995/100)/(((1+C4995/100)^D$2)-1)</f>
        <v>0.49920264538978248</v>
      </c>
      <c r="E4995" s="433">
        <f t="shared" si="700"/>
        <v>49.92</v>
      </c>
      <c r="F4995" s="430">
        <f t="shared" ref="F4995:F5058" si="704">(((1+E4995/100)^F$2)*E4995/100)/(((1+E4995/100)^F$2)-1)</f>
        <v>0.50805762392879306</v>
      </c>
      <c r="G4995" s="439">
        <f t="shared" si="701"/>
        <v>49.92</v>
      </c>
      <c r="H4995" s="435">
        <f t="shared" ref="H4995:H5058" si="705">(((1+G4995/100)^H$2)*G4995/100)/(((1+G4995/100)^H$2)-1)</f>
        <v>0.50805762392879306</v>
      </c>
      <c r="I4995" s="577">
        <f t="shared" si="701"/>
        <v>49.92</v>
      </c>
      <c r="J4995" s="573">
        <f t="shared" ref="J4995:J5058" si="706">(((1+I4995/100)^J$2)*I4995/100)/(((1+I4995/100)^J$2)-1)</f>
        <v>0.89932804097311136</v>
      </c>
    </row>
    <row r="4996" spans="1:10" x14ac:dyDescent="0.25">
      <c r="A4996">
        <f t="shared" si="698"/>
        <v>0.49930264063047369</v>
      </c>
      <c r="B4996" s="2">
        <f t="shared" si="702"/>
        <v>49.929999999998635</v>
      </c>
      <c r="C4996" s="428">
        <f t="shared" si="699"/>
        <v>49.93</v>
      </c>
      <c r="D4996" s="425">
        <f t="shared" si="703"/>
        <v>0.49930264063048724</v>
      </c>
      <c r="E4996" s="433">
        <f t="shared" si="700"/>
        <v>49.93</v>
      </c>
      <c r="F4996" s="430">
        <f t="shared" si="704"/>
        <v>0.50815338629773465</v>
      </c>
      <c r="G4996" s="439">
        <f t="shared" si="701"/>
        <v>49.93</v>
      </c>
      <c r="H4996" s="435">
        <f t="shared" si="705"/>
        <v>0.50815338629773465</v>
      </c>
      <c r="I4996" s="577">
        <f t="shared" si="701"/>
        <v>49.93</v>
      </c>
      <c r="J4996" s="573">
        <f t="shared" si="706"/>
        <v>0.89941203136878323</v>
      </c>
    </row>
    <row r="4997" spans="1:10" x14ac:dyDescent="0.25">
      <c r="A4997">
        <f t="shared" ref="A4997:A5060" si="707">(((1+B4997/100)^A$2)*B4997/100)/(((1+B4997/100)^A$2)-1)</f>
        <v>0.49940263587998696</v>
      </c>
      <c r="B4997" s="2">
        <f t="shared" si="702"/>
        <v>49.939999999998633</v>
      </c>
      <c r="C4997" s="428">
        <f t="shared" si="699"/>
        <v>49.94</v>
      </c>
      <c r="D4997" s="425">
        <f t="shared" si="703"/>
        <v>0.49940263588000056</v>
      </c>
      <c r="E4997" s="433">
        <f t="shared" si="700"/>
        <v>49.94</v>
      </c>
      <c r="F4997" s="430">
        <f t="shared" si="704"/>
        <v>0.50824915081075228</v>
      </c>
      <c r="G4997" s="439">
        <f t="shared" si="701"/>
        <v>49.94</v>
      </c>
      <c r="H4997" s="435">
        <f t="shared" si="705"/>
        <v>0.50824915081075228</v>
      </c>
      <c r="I4997" s="577">
        <f t="shared" si="701"/>
        <v>49.94</v>
      </c>
      <c r="J4997" s="573">
        <f t="shared" si="706"/>
        <v>0.89949602304553089</v>
      </c>
    </row>
    <row r="4998" spans="1:10" x14ac:dyDescent="0.25">
      <c r="A4998">
        <f t="shared" si="707"/>
        <v>0.49950263113829196</v>
      </c>
      <c r="B4998" s="2">
        <f t="shared" si="702"/>
        <v>49.949999999998631</v>
      </c>
      <c r="C4998" s="428">
        <f t="shared" ref="C4998:C5061" si="708">ROUND(C4997+0.01,2)</f>
        <v>49.95</v>
      </c>
      <c r="D4998" s="425">
        <f t="shared" si="703"/>
        <v>0.49950263113830567</v>
      </c>
      <c r="E4998" s="433">
        <f t="shared" ref="E4998:E5061" si="709">ROUND(E4997+0.01,2)</f>
        <v>49.95</v>
      </c>
      <c r="F4998" s="430">
        <f t="shared" si="704"/>
        <v>0.50834491746673383</v>
      </c>
      <c r="G4998" s="439">
        <f t="shared" ref="G4998:I5061" si="710">ROUND(G4997+0.01,2)</f>
        <v>49.95</v>
      </c>
      <c r="H4998" s="435">
        <f t="shared" si="705"/>
        <v>0.50834491746673383</v>
      </c>
      <c r="I4998" s="577">
        <f t="shared" si="710"/>
        <v>49.95</v>
      </c>
      <c r="J4998" s="573">
        <f t="shared" si="706"/>
        <v>0.89958001600320059</v>
      </c>
    </row>
    <row r="4999" spans="1:10" x14ac:dyDescent="0.25">
      <c r="A4999">
        <f t="shared" si="707"/>
        <v>0.49960262640537206</v>
      </c>
      <c r="B4999" s="2">
        <f t="shared" si="702"/>
        <v>49.95999999999863</v>
      </c>
      <c r="C4999" s="428">
        <f t="shared" si="708"/>
        <v>49.96</v>
      </c>
      <c r="D4999" s="425">
        <f t="shared" si="703"/>
        <v>0.49960262640538577</v>
      </c>
      <c r="E4999" s="433">
        <f t="shared" si="709"/>
        <v>49.96</v>
      </c>
      <c r="F4999" s="430">
        <f t="shared" si="704"/>
        <v>0.50844068626456762</v>
      </c>
      <c r="G4999" s="439">
        <f t="shared" si="710"/>
        <v>49.96</v>
      </c>
      <c r="H4999" s="435">
        <f t="shared" si="705"/>
        <v>0.50844068626456762</v>
      </c>
      <c r="I4999" s="577">
        <f t="shared" si="710"/>
        <v>49.96</v>
      </c>
      <c r="J4999" s="573">
        <f t="shared" si="706"/>
        <v>0.89966401024163878</v>
      </c>
    </row>
    <row r="5000" spans="1:10" x14ac:dyDescent="0.25">
      <c r="A5000">
        <f t="shared" si="707"/>
        <v>0.49970262168121055</v>
      </c>
      <c r="B5000" s="2">
        <f t="shared" si="702"/>
        <v>49.969999999998628</v>
      </c>
      <c r="C5000" s="428">
        <f t="shared" si="708"/>
        <v>49.97</v>
      </c>
      <c r="D5000" s="425">
        <f t="shared" si="703"/>
        <v>0.49970262168122431</v>
      </c>
      <c r="E5000" s="433">
        <f t="shared" si="709"/>
        <v>49.97</v>
      </c>
      <c r="F5000" s="430">
        <f t="shared" si="704"/>
        <v>0.50853645720314322</v>
      </c>
      <c r="G5000" s="439">
        <f t="shared" si="710"/>
        <v>49.97</v>
      </c>
      <c r="H5000" s="435">
        <f t="shared" si="705"/>
        <v>0.50853645720314322</v>
      </c>
      <c r="I5000" s="577">
        <f t="shared" si="710"/>
        <v>49.97</v>
      </c>
      <c r="J5000" s="573">
        <f t="shared" si="706"/>
        <v>0.89974800576069114</v>
      </c>
    </row>
    <row r="5001" spans="1:10" x14ac:dyDescent="0.25">
      <c r="A5001">
        <f t="shared" si="707"/>
        <v>0.49980261696579092</v>
      </c>
      <c r="B5001" s="2">
        <f t="shared" si="702"/>
        <v>49.979999999998626</v>
      </c>
      <c r="C5001" s="428">
        <f t="shared" si="708"/>
        <v>49.98</v>
      </c>
      <c r="D5001" s="425">
        <f t="shared" si="703"/>
        <v>0.49980261696580464</v>
      </c>
      <c r="E5001" s="433">
        <f t="shared" si="709"/>
        <v>49.98</v>
      </c>
      <c r="F5001" s="430">
        <f t="shared" si="704"/>
        <v>0.50863223028134996</v>
      </c>
      <c r="G5001" s="439">
        <f t="shared" si="710"/>
        <v>49.98</v>
      </c>
      <c r="H5001" s="435">
        <f t="shared" si="705"/>
        <v>0.50863223028134996</v>
      </c>
      <c r="I5001" s="577">
        <f t="shared" si="710"/>
        <v>49.98</v>
      </c>
      <c r="J5001" s="573">
        <f t="shared" si="706"/>
        <v>0.89983200256020457</v>
      </c>
    </row>
    <row r="5002" spans="1:10" x14ac:dyDescent="0.25">
      <c r="A5002">
        <f t="shared" si="707"/>
        <v>0.49990261225909632</v>
      </c>
      <c r="B5002" s="2">
        <f t="shared" si="702"/>
        <v>49.989999999998624</v>
      </c>
      <c r="C5002" s="428">
        <f t="shared" si="708"/>
        <v>49.99</v>
      </c>
      <c r="D5002" s="425">
        <f t="shared" si="703"/>
        <v>0.49990261225911009</v>
      </c>
      <c r="E5002" s="433">
        <f t="shared" si="709"/>
        <v>49.99</v>
      </c>
      <c r="F5002" s="430">
        <f t="shared" si="704"/>
        <v>0.50872800549807828</v>
      </c>
      <c r="G5002" s="439">
        <f t="shared" si="710"/>
        <v>49.99</v>
      </c>
      <c r="H5002" s="435">
        <f t="shared" si="705"/>
        <v>0.50872800549807828</v>
      </c>
      <c r="I5002" s="577">
        <f t="shared" si="710"/>
        <v>49.99</v>
      </c>
      <c r="J5002" s="573">
        <f t="shared" si="706"/>
        <v>0.89991600064002553</v>
      </c>
    </row>
    <row r="5003" spans="1:10" x14ac:dyDescent="0.25">
      <c r="A5003">
        <f t="shared" si="707"/>
        <v>0.50000260756111026</v>
      </c>
      <c r="B5003" s="2">
        <f t="shared" si="702"/>
        <v>49.999999999998622</v>
      </c>
      <c r="C5003" s="428">
        <f t="shared" si="708"/>
        <v>50</v>
      </c>
      <c r="D5003" s="425">
        <f t="shared" si="703"/>
        <v>0.50000260756112413</v>
      </c>
      <c r="E5003" s="433">
        <f t="shared" si="709"/>
        <v>50</v>
      </c>
      <c r="F5003" s="430">
        <f t="shared" si="704"/>
        <v>0.50882378285221885</v>
      </c>
      <c r="G5003" s="439">
        <f t="shared" si="710"/>
        <v>50</v>
      </c>
      <c r="H5003" s="435">
        <f t="shared" si="705"/>
        <v>0.50882378285221885</v>
      </c>
      <c r="I5003" s="577">
        <f t="shared" si="710"/>
        <v>50</v>
      </c>
      <c r="J5003" s="573">
        <f t="shared" si="706"/>
        <v>0.9</v>
      </c>
    </row>
    <row r="5004" spans="1:10" x14ac:dyDescent="0.25">
      <c r="A5004">
        <f t="shared" si="707"/>
        <v>0.50010260287181629</v>
      </c>
      <c r="B5004" s="2">
        <f t="shared" si="702"/>
        <v>50.00999999999862</v>
      </c>
      <c r="C5004" s="428">
        <f t="shared" si="708"/>
        <v>50.01</v>
      </c>
      <c r="D5004" s="425">
        <f t="shared" si="703"/>
        <v>0.50010260287183017</v>
      </c>
      <c r="E5004" s="433">
        <f t="shared" si="709"/>
        <v>50.01</v>
      </c>
      <c r="F5004" s="430">
        <f t="shared" si="704"/>
        <v>0.50891956234266322</v>
      </c>
      <c r="G5004" s="439">
        <f t="shared" si="710"/>
        <v>50.01</v>
      </c>
      <c r="H5004" s="435">
        <f t="shared" si="705"/>
        <v>0.50891956234266322</v>
      </c>
      <c r="I5004" s="577">
        <f t="shared" si="710"/>
        <v>50.01</v>
      </c>
      <c r="J5004" s="573">
        <f t="shared" si="706"/>
        <v>0.9000840006399744</v>
      </c>
    </row>
    <row r="5005" spans="1:10" x14ac:dyDescent="0.25">
      <c r="A5005">
        <f t="shared" si="707"/>
        <v>0.50020259819119783</v>
      </c>
      <c r="B5005" s="2">
        <f t="shared" si="702"/>
        <v>50.019999999998618</v>
      </c>
      <c r="C5005" s="428">
        <f t="shared" si="708"/>
        <v>50.02</v>
      </c>
      <c r="D5005" s="425">
        <f t="shared" si="703"/>
        <v>0.50020259819121171</v>
      </c>
      <c r="E5005" s="433">
        <f t="shared" si="709"/>
        <v>50.02</v>
      </c>
      <c r="F5005" s="430">
        <f t="shared" si="704"/>
        <v>0.50901534396830328</v>
      </c>
      <c r="G5005" s="439">
        <f t="shared" si="710"/>
        <v>50.02</v>
      </c>
      <c r="H5005" s="435">
        <f t="shared" si="705"/>
        <v>0.50901534396830328</v>
      </c>
      <c r="I5005" s="577">
        <f t="shared" si="710"/>
        <v>50.02</v>
      </c>
      <c r="J5005" s="573">
        <f t="shared" si="706"/>
        <v>0.90016800255979523</v>
      </c>
    </row>
    <row r="5006" spans="1:10" x14ac:dyDescent="0.25">
      <c r="A5006">
        <f t="shared" si="707"/>
        <v>0.50030259351923845</v>
      </c>
      <c r="B5006" s="2">
        <f t="shared" si="702"/>
        <v>50.029999999998616</v>
      </c>
      <c r="C5006" s="428">
        <f t="shared" si="708"/>
        <v>50.03</v>
      </c>
      <c r="D5006" s="425">
        <f t="shared" si="703"/>
        <v>0.50030259351925221</v>
      </c>
      <c r="E5006" s="433">
        <f t="shared" si="709"/>
        <v>50.03</v>
      </c>
      <c r="F5006" s="430">
        <f t="shared" si="704"/>
        <v>0.50911112772803135</v>
      </c>
      <c r="G5006" s="439">
        <f t="shared" si="710"/>
        <v>50.03</v>
      </c>
      <c r="H5006" s="435">
        <f t="shared" si="705"/>
        <v>0.50911112772803135</v>
      </c>
      <c r="I5006" s="577">
        <f t="shared" si="710"/>
        <v>50.03</v>
      </c>
      <c r="J5006" s="573">
        <f t="shared" si="706"/>
        <v>0.90025200575930897</v>
      </c>
    </row>
    <row r="5007" spans="1:10" x14ac:dyDescent="0.25">
      <c r="A5007">
        <f t="shared" si="707"/>
        <v>0.50040258885592159</v>
      </c>
      <c r="B5007" s="2">
        <f t="shared" si="702"/>
        <v>50.039999999998614</v>
      </c>
      <c r="C5007" s="428">
        <f t="shared" si="708"/>
        <v>50.04</v>
      </c>
      <c r="D5007" s="425">
        <f t="shared" si="703"/>
        <v>0.50040258885593547</v>
      </c>
      <c r="E5007" s="433">
        <f t="shared" si="709"/>
        <v>50.04</v>
      </c>
      <c r="F5007" s="430">
        <f t="shared" si="704"/>
        <v>0.50920691362074066</v>
      </c>
      <c r="G5007" s="439">
        <f t="shared" si="710"/>
        <v>50.04</v>
      </c>
      <c r="H5007" s="435">
        <f t="shared" si="705"/>
        <v>0.50920691362074066</v>
      </c>
      <c r="I5007" s="577">
        <f t="shared" si="710"/>
        <v>50.04</v>
      </c>
      <c r="J5007" s="573">
        <f t="shared" si="706"/>
        <v>0.90033601023836196</v>
      </c>
    </row>
    <row r="5008" spans="1:10" x14ac:dyDescent="0.25">
      <c r="A5008">
        <f t="shared" si="707"/>
        <v>0.50050258420123095</v>
      </c>
      <c r="B5008" s="2">
        <f t="shared" si="702"/>
        <v>50.049999999998612</v>
      </c>
      <c r="C5008" s="428">
        <f t="shared" si="708"/>
        <v>50.05</v>
      </c>
      <c r="D5008" s="425">
        <f t="shared" si="703"/>
        <v>0.50050258420124483</v>
      </c>
      <c r="E5008" s="433">
        <f t="shared" si="709"/>
        <v>50.05</v>
      </c>
      <c r="F5008" s="430">
        <f t="shared" si="704"/>
        <v>0.50930270164532487</v>
      </c>
      <c r="G5008" s="439">
        <f t="shared" si="710"/>
        <v>50.05</v>
      </c>
      <c r="H5008" s="435">
        <f t="shared" si="705"/>
        <v>0.50930270164532487</v>
      </c>
      <c r="I5008" s="577">
        <f t="shared" si="710"/>
        <v>50.05</v>
      </c>
      <c r="J5008" s="573">
        <f t="shared" si="706"/>
        <v>0.90042001599680066</v>
      </c>
    </row>
    <row r="5009" spans="1:10" x14ac:dyDescent="0.25">
      <c r="A5009">
        <f t="shared" si="707"/>
        <v>0.50060257955515008</v>
      </c>
      <c r="B5009" s="2">
        <f t="shared" si="702"/>
        <v>50.05999999999861</v>
      </c>
      <c r="C5009" s="428">
        <f t="shared" si="708"/>
        <v>50.06</v>
      </c>
      <c r="D5009" s="425">
        <f t="shared" si="703"/>
        <v>0.50060257955516407</v>
      </c>
      <c r="E5009" s="433">
        <f t="shared" si="709"/>
        <v>50.06</v>
      </c>
      <c r="F5009" s="430">
        <f t="shared" si="704"/>
        <v>0.50939849180067809</v>
      </c>
      <c r="G5009" s="439">
        <f t="shared" si="710"/>
        <v>50.06</v>
      </c>
      <c r="H5009" s="435">
        <f t="shared" si="705"/>
        <v>0.50939849180067809</v>
      </c>
      <c r="I5009" s="577">
        <f t="shared" si="710"/>
        <v>50.06</v>
      </c>
      <c r="J5009" s="573">
        <f t="shared" si="706"/>
        <v>0.90050402303447175</v>
      </c>
    </row>
    <row r="5010" spans="1:10" x14ac:dyDescent="0.25">
      <c r="A5010">
        <f t="shared" si="707"/>
        <v>0.50070257491766257</v>
      </c>
      <c r="B5010" s="2">
        <f t="shared" si="702"/>
        <v>50.069999999998608</v>
      </c>
      <c r="C5010" s="428">
        <f t="shared" si="708"/>
        <v>50.07</v>
      </c>
      <c r="D5010" s="425">
        <f t="shared" si="703"/>
        <v>0.50070257491767656</v>
      </c>
      <c r="E5010" s="433">
        <f t="shared" si="709"/>
        <v>50.07</v>
      </c>
      <c r="F5010" s="430">
        <f t="shared" si="704"/>
        <v>0.50949428408569497</v>
      </c>
      <c r="G5010" s="439">
        <f t="shared" si="710"/>
        <v>50.07</v>
      </c>
      <c r="H5010" s="435">
        <f t="shared" si="705"/>
        <v>0.50949428408569497</v>
      </c>
      <c r="I5010" s="577">
        <f t="shared" si="710"/>
        <v>50.07</v>
      </c>
      <c r="J5010" s="573">
        <f t="shared" si="706"/>
        <v>0.90058803135122145</v>
      </c>
    </row>
    <row r="5011" spans="1:10" x14ac:dyDescent="0.25">
      <c r="A5011">
        <f t="shared" si="707"/>
        <v>0.50080257028875241</v>
      </c>
      <c r="B5011" s="2">
        <f t="shared" si="702"/>
        <v>50.079999999998606</v>
      </c>
      <c r="C5011" s="428">
        <f t="shared" si="708"/>
        <v>50.08</v>
      </c>
      <c r="D5011" s="425">
        <f t="shared" si="703"/>
        <v>0.50080257028876629</v>
      </c>
      <c r="E5011" s="433">
        <f t="shared" si="709"/>
        <v>50.08</v>
      </c>
      <c r="F5011" s="430">
        <f t="shared" si="704"/>
        <v>0.50959007849927107</v>
      </c>
      <c r="G5011" s="439">
        <f t="shared" si="710"/>
        <v>50.08</v>
      </c>
      <c r="H5011" s="435">
        <f t="shared" si="705"/>
        <v>0.50959007849927107</v>
      </c>
      <c r="I5011" s="577">
        <f t="shared" si="710"/>
        <v>50.08</v>
      </c>
      <c r="J5011" s="573">
        <f t="shared" si="706"/>
        <v>0.90067204094689701</v>
      </c>
    </row>
    <row r="5012" spans="1:10" x14ac:dyDescent="0.25">
      <c r="A5012">
        <f t="shared" si="707"/>
        <v>0.50090256566840285</v>
      </c>
      <c r="B5012" s="2">
        <f t="shared" si="702"/>
        <v>50.089999999998604</v>
      </c>
      <c r="C5012" s="428">
        <f t="shared" si="708"/>
        <v>50.09</v>
      </c>
      <c r="D5012" s="425">
        <f t="shared" si="703"/>
        <v>0.50090256566841684</v>
      </c>
      <c r="E5012" s="433">
        <f t="shared" si="709"/>
        <v>50.09</v>
      </c>
      <c r="F5012" s="430">
        <f t="shared" si="704"/>
        <v>0.50968587504030216</v>
      </c>
      <c r="G5012" s="439">
        <f t="shared" si="710"/>
        <v>50.09</v>
      </c>
      <c r="H5012" s="435">
        <f t="shared" si="705"/>
        <v>0.50968587504030216</v>
      </c>
      <c r="I5012" s="577">
        <f t="shared" si="710"/>
        <v>50.09</v>
      </c>
      <c r="J5012" s="573">
        <f t="shared" si="706"/>
        <v>0.90075605182134422</v>
      </c>
    </row>
    <row r="5013" spans="1:10" x14ac:dyDescent="0.25">
      <c r="A5013">
        <f t="shared" si="707"/>
        <v>0.50100256105659802</v>
      </c>
      <c r="B5013" s="2">
        <f t="shared" si="702"/>
        <v>50.099999999998602</v>
      </c>
      <c r="C5013" s="428">
        <f t="shared" si="708"/>
        <v>50.1</v>
      </c>
      <c r="D5013" s="425">
        <f t="shared" si="703"/>
        <v>0.50100256105661201</v>
      </c>
      <c r="E5013" s="433">
        <f t="shared" si="709"/>
        <v>50.1</v>
      </c>
      <c r="F5013" s="430">
        <f t="shared" si="704"/>
        <v>0.50978167370768446</v>
      </c>
      <c r="G5013" s="439">
        <f t="shared" si="710"/>
        <v>50.1</v>
      </c>
      <c r="H5013" s="435">
        <f t="shared" si="705"/>
        <v>0.50978167370768446</v>
      </c>
      <c r="I5013" s="577">
        <f t="shared" si="710"/>
        <v>50.1</v>
      </c>
      <c r="J5013" s="573">
        <f t="shared" si="706"/>
        <v>0.90084006397441019</v>
      </c>
    </row>
    <row r="5014" spans="1:10" x14ac:dyDescent="0.25">
      <c r="A5014">
        <f t="shared" si="707"/>
        <v>0.50110255645332147</v>
      </c>
      <c r="B5014" s="2">
        <f t="shared" si="702"/>
        <v>50.1099999999986</v>
      </c>
      <c r="C5014" s="428">
        <f t="shared" si="708"/>
        <v>50.11</v>
      </c>
      <c r="D5014" s="425">
        <f t="shared" si="703"/>
        <v>0.50110255645333546</v>
      </c>
      <c r="E5014" s="433">
        <f t="shared" si="709"/>
        <v>50.11</v>
      </c>
      <c r="F5014" s="430">
        <f t="shared" si="704"/>
        <v>0.50987747450031518</v>
      </c>
      <c r="G5014" s="439">
        <f t="shared" si="710"/>
        <v>50.11</v>
      </c>
      <c r="H5014" s="435">
        <f t="shared" si="705"/>
        <v>0.50987747450031518</v>
      </c>
      <c r="I5014" s="577">
        <f t="shared" si="710"/>
        <v>50.11</v>
      </c>
      <c r="J5014" s="573">
        <f t="shared" si="706"/>
        <v>0.90092407740594116</v>
      </c>
    </row>
    <row r="5015" spans="1:10" x14ac:dyDescent="0.25">
      <c r="A5015">
        <f t="shared" si="707"/>
        <v>0.50120255185855711</v>
      </c>
      <c r="B5015" s="2">
        <f t="shared" si="702"/>
        <v>50.119999999998598</v>
      </c>
      <c r="C5015" s="428">
        <f t="shared" si="708"/>
        <v>50.12</v>
      </c>
      <c r="D5015" s="425">
        <f t="shared" si="703"/>
        <v>0.50120255185857121</v>
      </c>
      <c r="E5015" s="433">
        <f t="shared" si="709"/>
        <v>50.12</v>
      </c>
      <c r="F5015" s="430">
        <f t="shared" si="704"/>
        <v>0.50997327741709175</v>
      </c>
      <c r="G5015" s="439">
        <f t="shared" si="710"/>
        <v>50.12</v>
      </c>
      <c r="H5015" s="435">
        <f t="shared" si="705"/>
        <v>0.50997327741709175</v>
      </c>
      <c r="I5015" s="577">
        <f t="shared" si="710"/>
        <v>50.12</v>
      </c>
      <c r="J5015" s="573">
        <f t="shared" si="706"/>
        <v>0.90100809211578436</v>
      </c>
    </row>
    <row r="5016" spans="1:10" x14ac:dyDescent="0.25">
      <c r="A5016">
        <f t="shared" si="707"/>
        <v>0.50130254727228873</v>
      </c>
      <c r="B5016" s="2">
        <f t="shared" si="702"/>
        <v>50.129999999998596</v>
      </c>
      <c r="C5016" s="428">
        <f t="shared" si="708"/>
        <v>50.13</v>
      </c>
      <c r="D5016" s="425">
        <f t="shared" si="703"/>
        <v>0.50130254727230283</v>
      </c>
      <c r="E5016" s="433">
        <f t="shared" si="709"/>
        <v>50.13</v>
      </c>
      <c r="F5016" s="430">
        <f t="shared" si="704"/>
        <v>0.51006908245691251</v>
      </c>
      <c r="G5016" s="439">
        <f t="shared" si="710"/>
        <v>50.13</v>
      </c>
      <c r="H5016" s="435">
        <f t="shared" si="705"/>
        <v>0.51006908245691251</v>
      </c>
      <c r="I5016" s="577">
        <f t="shared" si="710"/>
        <v>50.13</v>
      </c>
      <c r="J5016" s="573">
        <f t="shared" si="706"/>
        <v>0.90109210810378604</v>
      </c>
    </row>
    <row r="5017" spans="1:10" x14ac:dyDescent="0.25">
      <c r="A5017">
        <f t="shared" si="707"/>
        <v>0.50140254269450024</v>
      </c>
      <c r="B5017" s="2">
        <f t="shared" si="702"/>
        <v>50.139999999998594</v>
      </c>
      <c r="C5017" s="428">
        <f t="shared" si="708"/>
        <v>50.14</v>
      </c>
      <c r="D5017" s="425">
        <f t="shared" si="703"/>
        <v>0.50140254269451445</v>
      </c>
      <c r="E5017" s="433">
        <f t="shared" si="709"/>
        <v>50.14</v>
      </c>
      <c r="F5017" s="430">
        <f t="shared" si="704"/>
        <v>0.51016488961867579</v>
      </c>
      <c r="G5017" s="439">
        <f t="shared" si="710"/>
        <v>50.14</v>
      </c>
      <c r="H5017" s="435">
        <f t="shared" si="705"/>
        <v>0.51016488961867579</v>
      </c>
      <c r="I5017" s="577">
        <f t="shared" si="710"/>
        <v>50.14</v>
      </c>
      <c r="J5017" s="573">
        <f t="shared" si="706"/>
        <v>0.90117612536979319</v>
      </c>
    </row>
    <row r="5018" spans="1:10" x14ac:dyDescent="0.25">
      <c r="A5018">
        <f t="shared" si="707"/>
        <v>0.50150253812517565</v>
      </c>
      <c r="B5018" s="2">
        <f t="shared" si="702"/>
        <v>50.149999999998592</v>
      </c>
      <c r="C5018" s="428">
        <f t="shared" si="708"/>
        <v>50.15</v>
      </c>
      <c r="D5018" s="425">
        <f t="shared" si="703"/>
        <v>0.50150253812518975</v>
      </c>
      <c r="E5018" s="433">
        <f t="shared" si="709"/>
        <v>50.15</v>
      </c>
      <c r="F5018" s="430">
        <f t="shared" si="704"/>
        <v>0.51026069890128101</v>
      </c>
      <c r="G5018" s="439">
        <f t="shared" si="710"/>
        <v>50.15</v>
      </c>
      <c r="H5018" s="435">
        <f t="shared" si="705"/>
        <v>0.51026069890128101</v>
      </c>
      <c r="I5018" s="577">
        <f t="shared" si="710"/>
        <v>50.15</v>
      </c>
      <c r="J5018" s="573">
        <f t="shared" si="706"/>
        <v>0.90126014391365172</v>
      </c>
    </row>
    <row r="5019" spans="1:10" x14ac:dyDescent="0.25">
      <c r="A5019">
        <f t="shared" si="707"/>
        <v>0.50160253356429862</v>
      </c>
      <c r="B5019" s="2">
        <f t="shared" si="702"/>
        <v>50.15999999999859</v>
      </c>
      <c r="C5019" s="428">
        <f t="shared" si="708"/>
        <v>50.16</v>
      </c>
      <c r="D5019" s="425">
        <f t="shared" si="703"/>
        <v>0.50160253356431272</v>
      </c>
      <c r="E5019" s="433">
        <f t="shared" si="709"/>
        <v>50.16</v>
      </c>
      <c r="F5019" s="430">
        <f t="shared" si="704"/>
        <v>0.51035651030362794</v>
      </c>
      <c r="G5019" s="439">
        <f t="shared" si="710"/>
        <v>50.16</v>
      </c>
      <c r="H5019" s="435">
        <f t="shared" si="705"/>
        <v>0.51035651030362794</v>
      </c>
      <c r="I5019" s="577">
        <f t="shared" si="710"/>
        <v>50.16</v>
      </c>
      <c r="J5019" s="573">
        <f t="shared" si="706"/>
        <v>0.90134416373520965</v>
      </c>
    </row>
    <row r="5020" spans="1:10" x14ac:dyDescent="0.25">
      <c r="A5020">
        <f t="shared" si="707"/>
        <v>0.5017025290118533</v>
      </c>
      <c r="B5020" s="2">
        <f t="shared" si="702"/>
        <v>50.169999999998588</v>
      </c>
      <c r="C5020" s="428">
        <f t="shared" si="708"/>
        <v>50.17</v>
      </c>
      <c r="D5020" s="425">
        <f t="shared" si="703"/>
        <v>0.50170252901186752</v>
      </c>
      <c r="E5020" s="433">
        <f t="shared" si="709"/>
        <v>50.17</v>
      </c>
      <c r="F5020" s="430">
        <f t="shared" si="704"/>
        <v>0.51045232382461692</v>
      </c>
      <c r="G5020" s="439">
        <f t="shared" si="710"/>
        <v>50.17</v>
      </c>
      <c r="H5020" s="435">
        <f t="shared" si="705"/>
        <v>0.51045232382461692</v>
      </c>
      <c r="I5020" s="577">
        <f t="shared" si="710"/>
        <v>50.17</v>
      </c>
      <c r="J5020" s="573">
        <f t="shared" si="706"/>
        <v>0.90142818483431264</v>
      </c>
    </row>
    <row r="5021" spans="1:10" x14ac:dyDescent="0.25">
      <c r="A5021">
        <f t="shared" si="707"/>
        <v>0.5018025244678237</v>
      </c>
      <c r="B5021" s="2">
        <f t="shared" si="702"/>
        <v>50.179999999998586</v>
      </c>
      <c r="C5021" s="428">
        <f t="shared" si="708"/>
        <v>50.18</v>
      </c>
      <c r="D5021" s="425">
        <f t="shared" si="703"/>
        <v>0.5018025244678378</v>
      </c>
      <c r="E5021" s="433">
        <f t="shared" si="709"/>
        <v>50.18</v>
      </c>
      <c r="F5021" s="430">
        <f t="shared" si="704"/>
        <v>0.51054813946314881</v>
      </c>
      <c r="G5021" s="439">
        <f t="shared" si="710"/>
        <v>50.18</v>
      </c>
      <c r="H5021" s="435">
        <f t="shared" si="705"/>
        <v>0.51054813946314881</v>
      </c>
      <c r="I5021" s="577">
        <f t="shared" si="710"/>
        <v>50.18</v>
      </c>
      <c r="J5021" s="573">
        <f t="shared" si="706"/>
        <v>0.90151220721080827</v>
      </c>
    </row>
    <row r="5022" spans="1:10" x14ac:dyDescent="0.25">
      <c r="A5022">
        <f t="shared" si="707"/>
        <v>0.5019025199321937</v>
      </c>
      <c r="B5022" s="2">
        <f t="shared" si="702"/>
        <v>50.189999999998584</v>
      </c>
      <c r="C5022" s="428">
        <f t="shared" si="708"/>
        <v>50.19</v>
      </c>
      <c r="D5022" s="425">
        <f t="shared" si="703"/>
        <v>0.5019025199322078</v>
      </c>
      <c r="E5022" s="433">
        <f t="shared" si="709"/>
        <v>50.19</v>
      </c>
      <c r="F5022" s="430">
        <f t="shared" si="704"/>
        <v>0.51064395721812494</v>
      </c>
      <c r="G5022" s="439">
        <f t="shared" si="710"/>
        <v>50.19</v>
      </c>
      <c r="H5022" s="435">
        <f t="shared" si="705"/>
        <v>0.51064395721812494</v>
      </c>
      <c r="I5022" s="577">
        <f t="shared" si="710"/>
        <v>50.19</v>
      </c>
      <c r="J5022" s="573">
        <f t="shared" si="706"/>
        <v>0.90159623086454299</v>
      </c>
    </row>
    <row r="5023" spans="1:10" x14ac:dyDescent="0.25">
      <c r="A5023">
        <f t="shared" si="707"/>
        <v>0.50200251540494756</v>
      </c>
      <c r="B5023" s="2">
        <f t="shared" si="702"/>
        <v>50.199999999998582</v>
      </c>
      <c r="C5023" s="428">
        <f t="shared" si="708"/>
        <v>50.2</v>
      </c>
      <c r="D5023" s="425">
        <f t="shared" si="703"/>
        <v>0.50200251540496177</v>
      </c>
      <c r="E5023" s="433">
        <f t="shared" si="709"/>
        <v>50.2</v>
      </c>
      <c r="F5023" s="430">
        <f t="shared" si="704"/>
        <v>0.51073977708844764</v>
      </c>
      <c r="G5023" s="439">
        <f t="shared" si="710"/>
        <v>50.2</v>
      </c>
      <c r="H5023" s="435">
        <f t="shared" si="705"/>
        <v>0.51073977708844764</v>
      </c>
      <c r="I5023" s="577">
        <f t="shared" si="710"/>
        <v>50.2</v>
      </c>
      <c r="J5023" s="573">
        <f t="shared" si="706"/>
        <v>0.90168025579536382</v>
      </c>
    </row>
    <row r="5024" spans="1:10" x14ac:dyDescent="0.25">
      <c r="A5024">
        <f t="shared" si="707"/>
        <v>0.50210251088606916</v>
      </c>
      <c r="B5024" s="2">
        <f t="shared" ref="B5024:B5087" si="711">B5023+0.01</f>
        <v>50.20999999999858</v>
      </c>
      <c r="C5024" s="428">
        <f t="shared" si="708"/>
        <v>50.21</v>
      </c>
      <c r="D5024" s="425">
        <f t="shared" si="703"/>
        <v>0.50210251088608338</v>
      </c>
      <c r="E5024" s="433">
        <f t="shared" si="709"/>
        <v>50.21</v>
      </c>
      <c r="F5024" s="430">
        <f t="shared" si="704"/>
        <v>0.51083559907301934</v>
      </c>
      <c r="G5024" s="439">
        <f t="shared" si="710"/>
        <v>50.21</v>
      </c>
      <c r="H5024" s="435">
        <f t="shared" si="705"/>
        <v>0.51083559907301934</v>
      </c>
      <c r="I5024" s="577">
        <f t="shared" si="710"/>
        <v>50.21</v>
      </c>
      <c r="J5024" s="573">
        <f t="shared" si="706"/>
        <v>0.90176428200311742</v>
      </c>
    </row>
    <row r="5025" spans="1:10" x14ac:dyDescent="0.25">
      <c r="A5025">
        <f t="shared" si="707"/>
        <v>0.50220250637554287</v>
      </c>
      <c r="B5025" s="2">
        <f t="shared" si="711"/>
        <v>50.219999999998578</v>
      </c>
      <c r="C5025" s="428">
        <f t="shared" si="708"/>
        <v>50.22</v>
      </c>
      <c r="D5025" s="425">
        <f t="shared" si="703"/>
        <v>0.50220250637555708</v>
      </c>
      <c r="E5025" s="433">
        <f t="shared" si="709"/>
        <v>50.22</v>
      </c>
      <c r="F5025" s="430">
        <f t="shared" si="704"/>
        <v>0.51093142317074303</v>
      </c>
      <c r="G5025" s="439">
        <f t="shared" si="710"/>
        <v>50.22</v>
      </c>
      <c r="H5025" s="435">
        <f t="shared" si="705"/>
        <v>0.51093142317074303</v>
      </c>
      <c r="I5025" s="577">
        <f t="shared" si="710"/>
        <v>50.22</v>
      </c>
      <c r="J5025" s="573">
        <f t="shared" si="706"/>
        <v>0.90184830948765082</v>
      </c>
    </row>
    <row r="5026" spans="1:10" x14ac:dyDescent="0.25">
      <c r="A5026">
        <f t="shared" si="707"/>
        <v>0.50230250187335257</v>
      </c>
      <c r="B5026" s="2">
        <f t="shared" si="711"/>
        <v>50.229999999998576</v>
      </c>
      <c r="C5026" s="428">
        <f t="shared" si="708"/>
        <v>50.23</v>
      </c>
      <c r="D5026" s="425">
        <f t="shared" si="703"/>
        <v>0.50230250187336678</v>
      </c>
      <c r="E5026" s="433">
        <f t="shared" si="709"/>
        <v>50.23</v>
      </c>
      <c r="F5026" s="430">
        <f t="shared" si="704"/>
        <v>0.51102724938052246</v>
      </c>
      <c r="G5026" s="439">
        <f t="shared" si="710"/>
        <v>50.23</v>
      </c>
      <c r="H5026" s="435">
        <f t="shared" si="705"/>
        <v>0.51102724938052246</v>
      </c>
      <c r="I5026" s="577">
        <f t="shared" si="710"/>
        <v>50.23</v>
      </c>
      <c r="J5026" s="573">
        <f t="shared" si="706"/>
        <v>0.90193233824881114</v>
      </c>
    </row>
    <row r="5027" spans="1:10" x14ac:dyDescent="0.25">
      <c r="A5027">
        <f t="shared" si="707"/>
        <v>0.50240249737948262</v>
      </c>
      <c r="B5027" s="2">
        <f t="shared" si="711"/>
        <v>50.239999999998574</v>
      </c>
      <c r="C5027" s="428">
        <f t="shared" si="708"/>
        <v>50.24</v>
      </c>
      <c r="D5027" s="425">
        <f t="shared" si="703"/>
        <v>0.50240249737949683</v>
      </c>
      <c r="E5027" s="433">
        <f t="shared" si="709"/>
        <v>50.24</v>
      </c>
      <c r="F5027" s="430">
        <f t="shared" si="704"/>
        <v>0.51112307770126209</v>
      </c>
      <c r="G5027" s="439">
        <f t="shared" si="710"/>
        <v>50.24</v>
      </c>
      <c r="H5027" s="435">
        <f t="shared" si="705"/>
        <v>0.51112307770126209</v>
      </c>
      <c r="I5027" s="577">
        <f t="shared" si="710"/>
        <v>50.24</v>
      </c>
      <c r="J5027" s="573">
        <f t="shared" si="706"/>
        <v>0.90201636828644483</v>
      </c>
    </row>
    <row r="5028" spans="1:10" x14ac:dyDescent="0.25">
      <c r="A5028">
        <f t="shared" si="707"/>
        <v>0.50250249289391713</v>
      </c>
      <c r="B5028" s="2">
        <f t="shared" si="711"/>
        <v>50.249999999998572</v>
      </c>
      <c r="C5028" s="428">
        <f t="shared" si="708"/>
        <v>50.25</v>
      </c>
      <c r="D5028" s="425">
        <f t="shared" si="703"/>
        <v>0.50250249289393134</v>
      </c>
      <c r="E5028" s="433">
        <f t="shared" si="709"/>
        <v>50.25</v>
      </c>
      <c r="F5028" s="430">
        <f t="shared" si="704"/>
        <v>0.51121890813186643</v>
      </c>
      <c r="G5028" s="439">
        <f t="shared" si="710"/>
        <v>50.25</v>
      </c>
      <c r="H5028" s="435">
        <f t="shared" si="705"/>
        <v>0.51121890813186643</v>
      </c>
      <c r="I5028" s="577">
        <f t="shared" si="710"/>
        <v>50.25</v>
      </c>
      <c r="J5028" s="573">
        <f t="shared" si="706"/>
        <v>0.90210039960039967</v>
      </c>
    </row>
    <row r="5029" spans="1:10" x14ac:dyDescent="0.25">
      <c r="A5029">
        <f t="shared" si="707"/>
        <v>0.50260248841664046</v>
      </c>
      <c r="B5029" s="2">
        <f t="shared" si="711"/>
        <v>50.25999999999857</v>
      </c>
      <c r="C5029" s="428">
        <f t="shared" si="708"/>
        <v>50.26</v>
      </c>
      <c r="D5029" s="425">
        <f t="shared" si="703"/>
        <v>0.50260248841665467</v>
      </c>
      <c r="E5029" s="433">
        <f t="shared" si="709"/>
        <v>50.26</v>
      </c>
      <c r="F5029" s="430">
        <f t="shared" si="704"/>
        <v>0.51131474067124094</v>
      </c>
      <c r="G5029" s="439">
        <f t="shared" si="710"/>
        <v>50.26</v>
      </c>
      <c r="H5029" s="435">
        <f t="shared" si="705"/>
        <v>0.51131474067124094</v>
      </c>
      <c r="I5029" s="577">
        <f t="shared" si="710"/>
        <v>50.26</v>
      </c>
      <c r="J5029" s="573">
        <f t="shared" si="706"/>
        <v>0.90218443219052202</v>
      </c>
    </row>
    <row r="5030" spans="1:10" x14ac:dyDescent="0.25">
      <c r="A5030">
        <f t="shared" si="707"/>
        <v>0.50270248394763672</v>
      </c>
      <c r="B5030" s="2">
        <f t="shared" si="711"/>
        <v>50.269999999998568</v>
      </c>
      <c r="C5030" s="428">
        <f t="shared" si="708"/>
        <v>50.27</v>
      </c>
      <c r="D5030" s="425">
        <f t="shared" si="703"/>
        <v>0.50270248394765116</v>
      </c>
      <c r="E5030" s="433">
        <f t="shared" si="709"/>
        <v>50.27</v>
      </c>
      <c r="F5030" s="430">
        <f t="shared" si="704"/>
        <v>0.5114105753182917</v>
      </c>
      <c r="G5030" s="439">
        <f t="shared" si="710"/>
        <v>50.27</v>
      </c>
      <c r="H5030" s="435">
        <f t="shared" si="705"/>
        <v>0.5114105753182917</v>
      </c>
      <c r="I5030" s="577">
        <f t="shared" si="710"/>
        <v>50.27</v>
      </c>
      <c r="J5030" s="573">
        <f t="shared" si="706"/>
        <v>0.90226846605665889</v>
      </c>
    </row>
    <row r="5031" spans="1:10" x14ac:dyDescent="0.25">
      <c r="A5031">
        <f t="shared" si="707"/>
        <v>0.50280247948689039</v>
      </c>
      <c r="B5031" s="2">
        <f t="shared" si="711"/>
        <v>50.279999999998566</v>
      </c>
      <c r="C5031" s="428">
        <f t="shared" si="708"/>
        <v>50.28</v>
      </c>
      <c r="D5031" s="425">
        <f t="shared" si="703"/>
        <v>0.50280247948690471</v>
      </c>
      <c r="E5031" s="433">
        <f t="shared" si="709"/>
        <v>50.28</v>
      </c>
      <c r="F5031" s="430">
        <f t="shared" si="704"/>
        <v>0.51150641207192493</v>
      </c>
      <c r="G5031" s="439">
        <f t="shared" si="710"/>
        <v>50.28</v>
      </c>
      <c r="H5031" s="435">
        <f t="shared" si="705"/>
        <v>0.51150641207192493</v>
      </c>
      <c r="I5031" s="577">
        <f t="shared" si="710"/>
        <v>50.28</v>
      </c>
      <c r="J5031" s="573">
        <f t="shared" si="706"/>
        <v>0.9023525011986574</v>
      </c>
    </row>
    <row r="5032" spans="1:10" x14ac:dyDescent="0.25">
      <c r="A5032">
        <f t="shared" si="707"/>
        <v>0.50290247503438568</v>
      </c>
      <c r="B5032" s="2">
        <f t="shared" si="711"/>
        <v>50.289999999998564</v>
      </c>
      <c r="C5032" s="428">
        <f t="shared" si="708"/>
        <v>50.29</v>
      </c>
      <c r="D5032" s="425">
        <f t="shared" si="703"/>
        <v>0.5029024750344</v>
      </c>
      <c r="E5032" s="433">
        <f t="shared" si="709"/>
        <v>50.29</v>
      </c>
      <c r="F5032" s="430">
        <f t="shared" si="704"/>
        <v>0.51160225093104772</v>
      </c>
      <c r="G5032" s="439">
        <f t="shared" si="710"/>
        <v>50.29</v>
      </c>
      <c r="H5032" s="435">
        <f t="shared" si="705"/>
        <v>0.51160225093104772</v>
      </c>
      <c r="I5032" s="577">
        <f t="shared" si="710"/>
        <v>50.29</v>
      </c>
      <c r="J5032" s="573">
        <f t="shared" si="706"/>
        <v>0.90243653761636511</v>
      </c>
    </row>
    <row r="5033" spans="1:10" x14ac:dyDescent="0.25">
      <c r="A5033">
        <f t="shared" si="707"/>
        <v>0.50300247059010694</v>
      </c>
      <c r="B5033" s="2">
        <f t="shared" si="711"/>
        <v>50.299999999998562</v>
      </c>
      <c r="C5033" s="428">
        <f t="shared" si="708"/>
        <v>50.3</v>
      </c>
      <c r="D5033" s="425">
        <f t="shared" si="703"/>
        <v>0.50300247059012138</v>
      </c>
      <c r="E5033" s="433">
        <f t="shared" si="709"/>
        <v>50.3</v>
      </c>
      <c r="F5033" s="430">
        <f t="shared" si="704"/>
        <v>0.51169809189456761</v>
      </c>
      <c r="G5033" s="439">
        <f t="shared" si="710"/>
        <v>50.3</v>
      </c>
      <c r="H5033" s="435">
        <f t="shared" si="705"/>
        <v>0.51169809189456761</v>
      </c>
      <c r="I5033" s="577">
        <f t="shared" si="710"/>
        <v>50.3</v>
      </c>
      <c r="J5033" s="573">
        <f t="shared" si="706"/>
        <v>0.90252057530962826</v>
      </c>
    </row>
    <row r="5034" spans="1:10" x14ac:dyDescent="0.25">
      <c r="A5034">
        <f t="shared" si="707"/>
        <v>0.50310246615403886</v>
      </c>
      <c r="B5034" s="2">
        <f t="shared" si="711"/>
        <v>50.30999999999856</v>
      </c>
      <c r="C5034" s="428">
        <f t="shared" si="708"/>
        <v>50.31</v>
      </c>
      <c r="D5034" s="425">
        <f t="shared" si="703"/>
        <v>0.5031024661540533</v>
      </c>
      <c r="E5034" s="433">
        <f t="shared" si="709"/>
        <v>50.31</v>
      </c>
      <c r="F5034" s="430">
        <f t="shared" si="704"/>
        <v>0.51179393496139303</v>
      </c>
      <c r="G5034" s="439">
        <f t="shared" si="710"/>
        <v>50.31</v>
      </c>
      <c r="H5034" s="435">
        <f t="shared" si="705"/>
        <v>0.51179393496139303</v>
      </c>
      <c r="I5034" s="577">
        <f t="shared" si="710"/>
        <v>50.31</v>
      </c>
      <c r="J5034" s="573">
        <f t="shared" si="706"/>
        <v>0.90260461427829497</v>
      </c>
    </row>
    <row r="5035" spans="1:10" x14ac:dyDescent="0.25">
      <c r="A5035">
        <f t="shared" si="707"/>
        <v>0.50320246172616534</v>
      </c>
      <c r="B5035" s="2">
        <f t="shared" si="711"/>
        <v>50.319999999998558</v>
      </c>
      <c r="C5035" s="428">
        <f t="shared" si="708"/>
        <v>50.32</v>
      </c>
      <c r="D5035" s="425">
        <f t="shared" si="703"/>
        <v>0.50320246172617977</v>
      </c>
      <c r="E5035" s="433">
        <f t="shared" si="709"/>
        <v>50.32</v>
      </c>
      <c r="F5035" s="430">
        <f t="shared" si="704"/>
        <v>0.51188978013043218</v>
      </c>
      <c r="G5035" s="439">
        <f t="shared" si="710"/>
        <v>50.32</v>
      </c>
      <c r="H5035" s="435">
        <f t="shared" si="705"/>
        <v>0.51188978013043218</v>
      </c>
      <c r="I5035" s="577">
        <f t="shared" si="710"/>
        <v>50.32</v>
      </c>
      <c r="J5035" s="573">
        <f t="shared" si="706"/>
        <v>0.90268865452221148</v>
      </c>
    </row>
    <row r="5036" spans="1:10" x14ac:dyDescent="0.25">
      <c r="A5036">
        <f t="shared" si="707"/>
        <v>0.50330245730647138</v>
      </c>
      <c r="B5036" s="2">
        <f t="shared" si="711"/>
        <v>50.329999999998556</v>
      </c>
      <c r="C5036" s="428">
        <f t="shared" si="708"/>
        <v>50.33</v>
      </c>
      <c r="D5036" s="425">
        <f t="shared" si="703"/>
        <v>0.50330245730648571</v>
      </c>
      <c r="E5036" s="433">
        <f t="shared" si="709"/>
        <v>50.33</v>
      </c>
      <c r="F5036" s="430">
        <f t="shared" si="704"/>
        <v>0.51198562740059472</v>
      </c>
      <c r="G5036" s="439">
        <f t="shared" si="710"/>
        <v>50.33</v>
      </c>
      <c r="H5036" s="435">
        <f t="shared" si="705"/>
        <v>0.51198562740059472</v>
      </c>
      <c r="I5036" s="577">
        <f t="shared" si="710"/>
        <v>50.33</v>
      </c>
      <c r="J5036" s="573">
        <f t="shared" si="706"/>
        <v>0.90277269604122556</v>
      </c>
    </row>
    <row r="5037" spans="1:10" x14ac:dyDescent="0.25">
      <c r="A5037">
        <f t="shared" si="707"/>
        <v>0.50340245289494101</v>
      </c>
      <c r="B5037" s="2">
        <f t="shared" si="711"/>
        <v>50.339999999998554</v>
      </c>
      <c r="C5037" s="428">
        <f t="shared" si="708"/>
        <v>50.34</v>
      </c>
      <c r="D5037" s="425">
        <f t="shared" si="703"/>
        <v>0.50340245289495555</v>
      </c>
      <c r="E5037" s="433">
        <f t="shared" si="709"/>
        <v>50.34</v>
      </c>
      <c r="F5037" s="430">
        <f t="shared" si="704"/>
        <v>0.51208147677079019</v>
      </c>
      <c r="G5037" s="439">
        <f t="shared" si="710"/>
        <v>50.34</v>
      </c>
      <c r="H5037" s="435">
        <f t="shared" si="705"/>
        <v>0.51208147677079019</v>
      </c>
      <c r="I5037" s="577">
        <f t="shared" si="710"/>
        <v>50.34</v>
      </c>
      <c r="J5037" s="573">
        <f t="shared" si="706"/>
        <v>0.90285673883518425</v>
      </c>
    </row>
    <row r="5038" spans="1:10" x14ac:dyDescent="0.25">
      <c r="A5038">
        <f t="shared" si="707"/>
        <v>0.50350244849155912</v>
      </c>
      <c r="B5038" s="2">
        <f t="shared" si="711"/>
        <v>50.349999999998552</v>
      </c>
      <c r="C5038" s="428">
        <f t="shared" si="708"/>
        <v>50.35</v>
      </c>
      <c r="D5038" s="425">
        <f t="shared" si="703"/>
        <v>0.50350244849157355</v>
      </c>
      <c r="E5038" s="433">
        <f t="shared" si="709"/>
        <v>50.35</v>
      </c>
      <c r="F5038" s="430">
        <f t="shared" si="704"/>
        <v>0.51217732823992901</v>
      </c>
      <c r="G5038" s="439">
        <f t="shared" si="710"/>
        <v>50.35</v>
      </c>
      <c r="H5038" s="435">
        <f t="shared" si="705"/>
        <v>0.51217732823992901</v>
      </c>
      <c r="I5038" s="577">
        <f t="shared" si="710"/>
        <v>50.35</v>
      </c>
      <c r="J5038" s="573">
        <f t="shared" si="706"/>
        <v>0.90294078290393454</v>
      </c>
    </row>
    <row r="5039" spans="1:10" x14ac:dyDescent="0.25">
      <c r="A5039">
        <f t="shared" si="707"/>
        <v>0.50360244409630994</v>
      </c>
      <c r="B5039" s="2">
        <f t="shared" si="711"/>
        <v>50.35999999999855</v>
      </c>
      <c r="C5039" s="428">
        <f t="shared" si="708"/>
        <v>50.36</v>
      </c>
      <c r="D5039" s="425">
        <f t="shared" si="703"/>
        <v>0.50360244409632449</v>
      </c>
      <c r="E5039" s="433">
        <f t="shared" si="709"/>
        <v>50.36</v>
      </c>
      <c r="F5039" s="430">
        <f t="shared" si="704"/>
        <v>0.51227318180692216</v>
      </c>
      <c r="G5039" s="439">
        <f t="shared" si="710"/>
        <v>50.36</v>
      </c>
      <c r="H5039" s="435">
        <f t="shared" si="705"/>
        <v>0.51227318180692216</v>
      </c>
      <c r="I5039" s="577">
        <f t="shared" si="710"/>
        <v>50.36</v>
      </c>
      <c r="J5039" s="573">
        <f t="shared" si="706"/>
        <v>0.90302482824732377</v>
      </c>
    </row>
    <row r="5040" spans="1:10" x14ac:dyDescent="0.25">
      <c r="A5040">
        <f t="shared" si="707"/>
        <v>0.50370243970917827</v>
      </c>
      <c r="B5040" s="2">
        <f t="shared" si="711"/>
        <v>50.369999999998548</v>
      </c>
      <c r="C5040" s="428">
        <f t="shared" si="708"/>
        <v>50.37</v>
      </c>
      <c r="D5040" s="425">
        <f t="shared" si="703"/>
        <v>0.50370243970919271</v>
      </c>
      <c r="E5040" s="433">
        <f t="shared" si="709"/>
        <v>50.37</v>
      </c>
      <c r="F5040" s="430">
        <f t="shared" si="704"/>
        <v>0.51236903747068108</v>
      </c>
      <c r="G5040" s="439">
        <f t="shared" si="710"/>
        <v>50.37</v>
      </c>
      <c r="H5040" s="435">
        <f t="shared" si="705"/>
        <v>0.51236903747068108</v>
      </c>
      <c r="I5040" s="577">
        <f t="shared" si="710"/>
        <v>50.37</v>
      </c>
      <c r="J5040" s="573">
        <f t="shared" si="706"/>
        <v>0.90310887486519964</v>
      </c>
    </row>
    <row r="5041" spans="1:10" x14ac:dyDescent="0.25">
      <c r="A5041">
        <f t="shared" si="707"/>
        <v>0.50380243533014868</v>
      </c>
      <c r="B5041" s="2">
        <f t="shared" si="711"/>
        <v>50.379999999998546</v>
      </c>
      <c r="C5041" s="428">
        <f t="shared" si="708"/>
        <v>50.38</v>
      </c>
      <c r="D5041" s="425">
        <f t="shared" si="703"/>
        <v>0.50380243533016311</v>
      </c>
      <c r="E5041" s="433">
        <f t="shared" si="709"/>
        <v>50.38</v>
      </c>
      <c r="F5041" s="430">
        <f t="shared" si="704"/>
        <v>0.51246489523011762</v>
      </c>
      <c r="G5041" s="439">
        <f t="shared" si="710"/>
        <v>50.38</v>
      </c>
      <c r="H5041" s="435">
        <f t="shared" si="705"/>
        <v>0.51246489523011762</v>
      </c>
      <c r="I5041" s="577">
        <f t="shared" si="710"/>
        <v>50.38</v>
      </c>
      <c r="J5041" s="573">
        <f t="shared" si="706"/>
        <v>0.90319292275740859</v>
      </c>
    </row>
    <row r="5042" spans="1:10" x14ac:dyDescent="0.25">
      <c r="A5042">
        <f t="shared" si="707"/>
        <v>0.50390243095920562</v>
      </c>
      <c r="B5042" s="2">
        <f t="shared" si="711"/>
        <v>50.389999999998544</v>
      </c>
      <c r="C5042" s="428">
        <f t="shared" si="708"/>
        <v>50.39</v>
      </c>
      <c r="D5042" s="425">
        <f t="shared" si="703"/>
        <v>0.50390243095922016</v>
      </c>
      <c r="E5042" s="433">
        <f t="shared" si="709"/>
        <v>50.39</v>
      </c>
      <c r="F5042" s="430">
        <f t="shared" si="704"/>
        <v>0.51256075508414456</v>
      </c>
      <c r="G5042" s="439">
        <f t="shared" si="710"/>
        <v>50.39</v>
      </c>
      <c r="H5042" s="435">
        <f t="shared" si="705"/>
        <v>0.51256075508414456</v>
      </c>
      <c r="I5042" s="577">
        <f t="shared" si="710"/>
        <v>50.39</v>
      </c>
      <c r="J5042" s="573">
        <f t="shared" si="706"/>
        <v>0.90327697192379897</v>
      </c>
    </row>
    <row r="5043" spans="1:10" x14ac:dyDescent="0.25">
      <c r="A5043">
        <f t="shared" si="707"/>
        <v>0.50400242659633399</v>
      </c>
      <c r="B5043" s="2">
        <f t="shared" si="711"/>
        <v>50.399999999998542</v>
      </c>
      <c r="C5043" s="428">
        <f t="shared" si="708"/>
        <v>50.4</v>
      </c>
      <c r="D5043" s="425">
        <f t="shared" si="703"/>
        <v>0.50400242659634853</v>
      </c>
      <c r="E5043" s="433">
        <f t="shared" si="709"/>
        <v>50.4</v>
      </c>
      <c r="F5043" s="430">
        <f t="shared" si="704"/>
        <v>0.51265661703167487</v>
      </c>
      <c r="G5043" s="439">
        <f t="shared" si="710"/>
        <v>50.4</v>
      </c>
      <c r="H5043" s="435">
        <f t="shared" si="705"/>
        <v>0.51265661703167487</v>
      </c>
      <c r="I5043" s="577">
        <f t="shared" si="710"/>
        <v>50.4</v>
      </c>
      <c r="J5043" s="573">
        <f t="shared" si="706"/>
        <v>0.90336102236421734</v>
      </c>
    </row>
    <row r="5044" spans="1:10" x14ac:dyDescent="0.25">
      <c r="A5044">
        <f t="shared" si="707"/>
        <v>0.50410242224151847</v>
      </c>
      <c r="B5044" s="2">
        <f t="shared" si="711"/>
        <v>50.40999999999854</v>
      </c>
      <c r="C5044" s="428">
        <f t="shared" si="708"/>
        <v>50.41</v>
      </c>
      <c r="D5044" s="425">
        <f t="shared" si="703"/>
        <v>0.50410242224153301</v>
      </c>
      <c r="E5044" s="433">
        <f t="shared" si="709"/>
        <v>50.41</v>
      </c>
      <c r="F5044" s="430">
        <f t="shared" si="704"/>
        <v>0.51275248107162219</v>
      </c>
      <c r="G5044" s="439">
        <f t="shared" si="710"/>
        <v>50.41</v>
      </c>
      <c r="H5044" s="435">
        <f t="shared" si="705"/>
        <v>0.51275248107162219</v>
      </c>
      <c r="I5044" s="577">
        <f t="shared" si="710"/>
        <v>50.41</v>
      </c>
      <c r="J5044" s="573">
        <f t="shared" si="706"/>
        <v>0.90344507407851116</v>
      </c>
    </row>
    <row r="5045" spans="1:10" x14ac:dyDescent="0.25">
      <c r="A5045">
        <f t="shared" si="707"/>
        <v>0.50420241789474363</v>
      </c>
      <c r="B5045" s="2">
        <f t="shared" si="711"/>
        <v>50.419999999998538</v>
      </c>
      <c r="C5045" s="428">
        <f t="shared" si="708"/>
        <v>50.42</v>
      </c>
      <c r="D5045" s="425">
        <f t="shared" si="703"/>
        <v>0.50420241789475817</v>
      </c>
      <c r="E5045" s="433">
        <f t="shared" si="709"/>
        <v>50.42</v>
      </c>
      <c r="F5045" s="430">
        <f t="shared" si="704"/>
        <v>0.51284834720290096</v>
      </c>
      <c r="G5045" s="439">
        <f t="shared" si="710"/>
        <v>50.42</v>
      </c>
      <c r="H5045" s="435">
        <f t="shared" si="705"/>
        <v>0.51284834720290096</v>
      </c>
      <c r="I5045" s="577">
        <f t="shared" si="710"/>
        <v>50.42</v>
      </c>
      <c r="J5045" s="573">
        <f t="shared" si="706"/>
        <v>0.90352912706652833</v>
      </c>
    </row>
    <row r="5046" spans="1:10" x14ac:dyDescent="0.25">
      <c r="A5046">
        <f t="shared" si="707"/>
        <v>0.50430241355599426</v>
      </c>
      <c r="B5046" s="2">
        <f t="shared" si="711"/>
        <v>50.429999999998536</v>
      </c>
      <c r="C5046" s="428">
        <f t="shared" si="708"/>
        <v>50.43</v>
      </c>
      <c r="D5046" s="425">
        <f t="shared" si="703"/>
        <v>0.50430241355600891</v>
      </c>
      <c r="E5046" s="433">
        <f t="shared" si="709"/>
        <v>50.43</v>
      </c>
      <c r="F5046" s="430">
        <f t="shared" si="704"/>
        <v>0.51294421542442581</v>
      </c>
      <c r="G5046" s="439">
        <f t="shared" si="710"/>
        <v>50.43</v>
      </c>
      <c r="H5046" s="435">
        <f t="shared" si="705"/>
        <v>0.51294421542442581</v>
      </c>
      <c r="I5046" s="577">
        <f t="shared" si="710"/>
        <v>50.43</v>
      </c>
      <c r="J5046" s="573">
        <f t="shared" si="706"/>
        <v>0.90361318132811574</v>
      </c>
    </row>
    <row r="5047" spans="1:10" x14ac:dyDescent="0.25">
      <c r="A5047">
        <f t="shared" si="707"/>
        <v>0.50440240922525537</v>
      </c>
      <c r="B5047" s="2">
        <f t="shared" si="711"/>
        <v>50.439999999998534</v>
      </c>
      <c r="C5047" s="428">
        <f t="shared" si="708"/>
        <v>50.44</v>
      </c>
      <c r="D5047" s="425">
        <f t="shared" si="703"/>
        <v>0.50440240922526991</v>
      </c>
      <c r="E5047" s="433">
        <f t="shared" si="709"/>
        <v>50.44</v>
      </c>
      <c r="F5047" s="430">
        <f t="shared" si="704"/>
        <v>0.51304008573511195</v>
      </c>
      <c r="G5047" s="439">
        <f t="shared" si="710"/>
        <v>50.44</v>
      </c>
      <c r="H5047" s="435">
        <f t="shared" si="705"/>
        <v>0.51304008573511195</v>
      </c>
      <c r="I5047" s="577">
        <f t="shared" si="710"/>
        <v>50.44</v>
      </c>
      <c r="J5047" s="573">
        <f t="shared" si="706"/>
        <v>0.90369723686312087</v>
      </c>
    </row>
    <row r="5048" spans="1:10" x14ac:dyDescent="0.25">
      <c r="A5048">
        <f t="shared" si="707"/>
        <v>0.50450240490251141</v>
      </c>
      <c r="B5048" s="2">
        <f t="shared" si="711"/>
        <v>50.449999999998532</v>
      </c>
      <c r="C5048" s="428">
        <f t="shared" si="708"/>
        <v>50.45</v>
      </c>
      <c r="D5048" s="425">
        <f t="shared" si="703"/>
        <v>0.50450240490252607</v>
      </c>
      <c r="E5048" s="433">
        <f t="shared" si="709"/>
        <v>50.45</v>
      </c>
      <c r="F5048" s="430">
        <f t="shared" si="704"/>
        <v>0.51313595813387547</v>
      </c>
      <c r="G5048" s="439">
        <f t="shared" si="710"/>
        <v>50.45</v>
      </c>
      <c r="H5048" s="435">
        <f t="shared" si="705"/>
        <v>0.51313595813387547</v>
      </c>
      <c r="I5048" s="577">
        <f t="shared" si="710"/>
        <v>50.45</v>
      </c>
      <c r="J5048" s="573">
        <f t="shared" si="706"/>
        <v>0.90378129367139148</v>
      </c>
    </row>
    <row r="5049" spans="1:10" x14ac:dyDescent="0.25">
      <c r="A5049">
        <f t="shared" si="707"/>
        <v>0.50460240058774741</v>
      </c>
      <c r="B5049" s="2">
        <f t="shared" si="711"/>
        <v>50.45999999999853</v>
      </c>
      <c r="C5049" s="428">
        <f t="shared" si="708"/>
        <v>50.46</v>
      </c>
      <c r="D5049" s="425">
        <f t="shared" si="703"/>
        <v>0.50460240058776207</v>
      </c>
      <c r="E5049" s="433">
        <f t="shared" si="709"/>
        <v>50.46</v>
      </c>
      <c r="F5049" s="430">
        <f t="shared" si="704"/>
        <v>0.51323183261963257</v>
      </c>
      <c r="G5049" s="439">
        <f t="shared" si="710"/>
        <v>50.46</v>
      </c>
      <c r="H5049" s="435">
        <f t="shared" si="705"/>
        <v>0.51323183261963257</v>
      </c>
      <c r="I5049" s="577">
        <f t="shared" si="710"/>
        <v>50.46</v>
      </c>
      <c r="J5049" s="573">
        <f t="shared" si="706"/>
        <v>0.90386535175277494</v>
      </c>
    </row>
    <row r="5050" spans="1:10" x14ac:dyDescent="0.25">
      <c r="A5050">
        <f t="shared" si="707"/>
        <v>0.50470239628094837</v>
      </c>
      <c r="B5050" s="2">
        <f t="shared" si="711"/>
        <v>50.469999999998528</v>
      </c>
      <c r="C5050" s="428">
        <f t="shared" si="708"/>
        <v>50.47</v>
      </c>
      <c r="D5050" s="425">
        <f t="shared" si="703"/>
        <v>0.50470239628096303</v>
      </c>
      <c r="E5050" s="433">
        <f t="shared" si="709"/>
        <v>50.47</v>
      </c>
      <c r="F5050" s="430">
        <f t="shared" si="704"/>
        <v>0.51332770919130033</v>
      </c>
      <c r="G5050" s="439">
        <f t="shared" si="710"/>
        <v>50.47</v>
      </c>
      <c r="H5050" s="435">
        <f t="shared" si="705"/>
        <v>0.51332770919130033</v>
      </c>
      <c r="I5050" s="577">
        <f t="shared" si="710"/>
        <v>50.47</v>
      </c>
      <c r="J5050" s="573">
        <f t="shared" si="706"/>
        <v>0.90394941110711857</v>
      </c>
    </row>
    <row r="5051" spans="1:10" x14ac:dyDescent="0.25">
      <c r="A5051">
        <f t="shared" si="707"/>
        <v>0.50480239198209897</v>
      </c>
      <c r="B5051" s="2">
        <f t="shared" si="711"/>
        <v>50.479999999998526</v>
      </c>
      <c r="C5051" s="428">
        <f t="shared" si="708"/>
        <v>50.48</v>
      </c>
      <c r="D5051" s="425">
        <f t="shared" si="703"/>
        <v>0.50480239198211374</v>
      </c>
      <c r="E5051" s="433">
        <f t="shared" si="709"/>
        <v>50.48</v>
      </c>
      <c r="F5051" s="430">
        <f t="shared" si="704"/>
        <v>0.5134235878477964</v>
      </c>
      <c r="G5051" s="439">
        <f t="shared" si="710"/>
        <v>50.48</v>
      </c>
      <c r="H5051" s="435">
        <f t="shared" si="705"/>
        <v>0.5134235878477964</v>
      </c>
      <c r="I5051" s="577">
        <f t="shared" si="710"/>
        <v>50.48</v>
      </c>
      <c r="J5051" s="573">
        <f t="shared" si="706"/>
        <v>0.90403347173427029</v>
      </c>
    </row>
    <row r="5052" spans="1:10" x14ac:dyDescent="0.25">
      <c r="A5052">
        <f t="shared" si="707"/>
        <v>0.50490238769118445</v>
      </c>
      <c r="B5052" s="2">
        <f t="shared" si="711"/>
        <v>50.489999999998524</v>
      </c>
      <c r="C5052" s="428">
        <f t="shared" si="708"/>
        <v>50.49</v>
      </c>
      <c r="D5052" s="425">
        <f t="shared" si="703"/>
        <v>0.50490238769119899</v>
      </c>
      <c r="E5052" s="433">
        <f t="shared" si="709"/>
        <v>50.49</v>
      </c>
      <c r="F5052" s="430">
        <f t="shared" si="704"/>
        <v>0.51351946858803865</v>
      </c>
      <c r="G5052" s="439">
        <f t="shared" si="710"/>
        <v>50.49</v>
      </c>
      <c r="H5052" s="435">
        <f t="shared" si="705"/>
        <v>0.51351946858803865</v>
      </c>
      <c r="I5052" s="577">
        <f t="shared" si="710"/>
        <v>50.49</v>
      </c>
      <c r="J5052" s="573">
        <f t="shared" si="706"/>
        <v>0.9041175336340771</v>
      </c>
    </row>
    <row r="5053" spans="1:10" x14ac:dyDescent="0.25">
      <c r="A5053">
        <f t="shared" si="707"/>
        <v>0.50500238340818926</v>
      </c>
      <c r="B5053" s="2">
        <f t="shared" si="711"/>
        <v>50.499999999998522</v>
      </c>
      <c r="C5053" s="428">
        <f t="shared" si="708"/>
        <v>50.5</v>
      </c>
      <c r="D5053" s="425">
        <f t="shared" si="703"/>
        <v>0.50500238340820403</v>
      </c>
      <c r="E5053" s="433">
        <f t="shared" si="709"/>
        <v>50.5</v>
      </c>
      <c r="F5053" s="430">
        <f t="shared" si="704"/>
        <v>0.51361535141094583</v>
      </c>
      <c r="G5053" s="439">
        <f t="shared" si="710"/>
        <v>50.5</v>
      </c>
      <c r="H5053" s="435">
        <f t="shared" si="705"/>
        <v>0.51361535141094583</v>
      </c>
      <c r="I5053" s="577">
        <f t="shared" si="710"/>
        <v>50.5</v>
      </c>
      <c r="J5053" s="573">
        <f t="shared" si="706"/>
        <v>0.90420159680638734</v>
      </c>
    </row>
    <row r="5054" spans="1:10" x14ac:dyDescent="0.25">
      <c r="A5054">
        <f t="shared" si="707"/>
        <v>0.50510237913309886</v>
      </c>
      <c r="B5054" s="2">
        <f t="shared" si="711"/>
        <v>50.50999999999852</v>
      </c>
      <c r="C5054" s="428">
        <f t="shared" si="708"/>
        <v>50.51</v>
      </c>
      <c r="D5054" s="425">
        <f t="shared" si="703"/>
        <v>0.50510237913311362</v>
      </c>
      <c r="E5054" s="433">
        <f t="shared" si="709"/>
        <v>50.51</v>
      </c>
      <c r="F5054" s="430">
        <f t="shared" si="704"/>
        <v>0.51371123631543714</v>
      </c>
      <c r="G5054" s="439">
        <f t="shared" si="710"/>
        <v>50.51</v>
      </c>
      <c r="H5054" s="435">
        <f t="shared" si="705"/>
        <v>0.51371123631543714</v>
      </c>
      <c r="I5054" s="577">
        <f t="shared" si="710"/>
        <v>50.51</v>
      </c>
      <c r="J5054" s="573">
        <f t="shared" si="706"/>
        <v>0.9042856612510477</v>
      </c>
    </row>
    <row r="5055" spans="1:10" x14ac:dyDescent="0.25">
      <c r="A5055">
        <f t="shared" si="707"/>
        <v>0.50520237486589814</v>
      </c>
      <c r="B5055" s="2">
        <f t="shared" si="711"/>
        <v>50.519999999998518</v>
      </c>
      <c r="C5055" s="428">
        <f t="shared" si="708"/>
        <v>50.52</v>
      </c>
      <c r="D5055" s="425">
        <f t="shared" si="703"/>
        <v>0.50520237486591291</v>
      </c>
      <c r="E5055" s="433">
        <f t="shared" si="709"/>
        <v>50.52</v>
      </c>
      <c r="F5055" s="430">
        <f t="shared" si="704"/>
        <v>0.51380712330043232</v>
      </c>
      <c r="G5055" s="439">
        <f t="shared" si="710"/>
        <v>50.52</v>
      </c>
      <c r="H5055" s="435">
        <f t="shared" si="705"/>
        <v>0.51380712330043232</v>
      </c>
      <c r="I5055" s="577">
        <f t="shared" si="710"/>
        <v>50.52</v>
      </c>
      <c r="J5055" s="573">
        <f t="shared" si="706"/>
        <v>0.90436972696790696</v>
      </c>
    </row>
    <row r="5056" spans="1:10" x14ac:dyDescent="0.25">
      <c r="A5056">
        <f t="shared" si="707"/>
        <v>0.50530237060657202</v>
      </c>
      <c r="B5056" s="2">
        <f t="shared" si="711"/>
        <v>50.529999999998516</v>
      </c>
      <c r="C5056" s="428">
        <f t="shared" si="708"/>
        <v>50.53</v>
      </c>
      <c r="D5056" s="425">
        <f t="shared" si="703"/>
        <v>0.50530237060658689</v>
      </c>
      <c r="E5056" s="433">
        <f t="shared" si="709"/>
        <v>50.53</v>
      </c>
      <c r="F5056" s="430">
        <f t="shared" si="704"/>
        <v>0.51390301236485147</v>
      </c>
      <c r="G5056" s="439">
        <f t="shared" si="710"/>
        <v>50.53</v>
      </c>
      <c r="H5056" s="435">
        <f t="shared" si="705"/>
        <v>0.51390301236485147</v>
      </c>
      <c r="I5056" s="577">
        <f t="shared" si="710"/>
        <v>50.53</v>
      </c>
      <c r="J5056" s="573">
        <f t="shared" si="706"/>
        <v>0.90445379395681169</v>
      </c>
    </row>
    <row r="5057" spans="1:10" x14ac:dyDescent="0.25">
      <c r="A5057">
        <f t="shared" si="707"/>
        <v>0.50540236635510571</v>
      </c>
      <c r="B5057" s="2">
        <f t="shared" si="711"/>
        <v>50.539999999998514</v>
      </c>
      <c r="C5057" s="428">
        <f t="shared" si="708"/>
        <v>50.54</v>
      </c>
      <c r="D5057" s="425">
        <f t="shared" si="703"/>
        <v>0.50540236635512059</v>
      </c>
      <c r="E5057" s="433">
        <f t="shared" si="709"/>
        <v>50.54</v>
      </c>
      <c r="F5057" s="430">
        <f t="shared" si="704"/>
        <v>0.51399890350761546</v>
      </c>
      <c r="G5057" s="439">
        <f t="shared" si="710"/>
        <v>50.54</v>
      </c>
      <c r="H5057" s="435">
        <f t="shared" si="705"/>
        <v>0.51399890350761546</v>
      </c>
      <c r="I5057" s="577">
        <f t="shared" si="710"/>
        <v>50.54</v>
      </c>
      <c r="J5057" s="573">
        <f t="shared" si="706"/>
        <v>0.90453786221761001</v>
      </c>
    </row>
    <row r="5058" spans="1:10" x14ac:dyDescent="0.25">
      <c r="A5058">
        <f t="shared" si="707"/>
        <v>0.50550236211148425</v>
      </c>
      <c r="B5058" s="2">
        <f t="shared" si="711"/>
        <v>50.549999999998512</v>
      </c>
      <c r="C5058" s="428">
        <f t="shared" si="708"/>
        <v>50.55</v>
      </c>
      <c r="D5058" s="425">
        <f t="shared" si="703"/>
        <v>0.50550236211149913</v>
      </c>
      <c r="E5058" s="433">
        <f t="shared" si="709"/>
        <v>50.55</v>
      </c>
      <c r="F5058" s="430">
        <f t="shared" si="704"/>
        <v>0.5140947967276458</v>
      </c>
      <c r="G5058" s="439">
        <f t="shared" si="710"/>
        <v>50.55</v>
      </c>
      <c r="H5058" s="435">
        <f t="shared" si="705"/>
        <v>0.5140947967276458</v>
      </c>
      <c r="I5058" s="577">
        <f t="shared" si="710"/>
        <v>50.55</v>
      </c>
      <c r="J5058" s="573">
        <f t="shared" si="706"/>
        <v>0.90462193175014949</v>
      </c>
    </row>
    <row r="5059" spans="1:10" x14ac:dyDescent="0.25">
      <c r="A5059">
        <f t="shared" si="707"/>
        <v>0.50560235787569296</v>
      </c>
      <c r="B5059" s="2">
        <f t="shared" si="711"/>
        <v>50.55999999999851</v>
      </c>
      <c r="C5059" s="428">
        <f t="shared" si="708"/>
        <v>50.56</v>
      </c>
      <c r="D5059" s="425">
        <f t="shared" ref="D5059:D5122" si="712">(((1+C5059/100)^D$2)*C5059/100)/(((1+C5059/100)^D$2)-1)</f>
        <v>0.50560235787570784</v>
      </c>
      <c r="E5059" s="433">
        <f t="shared" si="709"/>
        <v>50.56</v>
      </c>
      <c r="F5059" s="430">
        <f t="shared" ref="F5059:F5122" si="713">(((1+E5059/100)^F$2)*E5059/100)/(((1+E5059/100)^F$2)-1)</f>
        <v>0.51419069202386447</v>
      </c>
      <c r="G5059" s="439">
        <f t="shared" si="710"/>
        <v>50.56</v>
      </c>
      <c r="H5059" s="435">
        <f t="shared" ref="H5059:H5122" si="714">(((1+G5059/100)^H$2)*G5059/100)/(((1+G5059/100)^H$2)-1)</f>
        <v>0.51419069202386447</v>
      </c>
      <c r="I5059" s="577">
        <f t="shared" si="710"/>
        <v>50.56</v>
      </c>
      <c r="J5059" s="573">
        <f t="shared" ref="J5059:J5122" si="715">(((1+I5059/100)^J$2)*I5059/100)/(((1+I5059/100)^J$2)-1)</f>
        <v>0.90470600255427847</v>
      </c>
    </row>
    <row r="5060" spans="1:10" x14ac:dyDescent="0.25">
      <c r="A5060">
        <f t="shared" si="707"/>
        <v>0.50570235364771665</v>
      </c>
      <c r="B5060" s="2">
        <f t="shared" si="711"/>
        <v>50.569999999998508</v>
      </c>
      <c r="C5060" s="428">
        <f t="shared" si="708"/>
        <v>50.57</v>
      </c>
      <c r="D5060" s="425">
        <f t="shared" si="712"/>
        <v>0.50570235364773153</v>
      </c>
      <c r="E5060" s="433">
        <f t="shared" si="709"/>
        <v>50.57</v>
      </c>
      <c r="F5060" s="430">
        <f t="shared" si="713"/>
        <v>0.51428658939519356</v>
      </c>
      <c r="G5060" s="439">
        <f t="shared" si="710"/>
        <v>50.57</v>
      </c>
      <c r="H5060" s="435">
        <f t="shared" si="714"/>
        <v>0.51428658939519356</v>
      </c>
      <c r="I5060" s="577">
        <f t="shared" si="710"/>
        <v>50.57</v>
      </c>
      <c r="J5060" s="573">
        <f t="shared" si="715"/>
        <v>0.90479007462984384</v>
      </c>
    </row>
    <row r="5061" spans="1:10" x14ac:dyDescent="0.25">
      <c r="A5061">
        <f t="shared" ref="A5061:A5124" si="716">(((1+B5061/100)^A$2)*B5061/100)/(((1+B5061/100)^A$2)-1)</f>
        <v>0.50580234942754076</v>
      </c>
      <c r="B5061" s="2">
        <f t="shared" si="711"/>
        <v>50.579999999998506</v>
      </c>
      <c r="C5061" s="428">
        <f t="shared" si="708"/>
        <v>50.58</v>
      </c>
      <c r="D5061" s="425">
        <f t="shared" si="712"/>
        <v>0.50580234942755564</v>
      </c>
      <c r="E5061" s="433">
        <f t="shared" si="709"/>
        <v>50.58</v>
      </c>
      <c r="F5061" s="430">
        <f t="shared" si="713"/>
        <v>0.51438248884055648</v>
      </c>
      <c r="G5061" s="439">
        <f t="shared" si="710"/>
        <v>50.58</v>
      </c>
      <c r="H5061" s="435">
        <f t="shared" si="714"/>
        <v>0.51438248884055648</v>
      </c>
      <c r="I5061" s="577">
        <f t="shared" si="710"/>
        <v>50.58</v>
      </c>
      <c r="J5061" s="573">
        <f t="shared" si="715"/>
        <v>0.90487414797669408</v>
      </c>
    </row>
    <row r="5062" spans="1:10" x14ac:dyDescent="0.25">
      <c r="A5062">
        <f t="shared" si="716"/>
        <v>0.50590234521515054</v>
      </c>
      <c r="B5062" s="2">
        <f t="shared" si="711"/>
        <v>50.589999999998504</v>
      </c>
      <c r="C5062" s="428">
        <f t="shared" ref="C5062:C5125" si="717">ROUND(C5061+0.01,2)</f>
        <v>50.59</v>
      </c>
      <c r="D5062" s="425">
        <f t="shared" si="712"/>
        <v>0.50590234521516553</v>
      </c>
      <c r="E5062" s="433">
        <f t="shared" ref="E5062:E5125" si="718">ROUND(E5061+0.01,2)</f>
        <v>50.59</v>
      </c>
      <c r="F5062" s="430">
        <f t="shared" si="713"/>
        <v>0.51447839035887677</v>
      </c>
      <c r="G5062" s="439">
        <f t="shared" ref="G5062:I5125" si="719">ROUND(G5061+0.01,2)</f>
        <v>50.59</v>
      </c>
      <c r="H5062" s="435">
        <f t="shared" si="714"/>
        <v>0.51447839035887677</v>
      </c>
      <c r="I5062" s="577">
        <f t="shared" si="719"/>
        <v>50.59</v>
      </c>
      <c r="J5062" s="573">
        <f t="shared" si="715"/>
        <v>0.90495822259467673</v>
      </c>
    </row>
    <row r="5063" spans="1:10" x14ac:dyDescent="0.25">
      <c r="A5063">
        <f t="shared" si="716"/>
        <v>0.5060023410105311</v>
      </c>
      <c r="B5063" s="2">
        <f t="shared" si="711"/>
        <v>50.599999999998502</v>
      </c>
      <c r="C5063" s="428">
        <f t="shared" si="717"/>
        <v>50.6</v>
      </c>
      <c r="D5063" s="425">
        <f t="shared" si="712"/>
        <v>0.50600234101054598</v>
      </c>
      <c r="E5063" s="433">
        <f t="shared" si="718"/>
        <v>50.6</v>
      </c>
      <c r="F5063" s="430">
        <f t="shared" si="713"/>
        <v>0.51457429394907839</v>
      </c>
      <c r="G5063" s="439">
        <f t="shared" si="719"/>
        <v>50.6</v>
      </c>
      <c r="H5063" s="435">
        <f t="shared" si="714"/>
        <v>0.51457429394907839</v>
      </c>
      <c r="I5063" s="577">
        <f t="shared" si="719"/>
        <v>50.6</v>
      </c>
      <c r="J5063" s="573">
        <f t="shared" si="715"/>
        <v>0.90504229848363926</v>
      </c>
    </row>
    <row r="5064" spans="1:10" x14ac:dyDescent="0.25">
      <c r="A5064">
        <f t="shared" si="716"/>
        <v>0.50610233681366779</v>
      </c>
      <c r="B5064" s="2">
        <f t="shared" si="711"/>
        <v>50.6099999999985</v>
      </c>
      <c r="C5064" s="428">
        <f t="shared" si="717"/>
        <v>50.61</v>
      </c>
      <c r="D5064" s="425">
        <f t="shared" si="712"/>
        <v>0.50610233681368277</v>
      </c>
      <c r="E5064" s="433">
        <f t="shared" si="718"/>
        <v>50.61</v>
      </c>
      <c r="F5064" s="430">
        <f t="shared" si="713"/>
        <v>0.51467019961008598</v>
      </c>
      <c r="G5064" s="439">
        <f t="shared" si="719"/>
        <v>50.61</v>
      </c>
      <c r="H5064" s="435">
        <f t="shared" si="714"/>
        <v>0.51467019961008598</v>
      </c>
      <c r="I5064" s="577">
        <f t="shared" si="719"/>
        <v>50.61</v>
      </c>
      <c r="J5064" s="573">
        <f t="shared" si="715"/>
        <v>0.90512637564343001</v>
      </c>
    </row>
    <row r="5065" spans="1:10" x14ac:dyDescent="0.25">
      <c r="A5065">
        <f t="shared" si="716"/>
        <v>0.50620233262454584</v>
      </c>
      <c r="B5065" s="2">
        <f t="shared" si="711"/>
        <v>50.619999999998498</v>
      </c>
      <c r="C5065" s="428">
        <f t="shared" si="717"/>
        <v>50.62</v>
      </c>
      <c r="D5065" s="425">
        <f t="shared" si="712"/>
        <v>0.50620233262456082</v>
      </c>
      <c r="E5065" s="433">
        <f t="shared" si="718"/>
        <v>50.62</v>
      </c>
      <c r="F5065" s="430">
        <f t="shared" si="713"/>
        <v>0.51476610734082484</v>
      </c>
      <c r="G5065" s="439">
        <f t="shared" si="719"/>
        <v>50.62</v>
      </c>
      <c r="H5065" s="435">
        <f t="shared" si="714"/>
        <v>0.51476610734082484</v>
      </c>
      <c r="I5065" s="577">
        <f t="shared" si="719"/>
        <v>50.62</v>
      </c>
      <c r="J5065" s="573">
        <f t="shared" si="715"/>
        <v>0.90521045407389655</v>
      </c>
    </row>
    <row r="5066" spans="1:10" x14ac:dyDescent="0.25">
      <c r="A5066">
        <f t="shared" si="716"/>
        <v>0.50630232844315082</v>
      </c>
      <c r="B5066" s="2">
        <f t="shared" si="711"/>
        <v>50.629999999998496</v>
      </c>
      <c r="C5066" s="428">
        <f t="shared" si="717"/>
        <v>50.63</v>
      </c>
      <c r="D5066" s="425">
        <f t="shared" si="712"/>
        <v>0.50630232844316592</v>
      </c>
      <c r="E5066" s="433">
        <f t="shared" si="718"/>
        <v>50.63</v>
      </c>
      <c r="F5066" s="430">
        <f t="shared" si="713"/>
        <v>0.51486201714022084</v>
      </c>
      <c r="G5066" s="439">
        <f t="shared" si="719"/>
        <v>50.63</v>
      </c>
      <c r="H5066" s="435">
        <f t="shared" si="714"/>
        <v>0.51486201714022084</v>
      </c>
      <c r="I5066" s="577">
        <f t="shared" si="719"/>
        <v>50.63</v>
      </c>
      <c r="J5066" s="573">
        <f t="shared" si="715"/>
        <v>0.90529453377488733</v>
      </c>
    </row>
    <row r="5067" spans="1:10" x14ac:dyDescent="0.25">
      <c r="A5067">
        <f t="shared" si="716"/>
        <v>0.50640232426946785</v>
      </c>
      <c r="B5067" s="2">
        <f t="shared" si="711"/>
        <v>50.639999999998494</v>
      </c>
      <c r="C5067" s="428">
        <f t="shared" si="717"/>
        <v>50.64</v>
      </c>
      <c r="D5067" s="425">
        <f t="shared" si="712"/>
        <v>0.50640232426948295</v>
      </c>
      <c r="E5067" s="433">
        <f t="shared" si="718"/>
        <v>50.64</v>
      </c>
      <c r="F5067" s="430">
        <f t="shared" si="713"/>
        <v>0.51495792900720005</v>
      </c>
      <c r="G5067" s="439">
        <f t="shared" si="719"/>
        <v>50.64</v>
      </c>
      <c r="H5067" s="435">
        <f t="shared" si="714"/>
        <v>0.51495792900720005</v>
      </c>
      <c r="I5067" s="577">
        <f t="shared" si="719"/>
        <v>50.64</v>
      </c>
      <c r="J5067" s="573">
        <f t="shared" si="715"/>
        <v>0.90537861474624959</v>
      </c>
    </row>
    <row r="5068" spans="1:10" x14ac:dyDescent="0.25">
      <c r="A5068">
        <f t="shared" si="716"/>
        <v>0.5065023201034824</v>
      </c>
      <c r="B5068" s="2">
        <f t="shared" si="711"/>
        <v>50.649999999998492</v>
      </c>
      <c r="C5068" s="428">
        <f t="shared" si="717"/>
        <v>50.65</v>
      </c>
      <c r="D5068" s="425">
        <f t="shared" si="712"/>
        <v>0.50650232010349749</v>
      </c>
      <c r="E5068" s="433">
        <f t="shared" si="718"/>
        <v>50.65</v>
      </c>
      <c r="F5068" s="430">
        <f t="shared" si="713"/>
        <v>0.51505384294068934</v>
      </c>
      <c r="G5068" s="439">
        <f t="shared" si="719"/>
        <v>50.65</v>
      </c>
      <c r="H5068" s="435">
        <f t="shared" si="714"/>
        <v>0.51505384294068934</v>
      </c>
      <c r="I5068" s="577">
        <f t="shared" si="719"/>
        <v>50.65</v>
      </c>
      <c r="J5068" s="573">
        <f t="shared" si="715"/>
        <v>0.90546269698783166</v>
      </c>
    </row>
    <row r="5069" spans="1:10" x14ac:dyDescent="0.25">
      <c r="A5069">
        <f t="shared" si="716"/>
        <v>0.5066023159451799</v>
      </c>
      <c r="B5069" s="2">
        <f t="shared" si="711"/>
        <v>50.65999999999849</v>
      </c>
      <c r="C5069" s="428">
        <f t="shared" si="717"/>
        <v>50.66</v>
      </c>
      <c r="D5069" s="425">
        <f t="shared" si="712"/>
        <v>0.506602315945195</v>
      </c>
      <c r="E5069" s="433">
        <f t="shared" si="718"/>
        <v>50.66</v>
      </c>
      <c r="F5069" s="430">
        <f t="shared" si="713"/>
        <v>0.51514975893961623</v>
      </c>
      <c r="G5069" s="439">
        <f t="shared" si="719"/>
        <v>50.66</v>
      </c>
      <c r="H5069" s="435">
        <f t="shared" si="714"/>
        <v>0.51514975893961623</v>
      </c>
      <c r="I5069" s="577">
        <f t="shared" si="719"/>
        <v>50.66</v>
      </c>
      <c r="J5069" s="573">
        <f t="shared" si="715"/>
        <v>0.90554678049948134</v>
      </c>
    </row>
    <row r="5070" spans="1:10" x14ac:dyDescent="0.25">
      <c r="A5070">
        <f t="shared" si="716"/>
        <v>0.50670231179454583</v>
      </c>
      <c r="B5070" s="2">
        <f t="shared" si="711"/>
        <v>50.669999999998488</v>
      </c>
      <c r="C5070" s="428">
        <f t="shared" si="717"/>
        <v>50.67</v>
      </c>
      <c r="D5070" s="425">
        <f t="shared" si="712"/>
        <v>0.50670231179456093</v>
      </c>
      <c r="E5070" s="433">
        <f t="shared" si="718"/>
        <v>50.67</v>
      </c>
      <c r="F5070" s="430">
        <f t="shared" si="713"/>
        <v>0.51524567700290869</v>
      </c>
      <c r="G5070" s="439">
        <f t="shared" si="719"/>
        <v>50.67</v>
      </c>
      <c r="H5070" s="435">
        <f t="shared" si="714"/>
        <v>0.51524567700290869</v>
      </c>
      <c r="I5070" s="577">
        <f t="shared" si="719"/>
        <v>50.67</v>
      </c>
      <c r="J5070" s="573">
        <f t="shared" si="715"/>
        <v>0.90563086528104697</v>
      </c>
    </row>
    <row r="5071" spans="1:10" x14ac:dyDescent="0.25">
      <c r="A5071">
        <f t="shared" si="716"/>
        <v>0.50680230765156564</v>
      </c>
      <c r="B5071" s="2">
        <f t="shared" si="711"/>
        <v>50.679999999998486</v>
      </c>
      <c r="C5071" s="428">
        <f t="shared" si="717"/>
        <v>50.68</v>
      </c>
      <c r="D5071" s="425">
        <f t="shared" si="712"/>
        <v>0.50680230765158074</v>
      </c>
      <c r="E5071" s="433">
        <f t="shared" si="718"/>
        <v>50.68</v>
      </c>
      <c r="F5071" s="430">
        <f t="shared" si="713"/>
        <v>0.51534159712949501</v>
      </c>
      <c r="G5071" s="439">
        <f t="shared" si="719"/>
        <v>50.68</v>
      </c>
      <c r="H5071" s="435">
        <f t="shared" si="714"/>
        <v>0.51534159712949501</v>
      </c>
      <c r="I5071" s="577">
        <f t="shared" si="719"/>
        <v>50.68</v>
      </c>
      <c r="J5071" s="573">
        <f t="shared" si="715"/>
        <v>0.90571495133237567</v>
      </c>
    </row>
    <row r="5072" spans="1:10" x14ac:dyDescent="0.25">
      <c r="A5072">
        <f t="shared" si="716"/>
        <v>0.50690230351622489</v>
      </c>
      <c r="B5072" s="2">
        <f t="shared" si="711"/>
        <v>50.689999999998484</v>
      </c>
      <c r="C5072" s="428">
        <f t="shared" si="717"/>
        <v>50.69</v>
      </c>
      <c r="D5072" s="425">
        <f t="shared" si="712"/>
        <v>0.50690230351623999</v>
      </c>
      <c r="E5072" s="433">
        <f t="shared" si="718"/>
        <v>50.69</v>
      </c>
      <c r="F5072" s="430">
        <f t="shared" si="713"/>
        <v>0.51543751931830439</v>
      </c>
      <c r="G5072" s="439">
        <f t="shared" si="719"/>
        <v>50.69</v>
      </c>
      <c r="H5072" s="435">
        <f t="shared" si="714"/>
        <v>0.51543751931830439</v>
      </c>
      <c r="I5072" s="577">
        <f t="shared" si="719"/>
        <v>50.69</v>
      </c>
      <c r="J5072" s="573">
        <f t="shared" si="715"/>
        <v>0.90579903865331679</v>
      </c>
    </row>
    <row r="5073" spans="1:10" x14ac:dyDescent="0.25">
      <c r="A5073">
        <f t="shared" si="716"/>
        <v>0.50700229938850894</v>
      </c>
      <c r="B5073" s="2">
        <f t="shared" si="711"/>
        <v>50.699999999998482</v>
      </c>
      <c r="C5073" s="428">
        <f t="shared" si="717"/>
        <v>50.7</v>
      </c>
      <c r="D5073" s="425">
        <f t="shared" si="712"/>
        <v>0.50700229938852415</v>
      </c>
      <c r="E5073" s="433">
        <f t="shared" si="718"/>
        <v>50.7</v>
      </c>
      <c r="F5073" s="430">
        <f t="shared" si="713"/>
        <v>0.51553344356826658</v>
      </c>
      <c r="G5073" s="439">
        <f t="shared" si="719"/>
        <v>50.7</v>
      </c>
      <c r="H5073" s="435">
        <f t="shared" si="714"/>
        <v>0.51553344356826658</v>
      </c>
      <c r="I5073" s="577">
        <f t="shared" si="719"/>
        <v>50.7</v>
      </c>
      <c r="J5073" s="573">
        <f t="shared" si="715"/>
        <v>0.90588312724371756</v>
      </c>
    </row>
    <row r="5074" spans="1:10" x14ac:dyDescent="0.25">
      <c r="A5074">
        <f t="shared" si="716"/>
        <v>0.50710229526840356</v>
      </c>
      <c r="B5074" s="2">
        <f t="shared" si="711"/>
        <v>50.70999999999848</v>
      </c>
      <c r="C5074" s="428">
        <f t="shared" si="717"/>
        <v>50.71</v>
      </c>
      <c r="D5074" s="425">
        <f t="shared" si="712"/>
        <v>0.50710229526841877</v>
      </c>
      <c r="E5074" s="433">
        <f t="shared" si="718"/>
        <v>50.71</v>
      </c>
      <c r="F5074" s="430">
        <f t="shared" si="713"/>
        <v>0.51562936987831121</v>
      </c>
      <c r="G5074" s="439">
        <f t="shared" si="719"/>
        <v>50.71</v>
      </c>
      <c r="H5074" s="435">
        <f t="shared" si="714"/>
        <v>0.51562936987831121</v>
      </c>
      <c r="I5074" s="577">
        <f t="shared" si="719"/>
        <v>50.71</v>
      </c>
      <c r="J5074" s="573">
        <f t="shared" si="715"/>
        <v>0.90596721710342631</v>
      </c>
    </row>
    <row r="5075" spans="1:10" x14ac:dyDescent="0.25">
      <c r="A5075">
        <f t="shared" si="716"/>
        <v>0.50720229115589421</v>
      </c>
      <c r="B5075" s="2">
        <f t="shared" si="711"/>
        <v>50.719999999998478</v>
      </c>
      <c r="C5075" s="428">
        <f t="shared" si="717"/>
        <v>50.72</v>
      </c>
      <c r="D5075" s="425">
        <f t="shared" si="712"/>
        <v>0.50720229115590942</v>
      </c>
      <c r="E5075" s="433">
        <f t="shared" si="718"/>
        <v>50.72</v>
      </c>
      <c r="F5075" s="430">
        <f t="shared" si="713"/>
        <v>0.51572529824736923</v>
      </c>
      <c r="G5075" s="439">
        <f t="shared" si="719"/>
        <v>50.72</v>
      </c>
      <c r="H5075" s="435">
        <f t="shared" si="714"/>
        <v>0.51572529824736923</v>
      </c>
      <c r="I5075" s="577">
        <f t="shared" si="719"/>
        <v>50.72</v>
      </c>
      <c r="J5075" s="573">
        <f t="shared" si="715"/>
        <v>0.90605130823229085</v>
      </c>
    </row>
    <row r="5076" spans="1:10" x14ac:dyDescent="0.25">
      <c r="A5076">
        <f t="shared" si="716"/>
        <v>0.50730228705096658</v>
      </c>
      <c r="B5076" s="2">
        <f t="shared" si="711"/>
        <v>50.729999999998476</v>
      </c>
      <c r="C5076" s="428">
        <f t="shared" si="717"/>
        <v>50.73</v>
      </c>
      <c r="D5076" s="425">
        <f t="shared" si="712"/>
        <v>0.50730228705098179</v>
      </c>
      <c r="E5076" s="433">
        <f t="shared" si="718"/>
        <v>50.73</v>
      </c>
      <c r="F5076" s="430">
        <f t="shared" si="713"/>
        <v>0.51582122867437197</v>
      </c>
      <c r="G5076" s="439">
        <f t="shared" si="719"/>
        <v>50.73</v>
      </c>
      <c r="H5076" s="435">
        <f t="shared" si="714"/>
        <v>0.51582122867437197</v>
      </c>
      <c r="I5076" s="577">
        <f t="shared" si="719"/>
        <v>50.73</v>
      </c>
      <c r="J5076" s="573">
        <f t="shared" si="715"/>
        <v>0.90613540063016007</v>
      </c>
    </row>
    <row r="5077" spans="1:10" x14ac:dyDescent="0.25">
      <c r="A5077">
        <f t="shared" si="716"/>
        <v>0.50740228295360623</v>
      </c>
      <c r="B5077" s="2">
        <f t="shared" si="711"/>
        <v>50.739999999998474</v>
      </c>
      <c r="C5077" s="428">
        <f t="shared" si="717"/>
        <v>50.74</v>
      </c>
      <c r="D5077" s="425">
        <f t="shared" si="712"/>
        <v>0.50740228295362155</v>
      </c>
      <c r="E5077" s="433">
        <f t="shared" si="718"/>
        <v>50.74</v>
      </c>
      <c r="F5077" s="430">
        <f t="shared" si="713"/>
        <v>0.51591716115825104</v>
      </c>
      <c r="G5077" s="439">
        <f t="shared" si="719"/>
        <v>50.74</v>
      </c>
      <c r="H5077" s="435">
        <f t="shared" si="714"/>
        <v>0.51591716115825104</v>
      </c>
      <c r="I5077" s="577">
        <f t="shared" si="719"/>
        <v>50.74</v>
      </c>
      <c r="J5077" s="573">
        <f t="shared" si="715"/>
        <v>0.90621949429688131</v>
      </c>
    </row>
    <row r="5078" spans="1:10" x14ac:dyDescent="0.25">
      <c r="A5078">
        <f t="shared" si="716"/>
        <v>0.50750227886379906</v>
      </c>
      <c r="B5078" s="2">
        <f t="shared" si="711"/>
        <v>50.749999999998472</v>
      </c>
      <c r="C5078" s="428">
        <f t="shared" si="717"/>
        <v>50.75</v>
      </c>
      <c r="D5078" s="425">
        <f t="shared" si="712"/>
        <v>0.50750227886381427</v>
      </c>
      <c r="E5078" s="433">
        <f t="shared" si="718"/>
        <v>50.75</v>
      </c>
      <c r="F5078" s="430">
        <f t="shared" si="713"/>
        <v>0.51601309569793874</v>
      </c>
      <c r="G5078" s="439">
        <f t="shared" si="719"/>
        <v>50.75</v>
      </c>
      <c r="H5078" s="435">
        <f t="shared" si="714"/>
        <v>0.51601309569793874</v>
      </c>
      <c r="I5078" s="577">
        <f t="shared" si="719"/>
        <v>50.75</v>
      </c>
      <c r="J5078" s="573">
        <f t="shared" si="715"/>
        <v>0.90630358923230314</v>
      </c>
    </row>
    <row r="5079" spans="1:10" x14ac:dyDescent="0.25">
      <c r="A5079">
        <f t="shared" si="716"/>
        <v>0.50760227478153042</v>
      </c>
      <c r="B5079" s="2">
        <f t="shared" si="711"/>
        <v>50.75999999999847</v>
      </c>
      <c r="C5079" s="428">
        <f t="shared" si="717"/>
        <v>50.76</v>
      </c>
      <c r="D5079" s="425">
        <f t="shared" si="712"/>
        <v>0.50760227478154574</v>
      </c>
      <c r="E5079" s="433">
        <f t="shared" si="718"/>
        <v>50.76</v>
      </c>
      <c r="F5079" s="430">
        <f t="shared" si="713"/>
        <v>0.51610903229236782</v>
      </c>
      <c r="G5079" s="439">
        <f t="shared" si="719"/>
        <v>50.76</v>
      </c>
      <c r="H5079" s="435">
        <f t="shared" si="714"/>
        <v>0.51610903229236782</v>
      </c>
      <c r="I5079" s="577">
        <f t="shared" si="719"/>
        <v>50.76</v>
      </c>
      <c r="J5079" s="573">
        <f t="shared" si="715"/>
        <v>0.90638768543627368</v>
      </c>
    </row>
    <row r="5080" spans="1:10" x14ac:dyDescent="0.25">
      <c r="A5080">
        <f t="shared" si="716"/>
        <v>0.50770227070678631</v>
      </c>
      <c r="B5080" s="2">
        <f t="shared" si="711"/>
        <v>50.769999999998468</v>
      </c>
      <c r="C5080" s="428">
        <f t="shared" si="717"/>
        <v>50.77</v>
      </c>
      <c r="D5080" s="425">
        <f t="shared" si="712"/>
        <v>0.50770227070680163</v>
      </c>
      <c r="E5080" s="433">
        <f t="shared" si="718"/>
        <v>50.77</v>
      </c>
      <c r="F5080" s="430">
        <f t="shared" si="713"/>
        <v>0.51620497094047202</v>
      </c>
      <c r="G5080" s="439">
        <f t="shared" si="719"/>
        <v>50.77</v>
      </c>
      <c r="H5080" s="435">
        <f t="shared" si="714"/>
        <v>0.51620497094047202</v>
      </c>
      <c r="I5080" s="577">
        <f t="shared" si="719"/>
        <v>50.77</v>
      </c>
      <c r="J5080" s="573">
        <f t="shared" si="715"/>
        <v>0.90647178290864139</v>
      </c>
    </row>
    <row r="5081" spans="1:10" x14ac:dyDescent="0.25">
      <c r="A5081">
        <f t="shared" si="716"/>
        <v>0.50780226663955241</v>
      </c>
      <c r="B5081" s="2">
        <f t="shared" si="711"/>
        <v>50.779999999998466</v>
      </c>
      <c r="C5081" s="428">
        <f t="shared" si="717"/>
        <v>50.78</v>
      </c>
      <c r="D5081" s="425">
        <f t="shared" si="712"/>
        <v>0.50780226663956773</v>
      </c>
      <c r="E5081" s="433">
        <f t="shared" si="718"/>
        <v>50.78</v>
      </c>
      <c r="F5081" s="430">
        <f t="shared" si="713"/>
        <v>0.51630091164118497</v>
      </c>
      <c r="G5081" s="439">
        <f t="shared" si="719"/>
        <v>50.78</v>
      </c>
      <c r="H5081" s="435">
        <f t="shared" si="714"/>
        <v>0.51630091164118497</v>
      </c>
      <c r="I5081" s="577">
        <f t="shared" si="719"/>
        <v>50.78</v>
      </c>
      <c r="J5081" s="573">
        <f t="shared" si="715"/>
        <v>0.90655588164925416</v>
      </c>
    </row>
    <row r="5082" spans="1:10" x14ac:dyDescent="0.25">
      <c r="A5082">
        <f t="shared" si="716"/>
        <v>0.50790226257981441</v>
      </c>
      <c r="B5082" s="2">
        <f t="shared" si="711"/>
        <v>50.789999999998464</v>
      </c>
      <c r="C5082" s="428">
        <f t="shared" si="717"/>
        <v>50.79</v>
      </c>
      <c r="D5082" s="425">
        <f t="shared" si="712"/>
        <v>0.50790226257982984</v>
      </c>
      <c r="E5082" s="433">
        <f t="shared" si="718"/>
        <v>50.79</v>
      </c>
      <c r="F5082" s="430">
        <f t="shared" si="713"/>
        <v>0.51639685439344096</v>
      </c>
      <c r="G5082" s="439">
        <f t="shared" si="719"/>
        <v>50.79</v>
      </c>
      <c r="H5082" s="435">
        <f t="shared" si="714"/>
        <v>0.51639685439344096</v>
      </c>
      <c r="I5082" s="577">
        <f t="shared" si="719"/>
        <v>50.79</v>
      </c>
      <c r="J5082" s="573">
        <f t="shared" si="715"/>
        <v>0.90663998165796078</v>
      </c>
    </row>
    <row r="5083" spans="1:10" x14ac:dyDescent="0.25">
      <c r="A5083">
        <f t="shared" si="716"/>
        <v>0.50800225852755831</v>
      </c>
      <c r="B5083" s="2">
        <f t="shared" si="711"/>
        <v>50.799999999998462</v>
      </c>
      <c r="C5083" s="428">
        <f t="shared" si="717"/>
        <v>50.8</v>
      </c>
      <c r="D5083" s="425">
        <f t="shared" si="712"/>
        <v>0.50800225852757364</v>
      </c>
      <c r="E5083" s="433">
        <f t="shared" si="718"/>
        <v>50.8</v>
      </c>
      <c r="F5083" s="430">
        <f t="shared" si="713"/>
        <v>0.51649279919617552</v>
      </c>
      <c r="G5083" s="439">
        <f t="shared" si="719"/>
        <v>50.8</v>
      </c>
      <c r="H5083" s="435">
        <f t="shared" si="714"/>
        <v>0.51649279919617552</v>
      </c>
      <c r="I5083" s="577">
        <f t="shared" si="719"/>
        <v>50.8</v>
      </c>
      <c r="J5083" s="573">
        <f t="shared" si="715"/>
        <v>0.90672408293460915</v>
      </c>
    </row>
    <row r="5084" spans="1:10" x14ac:dyDescent="0.25">
      <c r="A5084">
        <f t="shared" si="716"/>
        <v>0.5081022544827698</v>
      </c>
      <c r="B5084" s="2">
        <f t="shared" si="711"/>
        <v>50.80999999999846</v>
      </c>
      <c r="C5084" s="428">
        <f t="shared" si="717"/>
        <v>50.81</v>
      </c>
      <c r="D5084" s="425">
        <f t="shared" si="712"/>
        <v>0.50810225448278523</v>
      </c>
      <c r="E5084" s="433">
        <f t="shared" si="718"/>
        <v>50.81</v>
      </c>
      <c r="F5084" s="430">
        <f t="shared" si="713"/>
        <v>0.51658874604832383</v>
      </c>
      <c r="G5084" s="439">
        <f t="shared" si="719"/>
        <v>50.81</v>
      </c>
      <c r="H5084" s="435">
        <f t="shared" si="714"/>
        <v>0.51658874604832383</v>
      </c>
      <c r="I5084" s="577">
        <f t="shared" si="719"/>
        <v>50.81</v>
      </c>
      <c r="J5084" s="573">
        <f t="shared" si="715"/>
        <v>0.90680818547904796</v>
      </c>
    </row>
    <row r="5085" spans="1:10" x14ac:dyDescent="0.25">
      <c r="A5085">
        <f t="shared" si="716"/>
        <v>0.50820225044543488</v>
      </c>
      <c r="B5085" s="2">
        <f t="shared" si="711"/>
        <v>50.819999999998458</v>
      </c>
      <c r="C5085" s="428">
        <f t="shared" si="717"/>
        <v>50.82</v>
      </c>
      <c r="D5085" s="425">
        <f t="shared" si="712"/>
        <v>0.50820225044545031</v>
      </c>
      <c r="E5085" s="433">
        <f t="shared" si="718"/>
        <v>50.82</v>
      </c>
      <c r="F5085" s="430">
        <f t="shared" si="713"/>
        <v>0.51668469494882219</v>
      </c>
      <c r="G5085" s="439">
        <f t="shared" si="719"/>
        <v>50.82</v>
      </c>
      <c r="H5085" s="435">
        <f t="shared" si="714"/>
        <v>0.51668469494882219</v>
      </c>
      <c r="I5085" s="577">
        <f t="shared" si="719"/>
        <v>50.82</v>
      </c>
      <c r="J5085" s="573">
        <f t="shared" si="715"/>
        <v>0.90689228929112509</v>
      </c>
    </row>
    <row r="5086" spans="1:10" x14ac:dyDescent="0.25">
      <c r="A5086">
        <f t="shared" si="716"/>
        <v>0.50830224641553934</v>
      </c>
      <c r="B5086" s="2">
        <f t="shared" si="711"/>
        <v>50.829999999998456</v>
      </c>
      <c r="C5086" s="428">
        <f t="shared" si="717"/>
        <v>50.83</v>
      </c>
      <c r="D5086" s="425">
        <f t="shared" si="712"/>
        <v>0.50830224641555477</v>
      </c>
      <c r="E5086" s="433">
        <f t="shared" si="718"/>
        <v>50.83</v>
      </c>
      <c r="F5086" s="430">
        <f t="shared" si="713"/>
        <v>0.51678064589660699</v>
      </c>
      <c r="G5086" s="439">
        <f t="shared" si="719"/>
        <v>50.83</v>
      </c>
      <c r="H5086" s="435">
        <f t="shared" si="714"/>
        <v>0.51678064589660699</v>
      </c>
      <c r="I5086" s="577">
        <f t="shared" si="719"/>
        <v>50.83</v>
      </c>
      <c r="J5086" s="573">
        <f t="shared" si="715"/>
        <v>0.90697639437068944</v>
      </c>
    </row>
    <row r="5087" spans="1:10" x14ac:dyDescent="0.25">
      <c r="A5087">
        <f t="shared" si="716"/>
        <v>0.50840224239306908</v>
      </c>
      <c r="B5087" s="2">
        <f t="shared" si="711"/>
        <v>50.839999999998454</v>
      </c>
      <c r="C5087" s="428">
        <f t="shared" si="717"/>
        <v>50.84</v>
      </c>
      <c r="D5087" s="425">
        <f t="shared" si="712"/>
        <v>0.50840224239308451</v>
      </c>
      <c r="E5087" s="433">
        <f t="shared" si="718"/>
        <v>50.84</v>
      </c>
      <c r="F5087" s="430">
        <f t="shared" si="713"/>
        <v>0.51687659889061577</v>
      </c>
      <c r="G5087" s="439">
        <f t="shared" si="719"/>
        <v>50.84</v>
      </c>
      <c r="H5087" s="435">
        <f t="shared" si="714"/>
        <v>0.51687659889061577</v>
      </c>
      <c r="I5087" s="577">
        <f t="shared" si="719"/>
        <v>50.84</v>
      </c>
      <c r="J5087" s="573">
        <f t="shared" si="715"/>
        <v>0.90706050071758892</v>
      </c>
    </row>
    <row r="5088" spans="1:10" x14ac:dyDescent="0.25">
      <c r="A5088">
        <f t="shared" si="716"/>
        <v>0.50850223837801023</v>
      </c>
      <c r="B5088" s="2">
        <f t="shared" ref="B5088:B5151" si="720">B5087+0.01</f>
        <v>50.849999999998452</v>
      </c>
      <c r="C5088" s="428">
        <f t="shared" si="717"/>
        <v>50.85</v>
      </c>
      <c r="D5088" s="425">
        <f t="shared" si="712"/>
        <v>0.50850223837802555</v>
      </c>
      <c r="E5088" s="433">
        <f t="shared" si="718"/>
        <v>50.85</v>
      </c>
      <c r="F5088" s="430">
        <f t="shared" si="713"/>
        <v>0.51697255392978581</v>
      </c>
      <c r="G5088" s="439">
        <f t="shared" si="719"/>
        <v>50.85</v>
      </c>
      <c r="H5088" s="435">
        <f t="shared" si="714"/>
        <v>0.51697255392978581</v>
      </c>
      <c r="I5088" s="577">
        <f t="shared" si="719"/>
        <v>50.85</v>
      </c>
      <c r="J5088" s="573">
        <f t="shared" si="715"/>
        <v>0.90714460833167221</v>
      </c>
    </row>
    <row r="5089" spans="1:10" x14ac:dyDescent="0.25">
      <c r="A5089">
        <f t="shared" si="716"/>
        <v>0.50860223437034846</v>
      </c>
      <c r="B5089" s="2">
        <f t="shared" si="720"/>
        <v>50.85999999999845</v>
      </c>
      <c r="C5089" s="428">
        <f t="shared" si="717"/>
        <v>50.86</v>
      </c>
      <c r="D5089" s="425">
        <f t="shared" si="712"/>
        <v>0.50860223437036389</v>
      </c>
      <c r="E5089" s="433">
        <f t="shared" si="718"/>
        <v>50.86</v>
      </c>
      <c r="F5089" s="430">
        <f t="shared" si="713"/>
        <v>0.51706851101305584</v>
      </c>
      <c r="G5089" s="439">
        <f t="shared" si="719"/>
        <v>50.86</v>
      </c>
      <c r="H5089" s="435">
        <f t="shared" si="714"/>
        <v>0.51706851101305584</v>
      </c>
      <c r="I5089" s="577">
        <f t="shared" si="719"/>
        <v>50.86</v>
      </c>
      <c r="J5089" s="573">
        <f t="shared" si="715"/>
        <v>0.90722871721278819</v>
      </c>
    </row>
    <row r="5090" spans="1:10" x14ac:dyDescent="0.25">
      <c r="A5090">
        <f t="shared" si="716"/>
        <v>0.50870223037007012</v>
      </c>
      <c r="B5090" s="2">
        <f t="shared" si="720"/>
        <v>50.869999999998448</v>
      </c>
      <c r="C5090" s="428">
        <f t="shared" si="717"/>
        <v>50.87</v>
      </c>
      <c r="D5090" s="425">
        <f t="shared" si="712"/>
        <v>0.50870223037008544</v>
      </c>
      <c r="E5090" s="433">
        <f t="shared" si="718"/>
        <v>50.87</v>
      </c>
      <c r="F5090" s="430">
        <f t="shared" si="713"/>
        <v>0.51716447013936429</v>
      </c>
      <c r="G5090" s="439">
        <f t="shared" si="719"/>
        <v>50.87</v>
      </c>
      <c r="H5090" s="435">
        <f t="shared" si="714"/>
        <v>0.51716447013936429</v>
      </c>
      <c r="I5090" s="577">
        <f t="shared" si="719"/>
        <v>50.87</v>
      </c>
      <c r="J5090" s="573">
        <f t="shared" si="715"/>
        <v>0.90731282736078445</v>
      </c>
    </row>
    <row r="5091" spans="1:10" x14ac:dyDescent="0.25">
      <c r="A5091">
        <f t="shared" si="716"/>
        <v>0.50880222637716088</v>
      </c>
      <c r="B5091" s="2">
        <f t="shared" si="720"/>
        <v>50.879999999998446</v>
      </c>
      <c r="C5091" s="428">
        <f t="shared" si="717"/>
        <v>50.88</v>
      </c>
      <c r="D5091" s="425">
        <f t="shared" si="712"/>
        <v>0.50880222637717643</v>
      </c>
      <c r="E5091" s="433">
        <f t="shared" si="718"/>
        <v>50.88</v>
      </c>
      <c r="F5091" s="430">
        <f t="shared" si="713"/>
        <v>0.51726043130765087</v>
      </c>
      <c r="G5091" s="439">
        <f t="shared" si="719"/>
        <v>50.88</v>
      </c>
      <c r="H5091" s="435">
        <f t="shared" si="714"/>
        <v>0.51726043130765087</v>
      </c>
      <c r="I5091" s="577">
        <f t="shared" si="719"/>
        <v>50.88</v>
      </c>
      <c r="J5091" s="573">
        <f t="shared" si="715"/>
        <v>0.90739693877551031</v>
      </c>
    </row>
    <row r="5092" spans="1:10" x14ac:dyDescent="0.25">
      <c r="A5092">
        <f t="shared" si="716"/>
        <v>0.50890222239160698</v>
      </c>
      <c r="B5092" s="2">
        <f t="shared" si="720"/>
        <v>50.889999999998444</v>
      </c>
      <c r="C5092" s="428">
        <f t="shared" si="717"/>
        <v>50.89</v>
      </c>
      <c r="D5092" s="425">
        <f t="shared" si="712"/>
        <v>0.50890222239162264</v>
      </c>
      <c r="E5092" s="433">
        <f t="shared" si="718"/>
        <v>50.89</v>
      </c>
      <c r="F5092" s="430">
        <f t="shared" si="713"/>
        <v>0.51735639451685511</v>
      </c>
      <c r="G5092" s="439">
        <f t="shared" si="719"/>
        <v>50.89</v>
      </c>
      <c r="H5092" s="435">
        <f t="shared" si="714"/>
        <v>0.51735639451685511</v>
      </c>
      <c r="I5092" s="577">
        <f t="shared" si="719"/>
        <v>50.89</v>
      </c>
      <c r="J5092" s="573">
        <f t="shared" si="715"/>
        <v>0.90748105145681368</v>
      </c>
    </row>
    <row r="5093" spans="1:10" x14ac:dyDescent="0.25">
      <c r="A5093">
        <f t="shared" si="716"/>
        <v>0.50900221841339466</v>
      </c>
      <c r="B5093" s="2">
        <f t="shared" si="720"/>
        <v>50.899999999998442</v>
      </c>
      <c r="C5093" s="428">
        <f t="shared" si="717"/>
        <v>50.9</v>
      </c>
      <c r="D5093" s="425">
        <f t="shared" si="712"/>
        <v>0.5090022184134102</v>
      </c>
      <c r="E5093" s="433">
        <f t="shared" si="718"/>
        <v>50.9</v>
      </c>
      <c r="F5093" s="430">
        <f t="shared" si="713"/>
        <v>0.51745235976591764</v>
      </c>
      <c r="G5093" s="439">
        <f t="shared" si="719"/>
        <v>50.9</v>
      </c>
      <c r="H5093" s="435">
        <f t="shared" si="714"/>
        <v>0.51745235976591764</v>
      </c>
      <c r="I5093" s="577">
        <f t="shared" si="719"/>
        <v>50.9</v>
      </c>
      <c r="J5093" s="573">
        <f t="shared" si="715"/>
        <v>0.90756516540454368</v>
      </c>
    </row>
    <row r="5094" spans="1:10" x14ac:dyDescent="0.25">
      <c r="A5094">
        <f t="shared" si="716"/>
        <v>0.50910221444250991</v>
      </c>
      <c r="B5094" s="2">
        <f t="shared" si="720"/>
        <v>50.909999999998441</v>
      </c>
      <c r="C5094" s="428">
        <f t="shared" si="717"/>
        <v>50.91</v>
      </c>
      <c r="D5094" s="425">
        <f t="shared" si="712"/>
        <v>0.50910221444252546</v>
      </c>
      <c r="E5094" s="433">
        <f t="shared" si="718"/>
        <v>50.91</v>
      </c>
      <c r="F5094" s="430">
        <f t="shared" si="713"/>
        <v>0.5175483270537794</v>
      </c>
      <c r="G5094" s="439">
        <f t="shared" si="719"/>
        <v>50.91</v>
      </c>
      <c r="H5094" s="435">
        <f t="shared" si="714"/>
        <v>0.5175483270537794</v>
      </c>
      <c r="I5094" s="577">
        <f t="shared" si="719"/>
        <v>50.91</v>
      </c>
      <c r="J5094" s="573">
        <f t="shared" si="715"/>
        <v>0.90764928061854833</v>
      </c>
    </row>
    <row r="5095" spans="1:10" x14ac:dyDescent="0.25">
      <c r="A5095">
        <f t="shared" si="716"/>
        <v>0.50920221047893877</v>
      </c>
      <c r="B5095" s="2">
        <f t="shared" si="720"/>
        <v>50.919999999998439</v>
      </c>
      <c r="C5095" s="428">
        <f t="shared" si="717"/>
        <v>50.92</v>
      </c>
      <c r="D5095" s="425">
        <f t="shared" si="712"/>
        <v>0.50920221047895442</v>
      </c>
      <c r="E5095" s="433">
        <f t="shared" si="718"/>
        <v>50.92</v>
      </c>
      <c r="F5095" s="430">
        <f t="shared" si="713"/>
        <v>0.51764429637938192</v>
      </c>
      <c r="G5095" s="439">
        <f t="shared" si="719"/>
        <v>50.92</v>
      </c>
      <c r="H5095" s="435">
        <f t="shared" si="714"/>
        <v>0.51764429637938192</v>
      </c>
      <c r="I5095" s="577">
        <f t="shared" si="719"/>
        <v>50.92</v>
      </c>
      <c r="J5095" s="573">
        <f t="shared" si="715"/>
        <v>0.90773339709867706</v>
      </c>
    </row>
    <row r="5096" spans="1:10" x14ac:dyDescent="0.25">
      <c r="A5096">
        <f t="shared" si="716"/>
        <v>0.50930220652266756</v>
      </c>
      <c r="B5096" s="2">
        <f t="shared" si="720"/>
        <v>50.929999999998437</v>
      </c>
      <c r="C5096" s="428">
        <f t="shared" si="717"/>
        <v>50.93</v>
      </c>
      <c r="D5096" s="425">
        <f t="shared" si="712"/>
        <v>0.5093022065226831</v>
      </c>
      <c r="E5096" s="433">
        <f t="shared" si="718"/>
        <v>50.93</v>
      </c>
      <c r="F5096" s="430">
        <f t="shared" si="713"/>
        <v>0.51774026774166715</v>
      </c>
      <c r="G5096" s="439">
        <f t="shared" si="719"/>
        <v>50.93</v>
      </c>
      <c r="H5096" s="435">
        <f t="shared" si="714"/>
        <v>0.51774026774166715</v>
      </c>
      <c r="I5096" s="577">
        <f t="shared" si="719"/>
        <v>50.93</v>
      </c>
      <c r="J5096" s="573">
        <f t="shared" si="715"/>
        <v>0.90781751484477735</v>
      </c>
    </row>
    <row r="5097" spans="1:10" x14ac:dyDescent="0.25">
      <c r="A5097">
        <f t="shared" si="716"/>
        <v>0.50940220257368229</v>
      </c>
      <c r="B5097" s="2">
        <f t="shared" si="720"/>
        <v>50.939999999998435</v>
      </c>
      <c r="C5097" s="428">
        <f t="shared" si="717"/>
        <v>50.94</v>
      </c>
      <c r="D5097" s="425">
        <f t="shared" si="712"/>
        <v>0.50940220257369795</v>
      </c>
      <c r="E5097" s="433">
        <f t="shared" si="718"/>
        <v>50.94</v>
      </c>
      <c r="F5097" s="430">
        <f t="shared" si="713"/>
        <v>0.51783624113957782</v>
      </c>
      <c r="G5097" s="439">
        <f t="shared" si="719"/>
        <v>50.94</v>
      </c>
      <c r="H5097" s="435">
        <f t="shared" si="714"/>
        <v>0.51783624113957782</v>
      </c>
      <c r="I5097" s="577">
        <f t="shared" si="719"/>
        <v>50.94</v>
      </c>
      <c r="J5097" s="573">
        <f t="shared" si="715"/>
        <v>0.90790163385669898</v>
      </c>
    </row>
    <row r="5098" spans="1:10" x14ac:dyDescent="0.25">
      <c r="A5098">
        <f t="shared" si="716"/>
        <v>0.50950219863196933</v>
      </c>
      <c r="B5098" s="2">
        <f t="shared" si="720"/>
        <v>50.949999999998433</v>
      </c>
      <c r="C5098" s="428">
        <f t="shared" si="717"/>
        <v>50.95</v>
      </c>
      <c r="D5098" s="425">
        <f t="shared" si="712"/>
        <v>0.50950219863198509</v>
      </c>
      <c r="E5098" s="433">
        <f t="shared" si="718"/>
        <v>50.95</v>
      </c>
      <c r="F5098" s="430">
        <f t="shared" si="713"/>
        <v>0.5179322165720569</v>
      </c>
      <c r="G5098" s="439">
        <f t="shared" si="719"/>
        <v>50.95</v>
      </c>
      <c r="H5098" s="435">
        <f t="shared" si="714"/>
        <v>0.5179322165720569</v>
      </c>
      <c r="I5098" s="577">
        <f t="shared" si="719"/>
        <v>50.95</v>
      </c>
      <c r="J5098" s="573">
        <f t="shared" si="715"/>
        <v>0.90798575413428972</v>
      </c>
    </row>
    <row r="5099" spans="1:10" x14ac:dyDescent="0.25">
      <c r="A5099">
        <f t="shared" si="716"/>
        <v>0.50960219469751489</v>
      </c>
      <c r="B5099" s="2">
        <f t="shared" si="720"/>
        <v>50.959999999998431</v>
      </c>
      <c r="C5099" s="428">
        <f t="shared" si="717"/>
        <v>50.96</v>
      </c>
      <c r="D5099" s="425">
        <f t="shared" si="712"/>
        <v>0.50960219469753054</v>
      </c>
      <c r="E5099" s="433">
        <f t="shared" si="718"/>
        <v>50.96</v>
      </c>
      <c r="F5099" s="430">
        <f t="shared" si="713"/>
        <v>0.51802819403804812</v>
      </c>
      <c r="G5099" s="439">
        <f t="shared" si="719"/>
        <v>50.96</v>
      </c>
      <c r="H5099" s="435">
        <f t="shared" si="714"/>
        <v>0.51802819403804812</v>
      </c>
      <c r="I5099" s="577">
        <f t="shared" si="719"/>
        <v>50.96</v>
      </c>
      <c r="J5099" s="573">
        <f t="shared" si="715"/>
        <v>0.90806987567739872</v>
      </c>
    </row>
    <row r="5100" spans="1:10" x14ac:dyDescent="0.25">
      <c r="A5100">
        <f t="shared" si="716"/>
        <v>0.50970219077030521</v>
      </c>
      <c r="B5100" s="2">
        <f t="shared" si="720"/>
        <v>50.969999999998429</v>
      </c>
      <c r="C5100" s="428">
        <f t="shared" si="717"/>
        <v>50.97</v>
      </c>
      <c r="D5100" s="425">
        <f t="shared" si="712"/>
        <v>0.50970219077032097</v>
      </c>
      <c r="E5100" s="433">
        <f t="shared" si="718"/>
        <v>50.97</v>
      </c>
      <c r="F5100" s="430">
        <f t="shared" si="713"/>
        <v>0.51812417353649576</v>
      </c>
      <c r="G5100" s="439">
        <f t="shared" si="719"/>
        <v>50.97</v>
      </c>
      <c r="H5100" s="435">
        <f t="shared" si="714"/>
        <v>0.51812417353649576</v>
      </c>
      <c r="I5100" s="577">
        <f t="shared" si="719"/>
        <v>50.97</v>
      </c>
      <c r="J5100" s="573">
        <f t="shared" si="715"/>
        <v>0.90815399848587475</v>
      </c>
    </row>
    <row r="5101" spans="1:10" x14ac:dyDescent="0.25">
      <c r="A5101">
        <f t="shared" si="716"/>
        <v>0.50980218685032674</v>
      </c>
      <c r="B5101" s="2">
        <f t="shared" si="720"/>
        <v>50.979999999998427</v>
      </c>
      <c r="C5101" s="428">
        <f t="shared" si="717"/>
        <v>50.98</v>
      </c>
      <c r="D5101" s="425">
        <f t="shared" si="712"/>
        <v>0.50980218685034251</v>
      </c>
      <c r="E5101" s="433">
        <f t="shared" si="718"/>
        <v>50.98</v>
      </c>
      <c r="F5101" s="430">
        <f t="shared" si="713"/>
        <v>0.51822015506634456</v>
      </c>
      <c r="G5101" s="439">
        <f t="shared" si="719"/>
        <v>50.98</v>
      </c>
      <c r="H5101" s="435">
        <f t="shared" si="714"/>
        <v>0.51822015506634456</v>
      </c>
      <c r="I5101" s="577">
        <f t="shared" si="719"/>
        <v>50.98</v>
      </c>
      <c r="J5101" s="573">
        <f t="shared" si="715"/>
        <v>0.9082381225595666</v>
      </c>
    </row>
    <row r="5102" spans="1:10" x14ac:dyDescent="0.25">
      <c r="A5102">
        <f t="shared" si="716"/>
        <v>0.50990218293756562</v>
      </c>
      <c r="B5102" s="2">
        <f t="shared" si="720"/>
        <v>50.989999999998425</v>
      </c>
      <c r="C5102" s="428">
        <f t="shared" si="717"/>
        <v>50.99</v>
      </c>
      <c r="D5102" s="425">
        <f t="shared" si="712"/>
        <v>0.50990218293758138</v>
      </c>
      <c r="E5102" s="433">
        <f t="shared" si="718"/>
        <v>50.99</v>
      </c>
      <c r="F5102" s="430">
        <f t="shared" si="713"/>
        <v>0.51831613862653958</v>
      </c>
      <c r="G5102" s="439">
        <f t="shared" si="719"/>
        <v>50.99</v>
      </c>
      <c r="H5102" s="435">
        <f t="shared" si="714"/>
        <v>0.51831613862653958</v>
      </c>
      <c r="I5102" s="577">
        <f t="shared" si="719"/>
        <v>50.99</v>
      </c>
      <c r="J5102" s="573">
        <f t="shared" si="715"/>
        <v>0.90832224789832272</v>
      </c>
    </row>
    <row r="5103" spans="1:10" x14ac:dyDescent="0.25">
      <c r="A5103">
        <f t="shared" si="716"/>
        <v>0.51000217903200817</v>
      </c>
      <c r="B5103" s="2">
        <f t="shared" si="720"/>
        <v>50.999999999998423</v>
      </c>
      <c r="C5103" s="428">
        <f t="shared" si="717"/>
        <v>51</v>
      </c>
      <c r="D5103" s="425">
        <f t="shared" si="712"/>
        <v>0.51000217903202405</v>
      </c>
      <c r="E5103" s="433">
        <f t="shared" si="718"/>
        <v>51</v>
      </c>
      <c r="F5103" s="430">
        <f t="shared" si="713"/>
        <v>0.51841212421602689</v>
      </c>
      <c r="G5103" s="439">
        <f t="shared" si="719"/>
        <v>51</v>
      </c>
      <c r="H5103" s="435">
        <f t="shared" si="714"/>
        <v>0.51841212421602689</v>
      </c>
      <c r="I5103" s="577">
        <f t="shared" si="719"/>
        <v>51</v>
      </c>
      <c r="J5103" s="573">
        <f t="shared" si="715"/>
        <v>0.90840637450199213</v>
      </c>
    </row>
    <row r="5104" spans="1:10" x14ac:dyDescent="0.25">
      <c r="A5104">
        <f t="shared" si="716"/>
        <v>0.51010217513364098</v>
      </c>
      <c r="B5104" s="2">
        <f t="shared" si="720"/>
        <v>51.009999999998421</v>
      </c>
      <c r="C5104" s="428">
        <f t="shared" si="717"/>
        <v>51.01</v>
      </c>
      <c r="D5104" s="425">
        <f t="shared" si="712"/>
        <v>0.51010217513365674</v>
      </c>
      <c r="E5104" s="433">
        <f t="shared" si="718"/>
        <v>51.01</v>
      </c>
      <c r="F5104" s="430">
        <f t="shared" si="713"/>
        <v>0.51850811183375278</v>
      </c>
      <c r="G5104" s="439">
        <f t="shared" si="719"/>
        <v>51.01</v>
      </c>
      <c r="H5104" s="435">
        <f t="shared" si="714"/>
        <v>0.51850811183375278</v>
      </c>
      <c r="I5104" s="577">
        <f t="shared" si="719"/>
        <v>51.01</v>
      </c>
      <c r="J5104" s="573">
        <f t="shared" si="715"/>
        <v>0.90849050237042339</v>
      </c>
    </row>
    <row r="5105" spans="1:10" x14ac:dyDescent="0.25">
      <c r="A5105">
        <f t="shared" si="716"/>
        <v>0.51020217124245026</v>
      </c>
      <c r="B5105" s="2">
        <f t="shared" si="720"/>
        <v>51.019999999998419</v>
      </c>
      <c r="C5105" s="428">
        <f t="shared" si="717"/>
        <v>51.02</v>
      </c>
      <c r="D5105" s="425">
        <f t="shared" si="712"/>
        <v>0.51020217124246614</v>
      </c>
      <c r="E5105" s="433">
        <f t="shared" si="718"/>
        <v>51.02</v>
      </c>
      <c r="F5105" s="430">
        <f t="shared" si="713"/>
        <v>0.51860410147866409</v>
      </c>
      <c r="G5105" s="439">
        <f t="shared" si="719"/>
        <v>51.02</v>
      </c>
      <c r="H5105" s="435">
        <f t="shared" si="714"/>
        <v>0.51860410147866409</v>
      </c>
      <c r="I5105" s="577">
        <f t="shared" si="719"/>
        <v>51.02</v>
      </c>
      <c r="J5105" s="573">
        <f t="shared" si="715"/>
        <v>0.90857463150346585</v>
      </c>
    </row>
    <row r="5106" spans="1:10" x14ac:dyDescent="0.25">
      <c r="A5106">
        <f t="shared" si="716"/>
        <v>0.5103021673584226</v>
      </c>
      <c r="B5106" s="2">
        <f t="shared" si="720"/>
        <v>51.029999999998417</v>
      </c>
      <c r="C5106" s="428">
        <f t="shared" si="717"/>
        <v>51.03</v>
      </c>
      <c r="D5106" s="425">
        <f t="shared" si="712"/>
        <v>0.51030216735843847</v>
      </c>
      <c r="E5106" s="433">
        <f t="shared" si="718"/>
        <v>51.03</v>
      </c>
      <c r="F5106" s="430">
        <f t="shared" si="713"/>
        <v>0.51870009314970822</v>
      </c>
      <c r="G5106" s="439">
        <f t="shared" si="719"/>
        <v>51.03</v>
      </c>
      <c r="H5106" s="435">
        <f t="shared" si="714"/>
        <v>0.51870009314970822</v>
      </c>
      <c r="I5106" s="577">
        <f t="shared" si="719"/>
        <v>51.03</v>
      </c>
      <c r="J5106" s="573">
        <f t="shared" si="715"/>
        <v>0.90865876190096795</v>
      </c>
    </row>
    <row r="5107" spans="1:10" x14ac:dyDescent="0.25">
      <c r="A5107">
        <f t="shared" si="716"/>
        <v>0.51040216348154432</v>
      </c>
      <c r="B5107" s="2">
        <f t="shared" si="720"/>
        <v>51.039999999998415</v>
      </c>
      <c r="C5107" s="428">
        <f t="shared" si="717"/>
        <v>51.04</v>
      </c>
      <c r="D5107" s="425">
        <f t="shared" si="712"/>
        <v>0.51040216348156031</v>
      </c>
      <c r="E5107" s="433">
        <f t="shared" si="718"/>
        <v>51.04</v>
      </c>
      <c r="F5107" s="430">
        <f t="shared" si="713"/>
        <v>0.51879608684583323</v>
      </c>
      <c r="G5107" s="439">
        <f t="shared" si="719"/>
        <v>51.04</v>
      </c>
      <c r="H5107" s="435">
        <f t="shared" si="714"/>
        <v>0.51879608684583323</v>
      </c>
      <c r="I5107" s="577">
        <f t="shared" si="719"/>
        <v>51.04</v>
      </c>
      <c r="J5107" s="573">
        <f t="shared" si="715"/>
        <v>0.90874289356277882</v>
      </c>
    </row>
    <row r="5108" spans="1:10" x14ac:dyDescent="0.25">
      <c r="A5108">
        <f t="shared" si="716"/>
        <v>0.51050215961180201</v>
      </c>
      <c r="B5108" s="2">
        <f t="shared" si="720"/>
        <v>51.049999999998413</v>
      </c>
      <c r="C5108" s="428">
        <f t="shared" si="717"/>
        <v>51.05</v>
      </c>
      <c r="D5108" s="425">
        <f t="shared" si="712"/>
        <v>0.51050215961181789</v>
      </c>
      <c r="E5108" s="433">
        <f t="shared" si="718"/>
        <v>51.05</v>
      </c>
      <c r="F5108" s="430">
        <f t="shared" si="713"/>
        <v>0.51889208256598751</v>
      </c>
      <c r="G5108" s="439">
        <f t="shared" si="719"/>
        <v>51.05</v>
      </c>
      <c r="H5108" s="435">
        <f t="shared" si="714"/>
        <v>0.51889208256598751</v>
      </c>
      <c r="I5108" s="577">
        <f t="shared" si="719"/>
        <v>51.05</v>
      </c>
      <c r="J5108" s="573">
        <f t="shared" si="715"/>
        <v>0.90882702648874725</v>
      </c>
    </row>
    <row r="5109" spans="1:10" x14ac:dyDescent="0.25">
      <c r="A5109">
        <f t="shared" si="716"/>
        <v>0.51060215574918222</v>
      </c>
      <c r="B5109" s="2">
        <f t="shared" si="720"/>
        <v>51.059999999998411</v>
      </c>
      <c r="C5109" s="428">
        <f t="shared" si="717"/>
        <v>51.06</v>
      </c>
      <c r="D5109" s="425">
        <f t="shared" si="712"/>
        <v>0.51060215574919809</v>
      </c>
      <c r="E5109" s="433">
        <f t="shared" si="718"/>
        <v>51.06</v>
      </c>
      <c r="F5109" s="430">
        <f t="shared" si="713"/>
        <v>0.51898808030912036</v>
      </c>
      <c r="G5109" s="439">
        <f t="shared" si="719"/>
        <v>51.06</v>
      </c>
      <c r="H5109" s="435">
        <f t="shared" si="714"/>
        <v>0.51898808030912036</v>
      </c>
      <c r="I5109" s="577">
        <f t="shared" si="719"/>
        <v>51.06</v>
      </c>
      <c r="J5109" s="573">
        <f t="shared" si="715"/>
        <v>0.90891116067872202</v>
      </c>
    </row>
    <row r="5110" spans="1:10" x14ac:dyDescent="0.25">
      <c r="A5110">
        <f t="shared" si="716"/>
        <v>0.5107021518936713</v>
      </c>
      <c r="B5110" s="2">
        <f t="shared" si="720"/>
        <v>51.069999999998409</v>
      </c>
      <c r="C5110" s="428">
        <f t="shared" si="717"/>
        <v>51.07</v>
      </c>
      <c r="D5110" s="425">
        <f t="shared" si="712"/>
        <v>0.51070215189368717</v>
      </c>
      <c r="E5110" s="433">
        <f t="shared" si="718"/>
        <v>51.07</v>
      </c>
      <c r="F5110" s="430">
        <f t="shared" si="713"/>
        <v>0.51908408007418094</v>
      </c>
      <c r="G5110" s="439">
        <f t="shared" si="719"/>
        <v>51.07</v>
      </c>
      <c r="H5110" s="435">
        <f t="shared" si="714"/>
        <v>0.51908408007418094</v>
      </c>
      <c r="I5110" s="577">
        <f t="shared" si="719"/>
        <v>51.07</v>
      </c>
      <c r="J5110" s="573">
        <f t="shared" si="715"/>
        <v>0.9089952961325527</v>
      </c>
    </row>
    <row r="5111" spans="1:10" x14ac:dyDescent="0.25">
      <c r="A5111">
        <f t="shared" si="716"/>
        <v>0.51080214804525592</v>
      </c>
      <c r="B5111" s="2">
        <f t="shared" si="720"/>
        <v>51.079999999998407</v>
      </c>
      <c r="C5111" s="428">
        <f t="shared" si="717"/>
        <v>51.08</v>
      </c>
      <c r="D5111" s="425">
        <f t="shared" si="712"/>
        <v>0.51080214804527191</v>
      </c>
      <c r="E5111" s="433">
        <f t="shared" si="718"/>
        <v>51.08</v>
      </c>
      <c r="F5111" s="430">
        <f t="shared" si="713"/>
        <v>0.51918008186011966</v>
      </c>
      <c r="G5111" s="439">
        <f t="shared" si="719"/>
        <v>51.08</v>
      </c>
      <c r="H5111" s="435">
        <f t="shared" si="714"/>
        <v>0.51918008186011966</v>
      </c>
      <c r="I5111" s="577">
        <f t="shared" si="719"/>
        <v>51.08</v>
      </c>
      <c r="J5111" s="573">
        <f t="shared" si="715"/>
        <v>0.90907943285008741</v>
      </c>
    </row>
    <row r="5112" spans="1:10" x14ac:dyDescent="0.25">
      <c r="A5112">
        <f t="shared" si="716"/>
        <v>0.51090214420392266</v>
      </c>
      <c r="B5112" s="2">
        <f t="shared" si="720"/>
        <v>51.089999999998405</v>
      </c>
      <c r="C5112" s="428">
        <f t="shared" si="717"/>
        <v>51.09</v>
      </c>
      <c r="D5112" s="425">
        <f t="shared" si="712"/>
        <v>0.51090214420393865</v>
      </c>
      <c r="E5112" s="433">
        <f t="shared" si="718"/>
        <v>51.09</v>
      </c>
      <c r="F5112" s="430">
        <f t="shared" si="713"/>
        <v>0.51927608566588712</v>
      </c>
      <c r="G5112" s="439">
        <f t="shared" si="719"/>
        <v>51.09</v>
      </c>
      <c r="H5112" s="435">
        <f t="shared" si="714"/>
        <v>0.51927608566588712</v>
      </c>
      <c r="I5112" s="577">
        <f t="shared" si="719"/>
        <v>51.09</v>
      </c>
      <c r="J5112" s="573">
        <f t="shared" si="715"/>
        <v>0.90916357083117638</v>
      </c>
    </row>
    <row r="5113" spans="1:10" x14ac:dyDescent="0.25">
      <c r="A5113">
        <f t="shared" si="716"/>
        <v>0.51100214036965819</v>
      </c>
      <c r="B5113" s="2">
        <f t="shared" si="720"/>
        <v>51.099999999998403</v>
      </c>
      <c r="C5113" s="428">
        <f t="shared" si="717"/>
        <v>51.1</v>
      </c>
      <c r="D5113" s="425">
        <f t="shared" si="712"/>
        <v>0.51100214036967417</v>
      </c>
      <c r="E5113" s="433">
        <f t="shared" si="718"/>
        <v>51.1</v>
      </c>
      <c r="F5113" s="430">
        <f t="shared" si="713"/>
        <v>0.51937209149043451</v>
      </c>
      <c r="G5113" s="439">
        <f t="shared" si="719"/>
        <v>51.1</v>
      </c>
      <c r="H5113" s="435">
        <f t="shared" si="714"/>
        <v>0.51937209149043451</v>
      </c>
      <c r="I5113" s="577">
        <f t="shared" si="719"/>
        <v>51.1</v>
      </c>
      <c r="J5113" s="573">
        <f t="shared" si="715"/>
        <v>0.90924771007566707</v>
      </c>
    </row>
    <row r="5114" spans="1:10" x14ac:dyDescent="0.25">
      <c r="A5114">
        <f t="shared" si="716"/>
        <v>0.51110213654244907</v>
      </c>
      <c r="B5114" s="2">
        <f t="shared" si="720"/>
        <v>51.109999999998401</v>
      </c>
      <c r="C5114" s="428">
        <f t="shared" si="717"/>
        <v>51.11</v>
      </c>
      <c r="D5114" s="425">
        <f t="shared" si="712"/>
        <v>0.51110213654246506</v>
      </c>
      <c r="E5114" s="433">
        <f t="shared" si="718"/>
        <v>51.11</v>
      </c>
      <c r="F5114" s="430">
        <f t="shared" si="713"/>
        <v>0.51946809933271354</v>
      </c>
      <c r="G5114" s="439">
        <f t="shared" si="719"/>
        <v>51.11</v>
      </c>
      <c r="H5114" s="435">
        <f t="shared" si="714"/>
        <v>0.51946809933271354</v>
      </c>
      <c r="I5114" s="577">
        <f t="shared" si="719"/>
        <v>51.11</v>
      </c>
      <c r="J5114" s="573">
        <f t="shared" si="715"/>
        <v>0.90933185058340982</v>
      </c>
    </row>
    <row r="5115" spans="1:10" x14ac:dyDescent="0.25">
      <c r="A5115">
        <f t="shared" si="716"/>
        <v>0.51120213272228199</v>
      </c>
      <c r="B5115" s="2">
        <f t="shared" si="720"/>
        <v>51.119999999998399</v>
      </c>
      <c r="C5115" s="428">
        <f t="shared" si="717"/>
        <v>51.12</v>
      </c>
      <c r="D5115" s="425">
        <f t="shared" si="712"/>
        <v>0.51120213272229797</v>
      </c>
      <c r="E5115" s="433">
        <f t="shared" si="718"/>
        <v>51.12</v>
      </c>
      <c r="F5115" s="430">
        <f t="shared" si="713"/>
        <v>0.51956410919167628</v>
      </c>
      <c r="G5115" s="439">
        <f t="shared" si="719"/>
        <v>51.12</v>
      </c>
      <c r="H5115" s="435">
        <f t="shared" si="714"/>
        <v>0.51956410919167628</v>
      </c>
      <c r="I5115" s="577">
        <f t="shared" si="719"/>
        <v>51.12</v>
      </c>
      <c r="J5115" s="573">
        <f t="shared" si="715"/>
        <v>0.90941599235425286</v>
      </c>
    </row>
    <row r="5116" spans="1:10" x14ac:dyDescent="0.25">
      <c r="A5116">
        <f t="shared" si="716"/>
        <v>0.51130212890914373</v>
      </c>
      <c r="B5116" s="2">
        <f t="shared" si="720"/>
        <v>51.129999999998397</v>
      </c>
      <c r="C5116" s="428">
        <f t="shared" si="717"/>
        <v>51.13</v>
      </c>
      <c r="D5116" s="425">
        <f t="shared" si="712"/>
        <v>0.51130212890915971</v>
      </c>
      <c r="E5116" s="433">
        <f t="shared" si="718"/>
        <v>51.13</v>
      </c>
      <c r="F5116" s="430">
        <f t="shared" si="713"/>
        <v>0.51966012106627579</v>
      </c>
      <c r="G5116" s="439">
        <f t="shared" si="719"/>
        <v>51.13</v>
      </c>
      <c r="H5116" s="435">
        <f t="shared" si="714"/>
        <v>0.51966012106627579</v>
      </c>
      <c r="I5116" s="577">
        <f t="shared" si="719"/>
        <v>51.13</v>
      </c>
      <c r="J5116" s="573">
        <f t="shared" si="715"/>
        <v>0.90950013538804619</v>
      </c>
    </row>
    <row r="5117" spans="1:10" x14ac:dyDescent="0.25">
      <c r="A5117">
        <f t="shared" si="716"/>
        <v>0.51140212510302085</v>
      </c>
      <c r="B5117" s="2">
        <f t="shared" si="720"/>
        <v>51.139999999998395</v>
      </c>
      <c r="C5117" s="428">
        <f t="shared" si="717"/>
        <v>51.14</v>
      </c>
      <c r="D5117" s="425">
        <f t="shared" si="712"/>
        <v>0.51140212510303684</v>
      </c>
      <c r="E5117" s="433">
        <f t="shared" si="718"/>
        <v>51.14</v>
      </c>
      <c r="F5117" s="430">
        <f t="shared" si="713"/>
        <v>0.51975613495546524</v>
      </c>
      <c r="G5117" s="439">
        <f t="shared" si="719"/>
        <v>51.14</v>
      </c>
      <c r="H5117" s="435">
        <f t="shared" si="714"/>
        <v>0.51975613495546524</v>
      </c>
      <c r="I5117" s="577">
        <f t="shared" si="719"/>
        <v>51.14</v>
      </c>
      <c r="J5117" s="573">
        <f t="shared" si="715"/>
        <v>0.90958427968463795</v>
      </c>
    </row>
    <row r="5118" spans="1:10" x14ac:dyDescent="0.25">
      <c r="A5118">
        <f t="shared" si="716"/>
        <v>0.51150212130390016</v>
      </c>
      <c r="B5118" s="2">
        <f t="shared" si="720"/>
        <v>51.149999999998393</v>
      </c>
      <c r="C5118" s="428">
        <f t="shared" si="717"/>
        <v>51.15</v>
      </c>
      <c r="D5118" s="425">
        <f t="shared" si="712"/>
        <v>0.51150212130391626</v>
      </c>
      <c r="E5118" s="433">
        <f t="shared" si="718"/>
        <v>51.15</v>
      </c>
      <c r="F5118" s="430">
        <f t="shared" si="713"/>
        <v>0.51985215085819847</v>
      </c>
      <c r="G5118" s="439">
        <f t="shared" si="719"/>
        <v>51.15</v>
      </c>
      <c r="H5118" s="435">
        <f t="shared" si="714"/>
        <v>0.51985215085819847</v>
      </c>
      <c r="I5118" s="577">
        <f t="shared" si="719"/>
        <v>51.15</v>
      </c>
      <c r="J5118" s="573">
        <f t="shared" si="715"/>
        <v>0.90966842524387825</v>
      </c>
    </row>
    <row r="5119" spans="1:10" x14ac:dyDescent="0.25">
      <c r="A5119">
        <f t="shared" si="716"/>
        <v>0.51160211751176854</v>
      </c>
      <c r="B5119" s="2">
        <f t="shared" si="720"/>
        <v>51.159999999998391</v>
      </c>
      <c r="C5119" s="428">
        <f t="shared" si="717"/>
        <v>51.16</v>
      </c>
      <c r="D5119" s="425">
        <f t="shared" si="712"/>
        <v>0.51160211751178464</v>
      </c>
      <c r="E5119" s="433">
        <f t="shared" si="718"/>
        <v>51.16</v>
      </c>
      <c r="F5119" s="430">
        <f t="shared" si="713"/>
        <v>0.51994816877342998</v>
      </c>
      <c r="G5119" s="439">
        <f t="shared" si="719"/>
        <v>51.16</v>
      </c>
      <c r="H5119" s="435">
        <f t="shared" si="714"/>
        <v>0.51994816877342998</v>
      </c>
      <c r="I5119" s="577">
        <f t="shared" si="719"/>
        <v>51.16</v>
      </c>
      <c r="J5119" s="573">
        <f t="shared" si="715"/>
        <v>0.90975257206561544</v>
      </c>
    </row>
    <row r="5120" spans="1:10" x14ac:dyDescent="0.25">
      <c r="A5120">
        <f t="shared" si="716"/>
        <v>0.51170211372661267</v>
      </c>
      <c r="B5120" s="2">
        <f t="shared" si="720"/>
        <v>51.169999999998389</v>
      </c>
      <c r="C5120" s="428">
        <f t="shared" si="717"/>
        <v>51.17</v>
      </c>
      <c r="D5120" s="425">
        <f t="shared" si="712"/>
        <v>0.51170211372662877</v>
      </c>
      <c r="E5120" s="433">
        <f t="shared" si="718"/>
        <v>51.17</v>
      </c>
      <c r="F5120" s="430">
        <f t="shared" si="713"/>
        <v>0.52004418870011471</v>
      </c>
      <c r="G5120" s="439">
        <f t="shared" si="719"/>
        <v>51.17</v>
      </c>
      <c r="H5120" s="435">
        <f t="shared" si="714"/>
        <v>0.52004418870011471</v>
      </c>
      <c r="I5120" s="577">
        <f t="shared" si="719"/>
        <v>51.17</v>
      </c>
      <c r="J5120" s="573">
        <f t="shared" si="715"/>
        <v>0.90983672014969941</v>
      </c>
    </row>
    <row r="5121" spans="1:10" x14ac:dyDescent="0.25">
      <c r="A5121">
        <f t="shared" si="716"/>
        <v>0.51180210994841924</v>
      </c>
      <c r="B5121" s="2">
        <f t="shared" si="720"/>
        <v>51.179999999998387</v>
      </c>
      <c r="C5121" s="428">
        <f t="shared" si="717"/>
        <v>51.18</v>
      </c>
      <c r="D5121" s="425">
        <f t="shared" si="712"/>
        <v>0.51180210994843545</v>
      </c>
      <c r="E5121" s="433">
        <f t="shared" si="718"/>
        <v>51.18</v>
      </c>
      <c r="F5121" s="430">
        <f t="shared" si="713"/>
        <v>0.52014021063720783</v>
      </c>
      <c r="G5121" s="439">
        <f t="shared" si="719"/>
        <v>51.18</v>
      </c>
      <c r="H5121" s="435">
        <f t="shared" si="714"/>
        <v>0.52014021063720783</v>
      </c>
      <c r="I5121" s="577">
        <f t="shared" si="719"/>
        <v>51.18</v>
      </c>
      <c r="J5121" s="573">
        <f t="shared" si="715"/>
        <v>0.90992086949597895</v>
      </c>
    </row>
    <row r="5122" spans="1:10" x14ac:dyDescent="0.25">
      <c r="A5122">
        <f t="shared" si="716"/>
        <v>0.51190210617717546</v>
      </c>
      <c r="B5122" s="2">
        <f t="shared" si="720"/>
        <v>51.189999999998385</v>
      </c>
      <c r="C5122" s="428">
        <f t="shared" si="717"/>
        <v>51.19</v>
      </c>
      <c r="D5122" s="425">
        <f t="shared" si="712"/>
        <v>0.51190210617719156</v>
      </c>
      <c r="E5122" s="433">
        <f t="shared" si="718"/>
        <v>51.19</v>
      </c>
      <c r="F5122" s="430">
        <f t="shared" si="713"/>
        <v>0.52023623458366564</v>
      </c>
      <c r="G5122" s="439">
        <f t="shared" si="719"/>
        <v>51.19</v>
      </c>
      <c r="H5122" s="435">
        <f t="shared" si="714"/>
        <v>0.52023623458366564</v>
      </c>
      <c r="I5122" s="577">
        <f t="shared" si="719"/>
        <v>51.19</v>
      </c>
      <c r="J5122" s="573">
        <f t="shared" si="715"/>
        <v>0.91000502010430351</v>
      </c>
    </row>
    <row r="5123" spans="1:10" x14ac:dyDescent="0.25">
      <c r="A5123">
        <f t="shared" si="716"/>
        <v>0.51200210241286792</v>
      </c>
      <c r="B5123" s="2">
        <f t="shared" si="720"/>
        <v>51.199999999998383</v>
      </c>
      <c r="C5123" s="428">
        <f t="shared" si="717"/>
        <v>51.2</v>
      </c>
      <c r="D5123" s="425">
        <f t="shared" ref="D5123:D5186" si="721">(((1+C5123/100)^D$2)*C5123/100)/(((1+C5123/100)^D$2)-1)</f>
        <v>0.51200210241288413</v>
      </c>
      <c r="E5123" s="433">
        <f t="shared" si="718"/>
        <v>51.2</v>
      </c>
      <c r="F5123" s="430">
        <f t="shared" ref="F5123:F5186" si="722">(((1+E5123/100)^F$2)*E5123/100)/(((1+E5123/100)^F$2)-1)</f>
        <v>0.5203322605384445</v>
      </c>
      <c r="G5123" s="439">
        <f t="shared" si="719"/>
        <v>51.2</v>
      </c>
      <c r="H5123" s="435">
        <f t="shared" ref="H5123:H5186" si="723">(((1+G5123/100)^H$2)*G5123/100)/(((1+G5123/100)^H$2)-1)</f>
        <v>0.5203322605384445</v>
      </c>
      <c r="I5123" s="577">
        <f t="shared" si="719"/>
        <v>51.2</v>
      </c>
      <c r="J5123" s="573">
        <f t="shared" ref="J5123:J5186" si="724">(((1+I5123/100)^J$2)*I5123/100)/(((1+I5123/100)^J$2)-1)</f>
        <v>0.91008917197452233</v>
      </c>
    </row>
    <row r="5124" spans="1:10" x14ac:dyDescent="0.25">
      <c r="A5124">
        <f t="shared" si="716"/>
        <v>0.51210209865548362</v>
      </c>
      <c r="B5124" s="2">
        <f t="shared" si="720"/>
        <v>51.209999999998381</v>
      </c>
      <c r="C5124" s="428">
        <f t="shared" si="717"/>
        <v>51.21</v>
      </c>
      <c r="D5124" s="425">
        <f t="shared" si="721"/>
        <v>0.51210209865549983</v>
      </c>
      <c r="E5124" s="433">
        <f t="shared" si="718"/>
        <v>51.21</v>
      </c>
      <c r="F5124" s="430">
        <f t="shared" si="722"/>
        <v>0.5204282885005016</v>
      </c>
      <c r="G5124" s="439">
        <f t="shared" si="719"/>
        <v>51.21</v>
      </c>
      <c r="H5124" s="435">
        <f t="shared" si="723"/>
        <v>0.5204282885005016</v>
      </c>
      <c r="I5124" s="577">
        <f t="shared" si="719"/>
        <v>51.21</v>
      </c>
      <c r="J5124" s="573">
        <f t="shared" si="724"/>
        <v>0.91017332510648463</v>
      </c>
    </row>
    <row r="5125" spans="1:10" x14ac:dyDescent="0.25">
      <c r="A5125">
        <f t="shared" ref="A5125:A5188" si="725">(((1+B5125/100)^A$2)*B5125/100)/(((1+B5125/100)^A$2)-1)</f>
        <v>0.51220209490500934</v>
      </c>
      <c r="B5125" s="2">
        <f t="shared" si="720"/>
        <v>51.219999999998379</v>
      </c>
      <c r="C5125" s="428">
        <f t="shared" si="717"/>
        <v>51.22</v>
      </c>
      <c r="D5125" s="425">
        <f t="shared" si="721"/>
        <v>0.51220209490502555</v>
      </c>
      <c r="E5125" s="433">
        <f t="shared" si="718"/>
        <v>51.22</v>
      </c>
      <c r="F5125" s="430">
        <f t="shared" si="722"/>
        <v>0.52052431846879432</v>
      </c>
      <c r="G5125" s="439">
        <f t="shared" si="719"/>
        <v>51.22</v>
      </c>
      <c r="H5125" s="435">
        <f t="shared" si="723"/>
        <v>0.52052431846879432</v>
      </c>
      <c r="I5125" s="577">
        <f t="shared" si="719"/>
        <v>51.22</v>
      </c>
      <c r="J5125" s="573">
        <f t="shared" si="724"/>
        <v>0.91025747950003988</v>
      </c>
    </row>
    <row r="5126" spans="1:10" x14ac:dyDescent="0.25">
      <c r="A5126">
        <f t="shared" si="725"/>
        <v>0.51230209116143222</v>
      </c>
      <c r="B5126" s="2">
        <f t="shared" si="720"/>
        <v>51.229999999998377</v>
      </c>
      <c r="C5126" s="428">
        <f t="shared" ref="C5126:C5189" si="726">ROUND(C5125+0.01,2)</f>
        <v>51.23</v>
      </c>
      <c r="D5126" s="425">
        <f t="shared" si="721"/>
        <v>0.51230209116144843</v>
      </c>
      <c r="E5126" s="433">
        <f t="shared" ref="E5126:E5189" si="727">ROUND(E5125+0.01,2)</f>
        <v>51.23</v>
      </c>
      <c r="F5126" s="430">
        <f t="shared" si="722"/>
        <v>0.52062035044228094</v>
      </c>
      <c r="G5126" s="439">
        <f t="shared" ref="G5126:I5189" si="728">ROUND(G5125+0.01,2)</f>
        <v>51.23</v>
      </c>
      <c r="H5126" s="435">
        <f t="shared" si="723"/>
        <v>0.52062035044228094</v>
      </c>
      <c r="I5126" s="577">
        <f t="shared" si="728"/>
        <v>51.23</v>
      </c>
      <c r="J5126" s="573">
        <f t="shared" si="724"/>
        <v>0.91034163515503708</v>
      </c>
    </row>
    <row r="5127" spans="1:10" x14ac:dyDescent="0.25">
      <c r="A5127">
        <f t="shared" si="725"/>
        <v>0.51240208742473914</v>
      </c>
      <c r="B5127" s="2">
        <f t="shared" si="720"/>
        <v>51.239999999998375</v>
      </c>
      <c r="C5127" s="428">
        <f t="shared" si="726"/>
        <v>51.24</v>
      </c>
      <c r="D5127" s="425">
        <f t="shared" si="721"/>
        <v>0.51240208742475546</v>
      </c>
      <c r="E5127" s="433">
        <f t="shared" si="727"/>
        <v>51.24</v>
      </c>
      <c r="F5127" s="430">
        <f t="shared" si="722"/>
        <v>0.52071638441992019</v>
      </c>
      <c r="G5127" s="439">
        <f t="shared" si="728"/>
        <v>51.24</v>
      </c>
      <c r="H5127" s="435">
        <f t="shared" si="723"/>
        <v>0.52071638441992019</v>
      </c>
      <c r="I5127" s="577">
        <f t="shared" si="728"/>
        <v>51.24</v>
      </c>
      <c r="J5127" s="573">
        <f t="shared" si="724"/>
        <v>0.91042579207132623</v>
      </c>
    </row>
    <row r="5128" spans="1:10" x14ac:dyDescent="0.25">
      <c r="A5128">
        <f t="shared" si="725"/>
        <v>0.51250208369491701</v>
      </c>
      <c r="B5128" s="2">
        <f t="shared" si="720"/>
        <v>51.249999999998373</v>
      </c>
      <c r="C5128" s="428">
        <f t="shared" si="726"/>
        <v>51.25</v>
      </c>
      <c r="D5128" s="425">
        <f t="shared" si="721"/>
        <v>0.51250208369493344</v>
      </c>
      <c r="E5128" s="433">
        <f t="shared" si="727"/>
        <v>51.25</v>
      </c>
      <c r="F5128" s="430">
        <f t="shared" si="722"/>
        <v>0.52081242040067099</v>
      </c>
      <c r="G5128" s="439">
        <f t="shared" si="728"/>
        <v>51.25</v>
      </c>
      <c r="H5128" s="435">
        <f t="shared" si="723"/>
        <v>0.52081242040067099</v>
      </c>
      <c r="I5128" s="577">
        <f t="shared" si="728"/>
        <v>51.25</v>
      </c>
      <c r="J5128" s="573">
        <f t="shared" si="724"/>
        <v>0.91050995024875614</v>
      </c>
    </row>
    <row r="5129" spans="1:10" x14ac:dyDescent="0.25">
      <c r="A5129">
        <f t="shared" si="725"/>
        <v>0.51260207997195317</v>
      </c>
      <c r="B5129" s="2">
        <f t="shared" si="720"/>
        <v>51.259999999998371</v>
      </c>
      <c r="C5129" s="428">
        <f t="shared" si="726"/>
        <v>51.26</v>
      </c>
      <c r="D5129" s="425">
        <f t="shared" si="721"/>
        <v>0.51260207997196949</v>
      </c>
      <c r="E5129" s="433">
        <f t="shared" si="727"/>
        <v>51.26</v>
      </c>
      <c r="F5129" s="430">
        <f t="shared" si="722"/>
        <v>0.5209084583834932</v>
      </c>
      <c r="G5129" s="439">
        <f t="shared" si="728"/>
        <v>51.26</v>
      </c>
      <c r="H5129" s="435">
        <f t="shared" si="723"/>
        <v>0.5209084583834932</v>
      </c>
      <c r="I5129" s="577">
        <f t="shared" si="728"/>
        <v>51.26</v>
      </c>
      <c r="J5129" s="573">
        <f t="shared" si="724"/>
        <v>0.91059410968717647</v>
      </c>
    </row>
    <row r="5130" spans="1:10" x14ac:dyDescent="0.25">
      <c r="A5130">
        <f t="shared" si="725"/>
        <v>0.5127020762558343</v>
      </c>
      <c r="B5130" s="2">
        <f t="shared" si="720"/>
        <v>51.269999999998369</v>
      </c>
      <c r="C5130" s="428">
        <f t="shared" si="726"/>
        <v>51.27</v>
      </c>
      <c r="D5130" s="425">
        <f t="shared" si="721"/>
        <v>0.51270207625585063</v>
      </c>
      <c r="E5130" s="433">
        <f t="shared" si="727"/>
        <v>51.27</v>
      </c>
      <c r="F5130" s="430">
        <f t="shared" si="722"/>
        <v>0.52100449836734719</v>
      </c>
      <c r="G5130" s="439">
        <f t="shared" si="728"/>
        <v>51.27</v>
      </c>
      <c r="H5130" s="435">
        <f t="shared" si="723"/>
        <v>0.52100449836734719</v>
      </c>
      <c r="I5130" s="577">
        <f t="shared" si="728"/>
        <v>51.27</v>
      </c>
      <c r="J5130" s="573">
        <f t="shared" si="724"/>
        <v>0.91067827038643678</v>
      </c>
    </row>
    <row r="5131" spans="1:10" x14ac:dyDescent="0.25">
      <c r="A5131">
        <f t="shared" si="725"/>
        <v>0.51280207254654775</v>
      </c>
      <c r="B5131" s="2">
        <f t="shared" si="720"/>
        <v>51.279999999998367</v>
      </c>
      <c r="C5131" s="428">
        <f t="shared" si="726"/>
        <v>51.28</v>
      </c>
      <c r="D5131" s="425">
        <f t="shared" si="721"/>
        <v>0.51280207254656407</v>
      </c>
      <c r="E5131" s="433">
        <f t="shared" si="727"/>
        <v>51.28</v>
      </c>
      <c r="F5131" s="430">
        <f t="shared" si="722"/>
        <v>0.52110054035119346</v>
      </c>
      <c r="G5131" s="439">
        <f t="shared" si="728"/>
        <v>51.28</v>
      </c>
      <c r="H5131" s="435">
        <f t="shared" si="723"/>
        <v>0.52110054035119346</v>
      </c>
      <c r="I5131" s="577">
        <f t="shared" si="728"/>
        <v>51.28</v>
      </c>
      <c r="J5131" s="573">
        <f t="shared" si="724"/>
        <v>0.91076243234638654</v>
      </c>
    </row>
    <row r="5132" spans="1:10" x14ac:dyDescent="0.25">
      <c r="A5132">
        <f t="shared" si="725"/>
        <v>0.51290206884408041</v>
      </c>
      <c r="B5132" s="2">
        <f t="shared" si="720"/>
        <v>51.289999999998365</v>
      </c>
      <c r="C5132" s="428">
        <f t="shared" si="726"/>
        <v>51.29</v>
      </c>
      <c r="D5132" s="425">
        <f t="shared" si="721"/>
        <v>0.51290206884409673</v>
      </c>
      <c r="E5132" s="433">
        <f t="shared" si="727"/>
        <v>51.29</v>
      </c>
      <c r="F5132" s="430">
        <f t="shared" si="722"/>
        <v>0.52119658433399352</v>
      </c>
      <c r="G5132" s="439">
        <f t="shared" si="728"/>
        <v>51.29</v>
      </c>
      <c r="H5132" s="435">
        <f t="shared" si="723"/>
        <v>0.52119658433399352</v>
      </c>
      <c r="I5132" s="577">
        <f t="shared" si="728"/>
        <v>51.29</v>
      </c>
      <c r="J5132" s="573">
        <f t="shared" si="724"/>
        <v>0.91084659556687475</v>
      </c>
    </row>
    <row r="5133" spans="1:10" x14ac:dyDescent="0.25">
      <c r="A5133">
        <f t="shared" si="725"/>
        <v>0.51300206514841951</v>
      </c>
      <c r="B5133" s="2">
        <f t="shared" si="720"/>
        <v>51.299999999998363</v>
      </c>
      <c r="C5133" s="428">
        <f t="shared" si="726"/>
        <v>51.3</v>
      </c>
      <c r="D5133" s="425">
        <f t="shared" si="721"/>
        <v>0.51300206514843583</v>
      </c>
      <c r="E5133" s="433">
        <f t="shared" si="727"/>
        <v>51.3</v>
      </c>
      <c r="F5133" s="430">
        <f t="shared" si="722"/>
        <v>0.52129263031470907</v>
      </c>
      <c r="G5133" s="439">
        <f t="shared" si="728"/>
        <v>51.3</v>
      </c>
      <c r="H5133" s="435">
        <f t="shared" si="723"/>
        <v>0.52129263031470907</v>
      </c>
      <c r="I5133" s="577">
        <f t="shared" si="728"/>
        <v>51.3</v>
      </c>
      <c r="J5133" s="573">
        <f t="shared" si="724"/>
        <v>0.91093076004775175</v>
      </c>
    </row>
    <row r="5134" spans="1:10" x14ac:dyDescent="0.25">
      <c r="A5134">
        <f t="shared" si="725"/>
        <v>0.51310206145955206</v>
      </c>
      <c r="B5134" s="2">
        <f t="shared" si="720"/>
        <v>51.309999999998361</v>
      </c>
      <c r="C5134" s="428">
        <f t="shared" si="726"/>
        <v>51.31</v>
      </c>
      <c r="D5134" s="425">
        <f t="shared" si="721"/>
        <v>0.5131020614595686</v>
      </c>
      <c r="E5134" s="433">
        <f t="shared" si="727"/>
        <v>51.31</v>
      </c>
      <c r="F5134" s="430">
        <f t="shared" si="722"/>
        <v>0.52138867829230262</v>
      </c>
      <c r="G5134" s="439">
        <f t="shared" si="728"/>
        <v>51.31</v>
      </c>
      <c r="H5134" s="435">
        <f t="shared" si="723"/>
        <v>0.52138867829230262</v>
      </c>
      <c r="I5134" s="577">
        <f t="shared" si="728"/>
        <v>51.31</v>
      </c>
      <c r="J5134" s="573">
        <f t="shared" si="724"/>
        <v>0.91101492578886623</v>
      </c>
    </row>
    <row r="5135" spans="1:10" x14ac:dyDescent="0.25">
      <c r="A5135">
        <f t="shared" si="725"/>
        <v>0.51320205777746553</v>
      </c>
      <c r="B5135" s="2">
        <f t="shared" si="720"/>
        <v>51.319999999998359</v>
      </c>
      <c r="C5135" s="428">
        <f t="shared" si="726"/>
        <v>51.32</v>
      </c>
      <c r="D5135" s="425">
        <f t="shared" si="721"/>
        <v>0.51320205777748196</v>
      </c>
      <c r="E5135" s="433">
        <f t="shared" si="727"/>
        <v>51.32</v>
      </c>
      <c r="F5135" s="430">
        <f t="shared" si="722"/>
        <v>0.521484728265737</v>
      </c>
      <c r="G5135" s="439">
        <f t="shared" si="728"/>
        <v>51.32</v>
      </c>
      <c r="H5135" s="435">
        <f t="shared" si="723"/>
        <v>0.521484728265737</v>
      </c>
      <c r="I5135" s="577">
        <f t="shared" si="728"/>
        <v>51.32</v>
      </c>
      <c r="J5135" s="573">
        <f t="shared" si="724"/>
        <v>0.91109909279006851</v>
      </c>
    </row>
    <row r="5136" spans="1:10" x14ac:dyDescent="0.25">
      <c r="A5136">
        <f t="shared" si="725"/>
        <v>0.51330205410214691</v>
      </c>
      <c r="B5136" s="2">
        <f t="shared" si="720"/>
        <v>51.329999999998357</v>
      </c>
      <c r="C5136" s="428">
        <f t="shared" si="726"/>
        <v>51.33</v>
      </c>
      <c r="D5136" s="425">
        <f t="shared" si="721"/>
        <v>0.51330205410216323</v>
      </c>
      <c r="E5136" s="433">
        <f t="shared" si="727"/>
        <v>51.33</v>
      </c>
      <c r="F5136" s="430">
        <f t="shared" si="722"/>
        <v>0.52158078023397569</v>
      </c>
      <c r="G5136" s="439">
        <f t="shared" si="728"/>
        <v>51.33</v>
      </c>
      <c r="H5136" s="435">
        <f t="shared" si="723"/>
        <v>0.52158078023397569</v>
      </c>
      <c r="I5136" s="577">
        <f t="shared" si="728"/>
        <v>51.33</v>
      </c>
      <c r="J5136" s="573">
        <f t="shared" si="724"/>
        <v>0.91118326105120739</v>
      </c>
    </row>
    <row r="5137" spans="1:10" x14ac:dyDescent="0.25">
      <c r="A5137">
        <f t="shared" si="725"/>
        <v>0.51340205043358345</v>
      </c>
      <c r="B5137" s="2">
        <f t="shared" si="720"/>
        <v>51.339999999998355</v>
      </c>
      <c r="C5137" s="428">
        <f t="shared" si="726"/>
        <v>51.34</v>
      </c>
      <c r="D5137" s="425">
        <f t="shared" si="721"/>
        <v>0.51340205043359977</v>
      </c>
      <c r="E5137" s="433">
        <f t="shared" si="727"/>
        <v>51.34</v>
      </c>
      <c r="F5137" s="430">
        <f t="shared" si="722"/>
        <v>0.52167683419598254</v>
      </c>
      <c r="G5137" s="439">
        <f t="shared" si="728"/>
        <v>51.34</v>
      </c>
      <c r="H5137" s="435">
        <f t="shared" si="723"/>
        <v>0.52167683419598254</v>
      </c>
      <c r="I5137" s="577">
        <f t="shared" si="728"/>
        <v>51.34</v>
      </c>
      <c r="J5137" s="573">
        <f t="shared" si="724"/>
        <v>0.91126743057213344</v>
      </c>
    </row>
    <row r="5138" spans="1:10" x14ac:dyDescent="0.25">
      <c r="A5138">
        <f t="shared" si="725"/>
        <v>0.51350204677176237</v>
      </c>
      <c r="B5138" s="2">
        <f t="shared" si="720"/>
        <v>51.349999999998353</v>
      </c>
      <c r="C5138" s="428">
        <f t="shared" si="726"/>
        <v>51.35</v>
      </c>
      <c r="D5138" s="425">
        <f t="shared" si="721"/>
        <v>0.5135020467717788</v>
      </c>
      <c r="E5138" s="433">
        <f t="shared" si="727"/>
        <v>51.35</v>
      </c>
      <c r="F5138" s="430">
        <f t="shared" si="722"/>
        <v>0.52177289015072204</v>
      </c>
      <c r="G5138" s="439">
        <f t="shared" si="728"/>
        <v>51.35</v>
      </c>
      <c r="H5138" s="435">
        <f t="shared" si="723"/>
        <v>0.52177289015072204</v>
      </c>
      <c r="I5138" s="577">
        <f t="shared" si="728"/>
        <v>51.35</v>
      </c>
      <c r="J5138" s="573">
        <f t="shared" si="724"/>
        <v>0.91135160135269544</v>
      </c>
    </row>
    <row r="5139" spans="1:10" x14ac:dyDescent="0.25">
      <c r="A5139">
        <f t="shared" si="725"/>
        <v>0.5136020431166709</v>
      </c>
      <c r="B5139" s="2">
        <f t="shared" si="720"/>
        <v>51.359999999998351</v>
      </c>
      <c r="C5139" s="428">
        <f t="shared" si="726"/>
        <v>51.36</v>
      </c>
      <c r="D5139" s="425">
        <f t="shared" si="721"/>
        <v>0.51360204311668745</v>
      </c>
      <c r="E5139" s="433">
        <f t="shared" si="727"/>
        <v>51.36</v>
      </c>
      <c r="F5139" s="430">
        <f t="shared" si="722"/>
        <v>0.52186894809715945</v>
      </c>
      <c r="G5139" s="439">
        <f t="shared" si="728"/>
        <v>51.36</v>
      </c>
      <c r="H5139" s="435">
        <f t="shared" si="723"/>
        <v>0.52186894809715945</v>
      </c>
      <c r="I5139" s="577">
        <f t="shared" si="728"/>
        <v>51.36</v>
      </c>
      <c r="J5139" s="573">
        <f t="shared" si="724"/>
        <v>0.91143577339274373</v>
      </c>
    </row>
    <row r="5140" spans="1:10" x14ac:dyDescent="0.25">
      <c r="A5140">
        <f t="shared" si="725"/>
        <v>0.51370203946829651</v>
      </c>
      <c r="B5140" s="2">
        <f t="shared" si="720"/>
        <v>51.369999999998349</v>
      </c>
      <c r="C5140" s="428">
        <f t="shared" si="726"/>
        <v>51.37</v>
      </c>
      <c r="D5140" s="425">
        <f t="shared" si="721"/>
        <v>0.51370203946831305</v>
      </c>
      <c r="E5140" s="433">
        <f t="shared" si="727"/>
        <v>51.37</v>
      </c>
      <c r="F5140" s="430">
        <f t="shared" si="722"/>
        <v>0.52196500803425983</v>
      </c>
      <c r="G5140" s="439">
        <f t="shared" si="728"/>
        <v>51.37</v>
      </c>
      <c r="H5140" s="435">
        <f t="shared" si="723"/>
        <v>0.52196500803425983</v>
      </c>
      <c r="I5140" s="577">
        <f t="shared" si="728"/>
        <v>51.37</v>
      </c>
      <c r="J5140" s="573">
        <f t="shared" si="724"/>
        <v>0.91151994669212688</v>
      </c>
    </row>
    <row r="5141" spans="1:10" x14ac:dyDescent="0.25">
      <c r="A5141">
        <f t="shared" si="725"/>
        <v>0.51380203582662642</v>
      </c>
      <c r="B5141" s="2">
        <f t="shared" si="720"/>
        <v>51.379999999998347</v>
      </c>
      <c r="C5141" s="428">
        <f t="shared" si="726"/>
        <v>51.38</v>
      </c>
      <c r="D5141" s="425">
        <f t="shared" si="721"/>
        <v>0.51380203582664297</v>
      </c>
      <c r="E5141" s="433">
        <f t="shared" si="727"/>
        <v>51.38</v>
      </c>
      <c r="F5141" s="430">
        <f t="shared" si="722"/>
        <v>0.52206106996098978</v>
      </c>
      <c r="G5141" s="439">
        <f t="shared" si="728"/>
        <v>51.38</v>
      </c>
      <c r="H5141" s="435">
        <f t="shared" si="723"/>
        <v>0.52206106996098978</v>
      </c>
      <c r="I5141" s="577">
        <f t="shared" si="728"/>
        <v>51.38</v>
      </c>
      <c r="J5141" s="573">
        <f t="shared" si="724"/>
        <v>0.91160412125069612</v>
      </c>
    </row>
    <row r="5142" spans="1:10" x14ac:dyDescent="0.25">
      <c r="A5142">
        <f t="shared" si="725"/>
        <v>0.51390203219164798</v>
      </c>
      <c r="B5142" s="2">
        <f t="shared" si="720"/>
        <v>51.389999999998345</v>
      </c>
      <c r="C5142" s="428">
        <f t="shared" si="726"/>
        <v>51.39</v>
      </c>
      <c r="D5142" s="425">
        <f t="shared" si="721"/>
        <v>0.51390203219166442</v>
      </c>
      <c r="E5142" s="433">
        <f t="shared" si="727"/>
        <v>51.39</v>
      </c>
      <c r="F5142" s="430">
        <f t="shared" si="722"/>
        <v>0.52215713387631557</v>
      </c>
      <c r="G5142" s="439">
        <f t="shared" si="728"/>
        <v>51.39</v>
      </c>
      <c r="H5142" s="435">
        <f t="shared" si="723"/>
        <v>0.52215713387631557</v>
      </c>
      <c r="I5142" s="577">
        <f t="shared" si="728"/>
        <v>51.39</v>
      </c>
      <c r="J5142" s="573">
        <f t="shared" si="724"/>
        <v>0.91168829706830035</v>
      </c>
    </row>
    <row r="5143" spans="1:10" x14ac:dyDescent="0.25">
      <c r="A5143">
        <f t="shared" si="725"/>
        <v>0.51400202856334853</v>
      </c>
      <c r="B5143" s="2">
        <f t="shared" si="720"/>
        <v>51.399999999998343</v>
      </c>
      <c r="C5143" s="428">
        <f t="shared" si="726"/>
        <v>51.4</v>
      </c>
      <c r="D5143" s="425">
        <f t="shared" si="721"/>
        <v>0.51400202856336508</v>
      </c>
      <c r="E5143" s="433">
        <f t="shared" si="727"/>
        <v>51.4</v>
      </c>
      <c r="F5143" s="430">
        <f t="shared" si="722"/>
        <v>0.52225319977920437</v>
      </c>
      <c r="G5143" s="439">
        <f t="shared" si="728"/>
        <v>51.4</v>
      </c>
      <c r="H5143" s="435">
        <f t="shared" si="723"/>
        <v>0.52225319977920437</v>
      </c>
      <c r="I5143" s="577">
        <f t="shared" si="728"/>
        <v>51.4</v>
      </c>
      <c r="J5143" s="573">
        <f t="shared" si="724"/>
        <v>0.91177247414478912</v>
      </c>
    </row>
    <row r="5144" spans="1:10" x14ac:dyDescent="0.25">
      <c r="A5144">
        <f t="shared" si="725"/>
        <v>0.51410202494171553</v>
      </c>
      <c r="B5144" s="2">
        <f t="shared" si="720"/>
        <v>51.409999999998341</v>
      </c>
      <c r="C5144" s="428">
        <f t="shared" si="726"/>
        <v>51.41</v>
      </c>
      <c r="D5144" s="425">
        <f t="shared" si="721"/>
        <v>0.51410202494173207</v>
      </c>
      <c r="E5144" s="433">
        <f t="shared" si="727"/>
        <v>51.41</v>
      </c>
      <c r="F5144" s="430">
        <f t="shared" si="722"/>
        <v>0.52234926766862388</v>
      </c>
      <c r="G5144" s="439">
        <f t="shared" si="728"/>
        <v>51.41</v>
      </c>
      <c r="H5144" s="435">
        <f t="shared" si="723"/>
        <v>0.52234926766862388</v>
      </c>
      <c r="I5144" s="577">
        <f t="shared" si="728"/>
        <v>51.41</v>
      </c>
      <c r="J5144" s="573">
        <f t="shared" si="724"/>
        <v>0.91185665248001257</v>
      </c>
    </row>
    <row r="5145" spans="1:10" x14ac:dyDescent="0.25">
      <c r="A5145">
        <f t="shared" si="725"/>
        <v>0.51420202132673631</v>
      </c>
      <c r="B5145" s="2">
        <f t="shared" si="720"/>
        <v>51.419999999998339</v>
      </c>
      <c r="C5145" s="428">
        <f t="shared" si="726"/>
        <v>51.42</v>
      </c>
      <c r="D5145" s="425">
        <f t="shared" si="721"/>
        <v>0.51420202132675297</v>
      </c>
      <c r="E5145" s="433">
        <f t="shared" si="727"/>
        <v>51.42</v>
      </c>
      <c r="F5145" s="430">
        <f t="shared" si="722"/>
        <v>0.52244533754354228</v>
      </c>
      <c r="G5145" s="439">
        <f t="shared" si="728"/>
        <v>51.42</v>
      </c>
      <c r="H5145" s="435">
        <f t="shared" si="723"/>
        <v>0.52244533754354228</v>
      </c>
      <c r="I5145" s="577">
        <f t="shared" si="728"/>
        <v>51.42</v>
      </c>
      <c r="J5145" s="573">
        <f t="shared" si="724"/>
        <v>0.91194083207382071</v>
      </c>
    </row>
    <row r="5146" spans="1:10" x14ac:dyDescent="0.25">
      <c r="A5146">
        <f t="shared" si="725"/>
        <v>0.51430201771839845</v>
      </c>
      <c r="B5146" s="2">
        <f t="shared" si="720"/>
        <v>51.429999999998337</v>
      </c>
      <c r="C5146" s="428">
        <f t="shared" si="726"/>
        <v>51.43</v>
      </c>
      <c r="D5146" s="425">
        <f t="shared" si="721"/>
        <v>0.51430201771841511</v>
      </c>
      <c r="E5146" s="433">
        <f t="shared" si="727"/>
        <v>51.43</v>
      </c>
      <c r="F5146" s="430">
        <f t="shared" si="722"/>
        <v>0.52254140940292848</v>
      </c>
      <c r="G5146" s="439">
        <f t="shared" si="728"/>
        <v>51.43</v>
      </c>
      <c r="H5146" s="435">
        <f t="shared" si="723"/>
        <v>0.52254140940292848</v>
      </c>
      <c r="I5146" s="577">
        <f t="shared" si="728"/>
        <v>51.43</v>
      </c>
      <c r="J5146" s="573">
        <f t="shared" si="724"/>
        <v>0.91202501292606297</v>
      </c>
    </row>
    <row r="5147" spans="1:10" x14ac:dyDescent="0.25">
      <c r="A5147">
        <f t="shared" si="725"/>
        <v>0.51440201411668929</v>
      </c>
      <c r="B5147" s="2">
        <f t="shared" si="720"/>
        <v>51.439999999998335</v>
      </c>
      <c r="C5147" s="428">
        <f t="shared" si="726"/>
        <v>51.44</v>
      </c>
      <c r="D5147" s="425">
        <f t="shared" si="721"/>
        <v>0.51440201411670594</v>
      </c>
      <c r="E5147" s="433">
        <f t="shared" si="727"/>
        <v>51.44</v>
      </c>
      <c r="F5147" s="430">
        <f t="shared" si="722"/>
        <v>0.52263748324575121</v>
      </c>
      <c r="G5147" s="439">
        <f t="shared" si="728"/>
        <v>51.44</v>
      </c>
      <c r="H5147" s="435">
        <f t="shared" si="723"/>
        <v>0.52263748324575121</v>
      </c>
      <c r="I5147" s="577">
        <f t="shared" si="728"/>
        <v>51.44</v>
      </c>
      <c r="J5147" s="573">
        <f t="shared" si="724"/>
        <v>0.91210919503658927</v>
      </c>
    </row>
    <row r="5148" spans="1:10" x14ac:dyDescent="0.25">
      <c r="A5148">
        <f t="shared" si="725"/>
        <v>0.51450201052159639</v>
      </c>
      <c r="B5148" s="2">
        <f t="shared" si="720"/>
        <v>51.449999999998333</v>
      </c>
      <c r="C5148" s="428">
        <f t="shared" si="726"/>
        <v>51.45</v>
      </c>
      <c r="D5148" s="425">
        <f t="shared" si="721"/>
        <v>0.51450201052161315</v>
      </c>
      <c r="E5148" s="433">
        <f t="shared" si="727"/>
        <v>51.45</v>
      </c>
      <c r="F5148" s="430">
        <f t="shared" si="722"/>
        <v>0.52273355907098085</v>
      </c>
      <c r="G5148" s="439">
        <f t="shared" si="728"/>
        <v>51.45</v>
      </c>
      <c r="H5148" s="435">
        <f t="shared" si="723"/>
        <v>0.52273355907098085</v>
      </c>
      <c r="I5148" s="577">
        <f t="shared" si="728"/>
        <v>51.45</v>
      </c>
      <c r="J5148" s="573">
        <f t="shared" si="724"/>
        <v>0.91219337840524972</v>
      </c>
    </row>
    <row r="5149" spans="1:10" x14ac:dyDescent="0.25">
      <c r="A5149">
        <f t="shared" si="725"/>
        <v>0.51460200693310731</v>
      </c>
      <c r="B5149" s="2">
        <f t="shared" si="720"/>
        <v>51.459999999998331</v>
      </c>
      <c r="C5149" s="428">
        <f t="shared" si="726"/>
        <v>51.46</v>
      </c>
      <c r="D5149" s="425">
        <f t="shared" si="721"/>
        <v>0.51460200693312397</v>
      </c>
      <c r="E5149" s="433">
        <f t="shared" si="727"/>
        <v>51.46</v>
      </c>
      <c r="F5149" s="430">
        <f t="shared" si="722"/>
        <v>0.5228296368775871</v>
      </c>
      <c r="G5149" s="439">
        <f t="shared" si="728"/>
        <v>51.46</v>
      </c>
      <c r="H5149" s="435">
        <f t="shared" si="723"/>
        <v>0.5228296368775871</v>
      </c>
      <c r="I5149" s="577">
        <f t="shared" si="728"/>
        <v>51.46</v>
      </c>
      <c r="J5149" s="573">
        <f t="shared" si="724"/>
        <v>0.91227756303189367</v>
      </c>
    </row>
    <row r="5150" spans="1:10" x14ac:dyDescent="0.25">
      <c r="A5150">
        <f t="shared" si="725"/>
        <v>0.51470200335120952</v>
      </c>
      <c r="B5150" s="2">
        <f t="shared" si="720"/>
        <v>51.469999999998329</v>
      </c>
      <c r="C5150" s="428">
        <f t="shared" si="726"/>
        <v>51.47</v>
      </c>
      <c r="D5150" s="425">
        <f t="shared" si="721"/>
        <v>0.51470200335122618</v>
      </c>
      <c r="E5150" s="433">
        <f t="shared" si="727"/>
        <v>51.47</v>
      </c>
      <c r="F5150" s="430">
        <f t="shared" si="722"/>
        <v>0.52292571666454124</v>
      </c>
      <c r="G5150" s="439">
        <f t="shared" si="728"/>
        <v>51.47</v>
      </c>
      <c r="H5150" s="435">
        <f t="shared" si="723"/>
        <v>0.52292571666454124</v>
      </c>
      <c r="I5150" s="577">
        <f t="shared" si="728"/>
        <v>51.47</v>
      </c>
      <c r="J5150" s="573">
        <f t="shared" si="724"/>
        <v>0.9123617489163719</v>
      </c>
    </row>
    <row r="5151" spans="1:10" x14ac:dyDescent="0.25">
      <c r="A5151">
        <f t="shared" si="725"/>
        <v>0.51480199977589047</v>
      </c>
      <c r="B5151" s="2">
        <f t="shared" si="720"/>
        <v>51.479999999998327</v>
      </c>
      <c r="C5151" s="428">
        <f t="shared" si="726"/>
        <v>51.48</v>
      </c>
      <c r="D5151" s="425">
        <f t="shared" si="721"/>
        <v>0.51480199977590713</v>
      </c>
      <c r="E5151" s="433">
        <f t="shared" si="727"/>
        <v>51.48</v>
      </c>
      <c r="F5151" s="430">
        <f t="shared" si="722"/>
        <v>0.52302179843081431</v>
      </c>
      <c r="G5151" s="439">
        <f t="shared" si="728"/>
        <v>51.48</v>
      </c>
      <c r="H5151" s="435">
        <f t="shared" si="723"/>
        <v>0.52302179843081431</v>
      </c>
      <c r="I5151" s="577">
        <f t="shared" si="728"/>
        <v>51.48</v>
      </c>
      <c r="J5151" s="573">
        <f t="shared" si="724"/>
        <v>0.91244593605853352</v>
      </c>
    </row>
    <row r="5152" spans="1:10" x14ac:dyDescent="0.25">
      <c r="A5152">
        <f t="shared" si="725"/>
        <v>0.51490199620713795</v>
      </c>
      <c r="B5152" s="2">
        <f t="shared" ref="B5152:B5215" si="729">B5151+0.01</f>
        <v>51.489999999998325</v>
      </c>
      <c r="C5152" s="428">
        <f t="shared" si="726"/>
        <v>51.49</v>
      </c>
      <c r="D5152" s="425">
        <f t="shared" si="721"/>
        <v>0.51490199620715471</v>
      </c>
      <c r="E5152" s="433">
        <f t="shared" si="727"/>
        <v>51.49</v>
      </c>
      <c r="F5152" s="430">
        <f t="shared" si="722"/>
        <v>0.52311788217537847</v>
      </c>
      <c r="G5152" s="439">
        <f t="shared" si="728"/>
        <v>51.49</v>
      </c>
      <c r="H5152" s="435">
        <f t="shared" si="723"/>
        <v>0.52311788217537847</v>
      </c>
      <c r="I5152" s="577">
        <f t="shared" si="728"/>
        <v>51.49</v>
      </c>
      <c r="J5152" s="573">
        <f t="shared" si="724"/>
        <v>0.91253012445822901</v>
      </c>
    </row>
    <row r="5153" spans="1:10" x14ac:dyDescent="0.25">
      <c r="A5153">
        <f t="shared" si="725"/>
        <v>0.51500199264493951</v>
      </c>
      <c r="B5153" s="2">
        <f t="shared" si="729"/>
        <v>51.499999999998323</v>
      </c>
      <c r="C5153" s="428">
        <f t="shared" si="726"/>
        <v>51.5</v>
      </c>
      <c r="D5153" s="425">
        <f t="shared" si="721"/>
        <v>0.51500199264495627</v>
      </c>
      <c r="E5153" s="433">
        <f t="shared" si="727"/>
        <v>51.5</v>
      </c>
      <c r="F5153" s="430">
        <f t="shared" si="722"/>
        <v>0.52321396789720576</v>
      </c>
      <c r="G5153" s="439">
        <f t="shared" si="728"/>
        <v>51.5</v>
      </c>
      <c r="H5153" s="435">
        <f t="shared" si="723"/>
        <v>0.52321396789720576</v>
      </c>
      <c r="I5153" s="577">
        <f t="shared" si="728"/>
        <v>51.5</v>
      </c>
      <c r="J5153" s="573">
        <f t="shared" si="724"/>
        <v>0.91261431411530813</v>
      </c>
    </row>
    <row r="5154" spans="1:10" x14ac:dyDescent="0.25">
      <c r="A5154">
        <f t="shared" si="725"/>
        <v>0.51510198908928284</v>
      </c>
      <c r="B5154" s="2">
        <f t="shared" si="729"/>
        <v>51.509999999998321</v>
      </c>
      <c r="C5154" s="428">
        <f t="shared" si="726"/>
        <v>51.51</v>
      </c>
      <c r="D5154" s="425">
        <f t="shared" si="721"/>
        <v>0.51510198908929961</v>
      </c>
      <c r="E5154" s="433">
        <f t="shared" si="727"/>
        <v>51.51</v>
      </c>
      <c r="F5154" s="430">
        <f t="shared" si="722"/>
        <v>0.52331005559526933</v>
      </c>
      <c r="G5154" s="439">
        <f t="shared" si="728"/>
        <v>51.51</v>
      </c>
      <c r="H5154" s="435">
        <f t="shared" si="723"/>
        <v>0.52331005559526933</v>
      </c>
      <c r="I5154" s="577">
        <f t="shared" si="728"/>
        <v>51.51</v>
      </c>
      <c r="J5154" s="573">
        <f t="shared" si="724"/>
        <v>0.91269850502962113</v>
      </c>
    </row>
    <row r="5155" spans="1:10" x14ac:dyDescent="0.25">
      <c r="A5155">
        <f t="shared" si="725"/>
        <v>0.51520198554015539</v>
      </c>
      <c r="B5155" s="2">
        <f t="shared" si="729"/>
        <v>51.519999999998319</v>
      </c>
      <c r="C5155" s="428">
        <f t="shared" si="726"/>
        <v>51.52</v>
      </c>
      <c r="D5155" s="425">
        <f t="shared" si="721"/>
        <v>0.51520198554017227</v>
      </c>
      <c r="E5155" s="433">
        <f t="shared" si="727"/>
        <v>51.52</v>
      </c>
      <c r="F5155" s="430">
        <f t="shared" si="722"/>
        <v>0.52340614526854279</v>
      </c>
      <c r="G5155" s="439">
        <f t="shared" si="728"/>
        <v>51.52</v>
      </c>
      <c r="H5155" s="435">
        <f t="shared" si="723"/>
        <v>0.52340614526854279</v>
      </c>
      <c r="I5155" s="577">
        <f t="shared" si="728"/>
        <v>51.52</v>
      </c>
      <c r="J5155" s="573">
        <f t="shared" si="724"/>
        <v>0.91278269720101779</v>
      </c>
    </row>
    <row r="5156" spans="1:10" x14ac:dyDescent="0.25">
      <c r="A5156">
        <f t="shared" si="725"/>
        <v>0.51530198199754518</v>
      </c>
      <c r="B5156" s="2">
        <f t="shared" si="729"/>
        <v>51.529999999998317</v>
      </c>
      <c r="C5156" s="428">
        <f t="shared" si="726"/>
        <v>51.53</v>
      </c>
      <c r="D5156" s="425">
        <f t="shared" si="721"/>
        <v>0.51530198199756194</v>
      </c>
      <c r="E5156" s="433">
        <f t="shared" si="727"/>
        <v>51.53</v>
      </c>
      <c r="F5156" s="430">
        <f t="shared" si="722"/>
        <v>0.52350223691599962</v>
      </c>
      <c r="G5156" s="439">
        <f t="shared" si="728"/>
        <v>51.53</v>
      </c>
      <c r="H5156" s="435">
        <f t="shared" si="723"/>
        <v>0.52350223691599962</v>
      </c>
      <c r="I5156" s="577">
        <f t="shared" si="728"/>
        <v>51.53</v>
      </c>
      <c r="J5156" s="573">
        <f t="shared" si="724"/>
        <v>0.91286689062934834</v>
      </c>
    </row>
    <row r="5157" spans="1:10" x14ac:dyDescent="0.25">
      <c r="A5157">
        <f t="shared" si="725"/>
        <v>0.51540197846143954</v>
      </c>
      <c r="B5157" s="2">
        <f t="shared" si="729"/>
        <v>51.539999999998315</v>
      </c>
      <c r="C5157" s="428">
        <f t="shared" si="726"/>
        <v>51.54</v>
      </c>
      <c r="D5157" s="425">
        <f t="shared" si="721"/>
        <v>0.5154019784614563</v>
      </c>
      <c r="E5157" s="433">
        <f t="shared" si="727"/>
        <v>51.54</v>
      </c>
      <c r="F5157" s="430">
        <f t="shared" si="722"/>
        <v>0.52359833053661475</v>
      </c>
      <c r="G5157" s="439">
        <f t="shared" si="728"/>
        <v>51.54</v>
      </c>
      <c r="H5157" s="435">
        <f t="shared" si="723"/>
        <v>0.52359833053661475</v>
      </c>
      <c r="I5157" s="577">
        <f t="shared" si="728"/>
        <v>51.54</v>
      </c>
      <c r="J5157" s="573">
        <f t="shared" si="724"/>
        <v>0.91295108531446278</v>
      </c>
    </row>
    <row r="5158" spans="1:10" x14ac:dyDescent="0.25">
      <c r="A5158">
        <f t="shared" si="725"/>
        <v>0.51550197493182659</v>
      </c>
      <c r="B5158" s="2">
        <f t="shared" si="729"/>
        <v>51.549999999998313</v>
      </c>
      <c r="C5158" s="428">
        <f t="shared" si="726"/>
        <v>51.55</v>
      </c>
      <c r="D5158" s="425">
        <f t="shared" si="721"/>
        <v>0.51550197493184335</v>
      </c>
      <c r="E5158" s="433">
        <f t="shared" si="727"/>
        <v>51.55</v>
      </c>
      <c r="F5158" s="430">
        <f t="shared" si="722"/>
        <v>0.52369442612936301</v>
      </c>
      <c r="G5158" s="439">
        <f t="shared" si="728"/>
        <v>51.55</v>
      </c>
      <c r="H5158" s="435">
        <f t="shared" si="723"/>
        <v>0.52369442612936301</v>
      </c>
      <c r="I5158" s="577">
        <f t="shared" si="728"/>
        <v>51.55</v>
      </c>
      <c r="J5158" s="573">
        <f t="shared" si="724"/>
        <v>0.91303528125621147</v>
      </c>
    </row>
    <row r="5159" spans="1:10" x14ac:dyDescent="0.25">
      <c r="A5159">
        <f t="shared" si="725"/>
        <v>0.51560197140869357</v>
      </c>
      <c r="B5159" s="2">
        <f t="shared" si="729"/>
        <v>51.559999999998311</v>
      </c>
      <c r="C5159" s="428">
        <f t="shared" si="726"/>
        <v>51.56</v>
      </c>
      <c r="D5159" s="425">
        <f t="shared" si="721"/>
        <v>0.51560197140871056</v>
      </c>
      <c r="E5159" s="433">
        <f t="shared" si="727"/>
        <v>51.56</v>
      </c>
      <c r="F5159" s="430">
        <f t="shared" si="722"/>
        <v>0.52379052369321999</v>
      </c>
      <c r="G5159" s="439">
        <f t="shared" si="728"/>
        <v>51.56</v>
      </c>
      <c r="H5159" s="435">
        <f t="shared" si="723"/>
        <v>0.52379052369321999</v>
      </c>
      <c r="I5159" s="577">
        <f t="shared" si="728"/>
        <v>51.56</v>
      </c>
      <c r="J5159" s="573">
        <f t="shared" si="724"/>
        <v>0.9131194784544443</v>
      </c>
    </row>
    <row r="5160" spans="1:10" x14ac:dyDescent="0.25">
      <c r="A5160">
        <f t="shared" si="725"/>
        <v>0.51570196789202882</v>
      </c>
      <c r="B5160" s="2">
        <f t="shared" si="729"/>
        <v>51.569999999998309</v>
      </c>
      <c r="C5160" s="428">
        <f t="shared" si="726"/>
        <v>51.57</v>
      </c>
      <c r="D5160" s="425">
        <f t="shared" si="721"/>
        <v>0.5157019678920457</v>
      </c>
      <c r="E5160" s="433">
        <f t="shared" si="727"/>
        <v>51.57</v>
      </c>
      <c r="F5160" s="430">
        <f t="shared" si="722"/>
        <v>0.52388662322716173</v>
      </c>
      <c r="G5160" s="439">
        <f t="shared" si="728"/>
        <v>51.57</v>
      </c>
      <c r="H5160" s="435">
        <f t="shared" si="723"/>
        <v>0.52388662322716173</v>
      </c>
      <c r="I5160" s="577">
        <f t="shared" si="728"/>
        <v>51.57</v>
      </c>
      <c r="J5160" s="573">
        <f t="shared" si="724"/>
        <v>0.91320367690901127</v>
      </c>
    </row>
    <row r="5161" spans="1:10" x14ac:dyDescent="0.25">
      <c r="A5161">
        <f t="shared" si="725"/>
        <v>0.51580196438181991</v>
      </c>
      <c r="B5161" s="2">
        <f t="shared" si="729"/>
        <v>51.579999999998307</v>
      </c>
      <c r="C5161" s="428">
        <f t="shared" si="726"/>
        <v>51.58</v>
      </c>
      <c r="D5161" s="425">
        <f t="shared" si="721"/>
        <v>0.5158019643818369</v>
      </c>
      <c r="E5161" s="433">
        <f t="shared" si="727"/>
        <v>51.58</v>
      </c>
      <c r="F5161" s="430">
        <f t="shared" si="722"/>
        <v>0.52398272473016472</v>
      </c>
      <c r="G5161" s="439">
        <f t="shared" si="728"/>
        <v>51.58</v>
      </c>
      <c r="H5161" s="435">
        <f t="shared" si="723"/>
        <v>0.52398272473016472</v>
      </c>
      <c r="I5161" s="577">
        <f t="shared" si="728"/>
        <v>51.58</v>
      </c>
      <c r="J5161" s="573">
        <f t="shared" si="724"/>
        <v>0.91328787661976296</v>
      </c>
    </row>
    <row r="5162" spans="1:10" x14ac:dyDescent="0.25">
      <c r="A5162">
        <f t="shared" si="725"/>
        <v>0.51590196087805462</v>
      </c>
      <c r="B5162" s="2">
        <f t="shared" si="729"/>
        <v>51.589999999998305</v>
      </c>
      <c r="C5162" s="428">
        <f t="shared" si="726"/>
        <v>51.59</v>
      </c>
      <c r="D5162" s="425">
        <f t="shared" si="721"/>
        <v>0.51590196087807161</v>
      </c>
      <c r="E5162" s="433">
        <f t="shared" si="727"/>
        <v>51.59</v>
      </c>
      <c r="F5162" s="430">
        <f t="shared" si="722"/>
        <v>0.52407882820120644</v>
      </c>
      <c r="G5162" s="439">
        <f t="shared" si="728"/>
        <v>51.59</v>
      </c>
      <c r="H5162" s="435">
        <f t="shared" si="723"/>
        <v>0.52407882820120644</v>
      </c>
      <c r="I5162" s="577">
        <f t="shared" si="728"/>
        <v>51.59</v>
      </c>
      <c r="J5162" s="573">
        <f t="shared" si="724"/>
        <v>0.91337207758654959</v>
      </c>
    </row>
    <row r="5163" spans="1:10" x14ac:dyDescent="0.25">
      <c r="A5163">
        <f t="shared" si="725"/>
        <v>0.51600195738072074</v>
      </c>
      <c r="B5163" s="2">
        <f t="shared" si="729"/>
        <v>51.599999999998303</v>
      </c>
      <c r="C5163" s="428">
        <f t="shared" si="726"/>
        <v>51.6</v>
      </c>
      <c r="D5163" s="425">
        <f t="shared" si="721"/>
        <v>0.51600195738073773</v>
      </c>
      <c r="E5163" s="433">
        <f t="shared" si="727"/>
        <v>51.6</v>
      </c>
      <c r="F5163" s="430">
        <f t="shared" si="722"/>
        <v>0.52417493363926404</v>
      </c>
      <c r="G5163" s="439">
        <f t="shared" si="728"/>
        <v>51.6</v>
      </c>
      <c r="H5163" s="435">
        <f t="shared" si="723"/>
        <v>0.52417493363926404</v>
      </c>
      <c r="I5163" s="577">
        <f t="shared" si="728"/>
        <v>51.6</v>
      </c>
      <c r="J5163" s="573">
        <f t="shared" si="724"/>
        <v>0.91345627980922117</v>
      </c>
    </row>
    <row r="5164" spans="1:10" x14ac:dyDescent="0.25">
      <c r="A5164">
        <f t="shared" si="725"/>
        <v>0.5161019538898064</v>
      </c>
      <c r="B5164" s="2">
        <f t="shared" si="729"/>
        <v>51.609999999998301</v>
      </c>
      <c r="C5164" s="428">
        <f t="shared" si="726"/>
        <v>51.61</v>
      </c>
      <c r="D5164" s="425">
        <f t="shared" si="721"/>
        <v>0.51610195388982338</v>
      </c>
      <c r="E5164" s="433">
        <f t="shared" si="727"/>
        <v>51.61</v>
      </c>
      <c r="F5164" s="430">
        <f t="shared" si="722"/>
        <v>0.52427104104331601</v>
      </c>
      <c r="G5164" s="439">
        <f t="shared" si="728"/>
        <v>51.61</v>
      </c>
      <c r="H5164" s="435">
        <f t="shared" si="723"/>
        <v>0.52427104104331601</v>
      </c>
      <c r="I5164" s="577">
        <f t="shared" si="728"/>
        <v>51.61</v>
      </c>
      <c r="J5164" s="573">
        <f t="shared" si="724"/>
        <v>0.91354048328762771</v>
      </c>
    </row>
    <row r="5165" spans="1:10" x14ac:dyDescent="0.25">
      <c r="A5165">
        <f t="shared" si="725"/>
        <v>0.51620195040529926</v>
      </c>
      <c r="B5165" s="2">
        <f t="shared" si="729"/>
        <v>51.619999999998299</v>
      </c>
      <c r="C5165" s="428">
        <f t="shared" si="726"/>
        <v>51.62</v>
      </c>
      <c r="D5165" s="425">
        <f t="shared" si="721"/>
        <v>0.51620195040531625</v>
      </c>
      <c r="E5165" s="433">
        <f t="shared" si="727"/>
        <v>51.62</v>
      </c>
      <c r="F5165" s="430">
        <f t="shared" si="722"/>
        <v>0.52436715041234083</v>
      </c>
      <c r="G5165" s="439">
        <f t="shared" si="728"/>
        <v>51.62</v>
      </c>
      <c r="H5165" s="435">
        <f t="shared" si="723"/>
        <v>0.52436715041234083</v>
      </c>
      <c r="I5165" s="577">
        <f t="shared" si="728"/>
        <v>51.62</v>
      </c>
      <c r="J5165" s="573">
        <f t="shared" si="724"/>
        <v>0.91362468802161978</v>
      </c>
    </row>
    <row r="5166" spans="1:10" x14ac:dyDescent="0.25">
      <c r="A5166">
        <f t="shared" si="725"/>
        <v>0.51630194692718723</v>
      </c>
      <c r="B5166" s="2">
        <f t="shared" si="729"/>
        <v>51.629999999998297</v>
      </c>
      <c r="C5166" s="428">
        <f t="shared" si="726"/>
        <v>51.63</v>
      </c>
      <c r="D5166" s="425">
        <f t="shared" si="721"/>
        <v>0.51630194692720432</v>
      </c>
      <c r="E5166" s="433">
        <f t="shared" si="727"/>
        <v>51.63</v>
      </c>
      <c r="F5166" s="430">
        <f t="shared" si="722"/>
        <v>0.52446326174531799</v>
      </c>
      <c r="G5166" s="439">
        <f t="shared" si="728"/>
        <v>51.63</v>
      </c>
      <c r="H5166" s="435">
        <f t="shared" si="723"/>
        <v>0.52446326174531799</v>
      </c>
      <c r="I5166" s="577">
        <f t="shared" si="728"/>
        <v>51.63</v>
      </c>
      <c r="J5166" s="573">
        <f t="shared" si="724"/>
        <v>0.91370889401104805</v>
      </c>
    </row>
    <row r="5167" spans="1:10" x14ac:dyDescent="0.25">
      <c r="A5167">
        <f t="shared" si="725"/>
        <v>0.51640194345545853</v>
      </c>
      <c r="B5167" s="2">
        <f t="shared" si="729"/>
        <v>51.639999999998295</v>
      </c>
      <c r="C5167" s="428">
        <f t="shared" si="726"/>
        <v>51.64</v>
      </c>
      <c r="D5167" s="425">
        <f t="shared" si="721"/>
        <v>0.51640194345547563</v>
      </c>
      <c r="E5167" s="433">
        <f t="shared" si="727"/>
        <v>51.64</v>
      </c>
      <c r="F5167" s="430">
        <f t="shared" si="722"/>
        <v>0.52455937504122696</v>
      </c>
      <c r="G5167" s="439">
        <f t="shared" si="728"/>
        <v>51.64</v>
      </c>
      <c r="H5167" s="435">
        <f t="shared" si="723"/>
        <v>0.52455937504122696</v>
      </c>
      <c r="I5167" s="577">
        <f t="shared" si="728"/>
        <v>51.64</v>
      </c>
      <c r="J5167" s="573">
        <f t="shared" si="724"/>
        <v>0.91379310125576219</v>
      </c>
    </row>
    <row r="5168" spans="1:10" x14ac:dyDescent="0.25">
      <c r="A5168">
        <f t="shared" si="725"/>
        <v>0.51650193999010074</v>
      </c>
      <c r="B5168" s="2">
        <f t="shared" si="729"/>
        <v>51.649999999998293</v>
      </c>
      <c r="C5168" s="428">
        <f t="shared" si="726"/>
        <v>51.65</v>
      </c>
      <c r="D5168" s="425">
        <f t="shared" si="721"/>
        <v>0.51650193999011784</v>
      </c>
      <c r="E5168" s="433">
        <f t="shared" si="727"/>
        <v>51.65</v>
      </c>
      <c r="F5168" s="430">
        <f t="shared" si="722"/>
        <v>0.52465549029904801</v>
      </c>
      <c r="G5168" s="439">
        <f t="shared" si="728"/>
        <v>51.65</v>
      </c>
      <c r="H5168" s="435">
        <f t="shared" si="723"/>
        <v>0.52465549029904801</v>
      </c>
      <c r="I5168" s="577">
        <f t="shared" si="728"/>
        <v>51.65</v>
      </c>
      <c r="J5168" s="573">
        <f t="shared" si="724"/>
        <v>0.9138773097556131</v>
      </c>
    </row>
    <row r="5169" spans="1:10" x14ac:dyDescent="0.25">
      <c r="A5169">
        <f t="shared" si="725"/>
        <v>0.5166019365311022</v>
      </c>
      <c r="B5169" s="2">
        <f t="shared" si="729"/>
        <v>51.659999999998291</v>
      </c>
      <c r="C5169" s="428">
        <f t="shared" si="726"/>
        <v>51.66</v>
      </c>
      <c r="D5169" s="425">
        <f t="shared" si="721"/>
        <v>0.5166019365311193</v>
      </c>
      <c r="E5169" s="433">
        <f t="shared" si="727"/>
        <v>51.66</v>
      </c>
      <c r="F5169" s="430">
        <f t="shared" si="722"/>
        <v>0.52475160751776184</v>
      </c>
      <c r="G5169" s="439">
        <f t="shared" si="728"/>
        <v>51.66</v>
      </c>
      <c r="H5169" s="435">
        <f t="shared" si="723"/>
        <v>0.52475160751776184</v>
      </c>
      <c r="I5169" s="577">
        <f t="shared" si="728"/>
        <v>51.66</v>
      </c>
      <c r="J5169" s="573">
        <f t="shared" si="724"/>
        <v>0.91396151951045068</v>
      </c>
    </row>
    <row r="5170" spans="1:10" x14ac:dyDescent="0.25">
      <c r="A5170">
        <f t="shared" si="725"/>
        <v>0.51670193307845069</v>
      </c>
      <c r="B5170" s="2">
        <f t="shared" si="729"/>
        <v>51.669999999998289</v>
      </c>
      <c r="C5170" s="428">
        <f t="shared" si="726"/>
        <v>51.67</v>
      </c>
      <c r="D5170" s="425">
        <f t="shared" si="721"/>
        <v>0.5167019330784679</v>
      </c>
      <c r="E5170" s="433">
        <f t="shared" si="727"/>
        <v>51.67</v>
      </c>
      <c r="F5170" s="430">
        <f t="shared" si="722"/>
        <v>0.52484772669635027</v>
      </c>
      <c r="G5170" s="439">
        <f t="shared" si="728"/>
        <v>51.67</v>
      </c>
      <c r="H5170" s="435">
        <f t="shared" si="723"/>
        <v>0.52484772669635027</v>
      </c>
      <c r="I5170" s="577">
        <f t="shared" si="728"/>
        <v>51.67</v>
      </c>
      <c r="J5170" s="573">
        <f t="shared" si="724"/>
        <v>0.91404573052012539</v>
      </c>
    </row>
    <row r="5171" spans="1:10" x14ac:dyDescent="0.25">
      <c r="A5171">
        <f t="shared" si="725"/>
        <v>0.51680192963213445</v>
      </c>
      <c r="B5171" s="2">
        <f t="shared" si="729"/>
        <v>51.679999999998287</v>
      </c>
      <c r="C5171" s="428">
        <f t="shared" si="726"/>
        <v>51.68</v>
      </c>
      <c r="D5171" s="425">
        <f t="shared" si="721"/>
        <v>0.51680192963215144</v>
      </c>
      <c r="E5171" s="433">
        <f t="shared" si="727"/>
        <v>51.68</v>
      </c>
      <c r="F5171" s="430">
        <f t="shared" si="722"/>
        <v>0.52494384783379433</v>
      </c>
      <c r="G5171" s="439">
        <f t="shared" si="728"/>
        <v>51.68</v>
      </c>
      <c r="H5171" s="435">
        <f t="shared" si="723"/>
        <v>0.52494384783379433</v>
      </c>
      <c r="I5171" s="577">
        <f t="shared" si="728"/>
        <v>51.68</v>
      </c>
      <c r="J5171" s="573">
        <f t="shared" si="724"/>
        <v>0.91412994278448823</v>
      </c>
    </row>
    <row r="5172" spans="1:10" x14ac:dyDescent="0.25">
      <c r="A5172">
        <f t="shared" si="725"/>
        <v>0.51690192619214126</v>
      </c>
      <c r="B5172" s="2">
        <f t="shared" si="729"/>
        <v>51.689999999998285</v>
      </c>
      <c r="C5172" s="428">
        <f t="shared" si="726"/>
        <v>51.69</v>
      </c>
      <c r="D5172" s="425">
        <f t="shared" si="721"/>
        <v>0.51690192619215847</v>
      </c>
      <c r="E5172" s="433">
        <f t="shared" si="727"/>
        <v>51.69</v>
      </c>
      <c r="F5172" s="430">
        <f t="shared" si="722"/>
        <v>0.52503997092907695</v>
      </c>
      <c r="G5172" s="439">
        <f t="shared" si="728"/>
        <v>51.69</v>
      </c>
      <c r="H5172" s="435">
        <f t="shared" si="723"/>
        <v>0.52503997092907695</v>
      </c>
      <c r="I5172" s="577">
        <f t="shared" si="728"/>
        <v>51.69</v>
      </c>
      <c r="J5172" s="573">
        <f t="shared" si="724"/>
        <v>0.91421415630338898</v>
      </c>
    </row>
    <row r="5173" spans="1:10" x14ac:dyDescent="0.25">
      <c r="A5173">
        <f t="shared" si="725"/>
        <v>0.51700192275845946</v>
      </c>
      <c r="B5173" s="2">
        <f t="shared" si="729"/>
        <v>51.699999999998283</v>
      </c>
      <c r="C5173" s="428">
        <f t="shared" si="726"/>
        <v>51.7</v>
      </c>
      <c r="D5173" s="425">
        <f t="shared" si="721"/>
        <v>0.51700192275847667</v>
      </c>
      <c r="E5173" s="433">
        <f t="shared" si="727"/>
        <v>51.7</v>
      </c>
      <c r="F5173" s="430">
        <f t="shared" si="722"/>
        <v>0.52513609598118072</v>
      </c>
      <c r="G5173" s="439">
        <f t="shared" si="728"/>
        <v>51.7</v>
      </c>
      <c r="H5173" s="435">
        <f t="shared" si="723"/>
        <v>0.52513609598118072</v>
      </c>
      <c r="I5173" s="577">
        <f t="shared" si="728"/>
        <v>51.7</v>
      </c>
      <c r="J5173" s="573">
        <f t="shared" si="724"/>
        <v>0.91429837107667888</v>
      </c>
    </row>
    <row r="5174" spans="1:10" x14ac:dyDescent="0.25">
      <c r="A5174">
        <f t="shared" si="725"/>
        <v>0.51710191933107708</v>
      </c>
      <c r="B5174" s="2">
        <f t="shared" si="729"/>
        <v>51.709999999998281</v>
      </c>
      <c r="C5174" s="428">
        <f t="shared" si="726"/>
        <v>51.71</v>
      </c>
      <c r="D5174" s="425">
        <f t="shared" si="721"/>
        <v>0.5171019193310944</v>
      </c>
      <c r="E5174" s="433">
        <f t="shared" si="727"/>
        <v>51.71</v>
      </c>
      <c r="F5174" s="430">
        <f t="shared" si="722"/>
        <v>0.525232222989089</v>
      </c>
      <c r="G5174" s="439">
        <f t="shared" si="728"/>
        <v>51.71</v>
      </c>
      <c r="H5174" s="435">
        <f t="shared" si="723"/>
        <v>0.525232222989089</v>
      </c>
      <c r="I5174" s="577">
        <f t="shared" si="728"/>
        <v>51.71</v>
      </c>
      <c r="J5174" s="573">
        <f t="shared" si="724"/>
        <v>0.91438258710420695</v>
      </c>
    </row>
    <row r="5175" spans="1:10" x14ac:dyDescent="0.25">
      <c r="A5175">
        <f t="shared" si="725"/>
        <v>0.51720191590998221</v>
      </c>
      <c r="B5175" s="2">
        <f t="shared" si="729"/>
        <v>51.719999999998279</v>
      </c>
      <c r="C5175" s="428">
        <f t="shared" si="726"/>
        <v>51.72</v>
      </c>
      <c r="D5175" s="425">
        <f t="shared" si="721"/>
        <v>0.51720191590999942</v>
      </c>
      <c r="E5175" s="433">
        <f t="shared" si="727"/>
        <v>51.72</v>
      </c>
      <c r="F5175" s="430">
        <f t="shared" si="722"/>
        <v>0.52532835195178584</v>
      </c>
      <c r="G5175" s="439">
        <f t="shared" si="728"/>
        <v>51.72</v>
      </c>
      <c r="H5175" s="435">
        <f t="shared" si="723"/>
        <v>0.52532835195178584</v>
      </c>
      <c r="I5175" s="577">
        <f t="shared" si="728"/>
        <v>51.72</v>
      </c>
      <c r="J5175" s="573">
        <f t="shared" si="724"/>
        <v>0.9144668043858255</v>
      </c>
    </row>
    <row r="5176" spans="1:10" x14ac:dyDescent="0.25">
      <c r="A5176">
        <f t="shared" si="725"/>
        <v>0.517301912495163</v>
      </c>
      <c r="B5176" s="2">
        <f t="shared" si="729"/>
        <v>51.729999999998277</v>
      </c>
      <c r="C5176" s="428">
        <f t="shared" si="726"/>
        <v>51.73</v>
      </c>
      <c r="D5176" s="425">
        <f t="shared" si="721"/>
        <v>0.51730191249518021</v>
      </c>
      <c r="E5176" s="433">
        <f t="shared" si="727"/>
        <v>51.73</v>
      </c>
      <c r="F5176" s="430">
        <f t="shared" si="722"/>
        <v>0.52542448286825549</v>
      </c>
      <c r="G5176" s="439">
        <f t="shared" si="728"/>
        <v>51.73</v>
      </c>
      <c r="H5176" s="435">
        <f t="shared" si="723"/>
        <v>0.52542448286825549</v>
      </c>
      <c r="I5176" s="577">
        <f t="shared" si="728"/>
        <v>51.73</v>
      </c>
      <c r="J5176" s="573">
        <f t="shared" si="724"/>
        <v>0.91455102292138379</v>
      </c>
    </row>
    <row r="5177" spans="1:10" x14ac:dyDescent="0.25">
      <c r="A5177">
        <f t="shared" si="725"/>
        <v>0.51740190908660777</v>
      </c>
      <c r="B5177" s="2">
        <f t="shared" si="729"/>
        <v>51.739999999998275</v>
      </c>
      <c r="C5177" s="428">
        <f t="shared" si="726"/>
        <v>51.74</v>
      </c>
      <c r="D5177" s="425">
        <f t="shared" si="721"/>
        <v>0.51740190908662498</v>
      </c>
      <c r="E5177" s="433">
        <f t="shared" si="727"/>
        <v>51.74</v>
      </c>
      <c r="F5177" s="430">
        <f t="shared" si="722"/>
        <v>0.52552061573748299</v>
      </c>
      <c r="G5177" s="439">
        <f t="shared" si="728"/>
        <v>51.74</v>
      </c>
      <c r="H5177" s="435">
        <f t="shared" si="723"/>
        <v>0.52552061573748299</v>
      </c>
      <c r="I5177" s="577">
        <f t="shared" si="728"/>
        <v>51.74</v>
      </c>
      <c r="J5177" s="573">
        <f t="shared" si="724"/>
        <v>0.9146352427107336</v>
      </c>
    </row>
    <row r="5178" spans="1:10" x14ac:dyDescent="0.25">
      <c r="A5178">
        <f t="shared" si="725"/>
        <v>0.51750190568430432</v>
      </c>
      <c r="B5178" s="2">
        <f t="shared" si="729"/>
        <v>51.749999999998273</v>
      </c>
      <c r="C5178" s="428">
        <f t="shared" si="726"/>
        <v>51.75</v>
      </c>
      <c r="D5178" s="425">
        <f t="shared" si="721"/>
        <v>0.51750190568432164</v>
      </c>
      <c r="E5178" s="433">
        <f t="shared" si="727"/>
        <v>51.75</v>
      </c>
      <c r="F5178" s="430">
        <f t="shared" si="722"/>
        <v>0.5256167505584538</v>
      </c>
      <c r="G5178" s="439">
        <f t="shared" si="728"/>
        <v>51.75</v>
      </c>
      <c r="H5178" s="435">
        <f t="shared" si="723"/>
        <v>0.5256167505584538</v>
      </c>
      <c r="I5178" s="577">
        <f t="shared" si="728"/>
        <v>51.75</v>
      </c>
      <c r="J5178" s="573">
        <f t="shared" si="724"/>
        <v>0.91471946375372393</v>
      </c>
    </row>
    <row r="5179" spans="1:10" x14ac:dyDescent="0.25">
      <c r="A5179">
        <f t="shared" si="725"/>
        <v>0.51760190228824143</v>
      </c>
      <c r="B5179" s="2">
        <f t="shared" si="729"/>
        <v>51.759999999998271</v>
      </c>
      <c r="C5179" s="428">
        <f t="shared" si="726"/>
        <v>51.76</v>
      </c>
      <c r="D5179" s="425">
        <f t="shared" si="721"/>
        <v>0.51760190228825875</v>
      </c>
      <c r="E5179" s="433">
        <f t="shared" si="727"/>
        <v>51.76</v>
      </c>
      <c r="F5179" s="430">
        <f t="shared" si="722"/>
        <v>0.52571288733015387</v>
      </c>
      <c r="G5179" s="439">
        <f t="shared" si="728"/>
        <v>51.76</v>
      </c>
      <c r="H5179" s="435">
        <f t="shared" si="723"/>
        <v>0.52571288733015387</v>
      </c>
      <c r="I5179" s="577">
        <f t="shared" si="728"/>
        <v>51.76</v>
      </c>
      <c r="J5179" s="573">
        <f t="shared" si="724"/>
        <v>0.91480368605020657</v>
      </c>
    </row>
    <row r="5180" spans="1:10" x14ac:dyDescent="0.25">
      <c r="A5180">
        <f t="shared" si="725"/>
        <v>0.5177018988984069</v>
      </c>
      <c r="B5180" s="2">
        <f t="shared" si="729"/>
        <v>51.769999999998269</v>
      </c>
      <c r="C5180" s="428">
        <f t="shared" si="726"/>
        <v>51.77</v>
      </c>
      <c r="D5180" s="425">
        <f t="shared" si="721"/>
        <v>0.51770189889842422</v>
      </c>
      <c r="E5180" s="433">
        <f t="shared" si="727"/>
        <v>51.77</v>
      </c>
      <c r="F5180" s="430">
        <f t="shared" si="722"/>
        <v>0.52580902605156965</v>
      </c>
      <c r="G5180" s="439">
        <f t="shared" si="728"/>
        <v>51.77</v>
      </c>
      <c r="H5180" s="435">
        <f t="shared" si="723"/>
        <v>0.52580902605156965</v>
      </c>
      <c r="I5180" s="577">
        <f t="shared" si="728"/>
        <v>51.77</v>
      </c>
      <c r="J5180" s="573">
        <f t="shared" si="724"/>
        <v>0.91488790960003175</v>
      </c>
    </row>
    <row r="5181" spans="1:10" x14ac:dyDescent="0.25">
      <c r="A5181">
        <f t="shared" si="725"/>
        <v>0.51780189551478928</v>
      </c>
      <c r="B5181" s="2">
        <f t="shared" si="729"/>
        <v>51.779999999998267</v>
      </c>
      <c r="C5181" s="428">
        <f t="shared" si="726"/>
        <v>51.78</v>
      </c>
      <c r="D5181" s="425">
        <f t="shared" si="721"/>
        <v>0.5178018955148066</v>
      </c>
      <c r="E5181" s="433">
        <f t="shared" si="727"/>
        <v>51.78</v>
      </c>
      <c r="F5181" s="430">
        <f t="shared" si="722"/>
        <v>0.52590516672168819</v>
      </c>
      <c r="G5181" s="439">
        <f t="shared" si="728"/>
        <v>51.78</v>
      </c>
      <c r="H5181" s="435">
        <f t="shared" si="723"/>
        <v>0.52590516672168819</v>
      </c>
      <c r="I5181" s="577">
        <f t="shared" si="728"/>
        <v>51.78</v>
      </c>
      <c r="J5181" s="573">
        <f t="shared" si="724"/>
        <v>0.91497213440305036</v>
      </c>
    </row>
    <row r="5182" spans="1:10" x14ac:dyDescent="0.25">
      <c r="A5182">
        <f t="shared" si="725"/>
        <v>0.51790189213737658</v>
      </c>
      <c r="B5182" s="2">
        <f t="shared" si="729"/>
        <v>51.789999999998265</v>
      </c>
      <c r="C5182" s="428">
        <f t="shared" si="726"/>
        <v>51.79</v>
      </c>
      <c r="D5182" s="425">
        <f t="shared" si="721"/>
        <v>0.5179018921373939</v>
      </c>
      <c r="E5182" s="433">
        <f t="shared" si="727"/>
        <v>51.79</v>
      </c>
      <c r="F5182" s="430">
        <f t="shared" si="722"/>
        <v>0.52600130933949696</v>
      </c>
      <c r="G5182" s="439">
        <f t="shared" si="728"/>
        <v>51.79</v>
      </c>
      <c r="H5182" s="435">
        <f t="shared" si="723"/>
        <v>0.52600130933949696</v>
      </c>
      <c r="I5182" s="577">
        <f t="shared" si="728"/>
        <v>51.79</v>
      </c>
      <c r="J5182" s="573">
        <f t="shared" si="724"/>
        <v>0.91505636045911265</v>
      </c>
    </row>
    <row r="5183" spans="1:10" x14ac:dyDescent="0.25">
      <c r="A5183">
        <f t="shared" si="725"/>
        <v>0.51800188876615738</v>
      </c>
      <c r="B5183" s="2">
        <f t="shared" si="729"/>
        <v>51.799999999998263</v>
      </c>
      <c r="C5183" s="428">
        <f t="shared" si="726"/>
        <v>51.8</v>
      </c>
      <c r="D5183" s="425">
        <f t="shared" si="721"/>
        <v>0.5180018887661747</v>
      </c>
      <c r="E5183" s="433">
        <f t="shared" si="727"/>
        <v>51.8</v>
      </c>
      <c r="F5183" s="430">
        <f t="shared" si="722"/>
        <v>0.5260974539039841</v>
      </c>
      <c r="G5183" s="439">
        <f t="shared" si="728"/>
        <v>51.8</v>
      </c>
      <c r="H5183" s="435">
        <f t="shared" si="723"/>
        <v>0.5260974539039841</v>
      </c>
      <c r="I5183" s="577">
        <f t="shared" si="728"/>
        <v>51.8</v>
      </c>
      <c r="J5183" s="573">
        <f t="shared" si="724"/>
        <v>0.91514058776806984</v>
      </c>
    </row>
    <row r="5184" spans="1:10" x14ac:dyDescent="0.25">
      <c r="A5184">
        <f t="shared" si="725"/>
        <v>0.5181018854011199</v>
      </c>
      <c r="B5184" s="2">
        <f t="shared" si="729"/>
        <v>51.809999999998261</v>
      </c>
      <c r="C5184" s="428">
        <f t="shared" si="726"/>
        <v>51.81</v>
      </c>
      <c r="D5184" s="425">
        <f t="shared" si="721"/>
        <v>0.51810188540113733</v>
      </c>
      <c r="E5184" s="433">
        <f t="shared" si="727"/>
        <v>51.81</v>
      </c>
      <c r="F5184" s="430">
        <f t="shared" si="722"/>
        <v>0.52619360041413832</v>
      </c>
      <c r="G5184" s="439">
        <f t="shared" si="728"/>
        <v>51.81</v>
      </c>
      <c r="H5184" s="435">
        <f t="shared" si="723"/>
        <v>0.52619360041413832</v>
      </c>
      <c r="I5184" s="577">
        <f t="shared" si="728"/>
        <v>51.81</v>
      </c>
      <c r="J5184" s="573">
        <f t="shared" si="724"/>
        <v>0.91522481632977248</v>
      </c>
    </row>
    <row r="5185" spans="1:10" x14ac:dyDescent="0.25">
      <c r="A5185">
        <f t="shared" si="725"/>
        <v>0.51820188204225237</v>
      </c>
      <c r="B5185" s="2">
        <f t="shared" si="729"/>
        <v>51.819999999998259</v>
      </c>
      <c r="C5185" s="428">
        <f t="shared" si="726"/>
        <v>51.82</v>
      </c>
      <c r="D5185" s="425">
        <f t="shared" si="721"/>
        <v>0.5182018820422698</v>
      </c>
      <c r="E5185" s="433">
        <f t="shared" si="727"/>
        <v>51.82</v>
      </c>
      <c r="F5185" s="430">
        <f t="shared" si="722"/>
        <v>0.52628974886894841</v>
      </c>
      <c r="G5185" s="439">
        <f t="shared" si="728"/>
        <v>51.82</v>
      </c>
      <c r="H5185" s="435">
        <f t="shared" si="723"/>
        <v>0.52628974886894841</v>
      </c>
      <c r="I5185" s="577">
        <f t="shared" si="728"/>
        <v>51.82</v>
      </c>
      <c r="J5185" s="573">
        <f t="shared" si="724"/>
        <v>0.91530904614407116</v>
      </c>
    </row>
    <row r="5186" spans="1:10" x14ac:dyDescent="0.25">
      <c r="A5186">
        <f t="shared" si="725"/>
        <v>0.51830187868954347</v>
      </c>
      <c r="B5186" s="2">
        <f t="shared" si="729"/>
        <v>51.829999999998257</v>
      </c>
      <c r="C5186" s="428">
        <f t="shared" si="726"/>
        <v>51.83</v>
      </c>
      <c r="D5186" s="425">
        <f t="shared" si="721"/>
        <v>0.5183018786895609</v>
      </c>
      <c r="E5186" s="433">
        <f t="shared" si="727"/>
        <v>51.83</v>
      </c>
      <c r="F5186" s="430">
        <f t="shared" si="722"/>
        <v>0.52638589926740398</v>
      </c>
      <c r="G5186" s="439">
        <f t="shared" si="728"/>
        <v>51.83</v>
      </c>
      <c r="H5186" s="435">
        <f t="shared" si="723"/>
        <v>0.52638589926740398</v>
      </c>
      <c r="I5186" s="577">
        <f t="shared" si="728"/>
        <v>51.83</v>
      </c>
      <c r="J5186" s="573">
        <f t="shared" si="724"/>
        <v>0.91539327721081687</v>
      </c>
    </row>
    <row r="5187" spans="1:10" x14ac:dyDescent="0.25">
      <c r="A5187">
        <f t="shared" si="725"/>
        <v>0.51840187534298132</v>
      </c>
      <c r="B5187" s="2">
        <f t="shared" si="729"/>
        <v>51.839999999998255</v>
      </c>
      <c r="C5187" s="428">
        <f t="shared" si="726"/>
        <v>51.84</v>
      </c>
      <c r="D5187" s="425">
        <f t="shared" ref="D5187:D5250" si="730">(((1+C5187/100)^D$2)*C5187/100)/(((1+C5187/100)^D$2)-1)</f>
        <v>0.51840187534299875</v>
      </c>
      <c r="E5187" s="433">
        <f t="shared" si="727"/>
        <v>51.84</v>
      </c>
      <c r="F5187" s="430">
        <f t="shared" ref="F5187:F5250" si="731">(((1+E5187/100)^F$2)*E5187/100)/(((1+E5187/100)^F$2)-1)</f>
        <v>0.52648205160849559</v>
      </c>
      <c r="G5187" s="439">
        <f t="shared" si="728"/>
        <v>51.84</v>
      </c>
      <c r="H5187" s="435">
        <f t="shared" ref="H5187:H5250" si="732">(((1+G5187/100)^H$2)*G5187/100)/(((1+G5187/100)^H$2)-1)</f>
        <v>0.52648205160849559</v>
      </c>
      <c r="I5187" s="577">
        <f t="shared" si="728"/>
        <v>51.84</v>
      </c>
      <c r="J5187" s="573">
        <f t="shared" ref="J5187:J5250" si="733">(((1+I5187/100)^J$2)*I5187/100)/(((1+I5187/100)^J$2)-1)</f>
        <v>0.91547750952986018</v>
      </c>
    </row>
    <row r="5188" spans="1:10" x14ac:dyDescent="0.25">
      <c r="A5188">
        <f t="shared" si="725"/>
        <v>0.51850187200255449</v>
      </c>
      <c r="B5188" s="2">
        <f t="shared" si="729"/>
        <v>51.849999999998253</v>
      </c>
      <c r="C5188" s="428">
        <f t="shared" si="726"/>
        <v>51.85</v>
      </c>
      <c r="D5188" s="425">
        <f t="shared" si="730"/>
        <v>0.51850187200257203</v>
      </c>
      <c r="E5188" s="433">
        <f t="shared" si="727"/>
        <v>51.85</v>
      </c>
      <c r="F5188" s="430">
        <f t="shared" si="731"/>
        <v>0.52657820589121329</v>
      </c>
      <c r="G5188" s="439">
        <f t="shared" si="728"/>
        <v>51.85</v>
      </c>
      <c r="H5188" s="435">
        <f t="shared" si="732"/>
        <v>0.52657820589121329</v>
      </c>
      <c r="I5188" s="577">
        <f t="shared" si="728"/>
        <v>51.85</v>
      </c>
      <c r="J5188" s="573">
        <f t="shared" si="733"/>
        <v>0.91556174310105221</v>
      </c>
    </row>
    <row r="5189" spans="1:10" x14ac:dyDescent="0.25">
      <c r="A5189">
        <f t="shared" ref="A5189:A5252" si="734">(((1+B5189/100)^A$2)*B5189/100)/(((1+B5189/100)^A$2)-1)</f>
        <v>0.51860186866825142</v>
      </c>
      <c r="B5189" s="2">
        <f t="shared" si="729"/>
        <v>51.859999999998251</v>
      </c>
      <c r="C5189" s="428">
        <f t="shared" si="726"/>
        <v>51.86</v>
      </c>
      <c r="D5189" s="425">
        <f t="shared" si="730"/>
        <v>0.51860186866826885</v>
      </c>
      <c r="E5189" s="433">
        <f t="shared" si="727"/>
        <v>51.86</v>
      </c>
      <c r="F5189" s="430">
        <f t="shared" si="731"/>
        <v>0.52667436211454854</v>
      </c>
      <c r="G5189" s="439">
        <f t="shared" si="728"/>
        <v>51.86</v>
      </c>
      <c r="H5189" s="435">
        <f t="shared" si="732"/>
        <v>0.52667436211454854</v>
      </c>
      <c r="I5189" s="577">
        <f t="shared" si="728"/>
        <v>51.86</v>
      </c>
      <c r="J5189" s="573">
        <f t="shared" si="733"/>
        <v>0.91564597792424363</v>
      </c>
    </row>
    <row r="5190" spans="1:10" x14ac:dyDescent="0.25">
      <c r="A5190">
        <f t="shared" si="734"/>
        <v>0.51870186534006046</v>
      </c>
      <c r="B5190" s="2">
        <f t="shared" si="729"/>
        <v>51.86999999999825</v>
      </c>
      <c r="C5190" s="428">
        <f t="shared" ref="C5190:C5253" si="735">ROUND(C5189+0.01,2)</f>
        <v>51.87</v>
      </c>
      <c r="D5190" s="425">
        <f t="shared" si="730"/>
        <v>0.51870186534007801</v>
      </c>
      <c r="E5190" s="433">
        <f t="shared" ref="E5190:E5253" si="736">ROUND(E5189+0.01,2)</f>
        <v>51.87</v>
      </c>
      <c r="F5190" s="430">
        <f t="shared" si="731"/>
        <v>0.52677052027749294</v>
      </c>
      <c r="G5190" s="439">
        <f t="shared" ref="G5190:I5253" si="737">ROUND(G5189+0.01,2)</f>
        <v>51.87</v>
      </c>
      <c r="H5190" s="435">
        <f t="shared" si="732"/>
        <v>0.52677052027749294</v>
      </c>
      <c r="I5190" s="577">
        <f t="shared" si="737"/>
        <v>51.87</v>
      </c>
      <c r="J5190" s="573">
        <f t="shared" si="733"/>
        <v>0.91573021399928534</v>
      </c>
    </row>
    <row r="5191" spans="1:10" x14ac:dyDescent="0.25">
      <c r="A5191">
        <f t="shared" si="734"/>
        <v>0.51880186201797018</v>
      </c>
      <c r="B5191" s="2">
        <f t="shared" si="729"/>
        <v>51.879999999998248</v>
      </c>
      <c r="C5191" s="428">
        <f t="shared" si="735"/>
        <v>51.88</v>
      </c>
      <c r="D5191" s="425">
        <f t="shared" si="730"/>
        <v>0.51880186201798772</v>
      </c>
      <c r="E5191" s="433">
        <f t="shared" si="736"/>
        <v>51.88</v>
      </c>
      <c r="F5191" s="430">
        <f t="shared" si="731"/>
        <v>0.52686668037903894</v>
      </c>
      <c r="G5191" s="439">
        <f t="shared" si="737"/>
        <v>51.88</v>
      </c>
      <c r="H5191" s="435">
        <f t="shared" si="732"/>
        <v>0.52686668037903894</v>
      </c>
      <c r="I5191" s="577">
        <f t="shared" si="737"/>
        <v>51.88</v>
      </c>
      <c r="J5191" s="573">
        <f t="shared" si="733"/>
        <v>0.91581445132602812</v>
      </c>
    </row>
    <row r="5192" spans="1:10" x14ac:dyDescent="0.25">
      <c r="A5192">
        <f t="shared" si="734"/>
        <v>0.51890185870196914</v>
      </c>
      <c r="B5192" s="2">
        <f t="shared" si="729"/>
        <v>51.889999999998246</v>
      </c>
      <c r="C5192" s="428">
        <f t="shared" si="735"/>
        <v>51.89</v>
      </c>
      <c r="D5192" s="425">
        <f t="shared" si="730"/>
        <v>0.51890185870198668</v>
      </c>
      <c r="E5192" s="433">
        <f t="shared" si="736"/>
        <v>51.89</v>
      </c>
      <c r="F5192" s="430">
        <f t="shared" si="731"/>
        <v>0.5269628424181787</v>
      </c>
      <c r="G5192" s="439">
        <f t="shared" si="737"/>
        <v>51.89</v>
      </c>
      <c r="H5192" s="435">
        <f t="shared" si="732"/>
        <v>0.5269628424181787</v>
      </c>
      <c r="I5192" s="577">
        <f t="shared" si="737"/>
        <v>51.89</v>
      </c>
      <c r="J5192" s="573">
        <f t="shared" si="733"/>
        <v>0.91589868990432333</v>
      </c>
    </row>
    <row r="5193" spans="1:10" x14ac:dyDescent="0.25">
      <c r="A5193">
        <f t="shared" si="734"/>
        <v>0.51900185539204591</v>
      </c>
      <c r="B5193" s="2">
        <f t="shared" si="729"/>
        <v>51.899999999998244</v>
      </c>
      <c r="C5193" s="428">
        <f t="shared" si="735"/>
        <v>51.9</v>
      </c>
      <c r="D5193" s="425">
        <f t="shared" si="730"/>
        <v>0.51900185539206334</v>
      </c>
      <c r="E5193" s="433">
        <f t="shared" si="736"/>
        <v>51.9</v>
      </c>
      <c r="F5193" s="430">
        <f t="shared" si="731"/>
        <v>0.5270590063939059</v>
      </c>
      <c r="G5193" s="439">
        <f t="shared" si="737"/>
        <v>51.9</v>
      </c>
      <c r="H5193" s="435">
        <f t="shared" si="732"/>
        <v>0.5270590063939059</v>
      </c>
      <c r="I5193" s="577">
        <f t="shared" si="737"/>
        <v>51.9</v>
      </c>
      <c r="J5193" s="573">
        <f t="shared" si="733"/>
        <v>0.9159829297340214</v>
      </c>
    </row>
    <row r="5194" spans="1:10" x14ac:dyDescent="0.25">
      <c r="A5194">
        <f t="shared" si="734"/>
        <v>0.51910185208818882</v>
      </c>
      <c r="B5194" s="2">
        <f t="shared" si="729"/>
        <v>51.909999999998242</v>
      </c>
      <c r="C5194" s="428">
        <f t="shared" si="735"/>
        <v>51.91</v>
      </c>
      <c r="D5194" s="425">
        <f t="shared" si="730"/>
        <v>0.51910185208820636</v>
      </c>
      <c r="E5194" s="433">
        <f t="shared" si="736"/>
        <v>51.91</v>
      </c>
      <c r="F5194" s="430">
        <f t="shared" si="731"/>
        <v>0.52715517230521414</v>
      </c>
      <c r="G5194" s="439">
        <f t="shared" si="737"/>
        <v>51.91</v>
      </c>
      <c r="H5194" s="435">
        <f t="shared" si="732"/>
        <v>0.52715517230521414</v>
      </c>
      <c r="I5194" s="577">
        <f t="shared" si="737"/>
        <v>51.91</v>
      </c>
      <c r="J5194" s="573">
        <f t="shared" si="733"/>
        <v>0.91606717081497357</v>
      </c>
    </row>
    <row r="5195" spans="1:10" x14ac:dyDescent="0.25">
      <c r="A5195">
        <f t="shared" si="734"/>
        <v>0.51920184879038667</v>
      </c>
      <c r="B5195" s="2">
        <f t="shared" si="729"/>
        <v>51.91999999999824</v>
      </c>
      <c r="C5195" s="428">
        <f t="shared" si="735"/>
        <v>51.92</v>
      </c>
      <c r="D5195" s="425">
        <f t="shared" si="730"/>
        <v>0.51920184879040432</v>
      </c>
      <c r="E5195" s="433">
        <f t="shared" si="736"/>
        <v>51.92</v>
      </c>
      <c r="F5195" s="430">
        <f t="shared" si="731"/>
        <v>0.52725134015109754</v>
      </c>
      <c r="G5195" s="439">
        <f t="shared" si="737"/>
        <v>51.92</v>
      </c>
      <c r="H5195" s="435">
        <f t="shared" si="732"/>
        <v>0.52725134015109754</v>
      </c>
      <c r="I5195" s="577">
        <f t="shared" si="737"/>
        <v>51.92</v>
      </c>
      <c r="J5195" s="573">
        <f t="shared" si="733"/>
        <v>0.91615141314703064</v>
      </c>
    </row>
    <row r="5196" spans="1:10" x14ac:dyDescent="0.25">
      <c r="A5196">
        <f t="shared" si="734"/>
        <v>0.51930184549862812</v>
      </c>
      <c r="B5196" s="2">
        <f t="shared" si="729"/>
        <v>51.929999999998238</v>
      </c>
      <c r="C5196" s="428">
        <f t="shared" si="735"/>
        <v>51.93</v>
      </c>
      <c r="D5196" s="425">
        <f t="shared" si="730"/>
        <v>0.51930184549864555</v>
      </c>
      <c r="E5196" s="433">
        <f t="shared" si="736"/>
        <v>51.93</v>
      </c>
      <c r="F5196" s="430">
        <f t="shared" si="731"/>
        <v>0.52734750993055113</v>
      </c>
      <c r="G5196" s="439">
        <f t="shared" si="737"/>
        <v>51.93</v>
      </c>
      <c r="H5196" s="435">
        <f t="shared" si="732"/>
        <v>0.52734750993055113</v>
      </c>
      <c r="I5196" s="577">
        <f t="shared" si="737"/>
        <v>51.93</v>
      </c>
      <c r="J5196" s="573">
        <f t="shared" si="733"/>
        <v>0.91623565673004415</v>
      </c>
    </row>
    <row r="5197" spans="1:10" x14ac:dyDescent="0.25">
      <c r="A5197">
        <f t="shared" si="734"/>
        <v>0.51940184221290153</v>
      </c>
      <c r="B5197" s="2">
        <f t="shared" si="729"/>
        <v>51.939999999998236</v>
      </c>
      <c r="C5197" s="428">
        <f t="shared" si="735"/>
        <v>51.94</v>
      </c>
      <c r="D5197" s="425">
        <f t="shared" si="730"/>
        <v>0.51940184221291907</v>
      </c>
      <c r="E5197" s="433">
        <f t="shared" si="736"/>
        <v>51.94</v>
      </c>
      <c r="F5197" s="430">
        <f t="shared" si="731"/>
        <v>0.52744368164256994</v>
      </c>
      <c r="G5197" s="439">
        <f t="shared" si="737"/>
        <v>51.94</v>
      </c>
      <c r="H5197" s="435">
        <f t="shared" si="732"/>
        <v>0.52744368164256994</v>
      </c>
      <c r="I5197" s="577">
        <f t="shared" si="737"/>
        <v>51.94</v>
      </c>
      <c r="J5197" s="573">
        <f t="shared" si="733"/>
        <v>0.91631990156386423</v>
      </c>
    </row>
    <row r="5198" spans="1:10" x14ac:dyDescent="0.25">
      <c r="A5198">
        <f t="shared" si="734"/>
        <v>0.51950183893319557</v>
      </c>
      <c r="B5198" s="2">
        <f t="shared" si="729"/>
        <v>51.949999999998234</v>
      </c>
      <c r="C5198" s="428">
        <f t="shared" si="735"/>
        <v>51.95</v>
      </c>
      <c r="D5198" s="425">
        <f t="shared" si="730"/>
        <v>0.51950183893321322</v>
      </c>
      <c r="E5198" s="433">
        <f t="shared" si="736"/>
        <v>51.95</v>
      </c>
      <c r="F5198" s="430">
        <f t="shared" si="731"/>
        <v>0.52753985528614999</v>
      </c>
      <c r="G5198" s="439">
        <f t="shared" si="737"/>
        <v>51.95</v>
      </c>
      <c r="H5198" s="435">
        <f t="shared" si="732"/>
        <v>0.52753985528614999</v>
      </c>
      <c r="I5198" s="577">
        <f t="shared" si="737"/>
        <v>51.95</v>
      </c>
      <c r="J5198" s="573">
        <f t="shared" si="733"/>
        <v>0.91640414764834299</v>
      </c>
    </row>
    <row r="5199" spans="1:10" x14ac:dyDescent="0.25">
      <c r="A5199">
        <f t="shared" si="734"/>
        <v>0.51960183565949913</v>
      </c>
      <c r="B5199" s="2">
        <f t="shared" si="729"/>
        <v>51.959999999998232</v>
      </c>
      <c r="C5199" s="428">
        <f t="shared" si="735"/>
        <v>51.96</v>
      </c>
      <c r="D5199" s="425">
        <f t="shared" si="730"/>
        <v>0.5196018356595169</v>
      </c>
      <c r="E5199" s="433">
        <f t="shared" si="736"/>
        <v>51.96</v>
      </c>
      <c r="F5199" s="430">
        <f t="shared" si="731"/>
        <v>0.52763603086028743</v>
      </c>
      <c r="G5199" s="439">
        <f t="shared" si="737"/>
        <v>51.96</v>
      </c>
      <c r="H5199" s="435">
        <f t="shared" si="732"/>
        <v>0.52763603086028743</v>
      </c>
      <c r="I5199" s="577">
        <f t="shared" si="737"/>
        <v>51.96</v>
      </c>
      <c r="J5199" s="573">
        <f t="shared" si="733"/>
        <v>0.91648839498333068</v>
      </c>
    </row>
    <row r="5200" spans="1:10" x14ac:dyDescent="0.25">
      <c r="A5200">
        <f t="shared" si="734"/>
        <v>0.51970183239180079</v>
      </c>
      <c r="B5200" s="2">
        <f t="shared" si="729"/>
        <v>51.96999999999823</v>
      </c>
      <c r="C5200" s="428">
        <f t="shared" si="735"/>
        <v>51.97</v>
      </c>
      <c r="D5200" s="425">
        <f t="shared" si="730"/>
        <v>0.51970183239181855</v>
      </c>
      <c r="E5200" s="433">
        <f t="shared" si="736"/>
        <v>51.97</v>
      </c>
      <c r="F5200" s="430">
        <f t="shared" si="731"/>
        <v>0.52773220836397916</v>
      </c>
      <c r="G5200" s="439">
        <f t="shared" si="737"/>
        <v>51.97</v>
      </c>
      <c r="H5200" s="435">
        <f t="shared" si="732"/>
        <v>0.52773220836397916</v>
      </c>
      <c r="I5200" s="577">
        <f t="shared" si="737"/>
        <v>51.97</v>
      </c>
      <c r="J5200" s="573">
        <f t="shared" si="733"/>
        <v>0.91657264356867907</v>
      </c>
    </row>
    <row r="5201" spans="1:10" x14ac:dyDescent="0.25">
      <c r="A5201">
        <f t="shared" si="734"/>
        <v>0.51980182913008932</v>
      </c>
      <c r="B5201" s="2">
        <f t="shared" si="729"/>
        <v>51.979999999998228</v>
      </c>
      <c r="C5201" s="428">
        <f t="shared" si="735"/>
        <v>51.98</v>
      </c>
      <c r="D5201" s="425">
        <f t="shared" si="730"/>
        <v>0.51980182913010708</v>
      </c>
      <c r="E5201" s="433">
        <f t="shared" si="736"/>
        <v>51.98</v>
      </c>
      <c r="F5201" s="430">
        <f t="shared" si="731"/>
        <v>0.52782838779622232</v>
      </c>
      <c r="G5201" s="439">
        <f t="shared" si="737"/>
        <v>51.98</v>
      </c>
      <c r="H5201" s="435">
        <f t="shared" si="732"/>
        <v>0.52782838779622232</v>
      </c>
      <c r="I5201" s="577">
        <f t="shared" si="737"/>
        <v>51.98</v>
      </c>
      <c r="J5201" s="573">
        <f t="shared" si="733"/>
        <v>0.91665689340423839</v>
      </c>
    </row>
    <row r="5202" spans="1:10" x14ac:dyDescent="0.25">
      <c r="A5202">
        <f t="shared" si="734"/>
        <v>0.5199018258743533</v>
      </c>
      <c r="B5202" s="2">
        <f t="shared" si="729"/>
        <v>51.989999999998226</v>
      </c>
      <c r="C5202" s="428">
        <f t="shared" si="735"/>
        <v>51.99</v>
      </c>
      <c r="D5202" s="425">
        <f t="shared" si="730"/>
        <v>0.51990182587437106</v>
      </c>
      <c r="E5202" s="433">
        <f t="shared" si="736"/>
        <v>51.99</v>
      </c>
      <c r="F5202" s="430">
        <f t="shared" si="731"/>
        <v>0.52792456915601516</v>
      </c>
      <c r="G5202" s="439">
        <f t="shared" si="737"/>
        <v>51.99</v>
      </c>
      <c r="H5202" s="435">
        <f t="shared" si="732"/>
        <v>0.52792456915601516</v>
      </c>
      <c r="I5202" s="577">
        <f t="shared" si="737"/>
        <v>51.99</v>
      </c>
      <c r="J5202" s="573">
        <f t="shared" si="733"/>
        <v>0.91674114448986077</v>
      </c>
    </row>
    <row r="5203" spans="1:10" x14ac:dyDescent="0.25">
      <c r="A5203">
        <f t="shared" si="734"/>
        <v>0.52000182262458172</v>
      </c>
      <c r="B5203" s="2">
        <f t="shared" si="729"/>
        <v>51.999999999998224</v>
      </c>
      <c r="C5203" s="428">
        <f t="shared" si="735"/>
        <v>52</v>
      </c>
      <c r="D5203" s="425">
        <f t="shared" si="730"/>
        <v>0.52000182262459937</v>
      </c>
      <c r="E5203" s="433">
        <f t="shared" si="736"/>
        <v>52</v>
      </c>
      <c r="F5203" s="430">
        <f t="shared" si="731"/>
        <v>0.52802075244235569</v>
      </c>
      <c r="G5203" s="439">
        <f t="shared" si="737"/>
        <v>52</v>
      </c>
      <c r="H5203" s="435">
        <f t="shared" si="732"/>
        <v>0.52802075244235569</v>
      </c>
      <c r="I5203" s="577">
        <f t="shared" si="737"/>
        <v>52</v>
      </c>
      <c r="J5203" s="573">
        <f t="shared" si="733"/>
        <v>0.91682539682539688</v>
      </c>
    </row>
    <row r="5204" spans="1:10" x14ac:dyDescent="0.25">
      <c r="A5204">
        <f t="shared" si="734"/>
        <v>0.52010181938076294</v>
      </c>
      <c r="B5204" s="2">
        <f t="shared" si="729"/>
        <v>52.009999999998222</v>
      </c>
      <c r="C5204" s="428">
        <f t="shared" si="735"/>
        <v>52.01</v>
      </c>
      <c r="D5204" s="425">
        <f t="shared" si="730"/>
        <v>0.52010181938078071</v>
      </c>
      <c r="E5204" s="433">
        <f t="shared" si="736"/>
        <v>52.01</v>
      </c>
      <c r="F5204" s="430">
        <f t="shared" si="731"/>
        <v>0.52811693765424284</v>
      </c>
      <c r="G5204" s="439">
        <f t="shared" si="737"/>
        <v>52.01</v>
      </c>
      <c r="H5204" s="435">
        <f t="shared" si="732"/>
        <v>0.52811693765424284</v>
      </c>
      <c r="I5204" s="577">
        <f t="shared" si="737"/>
        <v>52.01</v>
      </c>
      <c r="J5204" s="573">
        <f t="shared" si="733"/>
        <v>0.91690965041069805</v>
      </c>
    </row>
    <row r="5205" spans="1:10" x14ac:dyDescent="0.25">
      <c r="A5205">
        <f t="shared" si="734"/>
        <v>0.5202018161428863</v>
      </c>
      <c r="B5205" s="2">
        <f t="shared" si="729"/>
        <v>52.01999999999822</v>
      </c>
      <c r="C5205" s="428">
        <f t="shared" si="735"/>
        <v>52.02</v>
      </c>
      <c r="D5205" s="425">
        <f t="shared" si="730"/>
        <v>0.52020181614290406</v>
      </c>
      <c r="E5205" s="433">
        <f t="shared" si="736"/>
        <v>52.02</v>
      </c>
      <c r="F5205" s="430">
        <f t="shared" si="731"/>
        <v>0.52821312479067628</v>
      </c>
      <c r="G5205" s="439">
        <f t="shared" si="737"/>
        <v>52.02</v>
      </c>
      <c r="H5205" s="435">
        <f t="shared" si="732"/>
        <v>0.52821312479067628</v>
      </c>
      <c r="I5205" s="577">
        <f t="shared" si="737"/>
        <v>52.02</v>
      </c>
      <c r="J5205" s="573">
        <f t="shared" si="733"/>
        <v>0.91699390524561553</v>
      </c>
    </row>
    <row r="5206" spans="1:10" x14ac:dyDescent="0.25">
      <c r="A5206">
        <f t="shared" si="734"/>
        <v>0.52030181291094013</v>
      </c>
      <c r="B5206" s="2">
        <f t="shared" si="729"/>
        <v>52.029999999998218</v>
      </c>
      <c r="C5206" s="428">
        <f t="shared" si="735"/>
        <v>52.03</v>
      </c>
      <c r="D5206" s="425">
        <f t="shared" si="730"/>
        <v>0.52030181291095801</v>
      </c>
      <c r="E5206" s="433">
        <f t="shared" si="736"/>
        <v>52.03</v>
      </c>
      <c r="F5206" s="430">
        <f t="shared" si="731"/>
        <v>0.5283093138506556</v>
      </c>
      <c r="G5206" s="439">
        <f t="shared" si="737"/>
        <v>52.03</v>
      </c>
      <c r="H5206" s="435">
        <f t="shared" si="732"/>
        <v>0.5283093138506556</v>
      </c>
      <c r="I5206" s="577">
        <f t="shared" si="737"/>
        <v>52.03</v>
      </c>
      <c r="J5206" s="573">
        <f t="shared" si="733"/>
        <v>0.91707816133000042</v>
      </c>
    </row>
    <row r="5207" spans="1:10" x14ac:dyDescent="0.25">
      <c r="A5207">
        <f t="shared" si="734"/>
        <v>0.52040180968491367</v>
      </c>
      <c r="B5207" s="2">
        <f t="shared" si="729"/>
        <v>52.039999999998216</v>
      </c>
      <c r="C5207" s="428">
        <f t="shared" si="735"/>
        <v>52.04</v>
      </c>
      <c r="D5207" s="425">
        <f t="shared" si="730"/>
        <v>0.52040180968493155</v>
      </c>
      <c r="E5207" s="433">
        <f t="shared" si="736"/>
        <v>52.04</v>
      </c>
      <c r="F5207" s="430">
        <f t="shared" si="731"/>
        <v>0.52840550483318127</v>
      </c>
      <c r="G5207" s="439">
        <f t="shared" si="737"/>
        <v>52.04</v>
      </c>
      <c r="H5207" s="435">
        <f t="shared" si="732"/>
        <v>0.52840550483318127</v>
      </c>
      <c r="I5207" s="577">
        <f t="shared" si="737"/>
        <v>52.04</v>
      </c>
      <c r="J5207" s="573">
        <f t="shared" si="733"/>
        <v>0.91716241866370418</v>
      </c>
    </row>
    <row r="5208" spans="1:10" x14ac:dyDescent="0.25">
      <c r="A5208">
        <f t="shared" si="734"/>
        <v>0.52050180646479538</v>
      </c>
      <c r="B5208" s="2">
        <f t="shared" si="729"/>
        <v>52.049999999998214</v>
      </c>
      <c r="C5208" s="428">
        <f t="shared" si="735"/>
        <v>52.05</v>
      </c>
      <c r="D5208" s="425">
        <f t="shared" si="730"/>
        <v>0.52050180646481337</v>
      </c>
      <c r="E5208" s="433">
        <f t="shared" si="736"/>
        <v>52.05</v>
      </c>
      <c r="F5208" s="430">
        <f t="shared" si="731"/>
        <v>0.52850169773725442</v>
      </c>
      <c r="G5208" s="439">
        <f t="shared" si="737"/>
        <v>52.05</v>
      </c>
      <c r="H5208" s="435">
        <f t="shared" si="732"/>
        <v>0.52850169773725442</v>
      </c>
      <c r="I5208" s="577">
        <f t="shared" si="737"/>
        <v>52.05</v>
      </c>
      <c r="J5208" s="573">
        <f t="shared" si="733"/>
        <v>0.91724667724657805</v>
      </c>
    </row>
    <row r="5209" spans="1:10" x14ac:dyDescent="0.25">
      <c r="A5209">
        <f t="shared" si="734"/>
        <v>0.52060180325057459</v>
      </c>
      <c r="B5209" s="2">
        <f t="shared" si="729"/>
        <v>52.059999999998212</v>
      </c>
      <c r="C5209" s="428">
        <f t="shared" si="735"/>
        <v>52.06</v>
      </c>
      <c r="D5209" s="425">
        <f t="shared" si="730"/>
        <v>0.52060180325059247</v>
      </c>
      <c r="E5209" s="433">
        <f t="shared" si="736"/>
        <v>52.06</v>
      </c>
      <c r="F5209" s="430">
        <f t="shared" si="731"/>
        <v>0.52859789256187628</v>
      </c>
      <c r="G5209" s="439">
        <f t="shared" si="737"/>
        <v>52.06</v>
      </c>
      <c r="H5209" s="435">
        <f t="shared" si="732"/>
        <v>0.52859789256187628</v>
      </c>
      <c r="I5209" s="577">
        <f t="shared" si="737"/>
        <v>52.06</v>
      </c>
      <c r="J5209" s="573">
        <f t="shared" si="733"/>
        <v>0.91733093707847346</v>
      </c>
    </row>
    <row r="5210" spans="1:10" x14ac:dyDescent="0.25">
      <c r="A5210">
        <f t="shared" si="734"/>
        <v>0.52070180004223987</v>
      </c>
      <c r="B5210" s="2">
        <f t="shared" si="729"/>
        <v>52.06999999999821</v>
      </c>
      <c r="C5210" s="428">
        <f t="shared" si="735"/>
        <v>52.07</v>
      </c>
      <c r="D5210" s="425">
        <f t="shared" si="730"/>
        <v>0.52070180004225775</v>
      </c>
      <c r="E5210" s="433">
        <f t="shared" si="736"/>
        <v>52.07</v>
      </c>
      <c r="F5210" s="430">
        <f t="shared" si="731"/>
        <v>0.52869408930604889</v>
      </c>
      <c r="G5210" s="439">
        <f t="shared" si="737"/>
        <v>52.07</v>
      </c>
      <c r="H5210" s="435">
        <f t="shared" si="732"/>
        <v>0.52869408930604889</v>
      </c>
      <c r="I5210" s="577">
        <f t="shared" si="737"/>
        <v>52.07</v>
      </c>
      <c r="J5210" s="573">
        <f t="shared" si="733"/>
        <v>0.91741519815924144</v>
      </c>
    </row>
    <row r="5211" spans="1:10" x14ac:dyDescent="0.25">
      <c r="A5211">
        <f t="shared" si="734"/>
        <v>0.52080179683978034</v>
      </c>
      <c r="B5211" s="2">
        <f t="shared" si="729"/>
        <v>52.079999999998208</v>
      </c>
      <c r="C5211" s="428">
        <f t="shared" si="735"/>
        <v>52.08</v>
      </c>
      <c r="D5211" s="425">
        <f t="shared" si="730"/>
        <v>0.52080179683979821</v>
      </c>
      <c r="E5211" s="433">
        <f t="shared" si="736"/>
        <v>52.08</v>
      </c>
      <c r="F5211" s="430">
        <f t="shared" si="731"/>
        <v>0.5287902879687747</v>
      </c>
      <c r="G5211" s="439">
        <f t="shared" si="737"/>
        <v>52.08</v>
      </c>
      <c r="H5211" s="435">
        <f t="shared" si="732"/>
        <v>0.5287902879687747</v>
      </c>
      <c r="I5211" s="577">
        <f t="shared" si="737"/>
        <v>52.08</v>
      </c>
      <c r="J5211" s="573">
        <f t="shared" si="733"/>
        <v>0.91749946048873376</v>
      </c>
    </row>
    <row r="5212" spans="1:10" x14ac:dyDescent="0.25">
      <c r="A5212">
        <f t="shared" si="734"/>
        <v>0.52090179364318479</v>
      </c>
      <c r="B5212" s="2">
        <f t="shared" si="729"/>
        <v>52.089999999998206</v>
      </c>
      <c r="C5212" s="428">
        <f t="shared" si="735"/>
        <v>52.09</v>
      </c>
      <c r="D5212" s="425">
        <f t="shared" si="730"/>
        <v>0.52090179364320266</v>
      </c>
      <c r="E5212" s="433">
        <f t="shared" si="736"/>
        <v>52.09</v>
      </c>
      <c r="F5212" s="430">
        <f t="shared" si="731"/>
        <v>0.52888648854905673</v>
      </c>
      <c r="G5212" s="439">
        <f t="shared" si="737"/>
        <v>52.09</v>
      </c>
      <c r="H5212" s="435">
        <f t="shared" si="732"/>
        <v>0.52888648854905673</v>
      </c>
      <c r="I5212" s="577">
        <f t="shared" si="737"/>
        <v>52.09</v>
      </c>
      <c r="J5212" s="573">
        <f t="shared" si="733"/>
        <v>0.91758372406680133</v>
      </c>
    </row>
    <row r="5213" spans="1:10" x14ac:dyDescent="0.25">
      <c r="A5213">
        <f t="shared" si="734"/>
        <v>0.52100179045244233</v>
      </c>
      <c r="B5213" s="2">
        <f t="shared" si="729"/>
        <v>52.099999999998204</v>
      </c>
      <c r="C5213" s="428">
        <f t="shared" si="735"/>
        <v>52.1</v>
      </c>
      <c r="D5213" s="425">
        <f t="shared" si="730"/>
        <v>0.52100179045246031</v>
      </c>
      <c r="E5213" s="433">
        <f t="shared" si="736"/>
        <v>52.1</v>
      </c>
      <c r="F5213" s="430">
        <f t="shared" si="731"/>
        <v>0.52898269104589846</v>
      </c>
      <c r="G5213" s="439">
        <f t="shared" si="737"/>
        <v>52.1</v>
      </c>
      <c r="H5213" s="435">
        <f t="shared" si="732"/>
        <v>0.52898269104589846</v>
      </c>
      <c r="I5213" s="577">
        <f t="shared" si="737"/>
        <v>52.1</v>
      </c>
      <c r="J5213" s="573">
        <f t="shared" si="733"/>
        <v>0.91766798889329637</v>
      </c>
    </row>
    <row r="5214" spans="1:10" x14ac:dyDescent="0.25">
      <c r="A5214">
        <f t="shared" si="734"/>
        <v>0.52110178726754175</v>
      </c>
      <c r="B5214" s="2">
        <f t="shared" si="729"/>
        <v>52.109999999998202</v>
      </c>
      <c r="C5214" s="428">
        <f t="shared" si="735"/>
        <v>52.11</v>
      </c>
      <c r="D5214" s="425">
        <f t="shared" si="730"/>
        <v>0.52110178726755974</v>
      </c>
      <c r="E5214" s="433">
        <f t="shared" si="736"/>
        <v>52.11</v>
      </c>
      <c r="F5214" s="430">
        <f t="shared" si="731"/>
        <v>0.52907889545830378</v>
      </c>
      <c r="G5214" s="439">
        <f t="shared" si="737"/>
        <v>52.11</v>
      </c>
      <c r="H5214" s="435">
        <f t="shared" si="732"/>
        <v>0.52907889545830378</v>
      </c>
      <c r="I5214" s="577">
        <f t="shared" si="737"/>
        <v>52.11</v>
      </c>
      <c r="J5214" s="573">
        <f t="shared" si="733"/>
        <v>0.91775225496806934</v>
      </c>
    </row>
    <row r="5215" spans="1:10" x14ac:dyDescent="0.25">
      <c r="A5215">
        <f t="shared" si="734"/>
        <v>0.52120178408847229</v>
      </c>
      <c r="B5215" s="2">
        <f t="shared" si="729"/>
        <v>52.1199999999982</v>
      </c>
      <c r="C5215" s="428">
        <f t="shared" si="735"/>
        <v>52.12</v>
      </c>
      <c r="D5215" s="425">
        <f t="shared" si="730"/>
        <v>0.52120178408849027</v>
      </c>
      <c r="E5215" s="433">
        <f t="shared" si="736"/>
        <v>52.12</v>
      </c>
      <c r="F5215" s="430">
        <f t="shared" si="731"/>
        <v>0.52917510178527727</v>
      </c>
      <c r="G5215" s="439">
        <f t="shared" si="737"/>
        <v>52.12</v>
      </c>
      <c r="H5215" s="435">
        <f t="shared" si="732"/>
        <v>0.52917510178527727</v>
      </c>
      <c r="I5215" s="577">
        <f t="shared" si="737"/>
        <v>52.12</v>
      </c>
      <c r="J5215" s="573">
        <f t="shared" si="733"/>
        <v>0.91783652229097257</v>
      </c>
    </row>
    <row r="5216" spans="1:10" x14ac:dyDescent="0.25">
      <c r="A5216">
        <f t="shared" si="734"/>
        <v>0.52130178091522295</v>
      </c>
      <c r="B5216" s="2">
        <f t="shared" ref="B5216:B5279" si="738">B5215+0.01</f>
        <v>52.129999999998198</v>
      </c>
      <c r="C5216" s="428">
        <f t="shared" si="735"/>
        <v>52.13</v>
      </c>
      <c r="D5216" s="425">
        <f t="shared" si="730"/>
        <v>0.52130178091524093</v>
      </c>
      <c r="E5216" s="433">
        <f t="shared" si="736"/>
        <v>52.13</v>
      </c>
      <c r="F5216" s="430">
        <f t="shared" si="731"/>
        <v>0.52927131002582406</v>
      </c>
      <c r="G5216" s="439">
        <f t="shared" si="737"/>
        <v>52.13</v>
      </c>
      <c r="H5216" s="435">
        <f t="shared" si="732"/>
        <v>0.52927131002582406</v>
      </c>
      <c r="I5216" s="577">
        <f t="shared" si="737"/>
        <v>52.13</v>
      </c>
      <c r="J5216" s="573">
        <f t="shared" si="733"/>
        <v>0.91792079086185696</v>
      </c>
    </row>
    <row r="5217" spans="1:10" x14ac:dyDescent="0.25">
      <c r="A5217">
        <f t="shared" si="734"/>
        <v>0.52140177774778251</v>
      </c>
      <c r="B5217" s="2">
        <f t="shared" si="738"/>
        <v>52.139999999998196</v>
      </c>
      <c r="C5217" s="428">
        <f t="shared" si="735"/>
        <v>52.14</v>
      </c>
      <c r="D5217" s="425">
        <f t="shared" si="730"/>
        <v>0.52140177774780061</v>
      </c>
      <c r="E5217" s="433">
        <f t="shared" si="736"/>
        <v>52.14</v>
      </c>
      <c r="F5217" s="430">
        <f t="shared" si="731"/>
        <v>0.52936752017894961</v>
      </c>
      <c r="G5217" s="439">
        <f t="shared" si="737"/>
        <v>52.14</v>
      </c>
      <c r="H5217" s="435">
        <f t="shared" si="732"/>
        <v>0.52936752017894961</v>
      </c>
      <c r="I5217" s="577">
        <f t="shared" si="737"/>
        <v>52.14</v>
      </c>
      <c r="J5217" s="573">
        <f t="shared" si="733"/>
        <v>0.91800506068057453</v>
      </c>
    </row>
    <row r="5218" spans="1:10" x14ac:dyDescent="0.25">
      <c r="A5218">
        <f t="shared" si="734"/>
        <v>0.52150177458614044</v>
      </c>
      <c r="B5218" s="2">
        <f t="shared" si="738"/>
        <v>52.149999999998194</v>
      </c>
      <c r="C5218" s="428">
        <f t="shared" si="735"/>
        <v>52.15</v>
      </c>
      <c r="D5218" s="425">
        <f t="shared" si="730"/>
        <v>0.52150177458615843</v>
      </c>
      <c r="E5218" s="433">
        <f t="shared" si="736"/>
        <v>52.15</v>
      </c>
      <c r="F5218" s="430">
        <f t="shared" si="731"/>
        <v>0.52946373224365983</v>
      </c>
      <c r="G5218" s="439">
        <f t="shared" si="737"/>
        <v>52.15</v>
      </c>
      <c r="H5218" s="435">
        <f t="shared" si="732"/>
        <v>0.52946373224365983</v>
      </c>
      <c r="I5218" s="577">
        <f t="shared" si="737"/>
        <v>52.15</v>
      </c>
      <c r="J5218" s="573">
        <f t="shared" si="733"/>
        <v>0.91808933174697582</v>
      </c>
    </row>
    <row r="5219" spans="1:10" x14ac:dyDescent="0.25">
      <c r="A5219">
        <f t="shared" si="734"/>
        <v>0.52160177143028563</v>
      </c>
      <c r="B5219" s="2">
        <f t="shared" si="738"/>
        <v>52.159999999998192</v>
      </c>
      <c r="C5219" s="428">
        <f t="shared" si="735"/>
        <v>52.16</v>
      </c>
      <c r="D5219" s="425">
        <f t="shared" si="730"/>
        <v>0.52160177143030373</v>
      </c>
      <c r="E5219" s="433">
        <f t="shared" si="736"/>
        <v>52.16</v>
      </c>
      <c r="F5219" s="430">
        <f t="shared" si="731"/>
        <v>0.52955994621896152</v>
      </c>
      <c r="G5219" s="439">
        <f t="shared" si="737"/>
        <v>52.16</v>
      </c>
      <c r="H5219" s="435">
        <f t="shared" si="732"/>
        <v>0.52955994621896152</v>
      </c>
      <c r="I5219" s="577">
        <f t="shared" si="737"/>
        <v>52.16</v>
      </c>
      <c r="J5219" s="573">
        <f t="shared" si="733"/>
        <v>0.91817360406091375</v>
      </c>
    </row>
    <row r="5220" spans="1:10" x14ac:dyDescent="0.25">
      <c r="A5220">
        <f t="shared" si="734"/>
        <v>0.5217017682802072</v>
      </c>
      <c r="B5220" s="2">
        <f t="shared" si="738"/>
        <v>52.16999999999819</v>
      </c>
      <c r="C5220" s="428">
        <f t="shared" si="735"/>
        <v>52.17</v>
      </c>
      <c r="D5220" s="425">
        <f t="shared" si="730"/>
        <v>0.5217017682802253</v>
      </c>
      <c r="E5220" s="433">
        <f t="shared" si="736"/>
        <v>52.17</v>
      </c>
      <c r="F5220" s="430">
        <f t="shared" si="731"/>
        <v>0.52965616210386146</v>
      </c>
      <c r="G5220" s="439">
        <f t="shared" si="737"/>
        <v>52.17</v>
      </c>
      <c r="H5220" s="435">
        <f t="shared" si="732"/>
        <v>0.52965616210386146</v>
      </c>
      <c r="I5220" s="577">
        <f t="shared" si="737"/>
        <v>52.17</v>
      </c>
      <c r="J5220" s="573">
        <f t="shared" si="733"/>
        <v>0.91825787762223898</v>
      </c>
    </row>
    <row r="5221" spans="1:10" x14ac:dyDescent="0.25">
      <c r="A5221">
        <f t="shared" si="734"/>
        <v>0.52180176513589438</v>
      </c>
      <c r="B5221" s="2">
        <f t="shared" si="738"/>
        <v>52.179999999998188</v>
      </c>
      <c r="C5221" s="428">
        <f t="shared" si="735"/>
        <v>52.18</v>
      </c>
      <c r="D5221" s="425">
        <f t="shared" si="730"/>
        <v>0.52180176513591248</v>
      </c>
      <c r="E5221" s="433">
        <f t="shared" si="736"/>
        <v>52.18</v>
      </c>
      <c r="F5221" s="430">
        <f t="shared" si="731"/>
        <v>0.52975237989736745</v>
      </c>
      <c r="G5221" s="439">
        <f t="shared" si="737"/>
        <v>52.18</v>
      </c>
      <c r="H5221" s="435">
        <f t="shared" si="732"/>
        <v>0.52975237989736745</v>
      </c>
      <c r="I5221" s="577">
        <f t="shared" si="737"/>
        <v>52.18</v>
      </c>
      <c r="J5221" s="573">
        <f t="shared" si="733"/>
        <v>0.91834215243080342</v>
      </c>
    </row>
    <row r="5222" spans="1:10" x14ac:dyDescent="0.25">
      <c r="A5222">
        <f t="shared" si="734"/>
        <v>0.52190176199733618</v>
      </c>
      <c r="B5222" s="2">
        <f t="shared" si="738"/>
        <v>52.189999999998186</v>
      </c>
      <c r="C5222" s="428">
        <f t="shared" si="735"/>
        <v>52.19</v>
      </c>
      <c r="D5222" s="425">
        <f t="shared" si="730"/>
        <v>0.52190176199735427</v>
      </c>
      <c r="E5222" s="433">
        <f t="shared" si="736"/>
        <v>52.19</v>
      </c>
      <c r="F5222" s="430">
        <f t="shared" si="731"/>
        <v>0.5298485995984874</v>
      </c>
      <c r="G5222" s="439">
        <f t="shared" si="737"/>
        <v>52.19</v>
      </c>
      <c r="H5222" s="435">
        <f t="shared" si="732"/>
        <v>0.5298485995984874</v>
      </c>
      <c r="I5222" s="577">
        <f t="shared" si="737"/>
        <v>52.19</v>
      </c>
      <c r="J5222" s="573">
        <f t="shared" si="733"/>
        <v>0.9184264284864585</v>
      </c>
    </row>
    <row r="5223" spans="1:10" x14ac:dyDescent="0.25">
      <c r="A5223">
        <f t="shared" si="734"/>
        <v>0.52200175886452194</v>
      </c>
      <c r="B5223" s="2">
        <f t="shared" si="738"/>
        <v>52.199999999998184</v>
      </c>
      <c r="C5223" s="428">
        <f t="shared" si="735"/>
        <v>52.2</v>
      </c>
      <c r="D5223" s="425">
        <f t="shared" si="730"/>
        <v>0.52200175886454003</v>
      </c>
      <c r="E5223" s="433">
        <f t="shared" si="736"/>
        <v>52.2</v>
      </c>
      <c r="F5223" s="430">
        <f t="shared" si="731"/>
        <v>0.5299448212062301</v>
      </c>
      <c r="G5223" s="439">
        <f t="shared" si="737"/>
        <v>52.2</v>
      </c>
      <c r="H5223" s="435">
        <f t="shared" si="732"/>
        <v>0.5299448212062301</v>
      </c>
      <c r="I5223" s="577">
        <f t="shared" si="737"/>
        <v>52.2</v>
      </c>
      <c r="J5223" s="573">
        <f t="shared" si="733"/>
        <v>0.91851070578905636</v>
      </c>
    </row>
    <row r="5224" spans="1:10" x14ac:dyDescent="0.25">
      <c r="A5224">
        <f t="shared" si="734"/>
        <v>0.52210175573744066</v>
      </c>
      <c r="B5224" s="2">
        <f t="shared" si="738"/>
        <v>52.209999999998182</v>
      </c>
      <c r="C5224" s="428">
        <f t="shared" si="735"/>
        <v>52.21</v>
      </c>
      <c r="D5224" s="425">
        <f t="shared" si="730"/>
        <v>0.52210175573745887</v>
      </c>
      <c r="E5224" s="433">
        <f t="shared" si="736"/>
        <v>52.21</v>
      </c>
      <c r="F5224" s="430">
        <f t="shared" si="731"/>
        <v>0.53004104471960445</v>
      </c>
      <c r="G5224" s="439">
        <f t="shared" si="737"/>
        <v>52.21</v>
      </c>
      <c r="H5224" s="435">
        <f t="shared" si="732"/>
        <v>0.53004104471960445</v>
      </c>
      <c r="I5224" s="577">
        <f t="shared" si="737"/>
        <v>52.21</v>
      </c>
      <c r="J5224" s="573">
        <f t="shared" si="733"/>
        <v>0.91859498433844822</v>
      </c>
    </row>
    <row r="5225" spans="1:10" x14ac:dyDescent="0.25">
      <c r="A5225">
        <f t="shared" si="734"/>
        <v>0.5222017526160817</v>
      </c>
      <c r="B5225" s="2">
        <f t="shared" si="738"/>
        <v>52.21999999999818</v>
      </c>
      <c r="C5225" s="428">
        <f t="shared" si="735"/>
        <v>52.22</v>
      </c>
      <c r="D5225" s="425">
        <f t="shared" si="730"/>
        <v>0.52220175261609991</v>
      </c>
      <c r="E5225" s="433">
        <f t="shared" si="736"/>
        <v>52.22</v>
      </c>
      <c r="F5225" s="430">
        <f t="shared" si="731"/>
        <v>0.53013727013762024</v>
      </c>
      <c r="G5225" s="439">
        <f t="shared" si="737"/>
        <v>52.22</v>
      </c>
      <c r="H5225" s="435">
        <f t="shared" si="732"/>
        <v>0.53013727013762024</v>
      </c>
      <c r="I5225" s="577">
        <f t="shared" si="737"/>
        <v>52.22</v>
      </c>
      <c r="J5225" s="573">
        <f t="shared" si="733"/>
        <v>0.91867926413448575</v>
      </c>
    </row>
    <row r="5226" spans="1:10" x14ac:dyDescent="0.25">
      <c r="A5226">
        <f t="shared" si="734"/>
        <v>0.5223017495004344</v>
      </c>
      <c r="B5226" s="2">
        <f t="shared" si="738"/>
        <v>52.229999999998178</v>
      </c>
      <c r="C5226" s="428">
        <f t="shared" si="735"/>
        <v>52.23</v>
      </c>
      <c r="D5226" s="425">
        <f t="shared" si="730"/>
        <v>0.52230174950045261</v>
      </c>
      <c r="E5226" s="433">
        <f t="shared" si="736"/>
        <v>52.23</v>
      </c>
      <c r="F5226" s="430">
        <f t="shared" si="731"/>
        <v>0.53023349745928716</v>
      </c>
      <c r="G5226" s="439">
        <f t="shared" si="737"/>
        <v>52.23</v>
      </c>
      <c r="H5226" s="435">
        <f t="shared" si="732"/>
        <v>0.53023349745928716</v>
      </c>
      <c r="I5226" s="577">
        <f t="shared" si="737"/>
        <v>52.23</v>
      </c>
      <c r="J5226" s="573">
        <f t="shared" si="733"/>
        <v>0.91876354517702075</v>
      </c>
    </row>
    <row r="5227" spans="1:10" x14ac:dyDescent="0.25">
      <c r="A5227">
        <f t="shared" si="734"/>
        <v>0.52240174639048786</v>
      </c>
      <c r="B5227" s="2">
        <f t="shared" si="738"/>
        <v>52.239999999998176</v>
      </c>
      <c r="C5227" s="428">
        <f t="shared" si="735"/>
        <v>52.24</v>
      </c>
      <c r="D5227" s="425">
        <f t="shared" si="730"/>
        <v>0.52240174639050607</v>
      </c>
      <c r="E5227" s="433">
        <f t="shared" si="736"/>
        <v>52.24</v>
      </c>
      <c r="F5227" s="430">
        <f t="shared" si="731"/>
        <v>0.53032972668361655</v>
      </c>
      <c r="G5227" s="439">
        <f t="shared" si="737"/>
        <v>52.24</v>
      </c>
      <c r="H5227" s="435">
        <f t="shared" si="732"/>
        <v>0.53032972668361655</v>
      </c>
      <c r="I5227" s="577">
        <f t="shared" si="737"/>
        <v>52.24</v>
      </c>
      <c r="J5227" s="573">
        <f t="shared" si="733"/>
        <v>0.91884782746590565</v>
      </c>
    </row>
    <row r="5228" spans="1:10" x14ac:dyDescent="0.25">
      <c r="A5228">
        <f t="shared" si="734"/>
        <v>0.52250174328623133</v>
      </c>
      <c r="B5228" s="2">
        <f t="shared" si="738"/>
        <v>52.249999999998174</v>
      </c>
      <c r="C5228" s="428">
        <f t="shared" si="735"/>
        <v>52.25</v>
      </c>
      <c r="D5228" s="425">
        <f t="shared" si="730"/>
        <v>0.52250174328624965</v>
      </c>
      <c r="E5228" s="433">
        <f t="shared" si="736"/>
        <v>52.25</v>
      </c>
      <c r="F5228" s="430">
        <f t="shared" si="731"/>
        <v>0.53042595780961888</v>
      </c>
      <c r="G5228" s="439">
        <f t="shared" si="737"/>
        <v>52.25</v>
      </c>
      <c r="H5228" s="435">
        <f t="shared" si="732"/>
        <v>0.53042595780961888</v>
      </c>
      <c r="I5228" s="577">
        <f t="shared" si="737"/>
        <v>52.25</v>
      </c>
      <c r="J5228" s="573">
        <f t="shared" si="733"/>
        <v>0.91893211100099115</v>
      </c>
    </row>
    <row r="5229" spans="1:10" x14ac:dyDescent="0.25">
      <c r="A5229">
        <f t="shared" si="734"/>
        <v>0.52260174018765426</v>
      </c>
      <c r="B5229" s="2">
        <f t="shared" si="738"/>
        <v>52.259999999998172</v>
      </c>
      <c r="C5229" s="428">
        <f t="shared" si="735"/>
        <v>52.26</v>
      </c>
      <c r="D5229" s="425">
        <f t="shared" si="730"/>
        <v>0.52260174018767247</v>
      </c>
      <c r="E5229" s="433">
        <f t="shared" si="736"/>
        <v>52.26</v>
      </c>
      <c r="F5229" s="430">
        <f t="shared" si="731"/>
        <v>0.53052219083630603</v>
      </c>
      <c r="G5229" s="439">
        <f t="shared" si="737"/>
        <v>52.26</v>
      </c>
      <c r="H5229" s="435">
        <f t="shared" si="732"/>
        <v>0.53052219083630603</v>
      </c>
      <c r="I5229" s="577">
        <f t="shared" si="737"/>
        <v>52.26</v>
      </c>
      <c r="J5229" s="573">
        <f t="shared" si="733"/>
        <v>0.91901639578212957</v>
      </c>
    </row>
    <row r="5230" spans="1:10" x14ac:dyDescent="0.25">
      <c r="A5230">
        <f t="shared" si="734"/>
        <v>0.52270173709474599</v>
      </c>
      <c r="B5230" s="2">
        <f t="shared" si="738"/>
        <v>52.26999999999817</v>
      </c>
      <c r="C5230" s="428">
        <f t="shared" si="735"/>
        <v>52.27</v>
      </c>
      <c r="D5230" s="425">
        <f t="shared" si="730"/>
        <v>0.52270173709476431</v>
      </c>
      <c r="E5230" s="433">
        <f t="shared" si="736"/>
        <v>52.27</v>
      </c>
      <c r="F5230" s="430">
        <f t="shared" si="731"/>
        <v>0.53061842576269036</v>
      </c>
      <c r="G5230" s="439">
        <f t="shared" si="737"/>
        <v>52.27</v>
      </c>
      <c r="H5230" s="435">
        <f t="shared" si="732"/>
        <v>0.53061842576269036</v>
      </c>
      <c r="I5230" s="577">
        <f t="shared" si="737"/>
        <v>52.27</v>
      </c>
      <c r="J5230" s="573">
        <f t="shared" si="733"/>
        <v>0.91910068180917281</v>
      </c>
    </row>
    <row r="5231" spans="1:10" x14ac:dyDescent="0.25">
      <c r="A5231">
        <f t="shared" si="734"/>
        <v>0.52280173400749574</v>
      </c>
      <c r="B5231" s="2">
        <f t="shared" si="738"/>
        <v>52.279999999998168</v>
      </c>
      <c r="C5231" s="428">
        <f t="shared" si="735"/>
        <v>52.28</v>
      </c>
      <c r="D5231" s="425">
        <f t="shared" si="730"/>
        <v>0.52280173400751406</v>
      </c>
      <c r="E5231" s="433">
        <f t="shared" si="736"/>
        <v>52.28</v>
      </c>
      <c r="F5231" s="430">
        <f t="shared" si="731"/>
        <v>0.53071466258778421</v>
      </c>
      <c r="G5231" s="439">
        <f t="shared" si="737"/>
        <v>52.28</v>
      </c>
      <c r="H5231" s="435">
        <f t="shared" si="732"/>
        <v>0.53071466258778421</v>
      </c>
      <c r="I5231" s="577">
        <f t="shared" si="737"/>
        <v>52.28</v>
      </c>
      <c r="J5231" s="573">
        <f t="shared" si="733"/>
        <v>0.91918496908197234</v>
      </c>
    </row>
    <row r="5232" spans="1:10" x14ac:dyDescent="0.25">
      <c r="A5232">
        <f t="shared" si="734"/>
        <v>0.52290173092589287</v>
      </c>
      <c r="B5232" s="2">
        <f t="shared" si="738"/>
        <v>52.289999999998166</v>
      </c>
      <c r="C5232" s="428">
        <f t="shared" si="735"/>
        <v>52.29</v>
      </c>
      <c r="D5232" s="425">
        <f t="shared" si="730"/>
        <v>0.5229017309259113</v>
      </c>
      <c r="E5232" s="433">
        <f t="shared" si="736"/>
        <v>52.29</v>
      </c>
      <c r="F5232" s="430">
        <f t="shared" si="731"/>
        <v>0.53081090131060082</v>
      </c>
      <c r="G5232" s="439">
        <f t="shared" si="737"/>
        <v>52.29</v>
      </c>
      <c r="H5232" s="435">
        <f t="shared" si="732"/>
        <v>0.53081090131060082</v>
      </c>
      <c r="I5232" s="577">
        <f t="shared" si="737"/>
        <v>52.29</v>
      </c>
      <c r="J5232" s="573">
        <f t="shared" si="733"/>
        <v>0.9192692576003807</v>
      </c>
    </row>
    <row r="5233" spans="1:10" x14ac:dyDescent="0.25">
      <c r="A5233">
        <f t="shared" si="734"/>
        <v>0.52300172784992693</v>
      </c>
      <c r="B5233" s="2">
        <f t="shared" si="738"/>
        <v>52.299999999998164</v>
      </c>
      <c r="C5233" s="428">
        <f t="shared" si="735"/>
        <v>52.3</v>
      </c>
      <c r="D5233" s="425">
        <f t="shared" si="730"/>
        <v>0.52300172784994525</v>
      </c>
      <c r="E5233" s="433">
        <f t="shared" si="736"/>
        <v>52.3</v>
      </c>
      <c r="F5233" s="430">
        <f t="shared" si="731"/>
        <v>0.53090714193015387</v>
      </c>
      <c r="G5233" s="439">
        <f t="shared" si="737"/>
        <v>52.3</v>
      </c>
      <c r="H5233" s="435">
        <f t="shared" si="732"/>
        <v>0.53090714193015387</v>
      </c>
      <c r="I5233" s="577">
        <f t="shared" si="737"/>
        <v>52.3</v>
      </c>
      <c r="J5233" s="573">
        <f t="shared" si="733"/>
        <v>0.91935354736424868</v>
      </c>
    </row>
    <row r="5234" spans="1:10" x14ac:dyDescent="0.25">
      <c r="A5234">
        <f t="shared" si="734"/>
        <v>0.52310172477958705</v>
      </c>
      <c r="B5234" s="2">
        <f t="shared" si="738"/>
        <v>52.309999999998162</v>
      </c>
      <c r="C5234" s="428">
        <f t="shared" si="735"/>
        <v>52.31</v>
      </c>
      <c r="D5234" s="425">
        <f t="shared" si="730"/>
        <v>0.52310172477960559</v>
      </c>
      <c r="E5234" s="433">
        <f t="shared" si="736"/>
        <v>52.31</v>
      </c>
      <c r="F5234" s="430">
        <f t="shared" si="731"/>
        <v>0.53100338444545758</v>
      </c>
      <c r="G5234" s="439">
        <f t="shared" si="737"/>
        <v>52.31</v>
      </c>
      <c r="H5234" s="435">
        <f t="shared" si="732"/>
        <v>0.53100338444545758</v>
      </c>
      <c r="I5234" s="577">
        <f t="shared" si="737"/>
        <v>52.31</v>
      </c>
      <c r="J5234" s="573">
        <f t="shared" si="733"/>
        <v>0.91943783837342963</v>
      </c>
    </row>
    <row r="5235" spans="1:10" x14ac:dyDescent="0.25">
      <c r="A5235">
        <f t="shared" si="734"/>
        <v>0.52320172171486301</v>
      </c>
      <c r="B5235" s="2">
        <f t="shared" si="738"/>
        <v>52.31999999999816</v>
      </c>
      <c r="C5235" s="428">
        <f t="shared" si="735"/>
        <v>52.32</v>
      </c>
      <c r="D5235" s="425">
        <f t="shared" si="730"/>
        <v>0.52320172171488144</v>
      </c>
      <c r="E5235" s="433">
        <f t="shared" si="736"/>
        <v>52.32</v>
      </c>
      <c r="F5235" s="430">
        <f t="shared" si="731"/>
        <v>0.53109962885552653</v>
      </c>
      <c r="G5235" s="439">
        <f t="shared" si="737"/>
        <v>52.32</v>
      </c>
      <c r="H5235" s="435">
        <f t="shared" si="732"/>
        <v>0.53109962885552653</v>
      </c>
      <c r="I5235" s="577">
        <f t="shared" si="737"/>
        <v>52.32</v>
      </c>
      <c r="J5235" s="573">
        <f t="shared" si="733"/>
        <v>0.91952213062777421</v>
      </c>
    </row>
    <row r="5236" spans="1:10" x14ac:dyDescent="0.25">
      <c r="A5236">
        <f t="shared" si="734"/>
        <v>0.52330171865574404</v>
      </c>
      <c r="B5236" s="2">
        <f t="shared" si="738"/>
        <v>52.329999999998158</v>
      </c>
      <c r="C5236" s="428">
        <f t="shared" si="735"/>
        <v>52.33</v>
      </c>
      <c r="D5236" s="425">
        <f t="shared" si="730"/>
        <v>0.52330171865576236</v>
      </c>
      <c r="E5236" s="433">
        <f t="shared" si="736"/>
        <v>52.33</v>
      </c>
      <c r="F5236" s="430">
        <f t="shared" si="731"/>
        <v>0.53119587515937594</v>
      </c>
      <c r="G5236" s="439">
        <f t="shared" si="737"/>
        <v>52.33</v>
      </c>
      <c r="H5236" s="435">
        <f t="shared" si="732"/>
        <v>0.53119587515937594</v>
      </c>
      <c r="I5236" s="577">
        <f t="shared" si="737"/>
        <v>52.33</v>
      </c>
      <c r="J5236" s="573">
        <f t="shared" si="733"/>
        <v>0.91960642412713511</v>
      </c>
    </row>
    <row r="5237" spans="1:10" x14ac:dyDescent="0.25">
      <c r="A5237">
        <f t="shared" si="734"/>
        <v>0.5234017156022196</v>
      </c>
      <c r="B5237" s="2">
        <f t="shared" si="738"/>
        <v>52.339999999998156</v>
      </c>
      <c r="C5237" s="428">
        <f t="shared" si="735"/>
        <v>52.34</v>
      </c>
      <c r="D5237" s="425">
        <f t="shared" si="730"/>
        <v>0.52340171560223803</v>
      </c>
      <c r="E5237" s="433">
        <f t="shared" si="736"/>
        <v>52.34</v>
      </c>
      <c r="F5237" s="430">
        <f t="shared" si="731"/>
        <v>0.53129212335602161</v>
      </c>
      <c r="G5237" s="439">
        <f t="shared" si="737"/>
        <v>52.34</v>
      </c>
      <c r="H5237" s="435">
        <f t="shared" si="732"/>
        <v>0.53129212335602161</v>
      </c>
      <c r="I5237" s="577">
        <f t="shared" si="737"/>
        <v>52.34</v>
      </c>
      <c r="J5237" s="573">
        <f t="shared" si="733"/>
        <v>0.919690718871364</v>
      </c>
    </row>
    <row r="5238" spans="1:10" x14ac:dyDescent="0.25">
      <c r="A5238">
        <f t="shared" si="734"/>
        <v>0.52350171255427924</v>
      </c>
      <c r="B5238" s="2">
        <f t="shared" si="738"/>
        <v>52.349999999998154</v>
      </c>
      <c r="C5238" s="428">
        <f t="shared" si="735"/>
        <v>52.35</v>
      </c>
      <c r="D5238" s="425">
        <f t="shared" si="730"/>
        <v>0.52350171255429767</v>
      </c>
      <c r="E5238" s="433">
        <f t="shared" si="736"/>
        <v>52.35</v>
      </c>
      <c r="F5238" s="430">
        <f t="shared" si="731"/>
        <v>0.53138837344447953</v>
      </c>
      <c r="G5238" s="439">
        <f t="shared" si="737"/>
        <v>52.35</v>
      </c>
      <c r="H5238" s="435">
        <f t="shared" si="732"/>
        <v>0.53138837344447953</v>
      </c>
      <c r="I5238" s="577">
        <f t="shared" si="737"/>
        <v>52.35</v>
      </c>
      <c r="J5238" s="573">
        <f t="shared" si="733"/>
        <v>0.9197750148603131</v>
      </c>
    </row>
    <row r="5239" spans="1:10" x14ac:dyDescent="0.25">
      <c r="A5239">
        <f t="shared" si="734"/>
        <v>0.52360170951191243</v>
      </c>
      <c r="B5239" s="2">
        <f t="shared" si="738"/>
        <v>52.359999999998152</v>
      </c>
      <c r="C5239" s="428">
        <f t="shared" si="735"/>
        <v>52.36</v>
      </c>
      <c r="D5239" s="425">
        <f t="shared" si="730"/>
        <v>0.52360170951193097</v>
      </c>
      <c r="E5239" s="433">
        <f t="shared" si="736"/>
        <v>52.36</v>
      </c>
      <c r="F5239" s="430">
        <f t="shared" si="731"/>
        <v>0.5314846254237664</v>
      </c>
      <c r="G5239" s="439">
        <f t="shared" si="737"/>
        <v>52.36</v>
      </c>
      <c r="H5239" s="435">
        <f t="shared" si="732"/>
        <v>0.5314846254237664</v>
      </c>
      <c r="I5239" s="577">
        <f t="shared" si="737"/>
        <v>52.36</v>
      </c>
      <c r="J5239" s="573">
        <f t="shared" si="733"/>
        <v>0.9198593120938342</v>
      </c>
    </row>
    <row r="5240" spans="1:10" x14ac:dyDescent="0.25">
      <c r="A5240">
        <f t="shared" si="734"/>
        <v>0.52370170647510883</v>
      </c>
      <c r="B5240" s="2">
        <f t="shared" si="738"/>
        <v>52.36999999999815</v>
      </c>
      <c r="C5240" s="428">
        <f t="shared" si="735"/>
        <v>52.37</v>
      </c>
      <c r="D5240" s="425">
        <f t="shared" si="730"/>
        <v>0.52370170647512726</v>
      </c>
      <c r="E5240" s="433">
        <f t="shared" si="736"/>
        <v>52.37</v>
      </c>
      <c r="F5240" s="430">
        <f t="shared" si="731"/>
        <v>0.53158087929289966</v>
      </c>
      <c r="G5240" s="439">
        <f t="shared" si="737"/>
        <v>52.37</v>
      </c>
      <c r="H5240" s="435">
        <f t="shared" si="732"/>
        <v>0.53158087929289966</v>
      </c>
      <c r="I5240" s="577">
        <f t="shared" si="737"/>
        <v>52.37</v>
      </c>
      <c r="J5240" s="573">
        <f t="shared" si="733"/>
        <v>0.91994361057177965</v>
      </c>
    </row>
    <row r="5241" spans="1:10" x14ac:dyDescent="0.25">
      <c r="A5241">
        <f t="shared" si="734"/>
        <v>0.52380170344385768</v>
      </c>
      <c r="B5241" s="2">
        <f t="shared" si="738"/>
        <v>52.379999999998148</v>
      </c>
      <c r="C5241" s="428">
        <f t="shared" si="735"/>
        <v>52.38</v>
      </c>
      <c r="D5241" s="425">
        <f t="shared" si="730"/>
        <v>0.52380170344387633</v>
      </c>
      <c r="E5241" s="433">
        <f t="shared" si="736"/>
        <v>52.38</v>
      </c>
      <c r="F5241" s="430">
        <f t="shared" si="731"/>
        <v>0.53167713505089687</v>
      </c>
      <c r="G5241" s="439">
        <f t="shared" si="737"/>
        <v>52.38</v>
      </c>
      <c r="H5241" s="435">
        <f t="shared" si="732"/>
        <v>0.53167713505089687</v>
      </c>
      <c r="I5241" s="577">
        <f t="shared" si="737"/>
        <v>52.38</v>
      </c>
      <c r="J5241" s="573">
        <f t="shared" si="733"/>
        <v>0.92002791029400111</v>
      </c>
    </row>
    <row r="5242" spans="1:10" x14ac:dyDescent="0.25">
      <c r="A5242">
        <f t="shared" si="734"/>
        <v>0.52390170041814887</v>
      </c>
      <c r="B5242" s="2">
        <f t="shared" si="738"/>
        <v>52.389999999998146</v>
      </c>
      <c r="C5242" s="428">
        <f t="shared" si="735"/>
        <v>52.39</v>
      </c>
      <c r="D5242" s="425">
        <f t="shared" si="730"/>
        <v>0.52390170041816742</v>
      </c>
      <c r="E5242" s="433">
        <f t="shared" si="736"/>
        <v>52.39</v>
      </c>
      <c r="F5242" s="430">
        <f t="shared" si="731"/>
        <v>0.53177339269677626</v>
      </c>
      <c r="G5242" s="439">
        <f t="shared" si="737"/>
        <v>52.39</v>
      </c>
      <c r="H5242" s="435">
        <f t="shared" si="732"/>
        <v>0.53177339269677626</v>
      </c>
      <c r="I5242" s="577">
        <f t="shared" si="737"/>
        <v>52.39</v>
      </c>
      <c r="J5242" s="573">
        <f t="shared" si="733"/>
        <v>0.92011221126035081</v>
      </c>
    </row>
    <row r="5243" spans="1:10" x14ac:dyDescent="0.25">
      <c r="A5243">
        <f t="shared" si="734"/>
        <v>0.52400169739797198</v>
      </c>
      <c r="B5243" s="2">
        <f t="shared" si="738"/>
        <v>52.399999999998144</v>
      </c>
      <c r="C5243" s="428">
        <f t="shared" si="735"/>
        <v>52.4</v>
      </c>
      <c r="D5243" s="425">
        <f t="shared" si="730"/>
        <v>0.52400169739799052</v>
      </c>
      <c r="E5243" s="433">
        <f t="shared" si="736"/>
        <v>52.4</v>
      </c>
      <c r="F5243" s="430">
        <f t="shared" si="731"/>
        <v>0.5318696522295564</v>
      </c>
      <c r="G5243" s="439">
        <f t="shared" si="737"/>
        <v>52.4</v>
      </c>
      <c r="H5243" s="435">
        <f t="shared" si="732"/>
        <v>0.5318696522295564</v>
      </c>
      <c r="I5243" s="577">
        <f t="shared" si="737"/>
        <v>52.4</v>
      </c>
      <c r="J5243" s="573">
        <f t="shared" si="733"/>
        <v>0.92019651347068143</v>
      </c>
    </row>
    <row r="5244" spans="1:10" x14ac:dyDescent="0.25">
      <c r="A5244">
        <f t="shared" si="734"/>
        <v>0.52410169438331633</v>
      </c>
      <c r="B5244" s="2">
        <f t="shared" si="738"/>
        <v>52.409999999998142</v>
      </c>
      <c r="C5244" s="428">
        <f t="shared" si="735"/>
        <v>52.41</v>
      </c>
      <c r="D5244" s="425">
        <f t="shared" si="730"/>
        <v>0.52410169438333487</v>
      </c>
      <c r="E5244" s="433">
        <f t="shared" si="736"/>
        <v>52.41</v>
      </c>
      <c r="F5244" s="430">
        <f t="shared" si="731"/>
        <v>0.53196591364825674</v>
      </c>
      <c r="G5244" s="439">
        <f t="shared" si="737"/>
        <v>52.41</v>
      </c>
      <c r="H5244" s="435">
        <f t="shared" si="732"/>
        <v>0.53196591364825674</v>
      </c>
      <c r="I5244" s="577">
        <f t="shared" si="737"/>
        <v>52.41</v>
      </c>
      <c r="J5244" s="573">
        <f t="shared" si="733"/>
        <v>0.92028081692484454</v>
      </c>
    </row>
    <row r="5245" spans="1:10" x14ac:dyDescent="0.25">
      <c r="A5245">
        <f t="shared" si="734"/>
        <v>0.52420169137417183</v>
      </c>
      <c r="B5245" s="2">
        <f t="shared" si="738"/>
        <v>52.41999999999814</v>
      </c>
      <c r="C5245" s="428">
        <f t="shared" si="735"/>
        <v>52.42</v>
      </c>
      <c r="D5245" s="425">
        <f t="shared" si="730"/>
        <v>0.52420169137419037</v>
      </c>
      <c r="E5245" s="433">
        <f t="shared" si="736"/>
        <v>52.42</v>
      </c>
      <c r="F5245" s="430">
        <f t="shared" si="731"/>
        <v>0.53206217695189695</v>
      </c>
      <c r="G5245" s="439">
        <f t="shared" si="737"/>
        <v>52.42</v>
      </c>
      <c r="H5245" s="435">
        <f t="shared" si="732"/>
        <v>0.53206217695189695</v>
      </c>
      <c r="I5245" s="577">
        <f t="shared" si="737"/>
        <v>52.42</v>
      </c>
      <c r="J5245" s="573">
        <f t="shared" si="733"/>
        <v>0.92036512162269224</v>
      </c>
    </row>
    <row r="5246" spans="1:10" x14ac:dyDescent="0.25">
      <c r="A5246">
        <f t="shared" si="734"/>
        <v>0.52430168837052793</v>
      </c>
      <c r="B5246" s="2">
        <f t="shared" si="738"/>
        <v>52.429999999998138</v>
      </c>
      <c r="C5246" s="428">
        <f t="shared" si="735"/>
        <v>52.43</v>
      </c>
      <c r="D5246" s="425">
        <f t="shared" si="730"/>
        <v>0.52430168837054658</v>
      </c>
      <c r="E5246" s="433">
        <f t="shared" si="736"/>
        <v>52.43</v>
      </c>
      <c r="F5246" s="430">
        <f t="shared" si="731"/>
        <v>0.53215844213949726</v>
      </c>
      <c r="G5246" s="439">
        <f t="shared" si="737"/>
        <v>52.43</v>
      </c>
      <c r="H5246" s="435">
        <f t="shared" si="732"/>
        <v>0.53215844213949726</v>
      </c>
      <c r="I5246" s="577">
        <f t="shared" si="737"/>
        <v>52.43</v>
      </c>
      <c r="J5246" s="573">
        <f t="shared" si="733"/>
        <v>0.92044942756407711</v>
      </c>
    </row>
    <row r="5247" spans="1:10" x14ac:dyDescent="0.25">
      <c r="A5247">
        <f t="shared" si="734"/>
        <v>0.52440168537237453</v>
      </c>
      <c r="B5247" s="2">
        <f t="shared" si="738"/>
        <v>52.439999999998136</v>
      </c>
      <c r="C5247" s="428">
        <f t="shared" si="735"/>
        <v>52.44</v>
      </c>
      <c r="D5247" s="425">
        <f t="shared" si="730"/>
        <v>0.52440168537239318</v>
      </c>
      <c r="E5247" s="433">
        <f t="shared" si="736"/>
        <v>52.44</v>
      </c>
      <c r="F5247" s="430">
        <f t="shared" si="731"/>
        <v>0.53225470921007811</v>
      </c>
      <c r="G5247" s="439">
        <f t="shared" si="737"/>
        <v>52.44</v>
      </c>
      <c r="H5247" s="435">
        <f t="shared" si="732"/>
        <v>0.53225470921007811</v>
      </c>
      <c r="I5247" s="577">
        <f t="shared" si="737"/>
        <v>52.44</v>
      </c>
      <c r="J5247" s="573">
        <f t="shared" si="733"/>
        <v>0.92053373474885114</v>
      </c>
    </row>
    <row r="5248" spans="1:10" x14ac:dyDescent="0.25">
      <c r="A5248">
        <f t="shared" si="734"/>
        <v>0.52450168237970118</v>
      </c>
      <c r="B5248" s="2">
        <f t="shared" si="738"/>
        <v>52.449999999998134</v>
      </c>
      <c r="C5248" s="428">
        <f t="shared" si="735"/>
        <v>52.45</v>
      </c>
      <c r="D5248" s="425">
        <f t="shared" si="730"/>
        <v>0.52450168237971984</v>
      </c>
      <c r="E5248" s="433">
        <f t="shared" si="736"/>
        <v>52.45</v>
      </c>
      <c r="F5248" s="430">
        <f t="shared" si="731"/>
        <v>0.53235097816266119</v>
      </c>
      <c r="G5248" s="439">
        <f t="shared" si="737"/>
        <v>52.45</v>
      </c>
      <c r="H5248" s="435">
        <f t="shared" si="732"/>
        <v>0.53235097816266119</v>
      </c>
      <c r="I5248" s="577">
        <f t="shared" si="737"/>
        <v>52.45</v>
      </c>
      <c r="J5248" s="573">
        <f t="shared" si="733"/>
        <v>0.92061804317686646</v>
      </c>
    </row>
    <row r="5249" spans="1:10" x14ac:dyDescent="0.25">
      <c r="A5249">
        <f t="shared" si="734"/>
        <v>0.52460167939249747</v>
      </c>
      <c r="B5249" s="2">
        <f t="shared" si="738"/>
        <v>52.459999999998132</v>
      </c>
      <c r="C5249" s="428">
        <f t="shared" si="735"/>
        <v>52.46</v>
      </c>
      <c r="D5249" s="425">
        <f t="shared" si="730"/>
        <v>0.52460167939251623</v>
      </c>
      <c r="E5249" s="433">
        <f t="shared" si="736"/>
        <v>52.46</v>
      </c>
      <c r="F5249" s="430">
        <f t="shared" si="731"/>
        <v>0.53244724899626794</v>
      </c>
      <c r="G5249" s="439">
        <f t="shared" si="737"/>
        <v>52.46</v>
      </c>
      <c r="H5249" s="435">
        <f t="shared" si="732"/>
        <v>0.53244724899626794</v>
      </c>
      <c r="I5249" s="577">
        <f t="shared" si="737"/>
        <v>52.46</v>
      </c>
      <c r="J5249" s="573">
        <f t="shared" si="733"/>
        <v>0.92070235284797597</v>
      </c>
    </row>
    <row r="5250" spans="1:10" x14ac:dyDescent="0.25">
      <c r="A5250">
        <f t="shared" si="734"/>
        <v>0.52470167641075349</v>
      </c>
      <c r="B5250" s="2">
        <f t="shared" si="738"/>
        <v>52.46999999999813</v>
      </c>
      <c r="C5250" s="428">
        <f t="shared" si="735"/>
        <v>52.47</v>
      </c>
      <c r="D5250" s="425">
        <f t="shared" si="730"/>
        <v>0.52470167641077214</v>
      </c>
      <c r="E5250" s="433">
        <f t="shared" si="736"/>
        <v>52.47</v>
      </c>
      <c r="F5250" s="430">
        <f t="shared" si="731"/>
        <v>0.5325435217099207</v>
      </c>
      <c r="G5250" s="439">
        <f t="shared" si="737"/>
        <v>52.47</v>
      </c>
      <c r="H5250" s="435">
        <f t="shared" si="732"/>
        <v>0.5325435217099207</v>
      </c>
      <c r="I5250" s="577">
        <f t="shared" si="737"/>
        <v>52.47</v>
      </c>
      <c r="J5250" s="573">
        <f t="shared" si="733"/>
        <v>0.92078666376203111</v>
      </c>
    </row>
    <row r="5251" spans="1:10" x14ac:dyDescent="0.25">
      <c r="A5251">
        <f t="shared" si="734"/>
        <v>0.52480167343445849</v>
      </c>
      <c r="B5251" s="2">
        <f t="shared" si="738"/>
        <v>52.479999999998128</v>
      </c>
      <c r="C5251" s="428">
        <f t="shared" si="735"/>
        <v>52.48</v>
      </c>
      <c r="D5251" s="425">
        <f t="shared" ref="D5251:D5314" si="739">(((1+C5251/100)^D$2)*C5251/100)/(((1+C5251/100)^D$2)-1)</f>
        <v>0.52480167343447726</v>
      </c>
      <c r="E5251" s="433">
        <f t="shared" si="736"/>
        <v>52.48</v>
      </c>
      <c r="F5251" s="430">
        <f t="shared" ref="F5251:F5314" si="740">(((1+E5251/100)^F$2)*E5251/100)/(((1+E5251/100)^F$2)-1)</f>
        <v>0.53263979630264213</v>
      </c>
      <c r="G5251" s="439">
        <f t="shared" si="737"/>
        <v>52.48</v>
      </c>
      <c r="H5251" s="435">
        <f t="shared" ref="H5251:H5314" si="741">(((1+G5251/100)^H$2)*G5251/100)/(((1+G5251/100)^H$2)-1)</f>
        <v>0.53263979630264213</v>
      </c>
      <c r="I5251" s="577">
        <f t="shared" si="737"/>
        <v>52.48</v>
      </c>
      <c r="J5251" s="573">
        <f t="shared" ref="J5251:J5314" si="742">(((1+I5251/100)^J$2)*I5251/100)/(((1+I5251/100)^J$2)-1)</f>
        <v>0.92087097591888467</v>
      </c>
    </row>
    <row r="5252" spans="1:10" x14ac:dyDescent="0.25">
      <c r="A5252">
        <f t="shared" si="734"/>
        <v>0.5249016704636027</v>
      </c>
      <c r="B5252" s="2">
        <f t="shared" si="738"/>
        <v>52.489999999998126</v>
      </c>
      <c r="C5252" s="428">
        <f t="shared" si="735"/>
        <v>52.49</v>
      </c>
      <c r="D5252" s="425">
        <f t="shared" si="739"/>
        <v>0.52490167046362146</v>
      </c>
      <c r="E5252" s="433">
        <f t="shared" si="736"/>
        <v>52.49</v>
      </c>
      <c r="F5252" s="430">
        <f t="shared" si="740"/>
        <v>0.53273607277345558</v>
      </c>
      <c r="G5252" s="439">
        <f t="shared" si="737"/>
        <v>52.49</v>
      </c>
      <c r="H5252" s="435">
        <f t="shared" si="741"/>
        <v>0.53273607277345558</v>
      </c>
      <c r="I5252" s="577">
        <f t="shared" si="737"/>
        <v>52.49</v>
      </c>
      <c r="J5252" s="573">
        <f t="shared" si="742"/>
        <v>0.92095528931838877</v>
      </c>
    </row>
    <row r="5253" spans="1:10" x14ac:dyDescent="0.25">
      <c r="A5253">
        <f t="shared" ref="A5253:A5316" si="743">(((1+B5253/100)^A$2)*B5253/100)/(((1+B5253/100)^A$2)-1)</f>
        <v>0.52500166749817556</v>
      </c>
      <c r="B5253" s="2">
        <f t="shared" si="738"/>
        <v>52.499999999998124</v>
      </c>
      <c r="C5253" s="428">
        <f t="shared" si="735"/>
        <v>52.5</v>
      </c>
      <c r="D5253" s="425">
        <f t="shared" si="739"/>
        <v>0.52500166749819444</v>
      </c>
      <c r="E5253" s="433">
        <f t="shared" si="736"/>
        <v>52.5</v>
      </c>
      <c r="F5253" s="430">
        <f t="shared" si="740"/>
        <v>0.53283235112138472</v>
      </c>
      <c r="G5253" s="439">
        <f t="shared" si="737"/>
        <v>52.5</v>
      </c>
      <c r="H5253" s="435">
        <f t="shared" si="741"/>
        <v>0.53283235112138472</v>
      </c>
      <c r="I5253" s="577">
        <f t="shared" si="737"/>
        <v>52.5</v>
      </c>
      <c r="J5253" s="573">
        <f t="shared" si="742"/>
        <v>0.92103960396039619</v>
      </c>
    </row>
    <row r="5254" spans="1:10" x14ac:dyDescent="0.25">
      <c r="A5254">
        <f t="shared" si="743"/>
        <v>0.5251016645381672</v>
      </c>
      <c r="B5254" s="2">
        <f t="shared" si="738"/>
        <v>52.509999999998122</v>
      </c>
      <c r="C5254" s="428">
        <f t="shared" ref="C5254:C5317" si="744">ROUND(C5253+0.01,2)</f>
        <v>52.51</v>
      </c>
      <c r="D5254" s="425">
        <f t="shared" si="739"/>
        <v>0.52510166453818596</v>
      </c>
      <c r="E5254" s="433">
        <f t="shared" ref="E5254:E5317" si="745">ROUND(E5253+0.01,2)</f>
        <v>52.51</v>
      </c>
      <c r="F5254" s="430">
        <f t="shared" si="740"/>
        <v>0.53292863134545365</v>
      </c>
      <c r="G5254" s="439">
        <f t="shared" ref="G5254:I5317" si="746">ROUND(G5253+0.01,2)</f>
        <v>52.51</v>
      </c>
      <c r="H5254" s="435">
        <f t="shared" si="741"/>
        <v>0.53292863134545365</v>
      </c>
      <c r="I5254" s="577">
        <f t="shared" si="746"/>
        <v>52.51</v>
      </c>
      <c r="J5254" s="573">
        <f t="shared" si="742"/>
        <v>0.9211239198447585</v>
      </c>
    </row>
    <row r="5255" spans="1:10" x14ac:dyDescent="0.25">
      <c r="A5255">
        <f t="shared" si="743"/>
        <v>0.52520166158356718</v>
      </c>
      <c r="B5255" s="2">
        <f t="shared" si="738"/>
        <v>52.51999999999812</v>
      </c>
      <c r="C5255" s="428">
        <f t="shared" si="744"/>
        <v>52.52</v>
      </c>
      <c r="D5255" s="425">
        <f t="shared" si="739"/>
        <v>0.52520166158358594</v>
      </c>
      <c r="E5255" s="433">
        <f t="shared" si="745"/>
        <v>52.52</v>
      </c>
      <c r="F5255" s="430">
        <f t="shared" si="740"/>
        <v>0.5330249134446875</v>
      </c>
      <c r="G5255" s="439">
        <f t="shared" si="746"/>
        <v>52.52</v>
      </c>
      <c r="H5255" s="435">
        <f t="shared" si="741"/>
        <v>0.5330249134446875</v>
      </c>
      <c r="I5255" s="577">
        <f t="shared" si="746"/>
        <v>52.52</v>
      </c>
      <c r="J5255" s="573">
        <f t="shared" si="742"/>
        <v>0.92120823697132914</v>
      </c>
    </row>
    <row r="5256" spans="1:10" x14ac:dyDescent="0.25">
      <c r="A5256">
        <f t="shared" si="743"/>
        <v>0.5253016586343654</v>
      </c>
      <c r="B5256" s="2">
        <f t="shared" si="738"/>
        <v>52.529999999998118</v>
      </c>
      <c r="C5256" s="428">
        <f t="shared" si="744"/>
        <v>52.53</v>
      </c>
      <c r="D5256" s="425">
        <f t="shared" si="739"/>
        <v>0.52530165863438427</v>
      </c>
      <c r="E5256" s="433">
        <f t="shared" si="745"/>
        <v>52.53</v>
      </c>
      <c r="F5256" s="430">
        <f t="shared" si="740"/>
        <v>0.53312119741811126</v>
      </c>
      <c r="G5256" s="439">
        <f t="shared" si="746"/>
        <v>52.53</v>
      </c>
      <c r="H5256" s="435">
        <f t="shared" si="741"/>
        <v>0.53312119741811126</v>
      </c>
      <c r="I5256" s="577">
        <f t="shared" si="746"/>
        <v>52.53</v>
      </c>
      <c r="J5256" s="573">
        <f t="shared" si="742"/>
        <v>0.92129255533995946</v>
      </c>
    </row>
    <row r="5257" spans="1:10" x14ac:dyDescent="0.25">
      <c r="A5257">
        <f t="shared" si="743"/>
        <v>0.52540165569055197</v>
      </c>
      <c r="B5257" s="2">
        <f t="shared" si="738"/>
        <v>52.539999999998116</v>
      </c>
      <c r="C5257" s="428">
        <f t="shared" si="744"/>
        <v>52.54</v>
      </c>
      <c r="D5257" s="425">
        <f t="shared" si="739"/>
        <v>0.52540165569057073</v>
      </c>
      <c r="E5257" s="433">
        <f t="shared" si="745"/>
        <v>52.54</v>
      </c>
      <c r="F5257" s="430">
        <f t="shared" si="740"/>
        <v>0.5332174832647506</v>
      </c>
      <c r="G5257" s="439">
        <f t="shared" si="746"/>
        <v>52.54</v>
      </c>
      <c r="H5257" s="435">
        <f t="shared" si="741"/>
        <v>0.5332174832647506</v>
      </c>
      <c r="I5257" s="577">
        <f t="shared" si="746"/>
        <v>52.54</v>
      </c>
      <c r="J5257" s="573">
        <f t="shared" si="742"/>
        <v>0.92137687495050302</v>
      </c>
    </row>
    <row r="5258" spans="1:10" x14ac:dyDescent="0.25">
      <c r="A5258">
        <f t="shared" si="743"/>
        <v>0.52550165275211647</v>
      </c>
      <c r="B5258" s="2">
        <f t="shared" si="738"/>
        <v>52.549999999998114</v>
      </c>
      <c r="C5258" s="428">
        <f t="shared" si="744"/>
        <v>52.55</v>
      </c>
      <c r="D5258" s="425">
        <f t="shared" si="739"/>
        <v>0.52550165275213523</v>
      </c>
      <c r="E5258" s="433">
        <f t="shared" si="745"/>
        <v>52.55</v>
      </c>
      <c r="F5258" s="430">
        <f t="shared" si="740"/>
        <v>0.53331377098363186</v>
      </c>
      <c r="G5258" s="439">
        <f t="shared" si="746"/>
        <v>52.55</v>
      </c>
      <c r="H5258" s="435">
        <f t="shared" si="741"/>
        <v>0.53331377098363186</v>
      </c>
      <c r="I5258" s="577">
        <f t="shared" si="746"/>
        <v>52.55</v>
      </c>
      <c r="J5258" s="573">
        <f t="shared" si="742"/>
        <v>0.92146119580281116</v>
      </c>
    </row>
    <row r="5259" spans="1:10" x14ac:dyDescent="0.25">
      <c r="A5259">
        <f t="shared" si="743"/>
        <v>0.52560164981904878</v>
      </c>
      <c r="B5259" s="2">
        <f t="shared" si="738"/>
        <v>52.559999999998112</v>
      </c>
      <c r="C5259" s="428">
        <f t="shared" si="744"/>
        <v>52.56</v>
      </c>
      <c r="D5259" s="425">
        <f t="shared" si="739"/>
        <v>0.52560164981906765</v>
      </c>
      <c r="E5259" s="433">
        <f t="shared" si="745"/>
        <v>52.56</v>
      </c>
      <c r="F5259" s="430">
        <f t="shared" si="740"/>
        <v>0.53341006057378204</v>
      </c>
      <c r="G5259" s="439">
        <f t="shared" si="746"/>
        <v>52.56</v>
      </c>
      <c r="H5259" s="435">
        <f t="shared" si="741"/>
        <v>0.53341006057378204</v>
      </c>
      <c r="I5259" s="577">
        <f t="shared" si="746"/>
        <v>52.56</v>
      </c>
      <c r="J5259" s="573">
        <f t="shared" si="742"/>
        <v>0.92154551789673755</v>
      </c>
    </row>
    <row r="5260" spans="1:10" x14ac:dyDescent="0.25">
      <c r="A5260">
        <f t="shared" si="743"/>
        <v>0.52570164689133914</v>
      </c>
      <c r="B5260" s="2">
        <f t="shared" si="738"/>
        <v>52.56999999999811</v>
      </c>
      <c r="C5260" s="428">
        <f t="shared" si="744"/>
        <v>52.57</v>
      </c>
      <c r="D5260" s="425">
        <f t="shared" si="739"/>
        <v>0.52570164689135801</v>
      </c>
      <c r="E5260" s="433">
        <f t="shared" si="745"/>
        <v>52.57</v>
      </c>
      <c r="F5260" s="430">
        <f t="shared" si="740"/>
        <v>0.53350635203422792</v>
      </c>
      <c r="G5260" s="439">
        <f t="shared" si="746"/>
        <v>52.57</v>
      </c>
      <c r="H5260" s="435">
        <f t="shared" si="741"/>
        <v>0.53350635203422792</v>
      </c>
      <c r="I5260" s="577">
        <f t="shared" si="746"/>
        <v>52.57</v>
      </c>
      <c r="J5260" s="573">
        <f t="shared" si="742"/>
        <v>0.92162984123213354</v>
      </c>
    </row>
    <row r="5261" spans="1:10" x14ac:dyDescent="0.25">
      <c r="A5261">
        <f t="shared" si="743"/>
        <v>0.52580164396897722</v>
      </c>
      <c r="B5261" s="2">
        <f t="shared" si="738"/>
        <v>52.579999999998108</v>
      </c>
      <c r="C5261" s="428">
        <f t="shared" si="744"/>
        <v>52.58</v>
      </c>
      <c r="D5261" s="425">
        <f t="shared" si="739"/>
        <v>0.52580164396899609</v>
      </c>
      <c r="E5261" s="433">
        <f t="shared" si="745"/>
        <v>52.58</v>
      </c>
      <c r="F5261" s="430">
        <f t="shared" si="740"/>
        <v>0.5336026453639976</v>
      </c>
      <c r="G5261" s="439">
        <f t="shared" si="746"/>
        <v>52.58</v>
      </c>
      <c r="H5261" s="435">
        <f t="shared" si="741"/>
        <v>0.5336026453639976</v>
      </c>
      <c r="I5261" s="577">
        <f t="shared" si="746"/>
        <v>52.58</v>
      </c>
      <c r="J5261" s="573">
        <f t="shared" si="742"/>
        <v>0.92171416580885268</v>
      </c>
    </row>
    <row r="5262" spans="1:10" x14ac:dyDescent="0.25">
      <c r="A5262">
        <f t="shared" si="743"/>
        <v>0.52590164105195314</v>
      </c>
      <c r="B5262" s="2">
        <f t="shared" si="738"/>
        <v>52.589999999998106</v>
      </c>
      <c r="C5262" s="428">
        <f t="shared" si="744"/>
        <v>52.59</v>
      </c>
      <c r="D5262" s="425">
        <f t="shared" si="739"/>
        <v>0.52590164105197212</v>
      </c>
      <c r="E5262" s="433">
        <f t="shared" si="745"/>
        <v>52.59</v>
      </c>
      <c r="F5262" s="430">
        <f t="shared" si="740"/>
        <v>0.53369894056211931</v>
      </c>
      <c r="G5262" s="439">
        <f t="shared" si="746"/>
        <v>52.59</v>
      </c>
      <c r="H5262" s="435">
        <f t="shared" si="741"/>
        <v>0.53369894056211931</v>
      </c>
      <c r="I5262" s="577">
        <f t="shared" si="746"/>
        <v>52.59</v>
      </c>
      <c r="J5262" s="573">
        <f t="shared" si="742"/>
        <v>0.92179849162674699</v>
      </c>
    </row>
    <row r="5263" spans="1:10" x14ac:dyDescent="0.25">
      <c r="A5263">
        <f t="shared" si="743"/>
        <v>0.5260016381402568</v>
      </c>
      <c r="B5263" s="2">
        <f t="shared" si="738"/>
        <v>52.599999999998104</v>
      </c>
      <c r="C5263" s="428">
        <f t="shared" si="744"/>
        <v>52.6</v>
      </c>
      <c r="D5263" s="425">
        <f t="shared" si="739"/>
        <v>0.52600163814027578</v>
      </c>
      <c r="E5263" s="433">
        <f t="shared" si="745"/>
        <v>52.6</v>
      </c>
      <c r="F5263" s="430">
        <f t="shared" si="740"/>
        <v>0.53379523762762149</v>
      </c>
      <c r="G5263" s="439">
        <f t="shared" si="746"/>
        <v>52.6</v>
      </c>
      <c r="H5263" s="435">
        <f t="shared" si="741"/>
        <v>0.53379523762762149</v>
      </c>
      <c r="I5263" s="577">
        <f t="shared" si="746"/>
        <v>52.6</v>
      </c>
      <c r="J5263" s="573">
        <f t="shared" si="742"/>
        <v>0.92188281868566901</v>
      </c>
    </row>
    <row r="5264" spans="1:10" x14ac:dyDescent="0.25">
      <c r="A5264">
        <f t="shared" si="743"/>
        <v>0.52610163523387821</v>
      </c>
      <c r="B5264" s="2">
        <f t="shared" si="738"/>
        <v>52.609999999998102</v>
      </c>
      <c r="C5264" s="428">
        <f t="shared" si="744"/>
        <v>52.61</v>
      </c>
      <c r="D5264" s="425">
        <f t="shared" si="739"/>
        <v>0.52610163523389719</v>
      </c>
      <c r="E5264" s="433">
        <f t="shared" si="745"/>
        <v>52.61</v>
      </c>
      <c r="F5264" s="430">
        <f t="shared" si="740"/>
        <v>0.5338915365595337</v>
      </c>
      <c r="G5264" s="439">
        <f t="shared" si="746"/>
        <v>52.61</v>
      </c>
      <c r="H5264" s="435">
        <f t="shared" si="741"/>
        <v>0.5338915365595337</v>
      </c>
      <c r="I5264" s="577">
        <f t="shared" si="746"/>
        <v>52.61</v>
      </c>
      <c r="J5264" s="573">
        <f t="shared" si="742"/>
        <v>0.92196714698547155</v>
      </c>
    </row>
    <row r="5265" spans="1:10" x14ac:dyDescent="0.25">
      <c r="A5265">
        <f t="shared" si="743"/>
        <v>0.52620163233280737</v>
      </c>
      <c r="B5265" s="2">
        <f t="shared" si="738"/>
        <v>52.6199999999981</v>
      </c>
      <c r="C5265" s="428">
        <f t="shared" si="744"/>
        <v>52.62</v>
      </c>
      <c r="D5265" s="425">
        <f t="shared" si="739"/>
        <v>0.52620163233282635</v>
      </c>
      <c r="E5265" s="433">
        <f t="shared" si="745"/>
        <v>52.62</v>
      </c>
      <c r="F5265" s="430">
        <f t="shared" si="740"/>
        <v>0.53398783735688549</v>
      </c>
      <c r="G5265" s="439">
        <f t="shared" si="746"/>
        <v>52.62</v>
      </c>
      <c r="H5265" s="435">
        <f t="shared" si="741"/>
        <v>0.53398783735688549</v>
      </c>
      <c r="I5265" s="577">
        <f t="shared" si="746"/>
        <v>52.62</v>
      </c>
      <c r="J5265" s="573">
        <f t="shared" si="742"/>
        <v>0.92205147652600727</v>
      </c>
    </row>
    <row r="5266" spans="1:10" x14ac:dyDescent="0.25">
      <c r="A5266">
        <f t="shared" si="743"/>
        <v>0.5263016294370344</v>
      </c>
      <c r="B5266" s="2">
        <f t="shared" si="738"/>
        <v>52.629999999998098</v>
      </c>
      <c r="C5266" s="428">
        <f t="shared" si="744"/>
        <v>52.63</v>
      </c>
      <c r="D5266" s="425">
        <f t="shared" si="739"/>
        <v>0.52630162943705339</v>
      </c>
      <c r="E5266" s="433">
        <f t="shared" si="745"/>
        <v>52.63</v>
      </c>
      <c r="F5266" s="430">
        <f t="shared" si="740"/>
        <v>0.53408414001870741</v>
      </c>
      <c r="G5266" s="439">
        <f t="shared" si="746"/>
        <v>52.63</v>
      </c>
      <c r="H5266" s="435">
        <f t="shared" si="741"/>
        <v>0.53408414001870741</v>
      </c>
      <c r="I5266" s="577">
        <f t="shared" si="746"/>
        <v>52.63</v>
      </c>
      <c r="J5266" s="573">
        <f t="shared" si="742"/>
        <v>0.92213580730712907</v>
      </c>
    </row>
    <row r="5267" spans="1:10" x14ac:dyDescent="0.25">
      <c r="A5267">
        <f t="shared" si="743"/>
        <v>0.52640162654654943</v>
      </c>
      <c r="B5267" s="2">
        <f t="shared" si="738"/>
        <v>52.639999999998096</v>
      </c>
      <c r="C5267" s="428">
        <f t="shared" si="744"/>
        <v>52.64</v>
      </c>
      <c r="D5267" s="425">
        <f t="shared" si="739"/>
        <v>0.52640162654656841</v>
      </c>
      <c r="E5267" s="433">
        <f t="shared" si="745"/>
        <v>52.64</v>
      </c>
      <c r="F5267" s="430">
        <f t="shared" si="740"/>
        <v>0.53418044454403002</v>
      </c>
      <c r="G5267" s="439">
        <f t="shared" si="746"/>
        <v>52.64</v>
      </c>
      <c r="H5267" s="435">
        <f t="shared" si="741"/>
        <v>0.53418044454403002</v>
      </c>
      <c r="I5267" s="577">
        <f t="shared" si="746"/>
        <v>52.64</v>
      </c>
      <c r="J5267" s="573">
        <f t="shared" si="742"/>
        <v>0.92222013932868896</v>
      </c>
    </row>
    <row r="5268" spans="1:10" x14ac:dyDescent="0.25">
      <c r="A5268">
        <f t="shared" si="743"/>
        <v>0.52650162366134234</v>
      </c>
      <c r="B5268" s="2">
        <f t="shared" si="738"/>
        <v>52.649999999998094</v>
      </c>
      <c r="C5268" s="428">
        <f t="shared" si="744"/>
        <v>52.65</v>
      </c>
      <c r="D5268" s="425">
        <f t="shared" si="739"/>
        <v>0.52650162366136133</v>
      </c>
      <c r="E5268" s="433">
        <f t="shared" si="745"/>
        <v>52.65</v>
      </c>
      <c r="F5268" s="430">
        <f t="shared" si="740"/>
        <v>0.53427675093188431</v>
      </c>
      <c r="G5268" s="439">
        <f t="shared" si="746"/>
        <v>52.65</v>
      </c>
      <c r="H5268" s="435">
        <f t="shared" si="741"/>
        <v>0.53427675093188431</v>
      </c>
      <c r="I5268" s="577">
        <f t="shared" si="746"/>
        <v>52.65</v>
      </c>
      <c r="J5268" s="573">
        <f t="shared" si="742"/>
        <v>0.92230447259054038</v>
      </c>
    </row>
    <row r="5269" spans="1:10" x14ac:dyDescent="0.25">
      <c r="A5269">
        <f t="shared" si="743"/>
        <v>0.52660162078140316</v>
      </c>
      <c r="B5269" s="2">
        <f t="shared" si="738"/>
        <v>52.659999999998092</v>
      </c>
      <c r="C5269" s="428">
        <f t="shared" si="744"/>
        <v>52.66</v>
      </c>
      <c r="D5269" s="425">
        <f t="shared" si="739"/>
        <v>0.52660162078142236</v>
      </c>
      <c r="E5269" s="433">
        <f t="shared" si="745"/>
        <v>52.66</v>
      </c>
      <c r="F5269" s="430">
        <f t="shared" si="740"/>
        <v>0.5343730591813024</v>
      </c>
      <c r="G5269" s="439">
        <f t="shared" si="746"/>
        <v>52.66</v>
      </c>
      <c r="H5269" s="435">
        <f t="shared" si="741"/>
        <v>0.5343730591813024</v>
      </c>
      <c r="I5269" s="577">
        <f t="shared" si="746"/>
        <v>52.66</v>
      </c>
      <c r="J5269" s="573">
        <f t="shared" si="742"/>
        <v>0.92238880709253535</v>
      </c>
    </row>
    <row r="5270" spans="1:10" x14ac:dyDescent="0.25">
      <c r="A5270">
        <f t="shared" si="743"/>
        <v>0.52670161790672243</v>
      </c>
      <c r="B5270" s="2">
        <f t="shared" si="738"/>
        <v>52.66999999999809</v>
      </c>
      <c r="C5270" s="428">
        <f t="shared" si="744"/>
        <v>52.67</v>
      </c>
      <c r="D5270" s="425">
        <f t="shared" si="739"/>
        <v>0.52670161790674141</v>
      </c>
      <c r="E5270" s="433">
        <f t="shared" si="745"/>
        <v>52.67</v>
      </c>
      <c r="F5270" s="430">
        <f t="shared" si="740"/>
        <v>0.53446936929131628</v>
      </c>
      <c r="G5270" s="439">
        <f t="shared" si="746"/>
        <v>52.67</v>
      </c>
      <c r="H5270" s="435">
        <f t="shared" si="741"/>
        <v>0.53446936929131628</v>
      </c>
      <c r="I5270" s="577">
        <f t="shared" si="746"/>
        <v>52.67</v>
      </c>
      <c r="J5270" s="573">
        <f t="shared" si="742"/>
        <v>0.9224731428345273</v>
      </c>
    </row>
    <row r="5271" spans="1:10" x14ac:dyDescent="0.25">
      <c r="A5271">
        <f t="shared" si="743"/>
        <v>0.52680161503728984</v>
      </c>
      <c r="B5271" s="2">
        <f t="shared" si="738"/>
        <v>52.679999999998088</v>
      </c>
      <c r="C5271" s="428">
        <f t="shared" si="744"/>
        <v>52.68</v>
      </c>
      <c r="D5271" s="425">
        <f t="shared" si="739"/>
        <v>0.52680161503730893</v>
      </c>
      <c r="E5271" s="433">
        <f t="shared" si="745"/>
        <v>52.68</v>
      </c>
      <c r="F5271" s="430">
        <f t="shared" si="740"/>
        <v>0.53456568126095882</v>
      </c>
      <c r="G5271" s="439">
        <f t="shared" si="746"/>
        <v>52.68</v>
      </c>
      <c r="H5271" s="435">
        <f t="shared" si="741"/>
        <v>0.53456568126095882</v>
      </c>
      <c r="I5271" s="577">
        <f t="shared" si="746"/>
        <v>52.68</v>
      </c>
      <c r="J5271" s="573">
        <f t="shared" si="742"/>
        <v>0.92255747981636838</v>
      </c>
    </row>
    <row r="5272" spans="1:10" x14ac:dyDescent="0.25">
      <c r="A5272">
        <f t="shared" si="743"/>
        <v>0.52690161217309583</v>
      </c>
      <c r="B5272" s="2">
        <f t="shared" si="738"/>
        <v>52.689999999998086</v>
      </c>
      <c r="C5272" s="428">
        <f t="shared" si="744"/>
        <v>52.69</v>
      </c>
      <c r="D5272" s="425">
        <f t="shared" si="739"/>
        <v>0.52690161217311493</v>
      </c>
      <c r="E5272" s="433">
        <f t="shared" si="745"/>
        <v>52.69</v>
      </c>
      <c r="F5272" s="430">
        <f t="shared" si="740"/>
        <v>0.53466199508926315</v>
      </c>
      <c r="G5272" s="439">
        <f t="shared" si="746"/>
        <v>52.69</v>
      </c>
      <c r="H5272" s="435">
        <f t="shared" si="741"/>
        <v>0.53466199508926315</v>
      </c>
      <c r="I5272" s="577">
        <f t="shared" si="746"/>
        <v>52.69</v>
      </c>
      <c r="J5272" s="573">
        <f t="shared" si="742"/>
        <v>0.92264181803791212</v>
      </c>
    </row>
    <row r="5273" spans="1:10" x14ac:dyDescent="0.25">
      <c r="A5273">
        <f t="shared" si="743"/>
        <v>0.52700160931413043</v>
      </c>
      <c r="B5273" s="2">
        <f t="shared" si="738"/>
        <v>52.699999999998084</v>
      </c>
      <c r="C5273" s="428">
        <f t="shared" si="744"/>
        <v>52.7</v>
      </c>
      <c r="D5273" s="425">
        <f t="shared" si="739"/>
        <v>0.52700160931414963</v>
      </c>
      <c r="E5273" s="433">
        <f t="shared" si="745"/>
        <v>52.7</v>
      </c>
      <c r="F5273" s="430">
        <f t="shared" si="740"/>
        <v>0.53475831077526326</v>
      </c>
      <c r="G5273" s="439">
        <f t="shared" si="746"/>
        <v>52.7</v>
      </c>
      <c r="H5273" s="435">
        <f t="shared" si="741"/>
        <v>0.53475831077526326</v>
      </c>
      <c r="I5273" s="577">
        <f t="shared" si="746"/>
        <v>52.7</v>
      </c>
      <c r="J5273" s="573">
        <f t="shared" si="742"/>
        <v>0.92272615749901055</v>
      </c>
    </row>
    <row r="5274" spans="1:10" x14ac:dyDescent="0.25">
      <c r="A5274">
        <f t="shared" si="743"/>
        <v>0.52710160646038373</v>
      </c>
      <c r="B5274" s="2">
        <f t="shared" si="738"/>
        <v>52.709999999998082</v>
      </c>
      <c r="C5274" s="428">
        <f t="shared" si="744"/>
        <v>52.71</v>
      </c>
      <c r="D5274" s="425">
        <f t="shared" si="739"/>
        <v>0.52710160646040305</v>
      </c>
      <c r="E5274" s="433">
        <f t="shared" si="745"/>
        <v>52.71</v>
      </c>
      <c r="F5274" s="430">
        <f t="shared" si="740"/>
        <v>0.53485462831799302</v>
      </c>
      <c r="G5274" s="439">
        <f t="shared" si="746"/>
        <v>52.71</v>
      </c>
      <c r="H5274" s="435">
        <f t="shared" si="741"/>
        <v>0.53485462831799302</v>
      </c>
      <c r="I5274" s="577">
        <f t="shared" si="746"/>
        <v>52.71</v>
      </c>
      <c r="J5274" s="573">
        <f t="shared" si="742"/>
        <v>0.92281049819951733</v>
      </c>
    </row>
    <row r="5275" spans="1:10" x14ac:dyDescent="0.25">
      <c r="A5275">
        <f t="shared" si="743"/>
        <v>0.5272016036118462</v>
      </c>
      <c r="B5275" s="2">
        <f t="shared" si="738"/>
        <v>52.71999999999808</v>
      </c>
      <c r="C5275" s="428">
        <f t="shared" si="744"/>
        <v>52.72</v>
      </c>
      <c r="D5275" s="425">
        <f t="shared" si="739"/>
        <v>0.52720160361186541</v>
      </c>
      <c r="E5275" s="433">
        <f t="shared" si="745"/>
        <v>52.72</v>
      </c>
      <c r="F5275" s="430">
        <f t="shared" si="740"/>
        <v>0.53495094771648732</v>
      </c>
      <c r="G5275" s="439">
        <f t="shared" si="746"/>
        <v>52.72</v>
      </c>
      <c r="H5275" s="435">
        <f t="shared" si="741"/>
        <v>0.53495094771648732</v>
      </c>
      <c r="I5275" s="577">
        <f t="shared" si="746"/>
        <v>52.72</v>
      </c>
      <c r="J5275" s="573">
        <f t="shared" si="742"/>
        <v>0.92289484013928447</v>
      </c>
    </row>
    <row r="5276" spans="1:10" x14ac:dyDescent="0.25">
      <c r="A5276">
        <f t="shared" si="743"/>
        <v>0.52730160076850807</v>
      </c>
      <c r="B5276" s="2">
        <f t="shared" si="738"/>
        <v>52.729999999998078</v>
      </c>
      <c r="C5276" s="428">
        <f t="shared" si="744"/>
        <v>52.73</v>
      </c>
      <c r="D5276" s="425">
        <f t="shared" si="739"/>
        <v>0.52730160076852728</v>
      </c>
      <c r="E5276" s="433">
        <f t="shared" si="745"/>
        <v>52.73</v>
      </c>
      <c r="F5276" s="430">
        <f t="shared" si="740"/>
        <v>0.53504726896978139</v>
      </c>
      <c r="G5276" s="439">
        <f t="shared" si="746"/>
        <v>52.73</v>
      </c>
      <c r="H5276" s="435">
        <f t="shared" si="741"/>
        <v>0.53504726896978139</v>
      </c>
      <c r="I5276" s="577">
        <f t="shared" si="746"/>
        <v>52.73</v>
      </c>
      <c r="J5276" s="573">
        <f t="shared" si="742"/>
        <v>0.92297918331816575</v>
      </c>
    </row>
    <row r="5277" spans="1:10" x14ac:dyDescent="0.25">
      <c r="A5277">
        <f t="shared" si="743"/>
        <v>0.52740159793035934</v>
      </c>
      <c r="B5277" s="2">
        <f t="shared" si="738"/>
        <v>52.739999999998076</v>
      </c>
      <c r="C5277" s="428">
        <f t="shared" si="744"/>
        <v>52.74</v>
      </c>
      <c r="D5277" s="425">
        <f t="shared" si="739"/>
        <v>0.52740159793037855</v>
      </c>
      <c r="E5277" s="433">
        <f t="shared" si="745"/>
        <v>52.74</v>
      </c>
      <c r="F5277" s="430">
        <f t="shared" si="740"/>
        <v>0.53514359207691087</v>
      </c>
      <c r="G5277" s="439">
        <f t="shared" si="746"/>
        <v>52.74</v>
      </c>
      <c r="H5277" s="435">
        <f t="shared" si="741"/>
        <v>0.53514359207691087</v>
      </c>
      <c r="I5277" s="577">
        <f t="shared" si="746"/>
        <v>52.74</v>
      </c>
      <c r="J5277" s="573">
        <f t="shared" si="742"/>
        <v>0.92306352773601319</v>
      </c>
    </row>
    <row r="5278" spans="1:10" x14ac:dyDescent="0.25">
      <c r="A5278">
        <f t="shared" si="743"/>
        <v>0.52750159509739047</v>
      </c>
      <c r="B5278" s="2">
        <f t="shared" si="738"/>
        <v>52.749999999998074</v>
      </c>
      <c r="C5278" s="428">
        <f t="shared" si="744"/>
        <v>52.75</v>
      </c>
      <c r="D5278" s="425">
        <f t="shared" si="739"/>
        <v>0.52750159509740968</v>
      </c>
      <c r="E5278" s="433">
        <f t="shared" si="745"/>
        <v>52.75</v>
      </c>
      <c r="F5278" s="430">
        <f t="shared" si="740"/>
        <v>0.53523991703691209</v>
      </c>
      <c r="G5278" s="439">
        <f t="shared" si="746"/>
        <v>52.75</v>
      </c>
      <c r="H5278" s="435">
        <f t="shared" si="741"/>
        <v>0.53523991703691209</v>
      </c>
      <c r="I5278" s="577">
        <f t="shared" si="746"/>
        <v>52.75</v>
      </c>
      <c r="J5278" s="573">
        <f t="shared" si="742"/>
        <v>0.92314787339268078</v>
      </c>
    </row>
    <row r="5279" spans="1:10" x14ac:dyDescent="0.25">
      <c r="A5279">
        <f t="shared" si="743"/>
        <v>0.52760159226959169</v>
      </c>
      <c r="B5279" s="2">
        <f t="shared" si="738"/>
        <v>52.759999999998072</v>
      </c>
      <c r="C5279" s="428">
        <f t="shared" si="744"/>
        <v>52.76</v>
      </c>
      <c r="D5279" s="425">
        <f t="shared" si="739"/>
        <v>0.5276015922696109</v>
      </c>
      <c r="E5279" s="433">
        <f t="shared" si="745"/>
        <v>52.76</v>
      </c>
      <c r="F5279" s="430">
        <f t="shared" si="740"/>
        <v>0.53533624384882172</v>
      </c>
      <c r="G5279" s="439">
        <f t="shared" si="746"/>
        <v>52.76</v>
      </c>
      <c r="H5279" s="435">
        <f t="shared" si="741"/>
        <v>0.53533624384882172</v>
      </c>
      <c r="I5279" s="577">
        <f t="shared" si="746"/>
        <v>52.76</v>
      </c>
      <c r="J5279" s="573">
        <f t="shared" si="742"/>
        <v>0.9232322202880201</v>
      </c>
    </row>
    <row r="5280" spans="1:10" x14ac:dyDescent="0.25">
      <c r="A5280">
        <f t="shared" si="743"/>
        <v>0.52770158944695333</v>
      </c>
      <c r="B5280" s="2">
        <f t="shared" ref="B5280:B5343" si="747">B5279+0.01</f>
        <v>52.76999999999807</v>
      </c>
      <c r="C5280" s="428">
        <f t="shared" si="744"/>
        <v>52.77</v>
      </c>
      <c r="D5280" s="425">
        <f t="shared" si="739"/>
        <v>0.52770158944697254</v>
      </c>
      <c r="E5280" s="433">
        <f t="shared" si="745"/>
        <v>52.77</v>
      </c>
      <c r="F5280" s="430">
        <f t="shared" si="740"/>
        <v>0.53543257251167697</v>
      </c>
      <c r="G5280" s="439">
        <f t="shared" si="746"/>
        <v>52.77</v>
      </c>
      <c r="H5280" s="435">
        <f t="shared" si="741"/>
        <v>0.53543257251167697</v>
      </c>
      <c r="I5280" s="577">
        <f t="shared" si="746"/>
        <v>52.77</v>
      </c>
      <c r="J5280" s="573">
        <f t="shared" si="742"/>
        <v>0.92331656842188559</v>
      </c>
    </row>
    <row r="5281" spans="1:10" x14ac:dyDescent="0.25">
      <c r="A5281">
        <f t="shared" si="743"/>
        <v>0.52780158662946564</v>
      </c>
      <c r="B5281" s="2">
        <f t="shared" si="747"/>
        <v>52.779999999998068</v>
      </c>
      <c r="C5281" s="428">
        <f t="shared" si="744"/>
        <v>52.78</v>
      </c>
      <c r="D5281" s="425">
        <f t="shared" si="739"/>
        <v>0.52780158662948495</v>
      </c>
      <c r="E5281" s="433">
        <f t="shared" si="745"/>
        <v>52.78</v>
      </c>
      <c r="F5281" s="430">
        <f t="shared" si="740"/>
        <v>0.53552890302451528</v>
      </c>
      <c r="G5281" s="439">
        <f t="shared" si="746"/>
        <v>52.78</v>
      </c>
      <c r="H5281" s="435">
        <f t="shared" si="741"/>
        <v>0.53552890302451528</v>
      </c>
      <c r="I5281" s="577">
        <f t="shared" si="746"/>
        <v>52.78</v>
      </c>
      <c r="J5281" s="573">
        <f t="shared" si="742"/>
        <v>0.92340091779412925</v>
      </c>
    </row>
    <row r="5282" spans="1:10" x14ac:dyDescent="0.25">
      <c r="A5282">
        <f t="shared" si="743"/>
        <v>0.52790158381711894</v>
      </c>
      <c r="B5282" s="2">
        <f t="shared" si="747"/>
        <v>52.789999999998066</v>
      </c>
      <c r="C5282" s="428">
        <f t="shared" si="744"/>
        <v>52.79</v>
      </c>
      <c r="D5282" s="425">
        <f t="shared" si="739"/>
        <v>0.52790158381713836</v>
      </c>
      <c r="E5282" s="433">
        <f t="shared" si="745"/>
        <v>52.79</v>
      </c>
      <c r="F5282" s="430">
        <f t="shared" si="740"/>
        <v>0.53562523538637519</v>
      </c>
      <c r="G5282" s="439">
        <f t="shared" si="746"/>
        <v>52.79</v>
      </c>
      <c r="H5282" s="435">
        <f t="shared" si="741"/>
        <v>0.53562523538637519</v>
      </c>
      <c r="I5282" s="577">
        <f t="shared" si="746"/>
        <v>52.79</v>
      </c>
      <c r="J5282" s="573">
        <f t="shared" si="742"/>
        <v>0.92348526840460465</v>
      </c>
    </row>
    <row r="5283" spans="1:10" x14ac:dyDescent="0.25">
      <c r="A5283">
        <f t="shared" si="743"/>
        <v>0.5280015810099038</v>
      </c>
      <c r="B5283" s="2">
        <f t="shared" si="747"/>
        <v>52.799999999998064</v>
      </c>
      <c r="C5283" s="428">
        <f t="shared" si="744"/>
        <v>52.8</v>
      </c>
      <c r="D5283" s="425">
        <f t="shared" si="739"/>
        <v>0.52800158100992312</v>
      </c>
      <c r="E5283" s="433">
        <f t="shared" si="745"/>
        <v>52.8</v>
      </c>
      <c r="F5283" s="430">
        <f t="shared" si="740"/>
        <v>0.53572156959629524</v>
      </c>
      <c r="G5283" s="439">
        <f t="shared" si="746"/>
        <v>52.8</v>
      </c>
      <c r="H5283" s="435">
        <f t="shared" si="741"/>
        <v>0.53572156959629524</v>
      </c>
      <c r="I5283" s="577">
        <f t="shared" si="746"/>
        <v>52.8</v>
      </c>
      <c r="J5283" s="573">
        <f t="shared" si="742"/>
        <v>0.92356962025316447</v>
      </c>
    </row>
    <row r="5284" spans="1:10" x14ac:dyDescent="0.25">
      <c r="A5284">
        <f t="shared" si="743"/>
        <v>0.52810157820781034</v>
      </c>
      <c r="B5284" s="2">
        <f t="shared" si="747"/>
        <v>52.809999999998062</v>
      </c>
      <c r="C5284" s="428">
        <f t="shared" si="744"/>
        <v>52.81</v>
      </c>
      <c r="D5284" s="425">
        <f t="shared" si="739"/>
        <v>0.52810157820782977</v>
      </c>
      <c r="E5284" s="433">
        <f t="shared" si="745"/>
        <v>52.81</v>
      </c>
      <c r="F5284" s="430">
        <f t="shared" si="740"/>
        <v>0.53581790565331489</v>
      </c>
      <c r="G5284" s="439">
        <f t="shared" si="746"/>
        <v>52.81</v>
      </c>
      <c r="H5284" s="435">
        <f t="shared" si="741"/>
        <v>0.53581790565331489</v>
      </c>
      <c r="I5284" s="577">
        <f t="shared" si="746"/>
        <v>52.81</v>
      </c>
      <c r="J5284" s="573">
        <f t="shared" si="742"/>
        <v>0.92365397333966226</v>
      </c>
    </row>
    <row r="5285" spans="1:10" x14ac:dyDescent="0.25">
      <c r="A5285">
        <f t="shared" si="743"/>
        <v>0.52820157541082913</v>
      </c>
      <c r="B5285" s="2">
        <f t="shared" si="747"/>
        <v>52.819999999998061</v>
      </c>
      <c r="C5285" s="428">
        <f t="shared" si="744"/>
        <v>52.82</v>
      </c>
      <c r="D5285" s="425">
        <f t="shared" si="739"/>
        <v>0.52820157541084856</v>
      </c>
      <c r="E5285" s="433">
        <f t="shared" si="745"/>
        <v>52.82</v>
      </c>
      <c r="F5285" s="430">
        <f t="shared" si="740"/>
        <v>0.53591424355647321</v>
      </c>
      <c r="G5285" s="439">
        <f t="shared" si="746"/>
        <v>52.82</v>
      </c>
      <c r="H5285" s="435">
        <f t="shared" si="741"/>
        <v>0.53591424355647321</v>
      </c>
      <c r="I5285" s="577">
        <f t="shared" si="746"/>
        <v>52.82</v>
      </c>
      <c r="J5285" s="573">
        <f t="shared" si="742"/>
        <v>0.9237383276639507</v>
      </c>
    </row>
    <row r="5286" spans="1:10" x14ac:dyDescent="0.25">
      <c r="A5286">
        <f t="shared" si="743"/>
        <v>0.52830157261895072</v>
      </c>
      <c r="B5286" s="2">
        <f t="shared" si="747"/>
        <v>52.829999999998059</v>
      </c>
      <c r="C5286" s="428">
        <f t="shared" si="744"/>
        <v>52.83</v>
      </c>
      <c r="D5286" s="425">
        <f t="shared" si="739"/>
        <v>0.52830157261897004</v>
      </c>
      <c r="E5286" s="433">
        <f t="shared" si="745"/>
        <v>52.83</v>
      </c>
      <c r="F5286" s="430">
        <f t="shared" si="740"/>
        <v>0.53601058330481099</v>
      </c>
      <c r="G5286" s="439">
        <f t="shared" si="746"/>
        <v>52.83</v>
      </c>
      <c r="H5286" s="435">
        <f t="shared" si="741"/>
        <v>0.53601058330481099</v>
      </c>
      <c r="I5286" s="577">
        <f t="shared" si="746"/>
        <v>52.83</v>
      </c>
      <c r="J5286" s="573">
        <f t="shared" si="742"/>
        <v>0.92382268322588301</v>
      </c>
    </row>
    <row r="5287" spans="1:10" x14ac:dyDescent="0.25">
      <c r="A5287">
        <f t="shared" si="743"/>
        <v>0.52840156983216513</v>
      </c>
      <c r="B5287" s="2">
        <f t="shared" si="747"/>
        <v>52.839999999998057</v>
      </c>
      <c r="C5287" s="428">
        <f t="shared" si="744"/>
        <v>52.84</v>
      </c>
      <c r="D5287" s="425">
        <f t="shared" si="739"/>
        <v>0.52840156983218467</v>
      </c>
      <c r="E5287" s="433">
        <f t="shared" si="745"/>
        <v>52.84</v>
      </c>
      <c r="F5287" s="430">
        <f t="shared" si="740"/>
        <v>0.53610692489736855</v>
      </c>
      <c r="G5287" s="439">
        <f t="shared" si="746"/>
        <v>52.84</v>
      </c>
      <c r="H5287" s="435">
        <f t="shared" si="741"/>
        <v>0.53610692489736855</v>
      </c>
      <c r="I5287" s="577">
        <f t="shared" si="746"/>
        <v>52.84</v>
      </c>
      <c r="J5287" s="573">
        <f t="shared" si="742"/>
        <v>0.92390704002531254</v>
      </c>
    </row>
    <row r="5288" spans="1:10" x14ac:dyDescent="0.25">
      <c r="A5288">
        <f t="shared" si="743"/>
        <v>0.52850156705046314</v>
      </c>
      <c r="B5288" s="2">
        <f t="shared" si="747"/>
        <v>52.849999999998055</v>
      </c>
      <c r="C5288" s="428">
        <f t="shared" si="744"/>
        <v>52.85</v>
      </c>
      <c r="D5288" s="425">
        <f t="shared" si="739"/>
        <v>0.52850156705048268</v>
      </c>
      <c r="E5288" s="433">
        <f t="shared" si="745"/>
        <v>52.85</v>
      </c>
      <c r="F5288" s="430">
        <f t="shared" si="740"/>
        <v>0.53620326833318699</v>
      </c>
      <c r="G5288" s="439">
        <f t="shared" si="746"/>
        <v>52.85</v>
      </c>
      <c r="H5288" s="435">
        <f t="shared" si="741"/>
        <v>0.53620326833318699</v>
      </c>
      <c r="I5288" s="577">
        <f t="shared" si="746"/>
        <v>52.85</v>
      </c>
      <c r="J5288" s="573">
        <f t="shared" si="742"/>
        <v>0.92399139806209218</v>
      </c>
    </row>
    <row r="5289" spans="1:10" x14ac:dyDescent="0.25">
      <c r="A5289">
        <f t="shared" si="743"/>
        <v>0.52860156427383509</v>
      </c>
      <c r="B5289" s="2">
        <f t="shared" si="747"/>
        <v>52.859999999998053</v>
      </c>
      <c r="C5289" s="428">
        <f t="shared" si="744"/>
        <v>52.86</v>
      </c>
      <c r="D5289" s="425">
        <f t="shared" si="739"/>
        <v>0.52860156427385463</v>
      </c>
      <c r="E5289" s="433">
        <f t="shared" si="745"/>
        <v>52.86</v>
      </c>
      <c r="F5289" s="430">
        <f t="shared" si="740"/>
        <v>0.53629961361130818</v>
      </c>
      <c r="G5289" s="439">
        <f t="shared" si="746"/>
        <v>52.86</v>
      </c>
      <c r="H5289" s="435">
        <f t="shared" si="741"/>
        <v>0.53629961361130818</v>
      </c>
      <c r="I5289" s="577">
        <f t="shared" si="746"/>
        <v>52.86</v>
      </c>
      <c r="J5289" s="573">
        <f t="shared" si="742"/>
        <v>0.92407575733607539</v>
      </c>
    </row>
    <row r="5290" spans="1:10" x14ac:dyDescent="0.25">
      <c r="A5290">
        <f t="shared" si="743"/>
        <v>0.52870156150227154</v>
      </c>
      <c r="B5290" s="2">
        <f t="shared" si="747"/>
        <v>52.869999999998051</v>
      </c>
      <c r="C5290" s="428">
        <f t="shared" si="744"/>
        <v>52.87</v>
      </c>
      <c r="D5290" s="425">
        <f t="shared" si="739"/>
        <v>0.52870156150229097</v>
      </c>
      <c r="E5290" s="433">
        <f t="shared" si="745"/>
        <v>52.87</v>
      </c>
      <c r="F5290" s="430">
        <f t="shared" si="740"/>
        <v>0.53639596073077411</v>
      </c>
      <c r="G5290" s="439">
        <f t="shared" si="746"/>
        <v>52.87</v>
      </c>
      <c r="H5290" s="435">
        <f t="shared" si="741"/>
        <v>0.53639596073077411</v>
      </c>
      <c r="I5290" s="577">
        <f t="shared" si="746"/>
        <v>52.87</v>
      </c>
      <c r="J5290" s="573">
        <f t="shared" si="742"/>
        <v>0.92416011784711516</v>
      </c>
    </row>
    <row r="5291" spans="1:10" x14ac:dyDescent="0.25">
      <c r="A5291">
        <f t="shared" si="743"/>
        <v>0.52880155873576296</v>
      </c>
      <c r="B5291" s="2">
        <f t="shared" si="747"/>
        <v>52.879999999998049</v>
      </c>
      <c r="C5291" s="428">
        <f t="shared" si="744"/>
        <v>52.88</v>
      </c>
      <c r="D5291" s="425">
        <f t="shared" si="739"/>
        <v>0.5288015587357825</v>
      </c>
      <c r="E5291" s="433">
        <f t="shared" si="745"/>
        <v>52.88</v>
      </c>
      <c r="F5291" s="430">
        <f t="shared" si="740"/>
        <v>0.53649230969062767</v>
      </c>
      <c r="G5291" s="439">
        <f t="shared" si="746"/>
        <v>52.88</v>
      </c>
      <c r="H5291" s="435">
        <f t="shared" si="741"/>
        <v>0.53649230969062767</v>
      </c>
      <c r="I5291" s="577">
        <f t="shared" si="746"/>
        <v>52.88</v>
      </c>
      <c r="J5291" s="573">
        <f t="shared" si="742"/>
        <v>0.92424447959506495</v>
      </c>
    </row>
    <row r="5292" spans="1:10" x14ac:dyDescent="0.25">
      <c r="A5292">
        <f t="shared" si="743"/>
        <v>0.52890155597429989</v>
      </c>
      <c r="B5292" s="2">
        <f t="shared" si="747"/>
        <v>52.889999999998047</v>
      </c>
      <c r="C5292" s="428">
        <f t="shared" si="744"/>
        <v>52.89</v>
      </c>
      <c r="D5292" s="425">
        <f t="shared" si="739"/>
        <v>0.52890155597431943</v>
      </c>
      <c r="E5292" s="433">
        <f t="shared" si="745"/>
        <v>52.89</v>
      </c>
      <c r="F5292" s="430">
        <f t="shared" si="740"/>
        <v>0.53658866048991172</v>
      </c>
      <c r="G5292" s="439">
        <f t="shared" si="746"/>
        <v>52.89</v>
      </c>
      <c r="H5292" s="435">
        <f t="shared" si="741"/>
        <v>0.53658866048991172</v>
      </c>
      <c r="I5292" s="577">
        <f t="shared" si="746"/>
        <v>52.89</v>
      </c>
      <c r="J5292" s="573">
        <f t="shared" si="742"/>
        <v>0.92432884257977765</v>
      </c>
    </row>
    <row r="5293" spans="1:10" x14ac:dyDescent="0.25">
      <c r="A5293">
        <f t="shared" si="743"/>
        <v>0.52900155321787301</v>
      </c>
      <c r="B5293" s="2">
        <f t="shared" si="747"/>
        <v>52.899999999998045</v>
      </c>
      <c r="C5293" s="428">
        <f t="shared" si="744"/>
        <v>52.9</v>
      </c>
      <c r="D5293" s="425">
        <f t="shared" si="739"/>
        <v>0.52900155321789255</v>
      </c>
      <c r="E5293" s="433">
        <f t="shared" si="745"/>
        <v>52.9</v>
      </c>
      <c r="F5293" s="430">
        <f t="shared" si="740"/>
        <v>0.53668501312766992</v>
      </c>
      <c r="G5293" s="439">
        <f t="shared" si="746"/>
        <v>52.9</v>
      </c>
      <c r="H5293" s="435">
        <f t="shared" si="741"/>
        <v>0.53668501312766992</v>
      </c>
      <c r="I5293" s="577">
        <f t="shared" si="746"/>
        <v>52.9</v>
      </c>
      <c r="J5293" s="573">
        <f t="shared" si="742"/>
        <v>0.92441320680110739</v>
      </c>
    </row>
    <row r="5294" spans="1:10" x14ac:dyDescent="0.25">
      <c r="A5294">
        <f t="shared" si="743"/>
        <v>0.52910155046647256</v>
      </c>
      <c r="B5294" s="2">
        <f t="shared" si="747"/>
        <v>52.909999999998043</v>
      </c>
      <c r="C5294" s="428">
        <f t="shared" si="744"/>
        <v>52.91</v>
      </c>
      <c r="D5294" s="425">
        <f t="shared" si="739"/>
        <v>0.5291015504664921</v>
      </c>
      <c r="E5294" s="433">
        <f t="shared" si="745"/>
        <v>52.91</v>
      </c>
      <c r="F5294" s="430">
        <f t="shared" si="740"/>
        <v>0.53678136760294637</v>
      </c>
      <c r="G5294" s="439">
        <f t="shared" si="746"/>
        <v>52.91</v>
      </c>
      <c r="H5294" s="435">
        <f t="shared" si="741"/>
        <v>0.53678136760294637</v>
      </c>
      <c r="I5294" s="577">
        <f t="shared" si="746"/>
        <v>52.91</v>
      </c>
      <c r="J5294" s="573">
        <f t="shared" si="742"/>
        <v>0.92449757225890616</v>
      </c>
    </row>
    <row r="5295" spans="1:10" x14ac:dyDescent="0.25">
      <c r="A5295">
        <f t="shared" si="743"/>
        <v>0.52920154772008932</v>
      </c>
      <c r="B5295" s="2">
        <f t="shared" si="747"/>
        <v>52.919999999998041</v>
      </c>
      <c r="C5295" s="428">
        <f t="shared" si="744"/>
        <v>52.92</v>
      </c>
      <c r="D5295" s="425">
        <f t="shared" si="739"/>
        <v>0.52920154772010897</v>
      </c>
      <c r="E5295" s="433">
        <f t="shared" si="745"/>
        <v>52.92</v>
      </c>
      <c r="F5295" s="430">
        <f t="shared" si="740"/>
        <v>0.53687772391478594</v>
      </c>
      <c r="G5295" s="439">
        <f t="shared" si="746"/>
        <v>52.92</v>
      </c>
      <c r="H5295" s="435">
        <f t="shared" si="741"/>
        <v>0.53687772391478594</v>
      </c>
      <c r="I5295" s="577">
        <f t="shared" si="746"/>
        <v>52.92</v>
      </c>
      <c r="J5295" s="573">
        <f t="shared" si="742"/>
        <v>0.92458193895302876</v>
      </c>
    </row>
    <row r="5296" spans="1:10" x14ac:dyDescent="0.25">
      <c r="A5296">
        <f t="shared" si="743"/>
        <v>0.52930154497871407</v>
      </c>
      <c r="B5296" s="2">
        <f t="shared" si="747"/>
        <v>52.929999999998039</v>
      </c>
      <c r="C5296" s="428">
        <f t="shared" si="744"/>
        <v>52.93</v>
      </c>
      <c r="D5296" s="425">
        <f t="shared" si="739"/>
        <v>0.52930154497873361</v>
      </c>
      <c r="E5296" s="433">
        <f t="shared" si="745"/>
        <v>52.93</v>
      </c>
      <c r="F5296" s="430">
        <f t="shared" si="740"/>
        <v>0.5369740820622334</v>
      </c>
      <c r="G5296" s="439">
        <f t="shared" si="746"/>
        <v>52.93</v>
      </c>
      <c r="H5296" s="435">
        <f t="shared" si="741"/>
        <v>0.5369740820622334</v>
      </c>
      <c r="I5296" s="577">
        <f t="shared" si="746"/>
        <v>52.93</v>
      </c>
      <c r="J5296" s="573">
        <f t="shared" si="742"/>
        <v>0.92466630688332729</v>
      </c>
    </row>
    <row r="5297" spans="1:10" x14ac:dyDescent="0.25">
      <c r="A5297">
        <f t="shared" si="743"/>
        <v>0.52940154224233693</v>
      </c>
      <c r="B5297" s="2">
        <f t="shared" si="747"/>
        <v>52.939999999998037</v>
      </c>
      <c r="C5297" s="428">
        <f t="shared" si="744"/>
        <v>52.94</v>
      </c>
      <c r="D5297" s="425">
        <f t="shared" si="739"/>
        <v>0.52940154224235669</v>
      </c>
      <c r="E5297" s="433">
        <f t="shared" si="745"/>
        <v>52.94</v>
      </c>
      <c r="F5297" s="430">
        <f t="shared" si="740"/>
        <v>0.53707044204433452</v>
      </c>
      <c r="G5297" s="439">
        <f t="shared" si="746"/>
        <v>52.94</v>
      </c>
      <c r="H5297" s="435">
        <f t="shared" si="741"/>
        <v>0.53707044204433452</v>
      </c>
      <c r="I5297" s="577">
        <f t="shared" si="746"/>
        <v>52.94</v>
      </c>
      <c r="J5297" s="573">
        <f t="shared" si="742"/>
        <v>0.92475067604965611</v>
      </c>
    </row>
    <row r="5298" spans="1:10" x14ac:dyDescent="0.25">
      <c r="A5298">
        <f t="shared" si="743"/>
        <v>0.52950153951094903</v>
      </c>
      <c r="B5298" s="2">
        <f t="shared" si="747"/>
        <v>52.949999999998035</v>
      </c>
      <c r="C5298" s="428">
        <f t="shared" si="744"/>
        <v>52.95</v>
      </c>
      <c r="D5298" s="425">
        <f t="shared" si="739"/>
        <v>0.52950153951096879</v>
      </c>
      <c r="E5298" s="433">
        <f t="shared" si="745"/>
        <v>52.95</v>
      </c>
      <c r="F5298" s="430">
        <f t="shared" si="740"/>
        <v>0.53716680386013527</v>
      </c>
      <c r="G5298" s="439">
        <f t="shared" si="746"/>
        <v>52.95</v>
      </c>
      <c r="H5298" s="435">
        <f t="shared" si="741"/>
        <v>0.53716680386013527</v>
      </c>
      <c r="I5298" s="577">
        <f t="shared" si="746"/>
        <v>52.95</v>
      </c>
      <c r="J5298" s="573">
        <f t="shared" si="742"/>
        <v>0.92483504645186787</v>
      </c>
    </row>
    <row r="5299" spans="1:10" x14ac:dyDescent="0.25">
      <c r="A5299">
        <f t="shared" si="743"/>
        <v>0.52960153678454092</v>
      </c>
      <c r="B5299" s="2">
        <f t="shared" si="747"/>
        <v>52.959999999998033</v>
      </c>
      <c r="C5299" s="428">
        <f t="shared" si="744"/>
        <v>52.96</v>
      </c>
      <c r="D5299" s="425">
        <f t="shared" si="739"/>
        <v>0.52960153678456057</v>
      </c>
      <c r="E5299" s="433">
        <f t="shared" si="745"/>
        <v>52.96</v>
      </c>
      <c r="F5299" s="430">
        <f t="shared" si="740"/>
        <v>0.53726316750868242</v>
      </c>
      <c r="G5299" s="439">
        <f t="shared" si="746"/>
        <v>52.96</v>
      </c>
      <c r="H5299" s="435">
        <f t="shared" si="741"/>
        <v>0.53726316750868242</v>
      </c>
      <c r="I5299" s="577">
        <f t="shared" si="746"/>
        <v>52.96</v>
      </c>
      <c r="J5299" s="573">
        <f t="shared" si="742"/>
        <v>0.92491941808981681</v>
      </c>
    </row>
    <row r="5300" spans="1:10" x14ac:dyDescent="0.25">
      <c r="A5300">
        <f t="shared" si="743"/>
        <v>0.52970153406310305</v>
      </c>
      <c r="B5300" s="2">
        <f t="shared" si="747"/>
        <v>52.969999999998031</v>
      </c>
      <c r="C5300" s="428">
        <f t="shared" si="744"/>
        <v>52.97</v>
      </c>
      <c r="D5300" s="425">
        <f t="shared" si="739"/>
        <v>0.5297015340631227</v>
      </c>
      <c r="E5300" s="433">
        <f t="shared" si="745"/>
        <v>52.97</v>
      </c>
      <c r="F5300" s="430">
        <f t="shared" si="740"/>
        <v>0.53735953298902273</v>
      </c>
      <c r="G5300" s="439">
        <f t="shared" si="746"/>
        <v>52.97</v>
      </c>
      <c r="H5300" s="435">
        <f t="shared" si="741"/>
        <v>0.53735953298902273</v>
      </c>
      <c r="I5300" s="577">
        <f t="shared" si="746"/>
        <v>52.97</v>
      </c>
      <c r="J5300" s="573">
        <f t="shared" si="742"/>
        <v>0.92500379096335528</v>
      </c>
    </row>
    <row r="5301" spans="1:10" x14ac:dyDescent="0.25">
      <c r="A5301">
        <f t="shared" si="743"/>
        <v>0.52980153134662622</v>
      </c>
      <c r="B5301" s="2">
        <f t="shared" si="747"/>
        <v>52.979999999998029</v>
      </c>
      <c r="C5301" s="428">
        <f t="shared" si="744"/>
        <v>52.98</v>
      </c>
      <c r="D5301" s="425">
        <f t="shared" si="739"/>
        <v>0.52980153134664598</v>
      </c>
      <c r="E5301" s="433">
        <f t="shared" si="745"/>
        <v>52.98</v>
      </c>
      <c r="F5301" s="430">
        <f t="shared" si="740"/>
        <v>0.53745590030020396</v>
      </c>
      <c r="G5301" s="439">
        <f t="shared" si="746"/>
        <v>52.98</v>
      </c>
      <c r="H5301" s="435">
        <f t="shared" si="741"/>
        <v>0.53745590030020396</v>
      </c>
      <c r="I5301" s="577">
        <f t="shared" si="746"/>
        <v>52.98</v>
      </c>
      <c r="J5301" s="573">
        <f t="shared" si="742"/>
        <v>0.92508816507233793</v>
      </c>
    </row>
    <row r="5302" spans="1:10" x14ac:dyDescent="0.25">
      <c r="A5302">
        <f t="shared" si="743"/>
        <v>0.5299015286351012</v>
      </c>
      <c r="B5302" s="2">
        <f t="shared" si="747"/>
        <v>52.989999999998027</v>
      </c>
      <c r="C5302" s="428">
        <f t="shared" si="744"/>
        <v>52.99</v>
      </c>
      <c r="D5302" s="425">
        <f t="shared" si="739"/>
        <v>0.52990152863512108</v>
      </c>
      <c r="E5302" s="433">
        <f t="shared" si="745"/>
        <v>52.99</v>
      </c>
      <c r="F5302" s="430">
        <f t="shared" si="740"/>
        <v>0.53755226944127421</v>
      </c>
      <c r="G5302" s="439">
        <f t="shared" si="746"/>
        <v>52.99</v>
      </c>
      <c r="H5302" s="435">
        <f t="shared" si="741"/>
        <v>0.53755226944127421</v>
      </c>
      <c r="I5302" s="577">
        <f t="shared" si="746"/>
        <v>52.99</v>
      </c>
      <c r="J5302" s="573">
        <f t="shared" si="742"/>
        <v>0.92517254041661712</v>
      </c>
    </row>
    <row r="5303" spans="1:10" x14ac:dyDescent="0.25">
      <c r="A5303">
        <f t="shared" si="743"/>
        <v>0.53000152592851879</v>
      </c>
      <c r="B5303" s="2">
        <f t="shared" si="747"/>
        <v>52.999999999998025</v>
      </c>
      <c r="C5303" s="428">
        <f t="shared" si="744"/>
        <v>53</v>
      </c>
      <c r="D5303" s="425">
        <f t="shared" si="739"/>
        <v>0.53000152592853855</v>
      </c>
      <c r="E5303" s="433">
        <f t="shared" si="745"/>
        <v>53</v>
      </c>
      <c r="F5303" s="430">
        <f t="shared" si="740"/>
        <v>0.53764864041128191</v>
      </c>
      <c r="G5303" s="439">
        <f t="shared" si="746"/>
        <v>53</v>
      </c>
      <c r="H5303" s="435">
        <f t="shared" si="741"/>
        <v>0.53764864041128191</v>
      </c>
      <c r="I5303" s="577">
        <f t="shared" si="746"/>
        <v>53</v>
      </c>
      <c r="J5303" s="573">
        <f t="shared" si="742"/>
        <v>0.92525691699604751</v>
      </c>
    </row>
    <row r="5304" spans="1:10" x14ac:dyDescent="0.25">
      <c r="A5304">
        <f t="shared" si="743"/>
        <v>0.53010152322686954</v>
      </c>
      <c r="B5304" s="2">
        <f t="shared" si="747"/>
        <v>53.009999999998023</v>
      </c>
      <c r="C5304" s="428">
        <f t="shared" si="744"/>
        <v>53.01</v>
      </c>
      <c r="D5304" s="425">
        <f t="shared" si="739"/>
        <v>0.5301015232268893</v>
      </c>
      <c r="E5304" s="433">
        <f t="shared" si="745"/>
        <v>53.01</v>
      </c>
      <c r="F5304" s="430">
        <f t="shared" si="740"/>
        <v>0.53774501320927592</v>
      </c>
      <c r="G5304" s="439">
        <f t="shared" si="746"/>
        <v>53.01</v>
      </c>
      <c r="H5304" s="435">
        <f t="shared" si="741"/>
        <v>0.53774501320927592</v>
      </c>
      <c r="I5304" s="577">
        <f t="shared" si="746"/>
        <v>53.01</v>
      </c>
      <c r="J5304" s="573">
        <f t="shared" si="742"/>
        <v>0.92534129481048177</v>
      </c>
    </row>
    <row r="5305" spans="1:10" x14ac:dyDescent="0.25">
      <c r="A5305">
        <f t="shared" si="743"/>
        <v>0.53020152053014435</v>
      </c>
      <c r="B5305" s="2">
        <f t="shared" si="747"/>
        <v>53.019999999998021</v>
      </c>
      <c r="C5305" s="428">
        <f t="shared" si="744"/>
        <v>53.02</v>
      </c>
      <c r="D5305" s="425">
        <f t="shared" si="739"/>
        <v>0.53020152053016401</v>
      </c>
      <c r="E5305" s="433">
        <f t="shared" si="745"/>
        <v>53.02</v>
      </c>
      <c r="F5305" s="430">
        <f t="shared" si="740"/>
        <v>0.53784138783430613</v>
      </c>
      <c r="G5305" s="439">
        <f t="shared" si="746"/>
        <v>53.02</v>
      </c>
      <c r="H5305" s="435">
        <f t="shared" si="741"/>
        <v>0.53784138783430613</v>
      </c>
      <c r="I5305" s="577">
        <f t="shared" si="746"/>
        <v>53.02</v>
      </c>
      <c r="J5305" s="573">
        <f t="shared" si="742"/>
        <v>0.92542567385977381</v>
      </c>
    </row>
    <row r="5306" spans="1:10" x14ac:dyDescent="0.25">
      <c r="A5306">
        <f t="shared" si="743"/>
        <v>0.53030151783833379</v>
      </c>
      <c r="B5306" s="2">
        <f t="shared" si="747"/>
        <v>53.029999999998019</v>
      </c>
      <c r="C5306" s="428">
        <f t="shared" si="744"/>
        <v>53.03</v>
      </c>
      <c r="D5306" s="425">
        <f t="shared" si="739"/>
        <v>0.53030151783835355</v>
      </c>
      <c r="E5306" s="433">
        <f t="shared" si="745"/>
        <v>53.03</v>
      </c>
      <c r="F5306" s="430">
        <f t="shared" si="740"/>
        <v>0.53793776428542217</v>
      </c>
      <c r="G5306" s="439">
        <f t="shared" si="746"/>
        <v>53.03</v>
      </c>
      <c r="H5306" s="435">
        <f t="shared" si="741"/>
        <v>0.53793776428542217</v>
      </c>
      <c r="I5306" s="577">
        <f t="shared" si="746"/>
        <v>53.03</v>
      </c>
      <c r="J5306" s="573">
        <f t="shared" si="742"/>
        <v>0.92551005414377752</v>
      </c>
    </row>
    <row r="5307" spans="1:10" x14ac:dyDescent="0.25">
      <c r="A5307">
        <f t="shared" si="743"/>
        <v>0.53040151515142897</v>
      </c>
      <c r="B5307" s="2">
        <f t="shared" si="747"/>
        <v>53.039999999998017</v>
      </c>
      <c r="C5307" s="428">
        <f t="shared" si="744"/>
        <v>53.04</v>
      </c>
      <c r="D5307" s="425">
        <f t="shared" si="739"/>
        <v>0.53040151515144873</v>
      </c>
      <c r="E5307" s="433">
        <f t="shared" si="745"/>
        <v>53.04</v>
      </c>
      <c r="F5307" s="430">
        <f t="shared" si="740"/>
        <v>0.53803414256167481</v>
      </c>
      <c r="G5307" s="439">
        <f t="shared" si="746"/>
        <v>53.04</v>
      </c>
      <c r="H5307" s="435">
        <f t="shared" si="741"/>
        <v>0.53803414256167481</v>
      </c>
      <c r="I5307" s="577">
        <f t="shared" si="746"/>
        <v>53.04</v>
      </c>
      <c r="J5307" s="573">
        <f t="shared" si="742"/>
        <v>0.92559443566234578</v>
      </c>
    </row>
    <row r="5308" spans="1:10" x14ac:dyDescent="0.25">
      <c r="A5308">
        <f t="shared" si="743"/>
        <v>0.53050151246942046</v>
      </c>
      <c r="B5308" s="2">
        <f t="shared" si="747"/>
        <v>53.049999999998015</v>
      </c>
      <c r="C5308" s="428">
        <f t="shared" si="744"/>
        <v>53.05</v>
      </c>
      <c r="D5308" s="425">
        <f t="shared" si="739"/>
        <v>0.53050151246944033</v>
      </c>
      <c r="E5308" s="433">
        <f t="shared" si="745"/>
        <v>53.05</v>
      </c>
      <c r="F5308" s="430">
        <f t="shared" si="740"/>
        <v>0.53813052266211492</v>
      </c>
      <c r="G5308" s="439">
        <f t="shared" si="746"/>
        <v>53.05</v>
      </c>
      <c r="H5308" s="435">
        <f t="shared" si="741"/>
        <v>0.53813052266211492</v>
      </c>
      <c r="I5308" s="577">
        <f t="shared" si="746"/>
        <v>53.05</v>
      </c>
      <c r="J5308" s="573">
        <f t="shared" si="742"/>
        <v>0.92567881841533295</v>
      </c>
    </row>
    <row r="5309" spans="1:10" x14ac:dyDescent="0.25">
      <c r="A5309">
        <f t="shared" si="743"/>
        <v>0.53060150979229914</v>
      </c>
      <c r="B5309" s="2">
        <f t="shared" si="747"/>
        <v>53.059999999998013</v>
      </c>
      <c r="C5309" s="428">
        <f t="shared" si="744"/>
        <v>53.06</v>
      </c>
      <c r="D5309" s="425">
        <f t="shared" si="739"/>
        <v>0.53060150979231913</v>
      </c>
      <c r="E5309" s="433">
        <f t="shared" si="745"/>
        <v>53.06</v>
      </c>
      <c r="F5309" s="430">
        <f t="shared" si="740"/>
        <v>0.53822690458579392</v>
      </c>
      <c r="G5309" s="439">
        <f t="shared" si="746"/>
        <v>53.06</v>
      </c>
      <c r="H5309" s="435">
        <f t="shared" si="741"/>
        <v>0.53822690458579392</v>
      </c>
      <c r="I5309" s="577">
        <f t="shared" si="746"/>
        <v>53.06</v>
      </c>
      <c r="J5309" s="573">
        <f t="shared" si="742"/>
        <v>0.92576320240259224</v>
      </c>
    </row>
    <row r="5310" spans="1:10" x14ac:dyDescent="0.25">
      <c r="A5310">
        <f t="shared" si="743"/>
        <v>0.53070150712005604</v>
      </c>
      <c r="B5310" s="2">
        <f t="shared" si="747"/>
        <v>53.069999999998011</v>
      </c>
      <c r="C5310" s="428">
        <f t="shared" si="744"/>
        <v>53.07</v>
      </c>
      <c r="D5310" s="425">
        <f t="shared" si="739"/>
        <v>0.53070150712007591</v>
      </c>
      <c r="E5310" s="433">
        <f t="shared" si="745"/>
        <v>53.07</v>
      </c>
      <c r="F5310" s="430">
        <f t="shared" si="740"/>
        <v>0.53832328833176379</v>
      </c>
      <c r="G5310" s="439">
        <f t="shared" si="746"/>
        <v>53.07</v>
      </c>
      <c r="H5310" s="435">
        <f t="shared" si="741"/>
        <v>0.53832328833176379</v>
      </c>
      <c r="I5310" s="577">
        <f t="shared" si="746"/>
        <v>53.07</v>
      </c>
      <c r="J5310" s="573">
        <f t="shared" si="742"/>
        <v>0.92584758762397756</v>
      </c>
    </row>
    <row r="5311" spans="1:10" x14ac:dyDescent="0.25">
      <c r="A5311">
        <f t="shared" si="743"/>
        <v>0.53080150445268182</v>
      </c>
      <c r="B5311" s="2">
        <f t="shared" si="747"/>
        <v>53.079999999998009</v>
      </c>
      <c r="C5311" s="428">
        <f t="shared" si="744"/>
        <v>53.08</v>
      </c>
      <c r="D5311" s="425">
        <f t="shared" si="739"/>
        <v>0.53080150445270158</v>
      </c>
      <c r="E5311" s="433">
        <f t="shared" si="745"/>
        <v>53.08</v>
      </c>
      <c r="F5311" s="430">
        <f t="shared" si="740"/>
        <v>0.53841967389907708</v>
      </c>
      <c r="G5311" s="439">
        <f t="shared" si="746"/>
        <v>53.08</v>
      </c>
      <c r="H5311" s="435">
        <f t="shared" si="741"/>
        <v>0.53841967389907708</v>
      </c>
      <c r="I5311" s="577">
        <f t="shared" si="746"/>
        <v>53.08</v>
      </c>
      <c r="J5311" s="573">
        <f t="shared" si="742"/>
        <v>0.92593197407934247</v>
      </c>
    </row>
    <row r="5312" spans="1:10" x14ac:dyDescent="0.25">
      <c r="A5312">
        <f t="shared" si="743"/>
        <v>0.53090150179016726</v>
      </c>
      <c r="B5312" s="2">
        <f t="shared" si="747"/>
        <v>53.089999999998007</v>
      </c>
      <c r="C5312" s="428">
        <f t="shared" si="744"/>
        <v>53.09</v>
      </c>
      <c r="D5312" s="425">
        <f t="shared" si="739"/>
        <v>0.53090150179018736</v>
      </c>
      <c r="E5312" s="433">
        <f t="shared" si="745"/>
        <v>53.09</v>
      </c>
      <c r="F5312" s="430">
        <f t="shared" si="740"/>
        <v>0.53851606128678675</v>
      </c>
      <c r="G5312" s="439">
        <f t="shared" si="746"/>
        <v>53.09</v>
      </c>
      <c r="H5312" s="435">
        <f t="shared" si="741"/>
        <v>0.53851606128678675</v>
      </c>
      <c r="I5312" s="577">
        <f t="shared" si="746"/>
        <v>53.09</v>
      </c>
      <c r="J5312" s="573">
        <f t="shared" si="742"/>
        <v>0.92601636176854085</v>
      </c>
    </row>
    <row r="5313" spans="1:10" x14ac:dyDescent="0.25">
      <c r="A5313">
        <f t="shared" si="743"/>
        <v>0.53100149913250361</v>
      </c>
      <c r="B5313" s="2">
        <f t="shared" si="747"/>
        <v>53.099999999998005</v>
      </c>
      <c r="C5313" s="428">
        <f t="shared" si="744"/>
        <v>53.1</v>
      </c>
      <c r="D5313" s="425">
        <f t="shared" si="739"/>
        <v>0.53100149913252348</v>
      </c>
      <c r="E5313" s="433">
        <f t="shared" si="745"/>
        <v>53.1</v>
      </c>
      <c r="F5313" s="430">
        <f t="shared" si="740"/>
        <v>0.5386124504939459</v>
      </c>
      <c r="G5313" s="439">
        <f t="shared" si="746"/>
        <v>53.1</v>
      </c>
      <c r="H5313" s="435">
        <f t="shared" si="741"/>
        <v>0.5386124504939459</v>
      </c>
      <c r="I5313" s="577">
        <f t="shared" si="746"/>
        <v>53.1</v>
      </c>
      <c r="J5313" s="573">
        <f t="shared" si="742"/>
        <v>0.92610075069142628</v>
      </c>
    </row>
    <row r="5314" spans="1:10" x14ac:dyDescent="0.25">
      <c r="A5314">
        <f t="shared" si="743"/>
        <v>0.53110149647968152</v>
      </c>
      <c r="B5314" s="2">
        <f t="shared" si="747"/>
        <v>53.109999999998003</v>
      </c>
      <c r="C5314" s="428">
        <f t="shared" si="744"/>
        <v>53.11</v>
      </c>
      <c r="D5314" s="425">
        <f t="shared" si="739"/>
        <v>0.53110149647970162</v>
      </c>
      <c r="E5314" s="433">
        <f t="shared" si="745"/>
        <v>53.11</v>
      </c>
      <c r="F5314" s="430">
        <f t="shared" si="740"/>
        <v>0.53870884151960874</v>
      </c>
      <c r="G5314" s="439">
        <f t="shared" si="746"/>
        <v>53.11</v>
      </c>
      <c r="H5314" s="435">
        <f t="shared" si="741"/>
        <v>0.53870884151960874</v>
      </c>
      <c r="I5314" s="577">
        <f t="shared" si="746"/>
        <v>53.11</v>
      </c>
      <c r="J5314" s="573">
        <f t="shared" si="742"/>
        <v>0.92618514084785286</v>
      </c>
    </row>
    <row r="5315" spans="1:10" x14ac:dyDescent="0.25">
      <c r="A5315">
        <f t="shared" si="743"/>
        <v>0.53120149383169213</v>
      </c>
      <c r="B5315" s="2">
        <f t="shared" si="747"/>
        <v>53.119999999998001</v>
      </c>
      <c r="C5315" s="428">
        <f t="shared" si="744"/>
        <v>53.12</v>
      </c>
      <c r="D5315" s="425">
        <f t="shared" ref="D5315:D5378" si="748">(((1+C5315/100)^D$2)*C5315/100)/(((1+C5315/100)^D$2)-1)</f>
        <v>0.531201493831712</v>
      </c>
      <c r="E5315" s="433">
        <f t="shared" si="745"/>
        <v>53.12</v>
      </c>
      <c r="F5315" s="430">
        <f t="shared" ref="F5315:F5378" si="749">(((1+E5315/100)^F$2)*E5315/100)/(((1+E5315/100)^F$2)-1)</f>
        <v>0.53880523436282968</v>
      </c>
      <c r="G5315" s="439">
        <f t="shared" si="746"/>
        <v>53.12</v>
      </c>
      <c r="H5315" s="435">
        <f t="shared" ref="H5315:H5378" si="750">(((1+G5315/100)^H$2)*G5315/100)/(((1+G5315/100)^H$2)-1)</f>
        <v>0.53880523436282968</v>
      </c>
      <c r="I5315" s="577">
        <f t="shared" si="746"/>
        <v>53.12</v>
      </c>
      <c r="J5315" s="573">
        <f t="shared" ref="J5315:J5378" si="751">(((1+I5315/100)^J$2)*I5315/100)/(((1+I5315/100)^J$2)-1)</f>
        <v>0.92626953223767372</v>
      </c>
    </row>
    <row r="5316" spans="1:10" x14ac:dyDescent="0.25">
      <c r="A5316">
        <f t="shared" si="743"/>
        <v>0.53130149118852621</v>
      </c>
      <c r="B5316" s="2">
        <f t="shared" si="747"/>
        <v>53.129999999997999</v>
      </c>
      <c r="C5316" s="428">
        <f t="shared" si="744"/>
        <v>53.13</v>
      </c>
      <c r="D5316" s="425">
        <f t="shared" si="748"/>
        <v>0.53130149118854619</v>
      </c>
      <c r="E5316" s="433">
        <f t="shared" si="745"/>
        <v>53.13</v>
      </c>
      <c r="F5316" s="430">
        <f t="shared" si="749"/>
        <v>0.53890162902266348</v>
      </c>
      <c r="G5316" s="439">
        <f t="shared" si="746"/>
        <v>53.13</v>
      </c>
      <c r="H5316" s="435">
        <f t="shared" si="750"/>
        <v>0.53890162902266348</v>
      </c>
      <c r="I5316" s="577">
        <f t="shared" si="746"/>
        <v>53.13</v>
      </c>
      <c r="J5316" s="573">
        <f t="shared" si="751"/>
        <v>0.92635392486074364</v>
      </c>
    </row>
    <row r="5317" spans="1:10" x14ac:dyDescent="0.25">
      <c r="A5317">
        <f t="shared" ref="A5317:A5380" si="752">(((1+B5317/100)^A$2)*B5317/100)/(((1+B5317/100)^A$2)-1)</f>
        <v>0.53140148855017466</v>
      </c>
      <c r="B5317" s="2">
        <f t="shared" si="747"/>
        <v>53.139999999997997</v>
      </c>
      <c r="C5317" s="428">
        <f t="shared" si="744"/>
        <v>53.14</v>
      </c>
      <c r="D5317" s="425">
        <f t="shared" si="748"/>
        <v>0.53140148855019476</v>
      </c>
      <c r="E5317" s="433">
        <f t="shared" si="745"/>
        <v>53.14</v>
      </c>
      <c r="F5317" s="430">
        <f t="shared" si="749"/>
        <v>0.53899802549816556</v>
      </c>
      <c r="G5317" s="439">
        <f t="shared" si="746"/>
        <v>53.14</v>
      </c>
      <c r="H5317" s="435">
        <f t="shared" si="750"/>
        <v>0.53899802549816556</v>
      </c>
      <c r="I5317" s="577">
        <f t="shared" si="746"/>
        <v>53.14</v>
      </c>
      <c r="J5317" s="573">
        <f t="shared" si="751"/>
        <v>0.9264383187169154</v>
      </c>
    </row>
    <row r="5318" spans="1:10" x14ac:dyDescent="0.25">
      <c r="A5318">
        <f t="shared" si="752"/>
        <v>0.53150148591662871</v>
      </c>
      <c r="B5318" s="2">
        <f t="shared" si="747"/>
        <v>53.149999999997995</v>
      </c>
      <c r="C5318" s="428">
        <f t="shared" ref="C5318:C5381" si="753">ROUND(C5317+0.01,2)</f>
        <v>53.15</v>
      </c>
      <c r="D5318" s="425">
        <f t="shared" si="748"/>
        <v>0.53150148591664881</v>
      </c>
      <c r="E5318" s="433">
        <f t="shared" ref="E5318:E5381" si="754">ROUND(E5317+0.01,2)</f>
        <v>53.15</v>
      </c>
      <c r="F5318" s="430">
        <f t="shared" si="749"/>
        <v>0.53909442378839179</v>
      </c>
      <c r="G5318" s="439">
        <f t="shared" ref="G5318:I5381" si="755">ROUND(G5317+0.01,2)</f>
        <v>53.15</v>
      </c>
      <c r="H5318" s="435">
        <f t="shared" si="750"/>
        <v>0.53909442378839179</v>
      </c>
      <c r="I5318" s="577">
        <f t="shared" si="755"/>
        <v>53.15</v>
      </c>
      <c r="J5318" s="573">
        <f t="shared" si="751"/>
        <v>0.92652271380604401</v>
      </c>
    </row>
    <row r="5319" spans="1:10" x14ac:dyDescent="0.25">
      <c r="A5319">
        <f t="shared" si="752"/>
        <v>0.53160148328787926</v>
      </c>
      <c r="B5319" s="2">
        <f t="shared" si="747"/>
        <v>53.159999999997993</v>
      </c>
      <c r="C5319" s="428">
        <f t="shared" si="753"/>
        <v>53.16</v>
      </c>
      <c r="D5319" s="425">
        <f t="shared" si="748"/>
        <v>0.53160148328789936</v>
      </c>
      <c r="E5319" s="433">
        <f t="shared" si="754"/>
        <v>53.16</v>
      </c>
      <c r="F5319" s="430">
        <f t="shared" si="749"/>
        <v>0.53919082389239836</v>
      </c>
      <c r="G5319" s="439">
        <f t="shared" si="755"/>
        <v>53.16</v>
      </c>
      <c r="H5319" s="435">
        <f t="shared" si="750"/>
        <v>0.53919082389239836</v>
      </c>
      <c r="I5319" s="577">
        <f t="shared" si="755"/>
        <v>53.16</v>
      </c>
      <c r="J5319" s="573">
        <f t="shared" si="751"/>
        <v>0.92660711012798214</v>
      </c>
    </row>
    <row r="5320" spans="1:10" x14ac:dyDescent="0.25">
      <c r="A5320">
        <f t="shared" si="752"/>
        <v>0.53170148066391743</v>
      </c>
      <c r="B5320" s="2">
        <f t="shared" si="747"/>
        <v>53.169999999997991</v>
      </c>
      <c r="C5320" s="428">
        <f t="shared" si="753"/>
        <v>53.17</v>
      </c>
      <c r="D5320" s="425">
        <f t="shared" si="748"/>
        <v>0.53170148066393763</v>
      </c>
      <c r="E5320" s="433">
        <f t="shared" si="754"/>
        <v>53.17</v>
      </c>
      <c r="F5320" s="430">
        <f t="shared" si="749"/>
        <v>0.53928722580924238</v>
      </c>
      <c r="G5320" s="439">
        <f t="shared" si="755"/>
        <v>53.17</v>
      </c>
      <c r="H5320" s="435">
        <f t="shared" si="750"/>
        <v>0.53928722580924238</v>
      </c>
      <c r="I5320" s="577">
        <f t="shared" si="755"/>
        <v>53.17</v>
      </c>
      <c r="J5320" s="573">
        <f t="shared" si="751"/>
        <v>0.92669150768258468</v>
      </c>
    </row>
    <row r="5321" spans="1:10" x14ac:dyDescent="0.25">
      <c r="A5321">
        <f t="shared" si="752"/>
        <v>0.53180147804473421</v>
      </c>
      <c r="B5321" s="2">
        <f t="shared" si="747"/>
        <v>53.179999999997989</v>
      </c>
      <c r="C5321" s="428">
        <f t="shared" si="753"/>
        <v>53.18</v>
      </c>
      <c r="D5321" s="425">
        <f t="shared" si="748"/>
        <v>0.53180147804475419</v>
      </c>
      <c r="E5321" s="433">
        <f t="shared" si="754"/>
        <v>53.18</v>
      </c>
      <c r="F5321" s="430">
        <f t="shared" si="749"/>
        <v>0.53938362953798102</v>
      </c>
      <c r="G5321" s="439">
        <f t="shared" si="755"/>
        <v>53.18</v>
      </c>
      <c r="H5321" s="435">
        <f t="shared" si="750"/>
        <v>0.53938362953798102</v>
      </c>
      <c r="I5321" s="577">
        <f t="shared" si="755"/>
        <v>53.18</v>
      </c>
      <c r="J5321" s="573">
        <f t="shared" si="751"/>
        <v>0.92677590646970531</v>
      </c>
    </row>
    <row r="5322" spans="1:10" x14ac:dyDescent="0.25">
      <c r="A5322">
        <f t="shared" si="752"/>
        <v>0.5319014754303204</v>
      </c>
      <c r="B5322" s="2">
        <f t="shared" si="747"/>
        <v>53.189999999997987</v>
      </c>
      <c r="C5322" s="428">
        <f t="shared" si="753"/>
        <v>53.19</v>
      </c>
      <c r="D5322" s="425">
        <f t="shared" si="748"/>
        <v>0.5319014754303405</v>
      </c>
      <c r="E5322" s="433">
        <f t="shared" si="754"/>
        <v>53.19</v>
      </c>
      <c r="F5322" s="430">
        <f t="shared" si="749"/>
        <v>0.53948003507767195</v>
      </c>
      <c r="G5322" s="439">
        <f t="shared" si="755"/>
        <v>53.19</v>
      </c>
      <c r="H5322" s="435">
        <f t="shared" si="750"/>
        <v>0.53948003507767195</v>
      </c>
      <c r="I5322" s="577">
        <f t="shared" si="755"/>
        <v>53.19</v>
      </c>
      <c r="J5322" s="573">
        <f t="shared" si="751"/>
        <v>0.92686030648919804</v>
      </c>
    </row>
    <row r="5323" spans="1:10" x14ac:dyDescent="0.25">
      <c r="A5323">
        <f t="shared" si="752"/>
        <v>0.53200147282066745</v>
      </c>
      <c r="B5323" s="2">
        <f t="shared" si="747"/>
        <v>53.199999999997985</v>
      </c>
      <c r="C5323" s="428">
        <f t="shared" si="753"/>
        <v>53.2</v>
      </c>
      <c r="D5323" s="425">
        <f t="shared" si="748"/>
        <v>0.53200147282068766</v>
      </c>
      <c r="E5323" s="433">
        <f t="shared" si="754"/>
        <v>53.2</v>
      </c>
      <c r="F5323" s="430">
        <f t="shared" si="749"/>
        <v>0.53957644242737368</v>
      </c>
      <c r="G5323" s="439">
        <f t="shared" si="755"/>
        <v>53.2</v>
      </c>
      <c r="H5323" s="435">
        <f t="shared" si="750"/>
        <v>0.53957644242737368</v>
      </c>
      <c r="I5323" s="577">
        <f t="shared" si="755"/>
        <v>53.2</v>
      </c>
      <c r="J5323" s="573">
        <f t="shared" si="751"/>
        <v>0.92694470774091631</v>
      </c>
    </row>
    <row r="5324" spans="1:10" x14ac:dyDescent="0.25">
      <c r="A5324">
        <f t="shared" si="752"/>
        <v>0.53210147021576615</v>
      </c>
      <c r="B5324" s="2">
        <f t="shared" si="747"/>
        <v>53.209999999997983</v>
      </c>
      <c r="C5324" s="428">
        <f t="shared" si="753"/>
        <v>53.21</v>
      </c>
      <c r="D5324" s="425">
        <f t="shared" si="748"/>
        <v>0.53210147021578635</v>
      </c>
      <c r="E5324" s="433">
        <f t="shared" si="754"/>
        <v>53.21</v>
      </c>
      <c r="F5324" s="430">
        <f t="shared" si="749"/>
        <v>0.53967285158614497</v>
      </c>
      <c r="G5324" s="439">
        <f t="shared" si="755"/>
        <v>53.21</v>
      </c>
      <c r="H5324" s="435">
        <f t="shared" si="750"/>
        <v>0.53967285158614497</v>
      </c>
      <c r="I5324" s="577">
        <f t="shared" si="755"/>
        <v>53.21</v>
      </c>
      <c r="J5324" s="573">
        <f t="shared" si="751"/>
        <v>0.92702911022471468</v>
      </c>
    </row>
    <row r="5325" spans="1:10" x14ac:dyDescent="0.25">
      <c r="A5325">
        <f t="shared" si="752"/>
        <v>0.53220146761560783</v>
      </c>
      <c r="B5325" s="2">
        <f t="shared" si="747"/>
        <v>53.219999999997981</v>
      </c>
      <c r="C5325" s="428">
        <f t="shared" si="753"/>
        <v>53.22</v>
      </c>
      <c r="D5325" s="425">
        <f t="shared" si="748"/>
        <v>0.53220146761562803</v>
      </c>
      <c r="E5325" s="433">
        <f t="shared" si="754"/>
        <v>53.22</v>
      </c>
      <c r="F5325" s="430">
        <f t="shared" si="749"/>
        <v>0.53976926255304492</v>
      </c>
      <c r="G5325" s="439">
        <f t="shared" si="755"/>
        <v>53.22</v>
      </c>
      <c r="H5325" s="435">
        <f t="shared" si="750"/>
        <v>0.53976926255304492</v>
      </c>
      <c r="I5325" s="577">
        <f t="shared" si="755"/>
        <v>53.22</v>
      </c>
      <c r="J5325" s="573">
        <f t="shared" si="751"/>
        <v>0.92711351394044705</v>
      </c>
    </row>
    <row r="5326" spans="1:10" x14ac:dyDescent="0.25">
      <c r="A5326">
        <f t="shared" si="752"/>
        <v>0.5323014650201835</v>
      </c>
      <c r="B5326" s="2">
        <f t="shared" si="747"/>
        <v>53.229999999997979</v>
      </c>
      <c r="C5326" s="428">
        <f t="shared" si="753"/>
        <v>53.23</v>
      </c>
      <c r="D5326" s="425">
        <f t="shared" si="748"/>
        <v>0.5323014650202037</v>
      </c>
      <c r="E5326" s="433">
        <f t="shared" si="754"/>
        <v>53.23</v>
      </c>
      <c r="F5326" s="430">
        <f t="shared" si="749"/>
        <v>0.53986567532713337</v>
      </c>
      <c r="G5326" s="439">
        <f t="shared" si="755"/>
        <v>53.23</v>
      </c>
      <c r="H5326" s="435">
        <f t="shared" si="750"/>
        <v>0.53986567532713337</v>
      </c>
      <c r="I5326" s="577">
        <f t="shared" si="755"/>
        <v>53.23</v>
      </c>
      <c r="J5326" s="573">
        <f t="shared" si="751"/>
        <v>0.92719791888796743</v>
      </c>
    </row>
    <row r="5327" spans="1:10" x14ac:dyDescent="0.25">
      <c r="A5327">
        <f t="shared" si="752"/>
        <v>0.5324014624294845</v>
      </c>
      <c r="B5327" s="2">
        <f t="shared" si="747"/>
        <v>53.239999999997977</v>
      </c>
      <c r="C5327" s="428">
        <f t="shared" si="753"/>
        <v>53.24</v>
      </c>
      <c r="D5327" s="425">
        <f t="shared" si="748"/>
        <v>0.53240146242950459</v>
      </c>
      <c r="E5327" s="433">
        <f t="shared" si="754"/>
        <v>53.24</v>
      </c>
      <c r="F5327" s="430">
        <f t="shared" si="749"/>
        <v>0.53996208990747063</v>
      </c>
      <c r="G5327" s="439">
        <f t="shared" si="755"/>
        <v>53.24</v>
      </c>
      <c r="H5327" s="435">
        <f t="shared" si="750"/>
        <v>0.53996208990747063</v>
      </c>
      <c r="I5327" s="577">
        <f t="shared" si="755"/>
        <v>53.24</v>
      </c>
      <c r="J5327" s="573">
        <f t="shared" si="751"/>
        <v>0.92728232506713004</v>
      </c>
    </row>
    <row r="5328" spans="1:10" x14ac:dyDescent="0.25">
      <c r="A5328">
        <f t="shared" si="752"/>
        <v>0.53250145984350161</v>
      </c>
      <c r="B5328" s="2">
        <f t="shared" si="747"/>
        <v>53.249999999997975</v>
      </c>
      <c r="C5328" s="428">
        <f t="shared" si="753"/>
        <v>53.25</v>
      </c>
      <c r="D5328" s="425">
        <f t="shared" si="748"/>
        <v>0.53250145984352193</v>
      </c>
      <c r="E5328" s="433">
        <f t="shared" si="754"/>
        <v>53.25</v>
      </c>
      <c r="F5328" s="430">
        <f t="shared" si="749"/>
        <v>0.54005850629311725</v>
      </c>
      <c r="G5328" s="439">
        <f t="shared" si="755"/>
        <v>53.25</v>
      </c>
      <c r="H5328" s="435">
        <f t="shared" si="750"/>
        <v>0.54005850629311725</v>
      </c>
      <c r="I5328" s="577">
        <f t="shared" si="755"/>
        <v>53.25</v>
      </c>
      <c r="J5328" s="573">
        <f t="shared" si="751"/>
        <v>0.92736673247778867</v>
      </c>
    </row>
    <row r="5329" spans="1:10" x14ac:dyDescent="0.25">
      <c r="A5329">
        <f t="shared" si="752"/>
        <v>0.53260145726222641</v>
      </c>
      <c r="B5329" s="2">
        <f t="shared" si="747"/>
        <v>53.259999999997973</v>
      </c>
      <c r="C5329" s="428">
        <f t="shared" si="753"/>
        <v>53.26</v>
      </c>
      <c r="D5329" s="425">
        <f t="shared" si="748"/>
        <v>0.53260145726224661</v>
      </c>
      <c r="E5329" s="433">
        <f t="shared" si="754"/>
        <v>53.26</v>
      </c>
      <c r="F5329" s="430">
        <f t="shared" si="749"/>
        <v>0.5401549244831344</v>
      </c>
      <c r="G5329" s="439">
        <f t="shared" si="755"/>
        <v>53.26</v>
      </c>
      <c r="H5329" s="435">
        <f t="shared" si="750"/>
        <v>0.5401549244831344</v>
      </c>
      <c r="I5329" s="577">
        <f t="shared" si="755"/>
        <v>53.26</v>
      </c>
      <c r="J5329" s="573">
        <f t="shared" si="751"/>
        <v>0.92745114111979787</v>
      </c>
    </row>
    <row r="5330" spans="1:10" x14ac:dyDescent="0.25">
      <c r="A5330">
        <f t="shared" si="752"/>
        <v>0.53270145468564989</v>
      </c>
      <c r="B5330" s="2">
        <f t="shared" si="747"/>
        <v>53.269999999997971</v>
      </c>
      <c r="C5330" s="428">
        <f t="shared" si="753"/>
        <v>53.27</v>
      </c>
      <c r="D5330" s="425">
        <f t="shared" si="748"/>
        <v>0.53270145468567021</v>
      </c>
      <c r="E5330" s="433">
        <f t="shared" si="754"/>
        <v>53.27</v>
      </c>
      <c r="F5330" s="430">
        <f t="shared" si="749"/>
        <v>0.54025134447658407</v>
      </c>
      <c r="G5330" s="439">
        <f t="shared" si="755"/>
        <v>53.27</v>
      </c>
      <c r="H5330" s="435">
        <f t="shared" si="750"/>
        <v>0.54025134447658407</v>
      </c>
      <c r="I5330" s="577">
        <f t="shared" si="755"/>
        <v>53.27</v>
      </c>
      <c r="J5330" s="573">
        <f t="shared" si="751"/>
        <v>0.92753555099301122</v>
      </c>
    </row>
    <row r="5331" spans="1:10" x14ac:dyDescent="0.25">
      <c r="A5331">
        <f t="shared" si="752"/>
        <v>0.53280145211376317</v>
      </c>
      <c r="B5331" s="2">
        <f t="shared" si="747"/>
        <v>53.279999999997969</v>
      </c>
      <c r="C5331" s="428">
        <f t="shared" si="753"/>
        <v>53.28</v>
      </c>
      <c r="D5331" s="425">
        <f t="shared" si="748"/>
        <v>0.53280145211378349</v>
      </c>
      <c r="E5331" s="433">
        <f t="shared" si="754"/>
        <v>53.28</v>
      </c>
      <c r="F5331" s="430">
        <f t="shared" si="749"/>
        <v>0.54034776627252801</v>
      </c>
      <c r="G5331" s="439">
        <f t="shared" si="755"/>
        <v>53.28</v>
      </c>
      <c r="H5331" s="435">
        <f t="shared" si="750"/>
        <v>0.54034776627252801</v>
      </c>
      <c r="I5331" s="577">
        <f t="shared" si="755"/>
        <v>53.28</v>
      </c>
      <c r="J5331" s="573">
        <f t="shared" si="751"/>
        <v>0.92761996209728359</v>
      </c>
    </row>
    <row r="5332" spans="1:10" x14ac:dyDescent="0.25">
      <c r="A5332">
        <f t="shared" si="752"/>
        <v>0.53290144954655772</v>
      </c>
      <c r="B5332" s="2">
        <f t="shared" si="747"/>
        <v>53.289999999997967</v>
      </c>
      <c r="C5332" s="428">
        <f t="shared" si="753"/>
        <v>53.29</v>
      </c>
      <c r="D5332" s="425">
        <f t="shared" si="748"/>
        <v>0.53290144954657792</v>
      </c>
      <c r="E5332" s="433">
        <f t="shared" si="754"/>
        <v>53.29</v>
      </c>
      <c r="F5332" s="430">
        <f t="shared" si="749"/>
        <v>0.54044418987002918</v>
      </c>
      <c r="G5332" s="439">
        <f t="shared" si="755"/>
        <v>53.29</v>
      </c>
      <c r="H5332" s="435">
        <f t="shared" si="750"/>
        <v>0.54044418987002918</v>
      </c>
      <c r="I5332" s="577">
        <f t="shared" si="755"/>
        <v>53.29</v>
      </c>
      <c r="J5332" s="573">
        <f t="shared" si="751"/>
        <v>0.92770437443246856</v>
      </c>
    </row>
    <row r="5333" spans="1:10" x14ac:dyDescent="0.25">
      <c r="A5333">
        <f t="shared" si="752"/>
        <v>0.53300144698402463</v>
      </c>
      <c r="B5333" s="2">
        <f t="shared" si="747"/>
        <v>53.299999999997965</v>
      </c>
      <c r="C5333" s="428">
        <f t="shared" si="753"/>
        <v>53.3</v>
      </c>
      <c r="D5333" s="425">
        <f t="shared" si="748"/>
        <v>0.53300144698404484</v>
      </c>
      <c r="E5333" s="433">
        <f t="shared" si="754"/>
        <v>53.3</v>
      </c>
      <c r="F5333" s="430">
        <f t="shared" si="749"/>
        <v>0.54054061526815067</v>
      </c>
      <c r="G5333" s="439">
        <f t="shared" si="755"/>
        <v>53.3</v>
      </c>
      <c r="H5333" s="435">
        <f t="shared" si="750"/>
        <v>0.54054061526815067</v>
      </c>
      <c r="I5333" s="577">
        <f t="shared" si="755"/>
        <v>53.3</v>
      </c>
      <c r="J5333" s="573">
        <f t="shared" si="751"/>
        <v>0.92778878799842091</v>
      </c>
    </row>
    <row r="5334" spans="1:10" x14ac:dyDescent="0.25">
      <c r="A5334">
        <f t="shared" si="752"/>
        <v>0.53310144442615504</v>
      </c>
      <c r="B5334" s="2">
        <f t="shared" si="747"/>
        <v>53.309999999997963</v>
      </c>
      <c r="C5334" s="428">
        <f t="shared" si="753"/>
        <v>53.31</v>
      </c>
      <c r="D5334" s="425">
        <f t="shared" si="748"/>
        <v>0.53310144442617546</v>
      </c>
      <c r="E5334" s="433">
        <f t="shared" si="754"/>
        <v>53.31</v>
      </c>
      <c r="F5334" s="430">
        <f t="shared" si="749"/>
        <v>0.54063704246595601</v>
      </c>
      <c r="G5334" s="439">
        <f t="shared" si="755"/>
        <v>53.31</v>
      </c>
      <c r="H5334" s="435">
        <f t="shared" si="750"/>
        <v>0.54063704246595601</v>
      </c>
      <c r="I5334" s="577">
        <f t="shared" si="755"/>
        <v>53.31</v>
      </c>
      <c r="J5334" s="573">
        <f t="shared" si="751"/>
        <v>0.9278732027949943</v>
      </c>
    </row>
    <row r="5335" spans="1:10" x14ac:dyDescent="0.25">
      <c r="A5335">
        <f t="shared" si="752"/>
        <v>0.5332014418729405</v>
      </c>
      <c r="B5335" s="2">
        <f t="shared" si="747"/>
        <v>53.319999999997961</v>
      </c>
      <c r="C5335" s="428">
        <f t="shared" si="753"/>
        <v>53.32</v>
      </c>
      <c r="D5335" s="425">
        <f t="shared" si="748"/>
        <v>0.53320144187296081</v>
      </c>
      <c r="E5335" s="433">
        <f t="shared" si="754"/>
        <v>53.32</v>
      </c>
      <c r="F5335" s="430">
        <f t="shared" si="749"/>
        <v>0.54073347146250916</v>
      </c>
      <c r="G5335" s="439">
        <f t="shared" si="755"/>
        <v>53.32</v>
      </c>
      <c r="H5335" s="435">
        <f t="shared" si="750"/>
        <v>0.54073347146250916</v>
      </c>
      <c r="I5335" s="577">
        <f t="shared" si="755"/>
        <v>53.32</v>
      </c>
      <c r="J5335" s="573">
        <f t="shared" si="751"/>
        <v>0.92795761882204342</v>
      </c>
    </row>
    <row r="5336" spans="1:10" x14ac:dyDescent="0.25">
      <c r="A5336">
        <f t="shared" si="752"/>
        <v>0.53330143932437224</v>
      </c>
      <c r="B5336" s="2">
        <f t="shared" si="747"/>
        <v>53.329999999997959</v>
      </c>
      <c r="C5336" s="428">
        <f t="shared" si="753"/>
        <v>53.33</v>
      </c>
      <c r="D5336" s="425">
        <f t="shared" si="748"/>
        <v>0.53330143932439256</v>
      </c>
      <c r="E5336" s="433">
        <f t="shared" si="754"/>
        <v>53.33</v>
      </c>
      <c r="F5336" s="430">
        <f t="shared" si="749"/>
        <v>0.54082990225687488</v>
      </c>
      <c r="G5336" s="439">
        <f t="shared" si="755"/>
        <v>53.33</v>
      </c>
      <c r="H5336" s="435">
        <f t="shared" si="750"/>
        <v>0.54082990225687488</v>
      </c>
      <c r="I5336" s="577">
        <f t="shared" si="755"/>
        <v>53.33</v>
      </c>
      <c r="J5336" s="573">
        <f t="shared" si="751"/>
        <v>0.92804203607942215</v>
      </c>
    </row>
    <row r="5337" spans="1:10" x14ac:dyDescent="0.25">
      <c r="A5337">
        <f t="shared" si="752"/>
        <v>0.5334014367804415</v>
      </c>
      <c r="B5337" s="2">
        <f t="shared" si="747"/>
        <v>53.339999999997957</v>
      </c>
      <c r="C5337" s="428">
        <f t="shared" si="753"/>
        <v>53.34</v>
      </c>
      <c r="D5337" s="425">
        <f t="shared" si="748"/>
        <v>0.53340143678046192</v>
      </c>
      <c r="E5337" s="433">
        <f t="shared" si="754"/>
        <v>53.34</v>
      </c>
      <c r="F5337" s="430">
        <f t="shared" si="749"/>
        <v>0.54092633484811847</v>
      </c>
      <c r="G5337" s="439">
        <f t="shared" si="755"/>
        <v>53.34</v>
      </c>
      <c r="H5337" s="435">
        <f t="shared" si="750"/>
        <v>0.54092633484811847</v>
      </c>
      <c r="I5337" s="577">
        <f t="shared" si="755"/>
        <v>53.34</v>
      </c>
      <c r="J5337" s="573">
        <f t="shared" si="751"/>
        <v>0.92812645456698528</v>
      </c>
    </row>
    <row r="5338" spans="1:10" x14ac:dyDescent="0.25">
      <c r="A5338">
        <f t="shared" si="752"/>
        <v>0.53350143424113949</v>
      </c>
      <c r="B5338" s="2">
        <f t="shared" si="747"/>
        <v>53.349999999997955</v>
      </c>
      <c r="C5338" s="428">
        <f t="shared" si="753"/>
        <v>53.35</v>
      </c>
      <c r="D5338" s="425">
        <f t="shared" si="748"/>
        <v>0.53350143424115981</v>
      </c>
      <c r="E5338" s="433">
        <f t="shared" si="754"/>
        <v>53.35</v>
      </c>
      <c r="F5338" s="430">
        <f t="shared" si="749"/>
        <v>0.54102276923530501</v>
      </c>
      <c r="G5338" s="439">
        <f t="shared" si="755"/>
        <v>53.35</v>
      </c>
      <c r="H5338" s="435">
        <f t="shared" si="750"/>
        <v>0.54102276923530501</v>
      </c>
      <c r="I5338" s="577">
        <f t="shared" si="755"/>
        <v>53.35</v>
      </c>
      <c r="J5338" s="573">
        <f t="shared" si="751"/>
        <v>0.9282108742845866</v>
      </c>
    </row>
    <row r="5339" spans="1:10" x14ac:dyDescent="0.25">
      <c r="A5339">
        <f t="shared" si="752"/>
        <v>0.5336014317064578</v>
      </c>
      <c r="B5339" s="2">
        <f t="shared" si="747"/>
        <v>53.359999999997953</v>
      </c>
      <c r="C5339" s="428">
        <f t="shared" si="753"/>
        <v>53.36</v>
      </c>
      <c r="D5339" s="425">
        <f t="shared" si="748"/>
        <v>0.53360143170647811</v>
      </c>
      <c r="E5339" s="433">
        <f t="shared" si="754"/>
        <v>53.36</v>
      </c>
      <c r="F5339" s="430">
        <f t="shared" si="749"/>
        <v>0.54111920541750069</v>
      </c>
      <c r="G5339" s="439">
        <f t="shared" si="755"/>
        <v>53.36</v>
      </c>
      <c r="H5339" s="435">
        <f t="shared" si="750"/>
        <v>0.54111920541750069</v>
      </c>
      <c r="I5339" s="577">
        <f t="shared" si="755"/>
        <v>53.36</v>
      </c>
      <c r="J5339" s="573">
        <f t="shared" si="751"/>
        <v>0.92829529523208099</v>
      </c>
    </row>
    <row r="5340" spans="1:10" x14ac:dyDescent="0.25">
      <c r="A5340">
        <f t="shared" si="752"/>
        <v>0.53370142917638752</v>
      </c>
      <c r="B5340" s="2">
        <f t="shared" si="747"/>
        <v>53.369999999997951</v>
      </c>
      <c r="C5340" s="428">
        <f t="shared" si="753"/>
        <v>53.37</v>
      </c>
      <c r="D5340" s="425">
        <f t="shared" si="748"/>
        <v>0.53370142917640806</v>
      </c>
      <c r="E5340" s="433">
        <f t="shared" si="754"/>
        <v>53.37</v>
      </c>
      <c r="F5340" s="430">
        <f t="shared" si="749"/>
        <v>0.54121564339377204</v>
      </c>
      <c r="G5340" s="439">
        <f t="shared" si="755"/>
        <v>53.37</v>
      </c>
      <c r="H5340" s="435">
        <f t="shared" si="750"/>
        <v>0.54121564339377204</v>
      </c>
      <c r="I5340" s="577">
        <f t="shared" si="755"/>
        <v>53.37</v>
      </c>
      <c r="J5340" s="573">
        <f t="shared" si="751"/>
        <v>0.92837971740932224</v>
      </c>
    </row>
    <row r="5341" spans="1:10" x14ac:dyDescent="0.25">
      <c r="A5341">
        <f t="shared" si="752"/>
        <v>0.53380142665092034</v>
      </c>
      <c r="B5341" s="2">
        <f t="shared" si="747"/>
        <v>53.379999999997949</v>
      </c>
      <c r="C5341" s="428">
        <f t="shared" si="753"/>
        <v>53.38</v>
      </c>
      <c r="D5341" s="425">
        <f t="shared" si="748"/>
        <v>0.53380142665094088</v>
      </c>
      <c r="E5341" s="433">
        <f t="shared" si="754"/>
        <v>53.38</v>
      </c>
      <c r="F5341" s="430">
        <f t="shared" si="749"/>
        <v>0.54131208316318624</v>
      </c>
      <c r="G5341" s="439">
        <f t="shared" si="755"/>
        <v>53.38</v>
      </c>
      <c r="H5341" s="435">
        <f t="shared" si="750"/>
        <v>0.54131208316318624</v>
      </c>
      <c r="I5341" s="577">
        <f t="shared" si="755"/>
        <v>53.38</v>
      </c>
      <c r="J5341" s="573">
        <f t="shared" si="751"/>
        <v>0.92846414081616546</v>
      </c>
    </row>
    <row r="5342" spans="1:10" x14ac:dyDescent="0.25">
      <c r="A5342">
        <f t="shared" si="752"/>
        <v>0.5339014241300476</v>
      </c>
      <c r="B5342" s="2">
        <f t="shared" si="747"/>
        <v>53.389999999997947</v>
      </c>
      <c r="C5342" s="428">
        <f t="shared" si="753"/>
        <v>53.39</v>
      </c>
      <c r="D5342" s="425">
        <f t="shared" si="748"/>
        <v>0.53390142413006803</v>
      </c>
      <c r="E5342" s="433">
        <f t="shared" si="754"/>
        <v>53.39</v>
      </c>
      <c r="F5342" s="430">
        <f t="shared" si="749"/>
        <v>0.54140852472481038</v>
      </c>
      <c r="G5342" s="439">
        <f t="shared" si="755"/>
        <v>53.39</v>
      </c>
      <c r="H5342" s="435">
        <f t="shared" si="750"/>
        <v>0.54140852472481038</v>
      </c>
      <c r="I5342" s="577">
        <f t="shared" si="755"/>
        <v>53.39</v>
      </c>
      <c r="J5342" s="573">
        <f t="shared" si="751"/>
        <v>0.92854856545246456</v>
      </c>
    </row>
    <row r="5343" spans="1:10" x14ac:dyDescent="0.25">
      <c r="A5343">
        <f t="shared" si="752"/>
        <v>0.53400142161376041</v>
      </c>
      <c r="B5343" s="2">
        <f t="shared" si="747"/>
        <v>53.399999999997945</v>
      </c>
      <c r="C5343" s="428">
        <f t="shared" si="753"/>
        <v>53.4</v>
      </c>
      <c r="D5343" s="425">
        <f t="shared" si="748"/>
        <v>0.53400142161378095</v>
      </c>
      <c r="E5343" s="433">
        <f t="shared" si="754"/>
        <v>53.4</v>
      </c>
      <c r="F5343" s="430">
        <f t="shared" si="749"/>
        <v>0.54150496807771276</v>
      </c>
      <c r="G5343" s="439">
        <f t="shared" si="755"/>
        <v>53.4</v>
      </c>
      <c r="H5343" s="435">
        <f t="shared" si="750"/>
        <v>0.54150496807771276</v>
      </c>
      <c r="I5343" s="577">
        <f t="shared" si="755"/>
        <v>53.4</v>
      </c>
      <c r="J5343" s="573">
        <f t="shared" si="751"/>
        <v>0.92863299131807409</v>
      </c>
    </row>
    <row r="5344" spans="1:10" x14ac:dyDescent="0.25">
      <c r="A5344">
        <f t="shared" si="752"/>
        <v>0.53410141910205045</v>
      </c>
      <c r="B5344" s="2">
        <f t="shared" ref="B5344:B5407" si="756">B5343+0.01</f>
        <v>53.409999999997943</v>
      </c>
      <c r="C5344" s="428">
        <f t="shared" si="753"/>
        <v>53.41</v>
      </c>
      <c r="D5344" s="425">
        <f t="shared" si="748"/>
        <v>0.53410141910207098</v>
      </c>
      <c r="E5344" s="433">
        <f t="shared" si="754"/>
        <v>53.41</v>
      </c>
      <c r="F5344" s="430">
        <f t="shared" si="749"/>
        <v>0.54160141322096167</v>
      </c>
      <c r="G5344" s="439">
        <f t="shared" si="755"/>
        <v>53.41</v>
      </c>
      <c r="H5344" s="435">
        <f t="shared" si="750"/>
        <v>0.54160141322096167</v>
      </c>
      <c r="I5344" s="577">
        <f t="shared" si="755"/>
        <v>53.41</v>
      </c>
      <c r="J5344" s="573">
        <f t="shared" si="751"/>
        <v>0.92871741841284872</v>
      </c>
    </row>
    <row r="5345" spans="1:10" x14ac:dyDescent="0.25">
      <c r="A5345">
        <f t="shared" si="752"/>
        <v>0.53420141659490927</v>
      </c>
      <c r="B5345" s="2">
        <f t="shared" si="756"/>
        <v>53.419999999997941</v>
      </c>
      <c r="C5345" s="428">
        <f t="shared" si="753"/>
        <v>53.42</v>
      </c>
      <c r="D5345" s="425">
        <f t="shared" si="748"/>
        <v>0.53420141659492981</v>
      </c>
      <c r="E5345" s="433">
        <f t="shared" si="754"/>
        <v>53.42</v>
      </c>
      <c r="F5345" s="430">
        <f t="shared" si="749"/>
        <v>0.54169786015362598</v>
      </c>
      <c r="G5345" s="439">
        <f t="shared" si="755"/>
        <v>53.42</v>
      </c>
      <c r="H5345" s="435">
        <f t="shared" si="750"/>
        <v>0.54169786015362598</v>
      </c>
      <c r="I5345" s="577">
        <f t="shared" si="755"/>
        <v>53.42</v>
      </c>
      <c r="J5345" s="573">
        <f t="shared" si="751"/>
        <v>0.92880184673664268</v>
      </c>
    </row>
    <row r="5346" spans="1:10" x14ac:dyDescent="0.25">
      <c r="A5346">
        <f t="shared" si="752"/>
        <v>0.5343014140923279</v>
      </c>
      <c r="B5346" s="2">
        <f t="shared" si="756"/>
        <v>53.429999999997939</v>
      </c>
      <c r="C5346" s="428">
        <f t="shared" si="753"/>
        <v>53.43</v>
      </c>
      <c r="D5346" s="425">
        <f t="shared" si="748"/>
        <v>0.53430141409234855</v>
      </c>
      <c r="E5346" s="433">
        <f t="shared" si="754"/>
        <v>53.43</v>
      </c>
      <c r="F5346" s="430">
        <f t="shared" si="749"/>
        <v>0.54179430887477509</v>
      </c>
      <c r="G5346" s="439">
        <f t="shared" si="755"/>
        <v>53.43</v>
      </c>
      <c r="H5346" s="435">
        <f t="shared" si="750"/>
        <v>0.54179430887477509</v>
      </c>
      <c r="I5346" s="577">
        <f t="shared" si="755"/>
        <v>53.43</v>
      </c>
      <c r="J5346" s="573">
        <f t="shared" si="751"/>
        <v>0.92888627628931064</v>
      </c>
    </row>
    <row r="5347" spans="1:10" x14ac:dyDescent="0.25">
      <c r="A5347">
        <f t="shared" si="752"/>
        <v>0.53440141159429833</v>
      </c>
      <c r="B5347" s="2">
        <f t="shared" si="756"/>
        <v>53.439999999997937</v>
      </c>
      <c r="C5347" s="428">
        <f t="shared" si="753"/>
        <v>53.44</v>
      </c>
      <c r="D5347" s="425">
        <f t="shared" si="748"/>
        <v>0.53440141159431886</v>
      </c>
      <c r="E5347" s="433">
        <f t="shared" si="754"/>
        <v>53.44</v>
      </c>
      <c r="F5347" s="430">
        <f t="shared" si="749"/>
        <v>0.54189075938347886</v>
      </c>
      <c r="G5347" s="439">
        <f t="shared" si="755"/>
        <v>53.44</v>
      </c>
      <c r="H5347" s="435">
        <f t="shared" si="750"/>
        <v>0.54189075938347886</v>
      </c>
      <c r="I5347" s="577">
        <f t="shared" si="755"/>
        <v>53.44</v>
      </c>
      <c r="J5347" s="573">
        <f t="shared" si="751"/>
        <v>0.92897070707070706</v>
      </c>
    </row>
    <row r="5348" spans="1:10" x14ac:dyDescent="0.25">
      <c r="A5348">
        <f t="shared" si="752"/>
        <v>0.53450140910081179</v>
      </c>
      <c r="B5348" s="2">
        <f t="shared" si="756"/>
        <v>53.449999999997935</v>
      </c>
      <c r="C5348" s="428">
        <f t="shared" si="753"/>
        <v>53.45</v>
      </c>
      <c r="D5348" s="425">
        <f t="shared" si="748"/>
        <v>0.53450140910083233</v>
      </c>
      <c r="E5348" s="433">
        <f t="shared" si="754"/>
        <v>53.45</v>
      </c>
      <c r="F5348" s="430">
        <f t="shared" si="749"/>
        <v>0.54198721167880792</v>
      </c>
      <c r="G5348" s="439">
        <f t="shared" si="755"/>
        <v>53.45</v>
      </c>
      <c r="H5348" s="435">
        <f t="shared" si="750"/>
        <v>0.54198721167880792</v>
      </c>
      <c r="I5348" s="577">
        <f t="shared" si="755"/>
        <v>53.45</v>
      </c>
      <c r="J5348" s="573">
        <f t="shared" si="751"/>
        <v>0.9290551390806866</v>
      </c>
    </row>
    <row r="5349" spans="1:10" x14ac:dyDescent="0.25">
      <c r="A5349">
        <f t="shared" si="752"/>
        <v>0.53460140661185962</v>
      </c>
      <c r="B5349" s="2">
        <f t="shared" si="756"/>
        <v>53.459999999997933</v>
      </c>
      <c r="C5349" s="428">
        <f t="shared" si="753"/>
        <v>53.46</v>
      </c>
      <c r="D5349" s="425">
        <f t="shared" si="748"/>
        <v>0.53460140661188038</v>
      </c>
      <c r="E5349" s="433">
        <f t="shared" si="754"/>
        <v>53.46</v>
      </c>
      <c r="F5349" s="430">
        <f t="shared" si="749"/>
        <v>0.5420836657598328</v>
      </c>
      <c r="G5349" s="439">
        <f t="shared" si="755"/>
        <v>53.46</v>
      </c>
      <c r="H5349" s="435">
        <f t="shared" si="750"/>
        <v>0.5420836657598328</v>
      </c>
      <c r="I5349" s="577">
        <f t="shared" si="755"/>
        <v>53.46</v>
      </c>
      <c r="J5349" s="573">
        <f t="shared" si="751"/>
        <v>0.9291395723191036</v>
      </c>
    </row>
    <row r="5350" spans="1:10" x14ac:dyDescent="0.25">
      <c r="A5350">
        <f t="shared" si="752"/>
        <v>0.53470140412743372</v>
      </c>
      <c r="B5350" s="2">
        <f t="shared" si="756"/>
        <v>53.469999999997931</v>
      </c>
      <c r="C5350" s="428">
        <f t="shared" si="753"/>
        <v>53.47</v>
      </c>
      <c r="D5350" s="425">
        <f t="shared" si="748"/>
        <v>0.53470140412745437</v>
      </c>
      <c r="E5350" s="433">
        <f t="shared" si="754"/>
        <v>53.47</v>
      </c>
      <c r="F5350" s="430">
        <f t="shared" si="749"/>
        <v>0.54218012162562468</v>
      </c>
      <c r="G5350" s="439">
        <f t="shared" si="755"/>
        <v>53.47</v>
      </c>
      <c r="H5350" s="435">
        <f t="shared" si="750"/>
        <v>0.54218012162562468</v>
      </c>
      <c r="I5350" s="577">
        <f t="shared" si="755"/>
        <v>53.47</v>
      </c>
      <c r="J5350" s="573">
        <f t="shared" si="751"/>
        <v>0.92922400678581307</v>
      </c>
    </row>
    <row r="5351" spans="1:10" x14ac:dyDescent="0.25">
      <c r="A5351">
        <f t="shared" si="752"/>
        <v>0.53480140164752532</v>
      </c>
      <c r="B5351" s="2">
        <f t="shared" si="756"/>
        <v>53.479999999997929</v>
      </c>
      <c r="C5351" s="428">
        <f t="shared" si="753"/>
        <v>53.48</v>
      </c>
      <c r="D5351" s="425">
        <f t="shared" si="748"/>
        <v>0.53480140164754608</v>
      </c>
      <c r="E5351" s="433">
        <f t="shared" si="754"/>
        <v>53.48</v>
      </c>
      <c r="F5351" s="430">
        <f t="shared" si="749"/>
        <v>0.54227657927525574</v>
      </c>
      <c r="G5351" s="439">
        <f t="shared" si="755"/>
        <v>53.48</v>
      </c>
      <c r="H5351" s="435">
        <f t="shared" si="750"/>
        <v>0.54227657927525574</v>
      </c>
      <c r="I5351" s="577">
        <f t="shared" si="755"/>
        <v>53.48</v>
      </c>
      <c r="J5351" s="573">
        <f t="shared" si="751"/>
        <v>0.92930844248066913</v>
      </c>
    </row>
    <row r="5352" spans="1:10" x14ac:dyDescent="0.25">
      <c r="A5352">
        <f t="shared" si="752"/>
        <v>0.5349013991721262</v>
      </c>
      <c r="B5352" s="2">
        <f t="shared" si="756"/>
        <v>53.489999999997927</v>
      </c>
      <c r="C5352" s="428">
        <f t="shared" si="753"/>
        <v>53.49</v>
      </c>
      <c r="D5352" s="425">
        <f t="shared" si="748"/>
        <v>0.53490139917214707</v>
      </c>
      <c r="E5352" s="433">
        <f t="shared" si="754"/>
        <v>53.49</v>
      </c>
      <c r="F5352" s="430">
        <f t="shared" si="749"/>
        <v>0.54237303870779807</v>
      </c>
      <c r="G5352" s="439">
        <f t="shared" si="755"/>
        <v>53.49</v>
      </c>
      <c r="H5352" s="435">
        <f t="shared" si="750"/>
        <v>0.54237303870779807</v>
      </c>
      <c r="I5352" s="577">
        <f t="shared" si="755"/>
        <v>53.49</v>
      </c>
      <c r="J5352" s="573">
        <f t="shared" si="751"/>
        <v>0.92939287940352688</v>
      </c>
    </row>
    <row r="5353" spans="1:10" x14ac:dyDescent="0.25">
      <c r="A5353">
        <f t="shared" si="752"/>
        <v>0.53500139670122793</v>
      </c>
      <c r="B5353" s="2">
        <f t="shared" si="756"/>
        <v>53.499999999997925</v>
      </c>
      <c r="C5353" s="428">
        <f t="shared" si="753"/>
        <v>53.5</v>
      </c>
      <c r="D5353" s="425">
        <f t="shared" si="748"/>
        <v>0.53500139670124869</v>
      </c>
      <c r="E5353" s="433">
        <f t="shared" si="754"/>
        <v>53.5</v>
      </c>
      <c r="F5353" s="430">
        <f t="shared" si="749"/>
        <v>0.54246949992232441</v>
      </c>
      <c r="G5353" s="439">
        <f t="shared" si="755"/>
        <v>53.5</v>
      </c>
      <c r="H5353" s="435">
        <f t="shared" si="750"/>
        <v>0.54246949992232441</v>
      </c>
      <c r="I5353" s="577">
        <f t="shared" si="755"/>
        <v>53.5</v>
      </c>
      <c r="J5353" s="573">
        <f t="shared" si="751"/>
        <v>0.92947731755424057</v>
      </c>
    </row>
    <row r="5354" spans="1:10" x14ac:dyDescent="0.25">
      <c r="A5354">
        <f t="shared" si="752"/>
        <v>0.53510139423482195</v>
      </c>
      <c r="B5354" s="2">
        <f t="shared" si="756"/>
        <v>53.509999999997923</v>
      </c>
      <c r="C5354" s="428">
        <f t="shared" si="753"/>
        <v>53.51</v>
      </c>
      <c r="D5354" s="425">
        <f t="shared" si="748"/>
        <v>0.53510139423484271</v>
      </c>
      <c r="E5354" s="433">
        <f t="shared" si="754"/>
        <v>53.51</v>
      </c>
      <c r="F5354" s="430">
        <f t="shared" si="749"/>
        <v>0.54256596291790782</v>
      </c>
      <c r="G5354" s="439">
        <f t="shared" si="755"/>
        <v>53.51</v>
      </c>
      <c r="H5354" s="435">
        <f t="shared" si="750"/>
        <v>0.54256596291790782</v>
      </c>
      <c r="I5354" s="577">
        <f t="shared" si="755"/>
        <v>53.51</v>
      </c>
      <c r="J5354" s="573">
        <f t="shared" si="751"/>
        <v>0.92956175693266552</v>
      </c>
    </row>
    <row r="5355" spans="1:10" x14ac:dyDescent="0.25">
      <c r="A5355">
        <f t="shared" si="752"/>
        <v>0.53520139177289994</v>
      </c>
      <c r="B5355" s="2">
        <f t="shared" si="756"/>
        <v>53.519999999997921</v>
      </c>
      <c r="C5355" s="428">
        <f t="shared" si="753"/>
        <v>53.52</v>
      </c>
      <c r="D5355" s="425">
        <f t="shared" si="748"/>
        <v>0.5352013917729207</v>
      </c>
      <c r="E5355" s="433">
        <f t="shared" si="754"/>
        <v>53.52</v>
      </c>
      <c r="F5355" s="430">
        <f t="shared" si="749"/>
        <v>0.54266242769362238</v>
      </c>
      <c r="G5355" s="439">
        <f t="shared" si="755"/>
        <v>53.52</v>
      </c>
      <c r="H5355" s="435">
        <f t="shared" si="750"/>
        <v>0.54266242769362238</v>
      </c>
      <c r="I5355" s="577">
        <f t="shared" si="755"/>
        <v>53.52</v>
      </c>
      <c r="J5355" s="573">
        <f t="shared" si="751"/>
        <v>0.92964619753865563</v>
      </c>
    </row>
    <row r="5356" spans="1:10" x14ac:dyDescent="0.25">
      <c r="A5356">
        <f t="shared" si="752"/>
        <v>0.53530138931545346</v>
      </c>
      <c r="B5356" s="2">
        <f t="shared" si="756"/>
        <v>53.529999999997919</v>
      </c>
      <c r="C5356" s="428">
        <f t="shared" si="753"/>
        <v>53.53</v>
      </c>
      <c r="D5356" s="425">
        <f t="shared" si="748"/>
        <v>0.53530138931547433</v>
      </c>
      <c r="E5356" s="433">
        <f t="shared" si="754"/>
        <v>53.53</v>
      </c>
      <c r="F5356" s="430">
        <f t="shared" si="749"/>
        <v>0.54275889424854207</v>
      </c>
      <c r="G5356" s="439">
        <f t="shared" si="755"/>
        <v>53.53</v>
      </c>
      <c r="H5356" s="435">
        <f t="shared" si="750"/>
        <v>0.54275889424854207</v>
      </c>
      <c r="I5356" s="577">
        <f t="shared" si="755"/>
        <v>53.53</v>
      </c>
      <c r="J5356" s="573">
        <f t="shared" si="751"/>
        <v>0.92973063937206646</v>
      </c>
    </row>
    <row r="5357" spans="1:10" x14ac:dyDescent="0.25">
      <c r="A5357">
        <f t="shared" si="752"/>
        <v>0.53540138686247418</v>
      </c>
      <c r="B5357" s="2">
        <f t="shared" si="756"/>
        <v>53.539999999997917</v>
      </c>
      <c r="C5357" s="428">
        <f t="shared" si="753"/>
        <v>53.54</v>
      </c>
      <c r="D5357" s="425">
        <f t="shared" si="748"/>
        <v>0.53540138686249517</v>
      </c>
      <c r="E5357" s="433">
        <f t="shared" si="754"/>
        <v>53.54</v>
      </c>
      <c r="F5357" s="430">
        <f t="shared" si="749"/>
        <v>0.5428553625817415</v>
      </c>
      <c r="G5357" s="439">
        <f t="shared" si="755"/>
        <v>53.54</v>
      </c>
      <c r="H5357" s="435">
        <f t="shared" si="750"/>
        <v>0.5428553625817415</v>
      </c>
      <c r="I5357" s="577">
        <f t="shared" si="755"/>
        <v>53.54</v>
      </c>
      <c r="J5357" s="573">
        <f t="shared" si="751"/>
        <v>0.92981508243275202</v>
      </c>
    </row>
    <row r="5358" spans="1:10" x14ac:dyDescent="0.25">
      <c r="A5358">
        <f t="shared" si="752"/>
        <v>0.5355013844139539</v>
      </c>
      <c r="B5358" s="2">
        <f t="shared" si="756"/>
        <v>53.549999999997915</v>
      </c>
      <c r="C5358" s="428">
        <f t="shared" si="753"/>
        <v>53.55</v>
      </c>
      <c r="D5358" s="425">
        <f t="shared" si="748"/>
        <v>0.53550138441397466</v>
      </c>
      <c r="E5358" s="433">
        <f t="shared" si="754"/>
        <v>53.55</v>
      </c>
      <c r="F5358" s="430">
        <f t="shared" si="749"/>
        <v>0.54295183269229574</v>
      </c>
      <c r="G5358" s="439">
        <f t="shared" si="755"/>
        <v>53.55</v>
      </c>
      <c r="H5358" s="435">
        <f t="shared" si="750"/>
        <v>0.54295183269229574</v>
      </c>
      <c r="I5358" s="577">
        <f t="shared" si="755"/>
        <v>53.55</v>
      </c>
      <c r="J5358" s="573">
        <f t="shared" si="751"/>
        <v>0.92989952672056797</v>
      </c>
    </row>
    <row r="5359" spans="1:10" x14ac:dyDescent="0.25">
      <c r="A5359">
        <f t="shared" si="752"/>
        <v>0.53560138196988416</v>
      </c>
      <c r="B5359" s="2">
        <f t="shared" si="756"/>
        <v>53.559999999997913</v>
      </c>
      <c r="C5359" s="428">
        <f t="shared" si="753"/>
        <v>53.56</v>
      </c>
      <c r="D5359" s="425">
        <f t="shared" si="748"/>
        <v>0.53560138196990492</v>
      </c>
      <c r="E5359" s="433">
        <f t="shared" si="754"/>
        <v>53.56</v>
      </c>
      <c r="F5359" s="430">
        <f t="shared" si="749"/>
        <v>0.54304830457928066</v>
      </c>
      <c r="G5359" s="439">
        <f t="shared" si="755"/>
        <v>53.56</v>
      </c>
      <c r="H5359" s="435">
        <f t="shared" si="750"/>
        <v>0.54304830457928066</v>
      </c>
      <c r="I5359" s="577">
        <f t="shared" si="755"/>
        <v>53.56</v>
      </c>
      <c r="J5359" s="573">
        <f t="shared" si="751"/>
        <v>0.92998397223536833</v>
      </c>
    </row>
    <row r="5360" spans="1:10" x14ac:dyDescent="0.25">
      <c r="A5360">
        <f t="shared" si="752"/>
        <v>0.53570137953025654</v>
      </c>
      <c r="B5360" s="2">
        <f t="shared" si="756"/>
        <v>53.569999999997911</v>
      </c>
      <c r="C5360" s="428">
        <f t="shared" si="753"/>
        <v>53.57</v>
      </c>
      <c r="D5360" s="425">
        <f t="shared" si="748"/>
        <v>0.53570137953027741</v>
      </c>
      <c r="E5360" s="433">
        <f t="shared" si="754"/>
        <v>53.57</v>
      </c>
      <c r="F5360" s="430">
        <f t="shared" si="749"/>
        <v>0.54314477824177221</v>
      </c>
      <c r="G5360" s="439">
        <f t="shared" si="755"/>
        <v>53.57</v>
      </c>
      <c r="H5360" s="435">
        <f t="shared" si="750"/>
        <v>0.54314477824177221</v>
      </c>
      <c r="I5360" s="577">
        <f t="shared" si="755"/>
        <v>53.57</v>
      </c>
      <c r="J5360" s="573">
        <f t="shared" si="751"/>
        <v>0.93006841897700843</v>
      </c>
    </row>
    <row r="5361" spans="1:10" x14ac:dyDescent="0.25">
      <c r="A5361">
        <f t="shared" si="752"/>
        <v>0.53580137709506293</v>
      </c>
      <c r="B5361" s="2">
        <f t="shared" si="756"/>
        <v>53.579999999997909</v>
      </c>
      <c r="C5361" s="428">
        <f t="shared" si="753"/>
        <v>53.58</v>
      </c>
      <c r="D5361" s="425">
        <f t="shared" si="748"/>
        <v>0.53580137709508391</v>
      </c>
      <c r="E5361" s="433">
        <f t="shared" si="754"/>
        <v>53.58</v>
      </c>
      <c r="F5361" s="430">
        <f t="shared" si="749"/>
        <v>0.54324125367884701</v>
      </c>
      <c r="G5361" s="439">
        <f t="shared" si="755"/>
        <v>53.58</v>
      </c>
      <c r="H5361" s="435">
        <f t="shared" si="750"/>
        <v>0.54324125367884701</v>
      </c>
      <c r="I5361" s="577">
        <f t="shared" si="755"/>
        <v>53.58</v>
      </c>
      <c r="J5361" s="573">
        <f t="shared" si="751"/>
        <v>0.93015286694534249</v>
      </c>
    </row>
    <row r="5362" spans="1:10" x14ac:dyDescent="0.25">
      <c r="A5362">
        <f t="shared" si="752"/>
        <v>0.53590137466429499</v>
      </c>
      <c r="B5362" s="2">
        <f t="shared" si="756"/>
        <v>53.589999999997907</v>
      </c>
      <c r="C5362" s="428">
        <f t="shared" si="753"/>
        <v>53.59</v>
      </c>
      <c r="D5362" s="425">
        <f t="shared" si="748"/>
        <v>0.53590137466431598</v>
      </c>
      <c r="E5362" s="433">
        <f t="shared" si="754"/>
        <v>53.59</v>
      </c>
      <c r="F5362" s="430">
        <f t="shared" si="749"/>
        <v>0.54333773088958193</v>
      </c>
      <c r="G5362" s="439">
        <f t="shared" si="755"/>
        <v>53.59</v>
      </c>
      <c r="H5362" s="435">
        <f t="shared" si="750"/>
        <v>0.54333773088958193</v>
      </c>
      <c r="I5362" s="577">
        <f t="shared" si="755"/>
        <v>53.59</v>
      </c>
      <c r="J5362" s="573">
        <f t="shared" si="751"/>
        <v>0.93023731614022642</v>
      </c>
    </row>
    <row r="5363" spans="1:10" x14ac:dyDescent="0.25">
      <c r="A5363">
        <f t="shared" si="752"/>
        <v>0.53600137223794442</v>
      </c>
      <c r="B5363" s="2">
        <f t="shared" si="756"/>
        <v>53.599999999997905</v>
      </c>
      <c r="C5363" s="428">
        <f t="shared" si="753"/>
        <v>53.6</v>
      </c>
      <c r="D5363" s="425">
        <f t="shared" si="748"/>
        <v>0.5360013722379654</v>
      </c>
      <c r="E5363" s="433">
        <f t="shared" si="754"/>
        <v>53.6</v>
      </c>
      <c r="F5363" s="430">
        <f t="shared" si="749"/>
        <v>0.54343420987305469</v>
      </c>
      <c r="G5363" s="439">
        <f t="shared" si="755"/>
        <v>53.6</v>
      </c>
      <c r="H5363" s="435">
        <f t="shared" si="750"/>
        <v>0.54343420987305469</v>
      </c>
      <c r="I5363" s="577">
        <f t="shared" si="755"/>
        <v>53.6</v>
      </c>
      <c r="J5363" s="573">
        <f t="shared" si="751"/>
        <v>0.93032176656151411</v>
      </c>
    </row>
    <row r="5364" spans="1:10" x14ac:dyDescent="0.25">
      <c r="A5364">
        <f t="shared" si="752"/>
        <v>0.53610136981600309</v>
      </c>
      <c r="B5364" s="2">
        <f t="shared" si="756"/>
        <v>53.609999999997903</v>
      </c>
      <c r="C5364" s="428">
        <f t="shared" si="753"/>
        <v>53.61</v>
      </c>
      <c r="D5364" s="425">
        <f t="shared" si="748"/>
        <v>0.53610136981602396</v>
      </c>
      <c r="E5364" s="433">
        <f t="shared" si="754"/>
        <v>53.61</v>
      </c>
      <c r="F5364" s="430">
        <f t="shared" si="749"/>
        <v>0.54353069062834325</v>
      </c>
      <c r="G5364" s="439">
        <f t="shared" si="755"/>
        <v>53.61</v>
      </c>
      <c r="H5364" s="435">
        <f t="shared" si="750"/>
        <v>0.54353069062834325</v>
      </c>
      <c r="I5364" s="577">
        <f t="shared" si="755"/>
        <v>53.61</v>
      </c>
      <c r="J5364" s="573">
        <f t="shared" si="751"/>
        <v>0.93040621820906122</v>
      </c>
    </row>
    <row r="5365" spans="1:10" x14ac:dyDescent="0.25">
      <c r="A5365">
        <f t="shared" si="752"/>
        <v>0.53620136739846258</v>
      </c>
      <c r="B5365" s="2">
        <f t="shared" si="756"/>
        <v>53.619999999997901</v>
      </c>
      <c r="C5365" s="428">
        <f t="shared" si="753"/>
        <v>53.62</v>
      </c>
      <c r="D5365" s="425">
        <f t="shared" si="748"/>
        <v>0.53620136739848345</v>
      </c>
      <c r="E5365" s="433">
        <f t="shared" si="754"/>
        <v>53.62</v>
      </c>
      <c r="F5365" s="430">
        <f t="shared" si="749"/>
        <v>0.54362717315452602</v>
      </c>
      <c r="G5365" s="439">
        <f t="shared" si="755"/>
        <v>53.62</v>
      </c>
      <c r="H5365" s="435">
        <f t="shared" si="750"/>
        <v>0.54362717315452602</v>
      </c>
      <c r="I5365" s="577">
        <f t="shared" si="755"/>
        <v>53.62</v>
      </c>
      <c r="J5365" s="573">
        <f t="shared" si="751"/>
        <v>0.9304906710827221</v>
      </c>
    </row>
    <row r="5366" spans="1:10" x14ac:dyDescent="0.25">
      <c r="A5366">
        <f t="shared" si="752"/>
        <v>0.53630136498531467</v>
      </c>
      <c r="B5366" s="2">
        <f t="shared" si="756"/>
        <v>53.629999999997899</v>
      </c>
      <c r="C5366" s="428">
        <f t="shared" si="753"/>
        <v>53.63</v>
      </c>
      <c r="D5366" s="425">
        <f t="shared" si="748"/>
        <v>0.53630136498533576</v>
      </c>
      <c r="E5366" s="433">
        <f t="shared" si="754"/>
        <v>53.63</v>
      </c>
      <c r="F5366" s="430">
        <f t="shared" si="749"/>
        <v>0.54372365745068207</v>
      </c>
      <c r="G5366" s="439">
        <f t="shared" si="755"/>
        <v>53.63</v>
      </c>
      <c r="H5366" s="435">
        <f t="shared" si="750"/>
        <v>0.54372365745068207</v>
      </c>
      <c r="I5366" s="577">
        <f t="shared" si="755"/>
        <v>53.63</v>
      </c>
      <c r="J5366" s="573">
        <f t="shared" si="751"/>
        <v>0.9305751251823523</v>
      </c>
    </row>
    <row r="5367" spans="1:10" x14ac:dyDescent="0.25">
      <c r="A5367">
        <f t="shared" si="752"/>
        <v>0.53640136257655135</v>
      </c>
      <c r="B5367" s="2">
        <f t="shared" si="756"/>
        <v>53.639999999997897</v>
      </c>
      <c r="C5367" s="428">
        <f t="shared" si="753"/>
        <v>53.64</v>
      </c>
      <c r="D5367" s="425">
        <f t="shared" si="748"/>
        <v>0.53640136257657234</v>
      </c>
      <c r="E5367" s="433">
        <f t="shared" si="754"/>
        <v>53.64</v>
      </c>
      <c r="F5367" s="430">
        <f t="shared" si="749"/>
        <v>0.54382014351589081</v>
      </c>
      <c r="G5367" s="439">
        <f t="shared" si="755"/>
        <v>53.64</v>
      </c>
      <c r="H5367" s="435">
        <f t="shared" si="750"/>
        <v>0.54382014351589081</v>
      </c>
      <c r="I5367" s="577">
        <f t="shared" si="755"/>
        <v>53.64</v>
      </c>
      <c r="J5367" s="573">
        <f t="shared" si="751"/>
        <v>0.93065958050780639</v>
      </c>
    </row>
    <row r="5368" spans="1:10" x14ac:dyDescent="0.25">
      <c r="A5368">
        <f t="shared" si="752"/>
        <v>0.53650136017216443</v>
      </c>
      <c r="B5368" s="2">
        <f t="shared" si="756"/>
        <v>53.649999999997895</v>
      </c>
      <c r="C5368" s="428">
        <f t="shared" si="753"/>
        <v>53.65</v>
      </c>
      <c r="D5368" s="425">
        <f t="shared" si="748"/>
        <v>0.53650136017218542</v>
      </c>
      <c r="E5368" s="433">
        <f t="shared" si="754"/>
        <v>53.65</v>
      </c>
      <c r="F5368" s="430">
        <f t="shared" si="749"/>
        <v>0.54391663134923196</v>
      </c>
      <c r="G5368" s="439">
        <f t="shared" si="755"/>
        <v>53.65</v>
      </c>
      <c r="H5368" s="435">
        <f t="shared" si="750"/>
        <v>0.54391663134923196</v>
      </c>
      <c r="I5368" s="577">
        <f t="shared" si="755"/>
        <v>53.65</v>
      </c>
      <c r="J5368" s="573">
        <f t="shared" si="751"/>
        <v>0.93074403705893949</v>
      </c>
    </row>
    <row r="5369" spans="1:10" x14ac:dyDescent="0.25">
      <c r="A5369">
        <f t="shared" si="752"/>
        <v>0.53660135777214546</v>
      </c>
      <c r="B5369" s="2">
        <f t="shared" si="756"/>
        <v>53.659999999997893</v>
      </c>
      <c r="C5369" s="428">
        <f t="shared" si="753"/>
        <v>53.66</v>
      </c>
      <c r="D5369" s="425">
        <f t="shared" si="748"/>
        <v>0.53660135777216644</v>
      </c>
      <c r="E5369" s="433">
        <f t="shared" si="754"/>
        <v>53.66</v>
      </c>
      <c r="F5369" s="430">
        <f t="shared" si="749"/>
        <v>0.54401312094978604</v>
      </c>
      <c r="G5369" s="439">
        <f t="shared" si="755"/>
        <v>53.66</v>
      </c>
      <c r="H5369" s="435">
        <f t="shared" si="750"/>
        <v>0.54401312094978604</v>
      </c>
      <c r="I5369" s="577">
        <f t="shared" si="755"/>
        <v>53.66</v>
      </c>
      <c r="J5369" s="573">
        <f t="shared" si="751"/>
        <v>0.93082849483560659</v>
      </c>
    </row>
    <row r="5370" spans="1:10" x14ac:dyDescent="0.25">
      <c r="A5370">
        <f t="shared" si="752"/>
        <v>0.53670135537648656</v>
      </c>
      <c r="B5370" s="2">
        <f t="shared" si="756"/>
        <v>53.669999999997891</v>
      </c>
      <c r="C5370" s="428">
        <f t="shared" si="753"/>
        <v>53.67</v>
      </c>
      <c r="D5370" s="425">
        <f t="shared" si="748"/>
        <v>0.53670135537650765</v>
      </c>
      <c r="E5370" s="433">
        <f t="shared" si="754"/>
        <v>53.67</v>
      </c>
      <c r="F5370" s="430">
        <f t="shared" si="749"/>
        <v>0.54410961231663402</v>
      </c>
      <c r="G5370" s="439">
        <f t="shared" si="755"/>
        <v>53.67</v>
      </c>
      <c r="H5370" s="435">
        <f t="shared" si="750"/>
        <v>0.54410961231663402</v>
      </c>
      <c r="I5370" s="577">
        <f t="shared" si="755"/>
        <v>53.67</v>
      </c>
      <c r="J5370" s="573">
        <f t="shared" si="751"/>
        <v>0.93091295383766304</v>
      </c>
    </row>
    <row r="5371" spans="1:10" x14ac:dyDescent="0.25">
      <c r="A5371">
        <f t="shared" si="752"/>
        <v>0.5368013529851795</v>
      </c>
      <c r="B5371" s="2">
        <f t="shared" si="756"/>
        <v>53.679999999997889</v>
      </c>
      <c r="C5371" s="428">
        <f t="shared" si="753"/>
        <v>53.68</v>
      </c>
      <c r="D5371" s="425">
        <f t="shared" si="748"/>
        <v>0.53680135298520071</v>
      </c>
      <c r="E5371" s="433">
        <f t="shared" si="754"/>
        <v>53.68</v>
      </c>
      <c r="F5371" s="430">
        <f t="shared" si="749"/>
        <v>0.54420610544885684</v>
      </c>
      <c r="G5371" s="439">
        <f t="shared" si="755"/>
        <v>53.68</v>
      </c>
      <c r="H5371" s="435">
        <f t="shared" si="750"/>
        <v>0.54420610544885684</v>
      </c>
      <c r="I5371" s="577">
        <f t="shared" si="755"/>
        <v>53.68</v>
      </c>
      <c r="J5371" s="573">
        <f t="shared" si="751"/>
        <v>0.93099741406496372</v>
      </c>
    </row>
    <row r="5372" spans="1:10" x14ac:dyDescent="0.25">
      <c r="A5372">
        <f t="shared" si="752"/>
        <v>0.53690135059821609</v>
      </c>
      <c r="B5372" s="2">
        <f t="shared" si="756"/>
        <v>53.689999999997887</v>
      </c>
      <c r="C5372" s="428">
        <f t="shared" si="753"/>
        <v>53.69</v>
      </c>
      <c r="D5372" s="425">
        <f t="shared" si="748"/>
        <v>0.53690135059823718</v>
      </c>
      <c r="E5372" s="433">
        <f t="shared" si="754"/>
        <v>53.69</v>
      </c>
      <c r="F5372" s="430">
        <f t="shared" si="749"/>
        <v>0.54430260034553679</v>
      </c>
      <c r="G5372" s="439">
        <f t="shared" si="755"/>
        <v>53.69</v>
      </c>
      <c r="H5372" s="435">
        <f t="shared" si="750"/>
        <v>0.54430260034553679</v>
      </c>
      <c r="I5372" s="577">
        <f t="shared" si="755"/>
        <v>53.69</v>
      </c>
      <c r="J5372" s="573">
        <f t="shared" si="751"/>
        <v>0.93108187551736377</v>
      </c>
    </row>
    <row r="5373" spans="1:10" x14ac:dyDescent="0.25">
      <c r="A5373">
        <f t="shared" si="752"/>
        <v>0.53700134821558843</v>
      </c>
      <c r="B5373" s="2">
        <f t="shared" si="756"/>
        <v>53.699999999997885</v>
      </c>
      <c r="C5373" s="428">
        <f t="shared" si="753"/>
        <v>53.7</v>
      </c>
      <c r="D5373" s="425">
        <f t="shared" si="748"/>
        <v>0.53700134821560963</v>
      </c>
      <c r="E5373" s="433">
        <f t="shared" si="754"/>
        <v>53.7</v>
      </c>
      <c r="F5373" s="430">
        <f t="shared" si="749"/>
        <v>0.54439909700575573</v>
      </c>
      <c r="G5373" s="439">
        <f t="shared" si="755"/>
        <v>53.7</v>
      </c>
      <c r="H5373" s="435">
        <f t="shared" si="750"/>
        <v>0.54439909700575573</v>
      </c>
      <c r="I5373" s="577">
        <f t="shared" si="755"/>
        <v>53.7</v>
      </c>
      <c r="J5373" s="573">
        <f t="shared" si="751"/>
        <v>0.93116633819471828</v>
      </c>
    </row>
    <row r="5374" spans="1:10" x14ac:dyDescent="0.25">
      <c r="A5374">
        <f t="shared" si="752"/>
        <v>0.53710134583728808</v>
      </c>
      <c r="B5374" s="2">
        <f t="shared" si="756"/>
        <v>53.709999999997883</v>
      </c>
      <c r="C5374" s="428">
        <f t="shared" si="753"/>
        <v>53.71</v>
      </c>
      <c r="D5374" s="425">
        <f t="shared" si="748"/>
        <v>0.5371013458373094</v>
      </c>
      <c r="E5374" s="433">
        <f t="shared" si="754"/>
        <v>53.71</v>
      </c>
      <c r="F5374" s="430">
        <f t="shared" si="749"/>
        <v>0.5444955954285966</v>
      </c>
      <c r="G5374" s="439">
        <f t="shared" si="755"/>
        <v>53.71</v>
      </c>
      <c r="H5374" s="435">
        <f t="shared" si="750"/>
        <v>0.5444955954285966</v>
      </c>
      <c r="I5374" s="577">
        <f t="shared" si="755"/>
        <v>53.71</v>
      </c>
      <c r="J5374" s="573">
        <f t="shared" si="751"/>
        <v>0.93125080209688216</v>
      </c>
    </row>
    <row r="5375" spans="1:10" x14ac:dyDescent="0.25">
      <c r="A5375">
        <f t="shared" si="752"/>
        <v>0.53720134346330739</v>
      </c>
      <c r="B5375" s="2">
        <f t="shared" si="756"/>
        <v>53.719999999997881</v>
      </c>
      <c r="C5375" s="428">
        <f t="shared" si="753"/>
        <v>53.72</v>
      </c>
      <c r="D5375" s="425">
        <f t="shared" si="748"/>
        <v>0.5372013434633286</v>
      </c>
      <c r="E5375" s="433">
        <f t="shared" si="754"/>
        <v>53.72</v>
      </c>
      <c r="F5375" s="430">
        <f t="shared" si="749"/>
        <v>0.5445920956131427</v>
      </c>
      <c r="G5375" s="439">
        <f t="shared" si="755"/>
        <v>53.72</v>
      </c>
      <c r="H5375" s="435">
        <f t="shared" si="750"/>
        <v>0.5445920956131427</v>
      </c>
      <c r="I5375" s="577">
        <f t="shared" si="755"/>
        <v>53.72</v>
      </c>
      <c r="J5375" s="573">
        <f t="shared" si="751"/>
        <v>0.93133526722371129</v>
      </c>
    </row>
    <row r="5376" spans="1:10" x14ac:dyDescent="0.25">
      <c r="A5376">
        <f t="shared" si="752"/>
        <v>0.53730134109363792</v>
      </c>
      <c r="B5376" s="2">
        <f t="shared" si="756"/>
        <v>53.729999999997879</v>
      </c>
      <c r="C5376" s="428">
        <f t="shared" si="753"/>
        <v>53.73</v>
      </c>
      <c r="D5376" s="425">
        <f t="shared" si="748"/>
        <v>0.53730134109365901</v>
      </c>
      <c r="E5376" s="433">
        <f t="shared" si="754"/>
        <v>53.73</v>
      </c>
      <c r="F5376" s="430">
        <f t="shared" si="749"/>
        <v>0.54468859755847765</v>
      </c>
      <c r="G5376" s="439">
        <f t="shared" si="755"/>
        <v>53.73</v>
      </c>
      <c r="H5376" s="435">
        <f t="shared" si="750"/>
        <v>0.54468859755847765</v>
      </c>
      <c r="I5376" s="577">
        <f t="shared" si="755"/>
        <v>53.73</v>
      </c>
      <c r="J5376" s="573">
        <f t="shared" si="751"/>
        <v>0.93141973357505992</v>
      </c>
    </row>
    <row r="5377" spans="1:10" x14ac:dyDescent="0.25">
      <c r="A5377">
        <f t="shared" si="752"/>
        <v>0.53740133872827178</v>
      </c>
      <c r="B5377" s="2">
        <f t="shared" si="756"/>
        <v>53.739999999997877</v>
      </c>
      <c r="C5377" s="428">
        <f t="shared" si="753"/>
        <v>53.74</v>
      </c>
      <c r="D5377" s="425">
        <f t="shared" si="748"/>
        <v>0.5374013387282931</v>
      </c>
      <c r="E5377" s="433">
        <f t="shared" si="754"/>
        <v>53.74</v>
      </c>
      <c r="F5377" s="430">
        <f t="shared" si="749"/>
        <v>0.54478510126368551</v>
      </c>
      <c r="G5377" s="439">
        <f t="shared" si="755"/>
        <v>53.74</v>
      </c>
      <c r="H5377" s="435">
        <f t="shared" si="750"/>
        <v>0.54478510126368551</v>
      </c>
      <c r="I5377" s="577">
        <f t="shared" si="755"/>
        <v>53.74</v>
      </c>
      <c r="J5377" s="573">
        <f t="shared" si="751"/>
        <v>0.93150420115078436</v>
      </c>
    </row>
    <row r="5378" spans="1:10" x14ac:dyDescent="0.25">
      <c r="A5378">
        <f t="shared" si="752"/>
        <v>0.53750133636720099</v>
      </c>
      <c r="B5378" s="2">
        <f t="shared" si="756"/>
        <v>53.749999999997875</v>
      </c>
      <c r="C5378" s="428">
        <f t="shared" si="753"/>
        <v>53.75</v>
      </c>
      <c r="D5378" s="425">
        <f t="shared" si="748"/>
        <v>0.5375013363672223</v>
      </c>
      <c r="E5378" s="433">
        <f t="shared" si="754"/>
        <v>53.75</v>
      </c>
      <c r="F5378" s="430">
        <f t="shared" si="749"/>
        <v>0.54488160672785102</v>
      </c>
      <c r="G5378" s="439">
        <f t="shared" si="755"/>
        <v>53.75</v>
      </c>
      <c r="H5378" s="435">
        <f t="shared" si="750"/>
        <v>0.54488160672785102</v>
      </c>
      <c r="I5378" s="577">
        <f t="shared" si="755"/>
        <v>53.75</v>
      </c>
      <c r="J5378" s="573">
        <f t="shared" si="751"/>
        <v>0.93158866995073886</v>
      </c>
    </row>
    <row r="5379" spans="1:10" x14ac:dyDescent="0.25">
      <c r="A5379">
        <f t="shared" si="752"/>
        <v>0.53760133401041743</v>
      </c>
      <c r="B5379" s="2">
        <f t="shared" si="756"/>
        <v>53.759999999997873</v>
      </c>
      <c r="C5379" s="428">
        <f t="shared" si="753"/>
        <v>53.76</v>
      </c>
      <c r="D5379" s="425">
        <f t="shared" ref="D5379:D5442" si="757">(((1+C5379/100)^D$2)*C5379/100)/(((1+C5379/100)^D$2)-1)</f>
        <v>0.53760133401043875</v>
      </c>
      <c r="E5379" s="433">
        <f t="shared" si="754"/>
        <v>53.76</v>
      </c>
      <c r="F5379" s="430">
        <f t="shared" ref="F5379:F5442" si="758">(((1+E5379/100)^F$2)*E5379/100)/(((1+E5379/100)^F$2)-1)</f>
        <v>0.54497811395005935</v>
      </c>
      <c r="G5379" s="439">
        <f t="shared" si="755"/>
        <v>53.76</v>
      </c>
      <c r="H5379" s="435">
        <f t="shared" ref="H5379:H5442" si="759">(((1+G5379/100)^H$2)*G5379/100)/(((1+G5379/100)^H$2)-1)</f>
        <v>0.54497811395005935</v>
      </c>
      <c r="I5379" s="577">
        <f t="shared" si="755"/>
        <v>53.76</v>
      </c>
      <c r="J5379" s="573">
        <f t="shared" ref="J5379:J5442" si="760">(((1+I5379/100)^J$2)*I5379/100)/(((1+I5379/100)^J$2)-1)</f>
        <v>0.9316731399747793</v>
      </c>
    </row>
    <row r="5380" spans="1:10" x14ac:dyDescent="0.25">
      <c r="A5380">
        <f t="shared" si="752"/>
        <v>0.53770133165791323</v>
      </c>
      <c r="B5380" s="2">
        <f t="shared" si="756"/>
        <v>53.769999999997871</v>
      </c>
      <c r="C5380" s="428">
        <f t="shared" si="753"/>
        <v>53.77</v>
      </c>
      <c r="D5380" s="425">
        <f t="shared" si="757"/>
        <v>0.53770133165793454</v>
      </c>
      <c r="E5380" s="433">
        <f t="shared" si="754"/>
        <v>53.77</v>
      </c>
      <c r="F5380" s="430">
        <f t="shared" si="758"/>
        <v>0.54507462292939612</v>
      </c>
      <c r="G5380" s="439">
        <f t="shared" si="755"/>
        <v>53.77</v>
      </c>
      <c r="H5380" s="435">
        <f t="shared" si="759"/>
        <v>0.54507462292939612</v>
      </c>
      <c r="I5380" s="577">
        <f t="shared" si="755"/>
        <v>53.77</v>
      </c>
      <c r="J5380" s="573">
        <f t="shared" si="760"/>
        <v>0.93175761122276068</v>
      </c>
    </row>
    <row r="5381" spans="1:10" x14ac:dyDescent="0.25">
      <c r="A5381">
        <f t="shared" ref="A5381:A5444" si="761">(((1+B5381/100)^A$2)*B5381/100)/(((1+B5381/100)^A$2)-1)</f>
        <v>0.53780132930968028</v>
      </c>
      <c r="B5381" s="2">
        <f t="shared" si="756"/>
        <v>53.77999999999787</v>
      </c>
      <c r="C5381" s="428">
        <f t="shared" si="753"/>
        <v>53.78</v>
      </c>
      <c r="D5381" s="425">
        <f t="shared" si="757"/>
        <v>0.53780132930970148</v>
      </c>
      <c r="E5381" s="433">
        <f t="shared" si="754"/>
        <v>53.78</v>
      </c>
      <c r="F5381" s="430">
        <f t="shared" si="758"/>
        <v>0.54517113366494718</v>
      </c>
      <c r="G5381" s="439">
        <f t="shared" si="755"/>
        <v>53.78</v>
      </c>
      <c r="H5381" s="435">
        <f t="shared" si="759"/>
        <v>0.54517113366494718</v>
      </c>
      <c r="I5381" s="577">
        <f t="shared" si="755"/>
        <v>53.78</v>
      </c>
      <c r="J5381" s="573">
        <f t="shared" si="760"/>
        <v>0.93184208369453836</v>
      </c>
    </row>
    <row r="5382" spans="1:10" x14ac:dyDescent="0.25">
      <c r="A5382">
        <f t="shared" si="761"/>
        <v>0.53790132696571058</v>
      </c>
      <c r="B5382" s="2">
        <f t="shared" si="756"/>
        <v>53.789999999997868</v>
      </c>
      <c r="C5382" s="428">
        <f t="shared" ref="C5382:C5445" si="762">ROUND(C5381+0.01,2)</f>
        <v>53.79</v>
      </c>
      <c r="D5382" s="425">
        <f t="shared" si="757"/>
        <v>0.5379013269657319</v>
      </c>
      <c r="E5382" s="433">
        <f t="shared" ref="E5382:E5445" si="763">ROUND(E5381+0.01,2)</f>
        <v>53.79</v>
      </c>
      <c r="F5382" s="430">
        <f t="shared" si="758"/>
        <v>0.54526764615579915</v>
      </c>
      <c r="G5382" s="439">
        <f t="shared" ref="G5382:I5445" si="764">ROUND(G5381+0.01,2)</f>
        <v>53.79</v>
      </c>
      <c r="H5382" s="435">
        <f t="shared" si="759"/>
        <v>0.54526764615579915</v>
      </c>
      <c r="I5382" s="577">
        <f t="shared" si="764"/>
        <v>53.79</v>
      </c>
      <c r="J5382" s="573">
        <f t="shared" si="760"/>
        <v>0.93192655738996799</v>
      </c>
    </row>
    <row r="5383" spans="1:10" x14ac:dyDescent="0.25">
      <c r="A5383">
        <f t="shared" si="761"/>
        <v>0.53800132462599626</v>
      </c>
      <c r="B5383" s="2">
        <f t="shared" si="756"/>
        <v>53.799999999997866</v>
      </c>
      <c r="C5383" s="428">
        <f t="shared" si="762"/>
        <v>53.8</v>
      </c>
      <c r="D5383" s="425">
        <f t="shared" si="757"/>
        <v>0.53800132462601769</v>
      </c>
      <c r="E5383" s="433">
        <f t="shared" si="763"/>
        <v>53.8</v>
      </c>
      <c r="F5383" s="430">
        <f t="shared" si="758"/>
        <v>0.54536416040103908</v>
      </c>
      <c r="G5383" s="439">
        <f t="shared" si="764"/>
        <v>53.8</v>
      </c>
      <c r="H5383" s="435">
        <f t="shared" si="759"/>
        <v>0.54536416040103908</v>
      </c>
      <c r="I5383" s="577">
        <f t="shared" si="764"/>
        <v>53.8</v>
      </c>
      <c r="J5383" s="573">
        <f t="shared" si="760"/>
        <v>0.93201103230890481</v>
      </c>
    </row>
    <row r="5384" spans="1:10" x14ac:dyDescent="0.25">
      <c r="A5384">
        <f t="shared" si="761"/>
        <v>0.53810132229052943</v>
      </c>
      <c r="B5384" s="2">
        <f t="shared" si="756"/>
        <v>53.809999999997864</v>
      </c>
      <c r="C5384" s="428">
        <f t="shared" si="762"/>
        <v>53.81</v>
      </c>
      <c r="D5384" s="425">
        <f t="shared" si="757"/>
        <v>0.53810132229055074</v>
      </c>
      <c r="E5384" s="433">
        <f t="shared" si="763"/>
        <v>53.81</v>
      </c>
      <c r="F5384" s="430">
        <f t="shared" si="758"/>
        <v>0.54546067639975448</v>
      </c>
      <c r="G5384" s="439">
        <f t="shared" si="764"/>
        <v>53.81</v>
      </c>
      <c r="H5384" s="435">
        <f t="shared" si="759"/>
        <v>0.54546067639975448</v>
      </c>
      <c r="I5384" s="577">
        <f t="shared" si="764"/>
        <v>53.81</v>
      </c>
      <c r="J5384" s="573">
        <f t="shared" si="760"/>
        <v>0.93209550845120348</v>
      </c>
    </row>
    <row r="5385" spans="1:10" x14ac:dyDescent="0.25">
      <c r="A5385">
        <f t="shared" si="761"/>
        <v>0.5382013199593022</v>
      </c>
      <c r="B5385" s="2">
        <f t="shared" si="756"/>
        <v>53.819999999997862</v>
      </c>
      <c r="C5385" s="428">
        <f t="shared" si="762"/>
        <v>53.82</v>
      </c>
      <c r="D5385" s="425">
        <f t="shared" si="757"/>
        <v>0.53820131995932352</v>
      </c>
      <c r="E5385" s="433">
        <f t="shared" si="763"/>
        <v>53.82</v>
      </c>
      <c r="F5385" s="430">
        <f t="shared" si="758"/>
        <v>0.54555719415103321</v>
      </c>
      <c r="G5385" s="439">
        <f t="shared" si="764"/>
        <v>53.82</v>
      </c>
      <c r="H5385" s="435">
        <f t="shared" si="759"/>
        <v>0.54555719415103321</v>
      </c>
      <c r="I5385" s="577">
        <f t="shared" si="764"/>
        <v>53.82</v>
      </c>
      <c r="J5385" s="573">
        <f t="shared" si="760"/>
        <v>0.93217998581672046</v>
      </c>
    </row>
    <row r="5386" spans="1:10" x14ac:dyDescent="0.25">
      <c r="A5386">
        <f t="shared" si="761"/>
        <v>0.53830131763230638</v>
      </c>
      <c r="B5386" s="2">
        <f t="shared" si="756"/>
        <v>53.82999999999786</v>
      </c>
      <c r="C5386" s="428">
        <f t="shared" si="762"/>
        <v>53.83</v>
      </c>
      <c r="D5386" s="425">
        <f t="shared" si="757"/>
        <v>0.53830131763232769</v>
      </c>
      <c r="E5386" s="433">
        <f t="shared" si="763"/>
        <v>53.83</v>
      </c>
      <c r="F5386" s="430">
        <f t="shared" si="758"/>
        <v>0.54565371365396376</v>
      </c>
      <c r="G5386" s="439">
        <f t="shared" si="764"/>
        <v>53.83</v>
      </c>
      <c r="H5386" s="435">
        <f t="shared" si="759"/>
        <v>0.54565371365396376</v>
      </c>
      <c r="I5386" s="577">
        <f t="shared" si="764"/>
        <v>53.83</v>
      </c>
      <c r="J5386" s="573">
        <f t="shared" si="760"/>
        <v>0.93226446440531052</v>
      </c>
    </row>
    <row r="5387" spans="1:10" x14ac:dyDescent="0.25">
      <c r="A5387">
        <f t="shared" si="761"/>
        <v>0.53840131530953439</v>
      </c>
      <c r="B5387" s="2">
        <f t="shared" si="756"/>
        <v>53.839999999997858</v>
      </c>
      <c r="C5387" s="428">
        <f t="shared" si="762"/>
        <v>53.84</v>
      </c>
      <c r="D5387" s="425">
        <f t="shared" si="757"/>
        <v>0.53840131530955582</v>
      </c>
      <c r="E5387" s="433">
        <f t="shared" si="763"/>
        <v>53.84</v>
      </c>
      <c r="F5387" s="430">
        <f t="shared" si="758"/>
        <v>0.54575023490763497</v>
      </c>
      <c r="G5387" s="439">
        <f t="shared" si="764"/>
        <v>53.84</v>
      </c>
      <c r="H5387" s="435">
        <f t="shared" si="759"/>
        <v>0.54575023490763497</v>
      </c>
      <c r="I5387" s="577">
        <f t="shared" si="764"/>
        <v>53.84</v>
      </c>
      <c r="J5387" s="573">
        <f t="shared" si="760"/>
        <v>0.93234894421682957</v>
      </c>
    </row>
    <row r="5388" spans="1:10" x14ac:dyDescent="0.25">
      <c r="A5388">
        <f t="shared" si="761"/>
        <v>0.53850131299097814</v>
      </c>
      <c r="B5388" s="2">
        <f t="shared" si="756"/>
        <v>53.849999999997856</v>
      </c>
      <c r="C5388" s="428">
        <f t="shared" si="762"/>
        <v>53.85</v>
      </c>
      <c r="D5388" s="425">
        <f t="shared" si="757"/>
        <v>0.53850131299099957</v>
      </c>
      <c r="E5388" s="433">
        <f t="shared" si="763"/>
        <v>53.85</v>
      </c>
      <c r="F5388" s="430">
        <f t="shared" si="758"/>
        <v>0.54584675791113624</v>
      </c>
      <c r="G5388" s="439">
        <f t="shared" si="764"/>
        <v>53.85</v>
      </c>
      <c r="H5388" s="435">
        <f t="shared" si="759"/>
        <v>0.54584675791113624</v>
      </c>
      <c r="I5388" s="577">
        <f t="shared" si="764"/>
        <v>53.85</v>
      </c>
      <c r="J5388" s="573">
        <f t="shared" si="760"/>
        <v>0.93243342525113271</v>
      </c>
    </row>
    <row r="5389" spans="1:10" x14ac:dyDescent="0.25">
      <c r="A5389">
        <f t="shared" si="761"/>
        <v>0.53860131067662975</v>
      </c>
      <c r="B5389" s="2">
        <f t="shared" si="756"/>
        <v>53.859999999997854</v>
      </c>
      <c r="C5389" s="428">
        <f t="shared" si="762"/>
        <v>53.86</v>
      </c>
      <c r="D5389" s="425">
        <f t="shared" si="757"/>
        <v>0.53860131067665129</v>
      </c>
      <c r="E5389" s="433">
        <f t="shared" si="763"/>
        <v>53.86</v>
      </c>
      <c r="F5389" s="430">
        <f t="shared" si="758"/>
        <v>0.54594328266355752</v>
      </c>
      <c r="G5389" s="439">
        <f t="shared" si="764"/>
        <v>53.86</v>
      </c>
      <c r="H5389" s="435">
        <f t="shared" si="759"/>
        <v>0.54594328266355752</v>
      </c>
      <c r="I5389" s="577">
        <f t="shared" si="764"/>
        <v>53.86</v>
      </c>
      <c r="J5389" s="573">
        <f t="shared" si="760"/>
        <v>0.93251790750807528</v>
      </c>
    </row>
    <row r="5390" spans="1:10" x14ac:dyDescent="0.25">
      <c r="A5390">
        <f t="shared" si="761"/>
        <v>0.53870130836648167</v>
      </c>
      <c r="B5390" s="2">
        <f t="shared" si="756"/>
        <v>53.869999999997852</v>
      </c>
      <c r="C5390" s="428">
        <f t="shared" si="762"/>
        <v>53.87</v>
      </c>
      <c r="D5390" s="425">
        <f t="shared" si="757"/>
        <v>0.5387013083665031</v>
      </c>
      <c r="E5390" s="433">
        <f t="shared" si="763"/>
        <v>53.87</v>
      </c>
      <c r="F5390" s="430">
        <f t="shared" si="758"/>
        <v>0.54603980916398875</v>
      </c>
      <c r="G5390" s="439">
        <f t="shared" si="764"/>
        <v>53.87</v>
      </c>
      <c r="H5390" s="435">
        <f t="shared" si="759"/>
        <v>0.54603980916398875</v>
      </c>
      <c r="I5390" s="577">
        <f t="shared" si="764"/>
        <v>53.87</v>
      </c>
      <c r="J5390" s="573">
        <f t="shared" si="760"/>
        <v>0.9326023909875133</v>
      </c>
    </row>
    <row r="5391" spans="1:10" x14ac:dyDescent="0.25">
      <c r="A5391">
        <f t="shared" si="761"/>
        <v>0.53880130606052579</v>
      </c>
      <c r="B5391" s="2">
        <f t="shared" si="756"/>
        <v>53.87999999999785</v>
      </c>
      <c r="C5391" s="428">
        <f t="shared" si="762"/>
        <v>53.88</v>
      </c>
      <c r="D5391" s="425">
        <f t="shared" si="757"/>
        <v>0.53880130606054732</v>
      </c>
      <c r="E5391" s="433">
        <f t="shared" si="763"/>
        <v>53.88</v>
      </c>
      <c r="F5391" s="430">
        <f t="shared" si="758"/>
        <v>0.54613633741152101</v>
      </c>
      <c r="G5391" s="439">
        <f t="shared" si="764"/>
        <v>53.88</v>
      </c>
      <c r="H5391" s="435">
        <f t="shared" si="759"/>
        <v>0.54613633741152101</v>
      </c>
      <c r="I5391" s="577">
        <f t="shared" si="764"/>
        <v>53.88</v>
      </c>
      <c r="J5391" s="573">
        <f t="shared" si="760"/>
        <v>0.93268687568930198</v>
      </c>
    </row>
    <row r="5392" spans="1:10" x14ac:dyDescent="0.25">
      <c r="A5392">
        <f t="shared" si="761"/>
        <v>0.53890130375875434</v>
      </c>
      <c r="B5392" s="2">
        <f t="shared" si="756"/>
        <v>53.889999999997848</v>
      </c>
      <c r="C5392" s="428">
        <f t="shared" si="762"/>
        <v>53.89</v>
      </c>
      <c r="D5392" s="425">
        <f t="shared" si="757"/>
        <v>0.53890130375877587</v>
      </c>
      <c r="E5392" s="433">
        <f t="shared" si="763"/>
        <v>53.89</v>
      </c>
      <c r="F5392" s="430">
        <f t="shared" si="758"/>
        <v>0.54623286740524546</v>
      </c>
      <c r="G5392" s="439">
        <f t="shared" si="764"/>
        <v>53.89</v>
      </c>
      <c r="H5392" s="435">
        <f t="shared" si="759"/>
        <v>0.54623286740524546</v>
      </c>
      <c r="I5392" s="577">
        <f t="shared" si="764"/>
        <v>53.89</v>
      </c>
      <c r="J5392" s="573">
        <f t="shared" si="760"/>
        <v>0.93277136161329699</v>
      </c>
    </row>
    <row r="5393" spans="1:10" x14ac:dyDescent="0.25">
      <c r="A5393">
        <f t="shared" si="761"/>
        <v>0.53900130146115965</v>
      </c>
      <c r="B5393" s="2">
        <f t="shared" si="756"/>
        <v>53.899999999997846</v>
      </c>
      <c r="C5393" s="428">
        <f t="shared" si="762"/>
        <v>53.9</v>
      </c>
      <c r="D5393" s="425">
        <f t="shared" si="757"/>
        <v>0.53900130146118108</v>
      </c>
      <c r="E5393" s="433">
        <f t="shared" si="763"/>
        <v>53.9</v>
      </c>
      <c r="F5393" s="430">
        <f t="shared" si="758"/>
        <v>0.54632939914425382</v>
      </c>
      <c r="G5393" s="439">
        <f t="shared" si="764"/>
        <v>53.9</v>
      </c>
      <c r="H5393" s="435">
        <f t="shared" si="759"/>
        <v>0.54632939914425382</v>
      </c>
      <c r="I5393" s="577">
        <f t="shared" si="764"/>
        <v>53.9</v>
      </c>
      <c r="J5393" s="573">
        <f t="shared" si="760"/>
        <v>0.93285584875935401</v>
      </c>
    </row>
    <row r="5394" spans="1:10" x14ac:dyDescent="0.25">
      <c r="A5394">
        <f t="shared" si="761"/>
        <v>0.53910129916773364</v>
      </c>
      <c r="B5394" s="2">
        <f t="shared" si="756"/>
        <v>53.909999999997844</v>
      </c>
      <c r="C5394" s="428">
        <f t="shared" si="762"/>
        <v>53.91</v>
      </c>
      <c r="D5394" s="425">
        <f t="shared" si="757"/>
        <v>0.53910129916775518</v>
      </c>
      <c r="E5394" s="433">
        <f t="shared" si="763"/>
        <v>53.91</v>
      </c>
      <c r="F5394" s="430">
        <f t="shared" si="758"/>
        <v>0.54642593262763828</v>
      </c>
      <c r="G5394" s="439">
        <f t="shared" si="764"/>
        <v>53.91</v>
      </c>
      <c r="H5394" s="435">
        <f t="shared" si="759"/>
        <v>0.54642593262763828</v>
      </c>
      <c r="I5394" s="577">
        <f t="shared" si="764"/>
        <v>53.91</v>
      </c>
      <c r="J5394" s="573">
        <f t="shared" si="760"/>
        <v>0.9329403371273286</v>
      </c>
    </row>
    <row r="5395" spans="1:10" x14ac:dyDescent="0.25">
      <c r="A5395">
        <f t="shared" si="761"/>
        <v>0.53920129687846896</v>
      </c>
      <c r="B5395" s="2">
        <f t="shared" si="756"/>
        <v>53.919999999997842</v>
      </c>
      <c r="C5395" s="428">
        <f t="shared" si="762"/>
        <v>53.92</v>
      </c>
      <c r="D5395" s="425">
        <f t="shared" si="757"/>
        <v>0.5392012968784905</v>
      </c>
      <c r="E5395" s="433">
        <f t="shared" si="763"/>
        <v>53.92</v>
      </c>
      <c r="F5395" s="430">
        <f t="shared" si="758"/>
        <v>0.54652246785449143</v>
      </c>
      <c r="G5395" s="439">
        <f t="shared" si="764"/>
        <v>53.92</v>
      </c>
      <c r="H5395" s="435">
        <f t="shared" si="759"/>
        <v>0.54652246785449143</v>
      </c>
      <c r="I5395" s="577">
        <f t="shared" si="764"/>
        <v>53.92</v>
      </c>
      <c r="J5395" s="573">
        <f t="shared" si="760"/>
        <v>0.93302482671707621</v>
      </c>
    </row>
    <row r="5396" spans="1:10" x14ac:dyDescent="0.25">
      <c r="A5396">
        <f t="shared" si="761"/>
        <v>0.53930129459335741</v>
      </c>
      <c r="B5396" s="2">
        <f t="shared" si="756"/>
        <v>53.92999999999784</v>
      </c>
      <c r="C5396" s="428">
        <f t="shared" si="762"/>
        <v>53.93</v>
      </c>
      <c r="D5396" s="425">
        <f t="shared" si="757"/>
        <v>0.53930129459337905</v>
      </c>
      <c r="E5396" s="433">
        <f t="shared" si="763"/>
        <v>53.93</v>
      </c>
      <c r="F5396" s="430">
        <f t="shared" si="758"/>
        <v>0.54661900482390646</v>
      </c>
      <c r="G5396" s="439">
        <f t="shared" si="764"/>
        <v>53.93</v>
      </c>
      <c r="H5396" s="435">
        <f t="shared" si="759"/>
        <v>0.54661900482390646</v>
      </c>
      <c r="I5396" s="577">
        <f t="shared" si="764"/>
        <v>53.93</v>
      </c>
      <c r="J5396" s="573">
        <f t="shared" si="760"/>
        <v>0.93310931752845283</v>
      </c>
    </row>
    <row r="5397" spans="1:10" x14ac:dyDescent="0.25">
      <c r="A5397">
        <f t="shared" si="761"/>
        <v>0.53940129231239153</v>
      </c>
      <c r="B5397" s="2">
        <f t="shared" si="756"/>
        <v>53.939999999997838</v>
      </c>
      <c r="C5397" s="428">
        <f t="shared" si="762"/>
        <v>53.94</v>
      </c>
      <c r="D5397" s="425">
        <f t="shared" si="757"/>
        <v>0.53940129231241318</v>
      </c>
      <c r="E5397" s="433">
        <f t="shared" si="763"/>
        <v>53.94</v>
      </c>
      <c r="F5397" s="430">
        <f t="shared" si="758"/>
        <v>0.54671554353497698</v>
      </c>
      <c r="G5397" s="439">
        <f t="shared" si="764"/>
        <v>53.94</v>
      </c>
      <c r="H5397" s="435">
        <f t="shared" si="759"/>
        <v>0.54671554353497698</v>
      </c>
      <c r="I5397" s="577">
        <f t="shared" si="764"/>
        <v>53.94</v>
      </c>
      <c r="J5397" s="573">
        <f t="shared" si="760"/>
        <v>0.93319380956131359</v>
      </c>
    </row>
    <row r="5398" spans="1:10" x14ac:dyDescent="0.25">
      <c r="A5398">
        <f t="shared" si="761"/>
        <v>0.53950129003556357</v>
      </c>
      <c r="B5398" s="2">
        <f t="shared" si="756"/>
        <v>53.949999999997836</v>
      </c>
      <c r="C5398" s="428">
        <f t="shared" si="762"/>
        <v>53.95</v>
      </c>
      <c r="D5398" s="425">
        <f t="shared" si="757"/>
        <v>0.53950129003558511</v>
      </c>
      <c r="E5398" s="433">
        <f t="shared" si="763"/>
        <v>53.95</v>
      </c>
      <c r="F5398" s="430">
        <f t="shared" si="758"/>
        <v>0.54681208398679704</v>
      </c>
      <c r="G5398" s="439">
        <f t="shared" si="764"/>
        <v>53.95</v>
      </c>
      <c r="H5398" s="435">
        <f t="shared" si="759"/>
        <v>0.54681208398679704</v>
      </c>
      <c r="I5398" s="577">
        <f t="shared" si="764"/>
        <v>53.95</v>
      </c>
      <c r="J5398" s="573">
        <f t="shared" si="760"/>
        <v>0.93327830281551505</v>
      </c>
    </row>
    <row r="5399" spans="1:10" x14ac:dyDescent="0.25">
      <c r="A5399">
        <f t="shared" si="761"/>
        <v>0.53960128776286564</v>
      </c>
      <c r="B5399" s="2">
        <f t="shared" si="756"/>
        <v>53.959999999997834</v>
      </c>
      <c r="C5399" s="428">
        <f t="shared" si="762"/>
        <v>53.96</v>
      </c>
      <c r="D5399" s="425">
        <f t="shared" si="757"/>
        <v>0.53960128776288718</v>
      </c>
      <c r="E5399" s="433">
        <f t="shared" si="763"/>
        <v>53.96</v>
      </c>
      <c r="F5399" s="430">
        <f t="shared" si="758"/>
        <v>0.54690862617846092</v>
      </c>
      <c r="G5399" s="439">
        <f t="shared" si="764"/>
        <v>53.96</v>
      </c>
      <c r="H5399" s="435">
        <f t="shared" si="759"/>
        <v>0.54690862617846092</v>
      </c>
      <c r="I5399" s="577">
        <f t="shared" si="764"/>
        <v>53.96</v>
      </c>
      <c r="J5399" s="573">
        <f t="shared" si="760"/>
        <v>0.93336279729091187</v>
      </c>
    </row>
    <row r="5400" spans="1:10" x14ac:dyDescent="0.25">
      <c r="A5400">
        <f t="shared" si="761"/>
        <v>0.53970128549429019</v>
      </c>
      <c r="B5400" s="2">
        <f t="shared" si="756"/>
        <v>53.969999999997832</v>
      </c>
      <c r="C5400" s="428">
        <f t="shared" si="762"/>
        <v>53.97</v>
      </c>
      <c r="D5400" s="425">
        <f t="shared" si="757"/>
        <v>0.53970128549431184</v>
      </c>
      <c r="E5400" s="433">
        <f t="shared" si="763"/>
        <v>53.97</v>
      </c>
      <c r="F5400" s="430">
        <f t="shared" si="758"/>
        <v>0.54700517010906402</v>
      </c>
      <c r="G5400" s="439">
        <f t="shared" si="764"/>
        <v>53.97</v>
      </c>
      <c r="H5400" s="435">
        <f t="shared" si="759"/>
        <v>0.54700517010906402</v>
      </c>
      <c r="I5400" s="577">
        <f t="shared" si="764"/>
        <v>53.97</v>
      </c>
      <c r="J5400" s="573">
        <f t="shared" si="760"/>
        <v>0.93344729298736073</v>
      </c>
    </row>
    <row r="5401" spans="1:10" x14ac:dyDescent="0.25">
      <c r="A5401">
        <f t="shared" si="761"/>
        <v>0.53980128322982945</v>
      </c>
      <c r="B5401" s="2">
        <f t="shared" si="756"/>
        <v>53.97999999999783</v>
      </c>
      <c r="C5401" s="428">
        <f t="shared" si="762"/>
        <v>53.98</v>
      </c>
      <c r="D5401" s="425">
        <f t="shared" si="757"/>
        <v>0.5398012832298511</v>
      </c>
      <c r="E5401" s="433">
        <f t="shared" si="763"/>
        <v>53.98</v>
      </c>
      <c r="F5401" s="430">
        <f t="shared" si="758"/>
        <v>0.5471017157777015</v>
      </c>
      <c r="G5401" s="439">
        <f t="shared" si="764"/>
        <v>53.98</v>
      </c>
      <c r="H5401" s="435">
        <f t="shared" si="759"/>
        <v>0.5471017157777015</v>
      </c>
      <c r="I5401" s="577">
        <f t="shared" si="764"/>
        <v>53.98</v>
      </c>
      <c r="J5401" s="573">
        <f t="shared" si="760"/>
        <v>0.93353178990471675</v>
      </c>
    </row>
    <row r="5402" spans="1:10" x14ac:dyDescent="0.25">
      <c r="A5402">
        <f t="shared" si="761"/>
        <v>0.53990128096947587</v>
      </c>
      <c r="B5402" s="2">
        <f t="shared" si="756"/>
        <v>53.989999999997828</v>
      </c>
      <c r="C5402" s="428">
        <f t="shared" si="762"/>
        <v>53.99</v>
      </c>
      <c r="D5402" s="425">
        <f t="shared" si="757"/>
        <v>0.53990128096949763</v>
      </c>
      <c r="E5402" s="433">
        <f t="shared" si="763"/>
        <v>53.99</v>
      </c>
      <c r="F5402" s="430">
        <f t="shared" si="758"/>
        <v>0.54719826318346931</v>
      </c>
      <c r="G5402" s="439">
        <f t="shared" si="764"/>
        <v>53.99</v>
      </c>
      <c r="H5402" s="435">
        <f t="shared" si="759"/>
        <v>0.54719826318346931</v>
      </c>
      <c r="I5402" s="577">
        <f t="shared" si="764"/>
        <v>53.99</v>
      </c>
      <c r="J5402" s="573">
        <f t="shared" si="760"/>
        <v>0.93361628804283636</v>
      </c>
    </row>
    <row r="5403" spans="1:10" x14ac:dyDescent="0.25">
      <c r="A5403">
        <f t="shared" si="761"/>
        <v>0.54000127871322168</v>
      </c>
      <c r="B5403" s="2">
        <f t="shared" si="756"/>
        <v>53.999999999997826</v>
      </c>
      <c r="C5403" s="428">
        <f t="shared" si="762"/>
        <v>54</v>
      </c>
      <c r="D5403" s="425">
        <f t="shared" si="757"/>
        <v>0.54000127871324344</v>
      </c>
      <c r="E5403" s="433">
        <f t="shared" si="763"/>
        <v>54</v>
      </c>
      <c r="F5403" s="430">
        <f t="shared" si="758"/>
        <v>0.54729481232546406</v>
      </c>
      <c r="G5403" s="439">
        <f t="shared" si="764"/>
        <v>54</v>
      </c>
      <c r="H5403" s="435">
        <f t="shared" si="759"/>
        <v>0.54729481232546406</v>
      </c>
      <c r="I5403" s="577">
        <f t="shared" si="764"/>
        <v>54</v>
      </c>
      <c r="J5403" s="573">
        <f t="shared" si="760"/>
        <v>0.93370078740157469</v>
      </c>
    </row>
    <row r="5404" spans="1:10" x14ac:dyDescent="0.25">
      <c r="A5404">
        <f t="shared" si="761"/>
        <v>0.54010127646105943</v>
      </c>
      <c r="B5404" s="2">
        <f t="shared" si="756"/>
        <v>54.009999999997824</v>
      </c>
      <c r="C5404" s="428">
        <f t="shared" si="762"/>
        <v>54.01</v>
      </c>
      <c r="D5404" s="425">
        <f t="shared" si="757"/>
        <v>0.54010127646108108</v>
      </c>
      <c r="E5404" s="433">
        <f t="shared" si="763"/>
        <v>54.01</v>
      </c>
      <c r="F5404" s="430">
        <f t="shared" si="758"/>
        <v>0.54739136320278237</v>
      </c>
      <c r="G5404" s="439">
        <f t="shared" si="764"/>
        <v>54.01</v>
      </c>
      <c r="H5404" s="435">
        <f t="shared" si="759"/>
        <v>0.54739136320278237</v>
      </c>
      <c r="I5404" s="577">
        <f t="shared" si="764"/>
        <v>54.01</v>
      </c>
      <c r="J5404" s="573">
        <f t="shared" si="760"/>
        <v>0.93378528798078786</v>
      </c>
    </row>
    <row r="5405" spans="1:10" x14ac:dyDescent="0.25">
      <c r="A5405">
        <f t="shared" si="761"/>
        <v>0.54020127421298114</v>
      </c>
      <c r="B5405" s="2">
        <f t="shared" si="756"/>
        <v>54.019999999997822</v>
      </c>
      <c r="C5405" s="428">
        <f t="shared" si="762"/>
        <v>54.02</v>
      </c>
      <c r="D5405" s="425">
        <f t="shared" si="757"/>
        <v>0.5402012742130029</v>
      </c>
      <c r="E5405" s="433">
        <f t="shared" si="763"/>
        <v>54.02</v>
      </c>
      <c r="F5405" s="430">
        <f t="shared" si="758"/>
        <v>0.54748791581452183</v>
      </c>
      <c r="G5405" s="439">
        <f t="shared" si="764"/>
        <v>54.02</v>
      </c>
      <c r="H5405" s="435">
        <f t="shared" si="759"/>
        <v>0.54748791581452183</v>
      </c>
      <c r="I5405" s="577">
        <f t="shared" si="764"/>
        <v>54.02</v>
      </c>
      <c r="J5405" s="573">
        <f t="shared" si="760"/>
        <v>0.93386978978033242</v>
      </c>
    </row>
    <row r="5406" spans="1:10" x14ac:dyDescent="0.25">
      <c r="A5406">
        <f t="shared" si="761"/>
        <v>0.54030127196897948</v>
      </c>
      <c r="B5406" s="2">
        <f t="shared" si="756"/>
        <v>54.02999999999782</v>
      </c>
      <c r="C5406" s="428">
        <f t="shared" si="762"/>
        <v>54.03</v>
      </c>
      <c r="D5406" s="425">
        <f t="shared" si="757"/>
        <v>0.54030127196900124</v>
      </c>
      <c r="E5406" s="433">
        <f t="shared" si="763"/>
        <v>54.03</v>
      </c>
      <c r="F5406" s="430">
        <f t="shared" si="758"/>
        <v>0.54758447015977985</v>
      </c>
      <c r="G5406" s="439">
        <f t="shared" si="764"/>
        <v>54.03</v>
      </c>
      <c r="H5406" s="435">
        <f t="shared" si="759"/>
        <v>0.54758447015977985</v>
      </c>
      <c r="I5406" s="577">
        <f t="shared" si="764"/>
        <v>54.03</v>
      </c>
      <c r="J5406" s="573">
        <f t="shared" si="760"/>
        <v>0.93395429280006304</v>
      </c>
    </row>
    <row r="5407" spans="1:10" x14ac:dyDescent="0.25">
      <c r="A5407">
        <f t="shared" si="761"/>
        <v>0.54040126972904678</v>
      </c>
      <c r="B5407" s="2">
        <f t="shared" si="756"/>
        <v>54.039999999997818</v>
      </c>
      <c r="C5407" s="428">
        <f t="shared" si="762"/>
        <v>54.04</v>
      </c>
      <c r="D5407" s="425">
        <f t="shared" si="757"/>
        <v>0.54040126972906855</v>
      </c>
      <c r="E5407" s="433">
        <f t="shared" si="763"/>
        <v>54.04</v>
      </c>
      <c r="F5407" s="430">
        <f t="shared" si="758"/>
        <v>0.54768102623765502</v>
      </c>
      <c r="G5407" s="439">
        <f t="shared" si="764"/>
        <v>54.04</v>
      </c>
      <c r="H5407" s="435">
        <f t="shared" si="759"/>
        <v>0.54768102623765502</v>
      </c>
      <c r="I5407" s="577">
        <f t="shared" si="764"/>
        <v>54.04</v>
      </c>
      <c r="J5407" s="573">
        <f t="shared" si="760"/>
        <v>0.93403879703983628</v>
      </c>
    </row>
    <row r="5408" spans="1:10" x14ac:dyDescent="0.25">
      <c r="A5408">
        <f t="shared" si="761"/>
        <v>0.5405012674931754</v>
      </c>
      <c r="B5408" s="2">
        <f t="shared" ref="B5408:B5471" si="765">B5407+0.01</f>
        <v>54.049999999997816</v>
      </c>
      <c r="C5408" s="428">
        <f t="shared" si="762"/>
        <v>54.05</v>
      </c>
      <c r="D5408" s="425">
        <f t="shared" si="757"/>
        <v>0.54050126749319727</v>
      </c>
      <c r="E5408" s="433">
        <f t="shared" si="763"/>
        <v>54.05</v>
      </c>
      <c r="F5408" s="430">
        <f t="shared" si="758"/>
        <v>0.54777758404724597</v>
      </c>
      <c r="G5408" s="439">
        <f t="shared" si="764"/>
        <v>54.05</v>
      </c>
      <c r="H5408" s="435">
        <f t="shared" si="759"/>
        <v>0.54777758404724597</v>
      </c>
      <c r="I5408" s="577">
        <f t="shared" si="764"/>
        <v>54.05</v>
      </c>
      <c r="J5408" s="573">
        <f t="shared" si="760"/>
        <v>0.93412330249950792</v>
      </c>
    </row>
    <row r="5409" spans="1:10" x14ac:dyDescent="0.25">
      <c r="A5409">
        <f t="shared" si="761"/>
        <v>0.54060126526135799</v>
      </c>
      <c r="B5409" s="2">
        <f t="shared" si="765"/>
        <v>54.059999999997814</v>
      </c>
      <c r="C5409" s="428">
        <f t="shared" si="762"/>
        <v>54.06</v>
      </c>
      <c r="D5409" s="425">
        <f t="shared" si="757"/>
        <v>0.54060126526137986</v>
      </c>
      <c r="E5409" s="433">
        <f t="shared" si="763"/>
        <v>54.06</v>
      </c>
      <c r="F5409" s="430">
        <f t="shared" si="758"/>
        <v>0.54787414358765207</v>
      </c>
      <c r="G5409" s="439">
        <f t="shared" si="764"/>
        <v>54.06</v>
      </c>
      <c r="H5409" s="435">
        <f t="shared" si="759"/>
        <v>0.54787414358765207</v>
      </c>
      <c r="I5409" s="577">
        <f t="shared" si="764"/>
        <v>54.06</v>
      </c>
      <c r="J5409" s="573">
        <f t="shared" si="760"/>
        <v>0.9342078091789342</v>
      </c>
    </row>
    <row r="5410" spans="1:10" x14ac:dyDescent="0.25">
      <c r="A5410">
        <f t="shared" si="761"/>
        <v>0.54070126303358668</v>
      </c>
      <c r="B5410" s="2">
        <f t="shared" si="765"/>
        <v>54.069999999997812</v>
      </c>
      <c r="C5410" s="428">
        <f t="shared" si="762"/>
        <v>54.07</v>
      </c>
      <c r="D5410" s="425">
        <f t="shared" si="757"/>
        <v>0.54070126303360855</v>
      </c>
      <c r="E5410" s="433">
        <f t="shared" si="763"/>
        <v>54.07</v>
      </c>
      <c r="F5410" s="430">
        <f t="shared" si="758"/>
        <v>0.54797070485797261</v>
      </c>
      <c r="G5410" s="439">
        <f t="shared" si="764"/>
        <v>54.07</v>
      </c>
      <c r="H5410" s="435">
        <f t="shared" si="759"/>
        <v>0.54797070485797261</v>
      </c>
      <c r="I5410" s="577">
        <f t="shared" si="764"/>
        <v>54.07</v>
      </c>
      <c r="J5410" s="573">
        <f t="shared" si="760"/>
        <v>0.93429231707797078</v>
      </c>
    </row>
    <row r="5411" spans="1:10" x14ac:dyDescent="0.25">
      <c r="A5411">
        <f t="shared" si="761"/>
        <v>0.54080126080985413</v>
      </c>
      <c r="B5411" s="2">
        <f t="shared" si="765"/>
        <v>54.07999999999781</v>
      </c>
      <c r="C5411" s="428">
        <f t="shared" si="762"/>
        <v>54.08</v>
      </c>
      <c r="D5411" s="425">
        <f t="shared" si="757"/>
        <v>0.54080126080987612</v>
      </c>
      <c r="E5411" s="433">
        <f t="shared" si="763"/>
        <v>54.08</v>
      </c>
      <c r="F5411" s="430">
        <f t="shared" si="758"/>
        <v>0.54806726785730808</v>
      </c>
      <c r="G5411" s="439">
        <f t="shared" si="764"/>
        <v>54.08</v>
      </c>
      <c r="H5411" s="435">
        <f t="shared" si="759"/>
        <v>0.54806726785730808</v>
      </c>
      <c r="I5411" s="577">
        <f t="shared" si="764"/>
        <v>54.08</v>
      </c>
      <c r="J5411" s="573">
        <f t="shared" si="760"/>
        <v>0.93437682619647366</v>
      </c>
    </row>
    <row r="5412" spans="1:10" x14ac:dyDescent="0.25">
      <c r="A5412">
        <f t="shared" si="761"/>
        <v>0.5409012585901527</v>
      </c>
      <c r="B5412" s="2">
        <f t="shared" si="765"/>
        <v>54.089999999997808</v>
      </c>
      <c r="C5412" s="428">
        <f t="shared" si="762"/>
        <v>54.09</v>
      </c>
      <c r="D5412" s="425">
        <f t="shared" si="757"/>
        <v>0.54090125859017468</v>
      </c>
      <c r="E5412" s="433">
        <f t="shared" si="763"/>
        <v>54.09</v>
      </c>
      <c r="F5412" s="430">
        <f t="shared" si="758"/>
        <v>0.54816383258475876</v>
      </c>
      <c r="G5412" s="439">
        <f t="shared" si="764"/>
        <v>54.09</v>
      </c>
      <c r="H5412" s="435">
        <f t="shared" si="759"/>
        <v>0.54816383258475876</v>
      </c>
      <c r="I5412" s="577">
        <f t="shared" si="764"/>
        <v>54.09</v>
      </c>
      <c r="J5412" s="573">
        <f t="shared" si="760"/>
        <v>0.93446133653429875</v>
      </c>
    </row>
    <row r="5413" spans="1:10" x14ac:dyDescent="0.25">
      <c r="A5413">
        <f t="shared" si="761"/>
        <v>0.54100125637447505</v>
      </c>
      <c r="B5413" s="2">
        <f t="shared" si="765"/>
        <v>54.099999999997806</v>
      </c>
      <c r="C5413" s="428">
        <f t="shared" si="762"/>
        <v>54.1</v>
      </c>
      <c r="D5413" s="425">
        <f t="shared" si="757"/>
        <v>0.54100125637449703</v>
      </c>
      <c r="E5413" s="433">
        <f t="shared" si="763"/>
        <v>54.1</v>
      </c>
      <c r="F5413" s="430">
        <f t="shared" si="758"/>
        <v>0.54826039903942603</v>
      </c>
      <c r="G5413" s="439">
        <f t="shared" si="764"/>
        <v>54.1</v>
      </c>
      <c r="H5413" s="435">
        <f t="shared" si="759"/>
        <v>0.54826039903942603</v>
      </c>
      <c r="I5413" s="577">
        <f t="shared" si="764"/>
        <v>54.1</v>
      </c>
      <c r="J5413" s="573">
        <f t="shared" si="760"/>
        <v>0.9345458480913027</v>
      </c>
    </row>
    <row r="5414" spans="1:10" x14ac:dyDescent="0.25">
      <c r="A5414">
        <f t="shared" si="761"/>
        <v>0.54110125416281363</v>
      </c>
      <c r="B5414" s="2">
        <f t="shared" si="765"/>
        <v>54.109999999997804</v>
      </c>
      <c r="C5414" s="428">
        <f t="shared" si="762"/>
        <v>54.11</v>
      </c>
      <c r="D5414" s="425">
        <f t="shared" si="757"/>
        <v>0.5411012541628355</v>
      </c>
      <c r="E5414" s="433">
        <f t="shared" si="763"/>
        <v>54.11</v>
      </c>
      <c r="F5414" s="430">
        <f t="shared" si="758"/>
        <v>0.54835696722041105</v>
      </c>
      <c r="G5414" s="439">
        <f t="shared" si="764"/>
        <v>54.11</v>
      </c>
      <c r="H5414" s="435">
        <f t="shared" si="759"/>
        <v>0.54835696722041105</v>
      </c>
      <c r="I5414" s="577">
        <f t="shared" si="764"/>
        <v>54.11</v>
      </c>
      <c r="J5414" s="573">
        <f t="shared" si="760"/>
        <v>0.93463036086734075</v>
      </c>
    </row>
    <row r="5415" spans="1:10" x14ac:dyDescent="0.25">
      <c r="A5415">
        <f t="shared" si="761"/>
        <v>0.54120125195516067</v>
      </c>
      <c r="B5415" s="2">
        <f t="shared" si="765"/>
        <v>54.119999999997802</v>
      </c>
      <c r="C5415" s="428">
        <f t="shared" si="762"/>
        <v>54.12</v>
      </c>
      <c r="D5415" s="425">
        <f t="shared" si="757"/>
        <v>0.54120125195518265</v>
      </c>
      <c r="E5415" s="433">
        <f t="shared" si="763"/>
        <v>54.12</v>
      </c>
      <c r="F5415" s="430">
        <f t="shared" si="758"/>
        <v>0.5484535371268161</v>
      </c>
      <c r="G5415" s="439">
        <f t="shared" si="764"/>
        <v>54.12</v>
      </c>
      <c r="H5415" s="435">
        <f t="shared" si="759"/>
        <v>0.5484535371268161</v>
      </c>
      <c r="I5415" s="577">
        <f t="shared" si="764"/>
        <v>54.12</v>
      </c>
      <c r="J5415" s="573">
        <f t="shared" si="760"/>
        <v>0.93471487486226978</v>
      </c>
    </row>
    <row r="5416" spans="1:10" x14ac:dyDescent="0.25">
      <c r="A5416">
        <f t="shared" si="761"/>
        <v>0.54130124975150917</v>
      </c>
      <c r="B5416" s="2">
        <f t="shared" si="765"/>
        <v>54.1299999999978</v>
      </c>
      <c r="C5416" s="428">
        <f t="shared" si="762"/>
        <v>54.13</v>
      </c>
      <c r="D5416" s="425">
        <f t="shared" si="757"/>
        <v>0.54130124975153115</v>
      </c>
      <c r="E5416" s="433">
        <f t="shared" si="763"/>
        <v>54.13</v>
      </c>
      <c r="F5416" s="430">
        <f t="shared" si="758"/>
        <v>0.54855010875774368</v>
      </c>
      <c r="G5416" s="439">
        <f t="shared" si="764"/>
        <v>54.13</v>
      </c>
      <c r="H5416" s="435">
        <f t="shared" si="759"/>
        <v>0.54855010875774368</v>
      </c>
      <c r="I5416" s="577">
        <f t="shared" si="764"/>
        <v>54.13</v>
      </c>
      <c r="J5416" s="573">
        <f t="shared" si="760"/>
        <v>0.93479939007594537</v>
      </c>
    </row>
    <row r="5417" spans="1:10" x14ac:dyDescent="0.25">
      <c r="A5417">
        <f t="shared" si="761"/>
        <v>0.54140124755185137</v>
      </c>
      <c r="B5417" s="2">
        <f t="shared" si="765"/>
        <v>54.139999999997798</v>
      </c>
      <c r="C5417" s="428">
        <f t="shared" si="762"/>
        <v>54.14</v>
      </c>
      <c r="D5417" s="425">
        <f t="shared" si="757"/>
        <v>0.54140124755187335</v>
      </c>
      <c r="E5417" s="433">
        <f t="shared" si="763"/>
        <v>54.14</v>
      </c>
      <c r="F5417" s="430">
        <f t="shared" si="758"/>
        <v>0.54864668211229639</v>
      </c>
      <c r="G5417" s="439">
        <f t="shared" si="764"/>
        <v>54.14</v>
      </c>
      <c r="H5417" s="435">
        <f t="shared" si="759"/>
        <v>0.54864668211229639</v>
      </c>
      <c r="I5417" s="577">
        <f t="shared" si="764"/>
        <v>54.14</v>
      </c>
      <c r="J5417" s="573">
        <f t="shared" si="760"/>
        <v>0.93488390650822395</v>
      </c>
    </row>
    <row r="5418" spans="1:10" x14ac:dyDescent="0.25">
      <c r="A5418">
        <f t="shared" si="761"/>
        <v>0.54150124535617983</v>
      </c>
      <c r="B5418" s="2">
        <f t="shared" si="765"/>
        <v>54.149999999997796</v>
      </c>
      <c r="C5418" s="428">
        <f t="shared" si="762"/>
        <v>54.15</v>
      </c>
      <c r="D5418" s="425">
        <f t="shared" si="757"/>
        <v>0.54150124535620181</v>
      </c>
      <c r="E5418" s="433">
        <f t="shared" si="763"/>
        <v>54.15</v>
      </c>
      <c r="F5418" s="430">
        <f t="shared" si="758"/>
        <v>0.54874325718957784</v>
      </c>
      <c r="G5418" s="439">
        <f t="shared" si="764"/>
        <v>54.15</v>
      </c>
      <c r="H5418" s="435">
        <f t="shared" si="759"/>
        <v>0.54874325718957784</v>
      </c>
      <c r="I5418" s="577">
        <f t="shared" si="764"/>
        <v>54.15</v>
      </c>
      <c r="J5418" s="573">
        <f t="shared" si="760"/>
        <v>0.93496842415896109</v>
      </c>
    </row>
    <row r="5419" spans="1:10" x14ac:dyDescent="0.25">
      <c r="A5419">
        <f t="shared" si="761"/>
        <v>0.54160124316448732</v>
      </c>
      <c r="B5419" s="2">
        <f t="shared" si="765"/>
        <v>54.159999999997794</v>
      </c>
      <c r="C5419" s="428">
        <f t="shared" si="762"/>
        <v>54.16</v>
      </c>
      <c r="D5419" s="425">
        <f t="shared" si="757"/>
        <v>0.54160124316450931</v>
      </c>
      <c r="E5419" s="433">
        <f t="shared" si="763"/>
        <v>54.16</v>
      </c>
      <c r="F5419" s="430">
        <f t="shared" si="758"/>
        <v>0.54883983398869185</v>
      </c>
      <c r="G5419" s="439">
        <f t="shared" si="764"/>
        <v>54.16</v>
      </c>
      <c r="H5419" s="435">
        <f t="shared" si="759"/>
        <v>0.54883983398869185</v>
      </c>
      <c r="I5419" s="577">
        <f t="shared" si="764"/>
        <v>54.16</v>
      </c>
      <c r="J5419" s="573">
        <f t="shared" si="760"/>
        <v>0.93505294302801389</v>
      </c>
    </row>
    <row r="5420" spans="1:10" x14ac:dyDescent="0.25">
      <c r="A5420">
        <f t="shared" si="761"/>
        <v>0.5417012409767662</v>
      </c>
      <c r="B5420" s="2">
        <f t="shared" si="765"/>
        <v>54.169999999997792</v>
      </c>
      <c r="C5420" s="428">
        <f t="shared" si="762"/>
        <v>54.17</v>
      </c>
      <c r="D5420" s="425">
        <f t="shared" si="757"/>
        <v>0.54170124097678829</v>
      </c>
      <c r="E5420" s="433">
        <f t="shared" si="763"/>
        <v>54.17</v>
      </c>
      <c r="F5420" s="430">
        <f t="shared" si="758"/>
        <v>0.5489364125087427</v>
      </c>
      <c r="G5420" s="439">
        <f t="shared" si="764"/>
        <v>54.17</v>
      </c>
      <c r="H5420" s="435">
        <f t="shared" si="759"/>
        <v>0.5489364125087427</v>
      </c>
      <c r="I5420" s="577">
        <f t="shared" si="764"/>
        <v>54.17</v>
      </c>
      <c r="J5420" s="573">
        <f t="shared" si="760"/>
        <v>0.93513746311523793</v>
      </c>
    </row>
    <row r="5421" spans="1:10" x14ac:dyDescent="0.25">
      <c r="A5421">
        <f t="shared" si="761"/>
        <v>0.54180123879300923</v>
      </c>
      <c r="B5421" s="2">
        <f t="shared" si="765"/>
        <v>54.17999999999779</v>
      </c>
      <c r="C5421" s="428">
        <f t="shared" si="762"/>
        <v>54.18</v>
      </c>
      <c r="D5421" s="425">
        <f t="shared" si="757"/>
        <v>0.54180123879303133</v>
      </c>
      <c r="E5421" s="433">
        <f t="shared" si="763"/>
        <v>54.18</v>
      </c>
      <c r="F5421" s="430">
        <f t="shared" si="758"/>
        <v>0.5490329927488351</v>
      </c>
      <c r="G5421" s="439">
        <f t="shared" si="764"/>
        <v>54.18</v>
      </c>
      <c r="H5421" s="435">
        <f t="shared" si="759"/>
        <v>0.5490329927488351</v>
      </c>
      <c r="I5421" s="577">
        <f t="shared" si="764"/>
        <v>54.18</v>
      </c>
      <c r="J5421" s="573">
        <f t="shared" si="760"/>
        <v>0.93522198442048965</v>
      </c>
    </row>
    <row r="5422" spans="1:10" x14ac:dyDescent="0.25">
      <c r="A5422">
        <f t="shared" si="761"/>
        <v>0.5419012366132091</v>
      </c>
      <c r="B5422" s="2">
        <f t="shared" si="765"/>
        <v>54.189999999997788</v>
      </c>
      <c r="C5422" s="428">
        <f t="shared" si="762"/>
        <v>54.19</v>
      </c>
      <c r="D5422" s="425">
        <f t="shared" si="757"/>
        <v>0.54190123661323109</v>
      </c>
      <c r="E5422" s="433">
        <f t="shared" si="763"/>
        <v>54.19</v>
      </c>
      <c r="F5422" s="430">
        <f t="shared" si="758"/>
        <v>0.54912957470807444</v>
      </c>
      <c r="G5422" s="439">
        <f t="shared" si="764"/>
        <v>54.19</v>
      </c>
      <c r="H5422" s="435">
        <f t="shared" si="759"/>
        <v>0.54912957470807444</v>
      </c>
      <c r="I5422" s="577">
        <f t="shared" si="764"/>
        <v>54.19</v>
      </c>
      <c r="J5422" s="573">
        <f t="shared" si="760"/>
        <v>0.93530650694362483</v>
      </c>
    </row>
    <row r="5423" spans="1:10" x14ac:dyDescent="0.25">
      <c r="A5423">
        <f t="shared" si="761"/>
        <v>0.54200123443735815</v>
      </c>
      <c r="B5423" s="2">
        <f t="shared" si="765"/>
        <v>54.199999999997786</v>
      </c>
      <c r="C5423" s="428">
        <f t="shared" si="762"/>
        <v>54.2</v>
      </c>
      <c r="D5423" s="425">
        <f t="shared" si="757"/>
        <v>0.54200123443738024</v>
      </c>
      <c r="E5423" s="433">
        <f t="shared" si="763"/>
        <v>54.2</v>
      </c>
      <c r="F5423" s="430">
        <f t="shared" si="758"/>
        <v>0.54922615838556632</v>
      </c>
      <c r="G5423" s="439">
        <f t="shared" si="764"/>
        <v>54.2</v>
      </c>
      <c r="H5423" s="435">
        <f t="shared" si="759"/>
        <v>0.54922615838556632</v>
      </c>
      <c r="I5423" s="577">
        <f t="shared" si="764"/>
        <v>54.2</v>
      </c>
      <c r="J5423" s="573">
        <f t="shared" si="760"/>
        <v>0.93539103068450058</v>
      </c>
    </row>
    <row r="5424" spans="1:10" x14ac:dyDescent="0.25">
      <c r="A5424">
        <f t="shared" si="761"/>
        <v>0.54210123226544926</v>
      </c>
      <c r="B5424" s="2">
        <f t="shared" si="765"/>
        <v>54.209999999997784</v>
      </c>
      <c r="C5424" s="428">
        <f t="shared" si="762"/>
        <v>54.21</v>
      </c>
      <c r="D5424" s="425">
        <f t="shared" si="757"/>
        <v>0.54210123226547147</v>
      </c>
      <c r="E5424" s="433">
        <f t="shared" si="763"/>
        <v>54.21</v>
      </c>
      <c r="F5424" s="430">
        <f t="shared" si="758"/>
        <v>0.5493227437804169</v>
      </c>
      <c r="G5424" s="439">
        <f t="shared" si="764"/>
        <v>54.21</v>
      </c>
      <c r="H5424" s="435">
        <f t="shared" si="759"/>
        <v>0.5493227437804169</v>
      </c>
      <c r="I5424" s="577">
        <f t="shared" si="764"/>
        <v>54.21</v>
      </c>
      <c r="J5424" s="573">
        <f t="shared" si="760"/>
        <v>0.93547555564297225</v>
      </c>
    </row>
    <row r="5425" spans="1:10" x14ac:dyDescent="0.25">
      <c r="A5425">
        <f t="shared" si="761"/>
        <v>0.54220123009747512</v>
      </c>
      <c r="B5425" s="2">
        <f t="shared" si="765"/>
        <v>54.219999999997782</v>
      </c>
      <c r="C5425" s="428">
        <f t="shared" si="762"/>
        <v>54.22</v>
      </c>
      <c r="D5425" s="425">
        <f t="shared" si="757"/>
        <v>0.54220123009749721</v>
      </c>
      <c r="E5425" s="433">
        <f t="shared" si="763"/>
        <v>54.22</v>
      </c>
      <c r="F5425" s="430">
        <f t="shared" si="758"/>
        <v>0.54941933089173267</v>
      </c>
      <c r="G5425" s="439">
        <f t="shared" si="764"/>
        <v>54.22</v>
      </c>
      <c r="H5425" s="435">
        <f t="shared" si="759"/>
        <v>0.54941933089173267</v>
      </c>
      <c r="I5425" s="577">
        <f t="shared" si="764"/>
        <v>54.22</v>
      </c>
      <c r="J5425" s="573">
        <f t="shared" si="760"/>
        <v>0.93556008181889694</v>
      </c>
    </row>
    <row r="5426" spans="1:10" x14ac:dyDescent="0.25">
      <c r="A5426">
        <f t="shared" si="761"/>
        <v>0.54230122793342816</v>
      </c>
      <c r="B5426" s="2">
        <f t="shared" si="765"/>
        <v>54.22999999999778</v>
      </c>
      <c r="C5426" s="428">
        <f t="shared" si="762"/>
        <v>54.23</v>
      </c>
      <c r="D5426" s="425">
        <f t="shared" si="757"/>
        <v>0.54230122793345026</v>
      </c>
      <c r="E5426" s="433">
        <f t="shared" si="763"/>
        <v>54.23</v>
      </c>
      <c r="F5426" s="430">
        <f t="shared" si="758"/>
        <v>0.54951591971862102</v>
      </c>
      <c r="G5426" s="439">
        <f t="shared" si="764"/>
        <v>54.23</v>
      </c>
      <c r="H5426" s="435">
        <f t="shared" si="759"/>
        <v>0.54951591971862102</v>
      </c>
      <c r="I5426" s="577">
        <f t="shared" si="764"/>
        <v>54.23</v>
      </c>
      <c r="J5426" s="573">
        <f t="shared" si="760"/>
        <v>0.93564460921213066</v>
      </c>
    </row>
    <row r="5427" spans="1:10" x14ac:dyDescent="0.25">
      <c r="A5427">
        <f t="shared" si="761"/>
        <v>0.5424012257733013</v>
      </c>
      <c r="B5427" s="2">
        <f t="shared" si="765"/>
        <v>54.239999999997778</v>
      </c>
      <c r="C5427" s="428">
        <f t="shared" si="762"/>
        <v>54.24</v>
      </c>
      <c r="D5427" s="425">
        <f t="shared" si="757"/>
        <v>0.5424012257733235</v>
      </c>
      <c r="E5427" s="433">
        <f t="shared" si="763"/>
        <v>54.24</v>
      </c>
      <c r="F5427" s="430">
        <f t="shared" si="758"/>
        <v>0.54961251026018942</v>
      </c>
      <c r="G5427" s="439">
        <f t="shared" si="764"/>
        <v>54.24</v>
      </c>
      <c r="H5427" s="435">
        <f t="shared" si="759"/>
        <v>0.54961251026018942</v>
      </c>
      <c r="I5427" s="577">
        <f t="shared" si="764"/>
        <v>54.24</v>
      </c>
      <c r="J5427" s="573">
        <f t="shared" si="760"/>
        <v>0.93572913782252998</v>
      </c>
    </row>
    <row r="5428" spans="1:10" x14ac:dyDescent="0.25">
      <c r="A5428">
        <f t="shared" si="761"/>
        <v>0.54250122361708708</v>
      </c>
      <c r="B5428" s="2">
        <f t="shared" si="765"/>
        <v>54.249999999997776</v>
      </c>
      <c r="C5428" s="428">
        <f t="shared" si="762"/>
        <v>54.25</v>
      </c>
      <c r="D5428" s="425">
        <f t="shared" si="757"/>
        <v>0.5425012236171094</v>
      </c>
      <c r="E5428" s="433">
        <f t="shared" si="763"/>
        <v>54.25</v>
      </c>
      <c r="F5428" s="430">
        <f t="shared" si="758"/>
        <v>0.54970910251554561</v>
      </c>
      <c r="G5428" s="439">
        <f t="shared" si="764"/>
        <v>54.25</v>
      </c>
      <c r="H5428" s="435">
        <f t="shared" si="759"/>
        <v>0.54970910251554561</v>
      </c>
      <c r="I5428" s="577">
        <f t="shared" si="764"/>
        <v>54.25</v>
      </c>
      <c r="J5428" s="573">
        <f t="shared" si="760"/>
        <v>0.935813667649951</v>
      </c>
    </row>
    <row r="5429" spans="1:10" x14ac:dyDescent="0.25">
      <c r="A5429">
        <f t="shared" si="761"/>
        <v>0.5426012214647784</v>
      </c>
      <c r="B5429" s="2">
        <f t="shared" si="765"/>
        <v>54.259999999997774</v>
      </c>
      <c r="C5429" s="428">
        <f t="shared" si="762"/>
        <v>54.26</v>
      </c>
      <c r="D5429" s="425">
        <f t="shared" si="757"/>
        <v>0.54260122146480072</v>
      </c>
      <c r="E5429" s="433">
        <f t="shared" si="763"/>
        <v>54.26</v>
      </c>
      <c r="F5429" s="430">
        <f t="shared" si="758"/>
        <v>0.54980569648379829</v>
      </c>
      <c r="G5429" s="439">
        <f t="shared" si="764"/>
        <v>54.26</v>
      </c>
      <c r="H5429" s="435">
        <f t="shared" si="759"/>
        <v>0.54980569648379829</v>
      </c>
      <c r="I5429" s="577">
        <f t="shared" si="764"/>
        <v>54.26</v>
      </c>
      <c r="J5429" s="573">
        <f t="shared" si="760"/>
        <v>0.93589819869425006</v>
      </c>
    </row>
    <row r="5430" spans="1:10" x14ac:dyDescent="0.25">
      <c r="A5430">
        <f t="shared" si="761"/>
        <v>0.54270121931636783</v>
      </c>
      <c r="B5430" s="2">
        <f t="shared" si="765"/>
        <v>54.269999999997772</v>
      </c>
      <c r="C5430" s="428">
        <f t="shared" si="762"/>
        <v>54.27</v>
      </c>
      <c r="D5430" s="425">
        <f t="shared" si="757"/>
        <v>0.54270121931639015</v>
      </c>
      <c r="E5430" s="433">
        <f t="shared" si="763"/>
        <v>54.27</v>
      </c>
      <c r="F5430" s="430">
        <f t="shared" si="758"/>
        <v>0.54990229216405651</v>
      </c>
      <c r="G5430" s="439">
        <f t="shared" si="764"/>
        <v>54.27</v>
      </c>
      <c r="H5430" s="435">
        <f t="shared" si="759"/>
        <v>0.54990229216405651</v>
      </c>
      <c r="I5430" s="577">
        <f t="shared" si="764"/>
        <v>54.27</v>
      </c>
      <c r="J5430" s="573">
        <f t="shared" si="760"/>
        <v>0.93598273095528395</v>
      </c>
    </row>
    <row r="5431" spans="1:10" x14ac:dyDescent="0.25">
      <c r="A5431">
        <f t="shared" si="761"/>
        <v>0.54280121717184826</v>
      </c>
      <c r="B5431" s="2">
        <f t="shared" si="765"/>
        <v>54.27999999999777</v>
      </c>
      <c r="C5431" s="428">
        <f t="shared" si="762"/>
        <v>54.28</v>
      </c>
      <c r="D5431" s="425">
        <f t="shared" si="757"/>
        <v>0.54280121717187058</v>
      </c>
      <c r="E5431" s="433">
        <f t="shared" si="763"/>
        <v>54.28</v>
      </c>
      <c r="F5431" s="430">
        <f t="shared" si="758"/>
        <v>0.5499988895554293</v>
      </c>
      <c r="G5431" s="439">
        <f t="shared" si="764"/>
        <v>54.28</v>
      </c>
      <c r="H5431" s="435">
        <f t="shared" si="759"/>
        <v>0.5499988895554293</v>
      </c>
      <c r="I5431" s="577">
        <f t="shared" si="764"/>
        <v>54.28</v>
      </c>
      <c r="J5431" s="573">
        <f t="shared" si="760"/>
        <v>0.93606726443290844</v>
      </c>
    </row>
    <row r="5432" spans="1:10" x14ac:dyDescent="0.25">
      <c r="A5432">
        <f t="shared" si="761"/>
        <v>0.54290121503121225</v>
      </c>
      <c r="B5432" s="2">
        <f t="shared" si="765"/>
        <v>54.289999999997768</v>
      </c>
      <c r="C5432" s="428">
        <f t="shared" si="762"/>
        <v>54.29</v>
      </c>
      <c r="D5432" s="425">
        <f t="shared" si="757"/>
        <v>0.54290121503123456</v>
      </c>
      <c r="E5432" s="433">
        <f t="shared" si="763"/>
        <v>54.29</v>
      </c>
      <c r="F5432" s="430">
        <f t="shared" si="758"/>
        <v>0.55009548865702684</v>
      </c>
      <c r="G5432" s="439">
        <f t="shared" si="764"/>
        <v>54.29</v>
      </c>
      <c r="H5432" s="435">
        <f t="shared" si="759"/>
        <v>0.55009548865702684</v>
      </c>
      <c r="I5432" s="577">
        <f t="shared" si="764"/>
        <v>54.29</v>
      </c>
      <c r="J5432" s="573">
        <f t="shared" si="760"/>
        <v>0.9361517991269811</v>
      </c>
    </row>
    <row r="5433" spans="1:10" x14ac:dyDescent="0.25">
      <c r="A5433">
        <f t="shared" si="761"/>
        <v>0.54300121289445269</v>
      </c>
      <c r="B5433" s="2">
        <f t="shared" si="765"/>
        <v>54.299999999997766</v>
      </c>
      <c r="C5433" s="428">
        <f t="shared" si="762"/>
        <v>54.3</v>
      </c>
      <c r="D5433" s="425">
        <f t="shared" si="757"/>
        <v>0.54300121289447512</v>
      </c>
      <c r="E5433" s="433">
        <f t="shared" si="763"/>
        <v>54.3</v>
      </c>
      <c r="F5433" s="430">
        <f t="shared" si="758"/>
        <v>0.55019208946795928</v>
      </c>
      <c r="G5433" s="439">
        <f t="shared" si="764"/>
        <v>54.3</v>
      </c>
      <c r="H5433" s="435">
        <f t="shared" si="759"/>
        <v>0.55019208946795928</v>
      </c>
      <c r="I5433" s="577">
        <f t="shared" si="764"/>
        <v>54.3</v>
      </c>
      <c r="J5433" s="573">
        <f t="shared" si="760"/>
        <v>0.93623633503735748</v>
      </c>
    </row>
    <row r="5434" spans="1:10" x14ac:dyDescent="0.25">
      <c r="A5434">
        <f t="shared" si="761"/>
        <v>0.54310121076156237</v>
      </c>
      <c r="B5434" s="2">
        <f t="shared" si="765"/>
        <v>54.309999999997764</v>
      </c>
      <c r="C5434" s="428">
        <f t="shared" si="762"/>
        <v>54.31</v>
      </c>
      <c r="D5434" s="425">
        <f t="shared" si="757"/>
        <v>0.5431012107615848</v>
      </c>
      <c r="E5434" s="433">
        <f t="shared" si="763"/>
        <v>54.31</v>
      </c>
      <c r="F5434" s="430">
        <f t="shared" si="758"/>
        <v>0.55028869198733765</v>
      </c>
      <c r="G5434" s="439">
        <f t="shared" si="764"/>
        <v>54.31</v>
      </c>
      <c r="H5434" s="435">
        <f t="shared" si="759"/>
        <v>0.55028869198733765</v>
      </c>
      <c r="I5434" s="577">
        <f t="shared" si="764"/>
        <v>54.31</v>
      </c>
      <c r="J5434" s="573">
        <f t="shared" si="760"/>
        <v>0.93632087216389459</v>
      </c>
    </row>
    <row r="5435" spans="1:10" x14ac:dyDescent="0.25">
      <c r="A5435">
        <f t="shared" si="761"/>
        <v>0.54320120863253418</v>
      </c>
      <c r="B5435" s="2">
        <f t="shared" si="765"/>
        <v>54.319999999997762</v>
      </c>
      <c r="C5435" s="428">
        <f t="shared" si="762"/>
        <v>54.32</v>
      </c>
      <c r="D5435" s="425">
        <f t="shared" si="757"/>
        <v>0.5432012086325565</v>
      </c>
      <c r="E5435" s="433">
        <f t="shared" si="763"/>
        <v>54.32</v>
      </c>
      <c r="F5435" s="430">
        <f t="shared" si="758"/>
        <v>0.55038529621427279</v>
      </c>
      <c r="G5435" s="439">
        <f t="shared" si="764"/>
        <v>54.32</v>
      </c>
      <c r="H5435" s="435">
        <f t="shared" si="759"/>
        <v>0.55038529621427279</v>
      </c>
      <c r="I5435" s="577">
        <f t="shared" si="764"/>
        <v>54.32</v>
      </c>
      <c r="J5435" s="573">
        <f t="shared" si="760"/>
        <v>0.93640541050644843</v>
      </c>
    </row>
    <row r="5436" spans="1:10" x14ac:dyDescent="0.25">
      <c r="A5436">
        <f t="shared" si="761"/>
        <v>0.54330120650736069</v>
      </c>
      <c r="B5436" s="2">
        <f t="shared" si="765"/>
        <v>54.32999999999776</v>
      </c>
      <c r="C5436" s="428">
        <f t="shared" si="762"/>
        <v>54.33</v>
      </c>
      <c r="D5436" s="425">
        <f t="shared" si="757"/>
        <v>0.54330120650738312</v>
      </c>
      <c r="E5436" s="433">
        <f t="shared" si="763"/>
        <v>54.33</v>
      </c>
      <c r="F5436" s="430">
        <f t="shared" si="758"/>
        <v>0.55048190214787662</v>
      </c>
      <c r="G5436" s="439">
        <f t="shared" si="764"/>
        <v>54.33</v>
      </c>
      <c r="H5436" s="435">
        <f t="shared" si="759"/>
        <v>0.55048190214787662</v>
      </c>
      <c r="I5436" s="577">
        <f t="shared" si="764"/>
        <v>54.33</v>
      </c>
      <c r="J5436" s="573">
        <f t="shared" si="760"/>
        <v>0.93648995006487656</v>
      </c>
    </row>
    <row r="5437" spans="1:10" x14ac:dyDescent="0.25">
      <c r="A5437">
        <f t="shared" si="761"/>
        <v>0.5434012043860349</v>
      </c>
      <c r="B5437" s="2">
        <f t="shared" si="765"/>
        <v>54.339999999997758</v>
      </c>
      <c r="C5437" s="428">
        <f t="shared" si="762"/>
        <v>54.34</v>
      </c>
      <c r="D5437" s="425">
        <f t="shared" si="757"/>
        <v>0.54340120438605743</v>
      </c>
      <c r="E5437" s="433">
        <f t="shared" si="763"/>
        <v>54.34</v>
      </c>
      <c r="F5437" s="430">
        <f t="shared" si="758"/>
        <v>0.55057850978726131</v>
      </c>
      <c r="G5437" s="439">
        <f t="shared" si="764"/>
        <v>54.34</v>
      </c>
      <c r="H5437" s="435">
        <f t="shared" si="759"/>
        <v>0.55057850978726131</v>
      </c>
      <c r="I5437" s="577">
        <f t="shared" si="764"/>
        <v>54.34</v>
      </c>
      <c r="J5437" s="573">
        <f t="shared" si="760"/>
        <v>0.93657449083903443</v>
      </c>
    </row>
    <row r="5438" spans="1:10" x14ac:dyDescent="0.25">
      <c r="A5438">
        <f t="shared" si="761"/>
        <v>0.54350120226854959</v>
      </c>
      <c r="B5438" s="2">
        <f t="shared" si="765"/>
        <v>54.349999999997756</v>
      </c>
      <c r="C5438" s="428">
        <f t="shared" si="762"/>
        <v>54.35</v>
      </c>
      <c r="D5438" s="425">
        <f t="shared" si="757"/>
        <v>0.54350120226857213</v>
      </c>
      <c r="E5438" s="433">
        <f t="shared" si="763"/>
        <v>54.35</v>
      </c>
      <c r="F5438" s="430">
        <f t="shared" si="758"/>
        <v>0.55067511913153944</v>
      </c>
      <c r="G5438" s="439">
        <f t="shared" si="764"/>
        <v>54.35</v>
      </c>
      <c r="H5438" s="435">
        <f t="shared" si="759"/>
        <v>0.55067511913153944</v>
      </c>
      <c r="I5438" s="577">
        <f t="shared" si="764"/>
        <v>54.35</v>
      </c>
      <c r="J5438" s="573">
        <f t="shared" si="760"/>
        <v>0.93665903282877938</v>
      </c>
    </row>
    <row r="5439" spans="1:10" x14ac:dyDescent="0.25">
      <c r="A5439">
        <f t="shared" si="761"/>
        <v>0.54360120015489777</v>
      </c>
      <c r="B5439" s="2">
        <f t="shared" si="765"/>
        <v>54.359999999997754</v>
      </c>
      <c r="C5439" s="428">
        <f t="shared" si="762"/>
        <v>54.36</v>
      </c>
      <c r="D5439" s="425">
        <f t="shared" si="757"/>
        <v>0.54360120015492019</v>
      </c>
      <c r="E5439" s="433">
        <f t="shared" si="763"/>
        <v>54.36</v>
      </c>
      <c r="F5439" s="430">
        <f t="shared" si="758"/>
        <v>0.55077173017982406</v>
      </c>
      <c r="G5439" s="439">
        <f t="shared" si="764"/>
        <v>54.36</v>
      </c>
      <c r="H5439" s="435">
        <f t="shared" si="759"/>
        <v>0.55077173017982406</v>
      </c>
      <c r="I5439" s="577">
        <f t="shared" si="764"/>
        <v>54.36</v>
      </c>
      <c r="J5439" s="573">
        <f t="shared" si="760"/>
        <v>0.93674357603396741</v>
      </c>
    </row>
    <row r="5440" spans="1:10" x14ac:dyDescent="0.25">
      <c r="A5440">
        <f t="shared" si="761"/>
        <v>0.543701198045072</v>
      </c>
      <c r="B5440" s="2">
        <f t="shared" si="765"/>
        <v>54.369999999997752</v>
      </c>
      <c r="C5440" s="428">
        <f t="shared" si="762"/>
        <v>54.37</v>
      </c>
      <c r="D5440" s="425">
        <f t="shared" si="757"/>
        <v>0.54370119804509454</v>
      </c>
      <c r="E5440" s="433">
        <f t="shared" si="763"/>
        <v>54.37</v>
      </c>
      <c r="F5440" s="430">
        <f t="shared" si="758"/>
        <v>0.55086834293122877</v>
      </c>
      <c r="G5440" s="439">
        <f t="shared" si="764"/>
        <v>54.37</v>
      </c>
      <c r="H5440" s="435">
        <f t="shared" si="759"/>
        <v>0.55086834293122877</v>
      </c>
      <c r="I5440" s="577">
        <f t="shared" si="764"/>
        <v>54.37</v>
      </c>
      <c r="J5440" s="573">
        <f t="shared" si="760"/>
        <v>0.93682812045445607</v>
      </c>
    </row>
    <row r="5441" spans="1:10" x14ac:dyDescent="0.25">
      <c r="A5441">
        <f t="shared" si="761"/>
        <v>0.5438011959390654</v>
      </c>
      <c r="B5441" s="2">
        <f t="shared" si="765"/>
        <v>54.37999999999775</v>
      </c>
      <c r="C5441" s="428">
        <f t="shared" si="762"/>
        <v>54.38</v>
      </c>
      <c r="D5441" s="425">
        <f t="shared" si="757"/>
        <v>0.54380119593908793</v>
      </c>
      <c r="E5441" s="433">
        <f t="shared" si="763"/>
        <v>54.38</v>
      </c>
      <c r="F5441" s="430">
        <f t="shared" si="758"/>
        <v>0.55096495738486762</v>
      </c>
      <c r="G5441" s="439">
        <f t="shared" si="764"/>
        <v>54.38</v>
      </c>
      <c r="H5441" s="435">
        <f t="shared" si="759"/>
        <v>0.55096495738486762</v>
      </c>
      <c r="I5441" s="577">
        <f t="shared" si="764"/>
        <v>54.38</v>
      </c>
      <c r="J5441" s="573">
        <f t="shared" si="760"/>
        <v>0.93691266609010138</v>
      </c>
    </row>
    <row r="5442" spans="1:10" x14ac:dyDescent="0.25">
      <c r="A5442">
        <f t="shared" si="761"/>
        <v>0.54390119383687086</v>
      </c>
      <c r="B5442" s="2">
        <f t="shared" si="765"/>
        <v>54.389999999997748</v>
      </c>
      <c r="C5442" s="428">
        <f t="shared" si="762"/>
        <v>54.39</v>
      </c>
      <c r="D5442" s="425">
        <f t="shared" si="757"/>
        <v>0.54390119383689328</v>
      </c>
      <c r="E5442" s="433">
        <f t="shared" si="763"/>
        <v>54.39</v>
      </c>
      <c r="F5442" s="430">
        <f t="shared" si="758"/>
        <v>0.55106157353985485</v>
      </c>
      <c r="G5442" s="439">
        <f t="shared" si="764"/>
        <v>54.39</v>
      </c>
      <c r="H5442" s="435">
        <f t="shared" si="759"/>
        <v>0.55106157353985485</v>
      </c>
      <c r="I5442" s="577">
        <f t="shared" si="764"/>
        <v>54.39</v>
      </c>
      <c r="J5442" s="573">
        <f t="shared" si="760"/>
        <v>0.93699721294076022</v>
      </c>
    </row>
    <row r="5443" spans="1:10" x14ac:dyDescent="0.25">
      <c r="A5443">
        <f t="shared" si="761"/>
        <v>0.54400119173848116</v>
      </c>
      <c r="B5443" s="2">
        <f t="shared" si="765"/>
        <v>54.399999999997746</v>
      </c>
      <c r="C5443" s="428">
        <f t="shared" si="762"/>
        <v>54.4</v>
      </c>
      <c r="D5443" s="425">
        <f t="shared" ref="D5443:D5506" si="766">(((1+C5443/100)^D$2)*C5443/100)/(((1+C5443/100)^D$2)-1)</f>
        <v>0.5440011917385037</v>
      </c>
      <c r="E5443" s="433">
        <f t="shared" si="763"/>
        <v>54.4</v>
      </c>
      <c r="F5443" s="430">
        <f t="shared" ref="F5443:F5506" si="767">(((1+E5443/100)^F$2)*E5443/100)/(((1+E5443/100)^F$2)-1)</f>
        <v>0.55115819139530542</v>
      </c>
      <c r="G5443" s="439">
        <f t="shared" si="764"/>
        <v>54.4</v>
      </c>
      <c r="H5443" s="435">
        <f t="shared" ref="H5443:H5506" si="768">(((1+G5443/100)^H$2)*G5443/100)/(((1+G5443/100)^H$2)-1)</f>
        <v>0.55115819139530542</v>
      </c>
      <c r="I5443" s="577">
        <f t="shared" si="764"/>
        <v>54.4</v>
      </c>
      <c r="J5443" s="573">
        <f t="shared" ref="J5443:J5506" si="769">(((1+I5443/100)^J$2)*I5443/100)/(((1+I5443/100)^J$2)-1)</f>
        <v>0.93708176100628904</v>
      </c>
    </row>
    <row r="5444" spans="1:10" x14ac:dyDescent="0.25">
      <c r="A5444">
        <f t="shared" si="761"/>
        <v>0.54410118964388932</v>
      </c>
      <c r="B5444" s="2">
        <f t="shared" si="765"/>
        <v>54.409999999997744</v>
      </c>
      <c r="C5444" s="428">
        <f t="shared" si="762"/>
        <v>54.41</v>
      </c>
      <c r="D5444" s="425">
        <f t="shared" si="766"/>
        <v>0.54410118964391174</v>
      </c>
      <c r="E5444" s="433">
        <f t="shared" si="763"/>
        <v>54.41</v>
      </c>
      <c r="F5444" s="430">
        <f t="shared" si="767"/>
        <v>0.55125481095033502</v>
      </c>
      <c r="G5444" s="439">
        <f t="shared" si="764"/>
        <v>54.41</v>
      </c>
      <c r="H5444" s="435">
        <f t="shared" si="768"/>
        <v>0.55125481095033502</v>
      </c>
      <c r="I5444" s="577">
        <f t="shared" si="764"/>
        <v>54.41</v>
      </c>
      <c r="J5444" s="573">
        <f t="shared" si="769"/>
        <v>0.93716631028654551</v>
      </c>
    </row>
    <row r="5445" spans="1:10" x14ac:dyDescent="0.25">
      <c r="A5445">
        <f t="shared" ref="A5445:A5508" si="770">(((1+B5445/100)^A$2)*B5445/100)/(((1+B5445/100)^A$2)-1)</f>
        <v>0.54420118755308822</v>
      </c>
      <c r="B5445" s="2">
        <f t="shared" si="765"/>
        <v>54.419999999997742</v>
      </c>
      <c r="C5445" s="428">
        <f t="shared" si="762"/>
        <v>54.42</v>
      </c>
      <c r="D5445" s="425">
        <f t="shared" si="766"/>
        <v>0.54420118755311075</v>
      </c>
      <c r="E5445" s="433">
        <f t="shared" si="763"/>
        <v>54.42</v>
      </c>
      <c r="F5445" s="430">
        <f t="shared" si="767"/>
        <v>0.55135143220405902</v>
      </c>
      <c r="G5445" s="439">
        <f t="shared" si="764"/>
        <v>54.42</v>
      </c>
      <c r="H5445" s="435">
        <f t="shared" si="768"/>
        <v>0.55135143220405902</v>
      </c>
      <c r="I5445" s="577">
        <f t="shared" si="764"/>
        <v>54.42</v>
      </c>
      <c r="J5445" s="573">
        <f t="shared" si="769"/>
        <v>0.93725086078138509</v>
      </c>
    </row>
    <row r="5446" spans="1:10" x14ac:dyDescent="0.25">
      <c r="A5446">
        <f t="shared" si="770"/>
        <v>0.54430118546607076</v>
      </c>
      <c r="B5446" s="2">
        <f t="shared" si="765"/>
        <v>54.42999999999774</v>
      </c>
      <c r="C5446" s="428">
        <f t="shared" ref="C5446:C5509" si="771">ROUND(C5445+0.01,2)</f>
        <v>54.43</v>
      </c>
      <c r="D5446" s="425">
        <f t="shared" si="766"/>
        <v>0.5443011854660933</v>
      </c>
      <c r="E5446" s="433">
        <f t="shared" ref="E5446:E5509" si="772">ROUND(E5445+0.01,2)</f>
        <v>54.43</v>
      </c>
      <c r="F5446" s="430">
        <f t="shared" si="767"/>
        <v>0.55144805515559403</v>
      </c>
      <c r="G5446" s="439">
        <f t="shared" ref="G5446:I5509" si="773">ROUND(G5445+0.01,2)</f>
        <v>54.43</v>
      </c>
      <c r="H5446" s="435">
        <f t="shared" si="768"/>
        <v>0.55144805515559403</v>
      </c>
      <c r="I5446" s="577">
        <f t="shared" si="773"/>
        <v>54.43</v>
      </c>
      <c r="J5446" s="573">
        <f t="shared" si="769"/>
        <v>0.93733541249066521</v>
      </c>
    </row>
    <row r="5447" spans="1:10" x14ac:dyDescent="0.25">
      <c r="A5447">
        <f t="shared" si="770"/>
        <v>0.54440118338283006</v>
      </c>
      <c r="B5447" s="2">
        <f t="shared" si="765"/>
        <v>54.439999999997738</v>
      </c>
      <c r="C5447" s="428">
        <f t="shared" si="771"/>
        <v>54.44</v>
      </c>
      <c r="D5447" s="425">
        <f t="shared" si="766"/>
        <v>0.54440118338285259</v>
      </c>
      <c r="E5447" s="433">
        <f t="shared" si="772"/>
        <v>54.44</v>
      </c>
      <c r="F5447" s="430">
        <f t="shared" si="767"/>
        <v>0.55154467980405664</v>
      </c>
      <c r="G5447" s="439">
        <f t="shared" si="773"/>
        <v>54.44</v>
      </c>
      <c r="H5447" s="435">
        <f t="shared" si="768"/>
        <v>0.55154467980405664</v>
      </c>
      <c r="I5447" s="577">
        <f t="shared" si="773"/>
        <v>54.44</v>
      </c>
      <c r="J5447" s="573">
        <f t="shared" si="769"/>
        <v>0.93741996541424288</v>
      </c>
    </row>
    <row r="5448" spans="1:10" x14ac:dyDescent="0.25">
      <c r="A5448">
        <f t="shared" si="770"/>
        <v>0.54450118130335901</v>
      </c>
      <c r="B5448" s="2">
        <f t="shared" si="765"/>
        <v>54.449999999997736</v>
      </c>
      <c r="C5448" s="428">
        <f t="shared" si="771"/>
        <v>54.45</v>
      </c>
      <c r="D5448" s="425">
        <f t="shared" si="766"/>
        <v>0.54450118130338165</v>
      </c>
      <c r="E5448" s="433">
        <f t="shared" si="772"/>
        <v>54.45</v>
      </c>
      <c r="F5448" s="430">
        <f t="shared" si="767"/>
        <v>0.55164130614856421</v>
      </c>
      <c r="G5448" s="439">
        <f t="shared" si="773"/>
        <v>54.45</v>
      </c>
      <c r="H5448" s="435">
        <f t="shared" si="768"/>
        <v>0.55164130614856421</v>
      </c>
      <c r="I5448" s="577">
        <f t="shared" si="773"/>
        <v>54.45</v>
      </c>
      <c r="J5448" s="573">
        <f t="shared" si="769"/>
        <v>0.93750451955197467</v>
      </c>
    </row>
    <row r="5449" spans="1:10" x14ac:dyDescent="0.25">
      <c r="A5449">
        <f t="shared" si="770"/>
        <v>0.5446011792276505</v>
      </c>
      <c r="B5449" s="2">
        <f t="shared" si="765"/>
        <v>54.459999999997734</v>
      </c>
      <c r="C5449" s="428">
        <f t="shared" si="771"/>
        <v>54.46</v>
      </c>
      <c r="D5449" s="425">
        <f t="shared" si="766"/>
        <v>0.54460117922767326</v>
      </c>
      <c r="E5449" s="433">
        <f t="shared" si="772"/>
        <v>54.46</v>
      </c>
      <c r="F5449" s="430">
        <f t="shared" si="767"/>
        <v>0.55173793418823425</v>
      </c>
      <c r="G5449" s="439">
        <f t="shared" si="773"/>
        <v>54.46</v>
      </c>
      <c r="H5449" s="435">
        <f t="shared" si="768"/>
        <v>0.55173793418823425</v>
      </c>
      <c r="I5449" s="577">
        <f t="shared" si="773"/>
        <v>54.46</v>
      </c>
      <c r="J5449" s="573">
        <f t="shared" si="769"/>
        <v>0.93758907490371768</v>
      </c>
    </row>
    <row r="5450" spans="1:10" x14ac:dyDescent="0.25">
      <c r="A5450">
        <f t="shared" si="770"/>
        <v>0.54470117715569777</v>
      </c>
      <c r="B5450" s="2">
        <f t="shared" si="765"/>
        <v>54.469999999997732</v>
      </c>
      <c r="C5450" s="428">
        <f t="shared" si="771"/>
        <v>54.47</v>
      </c>
      <c r="D5450" s="425">
        <f t="shared" si="766"/>
        <v>0.54470117715572042</v>
      </c>
      <c r="E5450" s="433">
        <f t="shared" si="772"/>
        <v>54.47</v>
      </c>
      <c r="F5450" s="430">
        <f t="shared" si="767"/>
        <v>0.55183456392218488</v>
      </c>
      <c r="G5450" s="439">
        <f t="shared" si="773"/>
        <v>54.47</v>
      </c>
      <c r="H5450" s="435">
        <f t="shared" si="768"/>
        <v>0.55183456392218488</v>
      </c>
      <c r="I5450" s="577">
        <f t="shared" si="773"/>
        <v>54.47</v>
      </c>
      <c r="J5450" s="573">
        <f t="shared" si="769"/>
        <v>0.93767363146932836</v>
      </c>
    </row>
    <row r="5451" spans="1:10" x14ac:dyDescent="0.25">
      <c r="A5451">
        <f t="shared" si="770"/>
        <v>0.54480117508749359</v>
      </c>
      <c r="B5451" s="2">
        <f t="shared" si="765"/>
        <v>54.47999999999773</v>
      </c>
      <c r="C5451" s="428">
        <f t="shared" si="771"/>
        <v>54.48</v>
      </c>
      <c r="D5451" s="425">
        <f t="shared" si="766"/>
        <v>0.54480117508751624</v>
      </c>
      <c r="E5451" s="433">
        <f t="shared" si="772"/>
        <v>54.48</v>
      </c>
      <c r="F5451" s="430">
        <f t="shared" si="767"/>
        <v>0.55193119534953472</v>
      </c>
      <c r="G5451" s="439">
        <f t="shared" si="773"/>
        <v>54.48</v>
      </c>
      <c r="H5451" s="435">
        <f t="shared" si="768"/>
        <v>0.55193119534953472</v>
      </c>
      <c r="I5451" s="577">
        <f t="shared" si="773"/>
        <v>54.48</v>
      </c>
      <c r="J5451" s="573">
        <f t="shared" si="769"/>
        <v>0.93775818924866394</v>
      </c>
    </row>
    <row r="5452" spans="1:10" x14ac:dyDescent="0.25">
      <c r="A5452">
        <f t="shared" si="770"/>
        <v>0.5449011730230312</v>
      </c>
      <c r="B5452" s="2">
        <f t="shared" si="765"/>
        <v>54.489999999997728</v>
      </c>
      <c r="C5452" s="428">
        <f t="shared" si="771"/>
        <v>54.49</v>
      </c>
      <c r="D5452" s="425">
        <f t="shared" si="766"/>
        <v>0.54490117302305385</v>
      </c>
      <c r="E5452" s="433">
        <f t="shared" si="772"/>
        <v>54.49</v>
      </c>
      <c r="F5452" s="430">
        <f t="shared" si="767"/>
        <v>0.55202782846940279</v>
      </c>
      <c r="G5452" s="439">
        <f t="shared" si="773"/>
        <v>54.49</v>
      </c>
      <c r="H5452" s="435">
        <f t="shared" si="768"/>
        <v>0.55202782846940279</v>
      </c>
      <c r="I5452" s="577">
        <f t="shared" si="773"/>
        <v>54.49</v>
      </c>
      <c r="J5452" s="573">
        <f t="shared" si="769"/>
        <v>0.93784274824158098</v>
      </c>
    </row>
    <row r="5453" spans="1:10" x14ac:dyDescent="0.25">
      <c r="A5453">
        <f t="shared" si="770"/>
        <v>0.54500117096230338</v>
      </c>
      <c r="B5453" s="2">
        <f t="shared" si="765"/>
        <v>54.499999999997726</v>
      </c>
      <c r="C5453" s="428">
        <f t="shared" si="771"/>
        <v>54.5</v>
      </c>
      <c r="D5453" s="425">
        <f t="shared" si="766"/>
        <v>0.54500117096232614</v>
      </c>
      <c r="E5453" s="433">
        <f t="shared" si="772"/>
        <v>54.5</v>
      </c>
      <c r="F5453" s="430">
        <f t="shared" si="767"/>
        <v>0.55212446328090869</v>
      </c>
      <c r="G5453" s="439">
        <f t="shared" si="773"/>
        <v>54.5</v>
      </c>
      <c r="H5453" s="435">
        <f t="shared" si="768"/>
        <v>0.55212446328090869</v>
      </c>
      <c r="I5453" s="577">
        <f t="shared" si="773"/>
        <v>54.5</v>
      </c>
      <c r="J5453" s="573">
        <f t="shared" si="769"/>
        <v>0.93792730844793726</v>
      </c>
    </row>
    <row r="5454" spans="1:10" x14ac:dyDescent="0.25">
      <c r="A5454">
        <f t="shared" si="770"/>
        <v>0.54510116890530347</v>
      </c>
      <c r="B5454" s="2">
        <f t="shared" si="765"/>
        <v>54.509999999997724</v>
      </c>
      <c r="C5454" s="428">
        <f t="shared" si="771"/>
        <v>54.51</v>
      </c>
      <c r="D5454" s="425">
        <f t="shared" si="766"/>
        <v>0.54510116890532612</v>
      </c>
      <c r="E5454" s="433">
        <f t="shared" si="772"/>
        <v>54.51</v>
      </c>
      <c r="F5454" s="430">
        <f t="shared" si="767"/>
        <v>0.55222109978317202</v>
      </c>
      <c r="G5454" s="439">
        <f t="shared" si="773"/>
        <v>54.51</v>
      </c>
      <c r="H5454" s="435">
        <f t="shared" si="768"/>
        <v>0.55222109978317202</v>
      </c>
      <c r="I5454" s="577">
        <f t="shared" si="773"/>
        <v>54.51</v>
      </c>
      <c r="J5454" s="573">
        <f t="shared" si="769"/>
        <v>0.93801186986758844</v>
      </c>
    </row>
    <row r="5455" spans="1:10" x14ac:dyDescent="0.25">
      <c r="A5455">
        <f t="shared" si="770"/>
        <v>0.54520116685202435</v>
      </c>
      <c r="B5455" s="2">
        <f t="shared" si="765"/>
        <v>54.519999999997722</v>
      </c>
      <c r="C5455" s="428">
        <f t="shared" si="771"/>
        <v>54.52</v>
      </c>
      <c r="D5455" s="425">
        <f t="shared" si="766"/>
        <v>0.54520116685204723</v>
      </c>
      <c r="E5455" s="433">
        <f t="shared" si="772"/>
        <v>54.52</v>
      </c>
      <c r="F5455" s="430">
        <f t="shared" si="767"/>
        <v>0.55231773797531369</v>
      </c>
      <c r="G5455" s="439">
        <f t="shared" si="773"/>
        <v>54.52</v>
      </c>
      <c r="H5455" s="435">
        <f t="shared" si="768"/>
        <v>0.55231773797531369</v>
      </c>
      <c r="I5455" s="577">
        <f t="shared" si="773"/>
        <v>54.52</v>
      </c>
      <c r="J5455" s="573">
        <f t="shared" si="769"/>
        <v>0.9380964325003931</v>
      </c>
    </row>
    <row r="5456" spans="1:10" x14ac:dyDescent="0.25">
      <c r="A5456">
        <f t="shared" si="770"/>
        <v>0.54530116480245916</v>
      </c>
      <c r="B5456" s="2">
        <f t="shared" si="765"/>
        <v>54.52999999999772</v>
      </c>
      <c r="C5456" s="428">
        <f t="shared" si="771"/>
        <v>54.53</v>
      </c>
      <c r="D5456" s="425">
        <f t="shared" si="766"/>
        <v>0.54530116480248192</v>
      </c>
      <c r="E5456" s="433">
        <f t="shared" si="772"/>
        <v>54.53</v>
      </c>
      <c r="F5456" s="430">
        <f t="shared" si="767"/>
        <v>0.5524143778564542</v>
      </c>
      <c r="G5456" s="439">
        <f t="shared" si="773"/>
        <v>54.53</v>
      </c>
      <c r="H5456" s="435">
        <f t="shared" si="768"/>
        <v>0.5524143778564542</v>
      </c>
      <c r="I5456" s="577">
        <f t="shared" si="773"/>
        <v>54.53</v>
      </c>
      <c r="J5456" s="573">
        <f t="shared" si="769"/>
        <v>0.93818099634620677</v>
      </c>
    </row>
    <row r="5457" spans="1:10" x14ac:dyDescent="0.25">
      <c r="A5457">
        <f t="shared" si="770"/>
        <v>0.545401162756601</v>
      </c>
      <c r="B5457" s="2">
        <f t="shared" si="765"/>
        <v>54.539999999997718</v>
      </c>
      <c r="C5457" s="428">
        <f t="shared" si="771"/>
        <v>54.54</v>
      </c>
      <c r="D5457" s="425">
        <f t="shared" si="766"/>
        <v>0.54540116275662376</v>
      </c>
      <c r="E5457" s="433">
        <f t="shared" si="772"/>
        <v>54.54</v>
      </c>
      <c r="F5457" s="430">
        <f t="shared" si="767"/>
        <v>0.55251101942571479</v>
      </c>
      <c r="G5457" s="439">
        <f t="shared" si="773"/>
        <v>54.54</v>
      </c>
      <c r="H5457" s="435">
        <f t="shared" si="768"/>
        <v>0.55251101942571479</v>
      </c>
      <c r="I5457" s="577">
        <f t="shared" si="773"/>
        <v>54.54</v>
      </c>
      <c r="J5457" s="573">
        <f t="shared" si="769"/>
        <v>0.93826556140488726</v>
      </c>
    </row>
    <row r="5458" spans="1:10" x14ac:dyDescent="0.25">
      <c r="A5458">
        <f t="shared" si="770"/>
        <v>0.54550116071444299</v>
      </c>
      <c r="B5458" s="2">
        <f t="shared" si="765"/>
        <v>54.549999999997716</v>
      </c>
      <c r="C5458" s="428">
        <f t="shared" si="771"/>
        <v>54.55</v>
      </c>
      <c r="D5458" s="425">
        <f t="shared" si="766"/>
        <v>0.54550116071446575</v>
      </c>
      <c r="E5458" s="433">
        <f t="shared" si="772"/>
        <v>54.55</v>
      </c>
      <c r="F5458" s="430">
        <f t="shared" si="767"/>
        <v>0.5526076626822175</v>
      </c>
      <c r="G5458" s="439">
        <f t="shared" si="773"/>
        <v>54.55</v>
      </c>
      <c r="H5458" s="435">
        <f t="shared" si="768"/>
        <v>0.5526076626822175</v>
      </c>
      <c r="I5458" s="577">
        <f t="shared" si="773"/>
        <v>54.55</v>
      </c>
      <c r="J5458" s="573">
        <f t="shared" si="769"/>
        <v>0.93835012767629133</v>
      </c>
    </row>
    <row r="5459" spans="1:10" x14ac:dyDescent="0.25">
      <c r="A5459">
        <f t="shared" si="770"/>
        <v>0.54560115867597825</v>
      </c>
      <c r="B5459" s="2">
        <f t="shared" si="765"/>
        <v>54.559999999997714</v>
      </c>
      <c r="C5459" s="428">
        <f t="shared" si="771"/>
        <v>54.56</v>
      </c>
      <c r="D5459" s="425">
        <f t="shared" si="766"/>
        <v>0.54560115867600112</v>
      </c>
      <c r="E5459" s="433">
        <f t="shared" si="772"/>
        <v>54.56</v>
      </c>
      <c r="F5459" s="430">
        <f t="shared" si="767"/>
        <v>0.55270430762508438</v>
      </c>
      <c r="G5459" s="439">
        <f t="shared" si="773"/>
        <v>54.56</v>
      </c>
      <c r="H5459" s="435">
        <f t="shared" si="768"/>
        <v>0.55270430762508438</v>
      </c>
      <c r="I5459" s="577">
        <f t="shared" si="773"/>
        <v>54.56</v>
      </c>
      <c r="J5459" s="573">
        <f t="shared" si="769"/>
        <v>0.93843469516027656</v>
      </c>
    </row>
    <row r="5460" spans="1:10" x14ac:dyDescent="0.25">
      <c r="A5460">
        <f t="shared" si="770"/>
        <v>0.54570115664119989</v>
      </c>
      <c r="B5460" s="2">
        <f t="shared" si="765"/>
        <v>54.569999999997712</v>
      </c>
      <c r="C5460" s="428">
        <f t="shared" si="771"/>
        <v>54.57</v>
      </c>
      <c r="D5460" s="425">
        <f t="shared" si="766"/>
        <v>0.54570115664122276</v>
      </c>
      <c r="E5460" s="433">
        <f t="shared" si="772"/>
        <v>54.57</v>
      </c>
      <c r="F5460" s="430">
        <f t="shared" si="767"/>
        <v>0.55280095425343823</v>
      </c>
      <c r="G5460" s="439">
        <f t="shared" si="773"/>
        <v>54.57</v>
      </c>
      <c r="H5460" s="435">
        <f t="shared" si="768"/>
        <v>0.55280095425343823</v>
      </c>
      <c r="I5460" s="577">
        <f t="shared" si="773"/>
        <v>54.57</v>
      </c>
      <c r="J5460" s="573">
        <f t="shared" si="769"/>
        <v>0.93851926385669959</v>
      </c>
    </row>
    <row r="5461" spans="1:10" x14ac:dyDescent="0.25">
      <c r="A5461">
        <f t="shared" si="770"/>
        <v>0.54580115461010104</v>
      </c>
      <c r="B5461" s="2">
        <f t="shared" si="765"/>
        <v>54.57999999999771</v>
      </c>
      <c r="C5461" s="428">
        <f t="shared" si="771"/>
        <v>54.58</v>
      </c>
      <c r="D5461" s="425">
        <f t="shared" si="766"/>
        <v>0.54580115461012391</v>
      </c>
      <c r="E5461" s="433">
        <f t="shared" si="772"/>
        <v>54.58</v>
      </c>
      <c r="F5461" s="430">
        <f t="shared" si="767"/>
        <v>0.55289760256640197</v>
      </c>
      <c r="G5461" s="439">
        <f t="shared" si="773"/>
        <v>54.58</v>
      </c>
      <c r="H5461" s="435">
        <f t="shared" si="768"/>
        <v>0.55289760256640197</v>
      </c>
      <c r="I5461" s="577">
        <f t="shared" si="773"/>
        <v>54.58</v>
      </c>
      <c r="J5461" s="573">
        <f t="shared" si="769"/>
        <v>0.93860383376541756</v>
      </c>
    </row>
    <row r="5462" spans="1:10" x14ac:dyDescent="0.25">
      <c r="A5462">
        <f t="shared" si="770"/>
        <v>0.54590115258267491</v>
      </c>
      <c r="B5462" s="2">
        <f t="shared" si="765"/>
        <v>54.589999999997708</v>
      </c>
      <c r="C5462" s="428">
        <f t="shared" si="771"/>
        <v>54.59</v>
      </c>
      <c r="D5462" s="425">
        <f t="shared" si="766"/>
        <v>0.545901152582698</v>
      </c>
      <c r="E5462" s="433">
        <f t="shared" si="772"/>
        <v>54.59</v>
      </c>
      <c r="F5462" s="430">
        <f t="shared" si="767"/>
        <v>0.55299425256309953</v>
      </c>
      <c r="G5462" s="439">
        <f t="shared" si="773"/>
        <v>54.59</v>
      </c>
      <c r="H5462" s="435">
        <f t="shared" si="768"/>
        <v>0.55299425256309953</v>
      </c>
      <c r="I5462" s="577">
        <f t="shared" si="773"/>
        <v>54.59</v>
      </c>
      <c r="J5462" s="573">
        <f t="shared" si="769"/>
        <v>0.9386884048862878</v>
      </c>
    </row>
    <row r="5463" spans="1:10" x14ac:dyDescent="0.25">
      <c r="A5463">
        <f t="shared" si="770"/>
        <v>0.54600115055891474</v>
      </c>
      <c r="B5463" s="2">
        <f t="shared" si="765"/>
        <v>54.599999999997706</v>
      </c>
      <c r="C5463" s="428">
        <f t="shared" si="771"/>
        <v>54.6</v>
      </c>
      <c r="D5463" s="425">
        <f t="shared" si="766"/>
        <v>0.54600115055893761</v>
      </c>
      <c r="E5463" s="433">
        <f t="shared" si="772"/>
        <v>54.6</v>
      </c>
      <c r="F5463" s="430">
        <f t="shared" si="767"/>
        <v>0.55309090424265439</v>
      </c>
      <c r="G5463" s="439">
        <f t="shared" si="773"/>
        <v>54.6</v>
      </c>
      <c r="H5463" s="435">
        <f t="shared" si="768"/>
        <v>0.55309090424265439</v>
      </c>
      <c r="I5463" s="577">
        <f t="shared" si="773"/>
        <v>54.6</v>
      </c>
      <c r="J5463" s="573">
        <f t="shared" si="769"/>
        <v>0.9387729772191673</v>
      </c>
    </row>
    <row r="5464" spans="1:10" x14ac:dyDescent="0.25">
      <c r="A5464">
        <f t="shared" si="770"/>
        <v>0.54610114853881353</v>
      </c>
      <c r="B5464" s="2">
        <f t="shared" si="765"/>
        <v>54.609999999997704</v>
      </c>
      <c r="C5464" s="428">
        <f t="shared" si="771"/>
        <v>54.61</v>
      </c>
      <c r="D5464" s="425">
        <f t="shared" si="766"/>
        <v>0.54610114853883651</v>
      </c>
      <c r="E5464" s="433">
        <f t="shared" si="772"/>
        <v>54.61</v>
      </c>
      <c r="F5464" s="430">
        <f t="shared" si="767"/>
        <v>0.55318755760419158</v>
      </c>
      <c r="G5464" s="439">
        <f t="shared" si="773"/>
        <v>54.61</v>
      </c>
      <c r="H5464" s="435">
        <f t="shared" si="768"/>
        <v>0.55318755760419158</v>
      </c>
      <c r="I5464" s="577">
        <f t="shared" si="773"/>
        <v>54.61</v>
      </c>
      <c r="J5464" s="573">
        <f t="shared" si="769"/>
        <v>0.9388575507639132</v>
      </c>
    </row>
    <row r="5465" spans="1:10" x14ac:dyDescent="0.25">
      <c r="A5465">
        <f t="shared" si="770"/>
        <v>0.54620114652236451</v>
      </c>
      <c r="B5465" s="2">
        <f t="shared" si="765"/>
        <v>54.619999999997702</v>
      </c>
      <c r="C5465" s="428">
        <f t="shared" si="771"/>
        <v>54.62</v>
      </c>
      <c r="D5465" s="425">
        <f t="shared" si="766"/>
        <v>0.54620114652238749</v>
      </c>
      <c r="E5465" s="433">
        <f t="shared" si="772"/>
        <v>54.62</v>
      </c>
      <c r="F5465" s="430">
        <f t="shared" si="767"/>
        <v>0.55328421264683592</v>
      </c>
      <c r="G5465" s="439">
        <f t="shared" si="773"/>
        <v>54.62</v>
      </c>
      <c r="H5465" s="435">
        <f t="shared" si="768"/>
        <v>0.55328421264683592</v>
      </c>
      <c r="I5465" s="577">
        <f t="shared" si="773"/>
        <v>54.62</v>
      </c>
      <c r="J5465" s="573">
        <f t="shared" si="769"/>
        <v>0.93894212552038325</v>
      </c>
    </row>
    <row r="5466" spans="1:10" x14ac:dyDescent="0.25">
      <c r="A5466">
        <f t="shared" si="770"/>
        <v>0.54630114450956113</v>
      </c>
      <c r="B5466" s="2">
        <f t="shared" si="765"/>
        <v>54.6299999999977</v>
      </c>
      <c r="C5466" s="428">
        <f t="shared" si="771"/>
        <v>54.63</v>
      </c>
      <c r="D5466" s="425">
        <f t="shared" si="766"/>
        <v>0.54630114450958411</v>
      </c>
      <c r="E5466" s="433">
        <f t="shared" si="772"/>
        <v>54.63</v>
      </c>
      <c r="F5466" s="430">
        <f t="shared" si="767"/>
        <v>0.55338086936971265</v>
      </c>
      <c r="G5466" s="439">
        <f t="shared" si="773"/>
        <v>54.63</v>
      </c>
      <c r="H5466" s="435">
        <f t="shared" si="768"/>
        <v>0.55338086936971265</v>
      </c>
      <c r="I5466" s="577">
        <f t="shared" si="773"/>
        <v>54.63</v>
      </c>
      <c r="J5466" s="573">
        <f t="shared" si="769"/>
        <v>0.93902670148843426</v>
      </c>
    </row>
    <row r="5467" spans="1:10" x14ac:dyDescent="0.25">
      <c r="A5467">
        <f t="shared" si="770"/>
        <v>0.54640114250039629</v>
      </c>
      <c r="B5467" s="2">
        <f t="shared" si="765"/>
        <v>54.639999999997698</v>
      </c>
      <c r="C5467" s="428">
        <f t="shared" si="771"/>
        <v>54.64</v>
      </c>
      <c r="D5467" s="425">
        <f t="shared" si="766"/>
        <v>0.54640114250041938</v>
      </c>
      <c r="E5467" s="433">
        <f t="shared" si="772"/>
        <v>54.64</v>
      </c>
      <c r="F5467" s="430">
        <f t="shared" si="767"/>
        <v>0.55347752777194759</v>
      </c>
      <c r="G5467" s="439">
        <f t="shared" si="773"/>
        <v>54.64</v>
      </c>
      <c r="H5467" s="435">
        <f t="shared" si="768"/>
        <v>0.55347752777194759</v>
      </c>
      <c r="I5467" s="577">
        <f t="shared" si="773"/>
        <v>54.64</v>
      </c>
      <c r="J5467" s="573">
        <f t="shared" si="769"/>
        <v>0.93911127866792332</v>
      </c>
    </row>
    <row r="5468" spans="1:10" x14ac:dyDescent="0.25">
      <c r="A5468">
        <f t="shared" si="770"/>
        <v>0.54650114049486354</v>
      </c>
      <c r="B5468" s="2">
        <f t="shared" si="765"/>
        <v>54.649999999997696</v>
      </c>
      <c r="C5468" s="428">
        <f t="shared" si="771"/>
        <v>54.65</v>
      </c>
      <c r="D5468" s="425">
        <f t="shared" si="766"/>
        <v>0.54650114049488652</v>
      </c>
      <c r="E5468" s="433">
        <f t="shared" si="772"/>
        <v>54.65</v>
      </c>
      <c r="F5468" s="430">
        <f t="shared" si="767"/>
        <v>0.55357418785266743</v>
      </c>
      <c r="G5468" s="439">
        <f t="shared" si="773"/>
        <v>54.65</v>
      </c>
      <c r="H5468" s="435">
        <f t="shared" si="768"/>
        <v>0.55357418785266743</v>
      </c>
      <c r="I5468" s="577">
        <f t="shared" si="773"/>
        <v>54.65</v>
      </c>
      <c r="J5468" s="573">
        <f t="shared" si="769"/>
        <v>0.93919585705870812</v>
      </c>
    </row>
    <row r="5469" spans="1:10" x14ac:dyDescent="0.25">
      <c r="A5469">
        <f t="shared" si="770"/>
        <v>0.54660113849295588</v>
      </c>
      <c r="B5469" s="2">
        <f t="shared" si="765"/>
        <v>54.659999999997694</v>
      </c>
      <c r="C5469" s="428">
        <f t="shared" si="771"/>
        <v>54.66</v>
      </c>
      <c r="D5469" s="425">
        <f t="shared" si="766"/>
        <v>0.54660113849297898</v>
      </c>
      <c r="E5469" s="433">
        <f t="shared" si="772"/>
        <v>54.66</v>
      </c>
      <c r="F5469" s="430">
        <f t="shared" si="767"/>
        <v>0.55367084961099855</v>
      </c>
      <c r="G5469" s="439">
        <f t="shared" si="773"/>
        <v>54.66</v>
      </c>
      <c r="H5469" s="435">
        <f t="shared" si="768"/>
        <v>0.55367084961099855</v>
      </c>
      <c r="I5469" s="577">
        <f t="shared" si="773"/>
        <v>54.66</v>
      </c>
      <c r="J5469" s="573">
        <f t="shared" si="769"/>
        <v>0.93928043666064542</v>
      </c>
    </row>
    <row r="5470" spans="1:10" x14ac:dyDescent="0.25">
      <c r="A5470">
        <f t="shared" si="770"/>
        <v>0.54670113649466678</v>
      </c>
      <c r="B5470" s="2">
        <f t="shared" si="765"/>
        <v>54.669999999997692</v>
      </c>
      <c r="C5470" s="428">
        <f t="shared" si="771"/>
        <v>54.67</v>
      </c>
      <c r="D5470" s="425">
        <f t="shared" si="766"/>
        <v>0.54670113649468977</v>
      </c>
      <c r="E5470" s="433">
        <f t="shared" si="772"/>
        <v>54.67</v>
      </c>
      <c r="F5470" s="430">
        <f t="shared" si="767"/>
        <v>0.55376751304606842</v>
      </c>
      <c r="G5470" s="439">
        <f t="shared" si="773"/>
        <v>54.67</v>
      </c>
      <c r="H5470" s="435">
        <f t="shared" si="768"/>
        <v>0.55376751304606842</v>
      </c>
      <c r="I5470" s="577">
        <f t="shared" si="773"/>
        <v>54.67</v>
      </c>
      <c r="J5470" s="573">
        <f t="shared" si="769"/>
        <v>0.93936501747359324</v>
      </c>
    </row>
    <row r="5471" spans="1:10" x14ac:dyDescent="0.25">
      <c r="A5471">
        <f t="shared" si="770"/>
        <v>0.54680113449998924</v>
      </c>
      <c r="B5471" s="2">
        <f t="shared" si="765"/>
        <v>54.67999999999769</v>
      </c>
      <c r="C5471" s="428">
        <f t="shared" si="771"/>
        <v>54.68</v>
      </c>
      <c r="D5471" s="425">
        <f t="shared" si="766"/>
        <v>0.54680113450001233</v>
      </c>
      <c r="E5471" s="433">
        <f t="shared" si="772"/>
        <v>54.68</v>
      </c>
      <c r="F5471" s="430">
        <f t="shared" si="767"/>
        <v>0.55386417815700439</v>
      </c>
      <c r="G5471" s="439">
        <f t="shared" si="773"/>
        <v>54.68</v>
      </c>
      <c r="H5471" s="435">
        <f t="shared" si="768"/>
        <v>0.55386417815700439</v>
      </c>
      <c r="I5471" s="577">
        <f t="shared" si="773"/>
        <v>54.68</v>
      </c>
      <c r="J5471" s="573">
        <f t="shared" si="769"/>
        <v>0.93944959949740869</v>
      </c>
    </row>
    <row r="5472" spans="1:10" x14ac:dyDescent="0.25">
      <c r="A5472">
        <f t="shared" si="770"/>
        <v>0.54690113250891681</v>
      </c>
      <c r="B5472" s="2">
        <f t="shared" ref="B5472:B5535" si="774">B5471+0.01</f>
        <v>54.689999999997688</v>
      </c>
      <c r="C5472" s="428">
        <f t="shared" si="771"/>
        <v>54.69</v>
      </c>
      <c r="D5472" s="425">
        <f t="shared" si="766"/>
        <v>0.5469011325089399</v>
      </c>
      <c r="E5472" s="433">
        <f t="shared" si="772"/>
        <v>54.69</v>
      </c>
      <c r="F5472" s="430">
        <f t="shared" si="767"/>
        <v>0.55396084494293474</v>
      </c>
      <c r="G5472" s="439">
        <f t="shared" si="773"/>
        <v>54.69</v>
      </c>
      <c r="H5472" s="435">
        <f t="shared" si="768"/>
        <v>0.55396084494293474</v>
      </c>
      <c r="I5472" s="577">
        <f t="shared" si="773"/>
        <v>54.69</v>
      </c>
      <c r="J5472" s="573">
        <f t="shared" si="769"/>
        <v>0.93953418273194866</v>
      </c>
    </row>
    <row r="5473" spans="1:10" x14ac:dyDescent="0.25">
      <c r="A5473">
        <f t="shared" si="770"/>
        <v>0.54700113052144261</v>
      </c>
      <c r="B5473" s="2">
        <f t="shared" si="774"/>
        <v>54.699999999997686</v>
      </c>
      <c r="C5473" s="428">
        <f t="shared" si="771"/>
        <v>54.7</v>
      </c>
      <c r="D5473" s="425">
        <f t="shared" si="766"/>
        <v>0.54700113052146582</v>
      </c>
      <c r="E5473" s="433">
        <f t="shared" si="772"/>
        <v>54.7</v>
      </c>
      <c r="F5473" s="430">
        <f t="shared" si="767"/>
        <v>0.55405751340298814</v>
      </c>
      <c r="G5473" s="439">
        <f t="shared" si="773"/>
        <v>54.7</v>
      </c>
      <c r="H5473" s="435">
        <f t="shared" si="768"/>
        <v>0.55405751340298814</v>
      </c>
      <c r="I5473" s="577">
        <f t="shared" si="773"/>
        <v>54.7</v>
      </c>
      <c r="J5473" s="573">
        <f t="shared" si="769"/>
        <v>0.93961876717707105</v>
      </c>
    </row>
    <row r="5474" spans="1:10" x14ac:dyDescent="0.25">
      <c r="A5474">
        <f t="shared" si="770"/>
        <v>0.54710112853756021</v>
      </c>
      <c r="B5474" s="2">
        <f t="shared" si="774"/>
        <v>54.709999999997684</v>
      </c>
      <c r="C5474" s="428">
        <f t="shared" si="771"/>
        <v>54.71</v>
      </c>
      <c r="D5474" s="425">
        <f t="shared" si="766"/>
        <v>0.54710112853758341</v>
      </c>
      <c r="E5474" s="433">
        <f t="shared" si="772"/>
        <v>54.71</v>
      </c>
      <c r="F5474" s="430">
        <f t="shared" si="767"/>
        <v>0.55415418353629353</v>
      </c>
      <c r="G5474" s="439">
        <f t="shared" si="773"/>
        <v>54.71</v>
      </c>
      <c r="H5474" s="435">
        <f t="shared" si="768"/>
        <v>0.55415418353629353</v>
      </c>
      <c r="I5474" s="577">
        <f t="shared" si="773"/>
        <v>54.71</v>
      </c>
      <c r="J5474" s="573">
        <f t="shared" si="769"/>
        <v>0.9397033528326334</v>
      </c>
    </row>
    <row r="5475" spans="1:10" x14ac:dyDescent="0.25">
      <c r="A5475">
        <f t="shared" si="770"/>
        <v>0.54720112655726261</v>
      </c>
      <c r="B5475" s="2">
        <f t="shared" si="774"/>
        <v>54.719999999997682</v>
      </c>
      <c r="C5475" s="428">
        <f t="shared" si="771"/>
        <v>54.72</v>
      </c>
      <c r="D5475" s="425">
        <f t="shared" si="766"/>
        <v>0.54720112655728581</v>
      </c>
      <c r="E5475" s="433">
        <f t="shared" si="772"/>
        <v>54.72</v>
      </c>
      <c r="F5475" s="430">
        <f t="shared" si="767"/>
        <v>0.55425085534198049</v>
      </c>
      <c r="G5475" s="439">
        <f t="shared" si="773"/>
        <v>54.72</v>
      </c>
      <c r="H5475" s="435">
        <f t="shared" si="768"/>
        <v>0.55425085534198049</v>
      </c>
      <c r="I5475" s="577">
        <f t="shared" si="773"/>
        <v>54.72</v>
      </c>
      <c r="J5475" s="573">
        <f t="shared" si="769"/>
        <v>0.93978793969849239</v>
      </c>
    </row>
    <row r="5476" spans="1:10" x14ac:dyDescent="0.25">
      <c r="A5476">
        <f t="shared" si="770"/>
        <v>0.54730112458054347</v>
      </c>
      <c r="B5476" s="2">
        <f t="shared" si="774"/>
        <v>54.729999999997681</v>
      </c>
      <c r="C5476" s="428">
        <f t="shared" si="771"/>
        <v>54.73</v>
      </c>
      <c r="D5476" s="425">
        <f t="shared" si="766"/>
        <v>0.54730112458056668</v>
      </c>
      <c r="E5476" s="433">
        <f t="shared" si="772"/>
        <v>54.73</v>
      </c>
      <c r="F5476" s="430">
        <f t="shared" si="767"/>
        <v>0.55434752881917859</v>
      </c>
      <c r="G5476" s="439">
        <f t="shared" si="773"/>
        <v>54.73</v>
      </c>
      <c r="H5476" s="435">
        <f t="shared" si="768"/>
        <v>0.55434752881917859</v>
      </c>
      <c r="I5476" s="577">
        <f t="shared" si="773"/>
        <v>54.73</v>
      </c>
      <c r="J5476" s="573">
        <f t="shared" si="769"/>
        <v>0.93987252777450636</v>
      </c>
    </row>
    <row r="5477" spans="1:10" x14ac:dyDescent="0.25">
      <c r="A5477">
        <f t="shared" si="770"/>
        <v>0.54740112260739593</v>
      </c>
      <c r="B5477" s="2">
        <f t="shared" si="774"/>
        <v>54.739999999997679</v>
      </c>
      <c r="C5477" s="428">
        <f t="shared" si="771"/>
        <v>54.74</v>
      </c>
      <c r="D5477" s="425">
        <f t="shared" si="766"/>
        <v>0.54740112260741913</v>
      </c>
      <c r="E5477" s="433">
        <f t="shared" si="772"/>
        <v>54.74</v>
      </c>
      <c r="F5477" s="430">
        <f t="shared" si="767"/>
        <v>0.55444420396701855</v>
      </c>
      <c r="G5477" s="439">
        <f t="shared" si="773"/>
        <v>54.74</v>
      </c>
      <c r="H5477" s="435">
        <f t="shared" si="768"/>
        <v>0.55444420396701855</v>
      </c>
      <c r="I5477" s="577">
        <f t="shared" si="773"/>
        <v>54.74</v>
      </c>
      <c r="J5477" s="573">
        <f t="shared" si="769"/>
        <v>0.93995711706053231</v>
      </c>
    </row>
    <row r="5478" spans="1:10" x14ac:dyDescent="0.25">
      <c r="A5478">
        <f t="shared" si="770"/>
        <v>0.54750112063781342</v>
      </c>
      <c r="B5478" s="2">
        <f t="shared" si="774"/>
        <v>54.749999999997677</v>
      </c>
      <c r="C5478" s="428">
        <f t="shared" si="771"/>
        <v>54.75</v>
      </c>
      <c r="D5478" s="425">
        <f t="shared" si="766"/>
        <v>0.54750112063783674</v>
      </c>
      <c r="E5478" s="433">
        <f t="shared" si="772"/>
        <v>54.75</v>
      </c>
      <c r="F5478" s="430">
        <f t="shared" si="767"/>
        <v>0.55454088078463115</v>
      </c>
      <c r="G5478" s="439">
        <f t="shared" si="773"/>
        <v>54.75</v>
      </c>
      <c r="H5478" s="435">
        <f t="shared" si="768"/>
        <v>0.55454088078463115</v>
      </c>
      <c r="I5478" s="577">
        <f t="shared" si="773"/>
        <v>54.75</v>
      </c>
      <c r="J5478" s="573">
        <f t="shared" si="769"/>
        <v>0.94004170755642802</v>
      </c>
    </row>
    <row r="5479" spans="1:10" x14ac:dyDescent="0.25">
      <c r="A5479">
        <f t="shared" si="770"/>
        <v>0.54760111867178929</v>
      </c>
      <c r="B5479" s="2">
        <f t="shared" si="774"/>
        <v>54.759999999997675</v>
      </c>
      <c r="C5479" s="428">
        <f t="shared" si="771"/>
        <v>54.76</v>
      </c>
      <c r="D5479" s="425">
        <f t="shared" si="766"/>
        <v>0.54760111867181249</v>
      </c>
      <c r="E5479" s="433">
        <f t="shared" si="772"/>
        <v>54.76</v>
      </c>
      <c r="F5479" s="430">
        <f t="shared" si="767"/>
        <v>0.55463755927114755</v>
      </c>
      <c r="G5479" s="439">
        <f t="shared" si="773"/>
        <v>54.76</v>
      </c>
      <c r="H5479" s="435">
        <f t="shared" si="768"/>
        <v>0.55463755927114755</v>
      </c>
      <c r="I5479" s="577">
        <f t="shared" si="773"/>
        <v>54.76</v>
      </c>
      <c r="J5479" s="573">
        <f t="shared" si="769"/>
        <v>0.94012629926205038</v>
      </c>
    </row>
    <row r="5480" spans="1:10" x14ac:dyDescent="0.25">
      <c r="A5480">
        <f t="shared" si="770"/>
        <v>0.54770111670931687</v>
      </c>
      <c r="B5480" s="2">
        <f t="shared" si="774"/>
        <v>54.769999999997673</v>
      </c>
      <c r="C5480" s="428">
        <f t="shared" si="771"/>
        <v>54.77</v>
      </c>
      <c r="D5480" s="425">
        <f t="shared" si="766"/>
        <v>0.54770111670934019</v>
      </c>
      <c r="E5480" s="433">
        <f t="shared" si="772"/>
        <v>54.77</v>
      </c>
      <c r="F5480" s="430">
        <f t="shared" si="767"/>
        <v>0.55473423942569966</v>
      </c>
      <c r="G5480" s="439">
        <f t="shared" si="773"/>
        <v>54.77</v>
      </c>
      <c r="H5480" s="435">
        <f t="shared" si="768"/>
        <v>0.55473423942569966</v>
      </c>
      <c r="I5480" s="577">
        <f t="shared" si="773"/>
        <v>54.77</v>
      </c>
      <c r="J5480" s="573">
        <f t="shared" si="769"/>
        <v>0.94021089217725795</v>
      </c>
    </row>
    <row r="5481" spans="1:10" x14ac:dyDescent="0.25">
      <c r="A5481">
        <f t="shared" si="770"/>
        <v>0.54780111475038984</v>
      </c>
      <c r="B5481" s="2">
        <f t="shared" si="774"/>
        <v>54.779999999997671</v>
      </c>
      <c r="C5481" s="428">
        <f t="shared" si="771"/>
        <v>54.78</v>
      </c>
      <c r="D5481" s="425">
        <f t="shared" si="766"/>
        <v>0.54780111475041315</v>
      </c>
      <c r="E5481" s="433">
        <f t="shared" si="772"/>
        <v>54.78</v>
      </c>
      <c r="F5481" s="430">
        <f t="shared" si="767"/>
        <v>0.5548309212474194</v>
      </c>
      <c r="G5481" s="439">
        <f t="shared" si="773"/>
        <v>54.78</v>
      </c>
      <c r="H5481" s="435">
        <f t="shared" si="768"/>
        <v>0.5548309212474194</v>
      </c>
      <c r="I5481" s="577">
        <f t="shared" si="773"/>
        <v>54.78</v>
      </c>
      <c r="J5481" s="573">
        <f t="shared" si="769"/>
        <v>0.9402954863019074</v>
      </c>
    </row>
    <row r="5482" spans="1:10" x14ac:dyDescent="0.25">
      <c r="A5482">
        <f t="shared" si="770"/>
        <v>0.54790111279500142</v>
      </c>
      <c r="B5482" s="2">
        <f t="shared" si="774"/>
        <v>54.789999999997669</v>
      </c>
      <c r="C5482" s="428">
        <f t="shared" si="771"/>
        <v>54.79</v>
      </c>
      <c r="D5482" s="425">
        <f t="shared" si="766"/>
        <v>0.54790111279502463</v>
      </c>
      <c r="E5482" s="433">
        <f t="shared" si="772"/>
        <v>54.79</v>
      </c>
      <c r="F5482" s="430">
        <f t="shared" si="767"/>
        <v>0.55492760473543956</v>
      </c>
      <c r="G5482" s="439">
        <f t="shared" si="773"/>
        <v>54.79</v>
      </c>
      <c r="H5482" s="435">
        <f t="shared" si="768"/>
        <v>0.55492760473543956</v>
      </c>
      <c r="I5482" s="577">
        <f t="shared" si="773"/>
        <v>54.79</v>
      </c>
      <c r="J5482" s="573">
        <f t="shared" si="769"/>
        <v>0.94038008163585707</v>
      </c>
    </row>
    <row r="5483" spans="1:10" x14ac:dyDescent="0.25">
      <c r="A5483">
        <f t="shared" si="770"/>
        <v>0.54800111084314496</v>
      </c>
      <c r="B5483" s="2">
        <f t="shared" si="774"/>
        <v>54.799999999997667</v>
      </c>
      <c r="C5483" s="428">
        <f t="shared" si="771"/>
        <v>54.8</v>
      </c>
      <c r="D5483" s="425">
        <f t="shared" si="766"/>
        <v>0.54800111084316816</v>
      </c>
      <c r="E5483" s="433">
        <f t="shared" si="772"/>
        <v>54.8</v>
      </c>
      <c r="F5483" s="430">
        <f t="shared" si="767"/>
        <v>0.5550242898888933</v>
      </c>
      <c r="G5483" s="439">
        <f t="shared" si="773"/>
        <v>54.8</v>
      </c>
      <c r="H5483" s="435">
        <f t="shared" si="768"/>
        <v>0.5550242898888933</v>
      </c>
      <c r="I5483" s="577">
        <f t="shared" si="773"/>
        <v>54.8</v>
      </c>
      <c r="J5483" s="573">
        <f t="shared" si="769"/>
        <v>0.94046467817896373</v>
      </c>
    </row>
    <row r="5484" spans="1:10" x14ac:dyDescent="0.25">
      <c r="A5484">
        <f t="shared" si="770"/>
        <v>0.54810110889481389</v>
      </c>
      <c r="B5484" s="2">
        <f t="shared" si="774"/>
        <v>54.809999999997665</v>
      </c>
      <c r="C5484" s="428">
        <f t="shared" si="771"/>
        <v>54.81</v>
      </c>
      <c r="D5484" s="425">
        <f t="shared" si="766"/>
        <v>0.54810110889483732</v>
      </c>
      <c r="E5484" s="433">
        <f t="shared" si="772"/>
        <v>54.81</v>
      </c>
      <c r="F5484" s="430">
        <f t="shared" si="767"/>
        <v>0.55512097670691385</v>
      </c>
      <c r="G5484" s="439">
        <f t="shared" si="773"/>
        <v>54.81</v>
      </c>
      <c r="H5484" s="435">
        <f t="shared" si="768"/>
        <v>0.55512097670691385</v>
      </c>
      <c r="I5484" s="577">
        <f t="shared" si="773"/>
        <v>54.81</v>
      </c>
      <c r="J5484" s="573">
        <f t="shared" si="769"/>
        <v>0.94054927593108595</v>
      </c>
    </row>
    <row r="5485" spans="1:10" x14ac:dyDescent="0.25">
      <c r="A5485">
        <f t="shared" si="770"/>
        <v>0.5482011069500019</v>
      </c>
      <c r="B5485" s="2">
        <f t="shared" si="774"/>
        <v>54.819999999997663</v>
      </c>
      <c r="C5485" s="428">
        <f t="shared" si="771"/>
        <v>54.82</v>
      </c>
      <c r="D5485" s="425">
        <f t="shared" si="766"/>
        <v>0.54820110695002533</v>
      </c>
      <c r="E5485" s="433">
        <f t="shared" si="772"/>
        <v>54.82</v>
      </c>
      <c r="F5485" s="430">
        <f t="shared" si="767"/>
        <v>0.55521766518863558</v>
      </c>
      <c r="G5485" s="439">
        <f t="shared" si="773"/>
        <v>54.82</v>
      </c>
      <c r="H5485" s="435">
        <f t="shared" si="768"/>
        <v>0.55521766518863558</v>
      </c>
      <c r="I5485" s="577">
        <f t="shared" si="773"/>
        <v>54.82</v>
      </c>
      <c r="J5485" s="573">
        <f t="shared" si="769"/>
        <v>0.94063387489208072</v>
      </c>
    </row>
    <row r="5486" spans="1:10" x14ac:dyDescent="0.25">
      <c r="A5486">
        <f t="shared" si="770"/>
        <v>0.54830110500870233</v>
      </c>
      <c r="B5486" s="2">
        <f t="shared" si="774"/>
        <v>54.829999999997661</v>
      </c>
      <c r="C5486" s="428">
        <f t="shared" si="771"/>
        <v>54.83</v>
      </c>
      <c r="D5486" s="425">
        <f t="shared" si="766"/>
        <v>0.54830110500872575</v>
      </c>
      <c r="E5486" s="433">
        <f t="shared" si="772"/>
        <v>54.83</v>
      </c>
      <c r="F5486" s="430">
        <f t="shared" si="767"/>
        <v>0.55531435533319251</v>
      </c>
      <c r="G5486" s="439">
        <f t="shared" si="773"/>
        <v>54.83</v>
      </c>
      <c r="H5486" s="435">
        <f t="shared" si="768"/>
        <v>0.55531435533319251</v>
      </c>
      <c r="I5486" s="577">
        <f t="shared" si="773"/>
        <v>54.83</v>
      </c>
      <c r="J5486" s="573">
        <f t="shared" si="769"/>
        <v>0.94071847506180573</v>
      </c>
    </row>
    <row r="5487" spans="1:10" x14ac:dyDescent="0.25">
      <c r="A5487">
        <f t="shared" si="770"/>
        <v>0.5484011030709085</v>
      </c>
      <c r="B5487" s="2">
        <f t="shared" si="774"/>
        <v>54.839999999997659</v>
      </c>
      <c r="C5487" s="428">
        <f t="shared" si="771"/>
        <v>54.84</v>
      </c>
      <c r="D5487" s="425">
        <f t="shared" si="766"/>
        <v>0.54840110307093204</v>
      </c>
      <c r="E5487" s="433">
        <f t="shared" si="772"/>
        <v>54.84</v>
      </c>
      <c r="F5487" s="430">
        <f t="shared" si="767"/>
        <v>0.55541104713971989</v>
      </c>
      <c r="G5487" s="439">
        <f t="shared" si="773"/>
        <v>54.84</v>
      </c>
      <c r="H5487" s="435">
        <f t="shared" si="768"/>
        <v>0.55541104713971989</v>
      </c>
      <c r="I5487" s="577">
        <f t="shared" si="773"/>
        <v>54.84</v>
      </c>
      <c r="J5487" s="573">
        <f t="shared" si="769"/>
        <v>0.9408030764401194</v>
      </c>
    </row>
    <row r="5488" spans="1:10" x14ac:dyDescent="0.25">
      <c r="A5488">
        <f t="shared" si="770"/>
        <v>0.54850110113661421</v>
      </c>
      <c r="B5488" s="2">
        <f t="shared" si="774"/>
        <v>54.849999999997657</v>
      </c>
      <c r="C5488" s="428">
        <f t="shared" si="771"/>
        <v>54.85</v>
      </c>
      <c r="D5488" s="425">
        <f t="shared" si="766"/>
        <v>0.54850110113663775</v>
      </c>
      <c r="E5488" s="433">
        <f t="shared" si="772"/>
        <v>54.85</v>
      </c>
      <c r="F5488" s="430">
        <f t="shared" si="767"/>
        <v>0.55550774060735286</v>
      </c>
      <c r="G5488" s="439">
        <f t="shared" si="773"/>
        <v>54.85</v>
      </c>
      <c r="H5488" s="435">
        <f t="shared" si="768"/>
        <v>0.55550774060735286</v>
      </c>
      <c r="I5488" s="577">
        <f t="shared" si="773"/>
        <v>54.85</v>
      </c>
      <c r="J5488" s="573">
        <f t="shared" si="769"/>
        <v>0.94088767902687864</v>
      </c>
    </row>
    <row r="5489" spans="1:10" x14ac:dyDescent="0.25">
      <c r="A5489">
        <f t="shared" si="770"/>
        <v>0.54860109920581279</v>
      </c>
      <c r="B5489" s="2">
        <f t="shared" si="774"/>
        <v>54.859999999997655</v>
      </c>
      <c r="C5489" s="428">
        <f t="shared" si="771"/>
        <v>54.86</v>
      </c>
      <c r="D5489" s="425">
        <f t="shared" si="766"/>
        <v>0.54860109920583633</v>
      </c>
      <c r="E5489" s="433">
        <f t="shared" si="772"/>
        <v>54.86</v>
      </c>
      <c r="F5489" s="430">
        <f t="shared" si="767"/>
        <v>0.55560443573522711</v>
      </c>
      <c r="G5489" s="439">
        <f t="shared" si="773"/>
        <v>54.86</v>
      </c>
      <c r="H5489" s="435">
        <f t="shared" si="768"/>
        <v>0.55560443573522711</v>
      </c>
      <c r="I5489" s="577">
        <f t="shared" si="773"/>
        <v>54.86</v>
      </c>
      <c r="J5489" s="573">
        <f t="shared" si="769"/>
        <v>0.94097228282194156</v>
      </c>
    </row>
    <row r="5490" spans="1:10" x14ac:dyDescent="0.25">
      <c r="A5490">
        <f t="shared" si="770"/>
        <v>0.54870109727849781</v>
      </c>
      <c r="B5490" s="2">
        <f t="shared" si="774"/>
        <v>54.869999999997653</v>
      </c>
      <c r="C5490" s="428">
        <f t="shared" si="771"/>
        <v>54.87</v>
      </c>
      <c r="D5490" s="425">
        <f t="shared" si="766"/>
        <v>0.54870109727852123</v>
      </c>
      <c r="E5490" s="433">
        <f t="shared" si="772"/>
        <v>54.87</v>
      </c>
      <c r="F5490" s="430">
        <f t="shared" si="767"/>
        <v>0.55570113252247888</v>
      </c>
      <c r="G5490" s="439">
        <f t="shared" si="773"/>
        <v>54.87</v>
      </c>
      <c r="H5490" s="435">
        <f t="shared" si="768"/>
        <v>0.55570113252247888</v>
      </c>
      <c r="I5490" s="577">
        <f t="shared" si="773"/>
        <v>54.87</v>
      </c>
      <c r="J5490" s="573">
        <f t="shared" si="769"/>
        <v>0.94105688782516583</v>
      </c>
    </row>
    <row r="5491" spans="1:10" x14ac:dyDescent="0.25">
      <c r="A5491">
        <f t="shared" si="770"/>
        <v>0.5488010953546627</v>
      </c>
      <c r="B5491" s="2">
        <f t="shared" si="774"/>
        <v>54.879999999997651</v>
      </c>
      <c r="C5491" s="428">
        <f t="shared" si="771"/>
        <v>54.88</v>
      </c>
      <c r="D5491" s="425">
        <f t="shared" si="766"/>
        <v>0.54880109535468613</v>
      </c>
      <c r="E5491" s="433">
        <f t="shared" si="772"/>
        <v>54.88</v>
      </c>
      <c r="F5491" s="430">
        <f t="shared" si="767"/>
        <v>0.55579783096824509</v>
      </c>
      <c r="G5491" s="439">
        <f t="shared" si="773"/>
        <v>54.88</v>
      </c>
      <c r="H5491" s="435">
        <f t="shared" si="768"/>
        <v>0.55579783096824509</v>
      </c>
      <c r="I5491" s="577">
        <f t="shared" si="773"/>
        <v>54.88</v>
      </c>
      <c r="J5491" s="573">
        <f t="shared" si="769"/>
        <v>0.94114149403640934</v>
      </c>
    </row>
    <row r="5492" spans="1:10" x14ac:dyDescent="0.25">
      <c r="A5492">
        <f t="shared" si="770"/>
        <v>0.54890109343430105</v>
      </c>
      <c r="B5492" s="2">
        <f t="shared" si="774"/>
        <v>54.889999999997649</v>
      </c>
      <c r="C5492" s="428">
        <f t="shared" si="771"/>
        <v>54.89</v>
      </c>
      <c r="D5492" s="425">
        <f t="shared" si="766"/>
        <v>0.54890109343432458</v>
      </c>
      <c r="E5492" s="433">
        <f t="shared" si="772"/>
        <v>54.89</v>
      </c>
      <c r="F5492" s="430">
        <f t="shared" si="767"/>
        <v>0.55589453107166265</v>
      </c>
      <c r="G5492" s="439">
        <f t="shared" si="773"/>
        <v>54.89</v>
      </c>
      <c r="H5492" s="435">
        <f t="shared" si="768"/>
        <v>0.55589453107166265</v>
      </c>
      <c r="I5492" s="577">
        <f t="shared" si="773"/>
        <v>54.89</v>
      </c>
      <c r="J5492" s="573">
        <f t="shared" si="769"/>
        <v>0.94122610145552976</v>
      </c>
    </row>
    <row r="5493" spans="1:10" x14ac:dyDescent="0.25">
      <c r="A5493">
        <f t="shared" si="770"/>
        <v>0.54900109151740639</v>
      </c>
      <c r="B5493" s="2">
        <f t="shared" si="774"/>
        <v>54.899999999997647</v>
      </c>
      <c r="C5493" s="428">
        <f t="shared" si="771"/>
        <v>54.9</v>
      </c>
      <c r="D5493" s="425">
        <f t="shared" si="766"/>
        <v>0.54900109151742993</v>
      </c>
      <c r="E5493" s="433">
        <f t="shared" si="772"/>
        <v>54.9</v>
      </c>
      <c r="F5493" s="430">
        <f t="shared" si="767"/>
        <v>0.55599123283186913</v>
      </c>
      <c r="G5493" s="439">
        <f t="shared" si="773"/>
        <v>54.9</v>
      </c>
      <c r="H5493" s="435">
        <f t="shared" si="768"/>
        <v>0.55599123283186913</v>
      </c>
      <c r="I5493" s="577">
        <f t="shared" si="773"/>
        <v>54.9</v>
      </c>
      <c r="J5493" s="573">
        <f t="shared" si="769"/>
        <v>0.94131071008238532</v>
      </c>
    </row>
    <row r="5494" spans="1:10" x14ac:dyDescent="0.25">
      <c r="A5494">
        <f t="shared" si="770"/>
        <v>0.5491010896039723</v>
      </c>
      <c r="B5494" s="2">
        <f t="shared" si="774"/>
        <v>54.909999999997645</v>
      </c>
      <c r="C5494" s="428">
        <f t="shared" si="771"/>
        <v>54.91</v>
      </c>
      <c r="D5494" s="425">
        <f t="shared" si="766"/>
        <v>0.54910108960399584</v>
      </c>
      <c r="E5494" s="433">
        <f t="shared" si="772"/>
        <v>54.91</v>
      </c>
      <c r="F5494" s="430">
        <f t="shared" si="767"/>
        <v>0.55608793624800235</v>
      </c>
      <c r="G5494" s="439">
        <f t="shared" si="773"/>
        <v>54.91</v>
      </c>
      <c r="H5494" s="435">
        <f t="shared" si="768"/>
        <v>0.55608793624800235</v>
      </c>
      <c r="I5494" s="577">
        <f t="shared" si="773"/>
        <v>54.91</v>
      </c>
      <c r="J5494" s="573">
        <f t="shared" si="769"/>
        <v>0.94139531991683334</v>
      </c>
    </row>
    <row r="5495" spans="1:10" x14ac:dyDescent="0.25">
      <c r="A5495">
        <f t="shared" si="770"/>
        <v>0.54920108769399245</v>
      </c>
      <c r="B5495" s="2">
        <f t="shared" si="774"/>
        <v>54.919999999997643</v>
      </c>
      <c r="C5495" s="428">
        <f t="shared" si="771"/>
        <v>54.92</v>
      </c>
      <c r="D5495" s="425">
        <f t="shared" si="766"/>
        <v>0.5492010876940161</v>
      </c>
      <c r="E5495" s="433">
        <f t="shared" si="772"/>
        <v>54.92</v>
      </c>
      <c r="F5495" s="430">
        <f t="shared" si="767"/>
        <v>0.55618464131920142</v>
      </c>
      <c r="G5495" s="439">
        <f t="shared" si="773"/>
        <v>54.92</v>
      </c>
      <c r="H5495" s="435">
        <f t="shared" si="768"/>
        <v>0.55618464131920142</v>
      </c>
      <c r="I5495" s="577">
        <f t="shared" si="773"/>
        <v>54.92</v>
      </c>
      <c r="J5495" s="573">
        <f t="shared" si="769"/>
        <v>0.94147993095873228</v>
      </c>
    </row>
    <row r="5496" spans="1:10" x14ac:dyDescent="0.25">
      <c r="A5496">
        <f t="shared" si="770"/>
        <v>0.54930108578746029</v>
      </c>
      <c r="B5496" s="2">
        <f t="shared" si="774"/>
        <v>54.929999999997641</v>
      </c>
      <c r="C5496" s="428">
        <f t="shared" si="771"/>
        <v>54.93</v>
      </c>
      <c r="D5496" s="425">
        <f t="shared" si="766"/>
        <v>0.54930108578748393</v>
      </c>
      <c r="E5496" s="433">
        <f t="shared" si="772"/>
        <v>54.93</v>
      </c>
      <c r="F5496" s="430">
        <f t="shared" si="767"/>
        <v>0.5562813480446045</v>
      </c>
      <c r="G5496" s="439">
        <f t="shared" si="773"/>
        <v>54.93</v>
      </c>
      <c r="H5496" s="435">
        <f t="shared" si="768"/>
        <v>0.5562813480446045</v>
      </c>
      <c r="I5496" s="577">
        <f t="shared" si="773"/>
        <v>54.93</v>
      </c>
      <c r="J5496" s="573">
        <f t="shared" si="769"/>
        <v>0.94156454320793925</v>
      </c>
    </row>
    <row r="5497" spans="1:10" x14ac:dyDescent="0.25">
      <c r="A5497">
        <f t="shared" si="770"/>
        <v>0.54940108388436959</v>
      </c>
      <c r="B5497" s="2">
        <f t="shared" si="774"/>
        <v>54.939999999997639</v>
      </c>
      <c r="C5497" s="428">
        <f t="shared" si="771"/>
        <v>54.94</v>
      </c>
      <c r="D5497" s="425">
        <f t="shared" si="766"/>
        <v>0.54940108388439324</v>
      </c>
      <c r="E5497" s="433">
        <f t="shared" si="772"/>
        <v>54.94</v>
      </c>
      <c r="F5497" s="430">
        <f t="shared" si="767"/>
        <v>0.55637805642335136</v>
      </c>
      <c r="G5497" s="439">
        <f t="shared" si="773"/>
        <v>54.94</v>
      </c>
      <c r="H5497" s="435">
        <f t="shared" si="768"/>
        <v>0.55637805642335136</v>
      </c>
      <c r="I5497" s="577">
        <f t="shared" si="773"/>
        <v>54.94</v>
      </c>
      <c r="J5497" s="573">
        <f t="shared" si="769"/>
        <v>0.94164915666431315</v>
      </c>
    </row>
    <row r="5498" spans="1:10" x14ac:dyDescent="0.25">
      <c r="A5498">
        <f t="shared" si="770"/>
        <v>0.54950108198471381</v>
      </c>
      <c r="B5498" s="2">
        <f t="shared" si="774"/>
        <v>54.949999999997637</v>
      </c>
      <c r="C5498" s="428">
        <f t="shared" si="771"/>
        <v>54.95</v>
      </c>
      <c r="D5498" s="425">
        <f t="shared" si="766"/>
        <v>0.54950108198473746</v>
      </c>
      <c r="E5498" s="433">
        <f t="shared" si="772"/>
        <v>54.95</v>
      </c>
      <c r="F5498" s="430">
        <f t="shared" si="767"/>
        <v>0.55647476645458172</v>
      </c>
      <c r="G5498" s="439">
        <f t="shared" si="773"/>
        <v>54.95</v>
      </c>
      <c r="H5498" s="435">
        <f t="shared" si="768"/>
        <v>0.55647476645458172</v>
      </c>
      <c r="I5498" s="577">
        <f t="shared" si="773"/>
        <v>54.95</v>
      </c>
      <c r="J5498" s="573">
        <f t="shared" si="769"/>
        <v>0.9417337713277113</v>
      </c>
    </row>
    <row r="5499" spans="1:10" x14ac:dyDescent="0.25">
      <c r="A5499">
        <f t="shared" si="770"/>
        <v>0.54960108008848674</v>
      </c>
      <c r="B5499" s="2">
        <f t="shared" si="774"/>
        <v>54.959999999997635</v>
      </c>
      <c r="C5499" s="428">
        <f t="shared" si="771"/>
        <v>54.96</v>
      </c>
      <c r="D5499" s="425">
        <f t="shared" si="766"/>
        <v>0.54960108008851039</v>
      </c>
      <c r="E5499" s="433">
        <f t="shared" si="772"/>
        <v>54.96</v>
      </c>
      <c r="F5499" s="430">
        <f t="shared" si="767"/>
        <v>0.55657147813743568</v>
      </c>
      <c r="G5499" s="439">
        <f t="shared" si="773"/>
        <v>54.96</v>
      </c>
      <c r="H5499" s="435">
        <f t="shared" si="768"/>
        <v>0.55657147813743568</v>
      </c>
      <c r="I5499" s="577">
        <f t="shared" si="773"/>
        <v>54.96</v>
      </c>
      <c r="J5499" s="573">
        <f t="shared" si="769"/>
        <v>0.94181838719799205</v>
      </c>
    </row>
    <row r="5500" spans="1:10" x14ac:dyDescent="0.25">
      <c r="A5500">
        <f t="shared" si="770"/>
        <v>0.5497010781956817</v>
      </c>
      <c r="B5500" s="2">
        <f t="shared" si="774"/>
        <v>54.969999999997633</v>
      </c>
      <c r="C5500" s="428">
        <f t="shared" si="771"/>
        <v>54.97</v>
      </c>
      <c r="D5500" s="425">
        <f t="shared" si="766"/>
        <v>0.54970107819570546</v>
      </c>
      <c r="E5500" s="433">
        <f t="shared" si="772"/>
        <v>54.97</v>
      </c>
      <c r="F5500" s="430">
        <f t="shared" si="767"/>
        <v>0.55666819147105406</v>
      </c>
      <c r="G5500" s="439">
        <f t="shared" si="773"/>
        <v>54.97</v>
      </c>
      <c r="H5500" s="435">
        <f t="shared" si="768"/>
        <v>0.55666819147105406</v>
      </c>
      <c r="I5500" s="577">
        <f t="shared" si="773"/>
        <v>54.97</v>
      </c>
      <c r="J5500" s="573">
        <f t="shared" si="769"/>
        <v>0.94190300427501261</v>
      </c>
    </row>
    <row r="5501" spans="1:10" x14ac:dyDescent="0.25">
      <c r="A5501">
        <f t="shared" si="770"/>
        <v>0.54980107630629271</v>
      </c>
      <c r="B5501" s="2">
        <f t="shared" si="774"/>
        <v>54.979999999997631</v>
      </c>
      <c r="C5501" s="428">
        <f t="shared" si="771"/>
        <v>54.98</v>
      </c>
      <c r="D5501" s="425">
        <f t="shared" si="766"/>
        <v>0.54980107630631647</v>
      </c>
      <c r="E5501" s="433">
        <f t="shared" si="772"/>
        <v>54.98</v>
      </c>
      <c r="F5501" s="430">
        <f t="shared" si="767"/>
        <v>0.55676490645457821</v>
      </c>
      <c r="G5501" s="439">
        <f t="shared" si="773"/>
        <v>54.98</v>
      </c>
      <c r="H5501" s="435">
        <f t="shared" si="768"/>
        <v>0.55676490645457821</v>
      </c>
      <c r="I5501" s="577">
        <f t="shared" si="773"/>
        <v>54.98</v>
      </c>
      <c r="J5501" s="573">
        <f t="shared" si="769"/>
        <v>0.94198762255863222</v>
      </c>
    </row>
    <row r="5502" spans="1:10" x14ac:dyDescent="0.25">
      <c r="A5502">
        <f t="shared" si="770"/>
        <v>0.54990107442031322</v>
      </c>
      <c r="B5502" s="2">
        <f t="shared" si="774"/>
        <v>54.989999999997629</v>
      </c>
      <c r="C5502" s="428">
        <f t="shared" si="771"/>
        <v>54.99</v>
      </c>
      <c r="D5502" s="425">
        <f t="shared" si="766"/>
        <v>0.54990107442033709</v>
      </c>
      <c r="E5502" s="433">
        <f t="shared" si="772"/>
        <v>54.99</v>
      </c>
      <c r="F5502" s="430">
        <f t="shared" si="767"/>
        <v>0.55686162308714926</v>
      </c>
      <c r="G5502" s="439">
        <f t="shared" si="773"/>
        <v>54.99</v>
      </c>
      <c r="H5502" s="435">
        <f t="shared" si="768"/>
        <v>0.55686162308714926</v>
      </c>
      <c r="I5502" s="577">
        <f t="shared" si="773"/>
        <v>54.99</v>
      </c>
      <c r="J5502" s="573">
        <f t="shared" si="769"/>
        <v>0.94207224204870776</v>
      </c>
    </row>
    <row r="5503" spans="1:10" x14ac:dyDescent="0.25">
      <c r="A5503">
        <f t="shared" si="770"/>
        <v>0.550001072537737</v>
      </c>
      <c r="B5503" s="2">
        <f t="shared" si="774"/>
        <v>54.999999999997627</v>
      </c>
      <c r="C5503" s="428">
        <f t="shared" si="771"/>
        <v>55</v>
      </c>
      <c r="D5503" s="425">
        <f t="shared" si="766"/>
        <v>0.55000107253776076</v>
      </c>
      <c r="E5503" s="433">
        <f t="shared" si="772"/>
        <v>55</v>
      </c>
      <c r="F5503" s="430">
        <f t="shared" si="767"/>
        <v>0.55695834136790956</v>
      </c>
      <c r="G5503" s="439">
        <f t="shared" si="773"/>
        <v>55</v>
      </c>
      <c r="H5503" s="435">
        <f t="shared" si="768"/>
        <v>0.55695834136790956</v>
      </c>
      <c r="I5503" s="577">
        <f t="shared" si="773"/>
        <v>55</v>
      </c>
      <c r="J5503" s="573">
        <f t="shared" si="769"/>
        <v>0.94215686274509802</v>
      </c>
    </row>
    <row r="5504" spans="1:10" x14ac:dyDescent="0.25">
      <c r="A5504">
        <f t="shared" si="770"/>
        <v>0.55010107065855762</v>
      </c>
      <c r="B5504" s="2">
        <f t="shared" si="774"/>
        <v>55.009999999997625</v>
      </c>
      <c r="C5504" s="428">
        <f t="shared" si="771"/>
        <v>55.01</v>
      </c>
      <c r="D5504" s="425">
        <f t="shared" si="766"/>
        <v>0.55010107065858138</v>
      </c>
      <c r="E5504" s="433">
        <f t="shared" si="772"/>
        <v>55.01</v>
      </c>
      <c r="F5504" s="430">
        <f t="shared" si="767"/>
        <v>0.55705506129600157</v>
      </c>
      <c r="G5504" s="439">
        <f t="shared" si="773"/>
        <v>55.01</v>
      </c>
      <c r="H5504" s="435">
        <f t="shared" si="768"/>
        <v>0.55705506129600157</v>
      </c>
      <c r="I5504" s="577">
        <f t="shared" si="773"/>
        <v>55.01</v>
      </c>
      <c r="J5504" s="573">
        <f t="shared" si="769"/>
        <v>0.94224148464766089</v>
      </c>
    </row>
    <row r="5505" spans="1:10" x14ac:dyDescent="0.25">
      <c r="A5505">
        <f t="shared" si="770"/>
        <v>0.55020106878276887</v>
      </c>
      <c r="B5505" s="2">
        <f t="shared" si="774"/>
        <v>55.019999999997623</v>
      </c>
      <c r="C5505" s="428">
        <f t="shared" si="771"/>
        <v>55.02</v>
      </c>
      <c r="D5505" s="425">
        <f t="shared" si="766"/>
        <v>0.55020106878279273</v>
      </c>
      <c r="E5505" s="433">
        <f t="shared" si="772"/>
        <v>55.02</v>
      </c>
      <c r="F5505" s="430">
        <f t="shared" si="767"/>
        <v>0.5571517828705681</v>
      </c>
      <c r="G5505" s="439">
        <f t="shared" si="773"/>
        <v>55.02</v>
      </c>
      <c r="H5505" s="435">
        <f t="shared" si="768"/>
        <v>0.5571517828705681</v>
      </c>
      <c r="I5505" s="577">
        <f t="shared" si="773"/>
        <v>55.02</v>
      </c>
      <c r="J5505" s="573">
        <f t="shared" si="769"/>
        <v>0.94232610775625425</v>
      </c>
    </row>
    <row r="5506" spans="1:10" x14ac:dyDescent="0.25">
      <c r="A5506">
        <f t="shared" si="770"/>
        <v>0.55030106691036462</v>
      </c>
      <c r="B5506" s="2">
        <f t="shared" si="774"/>
        <v>55.029999999997621</v>
      </c>
      <c r="C5506" s="428">
        <f t="shared" si="771"/>
        <v>55.03</v>
      </c>
      <c r="D5506" s="425">
        <f t="shared" si="766"/>
        <v>0.55030106691038838</v>
      </c>
      <c r="E5506" s="433">
        <f t="shared" si="772"/>
        <v>55.03</v>
      </c>
      <c r="F5506" s="430">
        <f t="shared" si="767"/>
        <v>0.5572485060907526</v>
      </c>
      <c r="G5506" s="439">
        <f t="shared" si="773"/>
        <v>55.03</v>
      </c>
      <c r="H5506" s="435">
        <f t="shared" si="768"/>
        <v>0.5572485060907526</v>
      </c>
      <c r="I5506" s="577">
        <f t="shared" si="773"/>
        <v>55.03</v>
      </c>
      <c r="J5506" s="573">
        <f t="shared" si="769"/>
        <v>0.94241073207073689</v>
      </c>
    </row>
    <row r="5507" spans="1:10" x14ac:dyDescent="0.25">
      <c r="A5507">
        <f t="shared" si="770"/>
        <v>0.55040106504133823</v>
      </c>
      <c r="B5507" s="2">
        <f t="shared" si="774"/>
        <v>55.039999999997619</v>
      </c>
      <c r="C5507" s="428">
        <f t="shared" si="771"/>
        <v>55.04</v>
      </c>
      <c r="D5507" s="425">
        <f t="shared" ref="D5507:D5570" si="775">(((1+C5507/100)^D$2)*C5507/100)/(((1+C5507/100)^D$2)-1)</f>
        <v>0.5504010650413621</v>
      </c>
      <c r="E5507" s="433">
        <f t="shared" si="772"/>
        <v>55.04</v>
      </c>
      <c r="F5507" s="430">
        <f t="shared" ref="F5507:F5570" si="776">(((1+E5507/100)^F$2)*E5507/100)/(((1+E5507/100)^F$2)-1)</f>
        <v>0.55734523095569866</v>
      </c>
      <c r="G5507" s="439">
        <f t="shared" si="773"/>
        <v>55.04</v>
      </c>
      <c r="H5507" s="435">
        <f t="shared" ref="H5507:H5570" si="777">(((1+G5507/100)^H$2)*G5507/100)/(((1+G5507/100)^H$2)-1)</f>
        <v>0.55734523095569866</v>
      </c>
      <c r="I5507" s="577">
        <f t="shared" si="773"/>
        <v>55.04</v>
      </c>
      <c r="J5507" s="573">
        <f t="shared" ref="J5507:J5570" si="778">(((1+I5507/100)^J$2)*I5507/100)/(((1+I5507/100)^J$2)-1)</f>
        <v>0.94249535759096603</v>
      </c>
    </row>
    <row r="5508" spans="1:10" x14ac:dyDescent="0.25">
      <c r="A5508">
        <f t="shared" si="770"/>
        <v>0.5505010631756837</v>
      </c>
      <c r="B5508" s="2">
        <f t="shared" si="774"/>
        <v>55.049999999997617</v>
      </c>
      <c r="C5508" s="428">
        <f t="shared" si="771"/>
        <v>55.05</v>
      </c>
      <c r="D5508" s="425">
        <f t="shared" si="775"/>
        <v>0.55050106317570746</v>
      </c>
      <c r="E5508" s="433">
        <f t="shared" si="772"/>
        <v>55.05</v>
      </c>
      <c r="F5508" s="430">
        <f t="shared" si="776"/>
        <v>0.55744195746455083</v>
      </c>
      <c r="G5508" s="439">
        <f t="shared" si="773"/>
        <v>55.05</v>
      </c>
      <c r="H5508" s="435">
        <f t="shared" si="777"/>
        <v>0.55744195746455083</v>
      </c>
      <c r="I5508" s="577">
        <f t="shared" si="773"/>
        <v>55.05</v>
      </c>
      <c r="J5508" s="573">
        <f t="shared" si="778"/>
        <v>0.94257998431680057</v>
      </c>
    </row>
    <row r="5509" spans="1:10" x14ac:dyDescent="0.25">
      <c r="A5509">
        <f t="shared" ref="A5509:A5572" si="779">(((1+B5509/100)^A$2)*B5509/100)/(((1+B5509/100)^A$2)-1)</f>
        <v>0.5506010613133947</v>
      </c>
      <c r="B5509" s="2">
        <f t="shared" si="774"/>
        <v>55.059999999997615</v>
      </c>
      <c r="C5509" s="428">
        <f t="shared" si="771"/>
        <v>55.06</v>
      </c>
      <c r="D5509" s="425">
        <f t="shared" si="775"/>
        <v>0.55060106131341857</v>
      </c>
      <c r="E5509" s="433">
        <f t="shared" si="772"/>
        <v>55.06</v>
      </c>
      <c r="F5509" s="430">
        <f t="shared" si="776"/>
        <v>0.5575386856164537</v>
      </c>
      <c r="G5509" s="439">
        <f t="shared" si="773"/>
        <v>55.06</v>
      </c>
      <c r="H5509" s="435">
        <f t="shared" si="777"/>
        <v>0.5575386856164537</v>
      </c>
      <c r="I5509" s="577">
        <f t="shared" si="773"/>
        <v>55.06</v>
      </c>
      <c r="J5509" s="573">
        <f t="shared" si="778"/>
        <v>0.9426646122480985</v>
      </c>
    </row>
    <row r="5510" spans="1:10" x14ac:dyDescent="0.25">
      <c r="A5510">
        <f t="shared" si="779"/>
        <v>0.5507010594544649</v>
      </c>
      <c r="B5510" s="2">
        <f t="shared" si="774"/>
        <v>55.069999999997613</v>
      </c>
      <c r="C5510" s="428">
        <f t="shared" ref="C5510:C5573" si="780">ROUND(C5509+0.01,2)</f>
        <v>55.07</v>
      </c>
      <c r="D5510" s="425">
        <f t="shared" si="775"/>
        <v>0.55070105945448888</v>
      </c>
      <c r="E5510" s="433">
        <f t="shared" ref="E5510:E5573" si="781">ROUND(E5509+0.01,2)</f>
        <v>55.07</v>
      </c>
      <c r="F5510" s="430">
        <f t="shared" si="776"/>
        <v>0.55763541541055239</v>
      </c>
      <c r="G5510" s="439">
        <f t="shared" ref="G5510:I5573" si="782">ROUND(G5509+0.01,2)</f>
        <v>55.07</v>
      </c>
      <c r="H5510" s="435">
        <f t="shared" si="777"/>
        <v>0.55763541541055239</v>
      </c>
      <c r="I5510" s="577">
        <f t="shared" si="782"/>
        <v>55.07</v>
      </c>
      <c r="J5510" s="573">
        <f t="shared" si="778"/>
        <v>0.94274924138471805</v>
      </c>
    </row>
    <row r="5511" spans="1:10" x14ac:dyDescent="0.25">
      <c r="A5511">
        <f t="shared" si="779"/>
        <v>0.5508010575988882</v>
      </c>
      <c r="B5511" s="2">
        <f t="shared" si="774"/>
        <v>55.079999999997611</v>
      </c>
      <c r="C5511" s="428">
        <f t="shared" si="780"/>
        <v>55.08</v>
      </c>
      <c r="D5511" s="425">
        <f t="shared" si="775"/>
        <v>0.55080105759891207</v>
      </c>
      <c r="E5511" s="433">
        <f t="shared" si="781"/>
        <v>55.08</v>
      </c>
      <c r="F5511" s="430">
        <f t="shared" si="776"/>
        <v>0.55773214684599259</v>
      </c>
      <c r="G5511" s="439">
        <f t="shared" si="782"/>
        <v>55.08</v>
      </c>
      <c r="H5511" s="435">
        <f t="shared" si="777"/>
        <v>0.55773214684599259</v>
      </c>
      <c r="I5511" s="577">
        <f t="shared" si="782"/>
        <v>55.08</v>
      </c>
      <c r="J5511" s="573">
        <f t="shared" si="778"/>
        <v>0.94283387172651734</v>
      </c>
    </row>
    <row r="5512" spans="1:10" x14ac:dyDescent="0.25">
      <c r="A5512">
        <f t="shared" si="779"/>
        <v>0.55090105574665837</v>
      </c>
      <c r="B5512" s="2">
        <f t="shared" si="774"/>
        <v>55.089999999997609</v>
      </c>
      <c r="C5512" s="428">
        <f t="shared" si="780"/>
        <v>55.09</v>
      </c>
      <c r="D5512" s="425">
        <f t="shared" si="775"/>
        <v>0.55090105574668236</v>
      </c>
      <c r="E5512" s="433">
        <f t="shared" si="781"/>
        <v>55.09</v>
      </c>
      <c r="F5512" s="430">
        <f t="shared" si="776"/>
        <v>0.5578288799219201</v>
      </c>
      <c r="G5512" s="439">
        <f t="shared" si="782"/>
        <v>55.09</v>
      </c>
      <c r="H5512" s="435">
        <f t="shared" si="777"/>
        <v>0.5578288799219201</v>
      </c>
      <c r="I5512" s="577">
        <f t="shared" si="782"/>
        <v>55.09</v>
      </c>
      <c r="J5512" s="573">
        <f t="shared" si="778"/>
        <v>0.94291850327335447</v>
      </c>
    </row>
    <row r="5513" spans="1:10" x14ac:dyDescent="0.25">
      <c r="A5513">
        <f t="shared" si="779"/>
        <v>0.55100105389776921</v>
      </c>
      <c r="B5513" s="2">
        <f t="shared" si="774"/>
        <v>55.099999999997607</v>
      </c>
      <c r="C5513" s="428">
        <f t="shared" si="780"/>
        <v>55.1</v>
      </c>
      <c r="D5513" s="425">
        <f t="shared" si="775"/>
        <v>0.55100105389779319</v>
      </c>
      <c r="E5513" s="433">
        <f t="shared" si="781"/>
        <v>55.1</v>
      </c>
      <c r="F5513" s="430">
        <f t="shared" si="776"/>
        <v>0.55792561463748158</v>
      </c>
      <c r="G5513" s="439">
        <f t="shared" si="782"/>
        <v>55.1</v>
      </c>
      <c r="H5513" s="435">
        <f t="shared" si="777"/>
        <v>0.55792561463748158</v>
      </c>
      <c r="I5513" s="577">
        <f t="shared" si="782"/>
        <v>55.1</v>
      </c>
      <c r="J5513" s="573">
        <f t="shared" si="778"/>
        <v>0.94300313602508834</v>
      </c>
    </row>
    <row r="5514" spans="1:10" x14ac:dyDescent="0.25">
      <c r="A5514">
        <f t="shared" si="779"/>
        <v>0.55110105205221449</v>
      </c>
      <c r="B5514" s="2">
        <f t="shared" si="774"/>
        <v>55.109999999997605</v>
      </c>
      <c r="C5514" s="428">
        <f t="shared" si="780"/>
        <v>55.11</v>
      </c>
      <c r="D5514" s="425">
        <f t="shared" si="775"/>
        <v>0.55110105205223836</v>
      </c>
      <c r="E5514" s="433">
        <f t="shared" si="781"/>
        <v>55.11</v>
      </c>
      <c r="F5514" s="430">
        <f t="shared" si="776"/>
        <v>0.55802235099182396</v>
      </c>
      <c r="G5514" s="439">
        <f t="shared" si="782"/>
        <v>55.11</v>
      </c>
      <c r="H5514" s="435">
        <f t="shared" si="777"/>
        <v>0.55802235099182396</v>
      </c>
      <c r="I5514" s="577">
        <f t="shared" si="782"/>
        <v>55.11</v>
      </c>
      <c r="J5514" s="573">
        <f t="shared" si="778"/>
        <v>0.94308776998157651</v>
      </c>
    </row>
    <row r="5515" spans="1:10" x14ac:dyDescent="0.25">
      <c r="A5515">
        <f t="shared" si="779"/>
        <v>0.551201050209988</v>
      </c>
      <c r="B5515" s="2">
        <f t="shared" si="774"/>
        <v>55.119999999997603</v>
      </c>
      <c r="C5515" s="428">
        <f t="shared" si="780"/>
        <v>55.12</v>
      </c>
      <c r="D5515" s="425">
        <f t="shared" si="775"/>
        <v>0.55120105021001198</v>
      </c>
      <c r="E5515" s="433">
        <f t="shared" si="781"/>
        <v>55.12</v>
      </c>
      <c r="F5515" s="430">
        <f t="shared" si="776"/>
        <v>0.55811908898409435</v>
      </c>
      <c r="G5515" s="439">
        <f t="shared" si="782"/>
        <v>55.12</v>
      </c>
      <c r="H5515" s="435">
        <f t="shared" si="777"/>
        <v>0.55811908898409435</v>
      </c>
      <c r="I5515" s="577">
        <f t="shared" si="782"/>
        <v>55.12</v>
      </c>
      <c r="J5515" s="573">
        <f t="shared" si="778"/>
        <v>0.94317240514267786</v>
      </c>
    </row>
    <row r="5516" spans="1:10" x14ac:dyDescent="0.25">
      <c r="A5516">
        <f t="shared" si="779"/>
        <v>0.55130104837108362</v>
      </c>
      <c r="B5516" s="2">
        <f t="shared" si="774"/>
        <v>55.129999999997601</v>
      </c>
      <c r="C5516" s="428">
        <f t="shared" si="780"/>
        <v>55.13</v>
      </c>
      <c r="D5516" s="425">
        <f t="shared" si="775"/>
        <v>0.5513010483711076</v>
      </c>
      <c r="E5516" s="433">
        <f t="shared" si="781"/>
        <v>55.13</v>
      </c>
      <c r="F5516" s="430">
        <f t="shared" si="776"/>
        <v>0.55821582861344099</v>
      </c>
      <c r="G5516" s="439">
        <f t="shared" si="782"/>
        <v>55.13</v>
      </c>
      <c r="H5516" s="435">
        <f t="shared" si="777"/>
        <v>0.55821582861344099</v>
      </c>
      <c r="I5516" s="577">
        <f t="shared" si="782"/>
        <v>55.13</v>
      </c>
      <c r="J5516" s="573">
        <f t="shared" si="778"/>
        <v>0.94325704150825074</v>
      </c>
    </row>
    <row r="5517" spans="1:10" x14ac:dyDescent="0.25">
      <c r="A5517">
        <f t="shared" si="779"/>
        <v>0.55140104653549527</v>
      </c>
      <c r="B5517" s="2">
        <f t="shared" si="774"/>
        <v>55.139999999997599</v>
      </c>
      <c r="C5517" s="428">
        <f t="shared" si="780"/>
        <v>55.14</v>
      </c>
      <c r="D5517" s="425">
        <f t="shared" si="775"/>
        <v>0.55140104653551925</v>
      </c>
      <c r="E5517" s="433">
        <f t="shared" si="781"/>
        <v>55.14</v>
      </c>
      <c r="F5517" s="430">
        <f t="shared" si="776"/>
        <v>0.55831256987901179</v>
      </c>
      <c r="G5517" s="439">
        <f t="shared" si="782"/>
        <v>55.14</v>
      </c>
      <c r="H5517" s="435">
        <f t="shared" si="777"/>
        <v>0.55831256987901179</v>
      </c>
      <c r="I5517" s="577">
        <f t="shared" si="782"/>
        <v>55.14</v>
      </c>
      <c r="J5517" s="573">
        <f t="shared" si="778"/>
        <v>0.94334167907815314</v>
      </c>
    </row>
    <row r="5518" spans="1:10" x14ac:dyDescent="0.25">
      <c r="A5518">
        <f t="shared" si="779"/>
        <v>0.55150104470321659</v>
      </c>
      <c r="B5518" s="2">
        <f t="shared" si="774"/>
        <v>55.149999999997597</v>
      </c>
      <c r="C5518" s="428">
        <f t="shared" si="780"/>
        <v>55.15</v>
      </c>
      <c r="D5518" s="425">
        <f t="shared" si="775"/>
        <v>0.55150104470324057</v>
      </c>
      <c r="E5518" s="433">
        <f t="shared" si="781"/>
        <v>55.15</v>
      </c>
      <c r="F5518" s="430">
        <f t="shared" si="776"/>
        <v>0.55840931277995554</v>
      </c>
      <c r="G5518" s="439">
        <f t="shared" si="782"/>
        <v>55.15</v>
      </c>
      <c r="H5518" s="435">
        <f t="shared" si="777"/>
        <v>0.55840931277995554</v>
      </c>
      <c r="I5518" s="577">
        <f t="shared" si="782"/>
        <v>55.15</v>
      </c>
      <c r="J5518" s="573">
        <f t="shared" si="778"/>
        <v>0.94342631785224373</v>
      </c>
    </row>
    <row r="5519" spans="1:10" x14ac:dyDescent="0.25">
      <c r="A5519">
        <f t="shared" si="779"/>
        <v>0.55160104287424161</v>
      </c>
      <c r="B5519" s="2">
        <f t="shared" si="774"/>
        <v>55.159999999997595</v>
      </c>
      <c r="C5519" s="428">
        <f t="shared" si="780"/>
        <v>55.16</v>
      </c>
      <c r="D5519" s="425">
        <f t="shared" si="775"/>
        <v>0.55160104287426559</v>
      </c>
      <c r="E5519" s="433">
        <f t="shared" si="781"/>
        <v>55.16</v>
      </c>
      <c r="F5519" s="430">
        <f t="shared" si="776"/>
        <v>0.55850605731542136</v>
      </c>
      <c r="G5519" s="439">
        <f t="shared" si="782"/>
        <v>55.16</v>
      </c>
      <c r="H5519" s="435">
        <f t="shared" si="777"/>
        <v>0.55850605731542136</v>
      </c>
      <c r="I5519" s="577">
        <f t="shared" si="782"/>
        <v>55.16</v>
      </c>
      <c r="J5519" s="573">
        <f t="shared" si="778"/>
        <v>0.94351095783038086</v>
      </c>
    </row>
    <row r="5520" spans="1:10" x14ac:dyDescent="0.25">
      <c r="A5520">
        <f t="shared" si="779"/>
        <v>0.55170104104856399</v>
      </c>
      <c r="B5520" s="2">
        <f t="shared" si="774"/>
        <v>55.169999999997593</v>
      </c>
      <c r="C5520" s="428">
        <f t="shared" si="780"/>
        <v>55.17</v>
      </c>
      <c r="D5520" s="425">
        <f t="shared" si="775"/>
        <v>0.55170104104858819</v>
      </c>
      <c r="E5520" s="433">
        <f t="shared" si="781"/>
        <v>55.17</v>
      </c>
      <c r="F5520" s="430">
        <f t="shared" si="776"/>
        <v>0.55860280348455871</v>
      </c>
      <c r="G5520" s="439">
        <f t="shared" si="782"/>
        <v>55.17</v>
      </c>
      <c r="H5520" s="435">
        <f t="shared" si="777"/>
        <v>0.55860280348455871</v>
      </c>
      <c r="I5520" s="577">
        <f t="shared" si="782"/>
        <v>55.17</v>
      </c>
      <c r="J5520" s="573">
        <f t="shared" si="778"/>
        <v>0.94359559901242329</v>
      </c>
    </row>
    <row r="5521" spans="1:10" x14ac:dyDescent="0.25">
      <c r="A5521">
        <f t="shared" si="779"/>
        <v>0.55180103922617807</v>
      </c>
      <c r="B5521" s="2">
        <f t="shared" si="774"/>
        <v>55.179999999997591</v>
      </c>
      <c r="C5521" s="428">
        <f t="shared" si="780"/>
        <v>55.18</v>
      </c>
      <c r="D5521" s="425">
        <f t="shared" si="775"/>
        <v>0.55180103922620205</v>
      </c>
      <c r="E5521" s="433">
        <f t="shared" si="781"/>
        <v>55.18</v>
      </c>
      <c r="F5521" s="430">
        <f t="shared" si="776"/>
        <v>0.55869955128651771</v>
      </c>
      <c r="G5521" s="439">
        <f t="shared" si="782"/>
        <v>55.18</v>
      </c>
      <c r="H5521" s="435">
        <f t="shared" si="777"/>
        <v>0.55869955128651771</v>
      </c>
      <c r="I5521" s="577">
        <f t="shared" si="782"/>
        <v>55.18</v>
      </c>
      <c r="J5521" s="573">
        <f t="shared" si="778"/>
        <v>0.94368024139822859</v>
      </c>
    </row>
    <row r="5522" spans="1:10" x14ac:dyDescent="0.25">
      <c r="A5522">
        <f t="shared" si="779"/>
        <v>0.5519010374070773</v>
      </c>
      <c r="B5522" s="2">
        <f t="shared" si="774"/>
        <v>55.189999999997589</v>
      </c>
      <c r="C5522" s="428">
        <f t="shared" si="780"/>
        <v>55.19</v>
      </c>
      <c r="D5522" s="425">
        <f t="shared" si="775"/>
        <v>0.55190103740710139</v>
      </c>
      <c r="E5522" s="433">
        <f t="shared" si="781"/>
        <v>55.19</v>
      </c>
      <c r="F5522" s="430">
        <f t="shared" si="776"/>
        <v>0.55879630072044895</v>
      </c>
      <c r="G5522" s="439">
        <f t="shared" si="782"/>
        <v>55.19</v>
      </c>
      <c r="H5522" s="435">
        <f t="shared" si="777"/>
        <v>0.55879630072044895</v>
      </c>
      <c r="I5522" s="577">
        <f t="shared" si="782"/>
        <v>55.19</v>
      </c>
      <c r="J5522" s="573">
        <f t="shared" si="778"/>
        <v>0.94376488498765632</v>
      </c>
    </row>
    <row r="5523" spans="1:10" x14ac:dyDescent="0.25">
      <c r="A5523">
        <f t="shared" si="779"/>
        <v>0.55200103559125568</v>
      </c>
      <c r="B5523" s="2">
        <f t="shared" si="774"/>
        <v>55.199999999997587</v>
      </c>
      <c r="C5523" s="428">
        <f t="shared" si="780"/>
        <v>55.2</v>
      </c>
      <c r="D5523" s="425">
        <f t="shared" si="775"/>
        <v>0.55200103559127989</v>
      </c>
      <c r="E5523" s="433">
        <f t="shared" si="781"/>
        <v>55.2</v>
      </c>
      <c r="F5523" s="430">
        <f t="shared" si="776"/>
        <v>0.55889305178550319</v>
      </c>
      <c r="G5523" s="439">
        <f t="shared" si="782"/>
        <v>55.2</v>
      </c>
      <c r="H5523" s="435">
        <f t="shared" si="777"/>
        <v>0.55889305178550319</v>
      </c>
      <c r="I5523" s="577">
        <f t="shared" si="782"/>
        <v>55.2</v>
      </c>
      <c r="J5523" s="573">
        <f t="shared" si="778"/>
        <v>0.94384952978056424</v>
      </c>
    </row>
    <row r="5524" spans="1:10" x14ac:dyDescent="0.25">
      <c r="A5524">
        <f t="shared" si="779"/>
        <v>0.55210103377870734</v>
      </c>
      <c r="B5524" s="2">
        <f t="shared" si="774"/>
        <v>55.209999999997585</v>
      </c>
      <c r="C5524" s="428">
        <f t="shared" si="780"/>
        <v>55.21</v>
      </c>
      <c r="D5524" s="425">
        <f t="shared" si="775"/>
        <v>0.55210103377873154</v>
      </c>
      <c r="E5524" s="433">
        <f t="shared" si="781"/>
        <v>55.21</v>
      </c>
      <c r="F5524" s="430">
        <f t="shared" si="776"/>
        <v>0.55898980448083169</v>
      </c>
      <c r="G5524" s="439">
        <f t="shared" si="782"/>
        <v>55.21</v>
      </c>
      <c r="H5524" s="435">
        <f t="shared" si="777"/>
        <v>0.55898980448083169</v>
      </c>
      <c r="I5524" s="577">
        <f t="shared" si="782"/>
        <v>55.21</v>
      </c>
      <c r="J5524" s="573">
        <f t="shared" si="778"/>
        <v>0.94393417577681127</v>
      </c>
    </row>
    <row r="5525" spans="1:10" x14ac:dyDescent="0.25">
      <c r="A5525">
        <f t="shared" si="779"/>
        <v>0.55220103196942605</v>
      </c>
      <c r="B5525" s="2">
        <f t="shared" si="774"/>
        <v>55.219999999997583</v>
      </c>
      <c r="C5525" s="428">
        <f t="shared" si="780"/>
        <v>55.22</v>
      </c>
      <c r="D5525" s="425">
        <f t="shared" si="775"/>
        <v>0.55220103196945025</v>
      </c>
      <c r="E5525" s="433">
        <f t="shared" si="781"/>
        <v>55.22</v>
      </c>
      <c r="F5525" s="430">
        <f t="shared" si="776"/>
        <v>0.55908655880558622</v>
      </c>
      <c r="G5525" s="439">
        <f t="shared" si="782"/>
        <v>55.22</v>
      </c>
      <c r="H5525" s="435">
        <f t="shared" si="777"/>
        <v>0.55908655880558622</v>
      </c>
      <c r="I5525" s="577">
        <f t="shared" si="782"/>
        <v>55.22</v>
      </c>
      <c r="J5525" s="573">
        <f t="shared" si="778"/>
        <v>0.94401882297625583</v>
      </c>
    </row>
    <row r="5526" spans="1:10" x14ac:dyDescent="0.25">
      <c r="A5526">
        <f t="shared" si="779"/>
        <v>0.55230103016340582</v>
      </c>
      <c r="B5526" s="2">
        <f t="shared" si="774"/>
        <v>55.229999999997581</v>
      </c>
      <c r="C5526" s="428">
        <f t="shared" si="780"/>
        <v>55.23</v>
      </c>
      <c r="D5526" s="425">
        <f t="shared" si="775"/>
        <v>0.55230103016343002</v>
      </c>
      <c r="E5526" s="433">
        <f t="shared" si="781"/>
        <v>55.23</v>
      </c>
      <c r="F5526" s="430">
        <f t="shared" si="776"/>
        <v>0.55918331475891925</v>
      </c>
      <c r="G5526" s="439">
        <f t="shared" si="782"/>
        <v>55.23</v>
      </c>
      <c r="H5526" s="435">
        <f t="shared" si="777"/>
        <v>0.55918331475891925</v>
      </c>
      <c r="I5526" s="577">
        <f t="shared" si="782"/>
        <v>55.23</v>
      </c>
      <c r="J5526" s="573">
        <f t="shared" si="778"/>
        <v>0.9441034713787565</v>
      </c>
    </row>
    <row r="5527" spans="1:10" x14ac:dyDescent="0.25">
      <c r="A5527">
        <f t="shared" si="779"/>
        <v>0.55240102836064064</v>
      </c>
      <c r="B5527" s="2">
        <f t="shared" si="774"/>
        <v>55.239999999997579</v>
      </c>
      <c r="C5527" s="428">
        <f t="shared" si="780"/>
        <v>55.24</v>
      </c>
      <c r="D5527" s="425">
        <f t="shared" si="775"/>
        <v>0.55240102836066474</v>
      </c>
      <c r="E5527" s="433">
        <f t="shared" si="781"/>
        <v>55.24</v>
      </c>
      <c r="F5527" s="430">
        <f t="shared" si="776"/>
        <v>0.55928007233998334</v>
      </c>
      <c r="G5527" s="439">
        <f t="shared" si="782"/>
        <v>55.24</v>
      </c>
      <c r="H5527" s="435">
        <f t="shared" si="777"/>
        <v>0.55928007233998334</v>
      </c>
      <c r="I5527" s="577">
        <f t="shared" si="782"/>
        <v>55.24</v>
      </c>
      <c r="J5527" s="573">
        <f t="shared" si="778"/>
        <v>0.94418812098417182</v>
      </c>
    </row>
    <row r="5528" spans="1:10" x14ac:dyDescent="0.25">
      <c r="A5528">
        <f t="shared" si="779"/>
        <v>0.55250102656112432</v>
      </c>
      <c r="B5528" s="2">
        <f t="shared" si="774"/>
        <v>55.249999999997577</v>
      </c>
      <c r="C5528" s="428">
        <f t="shared" si="780"/>
        <v>55.25</v>
      </c>
      <c r="D5528" s="425">
        <f t="shared" si="775"/>
        <v>0.55250102656114852</v>
      </c>
      <c r="E5528" s="433">
        <f t="shared" si="781"/>
        <v>55.25</v>
      </c>
      <c r="F5528" s="430">
        <f t="shared" si="776"/>
        <v>0.55937683154793127</v>
      </c>
      <c r="G5528" s="439">
        <f t="shared" si="782"/>
        <v>55.25</v>
      </c>
      <c r="H5528" s="435">
        <f t="shared" si="777"/>
        <v>0.55937683154793127</v>
      </c>
      <c r="I5528" s="577">
        <f t="shared" si="782"/>
        <v>55.25</v>
      </c>
      <c r="J5528" s="573">
        <f t="shared" si="778"/>
        <v>0.94427277179236035</v>
      </c>
    </row>
    <row r="5529" spans="1:10" x14ac:dyDescent="0.25">
      <c r="A5529">
        <f t="shared" si="779"/>
        <v>0.55260102476485096</v>
      </c>
      <c r="B5529" s="2">
        <f t="shared" si="774"/>
        <v>55.259999999997575</v>
      </c>
      <c r="C5529" s="428">
        <f t="shared" si="780"/>
        <v>55.26</v>
      </c>
      <c r="D5529" s="425">
        <f t="shared" si="775"/>
        <v>0.55260102476487527</v>
      </c>
      <c r="E5529" s="433">
        <f t="shared" si="781"/>
        <v>55.26</v>
      </c>
      <c r="F5529" s="430">
        <f t="shared" si="776"/>
        <v>0.55947359238191696</v>
      </c>
      <c r="G5529" s="439">
        <f t="shared" si="782"/>
        <v>55.26</v>
      </c>
      <c r="H5529" s="435">
        <f t="shared" si="777"/>
        <v>0.55947359238191696</v>
      </c>
      <c r="I5529" s="577">
        <f t="shared" si="782"/>
        <v>55.26</v>
      </c>
      <c r="J5529" s="573">
        <f t="shared" si="778"/>
        <v>0.944357423803181</v>
      </c>
    </row>
    <row r="5530" spans="1:10" x14ac:dyDescent="0.25">
      <c r="A5530">
        <f t="shared" si="779"/>
        <v>0.55270102297181456</v>
      </c>
      <c r="B5530" s="2">
        <f t="shared" si="774"/>
        <v>55.269999999997573</v>
      </c>
      <c r="C5530" s="428">
        <f t="shared" si="780"/>
        <v>55.27</v>
      </c>
      <c r="D5530" s="425">
        <f t="shared" si="775"/>
        <v>0.55270102297183876</v>
      </c>
      <c r="E5530" s="433">
        <f t="shared" si="781"/>
        <v>55.27</v>
      </c>
      <c r="F5530" s="430">
        <f t="shared" si="776"/>
        <v>0.5595703548410943</v>
      </c>
      <c r="G5530" s="439">
        <f t="shared" si="782"/>
        <v>55.27</v>
      </c>
      <c r="H5530" s="435">
        <f t="shared" si="777"/>
        <v>0.5595703548410943</v>
      </c>
      <c r="I5530" s="577">
        <f t="shared" si="782"/>
        <v>55.27</v>
      </c>
      <c r="J5530" s="573">
        <f t="shared" si="778"/>
        <v>0.94444207701649219</v>
      </c>
    </row>
    <row r="5531" spans="1:10" x14ac:dyDescent="0.25">
      <c r="A5531">
        <f t="shared" si="779"/>
        <v>0.55280102118200902</v>
      </c>
      <c r="B5531" s="2">
        <f t="shared" si="774"/>
        <v>55.279999999997571</v>
      </c>
      <c r="C5531" s="428">
        <f t="shared" si="780"/>
        <v>55.28</v>
      </c>
      <c r="D5531" s="425">
        <f t="shared" si="775"/>
        <v>0.55280102118203345</v>
      </c>
      <c r="E5531" s="433">
        <f t="shared" si="781"/>
        <v>55.28</v>
      </c>
      <c r="F5531" s="430">
        <f t="shared" si="776"/>
        <v>0.55966711892461762</v>
      </c>
      <c r="G5531" s="439">
        <f t="shared" si="782"/>
        <v>55.28</v>
      </c>
      <c r="H5531" s="435">
        <f t="shared" si="777"/>
        <v>0.55966711892461762</v>
      </c>
      <c r="I5531" s="577">
        <f t="shared" si="782"/>
        <v>55.28</v>
      </c>
      <c r="J5531" s="573">
        <f t="shared" si="778"/>
        <v>0.94452673143215304</v>
      </c>
    </row>
    <row r="5532" spans="1:10" x14ac:dyDescent="0.25">
      <c r="A5532">
        <f t="shared" si="779"/>
        <v>0.55290101939542846</v>
      </c>
      <c r="B5532" s="2">
        <f t="shared" si="774"/>
        <v>55.289999999997569</v>
      </c>
      <c r="C5532" s="428">
        <f t="shared" si="780"/>
        <v>55.29</v>
      </c>
      <c r="D5532" s="425">
        <f t="shared" si="775"/>
        <v>0.55290101939545278</v>
      </c>
      <c r="E5532" s="433">
        <f t="shared" si="781"/>
        <v>55.29</v>
      </c>
      <c r="F5532" s="430">
        <f t="shared" si="776"/>
        <v>0.55976388463164184</v>
      </c>
      <c r="G5532" s="439">
        <f t="shared" si="782"/>
        <v>55.29</v>
      </c>
      <c r="H5532" s="435">
        <f t="shared" si="777"/>
        <v>0.55976388463164184</v>
      </c>
      <c r="I5532" s="577">
        <f t="shared" si="782"/>
        <v>55.29</v>
      </c>
      <c r="J5532" s="573">
        <f t="shared" si="778"/>
        <v>0.94461138705002168</v>
      </c>
    </row>
    <row r="5533" spans="1:10" x14ac:dyDescent="0.25">
      <c r="A5533">
        <f t="shared" si="779"/>
        <v>0.55300101761206688</v>
      </c>
      <c r="B5533" s="2">
        <f t="shared" si="774"/>
        <v>55.299999999997567</v>
      </c>
      <c r="C5533" s="428">
        <f t="shared" si="780"/>
        <v>55.3</v>
      </c>
      <c r="D5533" s="425">
        <f t="shared" si="775"/>
        <v>0.55300101761209119</v>
      </c>
      <c r="E5533" s="433">
        <f t="shared" si="781"/>
        <v>55.3</v>
      </c>
      <c r="F5533" s="430">
        <f t="shared" si="776"/>
        <v>0.55986065196132229</v>
      </c>
      <c r="G5533" s="439">
        <f t="shared" si="782"/>
        <v>55.3</v>
      </c>
      <c r="H5533" s="435">
        <f t="shared" si="777"/>
        <v>0.55986065196132229</v>
      </c>
      <c r="I5533" s="577">
        <f t="shared" si="782"/>
        <v>55.3</v>
      </c>
      <c r="J5533" s="573">
        <f t="shared" si="778"/>
        <v>0.94469604386995698</v>
      </c>
    </row>
    <row r="5534" spans="1:10" x14ac:dyDescent="0.25">
      <c r="A5534">
        <f t="shared" si="779"/>
        <v>0.5531010158319184</v>
      </c>
      <c r="B5534" s="2">
        <f t="shared" si="774"/>
        <v>55.309999999997565</v>
      </c>
      <c r="C5534" s="428">
        <f t="shared" si="780"/>
        <v>55.31</v>
      </c>
      <c r="D5534" s="425">
        <f t="shared" si="775"/>
        <v>0.55310101583194271</v>
      </c>
      <c r="E5534" s="433">
        <f t="shared" si="781"/>
        <v>55.31</v>
      </c>
      <c r="F5534" s="430">
        <f t="shared" si="776"/>
        <v>0.55995742091281453</v>
      </c>
      <c r="G5534" s="439">
        <f t="shared" si="782"/>
        <v>55.31</v>
      </c>
      <c r="H5534" s="435">
        <f t="shared" si="777"/>
        <v>0.55995742091281453</v>
      </c>
      <c r="I5534" s="577">
        <f t="shared" si="782"/>
        <v>55.31</v>
      </c>
      <c r="J5534" s="573">
        <f t="shared" si="778"/>
        <v>0.94478070189181773</v>
      </c>
    </row>
    <row r="5535" spans="1:10" x14ac:dyDescent="0.25">
      <c r="A5535">
        <f t="shared" si="779"/>
        <v>0.55320101405497701</v>
      </c>
      <c r="B5535" s="2">
        <f t="shared" si="774"/>
        <v>55.319999999997563</v>
      </c>
      <c r="C5535" s="428">
        <f t="shared" si="780"/>
        <v>55.32</v>
      </c>
      <c r="D5535" s="425">
        <f t="shared" si="775"/>
        <v>0.55320101405500133</v>
      </c>
      <c r="E5535" s="433">
        <f t="shared" si="781"/>
        <v>55.32</v>
      </c>
      <c r="F5535" s="430">
        <f t="shared" si="776"/>
        <v>0.56005419148527502</v>
      </c>
      <c r="G5535" s="439">
        <f t="shared" si="782"/>
        <v>55.32</v>
      </c>
      <c r="H5535" s="435">
        <f t="shared" si="777"/>
        <v>0.56005419148527502</v>
      </c>
      <c r="I5535" s="577">
        <f t="shared" si="782"/>
        <v>55.32</v>
      </c>
      <c r="J5535" s="573">
        <f t="shared" si="778"/>
        <v>0.94486536111546293</v>
      </c>
    </row>
    <row r="5536" spans="1:10" x14ac:dyDescent="0.25">
      <c r="A5536">
        <f t="shared" si="779"/>
        <v>0.55330101228123652</v>
      </c>
      <c r="B5536" s="2">
        <f t="shared" ref="B5536:B5599" si="783">B5535+0.01</f>
        <v>55.329999999997561</v>
      </c>
      <c r="C5536" s="428">
        <f t="shared" si="780"/>
        <v>55.33</v>
      </c>
      <c r="D5536" s="425">
        <f t="shared" si="775"/>
        <v>0.55330101228126094</v>
      </c>
      <c r="E5536" s="433">
        <f t="shared" si="781"/>
        <v>55.33</v>
      </c>
      <c r="F5536" s="430">
        <f t="shared" si="776"/>
        <v>0.56015096367785999</v>
      </c>
      <c r="G5536" s="439">
        <f t="shared" si="782"/>
        <v>55.33</v>
      </c>
      <c r="H5536" s="435">
        <f t="shared" si="777"/>
        <v>0.56015096367785999</v>
      </c>
      <c r="I5536" s="577">
        <f t="shared" si="782"/>
        <v>55.33</v>
      </c>
      <c r="J5536" s="573">
        <f t="shared" si="778"/>
        <v>0.94495002154075125</v>
      </c>
    </row>
    <row r="5537" spans="1:10" x14ac:dyDescent="0.25">
      <c r="A5537">
        <f t="shared" si="779"/>
        <v>0.55340101051069146</v>
      </c>
      <c r="B5537" s="2">
        <f t="shared" si="783"/>
        <v>55.339999999997559</v>
      </c>
      <c r="C5537" s="428">
        <f t="shared" si="780"/>
        <v>55.34</v>
      </c>
      <c r="D5537" s="425">
        <f t="shared" si="775"/>
        <v>0.55340101051071577</v>
      </c>
      <c r="E5537" s="433">
        <f t="shared" si="781"/>
        <v>55.34</v>
      </c>
      <c r="F5537" s="430">
        <f t="shared" si="776"/>
        <v>0.560247737489727</v>
      </c>
      <c r="G5537" s="439">
        <f t="shared" si="782"/>
        <v>55.34</v>
      </c>
      <c r="H5537" s="435">
        <f t="shared" si="777"/>
        <v>0.560247737489727</v>
      </c>
      <c r="I5537" s="577">
        <f t="shared" si="782"/>
        <v>55.34</v>
      </c>
      <c r="J5537" s="573">
        <f t="shared" si="778"/>
        <v>0.94503468316754147</v>
      </c>
    </row>
    <row r="5538" spans="1:10" x14ac:dyDescent="0.25">
      <c r="A5538">
        <f t="shared" si="779"/>
        <v>0.55350100874333552</v>
      </c>
      <c r="B5538" s="2">
        <f t="shared" si="783"/>
        <v>55.349999999997557</v>
      </c>
      <c r="C5538" s="428">
        <f t="shared" si="780"/>
        <v>55.35</v>
      </c>
      <c r="D5538" s="425">
        <f t="shared" si="775"/>
        <v>0.55350100874335995</v>
      </c>
      <c r="E5538" s="433">
        <f t="shared" si="781"/>
        <v>55.35</v>
      </c>
      <c r="F5538" s="430">
        <f t="shared" si="776"/>
        <v>0.56034451292003307</v>
      </c>
      <c r="G5538" s="439">
        <f t="shared" si="782"/>
        <v>55.35</v>
      </c>
      <c r="H5538" s="435">
        <f t="shared" si="777"/>
        <v>0.56034451292003307</v>
      </c>
      <c r="I5538" s="577">
        <f t="shared" si="782"/>
        <v>55.35</v>
      </c>
      <c r="J5538" s="573">
        <f t="shared" si="778"/>
        <v>0.94511934599569203</v>
      </c>
    </row>
    <row r="5539" spans="1:10" x14ac:dyDescent="0.25">
      <c r="A5539">
        <f t="shared" si="779"/>
        <v>0.55360100697916292</v>
      </c>
      <c r="B5539" s="2">
        <f t="shared" si="783"/>
        <v>55.359999999997555</v>
      </c>
      <c r="C5539" s="428">
        <f t="shared" si="780"/>
        <v>55.36</v>
      </c>
      <c r="D5539" s="425">
        <f t="shared" si="775"/>
        <v>0.55360100697918735</v>
      </c>
      <c r="E5539" s="433">
        <f t="shared" si="781"/>
        <v>55.36</v>
      </c>
      <c r="F5539" s="430">
        <f t="shared" si="776"/>
        <v>0.56044128996793652</v>
      </c>
      <c r="G5539" s="439">
        <f t="shared" si="782"/>
        <v>55.36</v>
      </c>
      <c r="H5539" s="435">
        <f t="shared" si="777"/>
        <v>0.56044128996793652</v>
      </c>
      <c r="I5539" s="577">
        <f t="shared" si="782"/>
        <v>55.36</v>
      </c>
      <c r="J5539" s="573">
        <f t="shared" si="778"/>
        <v>0.94520401002506282</v>
      </c>
    </row>
    <row r="5540" spans="1:10" x14ac:dyDescent="0.25">
      <c r="A5540">
        <f t="shared" si="779"/>
        <v>0.5537010052181679</v>
      </c>
      <c r="B5540" s="2">
        <f t="shared" si="783"/>
        <v>55.369999999997553</v>
      </c>
      <c r="C5540" s="428">
        <f t="shared" si="780"/>
        <v>55.37</v>
      </c>
      <c r="D5540" s="425">
        <f t="shared" si="775"/>
        <v>0.55370100521819232</v>
      </c>
      <c r="E5540" s="433">
        <f t="shared" si="781"/>
        <v>55.37</v>
      </c>
      <c r="F5540" s="430">
        <f t="shared" si="776"/>
        <v>0.56053806863259525</v>
      </c>
      <c r="G5540" s="439">
        <f t="shared" si="782"/>
        <v>55.37</v>
      </c>
      <c r="H5540" s="435">
        <f t="shared" si="777"/>
        <v>0.56053806863259525</v>
      </c>
      <c r="I5540" s="577">
        <f t="shared" si="782"/>
        <v>55.37</v>
      </c>
      <c r="J5540" s="573">
        <f t="shared" si="778"/>
        <v>0.94528867525551141</v>
      </c>
    </row>
    <row r="5541" spans="1:10" x14ac:dyDescent="0.25">
      <c r="A5541">
        <f t="shared" si="779"/>
        <v>0.55380100346034444</v>
      </c>
      <c r="B5541" s="2">
        <f t="shared" si="783"/>
        <v>55.379999999997551</v>
      </c>
      <c r="C5541" s="428">
        <f t="shared" si="780"/>
        <v>55.38</v>
      </c>
      <c r="D5541" s="425">
        <f t="shared" si="775"/>
        <v>0.55380100346036909</v>
      </c>
      <c r="E5541" s="433">
        <f t="shared" si="781"/>
        <v>55.38</v>
      </c>
      <c r="F5541" s="430">
        <f t="shared" si="776"/>
        <v>0.56063484891316862</v>
      </c>
      <c r="G5541" s="439">
        <f t="shared" si="782"/>
        <v>55.38</v>
      </c>
      <c r="H5541" s="435">
        <f t="shared" si="777"/>
        <v>0.56063484891316862</v>
      </c>
      <c r="I5541" s="577">
        <f t="shared" si="782"/>
        <v>55.38</v>
      </c>
      <c r="J5541" s="573">
        <f t="shared" si="778"/>
        <v>0.94537334168689791</v>
      </c>
    </row>
    <row r="5542" spans="1:10" x14ac:dyDescent="0.25">
      <c r="A5542">
        <f t="shared" si="779"/>
        <v>0.55390100170568679</v>
      </c>
      <c r="B5542" s="2">
        <f t="shared" si="783"/>
        <v>55.389999999997549</v>
      </c>
      <c r="C5542" s="428">
        <f t="shared" si="780"/>
        <v>55.39</v>
      </c>
      <c r="D5542" s="425">
        <f t="shared" si="775"/>
        <v>0.55390100170571122</v>
      </c>
      <c r="E5542" s="433">
        <f t="shared" si="781"/>
        <v>55.39</v>
      </c>
      <c r="F5542" s="430">
        <f t="shared" si="776"/>
        <v>0.56073163080881538</v>
      </c>
      <c r="G5542" s="439">
        <f t="shared" si="782"/>
        <v>55.39</v>
      </c>
      <c r="H5542" s="435">
        <f t="shared" si="777"/>
        <v>0.56073163080881538</v>
      </c>
      <c r="I5542" s="577">
        <f t="shared" si="782"/>
        <v>55.39</v>
      </c>
      <c r="J5542" s="573">
        <f t="shared" si="778"/>
        <v>0.94545800931908053</v>
      </c>
    </row>
    <row r="5543" spans="1:10" x14ac:dyDescent="0.25">
      <c r="A5543">
        <f t="shared" si="779"/>
        <v>0.55400099995418883</v>
      </c>
      <c r="B5543" s="2">
        <f t="shared" si="783"/>
        <v>55.399999999997547</v>
      </c>
      <c r="C5543" s="428">
        <f t="shared" si="780"/>
        <v>55.4</v>
      </c>
      <c r="D5543" s="425">
        <f t="shared" si="775"/>
        <v>0.55400099995421326</v>
      </c>
      <c r="E5543" s="433">
        <f t="shared" si="781"/>
        <v>55.4</v>
      </c>
      <c r="F5543" s="430">
        <f t="shared" si="776"/>
        <v>0.56082841431869535</v>
      </c>
      <c r="G5543" s="439">
        <f t="shared" si="782"/>
        <v>55.4</v>
      </c>
      <c r="H5543" s="435">
        <f t="shared" si="777"/>
        <v>0.56082841431869535</v>
      </c>
      <c r="I5543" s="577">
        <f t="shared" si="782"/>
        <v>55.4</v>
      </c>
      <c r="J5543" s="573">
        <f t="shared" si="778"/>
        <v>0.94554267815191861</v>
      </c>
    </row>
    <row r="5544" spans="1:10" x14ac:dyDescent="0.25">
      <c r="A5544">
        <f t="shared" si="779"/>
        <v>0.55410099820584502</v>
      </c>
      <c r="B5544" s="2">
        <f t="shared" si="783"/>
        <v>55.409999999997545</v>
      </c>
      <c r="C5544" s="428">
        <f t="shared" si="780"/>
        <v>55.41</v>
      </c>
      <c r="D5544" s="425">
        <f t="shared" si="775"/>
        <v>0.55410099820586955</v>
      </c>
      <c r="E5544" s="433">
        <f t="shared" si="781"/>
        <v>55.41</v>
      </c>
      <c r="F5544" s="430">
        <f t="shared" si="776"/>
        <v>0.56092519944196872</v>
      </c>
      <c r="G5544" s="439">
        <f t="shared" si="782"/>
        <v>55.41</v>
      </c>
      <c r="H5544" s="435">
        <f t="shared" si="777"/>
        <v>0.56092519944196872</v>
      </c>
      <c r="I5544" s="577">
        <f t="shared" si="782"/>
        <v>55.41</v>
      </c>
      <c r="J5544" s="573">
        <f t="shared" si="778"/>
        <v>0.94562734818527083</v>
      </c>
    </row>
    <row r="5545" spans="1:10" x14ac:dyDescent="0.25">
      <c r="A5545">
        <f t="shared" si="779"/>
        <v>0.55420099646064935</v>
      </c>
      <c r="B5545" s="2">
        <f t="shared" si="783"/>
        <v>55.419999999997543</v>
      </c>
      <c r="C5545" s="428">
        <f t="shared" si="780"/>
        <v>55.42</v>
      </c>
      <c r="D5545" s="425">
        <f t="shared" si="775"/>
        <v>0.55420099646067389</v>
      </c>
      <c r="E5545" s="433">
        <f t="shared" si="781"/>
        <v>55.42</v>
      </c>
      <c r="F5545" s="430">
        <f t="shared" si="776"/>
        <v>0.56102198617779619</v>
      </c>
      <c r="G5545" s="439">
        <f t="shared" si="782"/>
        <v>55.42</v>
      </c>
      <c r="H5545" s="435">
        <f t="shared" si="777"/>
        <v>0.56102198617779619</v>
      </c>
      <c r="I5545" s="577">
        <f t="shared" si="782"/>
        <v>55.42</v>
      </c>
      <c r="J5545" s="573">
        <f t="shared" si="778"/>
        <v>0.94571201941899596</v>
      </c>
    </row>
    <row r="5546" spans="1:10" x14ac:dyDescent="0.25">
      <c r="A5546">
        <f t="shared" si="779"/>
        <v>0.55430099471859595</v>
      </c>
      <c r="B5546" s="2">
        <f t="shared" si="783"/>
        <v>55.429999999997541</v>
      </c>
      <c r="C5546" s="428">
        <f t="shared" si="780"/>
        <v>55.43</v>
      </c>
      <c r="D5546" s="425">
        <f t="shared" si="775"/>
        <v>0.5543009947186206</v>
      </c>
      <c r="E5546" s="433">
        <f t="shared" si="781"/>
        <v>55.43</v>
      </c>
      <c r="F5546" s="430">
        <f t="shared" si="776"/>
        <v>0.56111877452533843</v>
      </c>
      <c r="G5546" s="439">
        <f t="shared" si="782"/>
        <v>55.43</v>
      </c>
      <c r="H5546" s="435">
        <f t="shared" si="777"/>
        <v>0.56111877452533843</v>
      </c>
      <c r="I5546" s="577">
        <f t="shared" si="782"/>
        <v>55.43</v>
      </c>
      <c r="J5546" s="573">
        <f t="shared" si="778"/>
        <v>0.9457966918529539</v>
      </c>
    </row>
    <row r="5547" spans="1:10" x14ac:dyDescent="0.25">
      <c r="A5547">
        <f t="shared" si="779"/>
        <v>0.55440099297967915</v>
      </c>
      <c r="B5547" s="2">
        <f t="shared" si="783"/>
        <v>55.439999999997539</v>
      </c>
      <c r="C5547" s="428">
        <f t="shared" si="780"/>
        <v>55.44</v>
      </c>
      <c r="D5547" s="425">
        <f t="shared" si="775"/>
        <v>0.55440099297970369</v>
      </c>
      <c r="E5547" s="433">
        <f t="shared" si="781"/>
        <v>55.44</v>
      </c>
      <c r="F5547" s="430">
        <f t="shared" si="776"/>
        <v>0.56121556448375698</v>
      </c>
      <c r="G5547" s="439">
        <f t="shared" si="782"/>
        <v>55.44</v>
      </c>
      <c r="H5547" s="435">
        <f t="shared" si="777"/>
        <v>0.56121556448375698</v>
      </c>
      <c r="I5547" s="577">
        <f t="shared" si="782"/>
        <v>55.44</v>
      </c>
      <c r="J5547" s="573">
        <f t="shared" si="778"/>
        <v>0.94588136548700275</v>
      </c>
    </row>
    <row r="5548" spans="1:10" x14ac:dyDescent="0.25">
      <c r="A5548">
        <f t="shared" si="779"/>
        <v>0.55450099124389307</v>
      </c>
      <c r="B5548" s="2">
        <f t="shared" si="783"/>
        <v>55.449999999997537</v>
      </c>
      <c r="C5548" s="428">
        <f t="shared" si="780"/>
        <v>55.45</v>
      </c>
      <c r="D5548" s="425">
        <f t="shared" si="775"/>
        <v>0.55450099124391772</v>
      </c>
      <c r="E5548" s="433">
        <f t="shared" si="781"/>
        <v>55.45</v>
      </c>
      <c r="F5548" s="430">
        <f t="shared" si="776"/>
        <v>0.56131235605221375</v>
      </c>
      <c r="G5548" s="439">
        <f t="shared" si="782"/>
        <v>55.45</v>
      </c>
      <c r="H5548" s="435">
        <f t="shared" si="777"/>
        <v>0.56131235605221375</v>
      </c>
      <c r="I5548" s="577">
        <f t="shared" si="782"/>
        <v>55.45</v>
      </c>
      <c r="J5548" s="573">
        <f t="shared" si="778"/>
        <v>0.94596604032100207</v>
      </c>
    </row>
    <row r="5549" spans="1:10" x14ac:dyDescent="0.25">
      <c r="A5549">
        <f t="shared" si="779"/>
        <v>0.55460098951123182</v>
      </c>
      <c r="B5549" s="2">
        <f t="shared" si="783"/>
        <v>55.459999999997535</v>
      </c>
      <c r="C5549" s="428">
        <f t="shared" si="780"/>
        <v>55.46</v>
      </c>
      <c r="D5549" s="425">
        <f t="shared" si="775"/>
        <v>0.55460098951125647</v>
      </c>
      <c r="E5549" s="433">
        <f t="shared" si="781"/>
        <v>55.46</v>
      </c>
      <c r="F5549" s="430">
        <f t="shared" si="776"/>
        <v>0.56140914922987106</v>
      </c>
      <c r="G5549" s="439">
        <f t="shared" si="782"/>
        <v>55.46</v>
      </c>
      <c r="H5549" s="435">
        <f t="shared" si="777"/>
        <v>0.56140914922987106</v>
      </c>
      <c r="I5549" s="577">
        <f t="shared" si="782"/>
        <v>55.46</v>
      </c>
      <c r="J5549" s="573">
        <f t="shared" si="778"/>
        <v>0.94605071635481119</v>
      </c>
    </row>
    <row r="5550" spans="1:10" x14ac:dyDescent="0.25">
      <c r="A5550">
        <f t="shared" si="779"/>
        <v>0.55470098778168975</v>
      </c>
      <c r="B5550" s="2">
        <f t="shared" si="783"/>
        <v>55.469999999997533</v>
      </c>
      <c r="C5550" s="428">
        <f t="shared" si="780"/>
        <v>55.47</v>
      </c>
      <c r="D5550" s="425">
        <f t="shared" si="775"/>
        <v>0.55470098778171439</v>
      </c>
      <c r="E5550" s="433">
        <f t="shared" si="781"/>
        <v>55.47</v>
      </c>
      <c r="F5550" s="430">
        <f t="shared" si="776"/>
        <v>0.56150594401589149</v>
      </c>
      <c r="G5550" s="439">
        <f t="shared" si="782"/>
        <v>55.47</v>
      </c>
      <c r="H5550" s="435">
        <f t="shared" si="777"/>
        <v>0.56150594401589149</v>
      </c>
      <c r="I5550" s="577">
        <f t="shared" si="782"/>
        <v>55.47</v>
      </c>
      <c r="J5550" s="573">
        <f t="shared" si="778"/>
        <v>0.94613539358828835</v>
      </c>
    </row>
    <row r="5551" spans="1:10" x14ac:dyDescent="0.25">
      <c r="A5551">
        <f t="shared" si="779"/>
        <v>0.55480098605526118</v>
      </c>
      <c r="B5551" s="2">
        <f t="shared" si="783"/>
        <v>55.479999999997531</v>
      </c>
      <c r="C5551" s="428">
        <f t="shared" si="780"/>
        <v>55.48</v>
      </c>
      <c r="D5551" s="425">
        <f t="shared" si="775"/>
        <v>0.55480098605528583</v>
      </c>
      <c r="E5551" s="433">
        <f t="shared" si="781"/>
        <v>55.48</v>
      </c>
      <c r="F5551" s="430">
        <f t="shared" si="776"/>
        <v>0.56160274040943847</v>
      </c>
      <c r="G5551" s="439">
        <f t="shared" si="782"/>
        <v>55.48</v>
      </c>
      <c r="H5551" s="435">
        <f t="shared" si="777"/>
        <v>0.56160274040943847</v>
      </c>
      <c r="I5551" s="577">
        <f t="shared" si="782"/>
        <v>55.48</v>
      </c>
      <c r="J5551" s="573">
        <f t="shared" si="778"/>
        <v>0.9462200720212931</v>
      </c>
    </row>
    <row r="5552" spans="1:10" x14ac:dyDescent="0.25">
      <c r="A5552">
        <f t="shared" si="779"/>
        <v>0.55490098433194013</v>
      </c>
      <c r="B5552" s="2">
        <f t="shared" si="783"/>
        <v>55.489999999997529</v>
      </c>
      <c r="C5552" s="428">
        <f t="shared" si="780"/>
        <v>55.49</v>
      </c>
      <c r="D5552" s="425">
        <f t="shared" si="775"/>
        <v>0.55490098433196489</v>
      </c>
      <c r="E5552" s="433">
        <f t="shared" si="781"/>
        <v>55.49</v>
      </c>
      <c r="F5552" s="430">
        <f t="shared" si="776"/>
        <v>0.56169953840967535</v>
      </c>
      <c r="G5552" s="439">
        <f t="shared" si="782"/>
        <v>55.49</v>
      </c>
      <c r="H5552" s="435">
        <f t="shared" si="777"/>
        <v>0.56169953840967535</v>
      </c>
      <c r="I5552" s="577">
        <f t="shared" si="782"/>
        <v>55.49</v>
      </c>
      <c r="J5552" s="573">
        <f t="shared" si="778"/>
        <v>0.94630475165368522</v>
      </c>
    </row>
    <row r="5553" spans="1:10" x14ac:dyDescent="0.25">
      <c r="A5553">
        <f t="shared" si="779"/>
        <v>0.55500098261172082</v>
      </c>
      <c r="B5553" s="2">
        <f t="shared" si="783"/>
        <v>55.499999999997527</v>
      </c>
      <c r="C5553" s="428">
        <f t="shared" si="780"/>
        <v>55.5</v>
      </c>
      <c r="D5553" s="425">
        <f t="shared" si="775"/>
        <v>0.55500098261174557</v>
      </c>
      <c r="E5553" s="433">
        <f t="shared" si="781"/>
        <v>55.5</v>
      </c>
      <c r="F5553" s="430">
        <f t="shared" si="776"/>
        <v>0.56179633801576623</v>
      </c>
      <c r="G5553" s="439">
        <f t="shared" si="782"/>
        <v>55.5</v>
      </c>
      <c r="H5553" s="435">
        <f t="shared" si="777"/>
        <v>0.56179633801576623</v>
      </c>
      <c r="I5553" s="577">
        <f t="shared" si="782"/>
        <v>55.5</v>
      </c>
      <c r="J5553" s="573">
        <f t="shared" si="778"/>
        <v>0.9463894324853227</v>
      </c>
    </row>
    <row r="5554" spans="1:10" x14ac:dyDescent="0.25">
      <c r="A5554">
        <f t="shared" si="779"/>
        <v>0.55510098089459781</v>
      </c>
      <c r="B5554" s="2">
        <f t="shared" si="783"/>
        <v>55.509999999997525</v>
      </c>
      <c r="C5554" s="428">
        <f t="shared" si="780"/>
        <v>55.51</v>
      </c>
      <c r="D5554" s="425">
        <f t="shared" si="775"/>
        <v>0.55510098089462245</v>
      </c>
      <c r="E5554" s="433">
        <f t="shared" si="781"/>
        <v>55.51</v>
      </c>
      <c r="F5554" s="430">
        <f t="shared" si="776"/>
        <v>0.56189313922687556</v>
      </c>
      <c r="G5554" s="439">
        <f t="shared" si="782"/>
        <v>55.51</v>
      </c>
      <c r="H5554" s="435">
        <f t="shared" si="777"/>
        <v>0.56189313922687556</v>
      </c>
      <c r="I5554" s="577">
        <f t="shared" si="782"/>
        <v>55.51</v>
      </c>
      <c r="J5554" s="573">
        <f t="shared" si="778"/>
        <v>0.94647411451606589</v>
      </c>
    </row>
    <row r="5555" spans="1:10" x14ac:dyDescent="0.25">
      <c r="A5555">
        <f t="shared" si="779"/>
        <v>0.5552009791805651</v>
      </c>
      <c r="B5555" s="2">
        <f t="shared" si="783"/>
        <v>55.519999999997523</v>
      </c>
      <c r="C5555" s="428">
        <f t="shared" si="780"/>
        <v>55.52</v>
      </c>
      <c r="D5555" s="425">
        <f t="shared" si="775"/>
        <v>0.55520097918058986</v>
      </c>
      <c r="E5555" s="433">
        <f t="shared" si="781"/>
        <v>55.52</v>
      </c>
      <c r="F5555" s="430">
        <f t="shared" si="776"/>
        <v>0.56198994204216834</v>
      </c>
      <c r="G5555" s="439">
        <f t="shared" si="782"/>
        <v>55.52</v>
      </c>
      <c r="H5555" s="435">
        <f t="shared" si="777"/>
        <v>0.56198994204216834</v>
      </c>
      <c r="I5555" s="577">
        <f t="shared" si="782"/>
        <v>55.52</v>
      </c>
      <c r="J5555" s="573">
        <f t="shared" si="778"/>
        <v>0.94655879774577323</v>
      </c>
    </row>
    <row r="5556" spans="1:10" x14ac:dyDescent="0.25">
      <c r="A5556">
        <f t="shared" si="779"/>
        <v>0.55530097746961704</v>
      </c>
      <c r="B5556" s="2">
        <f t="shared" si="783"/>
        <v>55.529999999997521</v>
      </c>
      <c r="C5556" s="428">
        <f t="shared" si="780"/>
        <v>55.53</v>
      </c>
      <c r="D5556" s="425">
        <f t="shared" si="775"/>
        <v>0.5553009774696418</v>
      </c>
      <c r="E5556" s="433">
        <f t="shared" si="781"/>
        <v>55.53</v>
      </c>
      <c r="F5556" s="430">
        <f t="shared" si="776"/>
        <v>0.56208674646080981</v>
      </c>
      <c r="G5556" s="439">
        <f t="shared" si="782"/>
        <v>55.53</v>
      </c>
      <c r="H5556" s="435">
        <f t="shared" si="777"/>
        <v>0.56208674646080981</v>
      </c>
      <c r="I5556" s="577">
        <f t="shared" si="782"/>
        <v>55.53</v>
      </c>
      <c r="J5556" s="573">
        <f t="shared" si="778"/>
        <v>0.94664348217430461</v>
      </c>
    </row>
    <row r="5557" spans="1:10" x14ac:dyDescent="0.25">
      <c r="A5557">
        <f t="shared" si="779"/>
        <v>0.55540097576174796</v>
      </c>
      <c r="B5557" s="2">
        <f t="shared" si="783"/>
        <v>55.539999999997519</v>
      </c>
      <c r="C5557" s="428">
        <f t="shared" si="780"/>
        <v>55.54</v>
      </c>
      <c r="D5557" s="425">
        <f t="shared" si="775"/>
        <v>0.55540097576177283</v>
      </c>
      <c r="E5557" s="433">
        <f t="shared" si="781"/>
        <v>55.54</v>
      </c>
      <c r="F5557" s="430">
        <f t="shared" si="776"/>
        <v>0.56218355248196583</v>
      </c>
      <c r="G5557" s="439">
        <f t="shared" si="782"/>
        <v>55.54</v>
      </c>
      <c r="H5557" s="435">
        <f t="shared" si="777"/>
        <v>0.56218355248196583</v>
      </c>
      <c r="I5557" s="577">
        <f t="shared" si="782"/>
        <v>55.54</v>
      </c>
      <c r="J5557" s="573">
        <f t="shared" si="778"/>
        <v>0.94672816780151836</v>
      </c>
    </row>
    <row r="5558" spans="1:10" x14ac:dyDescent="0.25">
      <c r="A5558">
        <f t="shared" si="779"/>
        <v>0.5555009740569522</v>
      </c>
      <c r="B5558" s="2">
        <f t="shared" si="783"/>
        <v>55.549999999997517</v>
      </c>
      <c r="C5558" s="428">
        <f t="shared" si="780"/>
        <v>55.55</v>
      </c>
      <c r="D5558" s="425">
        <f t="shared" si="775"/>
        <v>0.55550097405697685</v>
      </c>
      <c r="E5558" s="433">
        <f t="shared" si="781"/>
        <v>55.55</v>
      </c>
      <c r="F5558" s="430">
        <f t="shared" si="776"/>
        <v>0.56228036010480265</v>
      </c>
      <c r="G5558" s="439">
        <f t="shared" si="782"/>
        <v>55.55</v>
      </c>
      <c r="H5558" s="435">
        <f t="shared" si="777"/>
        <v>0.56228036010480265</v>
      </c>
      <c r="I5558" s="577">
        <f t="shared" si="782"/>
        <v>55.55</v>
      </c>
      <c r="J5558" s="573">
        <f t="shared" si="778"/>
        <v>0.9468128546272746</v>
      </c>
    </row>
    <row r="5559" spans="1:10" x14ac:dyDescent="0.25">
      <c r="A5559">
        <f t="shared" si="779"/>
        <v>0.55560097235522388</v>
      </c>
      <c r="B5559" s="2">
        <f t="shared" si="783"/>
        <v>55.559999999997515</v>
      </c>
      <c r="C5559" s="428">
        <f t="shared" si="780"/>
        <v>55.56</v>
      </c>
      <c r="D5559" s="425">
        <f t="shared" si="775"/>
        <v>0.55560097235524875</v>
      </c>
      <c r="E5559" s="433">
        <f t="shared" si="781"/>
        <v>55.56</v>
      </c>
      <c r="F5559" s="430">
        <f t="shared" si="776"/>
        <v>0.56237716932848669</v>
      </c>
      <c r="G5559" s="439">
        <f t="shared" si="782"/>
        <v>55.56</v>
      </c>
      <c r="H5559" s="435">
        <f t="shared" si="777"/>
        <v>0.56237716932848669</v>
      </c>
      <c r="I5559" s="577">
        <f t="shared" si="782"/>
        <v>55.56</v>
      </c>
      <c r="J5559" s="573">
        <f t="shared" si="778"/>
        <v>0.94689754265143211</v>
      </c>
    </row>
    <row r="5560" spans="1:10" x14ac:dyDescent="0.25">
      <c r="A5560">
        <f t="shared" si="779"/>
        <v>0.55570097065655755</v>
      </c>
      <c r="B5560" s="2">
        <f t="shared" si="783"/>
        <v>55.569999999997513</v>
      </c>
      <c r="C5560" s="428">
        <f t="shared" si="780"/>
        <v>55.57</v>
      </c>
      <c r="D5560" s="425">
        <f t="shared" si="775"/>
        <v>0.55570097065658253</v>
      </c>
      <c r="E5560" s="433">
        <f t="shared" si="781"/>
        <v>55.57</v>
      </c>
      <c r="F5560" s="430">
        <f t="shared" si="776"/>
        <v>0.56247398015218519</v>
      </c>
      <c r="G5560" s="439">
        <f t="shared" si="782"/>
        <v>55.57</v>
      </c>
      <c r="H5560" s="435">
        <f t="shared" si="777"/>
        <v>0.56247398015218519</v>
      </c>
      <c r="I5560" s="577">
        <f t="shared" si="782"/>
        <v>55.57</v>
      </c>
      <c r="J5560" s="573">
        <f t="shared" si="778"/>
        <v>0.94698223187385067</v>
      </c>
    </row>
    <row r="5561" spans="1:10" x14ac:dyDescent="0.25">
      <c r="A5561">
        <f t="shared" si="779"/>
        <v>0.55580096896094755</v>
      </c>
      <c r="B5561" s="2">
        <f t="shared" si="783"/>
        <v>55.579999999997511</v>
      </c>
      <c r="C5561" s="428">
        <f t="shared" si="780"/>
        <v>55.58</v>
      </c>
      <c r="D5561" s="425">
        <f t="shared" si="775"/>
        <v>0.55580096896097231</v>
      </c>
      <c r="E5561" s="433">
        <f t="shared" si="781"/>
        <v>55.58</v>
      </c>
      <c r="F5561" s="430">
        <f t="shared" si="776"/>
        <v>0.56257079257506559</v>
      </c>
      <c r="G5561" s="439">
        <f t="shared" si="782"/>
        <v>55.58</v>
      </c>
      <c r="H5561" s="435">
        <f t="shared" si="777"/>
        <v>0.56257079257506559</v>
      </c>
      <c r="I5561" s="577">
        <f t="shared" si="782"/>
        <v>55.58</v>
      </c>
      <c r="J5561" s="573">
        <f t="shared" si="778"/>
        <v>0.94706692229438905</v>
      </c>
    </row>
    <row r="5562" spans="1:10" x14ac:dyDescent="0.25">
      <c r="A5562">
        <f t="shared" si="779"/>
        <v>0.555900967268388</v>
      </c>
      <c r="B5562" s="2">
        <f t="shared" si="783"/>
        <v>55.589999999997509</v>
      </c>
      <c r="C5562" s="428">
        <f t="shared" si="780"/>
        <v>55.59</v>
      </c>
      <c r="D5562" s="425">
        <f t="shared" si="775"/>
        <v>0.55590096726841287</v>
      </c>
      <c r="E5562" s="433">
        <f t="shared" si="781"/>
        <v>55.59</v>
      </c>
      <c r="F5562" s="430">
        <f t="shared" si="776"/>
        <v>0.562667606596296</v>
      </c>
      <c r="G5562" s="439">
        <f t="shared" si="782"/>
        <v>55.59</v>
      </c>
      <c r="H5562" s="435">
        <f t="shared" si="777"/>
        <v>0.562667606596296</v>
      </c>
      <c r="I5562" s="577">
        <f t="shared" si="782"/>
        <v>55.59</v>
      </c>
      <c r="J5562" s="573">
        <f t="shared" si="778"/>
        <v>0.94715161391290725</v>
      </c>
    </row>
    <row r="5563" spans="1:10" x14ac:dyDescent="0.25">
      <c r="A5563">
        <f t="shared" si="779"/>
        <v>0.55600096557887346</v>
      </c>
      <c r="B5563" s="2">
        <f t="shared" si="783"/>
        <v>55.599999999997507</v>
      </c>
      <c r="C5563" s="428">
        <f t="shared" si="780"/>
        <v>55.6</v>
      </c>
      <c r="D5563" s="425">
        <f t="shared" si="775"/>
        <v>0.55600096557889844</v>
      </c>
      <c r="E5563" s="433">
        <f t="shared" si="781"/>
        <v>55.6</v>
      </c>
      <c r="F5563" s="430">
        <f t="shared" si="776"/>
        <v>0.56276442221504441</v>
      </c>
      <c r="G5563" s="439">
        <f t="shared" si="782"/>
        <v>55.6</v>
      </c>
      <c r="H5563" s="435">
        <f t="shared" si="777"/>
        <v>0.56276442221504441</v>
      </c>
      <c r="I5563" s="577">
        <f t="shared" si="782"/>
        <v>55.6</v>
      </c>
      <c r="J5563" s="573">
        <f t="shared" si="778"/>
        <v>0.94723630672926451</v>
      </c>
    </row>
    <row r="5564" spans="1:10" x14ac:dyDescent="0.25">
      <c r="A5564">
        <f t="shared" si="779"/>
        <v>0.55610096389239827</v>
      </c>
      <c r="B5564" s="2">
        <f t="shared" si="783"/>
        <v>55.609999999997505</v>
      </c>
      <c r="C5564" s="428">
        <f t="shared" si="780"/>
        <v>55.61</v>
      </c>
      <c r="D5564" s="425">
        <f t="shared" si="775"/>
        <v>0.55610096389242314</v>
      </c>
      <c r="E5564" s="433">
        <f t="shared" si="781"/>
        <v>55.61</v>
      </c>
      <c r="F5564" s="430">
        <f t="shared" si="776"/>
        <v>0.56286123943048005</v>
      </c>
      <c r="G5564" s="439">
        <f t="shared" si="782"/>
        <v>55.61</v>
      </c>
      <c r="H5564" s="435">
        <f t="shared" si="777"/>
        <v>0.56286123943048005</v>
      </c>
      <c r="I5564" s="577">
        <f t="shared" si="782"/>
        <v>55.61</v>
      </c>
      <c r="J5564" s="573">
        <f t="shared" si="778"/>
        <v>0.94732100074331971</v>
      </c>
    </row>
    <row r="5565" spans="1:10" x14ac:dyDescent="0.25">
      <c r="A5565">
        <f t="shared" si="779"/>
        <v>0.55620096220895676</v>
      </c>
      <c r="B5565" s="2">
        <f t="shared" si="783"/>
        <v>55.619999999997503</v>
      </c>
      <c r="C5565" s="428">
        <f t="shared" si="780"/>
        <v>55.62</v>
      </c>
      <c r="D5565" s="425">
        <f t="shared" si="775"/>
        <v>0.55620096220898163</v>
      </c>
      <c r="E5565" s="433">
        <f t="shared" si="781"/>
        <v>55.62</v>
      </c>
      <c r="F5565" s="430">
        <f t="shared" si="776"/>
        <v>0.56295805824177203</v>
      </c>
      <c r="G5565" s="439">
        <f t="shared" si="782"/>
        <v>55.62</v>
      </c>
      <c r="H5565" s="435">
        <f t="shared" si="777"/>
        <v>0.56295805824177203</v>
      </c>
      <c r="I5565" s="577">
        <f t="shared" si="782"/>
        <v>55.62</v>
      </c>
      <c r="J5565" s="573">
        <f t="shared" si="778"/>
        <v>0.94740569595493307</v>
      </c>
    </row>
    <row r="5566" spans="1:10" x14ac:dyDescent="0.25">
      <c r="A5566">
        <f t="shared" si="779"/>
        <v>0.55630096052854316</v>
      </c>
      <c r="B5566" s="2">
        <f t="shared" si="783"/>
        <v>55.629999999997501</v>
      </c>
      <c r="C5566" s="428">
        <f t="shared" si="780"/>
        <v>55.63</v>
      </c>
      <c r="D5566" s="425">
        <f t="shared" si="775"/>
        <v>0.55630096052856826</v>
      </c>
      <c r="E5566" s="433">
        <f t="shared" si="781"/>
        <v>55.63</v>
      </c>
      <c r="F5566" s="430">
        <f t="shared" si="776"/>
        <v>0.5630548786480899</v>
      </c>
      <c r="G5566" s="439">
        <f t="shared" si="782"/>
        <v>55.63</v>
      </c>
      <c r="H5566" s="435">
        <f t="shared" si="777"/>
        <v>0.5630548786480899</v>
      </c>
      <c r="I5566" s="577">
        <f t="shared" si="782"/>
        <v>55.63</v>
      </c>
      <c r="J5566" s="573">
        <f t="shared" si="778"/>
        <v>0.9474903923639636</v>
      </c>
    </row>
    <row r="5567" spans="1:10" x14ac:dyDescent="0.25">
      <c r="A5567">
        <f t="shared" si="779"/>
        <v>0.55640095885115226</v>
      </c>
      <c r="B5567" s="2">
        <f t="shared" si="783"/>
        <v>55.639999999997499</v>
      </c>
      <c r="C5567" s="428">
        <f t="shared" si="780"/>
        <v>55.64</v>
      </c>
      <c r="D5567" s="425">
        <f t="shared" si="775"/>
        <v>0.55640095885117713</v>
      </c>
      <c r="E5567" s="433">
        <f t="shared" si="781"/>
        <v>55.64</v>
      </c>
      <c r="F5567" s="430">
        <f t="shared" si="776"/>
        <v>0.56315170064860376</v>
      </c>
      <c r="G5567" s="439">
        <f t="shared" si="782"/>
        <v>55.64</v>
      </c>
      <c r="H5567" s="435">
        <f t="shared" si="777"/>
        <v>0.56315170064860376</v>
      </c>
      <c r="I5567" s="577">
        <f t="shared" si="782"/>
        <v>55.64</v>
      </c>
      <c r="J5567" s="573">
        <f t="shared" si="778"/>
        <v>0.94757508997027062</v>
      </c>
    </row>
    <row r="5568" spans="1:10" x14ac:dyDescent="0.25">
      <c r="A5568">
        <f t="shared" si="779"/>
        <v>0.55650095717677817</v>
      </c>
      <c r="B5568" s="2">
        <f t="shared" si="783"/>
        <v>55.649999999997497</v>
      </c>
      <c r="C5568" s="428">
        <f t="shared" si="780"/>
        <v>55.65</v>
      </c>
      <c r="D5568" s="425">
        <f t="shared" si="775"/>
        <v>0.55650095717680315</v>
      </c>
      <c r="E5568" s="433">
        <f t="shared" si="781"/>
        <v>55.65</v>
      </c>
      <c r="F5568" s="430">
        <f t="shared" si="776"/>
        <v>0.56324852424248428</v>
      </c>
      <c r="G5568" s="439">
        <f t="shared" si="782"/>
        <v>55.65</v>
      </c>
      <c r="H5568" s="435">
        <f t="shared" si="777"/>
        <v>0.56324852424248428</v>
      </c>
      <c r="I5568" s="577">
        <f t="shared" si="782"/>
        <v>55.65</v>
      </c>
      <c r="J5568" s="573">
        <f t="shared" si="778"/>
        <v>0.94765978877371415</v>
      </c>
    </row>
    <row r="5569" spans="1:10" x14ac:dyDescent="0.25">
      <c r="A5569">
        <f t="shared" si="779"/>
        <v>0.55660095550541544</v>
      </c>
      <c r="B5569" s="2">
        <f t="shared" si="783"/>
        <v>55.659999999997495</v>
      </c>
      <c r="C5569" s="428">
        <f t="shared" si="780"/>
        <v>55.66</v>
      </c>
      <c r="D5569" s="425">
        <f t="shared" si="775"/>
        <v>0.55660095550544042</v>
      </c>
      <c r="E5569" s="433">
        <f t="shared" si="781"/>
        <v>55.66</v>
      </c>
      <c r="F5569" s="430">
        <f t="shared" si="776"/>
        <v>0.56334534942890235</v>
      </c>
      <c r="G5569" s="439">
        <f t="shared" si="782"/>
        <v>55.66</v>
      </c>
      <c r="H5569" s="435">
        <f t="shared" si="777"/>
        <v>0.56334534942890235</v>
      </c>
      <c r="I5569" s="577">
        <f t="shared" si="782"/>
        <v>55.66</v>
      </c>
      <c r="J5569" s="573">
        <f t="shared" si="778"/>
        <v>0.94774448877415318</v>
      </c>
    </row>
    <row r="5570" spans="1:10" x14ac:dyDescent="0.25">
      <c r="A5570">
        <f t="shared" si="779"/>
        <v>0.55670095383705831</v>
      </c>
      <c r="B5570" s="2">
        <f t="shared" si="783"/>
        <v>55.669999999997493</v>
      </c>
      <c r="C5570" s="428">
        <f t="shared" si="780"/>
        <v>55.67</v>
      </c>
      <c r="D5570" s="425">
        <f t="shared" si="775"/>
        <v>0.5567009538370834</v>
      </c>
      <c r="E5570" s="433">
        <f t="shared" si="781"/>
        <v>55.67</v>
      </c>
      <c r="F5570" s="430">
        <f t="shared" si="776"/>
        <v>0.56344217620702941</v>
      </c>
      <c r="G5570" s="439">
        <f t="shared" si="782"/>
        <v>55.67</v>
      </c>
      <c r="H5570" s="435">
        <f t="shared" si="777"/>
        <v>0.56344217620702941</v>
      </c>
      <c r="I5570" s="577">
        <f t="shared" si="782"/>
        <v>55.67</v>
      </c>
      <c r="J5570" s="573">
        <f t="shared" si="778"/>
        <v>0.94782918997144761</v>
      </c>
    </row>
    <row r="5571" spans="1:10" x14ac:dyDescent="0.25">
      <c r="A5571">
        <f t="shared" si="779"/>
        <v>0.55680095217170145</v>
      </c>
      <c r="B5571" s="2">
        <f t="shared" si="783"/>
        <v>55.679999999997491</v>
      </c>
      <c r="C5571" s="428">
        <f t="shared" si="780"/>
        <v>55.68</v>
      </c>
      <c r="D5571" s="425">
        <f t="shared" ref="D5571:D5634" si="784">(((1+C5571/100)^D$2)*C5571/100)/(((1+C5571/100)^D$2)-1)</f>
        <v>0.55680095217172654</v>
      </c>
      <c r="E5571" s="433">
        <f t="shared" si="781"/>
        <v>55.68</v>
      </c>
      <c r="F5571" s="430">
        <f t="shared" ref="F5571:F5634" si="785">(((1+E5571/100)^F$2)*E5571/100)/(((1+E5571/100)^F$2)-1)</f>
        <v>0.56353900457603723</v>
      </c>
      <c r="G5571" s="439">
        <f t="shared" si="782"/>
        <v>55.68</v>
      </c>
      <c r="H5571" s="435">
        <f t="shared" ref="H5571:H5634" si="786">(((1+G5571/100)^H$2)*G5571/100)/(((1+G5571/100)^H$2)-1)</f>
        <v>0.56353900457603723</v>
      </c>
      <c r="I5571" s="577">
        <f t="shared" si="782"/>
        <v>55.68</v>
      </c>
      <c r="J5571" s="573">
        <f t="shared" ref="J5571:J5634" si="787">(((1+I5571/100)^J$2)*I5571/100)/(((1+I5571/100)^J$2)-1)</f>
        <v>0.94791389236545698</v>
      </c>
    </row>
    <row r="5572" spans="1:10" x14ac:dyDescent="0.25">
      <c r="A5572">
        <f t="shared" si="779"/>
        <v>0.5569009505093393</v>
      </c>
      <c r="B5572" s="2">
        <f t="shared" si="783"/>
        <v>55.68999999999749</v>
      </c>
      <c r="C5572" s="428">
        <f t="shared" si="780"/>
        <v>55.69</v>
      </c>
      <c r="D5572" s="425">
        <f t="shared" si="784"/>
        <v>0.55690095050936439</v>
      </c>
      <c r="E5572" s="433">
        <f t="shared" si="781"/>
        <v>55.69</v>
      </c>
      <c r="F5572" s="430">
        <f t="shared" si="785"/>
        <v>0.56363583453509802</v>
      </c>
      <c r="G5572" s="439">
        <f t="shared" si="782"/>
        <v>55.69</v>
      </c>
      <c r="H5572" s="435">
        <f t="shared" si="786"/>
        <v>0.56363583453509802</v>
      </c>
      <c r="I5572" s="577">
        <f t="shared" si="782"/>
        <v>55.69</v>
      </c>
      <c r="J5572" s="573">
        <f t="shared" si="787"/>
        <v>0.94799859595604052</v>
      </c>
    </row>
    <row r="5573" spans="1:10" x14ac:dyDescent="0.25">
      <c r="A5573">
        <f t="shared" ref="A5573:A5636" si="788">(((1+B5573/100)^A$2)*B5573/100)/(((1+B5573/100)^A$2)-1)</f>
        <v>0.5570009488499662</v>
      </c>
      <c r="B5573" s="2">
        <f t="shared" si="783"/>
        <v>55.699999999997488</v>
      </c>
      <c r="C5573" s="428">
        <f t="shared" si="780"/>
        <v>55.7</v>
      </c>
      <c r="D5573" s="425">
        <f t="shared" si="784"/>
        <v>0.55700094884999141</v>
      </c>
      <c r="E5573" s="433">
        <f t="shared" si="781"/>
        <v>55.7</v>
      </c>
      <c r="F5573" s="430">
        <f t="shared" si="785"/>
        <v>0.56373266608338468</v>
      </c>
      <c r="G5573" s="439">
        <f t="shared" si="782"/>
        <v>55.7</v>
      </c>
      <c r="H5573" s="435">
        <f t="shared" si="786"/>
        <v>0.56373266608338468</v>
      </c>
      <c r="I5573" s="577">
        <f t="shared" si="782"/>
        <v>55.7</v>
      </c>
      <c r="J5573" s="573">
        <f t="shared" si="787"/>
        <v>0.94808330074305858</v>
      </c>
    </row>
    <row r="5574" spans="1:10" x14ac:dyDescent="0.25">
      <c r="A5574">
        <f t="shared" si="788"/>
        <v>0.55710094719357661</v>
      </c>
      <c r="B5574" s="2">
        <f t="shared" si="783"/>
        <v>55.709999999997486</v>
      </c>
      <c r="C5574" s="428">
        <f t="shared" ref="C5574:C5637" si="789">ROUND(C5573+0.01,2)</f>
        <v>55.71</v>
      </c>
      <c r="D5574" s="425">
        <f t="shared" si="784"/>
        <v>0.55710094719360181</v>
      </c>
      <c r="E5574" s="433">
        <f t="shared" ref="E5574:E5637" si="790">ROUND(E5573+0.01,2)</f>
        <v>55.71</v>
      </c>
      <c r="F5574" s="430">
        <f t="shared" si="785"/>
        <v>0.56382949922007009</v>
      </c>
      <c r="G5574" s="439">
        <f t="shared" ref="G5574:I5637" si="791">ROUND(G5573+0.01,2)</f>
        <v>55.71</v>
      </c>
      <c r="H5574" s="435">
        <f t="shared" si="786"/>
        <v>0.56382949922007009</v>
      </c>
      <c r="I5574" s="577">
        <f t="shared" si="791"/>
        <v>55.71</v>
      </c>
      <c r="J5574" s="573">
        <f t="shared" si="787"/>
        <v>0.94816800672636947</v>
      </c>
    </row>
    <row r="5575" spans="1:10" x14ac:dyDescent="0.25">
      <c r="A5575">
        <f t="shared" si="788"/>
        <v>0.55720094554016519</v>
      </c>
      <c r="B5575" s="2">
        <f t="shared" si="783"/>
        <v>55.719999999997484</v>
      </c>
      <c r="C5575" s="428">
        <f t="shared" si="789"/>
        <v>55.72</v>
      </c>
      <c r="D5575" s="425">
        <f t="shared" si="784"/>
        <v>0.55720094554019028</v>
      </c>
      <c r="E5575" s="433">
        <f t="shared" si="790"/>
        <v>55.72</v>
      </c>
      <c r="F5575" s="430">
        <f t="shared" si="785"/>
        <v>0.5639263339443279</v>
      </c>
      <c r="G5575" s="439">
        <f t="shared" si="791"/>
        <v>55.72</v>
      </c>
      <c r="H5575" s="435">
        <f t="shared" si="786"/>
        <v>0.5639263339443279</v>
      </c>
      <c r="I5575" s="577">
        <f t="shared" si="791"/>
        <v>55.72</v>
      </c>
      <c r="J5575" s="573">
        <f t="shared" si="787"/>
        <v>0.94825271390583454</v>
      </c>
    </row>
    <row r="5576" spans="1:10" x14ac:dyDescent="0.25">
      <c r="A5576">
        <f t="shared" si="788"/>
        <v>0.55730094388972629</v>
      </c>
      <c r="B5576" s="2">
        <f t="shared" si="783"/>
        <v>55.729999999997482</v>
      </c>
      <c r="C5576" s="428">
        <f t="shared" si="789"/>
        <v>55.73</v>
      </c>
      <c r="D5576" s="425">
        <f t="shared" si="784"/>
        <v>0.55730094388975149</v>
      </c>
      <c r="E5576" s="433">
        <f t="shared" si="790"/>
        <v>55.73</v>
      </c>
      <c r="F5576" s="430">
        <f t="shared" si="785"/>
        <v>0.56402317025533211</v>
      </c>
      <c r="G5576" s="439">
        <f t="shared" si="791"/>
        <v>55.73</v>
      </c>
      <c r="H5576" s="435">
        <f t="shared" si="786"/>
        <v>0.56402317025533211</v>
      </c>
      <c r="I5576" s="577">
        <f t="shared" si="791"/>
        <v>55.73</v>
      </c>
      <c r="J5576" s="573">
        <f t="shared" si="787"/>
        <v>0.94833742228131213</v>
      </c>
    </row>
    <row r="5577" spans="1:10" x14ac:dyDescent="0.25">
      <c r="A5577">
        <f t="shared" si="788"/>
        <v>0.55740094224225445</v>
      </c>
      <c r="B5577" s="2">
        <f t="shared" si="783"/>
        <v>55.73999999999748</v>
      </c>
      <c r="C5577" s="428">
        <f t="shared" si="789"/>
        <v>55.74</v>
      </c>
      <c r="D5577" s="425">
        <f t="shared" si="784"/>
        <v>0.55740094224227976</v>
      </c>
      <c r="E5577" s="433">
        <f t="shared" si="790"/>
        <v>55.74</v>
      </c>
      <c r="F5577" s="430">
        <f t="shared" si="785"/>
        <v>0.56412000815225727</v>
      </c>
      <c r="G5577" s="439">
        <f t="shared" si="791"/>
        <v>55.74</v>
      </c>
      <c r="H5577" s="435">
        <f t="shared" si="786"/>
        <v>0.56412000815225727</v>
      </c>
      <c r="I5577" s="577">
        <f t="shared" si="791"/>
        <v>55.74</v>
      </c>
      <c r="J5577" s="573">
        <f t="shared" si="787"/>
        <v>0.94842213185266289</v>
      </c>
    </row>
    <row r="5578" spans="1:10" x14ac:dyDescent="0.25">
      <c r="A5578">
        <f t="shared" si="788"/>
        <v>0.55750094059774424</v>
      </c>
      <c r="B5578" s="2">
        <f t="shared" si="783"/>
        <v>55.749999999997478</v>
      </c>
      <c r="C5578" s="428">
        <f t="shared" si="789"/>
        <v>55.75</v>
      </c>
      <c r="D5578" s="425">
        <f t="shared" si="784"/>
        <v>0.55750094059776945</v>
      </c>
      <c r="E5578" s="433">
        <f t="shared" si="790"/>
        <v>55.75</v>
      </c>
      <c r="F5578" s="430">
        <f t="shared" si="785"/>
        <v>0.56421684763427782</v>
      </c>
      <c r="G5578" s="439">
        <f t="shared" si="791"/>
        <v>55.75</v>
      </c>
      <c r="H5578" s="435">
        <f t="shared" si="786"/>
        <v>0.56421684763427782</v>
      </c>
      <c r="I5578" s="577">
        <f t="shared" si="791"/>
        <v>55.75</v>
      </c>
      <c r="J5578" s="573">
        <f t="shared" si="787"/>
        <v>0.94850684261974583</v>
      </c>
    </row>
    <row r="5579" spans="1:10" x14ac:dyDescent="0.25">
      <c r="A5579">
        <f t="shared" si="788"/>
        <v>0.55760093895619001</v>
      </c>
      <c r="B5579" s="2">
        <f t="shared" si="783"/>
        <v>55.759999999997476</v>
      </c>
      <c r="C5579" s="428">
        <f t="shared" si="789"/>
        <v>55.76</v>
      </c>
      <c r="D5579" s="425">
        <f t="shared" si="784"/>
        <v>0.55760093895621532</v>
      </c>
      <c r="E5579" s="433">
        <f t="shared" si="790"/>
        <v>55.76</v>
      </c>
      <c r="F5579" s="430">
        <f t="shared" si="785"/>
        <v>0.56431368870056953</v>
      </c>
      <c r="G5579" s="439">
        <f t="shared" si="791"/>
        <v>55.76</v>
      </c>
      <c r="H5579" s="435">
        <f t="shared" si="786"/>
        <v>0.56431368870056953</v>
      </c>
      <c r="I5579" s="577">
        <f t="shared" si="791"/>
        <v>55.76</v>
      </c>
      <c r="J5579" s="573">
        <f t="shared" si="787"/>
        <v>0.94859155458242117</v>
      </c>
    </row>
    <row r="5580" spans="1:10" x14ac:dyDescent="0.25">
      <c r="A5580">
        <f t="shared" si="788"/>
        <v>0.55770093731758652</v>
      </c>
      <c r="B5580" s="2">
        <f t="shared" si="783"/>
        <v>55.769999999997474</v>
      </c>
      <c r="C5580" s="428">
        <f t="shared" si="789"/>
        <v>55.77</v>
      </c>
      <c r="D5580" s="425">
        <f t="shared" si="784"/>
        <v>0.55770093731761183</v>
      </c>
      <c r="E5580" s="433">
        <f t="shared" si="790"/>
        <v>55.77</v>
      </c>
      <c r="F5580" s="430">
        <f t="shared" si="785"/>
        <v>0.56441053135030761</v>
      </c>
      <c r="G5580" s="439">
        <f t="shared" si="791"/>
        <v>55.77</v>
      </c>
      <c r="H5580" s="435">
        <f t="shared" si="786"/>
        <v>0.56441053135030761</v>
      </c>
      <c r="I5580" s="577">
        <f t="shared" si="791"/>
        <v>55.77</v>
      </c>
      <c r="J5580" s="573">
        <f t="shared" si="787"/>
        <v>0.94867626774054825</v>
      </c>
    </row>
    <row r="5581" spans="1:10" x14ac:dyDescent="0.25">
      <c r="A5581">
        <f t="shared" si="788"/>
        <v>0.55780093568192823</v>
      </c>
      <c r="B5581" s="2">
        <f t="shared" si="783"/>
        <v>55.779999999997472</v>
      </c>
      <c r="C5581" s="428">
        <f t="shared" si="789"/>
        <v>55.78</v>
      </c>
      <c r="D5581" s="425">
        <f t="shared" si="784"/>
        <v>0.55780093568195355</v>
      </c>
      <c r="E5581" s="433">
        <f t="shared" si="790"/>
        <v>55.78</v>
      </c>
      <c r="F5581" s="430">
        <f t="shared" si="785"/>
        <v>0.5645073755826685</v>
      </c>
      <c r="G5581" s="439">
        <f t="shared" si="791"/>
        <v>55.78</v>
      </c>
      <c r="H5581" s="435">
        <f t="shared" si="786"/>
        <v>0.5645073755826685</v>
      </c>
      <c r="I5581" s="577">
        <f t="shared" si="791"/>
        <v>55.78</v>
      </c>
      <c r="J5581" s="573">
        <f t="shared" si="787"/>
        <v>0.94876098209398729</v>
      </c>
    </row>
    <row r="5582" spans="1:10" x14ac:dyDescent="0.25">
      <c r="A5582">
        <f t="shared" si="788"/>
        <v>0.55790093404920971</v>
      </c>
      <c r="B5582" s="2">
        <f t="shared" si="783"/>
        <v>55.78999999999747</v>
      </c>
      <c r="C5582" s="428">
        <f t="shared" si="789"/>
        <v>55.79</v>
      </c>
      <c r="D5582" s="425">
        <f t="shared" si="784"/>
        <v>0.55790093404923491</v>
      </c>
      <c r="E5582" s="433">
        <f t="shared" si="790"/>
        <v>55.79</v>
      </c>
      <c r="F5582" s="430">
        <f t="shared" si="785"/>
        <v>0.56460422139682864</v>
      </c>
      <c r="G5582" s="439">
        <f t="shared" si="791"/>
        <v>55.79</v>
      </c>
      <c r="H5582" s="435">
        <f t="shared" si="786"/>
        <v>0.56460422139682864</v>
      </c>
      <c r="I5582" s="577">
        <f t="shared" si="791"/>
        <v>55.79</v>
      </c>
      <c r="J5582" s="573">
        <f t="shared" si="787"/>
        <v>0.94884569764259752</v>
      </c>
    </row>
    <row r="5583" spans="1:10" x14ac:dyDescent="0.25">
      <c r="A5583">
        <f t="shared" si="788"/>
        <v>0.55800093241942539</v>
      </c>
      <c r="B5583" s="2">
        <f t="shared" si="783"/>
        <v>55.799999999997468</v>
      </c>
      <c r="C5583" s="428">
        <f t="shared" si="789"/>
        <v>55.8</v>
      </c>
      <c r="D5583" s="425">
        <f t="shared" si="784"/>
        <v>0.5580009324194507</v>
      </c>
      <c r="E5583" s="433">
        <f t="shared" si="790"/>
        <v>55.8</v>
      </c>
      <c r="F5583" s="430">
        <f t="shared" si="785"/>
        <v>0.56470106879196502</v>
      </c>
      <c r="G5583" s="439">
        <f t="shared" si="791"/>
        <v>55.8</v>
      </c>
      <c r="H5583" s="435">
        <f t="shared" si="786"/>
        <v>0.56470106879196502</v>
      </c>
      <c r="I5583" s="577">
        <f t="shared" si="791"/>
        <v>55.8</v>
      </c>
      <c r="J5583" s="573">
        <f t="shared" si="787"/>
        <v>0.94893041438623937</v>
      </c>
    </row>
    <row r="5584" spans="1:10" x14ac:dyDescent="0.25">
      <c r="A5584">
        <f t="shared" si="788"/>
        <v>0.55810093079257006</v>
      </c>
      <c r="B5584" s="2">
        <f t="shared" si="783"/>
        <v>55.809999999997466</v>
      </c>
      <c r="C5584" s="428">
        <f t="shared" si="789"/>
        <v>55.81</v>
      </c>
      <c r="D5584" s="425">
        <f t="shared" si="784"/>
        <v>0.55810093079259537</v>
      </c>
      <c r="E5584" s="433">
        <f t="shared" si="790"/>
        <v>55.81</v>
      </c>
      <c r="F5584" s="430">
        <f t="shared" si="785"/>
        <v>0.56479791776725519</v>
      </c>
      <c r="G5584" s="439">
        <f t="shared" si="791"/>
        <v>55.81</v>
      </c>
      <c r="H5584" s="435">
        <f t="shared" si="786"/>
        <v>0.56479791776725519</v>
      </c>
      <c r="I5584" s="577">
        <f t="shared" si="791"/>
        <v>55.81</v>
      </c>
      <c r="J5584" s="573">
        <f t="shared" si="787"/>
        <v>0.9490151323247723</v>
      </c>
    </row>
    <row r="5585" spans="1:10" x14ac:dyDescent="0.25">
      <c r="A5585">
        <f t="shared" si="788"/>
        <v>0.55820092916863817</v>
      </c>
      <c r="B5585" s="2">
        <f t="shared" si="783"/>
        <v>55.819999999997464</v>
      </c>
      <c r="C5585" s="428">
        <f t="shared" si="789"/>
        <v>55.82</v>
      </c>
      <c r="D5585" s="425">
        <f t="shared" si="784"/>
        <v>0.5582009291686636</v>
      </c>
      <c r="E5585" s="433">
        <f t="shared" si="790"/>
        <v>55.82</v>
      </c>
      <c r="F5585" s="430">
        <f t="shared" si="785"/>
        <v>0.56489476832187691</v>
      </c>
      <c r="G5585" s="439">
        <f t="shared" si="791"/>
        <v>55.82</v>
      </c>
      <c r="H5585" s="435">
        <f t="shared" si="786"/>
        <v>0.56489476832187691</v>
      </c>
      <c r="I5585" s="577">
        <f t="shared" si="791"/>
        <v>55.82</v>
      </c>
      <c r="J5585" s="573">
        <f t="shared" si="787"/>
        <v>0.94909985145805653</v>
      </c>
    </row>
    <row r="5586" spans="1:10" x14ac:dyDescent="0.25">
      <c r="A5586">
        <f t="shared" si="788"/>
        <v>0.55830092754762439</v>
      </c>
      <c r="B5586" s="2">
        <f t="shared" si="783"/>
        <v>55.829999999997462</v>
      </c>
      <c r="C5586" s="428">
        <f t="shared" si="789"/>
        <v>55.83</v>
      </c>
      <c r="D5586" s="425">
        <f t="shared" si="784"/>
        <v>0.55830092754764971</v>
      </c>
      <c r="E5586" s="433">
        <f t="shared" si="790"/>
        <v>55.83</v>
      </c>
      <c r="F5586" s="430">
        <f t="shared" si="785"/>
        <v>0.56499162045500839</v>
      </c>
      <c r="G5586" s="439">
        <f t="shared" si="791"/>
        <v>55.83</v>
      </c>
      <c r="H5586" s="435">
        <f t="shared" si="786"/>
        <v>0.56499162045500839</v>
      </c>
      <c r="I5586" s="577">
        <f t="shared" si="791"/>
        <v>55.83</v>
      </c>
      <c r="J5586" s="573">
        <f t="shared" si="787"/>
        <v>0.9491845717859515</v>
      </c>
    </row>
    <row r="5587" spans="1:10" x14ac:dyDescent="0.25">
      <c r="A5587">
        <f t="shared" si="788"/>
        <v>0.55840092592952328</v>
      </c>
      <c r="B5587" s="2">
        <f t="shared" si="783"/>
        <v>55.83999999999746</v>
      </c>
      <c r="C5587" s="428">
        <f t="shared" si="789"/>
        <v>55.84</v>
      </c>
      <c r="D5587" s="425">
        <f t="shared" si="784"/>
        <v>0.55840092592954871</v>
      </c>
      <c r="E5587" s="433">
        <f t="shared" si="790"/>
        <v>55.84</v>
      </c>
      <c r="F5587" s="430">
        <f t="shared" si="785"/>
        <v>0.5650884741658283</v>
      </c>
      <c r="G5587" s="439">
        <f t="shared" si="791"/>
        <v>55.84</v>
      </c>
      <c r="H5587" s="435">
        <f t="shared" si="786"/>
        <v>0.5650884741658283</v>
      </c>
      <c r="I5587" s="577">
        <f t="shared" si="791"/>
        <v>55.84</v>
      </c>
      <c r="J5587" s="573">
        <f t="shared" si="787"/>
        <v>0.94926929330831777</v>
      </c>
    </row>
    <row r="5588" spans="1:10" x14ac:dyDescent="0.25">
      <c r="A5588">
        <f t="shared" si="788"/>
        <v>0.55850092431432941</v>
      </c>
      <c r="B5588" s="2">
        <f t="shared" si="783"/>
        <v>55.849999999997458</v>
      </c>
      <c r="C5588" s="428">
        <f t="shared" si="789"/>
        <v>55.85</v>
      </c>
      <c r="D5588" s="425">
        <f t="shared" si="784"/>
        <v>0.55850092431435494</v>
      </c>
      <c r="E5588" s="433">
        <f t="shared" si="790"/>
        <v>55.85</v>
      </c>
      <c r="F5588" s="430">
        <f t="shared" si="785"/>
        <v>0.56518532945351574</v>
      </c>
      <c r="G5588" s="439">
        <f t="shared" si="791"/>
        <v>55.85</v>
      </c>
      <c r="H5588" s="435">
        <f t="shared" si="786"/>
        <v>0.56518532945351574</v>
      </c>
      <c r="I5588" s="577">
        <f t="shared" si="791"/>
        <v>55.85</v>
      </c>
      <c r="J5588" s="573">
        <f t="shared" si="787"/>
        <v>0.94935401602501479</v>
      </c>
    </row>
    <row r="5589" spans="1:10" x14ac:dyDescent="0.25">
      <c r="A5589">
        <f t="shared" si="788"/>
        <v>0.55860092270203754</v>
      </c>
      <c r="B5589" s="2">
        <f t="shared" si="783"/>
        <v>55.859999999997456</v>
      </c>
      <c r="C5589" s="428">
        <f t="shared" si="789"/>
        <v>55.86</v>
      </c>
      <c r="D5589" s="425">
        <f t="shared" si="784"/>
        <v>0.55860092270206307</v>
      </c>
      <c r="E5589" s="433">
        <f t="shared" si="790"/>
        <v>55.86</v>
      </c>
      <c r="F5589" s="430">
        <f t="shared" si="785"/>
        <v>0.56528218631725058</v>
      </c>
      <c r="G5589" s="439">
        <f t="shared" si="791"/>
        <v>55.86</v>
      </c>
      <c r="H5589" s="435">
        <f t="shared" si="786"/>
        <v>0.56528218631725058</v>
      </c>
      <c r="I5589" s="577">
        <f t="shared" si="791"/>
        <v>55.86</v>
      </c>
      <c r="J5589" s="573">
        <f t="shared" si="787"/>
        <v>0.94943873993590255</v>
      </c>
    </row>
    <row r="5590" spans="1:10" x14ac:dyDescent="0.25">
      <c r="A5590">
        <f t="shared" si="788"/>
        <v>0.55870092109264224</v>
      </c>
      <c r="B5590" s="2">
        <f t="shared" si="783"/>
        <v>55.869999999997454</v>
      </c>
      <c r="C5590" s="428">
        <f t="shared" si="789"/>
        <v>55.87</v>
      </c>
      <c r="D5590" s="425">
        <f t="shared" si="784"/>
        <v>0.55870092109266778</v>
      </c>
      <c r="E5590" s="433">
        <f t="shared" si="790"/>
        <v>55.87</v>
      </c>
      <c r="F5590" s="430">
        <f t="shared" si="785"/>
        <v>0.56537904475621237</v>
      </c>
      <c r="G5590" s="439">
        <f t="shared" si="791"/>
        <v>55.87</v>
      </c>
      <c r="H5590" s="435">
        <f t="shared" si="786"/>
        <v>0.56537904475621237</v>
      </c>
      <c r="I5590" s="577">
        <f t="shared" si="791"/>
        <v>55.87</v>
      </c>
      <c r="J5590" s="573">
        <f t="shared" si="787"/>
        <v>0.94952346504084106</v>
      </c>
    </row>
    <row r="5591" spans="1:10" x14ac:dyDescent="0.25">
      <c r="A5591">
        <f t="shared" si="788"/>
        <v>0.5588009194861383</v>
      </c>
      <c r="B5591" s="2">
        <f t="shared" si="783"/>
        <v>55.879999999997452</v>
      </c>
      <c r="C5591" s="428">
        <f t="shared" si="789"/>
        <v>55.88</v>
      </c>
      <c r="D5591" s="425">
        <f t="shared" si="784"/>
        <v>0.55880091948616373</v>
      </c>
      <c r="E5591" s="433">
        <f t="shared" si="790"/>
        <v>55.88</v>
      </c>
      <c r="F5591" s="430">
        <f t="shared" si="785"/>
        <v>0.56547590476958176</v>
      </c>
      <c r="G5591" s="439">
        <f t="shared" si="791"/>
        <v>55.88</v>
      </c>
      <c r="H5591" s="435">
        <f t="shared" si="786"/>
        <v>0.56547590476958176</v>
      </c>
      <c r="I5591" s="577">
        <f t="shared" si="791"/>
        <v>55.88</v>
      </c>
      <c r="J5591" s="573">
        <f t="shared" si="787"/>
        <v>0.94960819133969054</v>
      </c>
    </row>
    <row r="5592" spans="1:10" x14ac:dyDescent="0.25">
      <c r="A5592">
        <f t="shared" si="788"/>
        <v>0.55890091788252017</v>
      </c>
      <c r="B5592" s="2">
        <f t="shared" si="783"/>
        <v>55.88999999999745</v>
      </c>
      <c r="C5592" s="428">
        <f t="shared" si="789"/>
        <v>55.89</v>
      </c>
      <c r="D5592" s="425">
        <f t="shared" si="784"/>
        <v>0.55890091788254559</v>
      </c>
      <c r="E5592" s="433">
        <f t="shared" si="790"/>
        <v>55.89</v>
      </c>
      <c r="F5592" s="430">
        <f t="shared" si="785"/>
        <v>0.56557276635653952</v>
      </c>
      <c r="G5592" s="439">
        <f t="shared" si="791"/>
        <v>55.89</v>
      </c>
      <c r="H5592" s="435">
        <f t="shared" si="786"/>
        <v>0.56557276635653952</v>
      </c>
      <c r="I5592" s="577">
        <f t="shared" si="791"/>
        <v>55.89</v>
      </c>
      <c r="J5592" s="573">
        <f t="shared" si="787"/>
        <v>0.94969291883231088</v>
      </c>
    </row>
    <row r="5593" spans="1:10" x14ac:dyDescent="0.25">
      <c r="A5593">
        <f t="shared" si="788"/>
        <v>0.5590009162817825</v>
      </c>
      <c r="B5593" s="2">
        <f t="shared" si="783"/>
        <v>55.899999999997448</v>
      </c>
      <c r="C5593" s="428">
        <f t="shared" si="789"/>
        <v>55.9</v>
      </c>
      <c r="D5593" s="425">
        <f t="shared" si="784"/>
        <v>0.55900091628180792</v>
      </c>
      <c r="E5593" s="433">
        <f t="shared" si="790"/>
        <v>55.9</v>
      </c>
      <c r="F5593" s="430">
        <f t="shared" si="785"/>
        <v>0.56566962951626698</v>
      </c>
      <c r="G5593" s="439">
        <f t="shared" si="791"/>
        <v>55.9</v>
      </c>
      <c r="H5593" s="435">
        <f t="shared" si="786"/>
        <v>0.56566962951626698</v>
      </c>
      <c r="I5593" s="577">
        <f t="shared" si="791"/>
        <v>55.9</v>
      </c>
      <c r="J5593" s="573">
        <f t="shared" si="787"/>
        <v>0.94977764751856197</v>
      </c>
    </row>
    <row r="5594" spans="1:10" x14ac:dyDescent="0.25">
      <c r="A5594">
        <f t="shared" si="788"/>
        <v>0.55910091468392009</v>
      </c>
      <c r="B5594" s="2">
        <f t="shared" si="783"/>
        <v>55.909999999997446</v>
      </c>
      <c r="C5594" s="428">
        <f t="shared" si="789"/>
        <v>55.91</v>
      </c>
      <c r="D5594" s="425">
        <f t="shared" si="784"/>
        <v>0.55910091468394563</v>
      </c>
      <c r="E5594" s="433">
        <f t="shared" si="790"/>
        <v>55.91</v>
      </c>
      <c r="F5594" s="430">
        <f t="shared" si="785"/>
        <v>0.56576649424794567</v>
      </c>
      <c r="G5594" s="439">
        <f t="shared" si="791"/>
        <v>55.91</v>
      </c>
      <c r="H5594" s="435">
        <f t="shared" si="786"/>
        <v>0.56576649424794567</v>
      </c>
      <c r="I5594" s="577">
        <f t="shared" si="791"/>
        <v>55.91</v>
      </c>
      <c r="J5594" s="573">
        <f t="shared" si="787"/>
        <v>0.94986237739830415</v>
      </c>
    </row>
    <row r="5595" spans="1:10" x14ac:dyDescent="0.25">
      <c r="A5595">
        <f t="shared" si="788"/>
        <v>0.55920091308892761</v>
      </c>
      <c r="B5595" s="2">
        <f t="shared" si="783"/>
        <v>55.919999999997444</v>
      </c>
      <c r="C5595" s="428">
        <f t="shared" si="789"/>
        <v>55.92</v>
      </c>
      <c r="D5595" s="425">
        <f t="shared" si="784"/>
        <v>0.55920091308895314</v>
      </c>
      <c r="E5595" s="433">
        <f t="shared" si="790"/>
        <v>55.92</v>
      </c>
      <c r="F5595" s="430">
        <f t="shared" si="785"/>
        <v>0.56586336055075803</v>
      </c>
      <c r="G5595" s="439">
        <f t="shared" si="791"/>
        <v>55.92</v>
      </c>
      <c r="H5595" s="435">
        <f t="shared" si="786"/>
        <v>0.56586336055075803</v>
      </c>
      <c r="I5595" s="577">
        <f t="shared" si="791"/>
        <v>55.92</v>
      </c>
      <c r="J5595" s="573">
        <f t="shared" si="787"/>
        <v>0.94994710847139729</v>
      </c>
    </row>
    <row r="5596" spans="1:10" x14ac:dyDescent="0.25">
      <c r="A5596">
        <f t="shared" si="788"/>
        <v>0.55930091149679984</v>
      </c>
      <c r="B5596" s="2">
        <f t="shared" si="783"/>
        <v>55.929999999997442</v>
      </c>
      <c r="C5596" s="428">
        <f t="shared" si="789"/>
        <v>55.93</v>
      </c>
      <c r="D5596" s="425">
        <f t="shared" si="784"/>
        <v>0.55930091149682526</v>
      </c>
      <c r="E5596" s="433">
        <f t="shared" si="790"/>
        <v>55.93</v>
      </c>
      <c r="F5596" s="430">
        <f t="shared" si="785"/>
        <v>0.56596022842388616</v>
      </c>
      <c r="G5596" s="439">
        <f t="shared" si="791"/>
        <v>55.93</v>
      </c>
      <c r="H5596" s="435">
        <f t="shared" si="786"/>
        <v>0.56596022842388616</v>
      </c>
      <c r="I5596" s="577">
        <f t="shared" si="791"/>
        <v>55.93</v>
      </c>
      <c r="J5596" s="573">
        <f t="shared" si="787"/>
        <v>0.95003184073770175</v>
      </c>
    </row>
    <row r="5597" spans="1:10" x14ac:dyDescent="0.25">
      <c r="A5597">
        <f t="shared" si="788"/>
        <v>0.55940090990753122</v>
      </c>
      <c r="B5597" s="2">
        <f t="shared" si="783"/>
        <v>55.93999999999744</v>
      </c>
      <c r="C5597" s="428">
        <f t="shared" si="789"/>
        <v>55.94</v>
      </c>
      <c r="D5597" s="425">
        <f t="shared" si="784"/>
        <v>0.55940090990755686</v>
      </c>
      <c r="E5597" s="433">
        <f t="shared" si="790"/>
        <v>55.94</v>
      </c>
      <c r="F5597" s="430">
        <f t="shared" si="785"/>
        <v>0.56605709786651326</v>
      </c>
      <c r="G5597" s="439">
        <f t="shared" si="791"/>
        <v>55.94</v>
      </c>
      <c r="H5597" s="435">
        <f t="shared" si="786"/>
        <v>0.56605709786651326</v>
      </c>
      <c r="I5597" s="577">
        <f t="shared" si="791"/>
        <v>55.94</v>
      </c>
      <c r="J5597" s="573">
        <f t="shared" si="787"/>
        <v>0.95011657419707729</v>
      </c>
    </row>
    <row r="5598" spans="1:10" x14ac:dyDescent="0.25">
      <c r="A5598">
        <f t="shared" si="788"/>
        <v>0.55950090832111687</v>
      </c>
      <c r="B5598" s="2">
        <f t="shared" si="783"/>
        <v>55.949999999997438</v>
      </c>
      <c r="C5598" s="428">
        <f t="shared" si="789"/>
        <v>55.95</v>
      </c>
      <c r="D5598" s="425">
        <f t="shared" si="784"/>
        <v>0.55950090832114252</v>
      </c>
      <c r="E5598" s="433">
        <f t="shared" si="790"/>
        <v>55.95</v>
      </c>
      <c r="F5598" s="430">
        <f t="shared" si="785"/>
        <v>0.56615396887782277</v>
      </c>
      <c r="G5598" s="439">
        <f t="shared" si="791"/>
        <v>55.95</v>
      </c>
      <c r="H5598" s="435">
        <f t="shared" si="786"/>
        <v>0.56615396887782277</v>
      </c>
      <c r="I5598" s="577">
        <f t="shared" si="791"/>
        <v>55.95</v>
      </c>
      <c r="J5598" s="573">
        <f t="shared" si="787"/>
        <v>0.95020130884938492</v>
      </c>
    </row>
    <row r="5599" spans="1:10" x14ac:dyDescent="0.25">
      <c r="A5599">
        <f t="shared" si="788"/>
        <v>0.55960090673755114</v>
      </c>
      <c r="B5599" s="2">
        <f t="shared" si="783"/>
        <v>55.959999999997436</v>
      </c>
      <c r="C5599" s="428">
        <f t="shared" si="789"/>
        <v>55.96</v>
      </c>
      <c r="D5599" s="425">
        <f t="shared" si="784"/>
        <v>0.55960090673757679</v>
      </c>
      <c r="E5599" s="433">
        <f t="shared" si="790"/>
        <v>55.96</v>
      </c>
      <c r="F5599" s="430">
        <f t="shared" si="785"/>
        <v>0.56625084145699833</v>
      </c>
      <c r="G5599" s="439">
        <f t="shared" si="791"/>
        <v>55.96</v>
      </c>
      <c r="H5599" s="435">
        <f t="shared" si="786"/>
        <v>0.56625084145699833</v>
      </c>
      <c r="I5599" s="577">
        <f t="shared" si="791"/>
        <v>55.96</v>
      </c>
      <c r="J5599" s="573">
        <f t="shared" si="787"/>
        <v>0.95028604469448352</v>
      </c>
    </row>
    <row r="5600" spans="1:10" x14ac:dyDescent="0.25">
      <c r="A5600">
        <f t="shared" si="788"/>
        <v>0.55970090515682913</v>
      </c>
      <c r="B5600" s="2">
        <f t="shared" ref="B5600:B5663" si="792">B5599+0.01</f>
        <v>55.969999999997434</v>
      </c>
      <c r="C5600" s="428">
        <f t="shared" si="789"/>
        <v>55.97</v>
      </c>
      <c r="D5600" s="425">
        <f t="shared" si="784"/>
        <v>0.55970090515685467</v>
      </c>
      <c r="E5600" s="433">
        <f t="shared" si="790"/>
        <v>55.97</v>
      </c>
      <c r="F5600" s="430">
        <f t="shared" si="785"/>
        <v>0.56634771560322428</v>
      </c>
      <c r="G5600" s="439">
        <f t="shared" si="791"/>
        <v>55.97</v>
      </c>
      <c r="H5600" s="435">
        <f t="shared" si="786"/>
        <v>0.56634771560322428</v>
      </c>
      <c r="I5600" s="577">
        <f t="shared" si="791"/>
        <v>55.97</v>
      </c>
      <c r="J5600" s="573">
        <f t="shared" si="787"/>
        <v>0.95037078173223444</v>
      </c>
    </row>
    <row r="5601" spans="1:10" x14ac:dyDescent="0.25">
      <c r="A5601">
        <f t="shared" si="788"/>
        <v>0.55980090357894519</v>
      </c>
      <c r="B5601" s="2">
        <f t="shared" si="792"/>
        <v>55.979999999997432</v>
      </c>
      <c r="C5601" s="428">
        <f t="shared" si="789"/>
        <v>55.98</v>
      </c>
      <c r="D5601" s="425">
        <f t="shared" si="784"/>
        <v>0.55980090357897083</v>
      </c>
      <c r="E5601" s="433">
        <f t="shared" si="790"/>
        <v>55.98</v>
      </c>
      <c r="F5601" s="430">
        <f t="shared" si="785"/>
        <v>0.56644459131568525</v>
      </c>
      <c r="G5601" s="439">
        <f t="shared" si="791"/>
        <v>55.98</v>
      </c>
      <c r="H5601" s="435">
        <f t="shared" si="786"/>
        <v>0.56644459131568525</v>
      </c>
      <c r="I5601" s="577">
        <f t="shared" si="791"/>
        <v>55.98</v>
      </c>
      <c r="J5601" s="573">
        <f t="shared" si="787"/>
        <v>0.95045551996249689</v>
      </c>
    </row>
    <row r="5602" spans="1:10" x14ac:dyDescent="0.25">
      <c r="A5602">
        <f t="shared" si="788"/>
        <v>0.55990090200389431</v>
      </c>
      <c r="B5602" s="2">
        <f t="shared" si="792"/>
        <v>55.98999999999743</v>
      </c>
      <c r="C5602" s="428">
        <f t="shared" si="789"/>
        <v>55.99</v>
      </c>
      <c r="D5602" s="425">
        <f t="shared" si="784"/>
        <v>0.55990090200392006</v>
      </c>
      <c r="E5602" s="433">
        <f t="shared" si="790"/>
        <v>55.99</v>
      </c>
      <c r="F5602" s="430">
        <f t="shared" si="785"/>
        <v>0.56654146859356647</v>
      </c>
      <c r="G5602" s="439">
        <f t="shared" si="791"/>
        <v>55.99</v>
      </c>
      <c r="H5602" s="435">
        <f t="shared" si="786"/>
        <v>0.56654146859356647</v>
      </c>
      <c r="I5602" s="577">
        <f t="shared" si="791"/>
        <v>55.99</v>
      </c>
      <c r="J5602" s="573">
        <f t="shared" si="787"/>
        <v>0.95054025938513209</v>
      </c>
    </row>
    <row r="5603" spans="1:10" x14ac:dyDescent="0.25">
      <c r="A5603">
        <f t="shared" si="788"/>
        <v>0.56000090043167139</v>
      </c>
      <c r="B5603" s="2">
        <f t="shared" si="792"/>
        <v>55.999999999997428</v>
      </c>
      <c r="C5603" s="428">
        <f t="shared" si="789"/>
        <v>56</v>
      </c>
      <c r="D5603" s="425">
        <f t="shared" si="784"/>
        <v>0.56000090043169715</v>
      </c>
      <c r="E5603" s="433">
        <f t="shared" si="790"/>
        <v>56</v>
      </c>
      <c r="F5603" s="430">
        <f t="shared" si="785"/>
        <v>0.56663834743605335</v>
      </c>
      <c r="G5603" s="439">
        <f t="shared" si="791"/>
        <v>56</v>
      </c>
      <c r="H5603" s="435">
        <f t="shared" si="786"/>
        <v>0.56663834743605335</v>
      </c>
      <c r="I5603" s="577">
        <f t="shared" si="791"/>
        <v>56</v>
      </c>
      <c r="J5603" s="573">
        <f t="shared" si="787"/>
        <v>0.95062500000000005</v>
      </c>
    </row>
    <row r="5604" spans="1:10" x14ac:dyDescent="0.25">
      <c r="A5604">
        <f t="shared" si="788"/>
        <v>0.56010089886227099</v>
      </c>
      <c r="B5604" s="2">
        <f t="shared" si="792"/>
        <v>56.009999999997426</v>
      </c>
      <c r="C5604" s="428">
        <f t="shared" si="789"/>
        <v>56.01</v>
      </c>
      <c r="D5604" s="425">
        <f t="shared" si="784"/>
        <v>0.56010089886229675</v>
      </c>
      <c r="E5604" s="433">
        <f t="shared" si="790"/>
        <v>56.01</v>
      </c>
      <c r="F5604" s="430">
        <f t="shared" si="785"/>
        <v>0.56673522784233177</v>
      </c>
      <c r="G5604" s="439">
        <f t="shared" si="791"/>
        <v>56.01</v>
      </c>
      <c r="H5604" s="435">
        <f t="shared" si="786"/>
        <v>0.56673522784233177</v>
      </c>
      <c r="I5604" s="577">
        <f t="shared" si="791"/>
        <v>56.01</v>
      </c>
      <c r="J5604" s="573">
        <f t="shared" si="787"/>
        <v>0.95070974180696077</v>
      </c>
    </row>
    <row r="5605" spans="1:10" x14ac:dyDescent="0.25">
      <c r="A5605">
        <f t="shared" si="788"/>
        <v>0.56020089729568789</v>
      </c>
      <c r="B5605" s="2">
        <f t="shared" si="792"/>
        <v>56.019999999997424</v>
      </c>
      <c r="C5605" s="428">
        <f t="shared" si="789"/>
        <v>56.02</v>
      </c>
      <c r="D5605" s="425">
        <f t="shared" si="784"/>
        <v>0.56020089729571365</v>
      </c>
      <c r="E5605" s="433">
        <f t="shared" si="790"/>
        <v>56.02</v>
      </c>
      <c r="F5605" s="430">
        <f t="shared" si="785"/>
        <v>0.56683210981158816</v>
      </c>
      <c r="G5605" s="439">
        <f t="shared" si="791"/>
        <v>56.02</v>
      </c>
      <c r="H5605" s="435">
        <f t="shared" si="786"/>
        <v>0.56683210981158816</v>
      </c>
      <c r="I5605" s="577">
        <f t="shared" si="791"/>
        <v>56.02</v>
      </c>
      <c r="J5605" s="573">
        <f t="shared" si="787"/>
        <v>0.95079448480587458</v>
      </c>
    </row>
    <row r="5606" spans="1:10" x14ac:dyDescent="0.25">
      <c r="A5606">
        <f t="shared" si="788"/>
        <v>0.56030089573191699</v>
      </c>
      <c r="B5606" s="2">
        <f t="shared" si="792"/>
        <v>56.029999999997422</v>
      </c>
      <c r="C5606" s="428">
        <f t="shared" si="789"/>
        <v>56.03</v>
      </c>
      <c r="D5606" s="425">
        <f t="shared" si="784"/>
        <v>0.56030089573194286</v>
      </c>
      <c r="E5606" s="433">
        <f t="shared" si="790"/>
        <v>56.03</v>
      </c>
      <c r="F5606" s="430">
        <f t="shared" si="785"/>
        <v>0.56692899334300928</v>
      </c>
      <c r="G5606" s="439">
        <f t="shared" si="791"/>
        <v>56.03</v>
      </c>
      <c r="H5606" s="435">
        <f t="shared" si="786"/>
        <v>0.56692899334300928</v>
      </c>
      <c r="I5606" s="577">
        <f t="shared" si="791"/>
        <v>56.03</v>
      </c>
      <c r="J5606" s="573">
        <f t="shared" si="787"/>
        <v>0.95087922899660204</v>
      </c>
    </row>
    <row r="5607" spans="1:10" x14ac:dyDescent="0.25">
      <c r="A5607">
        <f t="shared" si="788"/>
        <v>0.56040089417095318</v>
      </c>
      <c r="B5607" s="2">
        <f t="shared" si="792"/>
        <v>56.03999999999742</v>
      </c>
      <c r="C5607" s="428">
        <f t="shared" si="789"/>
        <v>56.04</v>
      </c>
      <c r="D5607" s="425">
        <f t="shared" si="784"/>
        <v>0.56040089417097905</v>
      </c>
      <c r="E5607" s="433">
        <f t="shared" si="790"/>
        <v>56.04</v>
      </c>
      <c r="F5607" s="430">
        <f t="shared" si="785"/>
        <v>0.56702587843578223</v>
      </c>
      <c r="G5607" s="439">
        <f t="shared" si="791"/>
        <v>56.04</v>
      </c>
      <c r="H5607" s="435">
        <f t="shared" si="786"/>
        <v>0.56702587843578223</v>
      </c>
      <c r="I5607" s="577">
        <f t="shared" si="791"/>
        <v>56.04</v>
      </c>
      <c r="J5607" s="573">
        <f t="shared" si="787"/>
        <v>0.95096397437900326</v>
      </c>
    </row>
    <row r="5608" spans="1:10" x14ac:dyDescent="0.25">
      <c r="A5608">
        <f t="shared" si="788"/>
        <v>0.56050089261279112</v>
      </c>
      <c r="B5608" s="2">
        <f t="shared" si="792"/>
        <v>56.049999999997418</v>
      </c>
      <c r="C5608" s="428">
        <f t="shared" si="789"/>
        <v>56.05</v>
      </c>
      <c r="D5608" s="425">
        <f t="shared" si="784"/>
        <v>0.56050089261281677</v>
      </c>
      <c r="E5608" s="433">
        <f t="shared" si="790"/>
        <v>56.05</v>
      </c>
      <c r="F5608" s="430">
        <f t="shared" si="785"/>
        <v>0.56712276508909487</v>
      </c>
      <c r="G5608" s="439">
        <f t="shared" si="791"/>
        <v>56.05</v>
      </c>
      <c r="H5608" s="435">
        <f t="shared" si="786"/>
        <v>0.56712276508909487</v>
      </c>
      <c r="I5608" s="577">
        <f t="shared" si="791"/>
        <v>56.05</v>
      </c>
      <c r="J5608" s="573">
        <f t="shared" si="787"/>
        <v>0.9510487209529388</v>
      </c>
    </row>
    <row r="5609" spans="1:10" x14ac:dyDescent="0.25">
      <c r="A5609">
        <f t="shared" si="788"/>
        <v>0.56060089105742572</v>
      </c>
      <c r="B5609" s="2">
        <f t="shared" si="792"/>
        <v>56.059999999997416</v>
      </c>
      <c r="C5609" s="428">
        <f t="shared" si="789"/>
        <v>56.06</v>
      </c>
      <c r="D5609" s="425">
        <f t="shared" si="784"/>
        <v>0.56060089105745148</v>
      </c>
      <c r="E5609" s="433">
        <f t="shared" si="790"/>
        <v>56.06</v>
      </c>
      <c r="F5609" s="430">
        <f t="shared" si="785"/>
        <v>0.5672196533021352</v>
      </c>
      <c r="G5609" s="439">
        <f t="shared" si="791"/>
        <v>56.06</v>
      </c>
      <c r="H5609" s="435">
        <f t="shared" si="786"/>
        <v>0.5672196533021352</v>
      </c>
      <c r="I5609" s="577">
        <f t="shared" si="791"/>
        <v>56.06</v>
      </c>
      <c r="J5609" s="573">
        <f t="shared" si="787"/>
        <v>0.9511334687182692</v>
      </c>
    </row>
    <row r="5610" spans="1:10" x14ac:dyDescent="0.25">
      <c r="A5610">
        <f t="shared" si="788"/>
        <v>0.56070088950485175</v>
      </c>
      <c r="B5610" s="2">
        <f t="shared" si="792"/>
        <v>56.069999999997414</v>
      </c>
      <c r="C5610" s="428">
        <f t="shared" si="789"/>
        <v>56.07</v>
      </c>
      <c r="D5610" s="425">
        <f t="shared" si="784"/>
        <v>0.56070088950487751</v>
      </c>
      <c r="E5610" s="433">
        <f t="shared" si="790"/>
        <v>56.07</v>
      </c>
      <c r="F5610" s="430">
        <f t="shared" si="785"/>
        <v>0.56731654307409152</v>
      </c>
      <c r="G5610" s="439">
        <f t="shared" si="791"/>
        <v>56.07</v>
      </c>
      <c r="H5610" s="435">
        <f t="shared" si="786"/>
        <v>0.56731654307409152</v>
      </c>
      <c r="I5610" s="577">
        <f t="shared" si="791"/>
        <v>56.07</v>
      </c>
      <c r="J5610" s="573">
        <f t="shared" si="787"/>
        <v>0.95121821767485459</v>
      </c>
    </row>
    <row r="5611" spans="1:10" x14ac:dyDescent="0.25">
      <c r="A5611">
        <f t="shared" si="788"/>
        <v>0.560800887955064</v>
      </c>
      <c r="B5611" s="2">
        <f t="shared" si="792"/>
        <v>56.079999999997412</v>
      </c>
      <c r="C5611" s="428">
        <f t="shared" si="789"/>
        <v>56.08</v>
      </c>
      <c r="D5611" s="425">
        <f t="shared" si="784"/>
        <v>0.56080088795508987</v>
      </c>
      <c r="E5611" s="433">
        <f t="shared" si="790"/>
        <v>56.08</v>
      </c>
      <c r="F5611" s="430">
        <f t="shared" si="785"/>
        <v>0.56741343440415282</v>
      </c>
      <c r="G5611" s="439">
        <f t="shared" si="791"/>
        <v>56.08</v>
      </c>
      <c r="H5611" s="435">
        <f t="shared" si="786"/>
        <v>0.56741343440415282</v>
      </c>
      <c r="I5611" s="577">
        <f t="shared" si="791"/>
        <v>56.08</v>
      </c>
      <c r="J5611" s="573">
        <f t="shared" si="787"/>
        <v>0.95130296782255552</v>
      </c>
    </row>
    <row r="5612" spans="1:10" x14ac:dyDescent="0.25">
      <c r="A5612">
        <f t="shared" si="788"/>
        <v>0.56090088640805746</v>
      </c>
      <c r="B5612" s="2">
        <f t="shared" si="792"/>
        <v>56.08999999999741</v>
      </c>
      <c r="C5612" s="428">
        <f t="shared" si="789"/>
        <v>56.09</v>
      </c>
      <c r="D5612" s="425">
        <f t="shared" si="784"/>
        <v>0.56090088640808344</v>
      </c>
      <c r="E5612" s="433">
        <f t="shared" si="790"/>
        <v>56.09</v>
      </c>
      <c r="F5612" s="430">
        <f t="shared" si="785"/>
        <v>0.56751032729150863</v>
      </c>
      <c r="G5612" s="439">
        <f t="shared" si="791"/>
        <v>56.09</v>
      </c>
      <c r="H5612" s="435">
        <f t="shared" si="786"/>
        <v>0.56751032729150863</v>
      </c>
      <c r="I5612" s="577">
        <f t="shared" si="791"/>
        <v>56.09</v>
      </c>
      <c r="J5612" s="573">
        <f t="shared" si="787"/>
        <v>0.95138771916123221</v>
      </c>
    </row>
    <row r="5613" spans="1:10" x14ac:dyDescent="0.25">
      <c r="A5613">
        <f t="shared" si="788"/>
        <v>0.56100088486382715</v>
      </c>
      <c r="B5613" s="2">
        <f t="shared" si="792"/>
        <v>56.099999999997408</v>
      </c>
      <c r="C5613" s="428">
        <f t="shared" si="789"/>
        <v>56.1</v>
      </c>
      <c r="D5613" s="425">
        <f t="shared" si="784"/>
        <v>0.56100088486385302</v>
      </c>
      <c r="E5613" s="433">
        <f t="shared" si="790"/>
        <v>56.1</v>
      </c>
      <c r="F5613" s="430">
        <f t="shared" si="785"/>
        <v>0.56760722173534839</v>
      </c>
      <c r="G5613" s="439">
        <f t="shared" si="791"/>
        <v>56.1</v>
      </c>
      <c r="H5613" s="435">
        <f t="shared" si="786"/>
        <v>0.56760722173534839</v>
      </c>
      <c r="I5613" s="577">
        <f t="shared" si="791"/>
        <v>56.1</v>
      </c>
      <c r="J5613" s="573">
        <f t="shared" si="787"/>
        <v>0.95147247169074589</v>
      </c>
    </row>
    <row r="5614" spans="1:10" x14ac:dyDescent="0.25">
      <c r="A5614">
        <f t="shared" si="788"/>
        <v>0.56110088332236763</v>
      </c>
      <c r="B5614" s="2">
        <f t="shared" si="792"/>
        <v>56.109999999997406</v>
      </c>
      <c r="C5614" s="428">
        <f t="shared" si="789"/>
        <v>56.11</v>
      </c>
      <c r="D5614" s="425">
        <f t="shared" si="784"/>
        <v>0.5611008833223935</v>
      </c>
      <c r="E5614" s="433">
        <f t="shared" si="790"/>
        <v>56.11</v>
      </c>
      <c r="F5614" s="430">
        <f t="shared" si="785"/>
        <v>0.5677041177348624</v>
      </c>
      <c r="G5614" s="439">
        <f t="shared" si="791"/>
        <v>56.11</v>
      </c>
      <c r="H5614" s="435">
        <f t="shared" si="786"/>
        <v>0.5677041177348624</v>
      </c>
      <c r="I5614" s="577">
        <f t="shared" si="791"/>
        <v>56.11</v>
      </c>
      <c r="J5614" s="573">
        <f t="shared" si="787"/>
        <v>0.951557225410956</v>
      </c>
    </row>
    <row r="5615" spans="1:10" x14ac:dyDescent="0.25">
      <c r="A5615">
        <f t="shared" si="788"/>
        <v>0.561200881783674</v>
      </c>
      <c r="B5615" s="2">
        <f t="shared" si="792"/>
        <v>56.119999999997404</v>
      </c>
      <c r="C5615" s="428">
        <f t="shared" si="789"/>
        <v>56.12</v>
      </c>
      <c r="D5615" s="425">
        <f t="shared" si="784"/>
        <v>0.56120088178369976</v>
      </c>
      <c r="E5615" s="433">
        <f t="shared" si="790"/>
        <v>56.12</v>
      </c>
      <c r="F5615" s="430">
        <f t="shared" si="785"/>
        <v>0.56780101528924121</v>
      </c>
      <c r="G5615" s="439">
        <f t="shared" si="791"/>
        <v>56.12</v>
      </c>
      <c r="H5615" s="435">
        <f t="shared" si="786"/>
        <v>0.56780101528924121</v>
      </c>
      <c r="I5615" s="577">
        <f t="shared" si="791"/>
        <v>56.12</v>
      </c>
      <c r="J5615" s="573">
        <f t="shared" si="787"/>
        <v>0.95164198032172431</v>
      </c>
    </row>
    <row r="5616" spans="1:10" x14ac:dyDescent="0.25">
      <c r="A5616">
        <f t="shared" si="788"/>
        <v>0.56130088024774105</v>
      </c>
      <c r="B5616" s="2">
        <f t="shared" si="792"/>
        <v>56.129999999997402</v>
      </c>
      <c r="C5616" s="428">
        <f t="shared" si="789"/>
        <v>56.13</v>
      </c>
      <c r="D5616" s="425">
        <f t="shared" si="784"/>
        <v>0.56130088024776692</v>
      </c>
      <c r="E5616" s="433">
        <f t="shared" si="790"/>
        <v>56.13</v>
      </c>
      <c r="F5616" s="430">
        <f t="shared" si="785"/>
        <v>0.56789791439767612</v>
      </c>
      <c r="G5616" s="439">
        <f t="shared" si="791"/>
        <v>56.13</v>
      </c>
      <c r="H5616" s="435">
        <f t="shared" si="786"/>
        <v>0.56789791439767612</v>
      </c>
      <c r="I5616" s="577">
        <f t="shared" si="791"/>
        <v>56.13</v>
      </c>
      <c r="J5616" s="573">
        <f t="shared" si="787"/>
        <v>0.95172673642291017</v>
      </c>
    </row>
    <row r="5617" spans="1:10" x14ac:dyDescent="0.25">
      <c r="A5617">
        <f t="shared" si="788"/>
        <v>0.56140087871456357</v>
      </c>
      <c r="B5617" s="2">
        <f t="shared" si="792"/>
        <v>56.1399999999974</v>
      </c>
      <c r="C5617" s="428">
        <f t="shared" si="789"/>
        <v>56.14</v>
      </c>
      <c r="D5617" s="425">
        <f t="shared" si="784"/>
        <v>0.56140087871458966</v>
      </c>
      <c r="E5617" s="433">
        <f t="shared" si="790"/>
        <v>56.14</v>
      </c>
      <c r="F5617" s="430">
        <f t="shared" si="785"/>
        <v>0.56799481505935812</v>
      </c>
      <c r="G5617" s="439">
        <f t="shared" si="791"/>
        <v>56.14</v>
      </c>
      <c r="H5617" s="435">
        <f t="shared" si="786"/>
        <v>0.56799481505935812</v>
      </c>
      <c r="I5617" s="577">
        <f t="shared" si="791"/>
        <v>56.14</v>
      </c>
      <c r="J5617" s="573">
        <f t="shared" si="787"/>
        <v>0.95181149371437501</v>
      </c>
    </row>
    <row r="5618" spans="1:10" x14ac:dyDescent="0.25">
      <c r="A5618">
        <f t="shared" si="788"/>
        <v>0.56150087718413688</v>
      </c>
      <c r="B5618" s="2">
        <f t="shared" si="792"/>
        <v>56.149999999997398</v>
      </c>
      <c r="C5618" s="428">
        <f t="shared" si="789"/>
        <v>56.15</v>
      </c>
      <c r="D5618" s="425">
        <f t="shared" si="784"/>
        <v>0.56150087718416275</v>
      </c>
      <c r="E5618" s="433">
        <f t="shared" si="790"/>
        <v>56.15</v>
      </c>
      <c r="F5618" s="430">
        <f t="shared" si="785"/>
        <v>0.56809171727347907</v>
      </c>
      <c r="G5618" s="439">
        <f t="shared" si="791"/>
        <v>56.15</v>
      </c>
      <c r="H5618" s="435">
        <f t="shared" si="786"/>
        <v>0.56809171727347907</v>
      </c>
      <c r="I5618" s="577">
        <f t="shared" si="791"/>
        <v>56.15</v>
      </c>
      <c r="J5618" s="573">
        <f t="shared" si="787"/>
        <v>0.95189625219597884</v>
      </c>
    </row>
    <row r="5619" spans="1:10" x14ac:dyDescent="0.25">
      <c r="A5619">
        <f t="shared" si="788"/>
        <v>0.56160087565645544</v>
      </c>
      <c r="B5619" s="2">
        <f t="shared" si="792"/>
        <v>56.159999999997396</v>
      </c>
      <c r="C5619" s="428">
        <f t="shared" si="789"/>
        <v>56.16</v>
      </c>
      <c r="D5619" s="425">
        <f t="shared" si="784"/>
        <v>0.56160087565648142</v>
      </c>
      <c r="E5619" s="433">
        <f t="shared" si="790"/>
        <v>56.16</v>
      </c>
      <c r="F5619" s="430">
        <f t="shared" si="785"/>
        <v>0.56818862103923162</v>
      </c>
      <c r="G5619" s="439">
        <f t="shared" si="791"/>
        <v>56.16</v>
      </c>
      <c r="H5619" s="435">
        <f t="shared" si="786"/>
        <v>0.56818862103923162</v>
      </c>
      <c r="I5619" s="577">
        <f t="shared" si="791"/>
        <v>56.16</v>
      </c>
      <c r="J5619" s="573">
        <f t="shared" si="787"/>
        <v>0.95198101186758277</v>
      </c>
    </row>
    <row r="5620" spans="1:10" x14ac:dyDescent="0.25">
      <c r="A5620">
        <f t="shared" si="788"/>
        <v>0.56170087413151448</v>
      </c>
      <c r="B5620" s="2">
        <f t="shared" si="792"/>
        <v>56.169999999997394</v>
      </c>
      <c r="C5620" s="428">
        <f t="shared" si="789"/>
        <v>56.17</v>
      </c>
      <c r="D5620" s="425">
        <f t="shared" si="784"/>
        <v>0.56170087413154057</v>
      </c>
      <c r="E5620" s="433">
        <f t="shared" si="790"/>
        <v>56.17</v>
      </c>
      <c r="F5620" s="430">
        <f t="shared" si="785"/>
        <v>0.56828552635580853</v>
      </c>
      <c r="G5620" s="439">
        <f t="shared" si="791"/>
        <v>56.17</v>
      </c>
      <c r="H5620" s="435">
        <f t="shared" si="786"/>
        <v>0.56828552635580853</v>
      </c>
      <c r="I5620" s="577">
        <f t="shared" si="791"/>
        <v>56.17</v>
      </c>
      <c r="J5620" s="573">
        <f t="shared" si="787"/>
        <v>0.95206577272904724</v>
      </c>
    </row>
    <row r="5621" spans="1:10" x14ac:dyDescent="0.25">
      <c r="A5621">
        <f t="shared" si="788"/>
        <v>0.56180087260930889</v>
      </c>
      <c r="B5621" s="2">
        <f t="shared" si="792"/>
        <v>56.179999999997392</v>
      </c>
      <c r="C5621" s="428">
        <f t="shared" si="789"/>
        <v>56.18</v>
      </c>
      <c r="D5621" s="425">
        <f t="shared" si="784"/>
        <v>0.56180087260933498</v>
      </c>
      <c r="E5621" s="433">
        <f t="shared" si="790"/>
        <v>56.18</v>
      </c>
      <c r="F5621" s="430">
        <f t="shared" si="785"/>
        <v>0.56838243322240234</v>
      </c>
      <c r="G5621" s="439">
        <f t="shared" si="791"/>
        <v>56.18</v>
      </c>
      <c r="H5621" s="435">
        <f t="shared" si="786"/>
        <v>0.56838243322240234</v>
      </c>
      <c r="I5621" s="577">
        <f t="shared" si="791"/>
        <v>56.18</v>
      </c>
      <c r="J5621" s="573">
        <f t="shared" si="787"/>
        <v>0.95215053478023282</v>
      </c>
    </row>
    <row r="5622" spans="1:10" x14ac:dyDescent="0.25">
      <c r="A5622">
        <f t="shared" si="788"/>
        <v>0.56190087108983355</v>
      </c>
      <c r="B5622" s="2">
        <f t="shared" si="792"/>
        <v>56.18999999999739</v>
      </c>
      <c r="C5622" s="428">
        <f t="shared" si="789"/>
        <v>56.19</v>
      </c>
      <c r="D5622" s="425">
        <f t="shared" si="784"/>
        <v>0.56190087108985964</v>
      </c>
      <c r="E5622" s="433">
        <f t="shared" si="790"/>
        <v>56.19</v>
      </c>
      <c r="F5622" s="430">
        <f t="shared" si="785"/>
        <v>0.56847934163820713</v>
      </c>
      <c r="G5622" s="439">
        <f t="shared" si="791"/>
        <v>56.19</v>
      </c>
      <c r="H5622" s="435">
        <f t="shared" si="786"/>
        <v>0.56847934163820713</v>
      </c>
      <c r="I5622" s="577">
        <f t="shared" si="791"/>
        <v>56.19</v>
      </c>
      <c r="J5622" s="573">
        <f t="shared" si="787"/>
        <v>0.95223529802099982</v>
      </c>
    </row>
    <row r="5623" spans="1:10" x14ac:dyDescent="0.25">
      <c r="A5623">
        <f t="shared" si="788"/>
        <v>0.56200086957308337</v>
      </c>
      <c r="B5623" s="2">
        <f t="shared" si="792"/>
        <v>56.199999999997388</v>
      </c>
      <c r="C5623" s="428">
        <f t="shared" si="789"/>
        <v>56.2</v>
      </c>
      <c r="D5623" s="425">
        <f t="shared" si="784"/>
        <v>0.56200086957310968</v>
      </c>
      <c r="E5623" s="433">
        <f t="shared" si="790"/>
        <v>56.2</v>
      </c>
      <c r="F5623" s="430">
        <f t="shared" si="785"/>
        <v>0.56857625160241654</v>
      </c>
      <c r="G5623" s="439">
        <f t="shared" si="791"/>
        <v>56.2</v>
      </c>
      <c r="H5623" s="435">
        <f t="shared" si="786"/>
        <v>0.56857625160241654</v>
      </c>
      <c r="I5623" s="577">
        <f t="shared" si="791"/>
        <v>56.2</v>
      </c>
      <c r="J5623" s="573">
        <f t="shared" si="787"/>
        <v>0.95232006245120993</v>
      </c>
    </row>
    <row r="5624" spans="1:10" x14ac:dyDescent="0.25">
      <c r="A5624">
        <f t="shared" si="788"/>
        <v>0.56210086805905368</v>
      </c>
      <c r="B5624" s="2">
        <f t="shared" si="792"/>
        <v>56.209999999997386</v>
      </c>
      <c r="C5624" s="428">
        <f t="shared" si="789"/>
        <v>56.21</v>
      </c>
      <c r="D5624" s="425">
        <f t="shared" si="784"/>
        <v>0.56210086805907988</v>
      </c>
      <c r="E5624" s="433">
        <f t="shared" si="790"/>
        <v>56.21</v>
      </c>
      <c r="F5624" s="430">
        <f t="shared" si="785"/>
        <v>0.56867316311422511</v>
      </c>
      <c r="G5624" s="439">
        <f t="shared" si="791"/>
        <v>56.21</v>
      </c>
      <c r="H5624" s="435">
        <f t="shared" si="786"/>
        <v>0.56867316311422511</v>
      </c>
      <c r="I5624" s="577">
        <f t="shared" si="791"/>
        <v>56.21</v>
      </c>
      <c r="J5624" s="573">
        <f t="shared" si="787"/>
        <v>0.95240482807072324</v>
      </c>
    </row>
    <row r="5625" spans="1:10" x14ac:dyDescent="0.25">
      <c r="A5625">
        <f t="shared" si="788"/>
        <v>0.56220086654773915</v>
      </c>
      <c r="B5625" s="2">
        <f t="shared" si="792"/>
        <v>56.219999999997384</v>
      </c>
      <c r="C5625" s="428">
        <f t="shared" si="789"/>
        <v>56.22</v>
      </c>
      <c r="D5625" s="425">
        <f t="shared" si="784"/>
        <v>0.56220086654776524</v>
      </c>
      <c r="E5625" s="433">
        <f t="shared" si="790"/>
        <v>56.22</v>
      </c>
      <c r="F5625" s="430">
        <f t="shared" si="785"/>
        <v>0.5687700761728276</v>
      </c>
      <c r="G5625" s="439">
        <f t="shared" si="791"/>
        <v>56.22</v>
      </c>
      <c r="H5625" s="435">
        <f t="shared" si="786"/>
        <v>0.5687700761728276</v>
      </c>
      <c r="I5625" s="577">
        <f t="shared" si="791"/>
        <v>56.22</v>
      </c>
      <c r="J5625" s="573">
        <f t="shared" si="787"/>
        <v>0.95248959487940033</v>
      </c>
    </row>
    <row r="5626" spans="1:10" x14ac:dyDescent="0.25">
      <c r="A5626">
        <f t="shared" si="788"/>
        <v>0.56230086503913479</v>
      </c>
      <c r="B5626" s="2">
        <f t="shared" si="792"/>
        <v>56.229999999997382</v>
      </c>
      <c r="C5626" s="428">
        <f t="shared" si="789"/>
        <v>56.23</v>
      </c>
      <c r="D5626" s="425">
        <f t="shared" si="784"/>
        <v>0.56230086503916077</v>
      </c>
      <c r="E5626" s="433">
        <f t="shared" si="790"/>
        <v>56.23</v>
      </c>
      <c r="F5626" s="430">
        <f t="shared" si="785"/>
        <v>0.56886699077741909</v>
      </c>
      <c r="G5626" s="439">
        <f t="shared" si="791"/>
        <v>56.23</v>
      </c>
      <c r="H5626" s="435">
        <f t="shared" si="786"/>
        <v>0.56886699077741909</v>
      </c>
      <c r="I5626" s="577">
        <f t="shared" si="791"/>
        <v>56.23</v>
      </c>
      <c r="J5626" s="573">
        <f t="shared" si="787"/>
        <v>0.95257436287710251</v>
      </c>
    </row>
    <row r="5627" spans="1:10" x14ac:dyDescent="0.25">
      <c r="A5627">
        <f t="shared" si="788"/>
        <v>0.56240086353323548</v>
      </c>
      <c r="B5627" s="2">
        <f t="shared" si="792"/>
        <v>56.23999999999738</v>
      </c>
      <c r="C5627" s="428">
        <f t="shared" si="789"/>
        <v>56.24</v>
      </c>
      <c r="D5627" s="425">
        <f t="shared" si="784"/>
        <v>0.5624008635332618</v>
      </c>
      <c r="E5627" s="433">
        <f t="shared" si="790"/>
        <v>56.24</v>
      </c>
      <c r="F5627" s="430">
        <f t="shared" si="785"/>
        <v>0.56896390692719545</v>
      </c>
      <c r="G5627" s="439">
        <f t="shared" si="791"/>
        <v>56.24</v>
      </c>
      <c r="H5627" s="435">
        <f t="shared" si="786"/>
        <v>0.56896390692719545</v>
      </c>
      <c r="I5627" s="577">
        <f t="shared" si="791"/>
        <v>56.24</v>
      </c>
      <c r="J5627" s="573">
        <f t="shared" si="787"/>
        <v>0.95265913206369013</v>
      </c>
    </row>
    <row r="5628" spans="1:10" x14ac:dyDescent="0.25">
      <c r="A5628">
        <f t="shared" si="788"/>
        <v>0.56250086203003657</v>
      </c>
      <c r="B5628" s="2">
        <f t="shared" si="792"/>
        <v>56.249999999997378</v>
      </c>
      <c r="C5628" s="428">
        <f t="shared" si="789"/>
        <v>56.25</v>
      </c>
      <c r="D5628" s="425">
        <f t="shared" si="784"/>
        <v>0.56250086203006289</v>
      </c>
      <c r="E5628" s="433">
        <f t="shared" si="790"/>
        <v>56.25</v>
      </c>
      <c r="F5628" s="430">
        <f t="shared" si="785"/>
        <v>0.56906082462135266</v>
      </c>
      <c r="G5628" s="439">
        <f t="shared" si="791"/>
        <v>56.25</v>
      </c>
      <c r="H5628" s="435">
        <f t="shared" si="786"/>
        <v>0.56906082462135266</v>
      </c>
      <c r="I5628" s="577">
        <f t="shared" si="791"/>
        <v>56.25</v>
      </c>
      <c r="J5628" s="573">
        <f t="shared" si="787"/>
        <v>0.9527439024390244</v>
      </c>
    </row>
    <row r="5629" spans="1:10" x14ac:dyDescent="0.25">
      <c r="A5629">
        <f t="shared" si="788"/>
        <v>0.56260086052953295</v>
      </c>
      <c r="B5629" s="2">
        <f t="shared" si="792"/>
        <v>56.259999999997376</v>
      </c>
      <c r="C5629" s="428">
        <f t="shared" si="789"/>
        <v>56.26</v>
      </c>
      <c r="D5629" s="425">
        <f t="shared" si="784"/>
        <v>0.56260086052955915</v>
      </c>
      <c r="E5629" s="433">
        <f t="shared" si="790"/>
        <v>56.26</v>
      </c>
      <c r="F5629" s="430">
        <f t="shared" si="785"/>
        <v>0.56915774385908702</v>
      </c>
      <c r="G5629" s="439">
        <f t="shared" si="791"/>
        <v>56.26</v>
      </c>
      <c r="H5629" s="435">
        <f t="shared" si="786"/>
        <v>0.56915774385908702</v>
      </c>
      <c r="I5629" s="577">
        <f t="shared" si="791"/>
        <v>56.26</v>
      </c>
      <c r="J5629" s="573">
        <f t="shared" si="787"/>
        <v>0.95282867400296578</v>
      </c>
    </row>
    <row r="5630" spans="1:10" x14ac:dyDescent="0.25">
      <c r="A5630">
        <f t="shared" si="788"/>
        <v>0.56270085903171951</v>
      </c>
      <c r="B5630" s="2">
        <f t="shared" si="792"/>
        <v>56.269999999997374</v>
      </c>
      <c r="C5630" s="428">
        <f t="shared" si="789"/>
        <v>56.27</v>
      </c>
      <c r="D5630" s="425">
        <f t="shared" si="784"/>
        <v>0.56270085903174571</v>
      </c>
      <c r="E5630" s="433">
        <f t="shared" si="790"/>
        <v>56.27</v>
      </c>
      <c r="F5630" s="430">
        <f t="shared" si="785"/>
        <v>0.56925466463959573</v>
      </c>
      <c r="G5630" s="439">
        <f t="shared" si="791"/>
        <v>56.27</v>
      </c>
      <c r="H5630" s="435">
        <f t="shared" si="786"/>
        <v>0.56925466463959573</v>
      </c>
      <c r="I5630" s="577">
        <f t="shared" si="791"/>
        <v>56.27</v>
      </c>
      <c r="J5630" s="573">
        <f t="shared" si="787"/>
        <v>0.95291344675537526</v>
      </c>
    </row>
    <row r="5631" spans="1:10" x14ac:dyDescent="0.25">
      <c r="A5631">
        <f t="shared" si="788"/>
        <v>0.56280085753659137</v>
      </c>
      <c r="B5631" s="2">
        <f t="shared" si="792"/>
        <v>56.279999999997372</v>
      </c>
      <c r="C5631" s="428">
        <f t="shared" si="789"/>
        <v>56.28</v>
      </c>
      <c r="D5631" s="425">
        <f t="shared" si="784"/>
        <v>0.56280085753661768</v>
      </c>
      <c r="E5631" s="433">
        <f t="shared" si="790"/>
        <v>56.28</v>
      </c>
      <c r="F5631" s="430">
        <f t="shared" si="785"/>
        <v>0.56935158696207588</v>
      </c>
      <c r="G5631" s="439">
        <f t="shared" si="791"/>
        <v>56.28</v>
      </c>
      <c r="H5631" s="435">
        <f t="shared" si="786"/>
        <v>0.56935158696207588</v>
      </c>
      <c r="I5631" s="577">
        <f t="shared" si="791"/>
        <v>56.28</v>
      </c>
      <c r="J5631" s="573">
        <f t="shared" si="787"/>
        <v>0.95299822069611362</v>
      </c>
    </row>
    <row r="5632" spans="1:10" x14ac:dyDescent="0.25">
      <c r="A5632">
        <f t="shared" si="788"/>
        <v>0.56290085604414375</v>
      </c>
      <c r="B5632" s="2">
        <f t="shared" si="792"/>
        <v>56.28999999999737</v>
      </c>
      <c r="C5632" s="428">
        <f t="shared" si="789"/>
        <v>56.29</v>
      </c>
      <c r="D5632" s="425">
        <f t="shared" si="784"/>
        <v>0.56290085604416995</v>
      </c>
      <c r="E5632" s="433">
        <f t="shared" si="790"/>
        <v>56.29</v>
      </c>
      <c r="F5632" s="430">
        <f t="shared" si="785"/>
        <v>0.56944851082572523</v>
      </c>
      <c r="G5632" s="439">
        <f t="shared" si="791"/>
        <v>56.29</v>
      </c>
      <c r="H5632" s="435">
        <f t="shared" si="786"/>
        <v>0.56944851082572523</v>
      </c>
      <c r="I5632" s="577">
        <f t="shared" si="791"/>
        <v>56.29</v>
      </c>
      <c r="J5632" s="573">
        <f t="shared" si="787"/>
        <v>0.95308299582504197</v>
      </c>
    </row>
    <row r="5633" spans="1:10" x14ac:dyDescent="0.25">
      <c r="A5633">
        <f t="shared" si="788"/>
        <v>0.56300085455437132</v>
      </c>
      <c r="B5633" s="2">
        <f t="shared" si="792"/>
        <v>56.299999999997368</v>
      </c>
      <c r="C5633" s="428">
        <f t="shared" si="789"/>
        <v>56.3</v>
      </c>
      <c r="D5633" s="425">
        <f t="shared" si="784"/>
        <v>0.56300085455439774</v>
      </c>
      <c r="E5633" s="433">
        <f t="shared" si="790"/>
        <v>56.3</v>
      </c>
      <c r="F5633" s="430">
        <f t="shared" si="785"/>
        <v>0.56954543622974219</v>
      </c>
      <c r="G5633" s="439">
        <f t="shared" si="791"/>
        <v>56.3</v>
      </c>
      <c r="H5633" s="435">
        <f t="shared" si="786"/>
        <v>0.56954543622974219</v>
      </c>
      <c r="I5633" s="577">
        <f t="shared" si="791"/>
        <v>56.3</v>
      </c>
      <c r="J5633" s="573">
        <f t="shared" si="787"/>
        <v>0.95316777214202109</v>
      </c>
    </row>
    <row r="5634" spans="1:10" x14ac:dyDescent="0.25">
      <c r="A5634">
        <f t="shared" si="788"/>
        <v>0.56310085306726954</v>
      </c>
      <c r="B5634" s="2">
        <f t="shared" si="792"/>
        <v>56.309999999997366</v>
      </c>
      <c r="C5634" s="428">
        <f t="shared" si="789"/>
        <v>56.31</v>
      </c>
      <c r="D5634" s="425">
        <f t="shared" si="784"/>
        <v>0.56310085306729585</v>
      </c>
      <c r="E5634" s="433">
        <f t="shared" si="790"/>
        <v>56.31</v>
      </c>
      <c r="F5634" s="430">
        <f t="shared" si="785"/>
        <v>0.56964236317332495</v>
      </c>
      <c r="G5634" s="439">
        <f t="shared" si="791"/>
        <v>56.31</v>
      </c>
      <c r="H5634" s="435">
        <f t="shared" si="786"/>
        <v>0.56964236317332495</v>
      </c>
      <c r="I5634" s="577">
        <f t="shared" si="791"/>
        <v>56.31</v>
      </c>
      <c r="J5634" s="573">
        <f t="shared" si="787"/>
        <v>0.9532525496469122</v>
      </c>
    </row>
    <row r="5635" spans="1:10" x14ac:dyDescent="0.25">
      <c r="A5635">
        <f t="shared" si="788"/>
        <v>0.56320085158283339</v>
      </c>
      <c r="B5635" s="2">
        <f t="shared" si="792"/>
        <v>56.319999999997364</v>
      </c>
      <c r="C5635" s="428">
        <f t="shared" si="789"/>
        <v>56.32</v>
      </c>
      <c r="D5635" s="425">
        <f t="shared" ref="D5635:D5698" si="793">(((1+C5635/100)^D$2)*C5635/100)/(((1+C5635/100)^D$2)-1)</f>
        <v>0.56320085158285971</v>
      </c>
      <c r="E5635" s="433">
        <f t="shared" si="790"/>
        <v>56.32</v>
      </c>
      <c r="F5635" s="430">
        <f t="shared" ref="F5635:F5698" si="794">(((1+E5635/100)^F$2)*E5635/100)/(((1+E5635/100)^F$2)-1)</f>
        <v>0.5697392916556725</v>
      </c>
      <c r="G5635" s="439">
        <f t="shared" si="791"/>
        <v>56.32</v>
      </c>
      <c r="H5635" s="435">
        <f t="shared" ref="H5635:H5698" si="795">(((1+G5635/100)^H$2)*G5635/100)/(((1+G5635/100)^H$2)-1)</f>
        <v>0.5697392916556725</v>
      </c>
      <c r="I5635" s="577">
        <f t="shared" si="791"/>
        <v>56.32</v>
      </c>
      <c r="J5635" s="573">
        <f t="shared" ref="J5635:J5698" si="796">(((1+I5635/100)^J$2)*I5635/100)/(((1+I5635/100)^J$2)-1)</f>
        <v>0.95333732833957552</v>
      </c>
    </row>
    <row r="5636" spans="1:10" x14ac:dyDescent="0.25">
      <c r="A5636">
        <f t="shared" si="788"/>
        <v>0.56330085010105779</v>
      </c>
      <c r="B5636" s="2">
        <f t="shared" si="792"/>
        <v>56.329999999997362</v>
      </c>
      <c r="C5636" s="428">
        <f t="shared" si="789"/>
        <v>56.33</v>
      </c>
      <c r="D5636" s="425">
        <f t="shared" si="793"/>
        <v>0.56330085010108411</v>
      </c>
      <c r="E5636" s="433">
        <f t="shared" si="790"/>
        <v>56.33</v>
      </c>
      <c r="F5636" s="430">
        <f t="shared" si="794"/>
        <v>0.56983622167598458</v>
      </c>
      <c r="G5636" s="439">
        <f t="shared" si="791"/>
        <v>56.33</v>
      </c>
      <c r="H5636" s="435">
        <f t="shared" si="795"/>
        <v>0.56983622167598458</v>
      </c>
      <c r="I5636" s="577">
        <f t="shared" si="791"/>
        <v>56.33</v>
      </c>
      <c r="J5636" s="573">
        <f t="shared" si="796"/>
        <v>0.95342210821987283</v>
      </c>
    </row>
    <row r="5637" spans="1:10" x14ac:dyDescent="0.25">
      <c r="A5637">
        <f t="shared" ref="A5637:A5700" si="797">(((1+B5637/100)^A$2)*B5637/100)/(((1+B5637/100)^A$2)-1)</f>
        <v>0.56340084862193807</v>
      </c>
      <c r="B5637" s="2">
        <f t="shared" si="792"/>
        <v>56.33999999999736</v>
      </c>
      <c r="C5637" s="428">
        <f t="shared" si="789"/>
        <v>56.34</v>
      </c>
      <c r="D5637" s="425">
        <f t="shared" si="793"/>
        <v>0.56340084862196449</v>
      </c>
      <c r="E5637" s="433">
        <f t="shared" si="790"/>
        <v>56.34</v>
      </c>
      <c r="F5637" s="430">
        <f t="shared" si="794"/>
        <v>0.56993315323346094</v>
      </c>
      <c r="G5637" s="439">
        <f t="shared" si="791"/>
        <v>56.34</v>
      </c>
      <c r="H5637" s="435">
        <f t="shared" si="795"/>
        <v>0.56993315323346094</v>
      </c>
      <c r="I5637" s="577">
        <f t="shared" si="791"/>
        <v>56.34</v>
      </c>
      <c r="J5637" s="573">
        <f t="shared" si="796"/>
        <v>0.95350688928766469</v>
      </c>
    </row>
    <row r="5638" spans="1:10" x14ac:dyDescent="0.25">
      <c r="A5638">
        <f t="shared" si="797"/>
        <v>0.56350084714546911</v>
      </c>
      <c r="B5638" s="2">
        <f t="shared" si="792"/>
        <v>56.349999999997358</v>
      </c>
      <c r="C5638" s="428">
        <f t="shared" ref="C5638:C5701" si="798">ROUND(C5637+0.01,2)</f>
        <v>56.35</v>
      </c>
      <c r="D5638" s="425">
        <f t="shared" si="793"/>
        <v>0.56350084714549553</v>
      </c>
      <c r="E5638" s="433">
        <f t="shared" ref="E5638:E5701" si="799">ROUND(E5637+0.01,2)</f>
        <v>56.35</v>
      </c>
      <c r="F5638" s="430">
        <f t="shared" si="794"/>
        <v>0.57003008632730157</v>
      </c>
      <c r="G5638" s="439">
        <f t="shared" ref="G5638:I5701" si="800">ROUND(G5637+0.01,2)</f>
        <v>56.35</v>
      </c>
      <c r="H5638" s="435">
        <f t="shared" si="795"/>
        <v>0.57003008632730157</v>
      </c>
      <c r="I5638" s="577">
        <f t="shared" si="800"/>
        <v>56.35</v>
      </c>
      <c r="J5638" s="573">
        <f t="shared" si="796"/>
        <v>0.95359167154281277</v>
      </c>
    </row>
    <row r="5639" spans="1:10" x14ac:dyDescent="0.25">
      <c r="A5639">
        <f t="shared" si="797"/>
        <v>0.56360084567164614</v>
      </c>
      <c r="B5639" s="2">
        <f t="shared" si="792"/>
        <v>56.359999999997356</v>
      </c>
      <c r="C5639" s="428">
        <f t="shared" si="798"/>
        <v>56.36</v>
      </c>
      <c r="D5639" s="425">
        <f t="shared" si="793"/>
        <v>0.56360084567167246</v>
      </c>
      <c r="E5639" s="433">
        <f t="shared" si="799"/>
        <v>56.36</v>
      </c>
      <c r="F5639" s="430">
        <f t="shared" si="794"/>
        <v>0.5701270209567072</v>
      </c>
      <c r="G5639" s="439">
        <f t="shared" si="800"/>
        <v>56.36</v>
      </c>
      <c r="H5639" s="435">
        <f t="shared" si="795"/>
        <v>0.5701270209567072</v>
      </c>
      <c r="I5639" s="577">
        <f t="shared" si="800"/>
        <v>56.36</v>
      </c>
      <c r="J5639" s="573">
        <f t="shared" si="796"/>
        <v>0.95367645498517706</v>
      </c>
    </row>
    <row r="5640" spans="1:10" x14ac:dyDescent="0.25">
      <c r="A5640">
        <f t="shared" si="797"/>
        <v>0.56370084420046429</v>
      </c>
      <c r="B5640" s="2">
        <f t="shared" si="792"/>
        <v>56.369999999997354</v>
      </c>
      <c r="C5640" s="428">
        <f t="shared" si="798"/>
        <v>56.37</v>
      </c>
      <c r="D5640" s="425">
        <f t="shared" si="793"/>
        <v>0.56370084420049071</v>
      </c>
      <c r="E5640" s="433">
        <f t="shared" si="799"/>
        <v>56.37</v>
      </c>
      <c r="F5640" s="430">
        <f t="shared" si="794"/>
        <v>0.57022395712087892</v>
      </c>
      <c r="G5640" s="439">
        <f t="shared" si="800"/>
        <v>56.37</v>
      </c>
      <c r="H5640" s="435">
        <f t="shared" si="795"/>
        <v>0.57022395712087892</v>
      </c>
      <c r="I5640" s="577">
        <f t="shared" si="800"/>
        <v>56.37</v>
      </c>
      <c r="J5640" s="573">
        <f t="shared" si="796"/>
        <v>0.95376123961461956</v>
      </c>
    </row>
    <row r="5641" spans="1:10" x14ac:dyDescent="0.25">
      <c r="A5641">
        <f t="shared" si="797"/>
        <v>0.56380084273191866</v>
      </c>
      <c r="B5641" s="2">
        <f t="shared" si="792"/>
        <v>56.379999999997352</v>
      </c>
      <c r="C5641" s="428">
        <f t="shared" si="798"/>
        <v>56.38</v>
      </c>
      <c r="D5641" s="425">
        <f t="shared" si="793"/>
        <v>0.56380084273194508</v>
      </c>
      <c r="E5641" s="433">
        <f t="shared" si="799"/>
        <v>56.38</v>
      </c>
      <c r="F5641" s="430">
        <f t="shared" si="794"/>
        <v>0.5703208948190186</v>
      </c>
      <c r="G5641" s="439">
        <f t="shared" si="800"/>
        <v>56.38</v>
      </c>
      <c r="H5641" s="435">
        <f t="shared" si="795"/>
        <v>0.5703208948190186</v>
      </c>
      <c r="I5641" s="577">
        <f t="shared" si="800"/>
        <v>56.38</v>
      </c>
      <c r="J5641" s="573">
        <f t="shared" si="796"/>
        <v>0.95384602543100072</v>
      </c>
    </row>
    <row r="5642" spans="1:10" x14ac:dyDescent="0.25">
      <c r="A5642">
        <f t="shared" si="797"/>
        <v>0.56390084126600448</v>
      </c>
      <c r="B5642" s="2">
        <f t="shared" si="792"/>
        <v>56.38999999999735</v>
      </c>
      <c r="C5642" s="428">
        <f t="shared" si="798"/>
        <v>56.39</v>
      </c>
      <c r="D5642" s="425">
        <f t="shared" si="793"/>
        <v>0.56390084126603102</v>
      </c>
      <c r="E5642" s="433">
        <f t="shared" si="799"/>
        <v>56.39</v>
      </c>
      <c r="F5642" s="430">
        <f t="shared" si="794"/>
        <v>0.57041783405032764</v>
      </c>
      <c r="G5642" s="439">
        <f t="shared" si="800"/>
        <v>56.39</v>
      </c>
      <c r="H5642" s="435">
        <f t="shared" si="795"/>
        <v>0.57041783405032764</v>
      </c>
      <c r="I5642" s="577">
        <f t="shared" si="800"/>
        <v>56.39</v>
      </c>
      <c r="J5642" s="573">
        <f t="shared" si="796"/>
        <v>0.95393081243418232</v>
      </c>
    </row>
    <row r="5643" spans="1:10" x14ac:dyDescent="0.25">
      <c r="A5643">
        <f t="shared" si="797"/>
        <v>0.56400083980271665</v>
      </c>
      <c r="B5643" s="2">
        <f t="shared" si="792"/>
        <v>56.399999999997348</v>
      </c>
      <c r="C5643" s="428">
        <f t="shared" si="798"/>
        <v>56.4</v>
      </c>
      <c r="D5643" s="425">
        <f t="shared" si="793"/>
        <v>0.56400083980274318</v>
      </c>
      <c r="E5643" s="433">
        <f t="shared" si="799"/>
        <v>56.4</v>
      </c>
      <c r="F5643" s="430">
        <f t="shared" si="794"/>
        <v>0.57051477481400836</v>
      </c>
      <c r="G5643" s="439">
        <f t="shared" si="800"/>
        <v>56.4</v>
      </c>
      <c r="H5643" s="435">
        <f t="shared" si="795"/>
        <v>0.57051477481400836</v>
      </c>
      <c r="I5643" s="577">
        <f t="shared" si="800"/>
        <v>56.4</v>
      </c>
      <c r="J5643" s="573">
        <f t="shared" si="796"/>
        <v>0.9540156006240248</v>
      </c>
    </row>
    <row r="5644" spans="1:10" x14ac:dyDescent="0.25">
      <c r="A5644">
        <f t="shared" si="797"/>
        <v>0.56410083834205071</v>
      </c>
      <c r="B5644" s="2">
        <f t="shared" si="792"/>
        <v>56.409999999997346</v>
      </c>
      <c r="C5644" s="428">
        <f t="shared" si="798"/>
        <v>56.41</v>
      </c>
      <c r="D5644" s="425">
        <f t="shared" si="793"/>
        <v>0.56410083834207714</v>
      </c>
      <c r="E5644" s="433">
        <f t="shared" si="799"/>
        <v>56.41</v>
      </c>
      <c r="F5644" s="430">
        <f t="shared" si="794"/>
        <v>0.57061171710926384</v>
      </c>
      <c r="G5644" s="439">
        <f t="shared" si="800"/>
        <v>56.41</v>
      </c>
      <c r="H5644" s="435">
        <f t="shared" si="795"/>
        <v>0.57061171710926384</v>
      </c>
      <c r="I5644" s="577">
        <f t="shared" si="800"/>
        <v>56.41</v>
      </c>
      <c r="J5644" s="573">
        <f t="shared" si="796"/>
        <v>0.95410039000039004</v>
      </c>
    </row>
    <row r="5645" spans="1:10" x14ac:dyDescent="0.25">
      <c r="A5645">
        <f t="shared" si="797"/>
        <v>0.56420083688400147</v>
      </c>
      <c r="B5645" s="2">
        <f t="shared" si="792"/>
        <v>56.419999999997344</v>
      </c>
      <c r="C5645" s="428">
        <f t="shared" si="798"/>
        <v>56.42</v>
      </c>
      <c r="D5645" s="425">
        <f t="shared" si="793"/>
        <v>0.56420083688402811</v>
      </c>
      <c r="E5645" s="433">
        <f t="shared" si="799"/>
        <v>56.42</v>
      </c>
      <c r="F5645" s="430">
        <f t="shared" si="794"/>
        <v>0.57070866093529715</v>
      </c>
      <c r="G5645" s="439">
        <f t="shared" si="800"/>
        <v>56.42</v>
      </c>
      <c r="H5645" s="435">
        <f t="shared" si="795"/>
        <v>0.57070866093529715</v>
      </c>
      <c r="I5645" s="577">
        <f t="shared" si="800"/>
        <v>56.42</v>
      </c>
      <c r="J5645" s="573">
        <f t="shared" si="796"/>
        <v>0.95418518056313861</v>
      </c>
    </row>
    <row r="5646" spans="1:10" x14ac:dyDescent="0.25">
      <c r="A5646">
        <f t="shared" si="797"/>
        <v>0.56430083542856446</v>
      </c>
      <c r="B5646" s="2">
        <f t="shared" si="792"/>
        <v>56.429999999997342</v>
      </c>
      <c r="C5646" s="428">
        <f t="shared" si="798"/>
        <v>56.43</v>
      </c>
      <c r="D5646" s="425">
        <f t="shared" si="793"/>
        <v>0.56430083542859111</v>
      </c>
      <c r="E5646" s="433">
        <f t="shared" si="799"/>
        <v>56.43</v>
      </c>
      <c r="F5646" s="430">
        <f t="shared" si="794"/>
        <v>0.57080560629131172</v>
      </c>
      <c r="G5646" s="439">
        <f t="shared" si="800"/>
        <v>56.43</v>
      </c>
      <c r="H5646" s="435">
        <f t="shared" si="795"/>
        <v>0.57080560629131172</v>
      </c>
      <c r="I5646" s="577">
        <f t="shared" si="800"/>
        <v>56.43</v>
      </c>
      <c r="J5646" s="573">
        <f t="shared" si="796"/>
        <v>0.95426997231213195</v>
      </c>
    </row>
    <row r="5647" spans="1:10" x14ac:dyDescent="0.25">
      <c r="A5647">
        <f t="shared" si="797"/>
        <v>0.56440083397573459</v>
      </c>
      <c r="B5647" s="2">
        <f t="shared" si="792"/>
        <v>56.43999999999734</v>
      </c>
      <c r="C5647" s="428">
        <f t="shared" si="798"/>
        <v>56.44</v>
      </c>
      <c r="D5647" s="425">
        <f t="shared" si="793"/>
        <v>0.56440083397576113</v>
      </c>
      <c r="E5647" s="433">
        <f t="shared" si="799"/>
        <v>56.44</v>
      </c>
      <c r="F5647" s="430">
        <f t="shared" si="794"/>
        <v>0.57090255317651151</v>
      </c>
      <c r="G5647" s="439">
        <f t="shared" si="800"/>
        <v>56.44</v>
      </c>
      <c r="H5647" s="435">
        <f t="shared" si="795"/>
        <v>0.57090255317651151</v>
      </c>
      <c r="I5647" s="577">
        <f t="shared" si="800"/>
        <v>56.44</v>
      </c>
      <c r="J5647" s="573">
        <f t="shared" si="796"/>
        <v>0.95435476524723117</v>
      </c>
    </row>
    <row r="5648" spans="1:10" x14ac:dyDescent="0.25">
      <c r="A5648">
        <f t="shared" si="797"/>
        <v>0.56450083252550709</v>
      </c>
      <c r="B5648" s="2">
        <f t="shared" si="792"/>
        <v>56.449999999997338</v>
      </c>
      <c r="C5648" s="428">
        <f t="shared" si="798"/>
        <v>56.45</v>
      </c>
      <c r="D5648" s="425">
        <f t="shared" si="793"/>
        <v>0.56450083252553374</v>
      </c>
      <c r="E5648" s="433">
        <f t="shared" si="799"/>
        <v>56.45</v>
      </c>
      <c r="F5648" s="430">
        <f t="shared" si="794"/>
        <v>0.57099950159010104</v>
      </c>
      <c r="G5648" s="439">
        <f t="shared" si="800"/>
        <v>56.45</v>
      </c>
      <c r="H5648" s="435">
        <f t="shared" si="795"/>
        <v>0.57099950159010104</v>
      </c>
      <c r="I5648" s="577">
        <f t="shared" si="800"/>
        <v>56.45</v>
      </c>
      <c r="J5648" s="573">
        <f t="shared" si="796"/>
        <v>0.95443955936829794</v>
      </c>
    </row>
    <row r="5649" spans="1:10" x14ac:dyDescent="0.25">
      <c r="A5649">
        <f t="shared" si="797"/>
        <v>0.56460083107787729</v>
      </c>
      <c r="B5649" s="2">
        <f t="shared" si="792"/>
        <v>56.459999999997336</v>
      </c>
      <c r="C5649" s="428">
        <f t="shared" si="798"/>
        <v>56.46</v>
      </c>
      <c r="D5649" s="425">
        <f t="shared" si="793"/>
        <v>0.56460083107790393</v>
      </c>
      <c r="E5649" s="433">
        <f t="shared" si="799"/>
        <v>56.46</v>
      </c>
      <c r="F5649" s="430">
        <f t="shared" si="794"/>
        <v>0.57109645153128508</v>
      </c>
      <c r="G5649" s="439">
        <f t="shared" si="800"/>
        <v>56.46</v>
      </c>
      <c r="H5649" s="435">
        <f t="shared" si="795"/>
        <v>0.57109645153128508</v>
      </c>
      <c r="I5649" s="577">
        <f t="shared" si="800"/>
        <v>56.46</v>
      </c>
      <c r="J5649" s="573">
        <f t="shared" si="796"/>
        <v>0.95452435467519281</v>
      </c>
    </row>
    <row r="5650" spans="1:10" x14ac:dyDescent="0.25">
      <c r="A5650">
        <f t="shared" si="797"/>
        <v>0.56470082963284041</v>
      </c>
      <c r="B5650" s="2">
        <f t="shared" si="792"/>
        <v>56.469999999997334</v>
      </c>
      <c r="C5650" s="428">
        <f t="shared" si="798"/>
        <v>56.47</v>
      </c>
      <c r="D5650" s="425">
        <f t="shared" si="793"/>
        <v>0.56470082963286705</v>
      </c>
      <c r="E5650" s="433">
        <f t="shared" si="799"/>
        <v>56.47</v>
      </c>
      <c r="F5650" s="430">
        <f t="shared" si="794"/>
        <v>0.57119340299926891</v>
      </c>
      <c r="G5650" s="439">
        <f t="shared" si="800"/>
        <v>56.47</v>
      </c>
      <c r="H5650" s="435">
        <f t="shared" si="795"/>
        <v>0.57119340299926891</v>
      </c>
      <c r="I5650" s="577">
        <f t="shared" si="800"/>
        <v>56.47</v>
      </c>
      <c r="J5650" s="573">
        <f t="shared" si="796"/>
        <v>0.954609151167778</v>
      </c>
    </row>
    <row r="5651" spans="1:10" x14ac:dyDescent="0.25">
      <c r="A5651">
        <f t="shared" si="797"/>
        <v>0.56480082819039135</v>
      </c>
      <c r="B5651" s="2">
        <f t="shared" si="792"/>
        <v>56.479999999997332</v>
      </c>
      <c r="C5651" s="428">
        <f t="shared" si="798"/>
        <v>56.48</v>
      </c>
      <c r="D5651" s="425">
        <f t="shared" si="793"/>
        <v>0.5648008281904181</v>
      </c>
      <c r="E5651" s="433">
        <f t="shared" si="799"/>
        <v>56.48</v>
      </c>
      <c r="F5651" s="430">
        <f t="shared" si="794"/>
        <v>0.57129035599325806</v>
      </c>
      <c r="G5651" s="439">
        <f t="shared" si="800"/>
        <v>56.48</v>
      </c>
      <c r="H5651" s="435">
        <f t="shared" si="795"/>
        <v>0.57129035599325806</v>
      </c>
      <c r="I5651" s="577">
        <f t="shared" si="800"/>
        <v>56.48</v>
      </c>
      <c r="J5651" s="573">
        <f t="shared" si="796"/>
        <v>0.95469394884591385</v>
      </c>
    </row>
    <row r="5652" spans="1:10" x14ac:dyDescent="0.25">
      <c r="A5652">
        <f t="shared" si="797"/>
        <v>0.56490082675052589</v>
      </c>
      <c r="B5652" s="2">
        <f t="shared" si="792"/>
        <v>56.48999999999733</v>
      </c>
      <c r="C5652" s="428">
        <f t="shared" si="798"/>
        <v>56.49</v>
      </c>
      <c r="D5652" s="425">
        <f t="shared" si="793"/>
        <v>0.56490082675055253</v>
      </c>
      <c r="E5652" s="433">
        <f t="shared" si="799"/>
        <v>56.49</v>
      </c>
      <c r="F5652" s="430">
        <f t="shared" si="794"/>
        <v>0.57138731051245883</v>
      </c>
      <c r="G5652" s="439">
        <f t="shared" si="800"/>
        <v>56.49</v>
      </c>
      <c r="H5652" s="435">
        <f t="shared" si="795"/>
        <v>0.57138731051245883</v>
      </c>
      <c r="I5652" s="577">
        <f t="shared" si="800"/>
        <v>56.49</v>
      </c>
      <c r="J5652" s="573">
        <f t="shared" si="796"/>
        <v>0.95477874770946247</v>
      </c>
    </row>
    <row r="5653" spans="1:10" x14ac:dyDescent="0.25">
      <c r="A5653">
        <f t="shared" si="797"/>
        <v>0.56500082531323881</v>
      </c>
      <c r="B5653" s="2">
        <f t="shared" si="792"/>
        <v>56.499999999997328</v>
      </c>
      <c r="C5653" s="428">
        <f t="shared" si="798"/>
        <v>56.5</v>
      </c>
      <c r="D5653" s="425">
        <f t="shared" si="793"/>
        <v>0.56500082531326556</v>
      </c>
      <c r="E5653" s="433">
        <f t="shared" si="799"/>
        <v>56.5</v>
      </c>
      <c r="F5653" s="430">
        <f t="shared" si="794"/>
        <v>0.57148426655607742</v>
      </c>
      <c r="G5653" s="439">
        <f t="shared" si="800"/>
        <v>56.5</v>
      </c>
      <c r="H5653" s="435">
        <f t="shared" si="795"/>
        <v>0.57148426655607742</v>
      </c>
      <c r="I5653" s="577">
        <f t="shared" si="800"/>
        <v>56.5</v>
      </c>
      <c r="J5653" s="573">
        <f t="shared" si="796"/>
        <v>0.95486354775828453</v>
      </c>
    </row>
    <row r="5654" spans="1:10" x14ac:dyDescent="0.25">
      <c r="A5654">
        <f t="shared" si="797"/>
        <v>0.56510082387852567</v>
      </c>
      <c r="B5654" s="2">
        <f t="shared" si="792"/>
        <v>56.509999999997326</v>
      </c>
      <c r="C5654" s="428">
        <f t="shared" si="798"/>
        <v>56.51</v>
      </c>
      <c r="D5654" s="425">
        <f t="shared" si="793"/>
        <v>0.56510082387855232</v>
      </c>
      <c r="E5654" s="433">
        <f t="shared" si="799"/>
        <v>56.51</v>
      </c>
      <c r="F5654" s="430">
        <f t="shared" si="794"/>
        <v>0.57158122412332069</v>
      </c>
      <c r="G5654" s="439">
        <f t="shared" si="800"/>
        <v>56.51</v>
      </c>
      <c r="H5654" s="435">
        <f t="shared" si="795"/>
        <v>0.57158122412332069</v>
      </c>
      <c r="I5654" s="577">
        <f t="shared" si="800"/>
        <v>56.51</v>
      </c>
      <c r="J5654" s="573">
        <f t="shared" si="796"/>
        <v>0.95494834899224201</v>
      </c>
    </row>
    <row r="5655" spans="1:10" x14ac:dyDescent="0.25">
      <c r="A5655">
        <f t="shared" si="797"/>
        <v>0.56520082244638148</v>
      </c>
      <c r="B5655" s="2">
        <f t="shared" si="792"/>
        <v>56.519999999997324</v>
      </c>
      <c r="C5655" s="428">
        <f t="shared" si="798"/>
        <v>56.52</v>
      </c>
      <c r="D5655" s="425">
        <f t="shared" si="793"/>
        <v>0.56520082244640812</v>
      </c>
      <c r="E5655" s="433">
        <f t="shared" si="799"/>
        <v>56.52</v>
      </c>
      <c r="F5655" s="430">
        <f t="shared" si="794"/>
        <v>0.57167818321339636</v>
      </c>
      <c r="G5655" s="439">
        <f t="shared" si="800"/>
        <v>56.52</v>
      </c>
      <c r="H5655" s="435">
        <f t="shared" si="795"/>
        <v>0.57167818321339636</v>
      </c>
      <c r="I5655" s="577">
        <f t="shared" si="800"/>
        <v>56.52</v>
      </c>
      <c r="J5655" s="573">
        <f t="shared" si="796"/>
        <v>0.95503315141119605</v>
      </c>
    </row>
    <row r="5656" spans="1:10" x14ac:dyDescent="0.25">
      <c r="A5656">
        <f t="shared" si="797"/>
        <v>0.56530082101680157</v>
      </c>
      <c r="B5656" s="2">
        <f t="shared" si="792"/>
        <v>56.529999999997322</v>
      </c>
      <c r="C5656" s="428">
        <f t="shared" si="798"/>
        <v>56.53</v>
      </c>
      <c r="D5656" s="425">
        <f t="shared" si="793"/>
        <v>0.56530082101682844</v>
      </c>
      <c r="E5656" s="433">
        <f t="shared" si="799"/>
        <v>56.53</v>
      </c>
      <c r="F5656" s="430">
        <f t="shared" si="794"/>
        <v>0.57177514382551164</v>
      </c>
      <c r="G5656" s="439">
        <f t="shared" si="800"/>
        <v>56.53</v>
      </c>
      <c r="H5656" s="435">
        <f t="shared" si="795"/>
        <v>0.57177514382551164</v>
      </c>
      <c r="I5656" s="577">
        <f t="shared" si="800"/>
        <v>56.53</v>
      </c>
      <c r="J5656" s="573">
        <f t="shared" si="796"/>
        <v>0.95511795501500785</v>
      </c>
    </row>
    <row r="5657" spans="1:10" x14ac:dyDescent="0.25">
      <c r="A5657">
        <f t="shared" si="797"/>
        <v>0.56540081958978139</v>
      </c>
      <c r="B5657" s="2">
        <f t="shared" si="792"/>
        <v>56.53999999999732</v>
      </c>
      <c r="C5657" s="428">
        <f t="shared" si="798"/>
        <v>56.54</v>
      </c>
      <c r="D5657" s="425">
        <f t="shared" si="793"/>
        <v>0.56540081958980815</v>
      </c>
      <c r="E5657" s="433">
        <f t="shared" si="799"/>
        <v>56.54</v>
      </c>
      <c r="F5657" s="430">
        <f t="shared" si="794"/>
        <v>0.57187210595887505</v>
      </c>
      <c r="G5657" s="439">
        <f t="shared" si="800"/>
        <v>56.54</v>
      </c>
      <c r="H5657" s="435">
        <f t="shared" si="795"/>
        <v>0.57187210595887505</v>
      </c>
      <c r="I5657" s="577">
        <f t="shared" si="800"/>
        <v>56.54</v>
      </c>
      <c r="J5657" s="573">
        <f t="shared" si="796"/>
        <v>0.95520275980353953</v>
      </c>
    </row>
    <row r="5658" spans="1:10" x14ac:dyDescent="0.25">
      <c r="A5658">
        <f t="shared" si="797"/>
        <v>0.56550081816531594</v>
      </c>
      <c r="B5658" s="2">
        <f t="shared" si="792"/>
        <v>56.549999999997318</v>
      </c>
      <c r="C5658" s="428">
        <f t="shared" si="798"/>
        <v>56.55</v>
      </c>
      <c r="D5658" s="425">
        <f t="shared" si="793"/>
        <v>0.56550081816534281</v>
      </c>
      <c r="E5658" s="433">
        <f t="shared" si="799"/>
        <v>56.55</v>
      </c>
      <c r="F5658" s="430">
        <f t="shared" si="794"/>
        <v>0.57196906961269467</v>
      </c>
      <c r="G5658" s="439">
        <f t="shared" si="800"/>
        <v>56.55</v>
      </c>
      <c r="H5658" s="435">
        <f t="shared" si="795"/>
        <v>0.57196906961269467</v>
      </c>
      <c r="I5658" s="577">
        <f t="shared" si="800"/>
        <v>56.55</v>
      </c>
      <c r="J5658" s="573">
        <f t="shared" si="796"/>
        <v>0.95528756577665175</v>
      </c>
    </row>
    <row r="5659" spans="1:10" x14ac:dyDescent="0.25">
      <c r="A5659">
        <f t="shared" si="797"/>
        <v>0.5656008167434009</v>
      </c>
      <c r="B5659" s="2">
        <f t="shared" si="792"/>
        <v>56.559999999997316</v>
      </c>
      <c r="C5659" s="428">
        <f t="shared" si="798"/>
        <v>56.56</v>
      </c>
      <c r="D5659" s="425">
        <f t="shared" si="793"/>
        <v>0.56560081674342777</v>
      </c>
      <c r="E5659" s="433">
        <f t="shared" si="799"/>
        <v>56.56</v>
      </c>
      <c r="F5659" s="430">
        <f t="shared" si="794"/>
        <v>0.57206603478618001</v>
      </c>
      <c r="G5659" s="439">
        <f t="shared" si="800"/>
        <v>56.56</v>
      </c>
      <c r="H5659" s="435">
        <f t="shared" si="795"/>
        <v>0.57206603478618001</v>
      </c>
      <c r="I5659" s="577">
        <f t="shared" si="800"/>
        <v>56.56</v>
      </c>
      <c r="J5659" s="573">
        <f t="shared" si="796"/>
        <v>0.9553723729342064</v>
      </c>
    </row>
    <row r="5660" spans="1:10" x14ac:dyDescent="0.25">
      <c r="A5660">
        <f t="shared" si="797"/>
        <v>0.56570081532403116</v>
      </c>
      <c r="B5660" s="2">
        <f t="shared" si="792"/>
        <v>56.569999999997314</v>
      </c>
      <c r="C5660" s="428">
        <f t="shared" si="798"/>
        <v>56.57</v>
      </c>
      <c r="D5660" s="425">
        <f t="shared" si="793"/>
        <v>0.56570081532405814</v>
      </c>
      <c r="E5660" s="433">
        <f t="shared" si="799"/>
        <v>56.57</v>
      </c>
      <c r="F5660" s="430">
        <f t="shared" si="794"/>
        <v>0.57216300147854005</v>
      </c>
      <c r="G5660" s="439">
        <f t="shared" si="800"/>
        <v>56.57</v>
      </c>
      <c r="H5660" s="435">
        <f t="shared" si="795"/>
        <v>0.57216300147854005</v>
      </c>
      <c r="I5660" s="577">
        <f t="shared" si="800"/>
        <v>56.57</v>
      </c>
      <c r="J5660" s="573">
        <f t="shared" si="796"/>
        <v>0.95545718127606483</v>
      </c>
    </row>
    <row r="5661" spans="1:10" x14ac:dyDescent="0.25">
      <c r="A5661">
        <f t="shared" si="797"/>
        <v>0.56580081390720238</v>
      </c>
      <c r="B5661" s="2">
        <f t="shared" si="792"/>
        <v>56.579999999997312</v>
      </c>
      <c r="C5661" s="428">
        <f t="shared" si="798"/>
        <v>56.58</v>
      </c>
      <c r="D5661" s="425">
        <f t="shared" si="793"/>
        <v>0.56580081390722925</v>
      </c>
      <c r="E5661" s="433">
        <f t="shared" si="799"/>
        <v>56.58</v>
      </c>
      <c r="F5661" s="430">
        <f t="shared" si="794"/>
        <v>0.57225996968898474</v>
      </c>
      <c r="G5661" s="439">
        <f t="shared" si="800"/>
        <v>56.58</v>
      </c>
      <c r="H5661" s="435">
        <f t="shared" si="795"/>
        <v>0.57225996968898474</v>
      </c>
      <c r="I5661" s="577">
        <f t="shared" si="800"/>
        <v>56.58</v>
      </c>
      <c r="J5661" s="573">
        <f t="shared" si="796"/>
        <v>0.95554199080208901</v>
      </c>
    </row>
    <row r="5662" spans="1:10" x14ac:dyDescent="0.25">
      <c r="A5662">
        <f t="shared" si="797"/>
        <v>0.56590081249290969</v>
      </c>
      <c r="B5662" s="2">
        <f t="shared" si="792"/>
        <v>56.58999999999731</v>
      </c>
      <c r="C5662" s="428">
        <f t="shared" si="798"/>
        <v>56.59</v>
      </c>
      <c r="D5662" s="425">
        <f t="shared" si="793"/>
        <v>0.56590081249293656</v>
      </c>
      <c r="E5662" s="433">
        <f t="shared" si="799"/>
        <v>56.59</v>
      </c>
      <c r="F5662" s="430">
        <f t="shared" si="794"/>
        <v>0.57235693941672416</v>
      </c>
      <c r="G5662" s="439">
        <f t="shared" si="800"/>
        <v>56.59</v>
      </c>
      <c r="H5662" s="435">
        <f t="shared" si="795"/>
        <v>0.57235693941672416</v>
      </c>
      <c r="I5662" s="577">
        <f t="shared" si="800"/>
        <v>56.59</v>
      </c>
      <c r="J5662" s="573">
        <f t="shared" si="796"/>
        <v>0.95562680151213997</v>
      </c>
    </row>
    <row r="5663" spans="1:10" x14ac:dyDescent="0.25">
      <c r="A5663">
        <f t="shared" si="797"/>
        <v>0.56600081108114852</v>
      </c>
      <c r="B5663" s="2">
        <f t="shared" si="792"/>
        <v>56.599999999997308</v>
      </c>
      <c r="C5663" s="428">
        <f t="shared" si="798"/>
        <v>56.6</v>
      </c>
      <c r="D5663" s="425">
        <f t="shared" si="793"/>
        <v>0.5660008110811755</v>
      </c>
      <c r="E5663" s="433">
        <f t="shared" si="799"/>
        <v>56.6</v>
      </c>
      <c r="F5663" s="430">
        <f t="shared" si="794"/>
        <v>0.57245391066096896</v>
      </c>
      <c r="G5663" s="439">
        <f t="shared" si="800"/>
        <v>56.6</v>
      </c>
      <c r="H5663" s="435">
        <f t="shared" si="795"/>
        <v>0.57245391066096896</v>
      </c>
      <c r="I5663" s="577">
        <f t="shared" si="800"/>
        <v>56.6</v>
      </c>
      <c r="J5663" s="573">
        <f t="shared" si="796"/>
        <v>0.95571161340607935</v>
      </c>
    </row>
    <row r="5664" spans="1:10" x14ac:dyDescent="0.25">
      <c r="A5664">
        <f t="shared" si="797"/>
        <v>0.56610080967191412</v>
      </c>
      <c r="B5664" s="2">
        <f t="shared" ref="B5664:B5727" si="801">B5663+0.01</f>
        <v>56.609999999997306</v>
      </c>
      <c r="C5664" s="428">
        <f t="shared" si="798"/>
        <v>56.61</v>
      </c>
      <c r="D5664" s="425">
        <f t="shared" si="793"/>
        <v>0.56610080967194099</v>
      </c>
      <c r="E5664" s="433">
        <f t="shared" si="799"/>
        <v>56.61</v>
      </c>
      <c r="F5664" s="430">
        <f t="shared" si="794"/>
        <v>0.5725508834209303</v>
      </c>
      <c r="G5664" s="439">
        <f t="shared" si="800"/>
        <v>56.61</v>
      </c>
      <c r="H5664" s="435">
        <f t="shared" si="795"/>
        <v>0.5725508834209303</v>
      </c>
      <c r="I5664" s="577">
        <f t="shared" si="800"/>
        <v>56.61</v>
      </c>
      <c r="J5664" s="573">
        <f t="shared" si="796"/>
        <v>0.95579642648376895</v>
      </c>
    </row>
    <row r="5665" spans="1:10" x14ac:dyDescent="0.25">
      <c r="A5665">
        <f t="shared" si="797"/>
        <v>0.5662008082652018</v>
      </c>
      <c r="B5665" s="2">
        <f t="shared" si="801"/>
        <v>56.619999999997304</v>
      </c>
      <c r="C5665" s="428">
        <f t="shared" si="798"/>
        <v>56.62</v>
      </c>
      <c r="D5665" s="425">
        <f t="shared" si="793"/>
        <v>0.56620080826522878</v>
      </c>
      <c r="E5665" s="433">
        <f t="shared" si="799"/>
        <v>56.62</v>
      </c>
      <c r="F5665" s="430">
        <f t="shared" si="794"/>
        <v>0.57264785769581938</v>
      </c>
      <c r="G5665" s="439">
        <f t="shared" si="800"/>
        <v>56.62</v>
      </c>
      <c r="H5665" s="435">
        <f t="shared" si="795"/>
        <v>0.57264785769581938</v>
      </c>
      <c r="I5665" s="577">
        <f t="shared" si="800"/>
        <v>56.62</v>
      </c>
      <c r="J5665" s="573">
        <f t="shared" si="796"/>
        <v>0.95588124074507064</v>
      </c>
    </row>
    <row r="5666" spans="1:10" x14ac:dyDescent="0.25">
      <c r="A5666">
        <f t="shared" si="797"/>
        <v>0.56630080686100714</v>
      </c>
      <c r="B5666" s="2">
        <f t="shared" si="801"/>
        <v>56.629999999997302</v>
      </c>
      <c r="C5666" s="428">
        <f t="shared" si="798"/>
        <v>56.63</v>
      </c>
      <c r="D5666" s="425">
        <f t="shared" si="793"/>
        <v>0.56630080686103412</v>
      </c>
      <c r="E5666" s="433">
        <f t="shared" si="799"/>
        <v>56.63</v>
      </c>
      <c r="F5666" s="430">
        <f t="shared" si="794"/>
        <v>0.57274483348484817</v>
      </c>
      <c r="G5666" s="439">
        <f t="shared" si="800"/>
        <v>56.63</v>
      </c>
      <c r="H5666" s="435">
        <f t="shared" si="795"/>
        <v>0.57274483348484817</v>
      </c>
      <c r="I5666" s="577">
        <f t="shared" si="800"/>
        <v>56.63</v>
      </c>
      <c r="J5666" s="573">
        <f t="shared" si="796"/>
        <v>0.95596605618984531</v>
      </c>
    </row>
    <row r="5667" spans="1:10" x14ac:dyDescent="0.25">
      <c r="A5667">
        <f t="shared" si="797"/>
        <v>0.56640080545932525</v>
      </c>
      <c r="B5667" s="2">
        <f t="shared" si="801"/>
        <v>56.639999999997301</v>
      </c>
      <c r="C5667" s="428">
        <f t="shared" si="798"/>
        <v>56.64</v>
      </c>
      <c r="D5667" s="425">
        <f t="shared" si="793"/>
        <v>0.56640080545935223</v>
      </c>
      <c r="E5667" s="433">
        <f t="shared" si="799"/>
        <v>56.64</v>
      </c>
      <c r="F5667" s="430">
        <f t="shared" si="794"/>
        <v>0.57284181078722896</v>
      </c>
      <c r="G5667" s="439">
        <f t="shared" si="800"/>
        <v>56.64</v>
      </c>
      <c r="H5667" s="435">
        <f t="shared" si="795"/>
        <v>0.57284181078722896</v>
      </c>
      <c r="I5667" s="577">
        <f t="shared" si="800"/>
        <v>56.64</v>
      </c>
      <c r="J5667" s="573">
        <f t="shared" si="796"/>
        <v>0.9560508728179552</v>
      </c>
    </row>
    <row r="5668" spans="1:10" x14ac:dyDescent="0.25">
      <c r="A5668">
        <f t="shared" si="797"/>
        <v>0.56650080406015169</v>
      </c>
      <c r="B5668" s="2">
        <f t="shared" si="801"/>
        <v>56.649999999997299</v>
      </c>
      <c r="C5668" s="428">
        <f t="shared" si="798"/>
        <v>56.65</v>
      </c>
      <c r="D5668" s="425">
        <f t="shared" si="793"/>
        <v>0.56650080406017866</v>
      </c>
      <c r="E5668" s="433">
        <f t="shared" si="799"/>
        <v>56.65</v>
      </c>
      <c r="F5668" s="430">
        <f t="shared" si="794"/>
        <v>0.57293878960217415</v>
      </c>
      <c r="G5668" s="439">
        <f t="shared" si="800"/>
        <v>56.65</v>
      </c>
      <c r="H5668" s="435">
        <f t="shared" si="795"/>
        <v>0.57293878960217415</v>
      </c>
      <c r="I5668" s="577">
        <f t="shared" si="800"/>
        <v>56.65</v>
      </c>
      <c r="J5668" s="573">
        <f t="shared" si="796"/>
        <v>0.95613569062926151</v>
      </c>
    </row>
    <row r="5669" spans="1:10" x14ac:dyDescent="0.25">
      <c r="A5669">
        <f t="shared" si="797"/>
        <v>0.56660080266348167</v>
      </c>
      <c r="B5669" s="2">
        <f t="shared" si="801"/>
        <v>56.659999999997297</v>
      </c>
      <c r="C5669" s="428">
        <f t="shared" si="798"/>
        <v>56.66</v>
      </c>
      <c r="D5669" s="425">
        <f t="shared" si="793"/>
        <v>0.56660080266350865</v>
      </c>
      <c r="E5669" s="433">
        <f t="shared" si="799"/>
        <v>56.66</v>
      </c>
      <c r="F5669" s="430">
        <f t="shared" si="794"/>
        <v>0.57303576992889715</v>
      </c>
      <c r="G5669" s="439">
        <f t="shared" si="800"/>
        <v>56.66</v>
      </c>
      <c r="H5669" s="435">
        <f t="shared" si="795"/>
        <v>0.57303576992889715</v>
      </c>
      <c r="I5669" s="577">
        <f t="shared" si="800"/>
        <v>56.66</v>
      </c>
      <c r="J5669" s="573">
        <f t="shared" si="796"/>
        <v>0.95622050962362659</v>
      </c>
    </row>
    <row r="5670" spans="1:10" x14ac:dyDescent="0.25">
      <c r="A5670">
        <f t="shared" si="797"/>
        <v>0.56670080126931088</v>
      </c>
      <c r="B5670" s="2">
        <f t="shared" si="801"/>
        <v>56.669999999997295</v>
      </c>
      <c r="C5670" s="428">
        <f t="shared" si="798"/>
        <v>56.67</v>
      </c>
      <c r="D5670" s="425">
        <f t="shared" si="793"/>
        <v>0.56670080126933786</v>
      </c>
      <c r="E5670" s="433">
        <f t="shared" si="799"/>
        <v>56.67</v>
      </c>
      <c r="F5670" s="430">
        <f t="shared" si="794"/>
        <v>0.57313275176661127</v>
      </c>
      <c r="G5670" s="439">
        <f t="shared" si="800"/>
        <v>56.67</v>
      </c>
      <c r="H5670" s="435">
        <f t="shared" si="795"/>
        <v>0.57313275176661127</v>
      </c>
      <c r="I5670" s="577">
        <f t="shared" si="800"/>
        <v>56.67</v>
      </c>
      <c r="J5670" s="573">
        <f t="shared" si="796"/>
        <v>0.95630532980091176</v>
      </c>
    </row>
    <row r="5671" spans="1:10" x14ac:dyDescent="0.25">
      <c r="A5671">
        <f t="shared" si="797"/>
        <v>0.56680079987763432</v>
      </c>
      <c r="B5671" s="2">
        <f t="shared" si="801"/>
        <v>56.679999999997293</v>
      </c>
      <c r="C5671" s="428">
        <f t="shared" si="798"/>
        <v>56.68</v>
      </c>
      <c r="D5671" s="425">
        <f t="shared" si="793"/>
        <v>0.56680079987766141</v>
      </c>
      <c r="E5671" s="433">
        <f t="shared" si="799"/>
        <v>56.68</v>
      </c>
      <c r="F5671" s="430">
        <f t="shared" si="794"/>
        <v>0.57322973511453035</v>
      </c>
      <c r="G5671" s="439">
        <f t="shared" si="800"/>
        <v>56.68</v>
      </c>
      <c r="H5671" s="435">
        <f t="shared" si="795"/>
        <v>0.57322973511453035</v>
      </c>
      <c r="I5671" s="577">
        <f t="shared" si="800"/>
        <v>56.68</v>
      </c>
      <c r="J5671" s="573">
        <f t="shared" si="796"/>
        <v>0.9563901511609787</v>
      </c>
    </row>
    <row r="5672" spans="1:10" x14ac:dyDescent="0.25">
      <c r="A5672">
        <f t="shared" si="797"/>
        <v>0.56690079848844765</v>
      </c>
      <c r="B5672" s="2">
        <f t="shared" si="801"/>
        <v>56.689999999997291</v>
      </c>
      <c r="C5672" s="428">
        <f t="shared" si="798"/>
        <v>56.69</v>
      </c>
      <c r="D5672" s="425">
        <f t="shared" si="793"/>
        <v>0.56690079848847474</v>
      </c>
      <c r="E5672" s="433">
        <f t="shared" si="799"/>
        <v>56.69</v>
      </c>
      <c r="F5672" s="430">
        <f t="shared" si="794"/>
        <v>0.57332671997186879</v>
      </c>
      <c r="G5672" s="439">
        <f t="shared" si="800"/>
        <v>56.69</v>
      </c>
      <c r="H5672" s="435">
        <f t="shared" si="795"/>
        <v>0.57332671997186879</v>
      </c>
      <c r="I5672" s="577">
        <f t="shared" si="800"/>
        <v>56.69</v>
      </c>
      <c r="J5672" s="573">
        <f t="shared" si="796"/>
        <v>0.95647497370368928</v>
      </c>
    </row>
    <row r="5673" spans="1:10" x14ac:dyDescent="0.25">
      <c r="A5673">
        <f t="shared" si="797"/>
        <v>0.56700079710174633</v>
      </c>
      <c r="B5673" s="2">
        <f t="shared" si="801"/>
        <v>56.699999999997289</v>
      </c>
      <c r="C5673" s="428">
        <f t="shared" si="798"/>
        <v>56.7</v>
      </c>
      <c r="D5673" s="425">
        <f t="shared" si="793"/>
        <v>0.56700079710177342</v>
      </c>
      <c r="E5673" s="433">
        <f t="shared" si="799"/>
        <v>56.7</v>
      </c>
      <c r="F5673" s="430">
        <f t="shared" si="794"/>
        <v>0.57342370633784145</v>
      </c>
      <c r="G5673" s="439">
        <f t="shared" si="800"/>
        <v>56.7</v>
      </c>
      <c r="H5673" s="435">
        <f t="shared" si="795"/>
        <v>0.57342370633784145</v>
      </c>
      <c r="I5673" s="577">
        <f t="shared" si="800"/>
        <v>56.7</v>
      </c>
      <c r="J5673" s="573">
        <f t="shared" si="796"/>
        <v>0.95655979742890529</v>
      </c>
    </row>
    <row r="5674" spans="1:10" x14ac:dyDescent="0.25">
      <c r="A5674">
        <f t="shared" si="797"/>
        <v>0.5671007957175257</v>
      </c>
      <c r="B5674" s="2">
        <f t="shared" si="801"/>
        <v>56.709999999997287</v>
      </c>
      <c r="C5674" s="428">
        <f t="shared" si="798"/>
        <v>56.71</v>
      </c>
      <c r="D5674" s="425">
        <f t="shared" si="793"/>
        <v>0.56710079571755279</v>
      </c>
      <c r="E5674" s="433">
        <f t="shared" si="799"/>
        <v>56.71</v>
      </c>
      <c r="F5674" s="430">
        <f t="shared" si="794"/>
        <v>0.57352069421166307</v>
      </c>
      <c r="G5674" s="439">
        <f t="shared" si="800"/>
        <v>56.71</v>
      </c>
      <c r="H5674" s="435">
        <f t="shared" si="795"/>
        <v>0.57352069421166307</v>
      </c>
      <c r="I5674" s="577">
        <f t="shared" si="800"/>
        <v>56.71</v>
      </c>
      <c r="J5674" s="573">
        <f t="shared" si="796"/>
        <v>0.95664462233648861</v>
      </c>
    </row>
    <row r="5675" spans="1:10" x14ac:dyDescent="0.25">
      <c r="A5675">
        <f t="shared" si="797"/>
        <v>0.56720079433578108</v>
      </c>
      <c r="B5675" s="2">
        <f t="shared" si="801"/>
        <v>56.719999999997285</v>
      </c>
      <c r="C5675" s="428">
        <f t="shared" si="798"/>
        <v>56.72</v>
      </c>
      <c r="D5675" s="425">
        <f t="shared" si="793"/>
        <v>0.56720079433580839</v>
      </c>
      <c r="E5675" s="433">
        <f t="shared" si="799"/>
        <v>56.72</v>
      </c>
      <c r="F5675" s="430">
        <f t="shared" si="794"/>
        <v>0.5736176835925495</v>
      </c>
      <c r="G5675" s="439">
        <f t="shared" si="800"/>
        <v>56.72</v>
      </c>
      <c r="H5675" s="435">
        <f t="shared" si="795"/>
        <v>0.5736176835925495</v>
      </c>
      <c r="I5675" s="577">
        <f t="shared" si="800"/>
        <v>56.72</v>
      </c>
      <c r="J5675" s="573">
        <f t="shared" si="796"/>
        <v>0.95672944842630092</v>
      </c>
    </row>
    <row r="5676" spans="1:10" x14ac:dyDescent="0.25">
      <c r="A5676">
        <f t="shared" si="797"/>
        <v>0.56730079295650826</v>
      </c>
      <c r="B5676" s="2">
        <f t="shared" si="801"/>
        <v>56.729999999997283</v>
      </c>
      <c r="C5676" s="428">
        <f t="shared" si="798"/>
        <v>56.73</v>
      </c>
      <c r="D5676" s="425">
        <f t="shared" si="793"/>
        <v>0.56730079295653535</v>
      </c>
      <c r="E5676" s="433">
        <f t="shared" si="799"/>
        <v>56.73</v>
      </c>
      <c r="F5676" s="430">
        <f t="shared" si="794"/>
        <v>0.57371467447971658</v>
      </c>
      <c r="G5676" s="439">
        <f t="shared" si="800"/>
        <v>56.73</v>
      </c>
      <c r="H5676" s="435">
        <f t="shared" si="795"/>
        <v>0.57371467447971658</v>
      </c>
      <c r="I5676" s="577">
        <f t="shared" si="800"/>
        <v>56.73</v>
      </c>
      <c r="J5676" s="573">
        <f t="shared" si="796"/>
        <v>0.95681427569820432</v>
      </c>
    </row>
    <row r="5677" spans="1:10" x14ac:dyDescent="0.25">
      <c r="A5677">
        <f t="shared" si="797"/>
        <v>0.56740079157970225</v>
      </c>
      <c r="B5677" s="2">
        <f t="shared" si="801"/>
        <v>56.739999999997281</v>
      </c>
      <c r="C5677" s="428">
        <f t="shared" si="798"/>
        <v>56.74</v>
      </c>
      <c r="D5677" s="425">
        <f t="shared" si="793"/>
        <v>0.56740079157972956</v>
      </c>
      <c r="E5677" s="433">
        <f t="shared" si="799"/>
        <v>56.74</v>
      </c>
      <c r="F5677" s="430">
        <f t="shared" si="794"/>
        <v>0.57381166687238061</v>
      </c>
      <c r="G5677" s="439">
        <f t="shared" si="800"/>
        <v>56.74</v>
      </c>
      <c r="H5677" s="435">
        <f t="shared" si="795"/>
        <v>0.57381166687238061</v>
      </c>
      <c r="I5677" s="577">
        <f t="shared" si="800"/>
        <v>56.74</v>
      </c>
      <c r="J5677" s="573">
        <f t="shared" si="796"/>
        <v>0.95689910415206036</v>
      </c>
    </row>
    <row r="5678" spans="1:10" x14ac:dyDescent="0.25">
      <c r="A5678">
        <f t="shared" si="797"/>
        <v>0.56750079020535882</v>
      </c>
      <c r="B5678" s="2">
        <f t="shared" si="801"/>
        <v>56.749999999997279</v>
      </c>
      <c r="C5678" s="428">
        <f t="shared" si="798"/>
        <v>56.75</v>
      </c>
      <c r="D5678" s="425">
        <f t="shared" si="793"/>
        <v>0.56750079020538602</v>
      </c>
      <c r="E5678" s="433">
        <f t="shared" si="799"/>
        <v>56.75</v>
      </c>
      <c r="F5678" s="430">
        <f t="shared" si="794"/>
        <v>0.57390866076975855</v>
      </c>
      <c r="G5678" s="439">
        <f t="shared" si="800"/>
        <v>56.75</v>
      </c>
      <c r="H5678" s="435">
        <f t="shared" si="795"/>
        <v>0.57390866076975855</v>
      </c>
      <c r="I5678" s="577">
        <f t="shared" si="800"/>
        <v>56.75</v>
      </c>
      <c r="J5678" s="573">
        <f t="shared" si="796"/>
        <v>0.95698393378773139</v>
      </c>
    </row>
    <row r="5679" spans="1:10" x14ac:dyDescent="0.25">
      <c r="A5679">
        <f t="shared" si="797"/>
        <v>0.56760078883347342</v>
      </c>
      <c r="B5679" s="2">
        <f t="shared" si="801"/>
        <v>56.759999999997277</v>
      </c>
      <c r="C5679" s="428">
        <f t="shared" si="798"/>
        <v>56.76</v>
      </c>
      <c r="D5679" s="425">
        <f t="shared" si="793"/>
        <v>0.56760078883350051</v>
      </c>
      <c r="E5679" s="433">
        <f t="shared" si="799"/>
        <v>56.76</v>
      </c>
      <c r="F5679" s="430">
        <f t="shared" si="794"/>
        <v>0.57400565617106725</v>
      </c>
      <c r="G5679" s="439">
        <f t="shared" si="800"/>
        <v>56.76</v>
      </c>
      <c r="H5679" s="435">
        <f t="shared" si="795"/>
        <v>0.57400565617106725</v>
      </c>
      <c r="I5679" s="577">
        <f t="shared" si="800"/>
        <v>56.76</v>
      </c>
      <c r="J5679" s="573">
        <f t="shared" si="796"/>
        <v>0.9570687646050785</v>
      </c>
    </row>
    <row r="5680" spans="1:10" x14ac:dyDescent="0.25">
      <c r="A5680">
        <f t="shared" si="797"/>
        <v>0.5677007874640414</v>
      </c>
      <c r="B5680" s="2">
        <f t="shared" si="801"/>
        <v>56.769999999997275</v>
      </c>
      <c r="C5680" s="428">
        <f t="shared" si="798"/>
        <v>56.77</v>
      </c>
      <c r="D5680" s="425">
        <f t="shared" si="793"/>
        <v>0.5677007874640686</v>
      </c>
      <c r="E5680" s="433">
        <f t="shared" si="799"/>
        <v>56.77</v>
      </c>
      <c r="F5680" s="430">
        <f t="shared" si="794"/>
        <v>0.57410265307552477</v>
      </c>
      <c r="G5680" s="439">
        <f t="shared" si="800"/>
        <v>56.77</v>
      </c>
      <c r="H5680" s="435">
        <f t="shared" si="795"/>
        <v>0.57410265307552477</v>
      </c>
      <c r="I5680" s="577">
        <f t="shared" si="800"/>
        <v>56.77</v>
      </c>
      <c r="J5680" s="573">
        <f t="shared" si="796"/>
        <v>0.95715359660396493</v>
      </c>
    </row>
    <row r="5681" spans="1:10" x14ac:dyDescent="0.25">
      <c r="A5681">
        <f t="shared" si="797"/>
        <v>0.5678007860970582</v>
      </c>
      <c r="B5681" s="2">
        <f t="shared" si="801"/>
        <v>56.779999999997273</v>
      </c>
      <c r="C5681" s="428">
        <f t="shared" si="798"/>
        <v>56.78</v>
      </c>
      <c r="D5681" s="425">
        <f t="shared" si="793"/>
        <v>0.56780078609708551</v>
      </c>
      <c r="E5681" s="433">
        <f t="shared" si="799"/>
        <v>56.78</v>
      </c>
      <c r="F5681" s="430">
        <f t="shared" si="794"/>
        <v>0.57419965148234853</v>
      </c>
      <c r="G5681" s="439">
        <f t="shared" si="800"/>
        <v>56.78</v>
      </c>
      <c r="H5681" s="435">
        <f t="shared" si="795"/>
        <v>0.57419965148234853</v>
      </c>
      <c r="I5681" s="577">
        <f t="shared" si="800"/>
        <v>56.78</v>
      </c>
      <c r="J5681" s="573">
        <f t="shared" si="796"/>
        <v>0.957238429784251</v>
      </c>
    </row>
    <row r="5682" spans="1:10" x14ac:dyDescent="0.25">
      <c r="A5682">
        <f t="shared" si="797"/>
        <v>0.56790078473251959</v>
      </c>
      <c r="B5682" s="2">
        <f t="shared" si="801"/>
        <v>56.789999999997271</v>
      </c>
      <c r="C5682" s="428">
        <f t="shared" si="798"/>
        <v>56.79</v>
      </c>
      <c r="D5682" s="425">
        <f t="shared" si="793"/>
        <v>0.56790078473254679</v>
      </c>
      <c r="E5682" s="433">
        <f t="shared" si="799"/>
        <v>56.79</v>
      </c>
      <c r="F5682" s="430">
        <f t="shared" si="794"/>
        <v>0.57429665139075725</v>
      </c>
      <c r="G5682" s="439">
        <f t="shared" si="800"/>
        <v>56.79</v>
      </c>
      <c r="H5682" s="435">
        <f t="shared" si="795"/>
        <v>0.57429665139075725</v>
      </c>
      <c r="I5682" s="577">
        <f t="shared" si="800"/>
        <v>56.79</v>
      </c>
      <c r="J5682" s="573">
        <f t="shared" si="796"/>
        <v>0.95732326414580016</v>
      </c>
    </row>
    <row r="5683" spans="1:10" x14ac:dyDescent="0.25">
      <c r="A5683">
        <f t="shared" si="797"/>
        <v>0.56800078337042093</v>
      </c>
      <c r="B5683" s="2">
        <f t="shared" si="801"/>
        <v>56.799999999997269</v>
      </c>
      <c r="C5683" s="428">
        <f t="shared" si="798"/>
        <v>56.8</v>
      </c>
      <c r="D5683" s="425">
        <f t="shared" si="793"/>
        <v>0.56800078337044813</v>
      </c>
      <c r="E5683" s="433">
        <f t="shared" si="799"/>
        <v>56.8</v>
      </c>
      <c r="F5683" s="430">
        <f t="shared" si="794"/>
        <v>0.57439365279996968</v>
      </c>
      <c r="G5683" s="439">
        <f t="shared" si="800"/>
        <v>56.8</v>
      </c>
      <c r="H5683" s="435">
        <f t="shared" si="795"/>
        <v>0.57439365279996968</v>
      </c>
      <c r="I5683" s="577">
        <f t="shared" si="800"/>
        <v>56.8</v>
      </c>
      <c r="J5683" s="573">
        <f t="shared" si="796"/>
        <v>0.9574080996884734</v>
      </c>
    </row>
    <row r="5684" spans="1:10" x14ac:dyDescent="0.25">
      <c r="A5684">
        <f t="shared" si="797"/>
        <v>0.56810078201075753</v>
      </c>
      <c r="B5684" s="2">
        <f t="shared" si="801"/>
        <v>56.809999999997267</v>
      </c>
      <c r="C5684" s="428">
        <f t="shared" si="798"/>
        <v>56.81</v>
      </c>
      <c r="D5684" s="425">
        <f t="shared" si="793"/>
        <v>0.56810078201078495</v>
      </c>
      <c r="E5684" s="433">
        <f t="shared" si="799"/>
        <v>56.81</v>
      </c>
      <c r="F5684" s="430">
        <f t="shared" si="794"/>
        <v>0.57449065570920521</v>
      </c>
      <c r="G5684" s="439">
        <f t="shared" si="800"/>
        <v>56.81</v>
      </c>
      <c r="H5684" s="435">
        <f t="shared" si="795"/>
        <v>0.57449065570920521</v>
      </c>
      <c r="I5684" s="577">
        <f t="shared" si="800"/>
        <v>56.81</v>
      </c>
      <c r="J5684" s="573">
        <f t="shared" si="796"/>
        <v>0.9574929364121334</v>
      </c>
    </row>
    <row r="5685" spans="1:10" x14ac:dyDescent="0.25">
      <c r="A5685">
        <f t="shared" si="797"/>
        <v>0.56820078065352531</v>
      </c>
      <c r="B5685" s="2">
        <f t="shared" si="801"/>
        <v>56.819999999997265</v>
      </c>
      <c r="C5685" s="428">
        <f t="shared" si="798"/>
        <v>56.82</v>
      </c>
      <c r="D5685" s="425">
        <f t="shared" si="793"/>
        <v>0.56820078065355262</v>
      </c>
      <c r="E5685" s="433">
        <f t="shared" si="799"/>
        <v>56.82</v>
      </c>
      <c r="F5685" s="430">
        <f t="shared" si="794"/>
        <v>0.57458766011768314</v>
      </c>
      <c r="G5685" s="439">
        <f t="shared" si="800"/>
        <v>56.82</v>
      </c>
      <c r="H5685" s="435">
        <f t="shared" si="795"/>
        <v>0.57458766011768314</v>
      </c>
      <c r="I5685" s="577">
        <f t="shared" si="800"/>
        <v>56.82</v>
      </c>
      <c r="J5685" s="573">
        <f t="shared" si="796"/>
        <v>0.95757777431664204</v>
      </c>
    </row>
    <row r="5686" spans="1:10" x14ac:dyDescent="0.25">
      <c r="A5686">
        <f t="shared" si="797"/>
        <v>0.56830077929871958</v>
      </c>
      <c r="B5686" s="2">
        <f t="shared" si="801"/>
        <v>56.829999999997263</v>
      </c>
      <c r="C5686" s="428">
        <f t="shared" si="798"/>
        <v>56.83</v>
      </c>
      <c r="D5686" s="425">
        <f t="shared" si="793"/>
        <v>0.56830077929874678</v>
      </c>
      <c r="E5686" s="433">
        <f t="shared" si="799"/>
        <v>56.83</v>
      </c>
      <c r="F5686" s="430">
        <f t="shared" si="794"/>
        <v>0.57468466602462365</v>
      </c>
      <c r="G5686" s="439">
        <f t="shared" si="800"/>
        <v>56.83</v>
      </c>
      <c r="H5686" s="435">
        <f t="shared" si="795"/>
        <v>0.57468466602462365</v>
      </c>
      <c r="I5686" s="577">
        <f t="shared" si="800"/>
        <v>56.83</v>
      </c>
      <c r="J5686" s="573">
        <f t="shared" si="796"/>
        <v>0.9576626134018611</v>
      </c>
    </row>
    <row r="5687" spans="1:10" x14ac:dyDescent="0.25">
      <c r="A5687">
        <f t="shared" si="797"/>
        <v>0.5684007779463357</v>
      </c>
      <c r="B5687" s="2">
        <f t="shared" si="801"/>
        <v>56.839999999997261</v>
      </c>
      <c r="C5687" s="428">
        <f t="shared" si="798"/>
        <v>56.84</v>
      </c>
      <c r="D5687" s="425">
        <f t="shared" si="793"/>
        <v>0.56840077794636312</v>
      </c>
      <c r="E5687" s="433">
        <f t="shared" si="799"/>
        <v>56.84</v>
      </c>
      <c r="F5687" s="430">
        <f t="shared" si="794"/>
        <v>0.57478167342924713</v>
      </c>
      <c r="G5687" s="439">
        <f t="shared" si="800"/>
        <v>56.84</v>
      </c>
      <c r="H5687" s="435">
        <f t="shared" si="795"/>
        <v>0.57478167342924713</v>
      </c>
      <c r="I5687" s="577">
        <f t="shared" si="800"/>
        <v>56.84</v>
      </c>
      <c r="J5687" s="573">
        <f t="shared" si="796"/>
        <v>0.95774745366765324</v>
      </c>
    </row>
    <row r="5688" spans="1:10" x14ac:dyDescent="0.25">
      <c r="A5688">
        <f t="shared" si="797"/>
        <v>0.56850077659636955</v>
      </c>
      <c r="B5688" s="2">
        <f t="shared" si="801"/>
        <v>56.849999999997259</v>
      </c>
      <c r="C5688" s="428">
        <f t="shared" si="798"/>
        <v>56.85</v>
      </c>
      <c r="D5688" s="425">
        <f t="shared" si="793"/>
        <v>0.56850077659639697</v>
      </c>
      <c r="E5688" s="433">
        <f t="shared" si="799"/>
        <v>56.85</v>
      </c>
      <c r="F5688" s="430">
        <f t="shared" si="794"/>
        <v>0.57487868233077455</v>
      </c>
      <c r="G5688" s="439">
        <f t="shared" si="800"/>
        <v>56.85</v>
      </c>
      <c r="H5688" s="435">
        <f t="shared" si="795"/>
        <v>0.57487868233077455</v>
      </c>
      <c r="I5688" s="577">
        <f t="shared" si="800"/>
        <v>56.85</v>
      </c>
      <c r="J5688" s="573">
        <f t="shared" si="796"/>
        <v>0.95783229511387968</v>
      </c>
    </row>
    <row r="5689" spans="1:10" x14ac:dyDescent="0.25">
      <c r="A5689">
        <f t="shared" si="797"/>
        <v>0.56860077524881647</v>
      </c>
      <c r="B5689" s="2">
        <f t="shared" si="801"/>
        <v>56.859999999997257</v>
      </c>
      <c r="C5689" s="428">
        <f t="shared" si="798"/>
        <v>56.86</v>
      </c>
      <c r="D5689" s="425">
        <f t="shared" si="793"/>
        <v>0.56860077524884378</v>
      </c>
      <c r="E5689" s="433">
        <f t="shared" si="799"/>
        <v>56.86</v>
      </c>
      <c r="F5689" s="430">
        <f t="shared" si="794"/>
        <v>0.57497569272842697</v>
      </c>
      <c r="G5689" s="439">
        <f t="shared" si="800"/>
        <v>56.86</v>
      </c>
      <c r="H5689" s="435">
        <f t="shared" si="795"/>
        <v>0.57497569272842697</v>
      </c>
      <c r="I5689" s="577">
        <f t="shared" si="800"/>
        <v>56.86</v>
      </c>
      <c r="J5689" s="573">
        <f t="shared" si="796"/>
        <v>0.95791713774040332</v>
      </c>
    </row>
    <row r="5690" spans="1:10" x14ac:dyDescent="0.25">
      <c r="A5690">
        <f t="shared" si="797"/>
        <v>0.56870077390367213</v>
      </c>
      <c r="B5690" s="2">
        <f t="shared" si="801"/>
        <v>56.869999999997255</v>
      </c>
      <c r="C5690" s="428">
        <f t="shared" si="798"/>
        <v>56.87</v>
      </c>
      <c r="D5690" s="425">
        <f t="shared" si="793"/>
        <v>0.56870077390369955</v>
      </c>
      <c r="E5690" s="433">
        <f t="shared" si="799"/>
        <v>56.87</v>
      </c>
      <c r="F5690" s="430">
        <f t="shared" si="794"/>
        <v>0.57507270462142612</v>
      </c>
      <c r="G5690" s="439">
        <f t="shared" si="800"/>
        <v>56.87</v>
      </c>
      <c r="H5690" s="435">
        <f t="shared" si="795"/>
        <v>0.57507270462142612</v>
      </c>
      <c r="I5690" s="577">
        <f t="shared" si="800"/>
        <v>56.87</v>
      </c>
      <c r="J5690" s="573">
        <f t="shared" si="796"/>
        <v>0.95800198154708593</v>
      </c>
    </row>
    <row r="5691" spans="1:10" x14ac:dyDescent="0.25">
      <c r="A5691">
        <f t="shared" si="797"/>
        <v>0.56880077256093209</v>
      </c>
      <c r="B5691" s="2">
        <f t="shared" si="801"/>
        <v>56.879999999997253</v>
      </c>
      <c r="C5691" s="428">
        <f t="shared" si="798"/>
        <v>56.88</v>
      </c>
      <c r="D5691" s="425">
        <f t="shared" si="793"/>
        <v>0.56880077256095962</v>
      </c>
      <c r="E5691" s="433">
        <f t="shared" si="799"/>
        <v>56.88</v>
      </c>
      <c r="F5691" s="430">
        <f t="shared" si="794"/>
        <v>0.5751697180089943</v>
      </c>
      <c r="G5691" s="439">
        <f t="shared" si="800"/>
        <v>56.88</v>
      </c>
      <c r="H5691" s="435">
        <f t="shared" si="795"/>
        <v>0.5751697180089943</v>
      </c>
      <c r="I5691" s="577">
        <f t="shared" si="800"/>
        <v>56.88</v>
      </c>
      <c r="J5691" s="573">
        <f t="shared" si="796"/>
        <v>0.95808682653379018</v>
      </c>
    </row>
    <row r="5692" spans="1:10" x14ac:dyDescent="0.25">
      <c r="A5692">
        <f t="shared" si="797"/>
        <v>0.56890077122059191</v>
      </c>
      <c r="B5692" s="2">
        <f t="shared" si="801"/>
        <v>56.889999999997251</v>
      </c>
      <c r="C5692" s="428">
        <f t="shared" si="798"/>
        <v>56.89</v>
      </c>
      <c r="D5692" s="425">
        <f t="shared" si="793"/>
        <v>0.56890077122061933</v>
      </c>
      <c r="E5692" s="433">
        <f t="shared" si="799"/>
        <v>56.89</v>
      </c>
      <c r="F5692" s="430">
        <f t="shared" si="794"/>
        <v>0.57526673289035368</v>
      </c>
      <c r="G5692" s="439">
        <f t="shared" si="800"/>
        <v>56.89</v>
      </c>
      <c r="H5692" s="435">
        <f t="shared" si="795"/>
        <v>0.57526673289035368</v>
      </c>
      <c r="I5692" s="577">
        <f t="shared" si="800"/>
        <v>56.89</v>
      </c>
      <c r="J5692" s="573">
        <f t="shared" si="796"/>
        <v>0.95817167270037762</v>
      </c>
    </row>
    <row r="5693" spans="1:10" x14ac:dyDescent="0.25">
      <c r="A5693">
        <f t="shared" si="797"/>
        <v>0.56900076988264703</v>
      </c>
      <c r="B5693" s="2">
        <f t="shared" si="801"/>
        <v>56.899999999997249</v>
      </c>
      <c r="C5693" s="428">
        <f t="shared" si="798"/>
        <v>56.9</v>
      </c>
      <c r="D5693" s="425">
        <f t="shared" si="793"/>
        <v>0.56900076988267456</v>
      </c>
      <c r="E5693" s="433">
        <f t="shared" si="799"/>
        <v>56.9</v>
      </c>
      <c r="F5693" s="430">
        <f t="shared" si="794"/>
        <v>0.57536374926472711</v>
      </c>
      <c r="G5693" s="439">
        <f t="shared" si="800"/>
        <v>56.9</v>
      </c>
      <c r="H5693" s="435">
        <f t="shared" si="795"/>
        <v>0.57536374926472711</v>
      </c>
      <c r="I5693" s="577">
        <f t="shared" si="800"/>
        <v>56.9</v>
      </c>
      <c r="J5693" s="573">
        <f t="shared" si="796"/>
        <v>0.95825652004671069</v>
      </c>
    </row>
    <row r="5694" spans="1:10" x14ac:dyDescent="0.25">
      <c r="A5694">
        <f t="shared" si="797"/>
        <v>0.56910076854709335</v>
      </c>
      <c r="B5694" s="2">
        <f t="shared" si="801"/>
        <v>56.909999999997247</v>
      </c>
      <c r="C5694" s="428">
        <f t="shared" si="798"/>
        <v>56.91</v>
      </c>
      <c r="D5694" s="425">
        <f t="shared" si="793"/>
        <v>0.56910076854712088</v>
      </c>
      <c r="E5694" s="433">
        <f t="shared" si="799"/>
        <v>56.91</v>
      </c>
      <c r="F5694" s="430">
        <f t="shared" si="794"/>
        <v>0.57546076713133798</v>
      </c>
      <c r="G5694" s="439">
        <f t="shared" si="800"/>
        <v>56.91</v>
      </c>
      <c r="H5694" s="435">
        <f t="shared" si="795"/>
        <v>0.57546076713133798</v>
      </c>
      <c r="I5694" s="577">
        <f t="shared" si="800"/>
        <v>56.91</v>
      </c>
      <c r="J5694" s="573">
        <f t="shared" si="796"/>
        <v>0.95834136857265195</v>
      </c>
    </row>
    <row r="5695" spans="1:10" x14ac:dyDescent="0.25">
      <c r="A5695">
        <f t="shared" si="797"/>
        <v>0.56920076721392643</v>
      </c>
      <c r="B5695" s="2">
        <f t="shared" si="801"/>
        <v>56.919999999997245</v>
      </c>
      <c r="C5695" s="428">
        <f t="shared" si="798"/>
        <v>56.92</v>
      </c>
      <c r="D5695" s="425">
        <f t="shared" si="793"/>
        <v>0.56920076721395396</v>
      </c>
      <c r="E5695" s="433">
        <f t="shared" si="799"/>
        <v>56.92</v>
      </c>
      <c r="F5695" s="430">
        <f t="shared" si="794"/>
        <v>0.57555778648941014</v>
      </c>
      <c r="G5695" s="439">
        <f t="shared" si="800"/>
        <v>56.92</v>
      </c>
      <c r="H5695" s="435">
        <f t="shared" si="795"/>
        <v>0.57555778648941014</v>
      </c>
      <c r="I5695" s="577">
        <f t="shared" si="800"/>
        <v>56.92</v>
      </c>
      <c r="J5695" s="573">
        <f t="shared" si="796"/>
        <v>0.95842621827806318</v>
      </c>
    </row>
    <row r="5696" spans="1:10" x14ac:dyDescent="0.25">
      <c r="A5696">
        <f t="shared" si="797"/>
        <v>0.56930076588314149</v>
      </c>
      <c r="B5696" s="2">
        <f t="shared" si="801"/>
        <v>56.929999999997243</v>
      </c>
      <c r="C5696" s="428">
        <f t="shared" si="798"/>
        <v>56.93</v>
      </c>
      <c r="D5696" s="425">
        <f t="shared" si="793"/>
        <v>0.56930076588316914</v>
      </c>
      <c r="E5696" s="433">
        <f t="shared" si="799"/>
        <v>56.93</v>
      </c>
      <c r="F5696" s="430">
        <f t="shared" si="794"/>
        <v>0.57565480733816743</v>
      </c>
      <c r="G5696" s="439">
        <f t="shared" si="800"/>
        <v>56.93</v>
      </c>
      <c r="H5696" s="435">
        <f t="shared" si="795"/>
        <v>0.57565480733816743</v>
      </c>
      <c r="I5696" s="577">
        <f t="shared" si="800"/>
        <v>56.93</v>
      </c>
      <c r="J5696" s="573">
        <f t="shared" si="796"/>
        <v>0.95851106916280693</v>
      </c>
    </row>
    <row r="5697" spans="1:10" x14ac:dyDescent="0.25">
      <c r="A5697">
        <f t="shared" si="797"/>
        <v>0.56940076455473465</v>
      </c>
      <c r="B5697" s="2">
        <f t="shared" si="801"/>
        <v>56.939999999997241</v>
      </c>
      <c r="C5697" s="428">
        <f t="shared" si="798"/>
        <v>56.94</v>
      </c>
      <c r="D5697" s="425">
        <f t="shared" si="793"/>
        <v>0.56940076455476218</v>
      </c>
      <c r="E5697" s="433">
        <f t="shared" si="799"/>
        <v>56.94</v>
      </c>
      <c r="F5697" s="430">
        <f t="shared" si="794"/>
        <v>0.57575182967683447</v>
      </c>
      <c r="G5697" s="439">
        <f t="shared" si="800"/>
        <v>56.94</v>
      </c>
      <c r="H5697" s="435">
        <f t="shared" si="795"/>
        <v>0.57575182967683447</v>
      </c>
      <c r="I5697" s="577">
        <f t="shared" si="800"/>
        <v>56.94</v>
      </c>
      <c r="J5697" s="573">
        <f t="shared" si="796"/>
        <v>0.95859592122674575</v>
      </c>
    </row>
    <row r="5698" spans="1:10" x14ac:dyDescent="0.25">
      <c r="A5698">
        <f t="shared" si="797"/>
        <v>0.56950076322870125</v>
      </c>
      <c r="B5698" s="2">
        <f t="shared" si="801"/>
        <v>56.949999999997239</v>
      </c>
      <c r="C5698" s="428">
        <f t="shared" si="798"/>
        <v>56.95</v>
      </c>
      <c r="D5698" s="425">
        <f t="shared" si="793"/>
        <v>0.56950076322872889</v>
      </c>
      <c r="E5698" s="433">
        <f t="shared" si="799"/>
        <v>56.95</v>
      </c>
      <c r="F5698" s="430">
        <f t="shared" si="794"/>
        <v>0.5758488535046361</v>
      </c>
      <c r="G5698" s="439">
        <f t="shared" si="800"/>
        <v>56.95</v>
      </c>
      <c r="H5698" s="435">
        <f t="shared" si="795"/>
        <v>0.5758488535046361</v>
      </c>
      <c r="I5698" s="577">
        <f t="shared" si="800"/>
        <v>56.95</v>
      </c>
      <c r="J5698" s="573">
        <f t="shared" si="796"/>
        <v>0.95868077446974131</v>
      </c>
    </row>
    <row r="5699" spans="1:10" x14ac:dyDescent="0.25">
      <c r="A5699">
        <f t="shared" si="797"/>
        <v>0.56960076190503695</v>
      </c>
      <c r="B5699" s="2">
        <f t="shared" si="801"/>
        <v>56.959999999997237</v>
      </c>
      <c r="C5699" s="428">
        <f t="shared" si="798"/>
        <v>56.96</v>
      </c>
      <c r="D5699" s="425">
        <f t="shared" ref="D5699:D5762" si="802">(((1+C5699/100)^D$2)*C5699/100)/(((1+C5699/100)^D$2)-1)</f>
        <v>0.56960076190506459</v>
      </c>
      <c r="E5699" s="433">
        <f t="shared" si="799"/>
        <v>56.96</v>
      </c>
      <c r="F5699" s="430">
        <f t="shared" ref="F5699:F5762" si="803">(((1+E5699/100)^F$2)*E5699/100)/(((1+E5699/100)^F$2)-1)</f>
        <v>0.57594587882079773</v>
      </c>
      <c r="G5699" s="439">
        <f t="shared" si="800"/>
        <v>56.96</v>
      </c>
      <c r="H5699" s="435">
        <f t="shared" ref="H5699:H5762" si="804">(((1+G5699/100)^H$2)*G5699/100)/(((1+G5699/100)^H$2)-1)</f>
        <v>0.57594587882079773</v>
      </c>
      <c r="I5699" s="577">
        <f t="shared" si="800"/>
        <v>56.96</v>
      </c>
      <c r="J5699" s="573">
        <f t="shared" ref="J5699:J5762" si="805">(((1+I5699/100)^J$2)*I5699/100)/(((1+I5699/100)^J$2)-1)</f>
        <v>0.95876562889165651</v>
      </c>
    </row>
    <row r="5700" spans="1:10" x14ac:dyDescent="0.25">
      <c r="A5700">
        <f t="shared" si="797"/>
        <v>0.56970076058373753</v>
      </c>
      <c r="B5700" s="2">
        <f t="shared" si="801"/>
        <v>56.969999999997235</v>
      </c>
      <c r="C5700" s="428">
        <f t="shared" si="798"/>
        <v>56.97</v>
      </c>
      <c r="D5700" s="425">
        <f t="shared" si="802"/>
        <v>0.56970076058376518</v>
      </c>
      <c r="E5700" s="433">
        <f t="shared" si="799"/>
        <v>56.97</v>
      </c>
      <c r="F5700" s="430">
        <f t="shared" si="803"/>
        <v>0.57604290562454485</v>
      </c>
      <c r="G5700" s="439">
        <f t="shared" si="800"/>
        <v>56.97</v>
      </c>
      <c r="H5700" s="435">
        <f t="shared" si="804"/>
        <v>0.57604290562454485</v>
      </c>
      <c r="I5700" s="577">
        <f t="shared" si="800"/>
        <v>56.97</v>
      </c>
      <c r="J5700" s="573">
        <f t="shared" si="805"/>
        <v>0.95885048449235311</v>
      </c>
    </row>
    <row r="5701" spans="1:10" x14ac:dyDescent="0.25">
      <c r="A5701">
        <f t="shared" ref="A5701:A5764" si="806">(((1+B5701/100)^A$2)*B5701/100)/(((1+B5701/100)^A$2)-1)</f>
        <v>0.56980075926479856</v>
      </c>
      <c r="B5701" s="2">
        <f t="shared" si="801"/>
        <v>56.979999999997233</v>
      </c>
      <c r="C5701" s="428">
        <f t="shared" si="798"/>
        <v>56.98</v>
      </c>
      <c r="D5701" s="425">
        <f t="shared" si="802"/>
        <v>0.56980075926482621</v>
      </c>
      <c r="E5701" s="433">
        <f t="shared" si="799"/>
        <v>56.98</v>
      </c>
      <c r="F5701" s="430">
        <f t="shared" si="803"/>
        <v>0.57613993391510387</v>
      </c>
      <c r="G5701" s="439">
        <f t="shared" si="800"/>
        <v>56.98</v>
      </c>
      <c r="H5701" s="435">
        <f t="shared" si="804"/>
        <v>0.57613993391510387</v>
      </c>
      <c r="I5701" s="577">
        <f t="shared" si="800"/>
        <v>56.98</v>
      </c>
      <c r="J5701" s="573">
        <f t="shared" si="805"/>
        <v>0.95893534127169433</v>
      </c>
    </row>
    <row r="5702" spans="1:10" x14ac:dyDescent="0.25">
      <c r="A5702">
        <f t="shared" si="806"/>
        <v>0.56990075794821571</v>
      </c>
      <c r="B5702" s="2">
        <f t="shared" si="801"/>
        <v>56.989999999997231</v>
      </c>
      <c r="C5702" s="428">
        <f t="shared" ref="C5702:C5765" si="807">ROUND(C5701+0.01,2)</f>
        <v>56.99</v>
      </c>
      <c r="D5702" s="425">
        <f t="shared" si="802"/>
        <v>0.56990075794824346</v>
      </c>
      <c r="E5702" s="433">
        <f t="shared" ref="E5702:E5765" si="808">ROUND(E5701+0.01,2)</f>
        <v>56.99</v>
      </c>
      <c r="F5702" s="430">
        <f t="shared" si="803"/>
        <v>0.57623696369170119</v>
      </c>
      <c r="G5702" s="439">
        <f t="shared" ref="G5702:I5765" si="809">ROUND(G5701+0.01,2)</f>
        <v>56.99</v>
      </c>
      <c r="H5702" s="435">
        <f t="shared" si="804"/>
        <v>0.57623696369170119</v>
      </c>
      <c r="I5702" s="577">
        <f t="shared" si="809"/>
        <v>56.99</v>
      </c>
      <c r="J5702" s="573">
        <f t="shared" si="805"/>
        <v>0.95902019922954196</v>
      </c>
    </row>
    <row r="5703" spans="1:10" x14ac:dyDescent="0.25">
      <c r="A5703">
        <f t="shared" si="806"/>
        <v>0.57000075663398464</v>
      </c>
      <c r="B5703" s="2">
        <f t="shared" si="801"/>
        <v>56.999999999997229</v>
      </c>
      <c r="C5703" s="428">
        <f t="shared" si="807"/>
        <v>57</v>
      </c>
      <c r="D5703" s="425">
        <f t="shared" si="802"/>
        <v>0.5700007566340124</v>
      </c>
      <c r="E5703" s="433">
        <f t="shared" si="808"/>
        <v>57</v>
      </c>
      <c r="F5703" s="430">
        <f t="shared" si="803"/>
        <v>0.57633399495356352</v>
      </c>
      <c r="G5703" s="439">
        <f t="shared" si="809"/>
        <v>57</v>
      </c>
      <c r="H5703" s="435">
        <f t="shared" si="804"/>
        <v>0.57633399495356352</v>
      </c>
      <c r="I5703" s="577">
        <f t="shared" si="809"/>
        <v>57</v>
      </c>
      <c r="J5703" s="573">
        <f t="shared" si="805"/>
        <v>0.95910505836575877</v>
      </c>
    </row>
    <row r="5704" spans="1:10" x14ac:dyDescent="0.25">
      <c r="A5704">
        <f t="shared" si="806"/>
        <v>0.57010075532210114</v>
      </c>
      <c r="B5704" s="2">
        <f t="shared" si="801"/>
        <v>57.009999999997227</v>
      </c>
      <c r="C5704" s="428">
        <f t="shared" si="807"/>
        <v>57.01</v>
      </c>
      <c r="D5704" s="425">
        <f t="shared" si="802"/>
        <v>0.57010075532212878</v>
      </c>
      <c r="E5704" s="433">
        <f t="shared" si="808"/>
        <v>57.01</v>
      </c>
      <c r="F5704" s="430">
        <f t="shared" si="803"/>
        <v>0.5764310276999185</v>
      </c>
      <c r="G5704" s="439">
        <f t="shared" si="809"/>
        <v>57.01</v>
      </c>
      <c r="H5704" s="435">
        <f t="shared" si="804"/>
        <v>0.5764310276999185</v>
      </c>
      <c r="I5704" s="577">
        <f t="shared" si="809"/>
        <v>57.01</v>
      </c>
      <c r="J5704" s="573">
        <f t="shared" si="805"/>
        <v>0.95918991868020698</v>
      </c>
    </row>
    <row r="5705" spans="1:10" x14ac:dyDescent="0.25">
      <c r="A5705">
        <f t="shared" si="806"/>
        <v>0.57020075401256065</v>
      </c>
      <c r="B5705" s="2">
        <f t="shared" si="801"/>
        <v>57.019999999997225</v>
      </c>
      <c r="C5705" s="428">
        <f t="shared" si="807"/>
        <v>57.02</v>
      </c>
      <c r="D5705" s="425">
        <f t="shared" si="802"/>
        <v>0.57020075401258852</v>
      </c>
      <c r="E5705" s="433">
        <f t="shared" si="808"/>
        <v>57.02</v>
      </c>
      <c r="F5705" s="430">
        <f t="shared" si="803"/>
        <v>0.57652806192999384</v>
      </c>
      <c r="G5705" s="439">
        <f t="shared" si="809"/>
        <v>57.02</v>
      </c>
      <c r="H5705" s="435">
        <f t="shared" si="804"/>
        <v>0.57652806192999384</v>
      </c>
      <c r="I5705" s="577">
        <f t="shared" si="809"/>
        <v>57.02</v>
      </c>
      <c r="J5705" s="573">
        <f t="shared" si="805"/>
        <v>0.95927478017274914</v>
      </c>
    </row>
    <row r="5706" spans="1:10" x14ac:dyDescent="0.25">
      <c r="A5706">
        <f t="shared" si="806"/>
        <v>0.57030075270535907</v>
      </c>
      <c r="B5706" s="2">
        <f t="shared" si="801"/>
        <v>57.029999999997223</v>
      </c>
      <c r="C5706" s="428">
        <f t="shared" si="807"/>
        <v>57.03</v>
      </c>
      <c r="D5706" s="425">
        <f t="shared" si="802"/>
        <v>0.57030075270538683</v>
      </c>
      <c r="E5706" s="433">
        <f t="shared" si="808"/>
        <v>57.03</v>
      </c>
      <c r="F5706" s="430">
        <f t="shared" si="803"/>
        <v>0.5766250976430175</v>
      </c>
      <c r="G5706" s="439">
        <f t="shared" si="809"/>
        <v>57.03</v>
      </c>
      <c r="H5706" s="435">
        <f t="shared" si="804"/>
        <v>0.5766250976430175</v>
      </c>
      <c r="I5706" s="577">
        <f t="shared" si="809"/>
        <v>57.03</v>
      </c>
      <c r="J5706" s="573">
        <f t="shared" si="805"/>
        <v>0.95935964284324793</v>
      </c>
    </row>
    <row r="5707" spans="1:10" x14ac:dyDescent="0.25">
      <c r="A5707">
        <f t="shared" si="806"/>
        <v>0.57040075140049207</v>
      </c>
      <c r="B5707" s="2">
        <f t="shared" si="801"/>
        <v>57.039999999997221</v>
      </c>
      <c r="C5707" s="428">
        <f t="shared" si="807"/>
        <v>57.04</v>
      </c>
      <c r="D5707" s="425">
        <f t="shared" si="802"/>
        <v>0.57040075140051993</v>
      </c>
      <c r="E5707" s="433">
        <f t="shared" si="808"/>
        <v>57.04</v>
      </c>
      <c r="F5707" s="430">
        <f t="shared" si="803"/>
        <v>0.57672213483821799</v>
      </c>
      <c r="G5707" s="439">
        <f t="shared" si="809"/>
        <v>57.04</v>
      </c>
      <c r="H5707" s="435">
        <f t="shared" si="804"/>
        <v>0.57672213483821799</v>
      </c>
      <c r="I5707" s="577">
        <f t="shared" si="809"/>
        <v>57.04</v>
      </c>
      <c r="J5707" s="573">
        <f t="shared" si="805"/>
        <v>0.95944450669156545</v>
      </c>
    </row>
    <row r="5708" spans="1:10" x14ac:dyDescent="0.25">
      <c r="A5708">
        <f t="shared" si="806"/>
        <v>0.57050075009795531</v>
      </c>
      <c r="B5708" s="2">
        <f t="shared" si="801"/>
        <v>57.049999999997219</v>
      </c>
      <c r="C5708" s="428">
        <f t="shared" si="807"/>
        <v>57.05</v>
      </c>
      <c r="D5708" s="425">
        <f t="shared" si="802"/>
        <v>0.57050075009798307</v>
      </c>
      <c r="E5708" s="433">
        <f t="shared" si="808"/>
        <v>57.05</v>
      </c>
      <c r="F5708" s="430">
        <f t="shared" si="803"/>
        <v>0.57681917351482459</v>
      </c>
      <c r="G5708" s="439">
        <f t="shared" si="809"/>
        <v>57.05</v>
      </c>
      <c r="H5708" s="435">
        <f t="shared" si="804"/>
        <v>0.57681917351482459</v>
      </c>
      <c r="I5708" s="577">
        <f t="shared" si="809"/>
        <v>57.05</v>
      </c>
      <c r="J5708" s="573">
        <f t="shared" si="805"/>
        <v>0.95952937171756469</v>
      </c>
    </row>
    <row r="5709" spans="1:10" x14ac:dyDescent="0.25">
      <c r="A5709">
        <f t="shared" si="806"/>
        <v>0.57060074879774458</v>
      </c>
      <c r="B5709" s="2">
        <f t="shared" si="801"/>
        <v>57.059999999997217</v>
      </c>
      <c r="C5709" s="428">
        <f t="shared" si="807"/>
        <v>57.06</v>
      </c>
      <c r="D5709" s="425">
        <f t="shared" si="802"/>
        <v>0.57060074879777234</v>
      </c>
      <c r="E5709" s="433">
        <f t="shared" si="808"/>
        <v>57.06</v>
      </c>
      <c r="F5709" s="430">
        <f t="shared" si="803"/>
        <v>0.57691621367206636</v>
      </c>
      <c r="G5709" s="439">
        <f t="shared" si="809"/>
        <v>57.06</v>
      </c>
      <c r="H5709" s="435">
        <f t="shared" si="804"/>
        <v>0.57691621367206636</v>
      </c>
      <c r="I5709" s="577">
        <f t="shared" si="809"/>
        <v>57.06</v>
      </c>
      <c r="J5709" s="573">
        <f t="shared" si="805"/>
        <v>0.959614237921108</v>
      </c>
    </row>
    <row r="5710" spans="1:10" x14ac:dyDescent="0.25">
      <c r="A5710">
        <f t="shared" si="806"/>
        <v>0.57070074749985555</v>
      </c>
      <c r="B5710" s="2">
        <f t="shared" si="801"/>
        <v>57.069999999997215</v>
      </c>
      <c r="C5710" s="428">
        <f t="shared" si="807"/>
        <v>57.07</v>
      </c>
      <c r="D5710" s="425">
        <f t="shared" si="802"/>
        <v>0.57070074749988342</v>
      </c>
      <c r="E5710" s="433">
        <f t="shared" si="808"/>
        <v>57.07</v>
      </c>
      <c r="F5710" s="430">
        <f t="shared" si="803"/>
        <v>0.57701325530917291</v>
      </c>
      <c r="G5710" s="439">
        <f t="shared" si="809"/>
        <v>57.07</v>
      </c>
      <c r="H5710" s="435">
        <f t="shared" si="804"/>
        <v>0.57701325530917291</v>
      </c>
      <c r="I5710" s="577">
        <f t="shared" si="809"/>
        <v>57.07</v>
      </c>
      <c r="J5710" s="573">
        <f t="shared" si="805"/>
        <v>0.95969910530205771</v>
      </c>
    </row>
    <row r="5711" spans="1:10" x14ac:dyDescent="0.25">
      <c r="A5711">
        <f t="shared" si="806"/>
        <v>0.570800746204284</v>
      </c>
      <c r="B5711" s="2">
        <f t="shared" si="801"/>
        <v>57.079999999997213</v>
      </c>
      <c r="C5711" s="428">
        <f t="shared" si="807"/>
        <v>57.08</v>
      </c>
      <c r="D5711" s="425">
        <f t="shared" si="802"/>
        <v>0.57080074620431187</v>
      </c>
      <c r="E5711" s="433">
        <f t="shared" si="808"/>
        <v>57.08</v>
      </c>
      <c r="F5711" s="430">
        <f t="shared" si="803"/>
        <v>0.57711029842537476</v>
      </c>
      <c r="G5711" s="439">
        <f t="shared" si="809"/>
        <v>57.08</v>
      </c>
      <c r="H5711" s="435">
        <f t="shared" si="804"/>
        <v>0.57711029842537476</v>
      </c>
      <c r="I5711" s="577">
        <f t="shared" si="809"/>
        <v>57.08</v>
      </c>
      <c r="J5711" s="573">
        <f t="shared" si="805"/>
        <v>0.95978397386027692</v>
      </c>
    </row>
    <row r="5712" spans="1:10" x14ac:dyDescent="0.25">
      <c r="A5712">
        <f t="shared" si="806"/>
        <v>0.57090074491102571</v>
      </c>
      <c r="B5712" s="2">
        <f t="shared" si="801"/>
        <v>57.089999999997211</v>
      </c>
      <c r="C5712" s="428">
        <f t="shared" si="807"/>
        <v>57.09</v>
      </c>
      <c r="D5712" s="425">
        <f t="shared" si="802"/>
        <v>0.57090074491105347</v>
      </c>
      <c r="E5712" s="433">
        <f t="shared" si="808"/>
        <v>57.09</v>
      </c>
      <c r="F5712" s="430">
        <f t="shared" si="803"/>
        <v>0.57720734301990229</v>
      </c>
      <c r="G5712" s="439">
        <f t="shared" si="809"/>
        <v>57.09</v>
      </c>
      <c r="H5712" s="435">
        <f t="shared" si="804"/>
        <v>0.57720734301990229</v>
      </c>
      <c r="I5712" s="577">
        <f t="shared" si="809"/>
        <v>57.09</v>
      </c>
      <c r="J5712" s="573">
        <f t="shared" si="805"/>
        <v>0.95986884359562819</v>
      </c>
    </row>
    <row r="5713" spans="1:10" x14ac:dyDescent="0.25">
      <c r="A5713">
        <f t="shared" si="806"/>
        <v>0.57100074362007613</v>
      </c>
      <c r="B5713" s="2">
        <f t="shared" si="801"/>
        <v>57.099999999997209</v>
      </c>
      <c r="C5713" s="428">
        <f t="shared" si="807"/>
        <v>57.1</v>
      </c>
      <c r="D5713" s="425">
        <f t="shared" si="802"/>
        <v>0.57100074362010422</v>
      </c>
      <c r="E5713" s="433">
        <f t="shared" si="808"/>
        <v>57.1</v>
      </c>
      <c r="F5713" s="430">
        <f t="shared" si="803"/>
        <v>0.57730438909198645</v>
      </c>
      <c r="G5713" s="439">
        <f t="shared" si="809"/>
        <v>57.1</v>
      </c>
      <c r="H5713" s="435">
        <f t="shared" si="804"/>
        <v>0.57730438909198645</v>
      </c>
      <c r="I5713" s="577">
        <f t="shared" si="809"/>
        <v>57.1</v>
      </c>
      <c r="J5713" s="573">
        <f t="shared" si="805"/>
        <v>0.95995371450797351</v>
      </c>
    </row>
    <row r="5714" spans="1:10" x14ac:dyDescent="0.25">
      <c r="A5714">
        <f t="shared" si="806"/>
        <v>0.5711007423314316</v>
      </c>
      <c r="B5714" s="2">
        <f t="shared" si="801"/>
        <v>57.109999999997207</v>
      </c>
      <c r="C5714" s="428">
        <f t="shared" si="807"/>
        <v>57.11</v>
      </c>
      <c r="D5714" s="425">
        <f t="shared" si="802"/>
        <v>0.57110074233145958</v>
      </c>
      <c r="E5714" s="433">
        <f t="shared" si="808"/>
        <v>57.11</v>
      </c>
      <c r="F5714" s="430">
        <f t="shared" si="803"/>
        <v>0.57740143664085841</v>
      </c>
      <c r="G5714" s="439">
        <f t="shared" si="809"/>
        <v>57.11</v>
      </c>
      <c r="H5714" s="435">
        <f t="shared" si="804"/>
        <v>0.57740143664085841</v>
      </c>
      <c r="I5714" s="577">
        <f t="shared" si="809"/>
        <v>57.11</v>
      </c>
      <c r="J5714" s="573">
        <f t="shared" si="805"/>
        <v>0.96003858659717634</v>
      </c>
    </row>
    <row r="5715" spans="1:10" x14ac:dyDescent="0.25">
      <c r="A5715">
        <f t="shared" si="806"/>
        <v>0.57120074104508745</v>
      </c>
      <c r="B5715" s="2">
        <f t="shared" si="801"/>
        <v>57.119999999997205</v>
      </c>
      <c r="C5715" s="428">
        <f t="shared" si="807"/>
        <v>57.12</v>
      </c>
      <c r="D5715" s="425">
        <f t="shared" si="802"/>
        <v>0.5712007410451152</v>
      </c>
      <c r="E5715" s="433">
        <f t="shared" si="808"/>
        <v>57.12</v>
      </c>
      <c r="F5715" s="430">
        <f t="shared" si="803"/>
        <v>0.57749848566575035</v>
      </c>
      <c r="G5715" s="439">
        <f t="shared" si="809"/>
        <v>57.12</v>
      </c>
      <c r="H5715" s="435">
        <f t="shared" si="804"/>
        <v>0.57749848566575035</v>
      </c>
      <c r="I5715" s="577">
        <f t="shared" si="809"/>
        <v>57.12</v>
      </c>
      <c r="J5715" s="573">
        <f t="shared" si="805"/>
        <v>0.96012345986309899</v>
      </c>
    </row>
    <row r="5716" spans="1:10" x14ac:dyDescent="0.25">
      <c r="A5716">
        <f t="shared" si="806"/>
        <v>0.57130073976103946</v>
      </c>
      <c r="B5716" s="2">
        <f t="shared" si="801"/>
        <v>57.129999999997203</v>
      </c>
      <c r="C5716" s="428">
        <f t="shared" si="807"/>
        <v>57.13</v>
      </c>
      <c r="D5716" s="425">
        <f t="shared" si="802"/>
        <v>0.57130073976106743</v>
      </c>
      <c r="E5716" s="433">
        <f t="shared" si="808"/>
        <v>57.13</v>
      </c>
      <c r="F5716" s="430">
        <f t="shared" si="803"/>
        <v>0.57759553616589421</v>
      </c>
      <c r="G5716" s="439">
        <f t="shared" si="809"/>
        <v>57.13</v>
      </c>
      <c r="H5716" s="435">
        <f t="shared" si="804"/>
        <v>0.57759553616589421</v>
      </c>
      <c r="I5716" s="577">
        <f t="shared" si="809"/>
        <v>57.13</v>
      </c>
      <c r="J5716" s="573">
        <f t="shared" si="805"/>
        <v>0.96020833430560415</v>
      </c>
    </row>
    <row r="5717" spans="1:10" x14ac:dyDescent="0.25">
      <c r="A5717">
        <f t="shared" si="806"/>
        <v>0.57140073847928352</v>
      </c>
      <c r="B5717" s="2">
        <f t="shared" si="801"/>
        <v>57.139999999997201</v>
      </c>
      <c r="C5717" s="428">
        <f t="shared" si="807"/>
        <v>57.14</v>
      </c>
      <c r="D5717" s="425">
        <f t="shared" si="802"/>
        <v>0.5714007384793115</v>
      </c>
      <c r="E5717" s="433">
        <f t="shared" si="808"/>
        <v>57.14</v>
      </c>
      <c r="F5717" s="430">
        <f t="shared" si="803"/>
        <v>0.5776925881405226</v>
      </c>
      <c r="G5717" s="439">
        <f t="shared" si="809"/>
        <v>57.14</v>
      </c>
      <c r="H5717" s="435">
        <f t="shared" si="804"/>
        <v>0.5776925881405226</v>
      </c>
      <c r="I5717" s="577">
        <f t="shared" si="809"/>
        <v>57.14</v>
      </c>
      <c r="J5717" s="573">
        <f t="shared" si="805"/>
        <v>0.96029320992455458</v>
      </c>
    </row>
    <row r="5718" spans="1:10" x14ac:dyDescent="0.25">
      <c r="A5718">
        <f t="shared" si="806"/>
        <v>0.57150073719981542</v>
      </c>
      <c r="B5718" s="2">
        <f t="shared" si="801"/>
        <v>57.149999999997199</v>
      </c>
      <c r="C5718" s="428">
        <f t="shared" si="807"/>
        <v>57.15</v>
      </c>
      <c r="D5718" s="425">
        <f t="shared" si="802"/>
        <v>0.57150073719984351</v>
      </c>
      <c r="E5718" s="433">
        <f t="shared" si="808"/>
        <v>57.15</v>
      </c>
      <c r="F5718" s="430">
        <f t="shared" si="803"/>
        <v>0.57778964158886825</v>
      </c>
      <c r="G5718" s="439">
        <f t="shared" si="809"/>
        <v>57.15</v>
      </c>
      <c r="H5718" s="435">
        <f t="shared" si="804"/>
        <v>0.57778964158886825</v>
      </c>
      <c r="I5718" s="577">
        <f t="shared" si="809"/>
        <v>57.15</v>
      </c>
      <c r="J5718" s="573">
        <f t="shared" si="805"/>
        <v>0.96037808671981328</v>
      </c>
    </row>
    <row r="5719" spans="1:10" x14ac:dyDescent="0.25">
      <c r="A5719">
        <f t="shared" si="806"/>
        <v>0.57160073592263105</v>
      </c>
      <c r="B5719" s="2">
        <f t="shared" si="801"/>
        <v>57.159999999997197</v>
      </c>
      <c r="C5719" s="428">
        <f t="shared" si="807"/>
        <v>57.16</v>
      </c>
      <c r="D5719" s="425">
        <f t="shared" si="802"/>
        <v>0.57160073592265903</v>
      </c>
      <c r="E5719" s="433">
        <f t="shared" si="808"/>
        <v>57.16</v>
      </c>
      <c r="F5719" s="430">
        <f t="shared" si="803"/>
        <v>0.57788669651016478</v>
      </c>
      <c r="G5719" s="439">
        <f t="shared" si="809"/>
        <v>57.16</v>
      </c>
      <c r="H5719" s="435">
        <f t="shared" si="804"/>
        <v>0.57788669651016478</v>
      </c>
      <c r="I5719" s="577">
        <f t="shared" si="809"/>
        <v>57.16</v>
      </c>
      <c r="J5719" s="573">
        <f t="shared" si="805"/>
        <v>0.96046296469124259</v>
      </c>
    </row>
    <row r="5720" spans="1:10" x14ac:dyDescent="0.25">
      <c r="A5720">
        <f t="shared" si="806"/>
        <v>0.57170073464772608</v>
      </c>
      <c r="B5720" s="2">
        <f t="shared" si="801"/>
        <v>57.169999999997195</v>
      </c>
      <c r="C5720" s="428">
        <f t="shared" si="807"/>
        <v>57.17</v>
      </c>
      <c r="D5720" s="425">
        <f t="shared" si="802"/>
        <v>0.57170073464775406</v>
      </c>
      <c r="E5720" s="433">
        <f t="shared" si="808"/>
        <v>57.17</v>
      </c>
      <c r="F5720" s="430">
        <f t="shared" si="803"/>
        <v>0.5779837529036459</v>
      </c>
      <c r="G5720" s="439">
        <f t="shared" si="809"/>
        <v>57.17</v>
      </c>
      <c r="H5720" s="435">
        <f t="shared" si="804"/>
        <v>0.5779837529036459</v>
      </c>
      <c r="I5720" s="577">
        <f t="shared" si="809"/>
        <v>57.17</v>
      </c>
      <c r="J5720" s="573">
        <f t="shared" si="805"/>
        <v>0.96054784383870606</v>
      </c>
    </row>
    <row r="5721" spans="1:10" x14ac:dyDescent="0.25">
      <c r="A5721">
        <f t="shared" si="806"/>
        <v>0.5718007333750964</v>
      </c>
      <c r="B5721" s="2">
        <f t="shared" si="801"/>
        <v>57.179999999997193</v>
      </c>
      <c r="C5721" s="428">
        <f t="shared" si="807"/>
        <v>57.18</v>
      </c>
      <c r="D5721" s="425">
        <f t="shared" si="802"/>
        <v>0.57180073337512449</v>
      </c>
      <c r="E5721" s="433">
        <f t="shared" si="808"/>
        <v>57.18</v>
      </c>
      <c r="F5721" s="430">
        <f t="shared" si="803"/>
        <v>0.57808081076854567</v>
      </c>
      <c r="G5721" s="439">
        <f t="shared" si="809"/>
        <v>57.18</v>
      </c>
      <c r="H5721" s="435">
        <f t="shared" si="804"/>
        <v>0.57808081076854567</v>
      </c>
      <c r="I5721" s="577">
        <f t="shared" si="809"/>
        <v>57.18</v>
      </c>
      <c r="J5721" s="573">
        <f t="shared" si="805"/>
        <v>0.96063272416206535</v>
      </c>
    </row>
    <row r="5722" spans="1:10" x14ac:dyDescent="0.25">
      <c r="A5722">
        <f t="shared" si="806"/>
        <v>0.5719007321047378</v>
      </c>
      <c r="B5722" s="2">
        <f t="shared" si="801"/>
        <v>57.189999999997191</v>
      </c>
      <c r="C5722" s="428">
        <f t="shared" si="807"/>
        <v>57.19</v>
      </c>
      <c r="D5722" s="425">
        <f t="shared" si="802"/>
        <v>0.57190073210476577</v>
      </c>
      <c r="E5722" s="433">
        <f t="shared" si="808"/>
        <v>57.19</v>
      </c>
      <c r="F5722" s="430">
        <f t="shared" si="803"/>
        <v>0.57817787010409882</v>
      </c>
      <c r="G5722" s="439">
        <f t="shared" si="809"/>
        <v>57.19</v>
      </c>
      <c r="H5722" s="435">
        <f t="shared" si="804"/>
        <v>0.57817787010409882</v>
      </c>
      <c r="I5722" s="577">
        <f t="shared" si="809"/>
        <v>57.19</v>
      </c>
      <c r="J5722" s="573">
        <f t="shared" si="805"/>
        <v>0.96071760566118447</v>
      </c>
    </row>
    <row r="5723" spans="1:10" x14ac:dyDescent="0.25">
      <c r="A5723">
        <f t="shared" si="806"/>
        <v>0.57200073083664604</v>
      </c>
      <c r="B5723" s="2">
        <f t="shared" si="801"/>
        <v>57.199999999997189</v>
      </c>
      <c r="C5723" s="428">
        <f t="shared" si="807"/>
        <v>57.2</v>
      </c>
      <c r="D5723" s="425">
        <f t="shared" si="802"/>
        <v>0.57200073083667413</v>
      </c>
      <c r="E5723" s="433">
        <f t="shared" si="808"/>
        <v>57.2</v>
      </c>
      <c r="F5723" s="430">
        <f t="shared" si="803"/>
        <v>0.57827493090954019</v>
      </c>
      <c r="G5723" s="439">
        <f t="shared" si="809"/>
        <v>57.2</v>
      </c>
      <c r="H5723" s="435">
        <f t="shared" si="804"/>
        <v>0.57827493090954019</v>
      </c>
      <c r="I5723" s="577">
        <f t="shared" si="809"/>
        <v>57.2</v>
      </c>
      <c r="J5723" s="573">
        <f t="shared" si="805"/>
        <v>0.9608024883359253</v>
      </c>
    </row>
    <row r="5724" spans="1:10" x14ac:dyDescent="0.25">
      <c r="A5724">
        <f t="shared" si="806"/>
        <v>0.57210072957081703</v>
      </c>
      <c r="B5724" s="2">
        <f t="shared" si="801"/>
        <v>57.209999999997187</v>
      </c>
      <c r="C5724" s="428">
        <f t="shared" si="807"/>
        <v>57.21</v>
      </c>
      <c r="D5724" s="425">
        <f t="shared" si="802"/>
        <v>0.57210072957084523</v>
      </c>
      <c r="E5724" s="433">
        <f t="shared" si="808"/>
        <v>57.21</v>
      </c>
      <c r="F5724" s="430">
        <f t="shared" si="803"/>
        <v>0.57837199318410515</v>
      </c>
      <c r="G5724" s="439">
        <f t="shared" si="809"/>
        <v>57.21</v>
      </c>
      <c r="H5724" s="435">
        <f t="shared" si="804"/>
        <v>0.57837199318410515</v>
      </c>
      <c r="I5724" s="577">
        <f t="shared" si="809"/>
        <v>57.21</v>
      </c>
      <c r="J5724" s="573">
        <f t="shared" si="805"/>
        <v>0.9608873721861515</v>
      </c>
    </row>
    <row r="5725" spans="1:10" x14ac:dyDescent="0.25">
      <c r="A5725">
        <f t="shared" si="806"/>
        <v>0.57220072830724678</v>
      </c>
      <c r="B5725" s="2">
        <f t="shared" si="801"/>
        <v>57.219999999997185</v>
      </c>
      <c r="C5725" s="428">
        <f t="shared" si="807"/>
        <v>57.22</v>
      </c>
      <c r="D5725" s="425">
        <f t="shared" si="802"/>
        <v>0.57220072830727486</v>
      </c>
      <c r="E5725" s="433">
        <f t="shared" si="808"/>
        <v>57.22</v>
      </c>
      <c r="F5725" s="430">
        <f t="shared" si="803"/>
        <v>0.57846905692702966</v>
      </c>
      <c r="G5725" s="439">
        <f t="shared" si="809"/>
        <v>57.22</v>
      </c>
      <c r="H5725" s="435">
        <f t="shared" si="804"/>
        <v>0.57846905692702966</v>
      </c>
      <c r="I5725" s="577">
        <f t="shared" si="809"/>
        <v>57.22</v>
      </c>
      <c r="J5725" s="573">
        <f t="shared" si="805"/>
        <v>0.96097225721172541</v>
      </c>
    </row>
    <row r="5726" spans="1:10" x14ac:dyDescent="0.25">
      <c r="A5726">
        <f t="shared" si="806"/>
        <v>0.57230072704593082</v>
      </c>
      <c r="B5726" s="2">
        <f t="shared" si="801"/>
        <v>57.229999999997183</v>
      </c>
      <c r="C5726" s="428">
        <f t="shared" si="807"/>
        <v>57.23</v>
      </c>
      <c r="D5726" s="425">
        <f t="shared" si="802"/>
        <v>0.57230072704595902</v>
      </c>
      <c r="E5726" s="433">
        <f t="shared" si="808"/>
        <v>57.23</v>
      </c>
      <c r="F5726" s="430">
        <f t="shared" si="803"/>
        <v>0.57856612213754965</v>
      </c>
      <c r="G5726" s="439">
        <f t="shared" si="809"/>
        <v>57.23</v>
      </c>
      <c r="H5726" s="435">
        <f t="shared" si="804"/>
        <v>0.57856612213754965</v>
      </c>
      <c r="I5726" s="577">
        <f t="shared" si="809"/>
        <v>57.23</v>
      </c>
      <c r="J5726" s="573">
        <f t="shared" si="805"/>
        <v>0.96105714341251014</v>
      </c>
    </row>
    <row r="5727" spans="1:10" x14ac:dyDescent="0.25">
      <c r="A5727">
        <f t="shared" si="806"/>
        <v>0.57240072578686541</v>
      </c>
      <c r="B5727" s="2">
        <f t="shared" si="801"/>
        <v>57.239999999997181</v>
      </c>
      <c r="C5727" s="428">
        <f t="shared" si="807"/>
        <v>57.24</v>
      </c>
      <c r="D5727" s="425">
        <f t="shared" si="802"/>
        <v>0.5724007257868936</v>
      </c>
      <c r="E5727" s="433">
        <f t="shared" si="808"/>
        <v>57.24</v>
      </c>
      <c r="F5727" s="430">
        <f t="shared" si="803"/>
        <v>0.57866318881490175</v>
      </c>
      <c r="G5727" s="439">
        <f t="shared" si="809"/>
        <v>57.24</v>
      </c>
      <c r="H5727" s="435">
        <f t="shared" si="804"/>
        <v>0.57866318881490175</v>
      </c>
      <c r="I5727" s="577">
        <f t="shared" si="809"/>
        <v>57.24</v>
      </c>
      <c r="J5727" s="573">
        <f t="shared" si="805"/>
        <v>0.9611420307883688</v>
      </c>
    </row>
    <row r="5728" spans="1:10" x14ac:dyDescent="0.25">
      <c r="A5728">
        <f t="shared" si="806"/>
        <v>0.57250072453004597</v>
      </c>
      <c r="B5728" s="2">
        <f t="shared" ref="B5728:B5791" si="810">B5727+0.01</f>
        <v>57.249999999997179</v>
      </c>
      <c r="C5728" s="428">
        <f t="shared" si="807"/>
        <v>57.25</v>
      </c>
      <c r="D5728" s="425">
        <f t="shared" si="802"/>
        <v>0.57250072453007417</v>
      </c>
      <c r="E5728" s="433">
        <f t="shared" si="808"/>
        <v>57.25</v>
      </c>
      <c r="F5728" s="430">
        <f t="shared" si="803"/>
        <v>0.57876025695832289</v>
      </c>
      <c r="G5728" s="439">
        <f t="shared" si="809"/>
        <v>57.25</v>
      </c>
      <c r="H5728" s="435">
        <f t="shared" si="804"/>
        <v>0.57876025695832289</v>
      </c>
      <c r="I5728" s="577">
        <f t="shared" si="809"/>
        <v>57.25</v>
      </c>
      <c r="J5728" s="573">
        <f t="shared" si="805"/>
        <v>0.96122691933916427</v>
      </c>
    </row>
    <row r="5729" spans="1:10" x14ac:dyDescent="0.25">
      <c r="A5729">
        <f t="shared" si="806"/>
        <v>0.57260072327546874</v>
      </c>
      <c r="B5729" s="2">
        <f t="shared" si="810"/>
        <v>57.259999999997177</v>
      </c>
      <c r="C5729" s="428">
        <f t="shared" si="807"/>
        <v>57.26</v>
      </c>
      <c r="D5729" s="425">
        <f t="shared" si="802"/>
        <v>0.57260072327549694</v>
      </c>
      <c r="E5729" s="433">
        <f t="shared" si="808"/>
        <v>57.26</v>
      </c>
      <c r="F5729" s="430">
        <f t="shared" si="803"/>
        <v>0.57885732656705058</v>
      </c>
      <c r="G5729" s="439">
        <f t="shared" si="809"/>
        <v>57.26</v>
      </c>
      <c r="H5729" s="435">
        <f t="shared" si="804"/>
        <v>0.57885732656705058</v>
      </c>
      <c r="I5729" s="577">
        <f t="shared" si="809"/>
        <v>57.26</v>
      </c>
      <c r="J5729" s="573">
        <f t="shared" si="805"/>
        <v>0.96131180906475922</v>
      </c>
    </row>
    <row r="5730" spans="1:10" x14ac:dyDescent="0.25">
      <c r="A5730">
        <f t="shared" si="806"/>
        <v>0.57270072202312938</v>
      </c>
      <c r="B5730" s="2">
        <f t="shared" si="810"/>
        <v>57.269999999997175</v>
      </c>
      <c r="C5730" s="428">
        <f t="shared" si="807"/>
        <v>57.27</v>
      </c>
      <c r="D5730" s="425">
        <f t="shared" si="802"/>
        <v>0.57270072202315769</v>
      </c>
      <c r="E5730" s="433">
        <f t="shared" si="808"/>
        <v>57.27</v>
      </c>
      <c r="F5730" s="430">
        <f t="shared" si="803"/>
        <v>0.57895439764032242</v>
      </c>
      <c r="G5730" s="439">
        <f t="shared" si="809"/>
        <v>57.27</v>
      </c>
      <c r="H5730" s="435">
        <f t="shared" si="804"/>
        <v>0.57895439764032242</v>
      </c>
      <c r="I5730" s="577">
        <f t="shared" si="809"/>
        <v>57.27</v>
      </c>
      <c r="J5730" s="573">
        <f t="shared" si="805"/>
        <v>0.96139669996501742</v>
      </c>
    </row>
    <row r="5731" spans="1:10" x14ac:dyDescent="0.25">
      <c r="A5731">
        <f t="shared" si="806"/>
        <v>0.57280072077302391</v>
      </c>
      <c r="B5731" s="2">
        <f t="shared" si="810"/>
        <v>57.279999999997173</v>
      </c>
      <c r="C5731" s="428">
        <f t="shared" si="807"/>
        <v>57.28</v>
      </c>
      <c r="D5731" s="425">
        <f t="shared" si="802"/>
        <v>0.57280072077305222</v>
      </c>
      <c r="E5731" s="433">
        <f t="shared" si="808"/>
        <v>57.28</v>
      </c>
      <c r="F5731" s="430">
        <f t="shared" si="803"/>
        <v>0.57905147017737668</v>
      </c>
      <c r="G5731" s="439">
        <f t="shared" si="809"/>
        <v>57.28</v>
      </c>
      <c r="H5731" s="435">
        <f t="shared" si="804"/>
        <v>0.57905147017737668</v>
      </c>
      <c r="I5731" s="577">
        <f t="shared" si="809"/>
        <v>57.28</v>
      </c>
      <c r="J5731" s="573">
        <f t="shared" si="805"/>
        <v>0.96148159203980099</v>
      </c>
    </row>
    <row r="5732" spans="1:10" x14ac:dyDescent="0.25">
      <c r="A5732">
        <f t="shared" si="806"/>
        <v>0.57290071952514821</v>
      </c>
      <c r="B5732" s="2">
        <f t="shared" si="810"/>
        <v>57.289999999997171</v>
      </c>
      <c r="C5732" s="428">
        <f t="shared" si="807"/>
        <v>57.29</v>
      </c>
      <c r="D5732" s="425">
        <f t="shared" si="802"/>
        <v>0.57290071952517652</v>
      </c>
      <c r="E5732" s="433">
        <f t="shared" si="808"/>
        <v>57.29</v>
      </c>
      <c r="F5732" s="430">
        <f t="shared" si="803"/>
        <v>0.57914854417745176</v>
      </c>
      <c r="G5732" s="439">
        <f t="shared" si="809"/>
        <v>57.29</v>
      </c>
      <c r="H5732" s="435">
        <f t="shared" si="804"/>
        <v>0.57914854417745176</v>
      </c>
      <c r="I5732" s="577">
        <f t="shared" si="809"/>
        <v>57.29</v>
      </c>
      <c r="J5732" s="573">
        <f t="shared" si="805"/>
        <v>0.96156648528897348</v>
      </c>
    </row>
    <row r="5733" spans="1:10" x14ac:dyDescent="0.25">
      <c r="A5733">
        <f t="shared" si="806"/>
        <v>0.57300071827949817</v>
      </c>
      <c r="B5733" s="2">
        <f t="shared" si="810"/>
        <v>57.299999999997169</v>
      </c>
      <c r="C5733" s="428">
        <f t="shared" si="807"/>
        <v>57.3</v>
      </c>
      <c r="D5733" s="425">
        <f t="shared" si="802"/>
        <v>0.57300071827952648</v>
      </c>
      <c r="E5733" s="433">
        <f t="shared" si="808"/>
        <v>57.3</v>
      </c>
      <c r="F5733" s="430">
        <f t="shared" si="803"/>
        <v>0.57924561963978682</v>
      </c>
      <c r="G5733" s="439">
        <f t="shared" si="809"/>
        <v>57.3</v>
      </c>
      <c r="H5733" s="435">
        <f t="shared" si="804"/>
        <v>0.57924561963978682</v>
      </c>
      <c r="I5733" s="577">
        <f t="shared" si="809"/>
        <v>57.3</v>
      </c>
      <c r="J5733" s="573">
        <f t="shared" si="805"/>
        <v>0.961651379712398</v>
      </c>
    </row>
    <row r="5734" spans="1:10" x14ac:dyDescent="0.25">
      <c r="A5734">
        <f t="shared" si="806"/>
        <v>0.57310071703606968</v>
      </c>
      <c r="B5734" s="2">
        <f t="shared" si="810"/>
        <v>57.309999999997167</v>
      </c>
      <c r="C5734" s="428">
        <f t="shared" si="807"/>
        <v>57.31</v>
      </c>
      <c r="D5734" s="425">
        <f t="shared" si="802"/>
        <v>0.573100717036098</v>
      </c>
      <c r="E5734" s="433">
        <f t="shared" si="808"/>
        <v>57.31</v>
      </c>
      <c r="F5734" s="430">
        <f t="shared" si="803"/>
        <v>0.57934269656362125</v>
      </c>
      <c r="G5734" s="439">
        <f t="shared" si="809"/>
        <v>57.31</v>
      </c>
      <c r="H5734" s="435">
        <f t="shared" si="804"/>
        <v>0.57934269656362125</v>
      </c>
      <c r="I5734" s="577">
        <f t="shared" si="809"/>
        <v>57.31</v>
      </c>
      <c r="J5734" s="573">
        <f t="shared" si="805"/>
        <v>0.96173627530993733</v>
      </c>
    </row>
    <row r="5735" spans="1:10" x14ac:dyDescent="0.25">
      <c r="A5735">
        <f t="shared" si="806"/>
        <v>0.57320071579485876</v>
      </c>
      <c r="B5735" s="2">
        <f t="shared" si="810"/>
        <v>57.319999999997165</v>
      </c>
      <c r="C5735" s="428">
        <f t="shared" si="807"/>
        <v>57.32</v>
      </c>
      <c r="D5735" s="425">
        <f t="shared" si="802"/>
        <v>0.57320071579488718</v>
      </c>
      <c r="E5735" s="433">
        <f t="shared" si="808"/>
        <v>57.32</v>
      </c>
      <c r="F5735" s="430">
        <f t="shared" si="803"/>
        <v>0.57943977494819443</v>
      </c>
      <c r="G5735" s="439">
        <f t="shared" si="809"/>
        <v>57.32</v>
      </c>
      <c r="H5735" s="435">
        <f t="shared" si="804"/>
        <v>0.57943977494819443</v>
      </c>
      <c r="I5735" s="577">
        <f t="shared" si="809"/>
        <v>57.32</v>
      </c>
      <c r="J5735" s="573">
        <f t="shared" si="805"/>
        <v>0.96182117208145512</v>
      </c>
    </row>
    <row r="5736" spans="1:10" x14ac:dyDescent="0.25">
      <c r="A5736">
        <f t="shared" si="806"/>
        <v>0.57330071455586118</v>
      </c>
      <c r="B5736" s="2">
        <f t="shared" si="810"/>
        <v>57.329999999997163</v>
      </c>
      <c r="C5736" s="428">
        <f t="shared" si="807"/>
        <v>57.33</v>
      </c>
      <c r="D5736" s="425">
        <f t="shared" si="802"/>
        <v>0.57330071455588971</v>
      </c>
      <c r="E5736" s="433">
        <f t="shared" si="808"/>
        <v>57.33</v>
      </c>
      <c r="F5736" s="430">
        <f t="shared" si="803"/>
        <v>0.57953685479274686</v>
      </c>
      <c r="G5736" s="439">
        <f t="shared" si="809"/>
        <v>57.33</v>
      </c>
      <c r="H5736" s="435">
        <f t="shared" si="804"/>
        <v>0.57953685479274686</v>
      </c>
      <c r="I5736" s="577">
        <f t="shared" si="809"/>
        <v>57.33</v>
      </c>
      <c r="J5736" s="573">
        <f t="shared" si="805"/>
        <v>0.96190607002681361</v>
      </c>
    </row>
    <row r="5737" spans="1:10" x14ac:dyDescent="0.25">
      <c r="A5737">
        <f t="shared" si="806"/>
        <v>0.57340071331907316</v>
      </c>
      <c r="B5737" s="2">
        <f t="shared" si="810"/>
        <v>57.339999999997161</v>
      </c>
      <c r="C5737" s="428">
        <f t="shared" si="807"/>
        <v>57.34</v>
      </c>
      <c r="D5737" s="425">
        <f t="shared" si="802"/>
        <v>0.57340071331910158</v>
      </c>
      <c r="E5737" s="433">
        <f t="shared" si="808"/>
        <v>57.34</v>
      </c>
      <c r="F5737" s="430">
        <f t="shared" si="803"/>
        <v>0.57963393609651903</v>
      </c>
      <c r="G5737" s="439">
        <f t="shared" si="809"/>
        <v>57.34</v>
      </c>
      <c r="H5737" s="435">
        <f t="shared" si="804"/>
        <v>0.57963393609651903</v>
      </c>
      <c r="I5737" s="577">
        <f t="shared" si="809"/>
        <v>57.34</v>
      </c>
      <c r="J5737" s="573">
        <f t="shared" si="805"/>
        <v>0.96199096914587712</v>
      </c>
    </row>
    <row r="5738" spans="1:10" x14ac:dyDescent="0.25">
      <c r="A5738">
        <f t="shared" si="806"/>
        <v>0.57350071208449038</v>
      </c>
      <c r="B5738" s="2">
        <f t="shared" si="810"/>
        <v>57.349999999997159</v>
      </c>
      <c r="C5738" s="428">
        <f t="shared" si="807"/>
        <v>57.35</v>
      </c>
      <c r="D5738" s="425">
        <f t="shared" si="802"/>
        <v>0.5735007120845188</v>
      </c>
      <c r="E5738" s="433">
        <f t="shared" si="808"/>
        <v>57.35</v>
      </c>
      <c r="F5738" s="430">
        <f t="shared" si="803"/>
        <v>0.57973101885875178</v>
      </c>
      <c r="G5738" s="439">
        <f t="shared" si="809"/>
        <v>57.35</v>
      </c>
      <c r="H5738" s="435">
        <f t="shared" si="804"/>
        <v>0.57973101885875178</v>
      </c>
      <c r="I5738" s="577">
        <f t="shared" si="809"/>
        <v>57.35</v>
      </c>
      <c r="J5738" s="573">
        <f t="shared" si="805"/>
        <v>0.96207586943850776</v>
      </c>
    </row>
    <row r="5739" spans="1:10" x14ac:dyDescent="0.25">
      <c r="A5739">
        <f t="shared" si="806"/>
        <v>0.57360071085210884</v>
      </c>
      <c r="B5739" s="2">
        <f t="shared" si="810"/>
        <v>57.359999999997157</v>
      </c>
      <c r="C5739" s="428">
        <f t="shared" si="807"/>
        <v>57.36</v>
      </c>
      <c r="D5739" s="425">
        <f t="shared" si="802"/>
        <v>0.57360071085213726</v>
      </c>
      <c r="E5739" s="433">
        <f t="shared" si="808"/>
        <v>57.36</v>
      </c>
      <c r="F5739" s="430">
        <f t="shared" si="803"/>
        <v>0.5798281030786866</v>
      </c>
      <c r="G5739" s="439">
        <f t="shared" si="809"/>
        <v>57.36</v>
      </c>
      <c r="H5739" s="435">
        <f t="shared" si="804"/>
        <v>0.5798281030786866</v>
      </c>
      <c r="I5739" s="577">
        <f t="shared" si="809"/>
        <v>57.36</v>
      </c>
      <c r="J5739" s="573">
        <f t="shared" si="805"/>
        <v>0.96216077090456964</v>
      </c>
    </row>
    <row r="5740" spans="1:10" x14ac:dyDescent="0.25">
      <c r="A5740">
        <f t="shared" si="806"/>
        <v>0.57370070962192454</v>
      </c>
      <c r="B5740" s="2">
        <f t="shared" si="810"/>
        <v>57.369999999997155</v>
      </c>
      <c r="C5740" s="428">
        <f t="shared" si="807"/>
        <v>57.37</v>
      </c>
      <c r="D5740" s="425">
        <f t="shared" si="802"/>
        <v>0.57370070962195308</v>
      </c>
      <c r="E5740" s="433">
        <f t="shared" si="808"/>
        <v>57.37</v>
      </c>
      <c r="F5740" s="430">
        <f t="shared" si="803"/>
        <v>0.57992518875556498</v>
      </c>
      <c r="G5740" s="439">
        <f t="shared" si="809"/>
        <v>57.37</v>
      </c>
      <c r="H5740" s="435">
        <f t="shared" si="804"/>
        <v>0.57992518875556498</v>
      </c>
      <c r="I5740" s="577">
        <f t="shared" si="809"/>
        <v>57.37</v>
      </c>
      <c r="J5740" s="573">
        <f t="shared" si="805"/>
        <v>0.96224567354392487</v>
      </c>
    </row>
    <row r="5741" spans="1:10" x14ac:dyDescent="0.25">
      <c r="A5741">
        <f t="shared" si="806"/>
        <v>0.5738007083939336</v>
      </c>
      <c r="B5741" s="2">
        <f t="shared" si="810"/>
        <v>57.379999999997153</v>
      </c>
      <c r="C5741" s="428">
        <f t="shared" si="807"/>
        <v>57.38</v>
      </c>
      <c r="D5741" s="425">
        <f t="shared" si="802"/>
        <v>0.57380070839396213</v>
      </c>
      <c r="E5741" s="433">
        <f t="shared" si="808"/>
        <v>57.38</v>
      </c>
      <c r="F5741" s="430">
        <f t="shared" si="803"/>
        <v>0.58002227588862942</v>
      </c>
      <c r="G5741" s="439">
        <f t="shared" si="809"/>
        <v>57.38</v>
      </c>
      <c r="H5741" s="435">
        <f t="shared" si="804"/>
        <v>0.58002227588862942</v>
      </c>
      <c r="I5741" s="577">
        <f t="shared" si="809"/>
        <v>57.38</v>
      </c>
      <c r="J5741" s="573">
        <f t="shared" si="805"/>
        <v>0.96233057735643812</v>
      </c>
    </row>
    <row r="5742" spans="1:10" x14ac:dyDescent="0.25">
      <c r="A5742">
        <f t="shared" si="806"/>
        <v>0.5739007071681318</v>
      </c>
      <c r="B5742" s="2">
        <f t="shared" si="810"/>
        <v>57.389999999997151</v>
      </c>
      <c r="C5742" s="428">
        <f t="shared" si="807"/>
        <v>57.39</v>
      </c>
      <c r="D5742" s="425">
        <f t="shared" si="802"/>
        <v>0.57390070716816022</v>
      </c>
      <c r="E5742" s="433">
        <f t="shared" si="808"/>
        <v>57.39</v>
      </c>
      <c r="F5742" s="430">
        <f t="shared" si="803"/>
        <v>0.58011936447712198</v>
      </c>
      <c r="G5742" s="439">
        <f t="shared" si="809"/>
        <v>57.39</v>
      </c>
      <c r="H5742" s="435">
        <f t="shared" si="804"/>
        <v>0.58011936447712198</v>
      </c>
      <c r="I5742" s="577">
        <f t="shared" si="809"/>
        <v>57.39</v>
      </c>
      <c r="J5742" s="573">
        <f t="shared" si="805"/>
        <v>0.96241548234197127</v>
      </c>
    </row>
    <row r="5743" spans="1:10" x14ac:dyDescent="0.25">
      <c r="A5743">
        <f t="shared" si="806"/>
        <v>0.57400070594451502</v>
      </c>
      <c r="B5743" s="2">
        <f t="shared" si="810"/>
        <v>57.399999999997149</v>
      </c>
      <c r="C5743" s="428">
        <f t="shared" si="807"/>
        <v>57.4</v>
      </c>
      <c r="D5743" s="425">
        <f t="shared" si="802"/>
        <v>0.57400070594454355</v>
      </c>
      <c r="E5743" s="433">
        <f t="shared" si="808"/>
        <v>57.4</v>
      </c>
      <c r="F5743" s="430">
        <f t="shared" si="803"/>
        <v>0.58021645452028603</v>
      </c>
      <c r="G5743" s="439">
        <f t="shared" si="809"/>
        <v>57.4</v>
      </c>
      <c r="H5743" s="435">
        <f t="shared" si="804"/>
        <v>0.58021645452028603</v>
      </c>
      <c r="I5743" s="577">
        <f t="shared" si="809"/>
        <v>57.4</v>
      </c>
      <c r="J5743" s="573">
        <f t="shared" si="805"/>
        <v>0.96250038850038866</v>
      </c>
    </row>
    <row r="5744" spans="1:10" x14ac:dyDescent="0.25">
      <c r="A5744">
        <f t="shared" si="806"/>
        <v>0.57410070472307961</v>
      </c>
      <c r="B5744" s="2">
        <f t="shared" si="810"/>
        <v>57.409999999997147</v>
      </c>
      <c r="C5744" s="428">
        <f t="shared" si="807"/>
        <v>57.41</v>
      </c>
      <c r="D5744" s="425">
        <f t="shared" si="802"/>
        <v>0.57410070472310804</v>
      </c>
      <c r="E5744" s="433">
        <f t="shared" si="808"/>
        <v>57.41</v>
      </c>
      <c r="F5744" s="430">
        <f t="shared" si="803"/>
        <v>0.58031354601736462</v>
      </c>
      <c r="G5744" s="439">
        <f t="shared" si="809"/>
        <v>57.41</v>
      </c>
      <c r="H5744" s="435">
        <f t="shared" si="804"/>
        <v>0.58031354601736462</v>
      </c>
      <c r="I5744" s="577">
        <f t="shared" si="809"/>
        <v>57.41</v>
      </c>
      <c r="J5744" s="573">
        <f t="shared" si="805"/>
        <v>0.96258529583155261</v>
      </c>
    </row>
    <row r="5745" spans="1:10" x14ac:dyDescent="0.25">
      <c r="A5745">
        <f t="shared" si="806"/>
        <v>0.57420070350382135</v>
      </c>
      <c r="B5745" s="2">
        <f t="shared" si="810"/>
        <v>57.419999999997145</v>
      </c>
      <c r="C5745" s="428">
        <f t="shared" si="807"/>
        <v>57.42</v>
      </c>
      <c r="D5745" s="425">
        <f t="shared" si="802"/>
        <v>0.57420070350385</v>
      </c>
      <c r="E5745" s="433">
        <f t="shared" si="808"/>
        <v>57.42</v>
      </c>
      <c r="F5745" s="430">
        <f t="shared" si="803"/>
        <v>0.5804106389676017</v>
      </c>
      <c r="G5745" s="439">
        <f t="shared" si="809"/>
        <v>57.42</v>
      </c>
      <c r="H5745" s="435">
        <f t="shared" si="804"/>
        <v>0.5804106389676017</v>
      </c>
      <c r="I5745" s="577">
        <f t="shared" si="809"/>
        <v>57.42</v>
      </c>
      <c r="J5745" s="573">
        <f t="shared" si="805"/>
        <v>0.96267020433532746</v>
      </c>
    </row>
    <row r="5746" spans="1:10" x14ac:dyDescent="0.25">
      <c r="A5746">
        <f t="shared" si="806"/>
        <v>0.57430070228673635</v>
      </c>
      <c r="B5746" s="2">
        <f t="shared" si="810"/>
        <v>57.429999999997143</v>
      </c>
      <c r="C5746" s="428">
        <f t="shared" si="807"/>
        <v>57.43</v>
      </c>
      <c r="D5746" s="425">
        <f t="shared" si="802"/>
        <v>0.57430070228676489</v>
      </c>
      <c r="E5746" s="433">
        <f t="shared" si="808"/>
        <v>57.43</v>
      </c>
      <c r="F5746" s="430">
        <f t="shared" si="803"/>
        <v>0.5805077333702412</v>
      </c>
      <c r="G5746" s="439">
        <f t="shared" si="809"/>
        <v>57.43</v>
      </c>
      <c r="H5746" s="435">
        <f t="shared" si="804"/>
        <v>0.5805077333702412</v>
      </c>
      <c r="I5746" s="577">
        <f t="shared" si="809"/>
        <v>57.43</v>
      </c>
      <c r="J5746" s="573">
        <f t="shared" si="805"/>
        <v>0.96275511401157599</v>
      </c>
    </row>
    <row r="5747" spans="1:10" x14ac:dyDescent="0.25">
      <c r="A5747">
        <f t="shared" si="806"/>
        <v>0.5744007010718204</v>
      </c>
      <c r="B5747" s="2">
        <f t="shared" si="810"/>
        <v>57.439999999997141</v>
      </c>
      <c r="C5747" s="428">
        <f t="shared" si="807"/>
        <v>57.44</v>
      </c>
      <c r="D5747" s="425">
        <f t="shared" si="802"/>
        <v>0.57440070107184904</v>
      </c>
      <c r="E5747" s="433">
        <f t="shared" si="808"/>
        <v>57.44</v>
      </c>
      <c r="F5747" s="430">
        <f t="shared" si="803"/>
        <v>0.5806048292245275</v>
      </c>
      <c r="G5747" s="439">
        <f t="shared" si="809"/>
        <v>57.44</v>
      </c>
      <c r="H5747" s="435">
        <f t="shared" si="804"/>
        <v>0.5806048292245275</v>
      </c>
      <c r="I5747" s="577">
        <f t="shared" si="809"/>
        <v>57.44</v>
      </c>
      <c r="J5747" s="573">
        <f t="shared" si="805"/>
        <v>0.96284002486016163</v>
      </c>
    </row>
    <row r="5748" spans="1:10" x14ac:dyDescent="0.25">
      <c r="A5748">
        <f t="shared" si="806"/>
        <v>0.57450069985906971</v>
      </c>
      <c r="B5748" s="2">
        <f t="shared" si="810"/>
        <v>57.449999999997139</v>
      </c>
      <c r="C5748" s="428">
        <f t="shared" si="807"/>
        <v>57.45</v>
      </c>
      <c r="D5748" s="425">
        <f t="shared" si="802"/>
        <v>0.57450069985909835</v>
      </c>
      <c r="E5748" s="433">
        <f t="shared" si="808"/>
        <v>57.45</v>
      </c>
      <c r="F5748" s="430">
        <f t="shared" si="803"/>
        <v>0.58070192652970587</v>
      </c>
      <c r="G5748" s="439">
        <f t="shared" si="809"/>
        <v>57.45</v>
      </c>
      <c r="H5748" s="435">
        <f t="shared" si="804"/>
        <v>0.58070192652970587</v>
      </c>
      <c r="I5748" s="577">
        <f t="shared" si="809"/>
        <v>57.45</v>
      </c>
      <c r="J5748" s="573">
        <f t="shared" si="805"/>
        <v>0.96292493688094782</v>
      </c>
    </row>
    <row r="5749" spans="1:10" x14ac:dyDescent="0.25">
      <c r="A5749">
        <f t="shared" si="806"/>
        <v>0.57460069864848029</v>
      </c>
      <c r="B5749" s="2">
        <f t="shared" si="810"/>
        <v>57.459999999997137</v>
      </c>
      <c r="C5749" s="428">
        <f t="shared" si="807"/>
        <v>57.46</v>
      </c>
      <c r="D5749" s="425">
        <f t="shared" si="802"/>
        <v>0.57460069864850893</v>
      </c>
      <c r="E5749" s="433">
        <f t="shared" si="808"/>
        <v>57.46</v>
      </c>
      <c r="F5749" s="430">
        <f t="shared" si="803"/>
        <v>0.58079902528502148</v>
      </c>
      <c r="G5749" s="439">
        <f t="shared" si="809"/>
        <v>57.46</v>
      </c>
      <c r="H5749" s="435">
        <f t="shared" si="804"/>
        <v>0.58079902528502148</v>
      </c>
      <c r="I5749" s="577">
        <f t="shared" si="809"/>
        <v>57.46</v>
      </c>
      <c r="J5749" s="573">
        <f t="shared" si="805"/>
        <v>0.96300985007379791</v>
      </c>
    </row>
    <row r="5750" spans="1:10" x14ac:dyDescent="0.25">
      <c r="A5750">
        <f t="shared" si="806"/>
        <v>0.57470069744004826</v>
      </c>
      <c r="B5750" s="2">
        <f t="shared" si="810"/>
        <v>57.469999999997135</v>
      </c>
      <c r="C5750" s="428">
        <f t="shared" si="807"/>
        <v>57.47</v>
      </c>
      <c r="D5750" s="425">
        <f t="shared" si="802"/>
        <v>0.5747006974400769</v>
      </c>
      <c r="E5750" s="433">
        <f t="shared" si="808"/>
        <v>57.47</v>
      </c>
      <c r="F5750" s="430">
        <f t="shared" si="803"/>
        <v>0.58089612548971992</v>
      </c>
      <c r="G5750" s="439">
        <f t="shared" si="809"/>
        <v>57.47</v>
      </c>
      <c r="H5750" s="435">
        <f t="shared" si="804"/>
        <v>0.58089612548971992</v>
      </c>
      <c r="I5750" s="577">
        <f t="shared" si="809"/>
        <v>57.47</v>
      </c>
      <c r="J5750" s="573">
        <f t="shared" si="805"/>
        <v>0.96309476443857533</v>
      </c>
    </row>
    <row r="5751" spans="1:10" x14ac:dyDescent="0.25">
      <c r="A5751">
        <f t="shared" si="806"/>
        <v>0.5748006962337695</v>
      </c>
      <c r="B5751" s="2">
        <f t="shared" si="810"/>
        <v>57.479999999997133</v>
      </c>
      <c r="C5751" s="428">
        <f t="shared" si="807"/>
        <v>57.48</v>
      </c>
      <c r="D5751" s="425">
        <f t="shared" si="802"/>
        <v>0.57480069623379815</v>
      </c>
      <c r="E5751" s="433">
        <f t="shared" si="808"/>
        <v>57.48</v>
      </c>
      <c r="F5751" s="430">
        <f t="shared" si="803"/>
        <v>0.58099322714304713</v>
      </c>
      <c r="G5751" s="439">
        <f t="shared" si="809"/>
        <v>57.48</v>
      </c>
      <c r="H5751" s="435">
        <f t="shared" si="804"/>
        <v>0.58099322714304713</v>
      </c>
      <c r="I5751" s="577">
        <f t="shared" si="809"/>
        <v>57.48</v>
      </c>
      <c r="J5751" s="573">
        <f t="shared" si="805"/>
        <v>0.96317967997514375</v>
      </c>
    </row>
    <row r="5752" spans="1:10" x14ac:dyDescent="0.25">
      <c r="A5752">
        <f t="shared" si="806"/>
        <v>0.57490069502964014</v>
      </c>
      <c r="B5752" s="2">
        <f t="shared" si="810"/>
        <v>57.489999999997131</v>
      </c>
      <c r="C5752" s="428">
        <f t="shared" si="807"/>
        <v>57.49</v>
      </c>
      <c r="D5752" s="425">
        <f t="shared" si="802"/>
        <v>0.57490069502966878</v>
      </c>
      <c r="E5752" s="433">
        <f t="shared" si="808"/>
        <v>57.49</v>
      </c>
      <c r="F5752" s="430">
        <f t="shared" si="803"/>
        <v>0.58109033024424994</v>
      </c>
      <c r="G5752" s="439">
        <f t="shared" si="809"/>
        <v>57.49</v>
      </c>
      <c r="H5752" s="435">
        <f t="shared" si="804"/>
        <v>0.58109033024424994</v>
      </c>
      <c r="I5752" s="577">
        <f t="shared" si="809"/>
        <v>57.49</v>
      </c>
      <c r="J5752" s="573">
        <f t="shared" si="805"/>
        <v>0.96326459668336639</v>
      </c>
    </row>
    <row r="5753" spans="1:10" x14ac:dyDescent="0.25">
      <c r="A5753">
        <f t="shared" si="806"/>
        <v>0.57500069382765617</v>
      </c>
      <c r="B5753" s="2">
        <f t="shared" si="810"/>
        <v>57.499999999997129</v>
      </c>
      <c r="C5753" s="428">
        <f t="shared" si="807"/>
        <v>57.5</v>
      </c>
      <c r="D5753" s="425">
        <f t="shared" si="802"/>
        <v>0.57500069382768504</v>
      </c>
      <c r="E5753" s="433">
        <f t="shared" si="808"/>
        <v>57.5</v>
      </c>
      <c r="F5753" s="430">
        <f t="shared" si="803"/>
        <v>0.58118743479257517</v>
      </c>
      <c r="G5753" s="439">
        <f t="shared" si="809"/>
        <v>57.5</v>
      </c>
      <c r="H5753" s="435">
        <f t="shared" si="804"/>
        <v>0.58118743479257517</v>
      </c>
      <c r="I5753" s="577">
        <f t="shared" si="809"/>
        <v>57.5</v>
      </c>
      <c r="J5753" s="573">
        <f t="shared" si="805"/>
        <v>0.9633495145631068</v>
      </c>
    </row>
    <row r="5754" spans="1:10" x14ac:dyDescent="0.25">
      <c r="A5754">
        <f t="shared" si="806"/>
        <v>0.57510069262781383</v>
      </c>
      <c r="B5754" s="2">
        <f t="shared" si="810"/>
        <v>57.509999999997127</v>
      </c>
      <c r="C5754" s="428">
        <f t="shared" si="807"/>
        <v>57.51</v>
      </c>
      <c r="D5754" s="425">
        <f t="shared" si="802"/>
        <v>0.57510069262784258</v>
      </c>
      <c r="E5754" s="433">
        <f t="shared" si="808"/>
        <v>57.51</v>
      </c>
      <c r="F5754" s="430">
        <f t="shared" si="803"/>
        <v>0.58128454078726988</v>
      </c>
      <c r="G5754" s="439">
        <f t="shared" si="809"/>
        <v>57.51</v>
      </c>
      <c r="H5754" s="435">
        <f t="shared" si="804"/>
        <v>0.58128454078726988</v>
      </c>
      <c r="I5754" s="577">
        <f t="shared" si="809"/>
        <v>57.51</v>
      </c>
      <c r="J5754" s="573">
        <f t="shared" si="805"/>
        <v>0.96343443361422865</v>
      </c>
    </row>
    <row r="5755" spans="1:10" x14ac:dyDescent="0.25">
      <c r="A5755">
        <f t="shared" si="806"/>
        <v>0.5752006914301091</v>
      </c>
      <c r="B5755" s="2">
        <f t="shared" si="810"/>
        <v>57.519999999997125</v>
      </c>
      <c r="C5755" s="428">
        <f t="shared" si="807"/>
        <v>57.52</v>
      </c>
      <c r="D5755" s="425">
        <f t="shared" si="802"/>
        <v>0.57520069143013797</v>
      </c>
      <c r="E5755" s="433">
        <f t="shared" si="808"/>
        <v>57.52</v>
      </c>
      <c r="F5755" s="430">
        <f t="shared" si="803"/>
        <v>0.58138164822758198</v>
      </c>
      <c r="G5755" s="439">
        <f t="shared" si="809"/>
        <v>57.52</v>
      </c>
      <c r="H5755" s="435">
        <f t="shared" si="804"/>
        <v>0.58138164822758198</v>
      </c>
      <c r="I5755" s="577">
        <f t="shared" si="809"/>
        <v>57.52</v>
      </c>
      <c r="J5755" s="573">
        <f t="shared" si="805"/>
        <v>0.96351935383659515</v>
      </c>
    </row>
    <row r="5756" spans="1:10" x14ac:dyDescent="0.25">
      <c r="A5756">
        <f t="shared" si="806"/>
        <v>0.575300690234538</v>
      </c>
      <c r="B5756" s="2">
        <f t="shared" si="810"/>
        <v>57.529999999997123</v>
      </c>
      <c r="C5756" s="428">
        <f t="shared" si="807"/>
        <v>57.53</v>
      </c>
      <c r="D5756" s="425">
        <f t="shared" si="802"/>
        <v>0.57530069023456687</v>
      </c>
      <c r="E5756" s="433">
        <f t="shared" si="808"/>
        <v>57.53</v>
      </c>
      <c r="F5756" s="430">
        <f t="shared" si="803"/>
        <v>0.58147875711275943</v>
      </c>
      <c r="G5756" s="439">
        <f t="shared" si="809"/>
        <v>57.53</v>
      </c>
      <c r="H5756" s="435">
        <f t="shared" si="804"/>
        <v>0.58147875711275943</v>
      </c>
      <c r="I5756" s="577">
        <f t="shared" si="809"/>
        <v>57.53</v>
      </c>
      <c r="J5756" s="573">
        <f t="shared" si="805"/>
        <v>0.96360427523007031</v>
      </c>
    </row>
    <row r="5757" spans="1:10" x14ac:dyDescent="0.25">
      <c r="A5757">
        <f t="shared" si="806"/>
        <v>0.57540068904109676</v>
      </c>
      <c r="B5757" s="2">
        <f t="shared" si="810"/>
        <v>57.539999999997121</v>
      </c>
      <c r="C5757" s="428">
        <f t="shared" si="807"/>
        <v>57.54</v>
      </c>
      <c r="D5757" s="425">
        <f t="shared" si="802"/>
        <v>0.57540068904112562</v>
      </c>
      <c r="E5757" s="433">
        <f t="shared" si="808"/>
        <v>57.54</v>
      </c>
      <c r="F5757" s="430">
        <f t="shared" si="803"/>
        <v>0.58157586744205048</v>
      </c>
      <c r="G5757" s="439">
        <f t="shared" si="809"/>
        <v>57.54</v>
      </c>
      <c r="H5757" s="435">
        <f t="shared" si="804"/>
        <v>0.58157586744205048</v>
      </c>
      <c r="I5757" s="577">
        <f t="shared" si="809"/>
        <v>57.54</v>
      </c>
      <c r="J5757" s="573">
        <f t="shared" si="805"/>
        <v>0.96368919779451723</v>
      </c>
    </row>
    <row r="5758" spans="1:10" x14ac:dyDescent="0.25">
      <c r="A5758">
        <f t="shared" si="806"/>
        <v>0.57550068784978137</v>
      </c>
      <c r="B5758" s="2">
        <f t="shared" si="810"/>
        <v>57.549999999997119</v>
      </c>
      <c r="C5758" s="428">
        <f t="shared" si="807"/>
        <v>57.55</v>
      </c>
      <c r="D5758" s="425">
        <f t="shared" si="802"/>
        <v>0.57550068784981012</v>
      </c>
      <c r="E5758" s="433">
        <f t="shared" si="808"/>
        <v>57.55</v>
      </c>
      <c r="F5758" s="430">
        <f t="shared" si="803"/>
        <v>0.58167297921470429</v>
      </c>
      <c r="G5758" s="439">
        <f t="shared" si="809"/>
        <v>57.55</v>
      </c>
      <c r="H5758" s="435">
        <f t="shared" si="804"/>
        <v>0.58167297921470429</v>
      </c>
      <c r="I5758" s="577">
        <f t="shared" si="809"/>
        <v>57.55</v>
      </c>
      <c r="J5758" s="573">
        <f t="shared" si="805"/>
        <v>0.96377412152980024</v>
      </c>
    </row>
    <row r="5759" spans="1:10" x14ac:dyDescent="0.25">
      <c r="A5759">
        <f t="shared" si="806"/>
        <v>0.57560068666058783</v>
      </c>
      <c r="B5759" s="2">
        <f t="shared" si="810"/>
        <v>57.559999999997117</v>
      </c>
      <c r="C5759" s="428">
        <f t="shared" si="807"/>
        <v>57.56</v>
      </c>
      <c r="D5759" s="425">
        <f t="shared" si="802"/>
        <v>0.57560068666061681</v>
      </c>
      <c r="E5759" s="433">
        <f t="shared" si="808"/>
        <v>57.56</v>
      </c>
      <c r="F5759" s="430">
        <f t="shared" si="803"/>
        <v>0.58177009242996991</v>
      </c>
      <c r="G5759" s="439">
        <f t="shared" si="809"/>
        <v>57.56</v>
      </c>
      <c r="H5759" s="435">
        <f t="shared" si="804"/>
        <v>0.58177009242996991</v>
      </c>
      <c r="I5759" s="577">
        <f t="shared" si="809"/>
        <v>57.56</v>
      </c>
      <c r="J5759" s="573">
        <f t="shared" si="805"/>
        <v>0.9638590464357818</v>
      </c>
    </row>
    <row r="5760" spans="1:10" x14ac:dyDescent="0.25">
      <c r="A5760">
        <f t="shared" si="806"/>
        <v>0.5757006854735125</v>
      </c>
      <c r="B5760" s="2">
        <f t="shared" si="810"/>
        <v>57.569999999997115</v>
      </c>
      <c r="C5760" s="428">
        <f t="shared" si="807"/>
        <v>57.57</v>
      </c>
      <c r="D5760" s="425">
        <f t="shared" si="802"/>
        <v>0.57570068547354136</v>
      </c>
      <c r="E5760" s="433">
        <f t="shared" si="808"/>
        <v>57.57</v>
      </c>
      <c r="F5760" s="430">
        <f t="shared" si="803"/>
        <v>0.58186720708709716</v>
      </c>
      <c r="G5760" s="439">
        <f t="shared" si="809"/>
        <v>57.57</v>
      </c>
      <c r="H5760" s="435">
        <f t="shared" si="804"/>
        <v>0.58186720708709716</v>
      </c>
      <c r="I5760" s="577">
        <f t="shared" si="809"/>
        <v>57.57</v>
      </c>
      <c r="J5760" s="573">
        <f t="shared" si="805"/>
        <v>0.96394397251232677</v>
      </c>
    </row>
    <row r="5761" spans="1:10" x14ac:dyDescent="0.25">
      <c r="A5761">
        <f t="shared" si="806"/>
        <v>0.57580068428855147</v>
      </c>
      <c r="B5761" s="2">
        <f t="shared" si="810"/>
        <v>57.579999999997113</v>
      </c>
      <c r="C5761" s="428">
        <f t="shared" si="807"/>
        <v>57.58</v>
      </c>
      <c r="D5761" s="425">
        <f t="shared" si="802"/>
        <v>0.57580068428858033</v>
      </c>
      <c r="E5761" s="433">
        <f t="shared" si="808"/>
        <v>57.58</v>
      </c>
      <c r="F5761" s="430">
        <f t="shared" si="803"/>
        <v>0.58196432318533575</v>
      </c>
      <c r="G5761" s="439">
        <f t="shared" si="809"/>
        <v>57.58</v>
      </c>
      <c r="H5761" s="435">
        <f t="shared" si="804"/>
        <v>0.58196432318533575</v>
      </c>
      <c r="I5761" s="577">
        <f t="shared" si="809"/>
        <v>57.58</v>
      </c>
      <c r="J5761" s="573">
        <f t="shared" si="805"/>
        <v>0.96402889975929795</v>
      </c>
    </row>
    <row r="5762" spans="1:10" x14ac:dyDescent="0.25">
      <c r="A5762">
        <f t="shared" si="806"/>
        <v>0.57590068310570064</v>
      </c>
      <c r="B5762" s="2">
        <f t="shared" si="810"/>
        <v>57.589999999997112</v>
      </c>
      <c r="C5762" s="428">
        <f t="shared" si="807"/>
        <v>57.59</v>
      </c>
      <c r="D5762" s="425">
        <f t="shared" si="802"/>
        <v>0.57590068310572951</v>
      </c>
      <c r="E5762" s="433">
        <f t="shared" si="808"/>
        <v>57.59</v>
      </c>
      <c r="F5762" s="430">
        <f t="shared" si="803"/>
        <v>0.5820614407239364</v>
      </c>
      <c r="G5762" s="439">
        <f t="shared" si="809"/>
        <v>57.59</v>
      </c>
      <c r="H5762" s="435">
        <f t="shared" si="804"/>
        <v>0.5820614407239364</v>
      </c>
      <c r="I5762" s="577">
        <f t="shared" si="809"/>
        <v>57.59</v>
      </c>
      <c r="J5762" s="573">
        <f t="shared" si="805"/>
        <v>0.96411382817655966</v>
      </c>
    </row>
    <row r="5763" spans="1:10" x14ac:dyDescent="0.25">
      <c r="A5763">
        <f t="shared" si="806"/>
        <v>0.57600068192495646</v>
      </c>
      <c r="B5763" s="2">
        <f t="shared" si="810"/>
        <v>57.59999999999711</v>
      </c>
      <c r="C5763" s="428">
        <f t="shared" si="807"/>
        <v>57.6</v>
      </c>
      <c r="D5763" s="425">
        <f t="shared" ref="D5763:D5826" si="811">(((1+C5763/100)^D$2)*C5763/100)/(((1+C5763/100)^D$2)-1)</f>
        <v>0.57600068192498532</v>
      </c>
      <c r="E5763" s="433">
        <f t="shared" si="808"/>
        <v>57.6</v>
      </c>
      <c r="F5763" s="430">
        <f t="shared" ref="F5763:F5826" si="812">(((1+E5763/100)^F$2)*E5763/100)/(((1+E5763/100)^F$2)-1)</f>
        <v>0.5821585597021498</v>
      </c>
      <c r="G5763" s="439">
        <f t="shared" si="809"/>
        <v>57.6</v>
      </c>
      <c r="H5763" s="435">
        <f t="shared" ref="H5763:H5826" si="813">(((1+G5763/100)^H$2)*G5763/100)/(((1+G5763/100)^H$2)-1)</f>
        <v>0.5821585597021498</v>
      </c>
      <c r="I5763" s="577">
        <f t="shared" si="809"/>
        <v>57.6</v>
      </c>
      <c r="J5763" s="573">
        <f t="shared" ref="J5763:J5826" si="814">(((1+I5763/100)^J$2)*I5763/100)/(((1+I5763/100)^J$2)-1)</f>
        <v>0.96419875776397523</v>
      </c>
    </row>
    <row r="5764" spans="1:10" x14ac:dyDescent="0.25">
      <c r="A5764">
        <f t="shared" si="806"/>
        <v>0.5761006807463146</v>
      </c>
      <c r="B5764" s="2">
        <f t="shared" si="810"/>
        <v>57.609999999997108</v>
      </c>
      <c r="C5764" s="428">
        <f t="shared" si="807"/>
        <v>57.61</v>
      </c>
      <c r="D5764" s="425">
        <f t="shared" si="811"/>
        <v>0.57610068074634357</v>
      </c>
      <c r="E5764" s="433">
        <f t="shared" si="808"/>
        <v>57.61</v>
      </c>
      <c r="F5764" s="430">
        <f t="shared" si="812"/>
        <v>0.58225568011922724</v>
      </c>
      <c r="G5764" s="439">
        <f t="shared" si="809"/>
        <v>57.61</v>
      </c>
      <c r="H5764" s="435">
        <f t="shared" si="813"/>
        <v>0.58225568011922724</v>
      </c>
      <c r="I5764" s="577">
        <f t="shared" si="809"/>
        <v>57.61</v>
      </c>
      <c r="J5764" s="573">
        <f t="shared" si="814"/>
        <v>0.96428368852140844</v>
      </c>
    </row>
    <row r="5765" spans="1:10" x14ac:dyDescent="0.25">
      <c r="A5765">
        <f t="shared" ref="A5765:A5828" si="815">(((1+B5765/100)^A$2)*B5765/100)/(((1+B5765/100)^A$2)-1)</f>
        <v>0.57620067956977172</v>
      </c>
      <c r="B5765" s="2">
        <f t="shared" si="810"/>
        <v>57.619999999997106</v>
      </c>
      <c r="C5765" s="428">
        <f t="shared" si="807"/>
        <v>57.62</v>
      </c>
      <c r="D5765" s="425">
        <f t="shared" si="811"/>
        <v>0.5762006795698007</v>
      </c>
      <c r="E5765" s="433">
        <f t="shared" si="808"/>
        <v>57.62</v>
      </c>
      <c r="F5765" s="430">
        <f t="shared" si="812"/>
        <v>0.58235280197442019</v>
      </c>
      <c r="G5765" s="439">
        <f t="shared" si="809"/>
        <v>57.62</v>
      </c>
      <c r="H5765" s="435">
        <f t="shared" si="813"/>
        <v>0.58235280197442019</v>
      </c>
      <c r="I5765" s="577">
        <f t="shared" si="809"/>
        <v>57.62</v>
      </c>
      <c r="J5765" s="573">
        <f t="shared" si="814"/>
        <v>0.96436862044872285</v>
      </c>
    </row>
    <row r="5766" spans="1:10" x14ac:dyDescent="0.25">
      <c r="A5766">
        <f t="shared" si="815"/>
        <v>0.57630067839532373</v>
      </c>
      <c r="B5766" s="2">
        <f t="shared" si="810"/>
        <v>57.629999999997104</v>
      </c>
      <c r="C5766" s="428">
        <f t="shared" ref="C5766:C5829" si="816">ROUND(C5765+0.01,2)</f>
        <v>57.63</v>
      </c>
      <c r="D5766" s="425">
        <f t="shared" si="811"/>
        <v>0.57630067839535271</v>
      </c>
      <c r="E5766" s="433">
        <f t="shared" ref="E5766:E5829" si="817">ROUND(E5765+0.01,2)</f>
        <v>57.63</v>
      </c>
      <c r="F5766" s="430">
        <f t="shared" si="812"/>
        <v>0.58244992526698069</v>
      </c>
      <c r="G5766" s="439">
        <f t="shared" ref="G5766:I5829" si="818">ROUND(G5765+0.01,2)</f>
        <v>57.63</v>
      </c>
      <c r="H5766" s="435">
        <f t="shared" si="813"/>
        <v>0.58244992526698069</v>
      </c>
      <c r="I5766" s="577">
        <f t="shared" si="818"/>
        <v>57.63</v>
      </c>
      <c r="J5766" s="573">
        <f t="shared" si="814"/>
        <v>0.96445355354578266</v>
      </c>
    </row>
    <row r="5767" spans="1:10" x14ac:dyDescent="0.25">
      <c r="A5767">
        <f t="shared" si="815"/>
        <v>0.57640067722296684</v>
      </c>
      <c r="B5767" s="2">
        <f t="shared" si="810"/>
        <v>57.639999999997102</v>
      </c>
      <c r="C5767" s="428">
        <f t="shared" si="816"/>
        <v>57.64</v>
      </c>
      <c r="D5767" s="425">
        <f t="shared" si="811"/>
        <v>0.57640067722299582</v>
      </c>
      <c r="E5767" s="433">
        <f t="shared" si="817"/>
        <v>57.64</v>
      </c>
      <c r="F5767" s="430">
        <f t="shared" si="812"/>
        <v>0.58254704999616103</v>
      </c>
      <c r="G5767" s="439">
        <f t="shared" si="818"/>
        <v>57.64</v>
      </c>
      <c r="H5767" s="435">
        <f t="shared" si="813"/>
        <v>0.58254704999616103</v>
      </c>
      <c r="I5767" s="577">
        <f t="shared" si="818"/>
        <v>57.64</v>
      </c>
      <c r="J5767" s="573">
        <f t="shared" si="814"/>
        <v>0.96453848781245144</v>
      </c>
    </row>
    <row r="5768" spans="1:10" x14ac:dyDescent="0.25">
      <c r="A5768">
        <f t="shared" si="815"/>
        <v>0.57650067605269706</v>
      </c>
      <c r="B5768" s="2">
        <f t="shared" si="810"/>
        <v>57.6499999999971</v>
      </c>
      <c r="C5768" s="428">
        <f t="shared" si="816"/>
        <v>57.65</v>
      </c>
      <c r="D5768" s="425">
        <f t="shared" si="811"/>
        <v>0.57650067605272615</v>
      </c>
      <c r="E5768" s="433">
        <f t="shared" si="817"/>
        <v>57.65</v>
      </c>
      <c r="F5768" s="430">
        <f t="shared" si="812"/>
        <v>0.58264417616121422</v>
      </c>
      <c r="G5768" s="439">
        <f t="shared" si="818"/>
        <v>57.65</v>
      </c>
      <c r="H5768" s="435">
        <f t="shared" si="813"/>
        <v>0.58264417616121422</v>
      </c>
      <c r="I5768" s="577">
        <f t="shared" si="818"/>
        <v>57.65</v>
      </c>
      <c r="J5768" s="573">
        <f t="shared" si="814"/>
        <v>0.96462342324859296</v>
      </c>
    </row>
    <row r="5769" spans="1:10" x14ac:dyDescent="0.25">
      <c r="A5769">
        <f t="shared" si="815"/>
        <v>0.57660067488451094</v>
      </c>
      <c r="B5769" s="2">
        <f t="shared" si="810"/>
        <v>57.659999999997098</v>
      </c>
      <c r="C5769" s="428">
        <f t="shared" si="816"/>
        <v>57.66</v>
      </c>
      <c r="D5769" s="425">
        <f t="shared" si="811"/>
        <v>0.57660067488453992</v>
      </c>
      <c r="E5769" s="433">
        <f t="shared" si="817"/>
        <v>57.66</v>
      </c>
      <c r="F5769" s="430">
        <f t="shared" si="812"/>
        <v>0.58274130376139321</v>
      </c>
      <c r="G5769" s="439">
        <f t="shared" si="818"/>
        <v>57.66</v>
      </c>
      <c r="H5769" s="435">
        <f t="shared" si="813"/>
        <v>0.58274130376139321</v>
      </c>
      <c r="I5769" s="577">
        <f t="shared" si="818"/>
        <v>57.66</v>
      </c>
      <c r="J5769" s="573">
        <f t="shared" si="814"/>
        <v>0.96470835985407122</v>
      </c>
    </row>
    <row r="5770" spans="1:10" x14ac:dyDescent="0.25">
      <c r="A5770">
        <f t="shared" si="815"/>
        <v>0.57670067371840428</v>
      </c>
      <c r="B5770" s="2">
        <f t="shared" si="810"/>
        <v>57.669999999997096</v>
      </c>
      <c r="C5770" s="428">
        <f t="shared" si="816"/>
        <v>57.67</v>
      </c>
      <c r="D5770" s="425">
        <f t="shared" si="811"/>
        <v>0.57670067371843337</v>
      </c>
      <c r="E5770" s="433">
        <f t="shared" si="817"/>
        <v>57.67</v>
      </c>
      <c r="F5770" s="430">
        <f t="shared" si="812"/>
        <v>0.5828384327959516</v>
      </c>
      <c r="G5770" s="439">
        <f t="shared" si="818"/>
        <v>57.67</v>
      </c>
      <c r="H5770" s="435">
        <f t="shared" si="813"/>
        <v>0.5828384327959516</v>
      </c>
      <c r="I5770" s="577">
        <f t="shared" si="818"/>
        <v>57.67</v>
      </c>
      <c r="J5770" s="573">
        <f t="shared" si="814"/>
        <v>0.96479329762874999</v>
      </c>
    </row>
    <row r="5771" spans="1:10" x14ac:dyDescent="0.25">
      <c r="A5771">
        <f t="shared" si="815"/>
        <v>0.57680067255437351</v>
      </c>
      <c r="B5771" s="2">
        <f t="shared" si="810"/>
        <v>57.679999999997094</v>
      </c>
      <c r="C5771" s="428">
        <f t="shared" si="816"/>
        <v>57.68</v>
      </c>
      <c r="D5771" s="425">
        <f t="shared" si="811"/>
        <v>0.57680067255440259</v>
      </c>
      <c r="E5771" s="433">
        <f t="shared" si="817"/>
        <v>57.68</v>
      </c>
      <c r="F5771" s="430">
        <f t="shared" si="812"/>
        <v>0.58293556326414331</v>
      </c>
      <c r="G5771" s="439">
        <f t="shared" si="818"/>
        <v>57.68</v>
      </c>
      <c r="H5771" s="435">
        <f t="shared" si="813"/>
        <v>0.58293556326414331</v>
      </c>
      <c r="I5771" s="577">
        <f t="shared" si="818"/>
        <v>57.68</v>
      </c>
      <c r="J5771" s="573">
        <f t="shared" si="814"/>
        <v>0.96487823657249294</v>
      </c>
    </row>
    <row r="5772" spans="1:10" x14ac:dyDescent="0.25">
      <c r="A5772">
        <f t="shared" si="815"/>
        <v>0.57690067139241474</v>
      </c>
      <c r="B5772" s="2">
        <f t="shared" si="810"/>
        <v>57.689999999997092</v>
      </c>
      <c r="C5772" s="428">
        <f t="shared" si="816"/>
        <v>57.69</v>
      </c>
      <c r="D5772" s="425">
        <f t="shared" si="811"/>
        <v>0.57690067139244383</v>
      </c>
      <c r="E5772" s="433">
        <f t="shared" si="817"/>
        <v>57.69</v>
      </c>
      <c r="F5772" s="430">
        <f t="shared" si="812"/>
        <v>0.58303269516522271</v>
      </c>
      <c r="G5772" s="439">
        <f t="shared" si="818"/>
        <v>57.69</v>
      </c>
      <c r="H5772" s="435">
        <f t="shared" si="813"/>
        <v>0.58303269516522271</v>
      </c>
      <c r="I5772" s="577">
        <f t="shared" si="818"/>
        <v>57.69</v>
      </c>
      <c r="J5772" s="573">
        <f t="shared" si="814"/>
        <v>0.96496317668516429</v>
      </c>
    </row>
    <row r="5773" spans="1:10" x14ac:dyDescent="0.25">
      <c r="A5773">
        <f t="shared" si="815"/>
        <v>0.57700067023252422</v>
      </c>
      <c r="B5773" s="2">
        <f t="shared" si="810"/>
        <v>57.69999999999709</v>
      </c>
      <c r="C5773" s="428">
        <f t="shared" si="816"/>
        <v>57.7</v>
      </c>
      <c r="D5773" s="425">
        <f t="shared" si="811"/>
        <v>0.5770006702325533</v>
      </c>
      <c r="E5773" s="433">
        <f t="shared" si="817"/>
        <v>57.7</v>
      </c>
      <c r="F5773" s="430">
        <f t="shared" si="812"/>
        <v>0.58312982849844464</v>
      </c>
      <c r="G5773" s="439">
        <f t="shared" si="818"/>
        <v>57.7</v>
      </c>
      <c r="H5773" s="435">
        <f t="shared" si="813"/>
        <v>0.58312982849844464</v>
      </c>
      <c r="I5773" s="577">
        <f t="shared" si="818"/>
        <v>57.7</v>
      </c>
      <c r="J5773" s="573">
        <f t="shared" si="814"/>
        <v>0.96504811796662793</v>
      </c>
    </row>
    <row r="5774" spans="1:10" x14ac:dyDescent="0.25">
      <c r="A5774">
        <f t="shared" si="815"/>
        <v>0.57710066907469804</v>
      </c>
      <c r="B5774" s="2">
        <f t="shared" si="810"/>
        <v>57.709999999997088</v>
      </c>
      <c r="C5774" s="428">
        <f t="shared" si="816"/>
        <v>57.71</v>
      </c>
      <c r="D5774" s="425">
        <f t="shared" si="811"/>
        <v>0.57710066907472723</v>
      </c>
      <c r="E5774" s="433">
        <f t="shared" si="817"/>
        <v>57.71</v>
      </c>
      <c r="F5774" s="430">
        <f t="shared" si="812"/>
        <v>0.58322696326306389</v>
      </c>
      <c r="G5774" s="439">
        <f t="shared" si="818"/>
        <v>57.71</v>
      </c>
      <c r="H5774" s="435">
        <f t="shared" si="813"/>
        <v>0.58322696326306389</v>
      </c>
      <c r="I5774" s="577">
        <f t="shared" si="818"/>
        <v>57.71</v>
      </c>
      <c r="J5774" s="573">
        <f t="shared" si="814"/>
        <v>0.96513306041674729</v>
      </c>
    </row>
    <row r="5775" spans="1:10" x14ac:dyDescent="0.25">
      <c r="A5775">
        <f t="shared" si="815"/>
        <v>0.57720066791893265</v>
      </c>
      <c r="B5775" s="2">
        <f t="shared" si="810"/>
        <v>57.719999999997086</v>
      </c>
      <c r="C5775" s="428">
        <f t="shared" si="816"/>
        <v>57.72</v>
      </c>
      <c r="D5775" s="425">
        <f t="shared" si="811"/>
        <v>0.57720066791896174</v>
      </c>
      <c r="E5775" s="433">
        <f t="shared" si="817"/>
        <v>57.72</v>
      </c>
      <c r="F5775" s="430">
        <f t="shared" si="812"/>
        <v>0.58332409945833619</v>
      </c>
      <c r="G5775" s="439">
        <f t="shared" si="818"/>
        <v>57.72</v>
      </c>
      <c r="H5775" s="435">
        <f t="shared" si="813"/>
        <v>0.58332409945833619</v>
      </c>
      <c r="I5775" s="577">
        <f t="shared" si="818"/>
        <v>57.72</v>
      </c>
      <c r="J5775" s="573">
        <f t="shared" si="814"/>
        <v>0.96521800403538738</v>
      </c>
    </row>
    <row r="5776" spans="1:10" x14ac:dyDescent="0.25">
      <c r="A5776">
        <f t="shared" si="815"/>
        <v>0.57730066676522396</v>
      </c>
      <c r="B5776" s="2">
        <f t="shared" si="810"/>
        <v>57.729999999997084</v>
      </c>
      <c r="C5776" s="428">
        <f t="shared" si="816"/>
        <v>57.73</v>
      </c>
      <c r="D5776" s="425">
        <f t="shared" si="811"/>
        <v>0.57730066676525316</v>
      </c>
      <c r="E5776" s="433">
        <f t="shared" si="817"/>
        <v>57.73</v>
      </c>
      <c r="F5776" s="430">
        <f t="shared" si="812"/>
        <v>0.58342123708351734</v>
      </c>
      <c r="G5776" s="439">
        <f t="shared" si="818"/>
        <v>57.73</v>
      </c>
      <c r="H5776" s="435">
        <f t="shared" si="813"/>
        <v>0.58342123708351734</v>
      </c>
      <c r="I5776" s="577">
        <f t="shared" si="818"/>
        <v>57.73</v>
      </c>
      <c r="J5776" s="573">
        <f t="shared" si="814"/>
        <v>0.96530294882241108</v>
      </c>
    </row>
    <row r="5777" spans="1:10" x14ac:dyDescent="0.25">
      <c r="A5777">
        <f t="shared" si="815"/>
        <v>0.5774006656135684</v>
      </c>
      <c r="B5777" s="2">
        <f t="shared" si="810"/>
        <v>57.739999999997082</v>
      </c>
      <c r="C5777" s="428">
        <f t="shared" si="816"/>
        <v>57.74</v>
      </c>
      <c r="D5777" s="425">
        <f t="shared" si="811"/>
        <v>0.57740066561359771</v>
      </c>
      <c r="E5777" s="433">
        <f t="shared" si="817"/>
        <v>57.74</v>
      </c>
      <c r="F5777" s="430">
        <f t="shared" si="812"/>
        <v>0.58351837613786406</v>
      </c>
      <c r="G5777" s="439">
        <f t="shared" si="818"/>
        <v>57.74</v>
      </c>
      <c r="H5777" s="435">
        <f t="shared" si="813"/>
        <v>0.58351837613786406</v>
      </c>
      <c r="I5777" s="577">
        <f t="shared" si="818"/>
        <v>57.74</v>
      </c>
      <c r="J5777" s="573">
        <f t="shared" si="814"/>
        <v>0.96538789477768294</v>
      </c>
    </row>
    <row r="5778" spans="1:10" x14ac:dyDescent="0.25">
      <c r="A5778">
        <f t="shared" si="815"/>
        <v>0.57750066446396242</v>
      </c>
      <c r="B5778" s="2">
        <f t="shared" si="810"/>
        <v>57.74999999999708</v>
      </c>
      <c r="C5778" s="428">
        <f t="shared" si="816"/>
        <v>57.75</v>
      </c>
      <c r="D5778" s="425">
        <f t="shared" si="811"/>
        <v>0.57750066446399162</v>
      </c>
      <c r="E5778" s="433">
        <f t="shared" si="817"/>
        <v>57.75</v>
      </c>
      <c r="F5778" s="430">
        <f t="shared" si="812"/>
        <v>0.58361551662063227</v>
      </c>
      <c r="G5778" s="439">
        <f t="shared" si="818"/>
        <v>57.75</v>
      </c>
      <c r="H5778" s="435">
        <f t="shared" si="813"/>
        <v>0.58361551662063227</v>
      </c>
      <c r="I5778" s="577">
        <f t="shared" si="818"/>
        <v>57.75</v>
      </c>
      <c r="J5778" s="573">
        <f t="shared" si="814"/>
        <v>0.96547284190106675</v>
      </c>
    </row>
    <row r="5779" spans="1:10" x14ac:dyDescent="0.25">
      <c r="A5779">
        <f t="shared" si="815"/>
        <v>0.57760066331640192</v>
      </c>
      <c r="B5779" s="2">
        <f t="shared" si="810"/>
        <v>57.759999999997078</v>
      </c>
      <c r="C5779" s="428">
        <f t="shared" si="816"/>
        <v>57.76</v>
      </c>
      <c r="D5779" s="425">
        <f t="shared" si="811"/>
        <v>0.57760066331643112</v>
      </c>
      <c r="E5779" s="433">
        <f t="shared" si="817"/>
        <v>57.76</v>
      </c>
      <c r="F5779" s="430">
        <f t="shared" si="812"/>
        <v>0.58371265853107956</v>
      </c>
      <c r="G5779" s="439">
        <f t="shared" si="818"/>
        <v>57.76</v>
      </c>
      <c r="H5779" s="435">
        <f t="shared" si="813"/>
        <v>0.58371265853107956</v>
      </c>
      <c r="I5779" s="577">
        <f t="shared" si="818"/>
        <v>57.76</v>
      </c>
      <c r="J5779" s="573">
        <f t="shared" si="814"/>
        <v>0.96555779019242716</v>
      </c>
    </row>
    <row r="5780" spans="1:10" x14ac:dyDescent="0.25">
      <c r="A5780">
        <f t="shared" si="815"/>
        <v>0.57770066217088323</v>
      </c>
      <c r="B5780" s="2">
        <f t="shared" si="810"/>
        <v>57.769999999997076</v>
      </c>
      <c r="C5780" s="428">
        <f t="shared" si="816"/>
        <v>57.77</v>
      </c>
      <c r="D5780" s="425">
        <f t="shared" si="811"/>
        <v>0.57770066217091243</v>
      </c>
      <c r="E5780" s="433">
        <f t="shared" si="817"/>
        <v>57.77</v>
      </c>
      <c r="F5780" s="430">
        <f t="shared" si="812"/>
        <v>0.58380980186846321</v>
      </c>
      <c r="G5780" s="439">
        <f t="shared" si="818"/>
        <v>57.77</v>
      </c>
      <c r="H5780" s="435">
        <f t="shared" si="813"/>
        <v>0.58380980186846321</v>
      </c>
      <c r="I5780" s="577">
        <f t="shared" si="818"/>
        <v>57.77</v>
      </c>
      <c r="J5780" s="573">
        <f t="shared" si="814"/>
        <v>0.96564273965162739</v>
      </c>
    </row>
    <row r="5781" spans="1:10" x14ac:dyDescent="0.25">
      <c r="A5781">
        <f t="shared" si="815"/>
        <v>0.57780066102740268</v>
      </c>
      <c r="B5781" s="2">
        <f t="shared" si="810"/>
        <v>57.779999999997074</v>
      </c>
      <c r="C5781" s="428">
        <f t="shared" si="816"/>
        <v>57.78</v>
      </c>
      <c r="D5781" s="425">
        <f t="shared" si="811"/>
        <v>0.57780066102743199</v>
      </c>
      <c r="E5781" s="433">
        <f t="shared" si="817"/>
        <v>57.78</v>
      </c>
      <c r="F5781" s="430">
        <f t="shared" si="812"/>
        <v>0.58390694663204101</v>
      </c>
      <c r="G5781" s="439">
        <f t="shared" si="818"/>
        <v>57.78</v>
      </c>
      <c r="H5781" s="435">
        <f t="shared" si="813"/>
        <v>0.58390694663204101</v>
      </c>
      <c r="I5781" s="577">
        <f t="shared" si="818"/>
        <v>57.78</v>
      </c>
      <c r="J5781" s="573">
        <f t="shared" si="814"/>
        <v>0.96572769027853211</v>
      </c>
    </row>
    <row r="5782" spans="1:10" x14ac:dyDescent="0.25">
      <c r="A5782">
        <f t="shared" si="815"/>
        <v>0.57790065988595662</v>
      </c>
      <c r="B5782" s="2">
        <f t="shared" si="810"/>
        <v>57.789999999997072</v>
      </c>
      <c r="C5782" s="428">
        <f t="shared" si="816"/>
        <v>57.79</v>
      </c>
      <c r="D5782" s="425">
        <f t="shared" si="811"/>
        <v>0.57790065988598593</v>
      </c>
      <c r="E5782" s="433">
        <f t="shared" si="817"/>
        <v>57.79</v>
      </c>
      <c r="F5782" s="430">
        <f t="shared" si="812"/>
        <v>0.58400409282107135</v>
      </c>
      <c r="G5782" s="439">
        <f t="shared" si="818"/>
        <v>57.79</v>
      </c>
      <c r="H5782" s="435">
        <f t="shared" si="813"/>
        <v>0.58400409282107135</v>
      </c>
      <c r="I5782" s="577">
        <f t="shared" si="818"/>
        <v>57.79</v>
      </c>
      <c r="J5782" s="573">
        <f t="shared" si="814"/>
        <v>0.9658126420730051</v>
      </c>
    </row>
    <row r="5783" spans="1:10" x14ac:dyDescent="0.25">
      <c r="A5783">
        <f t="shared" si="815"/>
        <v>0.57800065874654105</v>
      </c>
      <c r="B5783" s="2">
        <f t="shared" si="810"/>
        <v>57.79999999999707</v>
      </c>
      <c r="C5783" s="428">
        <f t="shared" si="816"/>
        <v>57.8</v>
      </c>
      <c r="D5783" s="425">
        <f t="shared" si="811"/>
        <v>0.57800065874657036</v>
      </c>
      <c r="E5783" s="433">
        <f t="shared" si="817"/>
        <v>57.8</v>
      </c>
      <c r="F5783" s="430">
        <f t="shared" si="812"/>
        <v>0.5841012404348126</v>
      </c>
      <c r="G5783" s="439">
        <f t="shared" si="818"/>
        <v>57.8</v>
      </c>
      <c r="H5783" s="435">
        <f t="shared" si="813"/>
        <v>0.5841012404348126</v>
      </c>
      <c r="I5783" s="577">
        <f t="shared" si="818"/>
        <v>57.8</v>
      </c>
      <c r="J5783" s="573">
        <f t="shared" si="814"/>
        <v>0.96589759503491091</v>
      </c>
    </row>
    <row r="5784" spans="1:10" x14ac:dyDescent="0.25">
      <c r="A5784">
        <f t="shared" si="815"/>
        <v>0.57810065760915263</v>
      </c>
      <c r="B5784" s="2">
        <f t="shared" si="810"/>
        <v>57.809999999997068</v>
      </c>
      <c r="C5784" s="428">
        <f t="shared" si="816"/>
        <v>57.81</v>
      </c>
      <c r="D5784" s="425">
        <f t="shared" si="811"/>
        <v>0.57810065760918194</v>
      </c>
      <c r="E5784" s="433">
        <f t="shared" si="817"/>
        <v>57.81</v>
      </c>
      <c r="F5784" s="430">
        <f t="shared" si="812"/>
        <v>0.58419838947252412</v>
      </c>
      <c r="G5784" s="439">
        <f t="shared" si="818"/>
        <v>57.81</v>
      </c>
      <c r="H5784" s="435">
        <f t="shared" si="813"/>
        <v>0.58419838947252412</v>
      </c>
      <c r="I5784" s="577">
        <f t="shared" si="818"/>
        <v>57.81</v>
      </c>
      <c r="J5784" s="573">
        <f t="shared" si="814"/>
        <v>0.96598254916411297</v>
      </c>
    </row>
    <row r="5785" spans="1:10" x14ac:dyDescent="0.25">
      <c r="A5785">
        <f t="shared" si="815"/>
        <v>0.57820065647378738</v>
      </c>
      <c r="B5785" s="2">
        <f t="shared" si="810"/>
        <v>57.819999999997066</v>
      </c>
      <c r="C5785" s="428">
        <f t="shared" si="816"/>
        <v>57.82</v>
      </c>
      <c r="D5785" s="425">
        <f t="shared" si="811"/>
        <v>0.57820065647381669</v>
      </c>
      <c r="E5785" s="433">
        <f t="shared" si="817"/>
        <v>57.82</v>
      </c>
      <c r="F5785" s="430">
        <f t="shared" si="812"/>
        <v>0.58429553993346506</v>
      </c>
      <c r="G5785" s="439">
        <f t="shared" si="818"/>
        <v>57.82</v>
      </c>
      <c r="H5785" s="435">
        <f t="shared" si="813"/>
        <v>0.58429553993346506</v>
      </c>
      <c r="I5785" s="577">
        <f t="shared" si="818"/>
        <v>57.82</v>
      </c>
      <c r="J5785" s="573">
        <f t="shared" si="814"/>
        <v>0.9660675044604764</v>
      </c>
    </row>
    <row r="5786" spans="1:10" x14ac:dyDescent="0.25">
      <c r="A5786">
        <f t="shared" si="815"/>
        <v>0.57830065534044162</v>
      </c>
      <c r="B5786" s="2">
        <f t="shared" si="810"/>
        <v>57.829999999997064</v>
      </c>
      <c r="C5786" s="428">
        <f t="shared" si="816"/>
        <v>57.83</v>
      </c>
      <c r="D5786" s="425">
        <f t="shared" si="811"/>
        <v>0.57830065534047093</v>
      </c>
      <c r="E5786" s="433">
        <f t="shared" si="817"/>
        <v>57.83</v>
      </c>
      <c r="F5786" s="430">
        <f t="shared" si="812"/>
        <v>0.58439269181689513</v>
      </c>
      <c r="G5786" s="439">
        <f t="shared" si="818"/>
        <v>57.83</v>
      </c>
      <c r="H5786" s="435">
        <f t="shared" si="813"/>
        <v>0.58439269181689513</v>
      </c>
      <c r="I5786" s="577">
        <f t="shared" si="818"/>
        <v>57.83</v>
      </c>
      <c r="J5786" s="573">
        <f t="shared" si="814"/>
        <v>0.96615246092386442</v>
      </c>
    </row>
    <row r="5787" spans="1:10" x14ac:dyDescent="0.25">
      <c r="A5787">
        <f t="shared" si="815"/>
        <v>0.57840065420911191</v>
      </c>
      <c r="B5787" s="2">
        <f t="shared" si="810"/>
        <v>57.839999999997062</v>
      </c>
      <c r="C5787" s="428">
        <f t="shared" si="816"/>
        <v>57.84</v>
      </c>
      <c r="D5787" s="425">
        <f t="shared" si="811"/>
        <v>0.57840065420914122</v>
      </c>
      <c r="E5787" s="433">
        <f t="shared" si="817"/>
        <v>57.84</v>
      </c>
      <c r="F5787" s="430">
        <f t="shared" si="812"/>
        <v>0.58448984512207469</v>
      </c>
      <c r="G5787" s="439">
        <f t="shared" si="818"/>
        <v>57.84</v>
      </c>
      <c r="H5787" s="435">
        <f t="shared" si="813"/>
        <v>0.58448984512207469</v>
      </c>
      <c r="I5787" s="577">
        <f t="shared" si="818"/>
        <v>57.84</v>
      </c>
      <c r="J5787" s="573">
        <f t="shared" si="814"/>
        <v>0.96623741855414214</v>
      </c>
    </row>
    <row r="5788" spans="1:10" x14ac:dyDescent="0.25">
      <c r="A5788">
        <f t="shared" si="815"/>
        <v>0.57850065307979415</v>
      </c>
      <c r="B5788" s="2">
        <f t="shared" si="810"/>
        <v>57.84999999999706</v>
      </c>
      <c r="C5788" s="428">
        <f t="shared" si="816"/>
        <v>57.85</v>
      </c>
      <c r="D5788" s="425">
        <f t="shared" si="811"/>
        <v>0.57850065307982357</v>
      </c>
      <c r="E5788" s="433">
        <f t="shared" si="817"/>
        <v>57.85</v>
      </c>
      <c r="F5788" s="430">
        <f t="shared" si="812"/>
        <v>0.58458699984826412</v>
      </c>
      <c r="G5788" s="439">
        <f t="shared" si="818"/>
        <v>57.85</v>
      </c>
      <c r="H5788" s="435">
        <f t="shared" si="813"/>
        <v>0.58458699984826412</v>
      </c>
      <c r="I5788" s="577">
        <f t="shared" si="818"/>
        <v>57.85</v>
      </c>
      <c r="J5788" s="573">
        <f t="shared" si="814"/>
        <v>0.96632237735117332</v>
      </c>
    </row>
    <row r="5789" spans="1:10" x14ac:dyDescent="0.25">
      <c r="A5789">
        <f t="shared" si="815"/>
        <v>0.57860065195248489</v>
      </c>
      <c r="B5789" s="2">
        <f t="shared" si="810"/>
        <v>57.859999999997058</v>
      </c>
      <c r="C5789" s="428">
        <f t="shared" si="816"/>
        <v>57.86</v>
      </c>
      <c r="D5789" s="425">
        <f t="shared" si="811"/>
        <v>0.57860065195251431</v>
      </c>
      <c r="E5789" s="433">
        <f t="shared" si="817"/>
        <v>57.86</v>
      </c>
      <c r="F5789" s="430">
        <f t="shared" si="812"/>
        <v>0.58468415599472456</v>
      </c>
      <c r="G5789" s="439">
        <f t="shared" si="818"/>
        <v>57.86</v>
      </c>
      <c r="H5789" s="435">
        <f t="shared" si="813"/>
        <v>0.58468415599472456</v>
      </c>
      <c r="I5789" s="577">
        <f t="shared" si="818"/>
        <v>57.86</v>
      </c>
      <c r="J5789" s="573">
        <f t="shared" si="814"/>
        <v>0.96640733731482209</v>
      </c>
    </row>
    <row r="5790" spans="1:10" x14ac:dyDescent="0.25">
      <c r="A5790">
        <f t="shared" si="815"/>
        <v>0.57870065082718058</v>
      </c>
      <c r="B5790" s="2">
        <f t="shared" si="810"/>
        <v>57.869999999997056</v>
      </c>
      <c r="C5790" s="428">
        <f t="shared" si="816"/>
        <v>57.87</v>
      </c>
      <c r="D5790" s="425">
        <f t="shared" si="811"/>
        <v>0.57870065082721001</v>
      </c>
      <c r="E5790" s="433">
        <f t="shared" si="817"/>
        <v>57.87</v>
      </c>
      <c r="F5790" s="430">
        <f t="shared" si="812"/>
        <v>0.58478131356071716</v>
      </c>
      <c r="G5790" s="439">
        <f t="shared" si="818"/>
        <v>57.87</v>
      </c>
      <c r="H5790" s="435">
        <f t="shared" si="813"/>
        <v>0.58478131356071716</v>
      </c>
      <c r="I5790" s="577">
        <f t="shared" si="818"/>
        <v>57.87</v>
      </c>
      <c r="J5790" s="573">
        <f t="shared" si="814"/>
        <v>0.96649229844495277</v>
      </c>
    </row>
    <row r="5791" spans="1:10" x14ac:dyDescent="0.25">
      <c r="A5791">
        <f t="shared" si="815"/>
        <v>0.57880064970387723</v>
      </c>
      <c r="B5791" s="2">
        <f t="shared" si="810"/>
        <v>57.879999999997054</v>
      </c>
      <c r="C5791" s="428">
        <f t="shared" si="816"/>
        <v>57.88</v>
      </c>
      <c r="D5791" s="425">
        <f t="shared" si="811"/>
        <v>0.57880064970390677</v>
      </c>
      <c r="E5791" s="433">
        <f t="shared" si="817"/>
        <v>57.88</v>
      </c>
      <c r="F5791" s="430">
        <f t="shared" si="812"/>
        <v>0.58487847254550385</v>
      </c>
      <c r="G5791" s="439">
        <f t="shared" si="818"/>
        <v>57.88</v>
      </c>
      <c r="H5791" s="435">
        <f t="shared" si="813"/>
        <v>0.58487847254550385</v>
      </c>
      <c r="I5791" s="577">
        <f t="shared" si="818"/>
        <v>57.88</v>
      </c>
      <c r="J5791" s="573">
        <f t="shared" si="814"/>
        <v>0.96657726074143024</v>
      </c>
    </row>
    <row r="5792" spans="1:10" x14ac:dyDescent="0.25">
      <c r="A5792">
        <f t="shared" si="815"/>
        <v>0.57890064858257151</v>
      </c>
      <c r="B5792" s="2">
        <f t="shared" ref="B5792:B5855" si="819">B5791+0.01</f>
        <v>57.889999999997052</v>
      </c>
      <c r="C5792" s="428">
        <f t="shared" si="816"/>
        <v>57.89</v>
      </c>
      <c r="D5792" s="425">
        <f t="shared" si="811"/>
        <v>0.57890064858260104</v>
      </c>
      <c r="E5792" s="433">
        <f t="shared" si="817"/>
        <v>57.89</v>
      </c>
      <c r="F5792" s="430">
        <f t="shared" si="812"/>
        <v>0.58497563294834642</v>
      </c>
      <c r="G5792" s="439">
        <f t="shared" si="818"/>
        <v>57.89</v>
      </c>
      <c r="H5792" s="435">
        <f t="shared" si="813"/>
        <v>0.58497563294834642</v>
      </c>
      <c r="I5792" s="577">
        <f t="shared" si="818"/>
        <v>57.89</v>
      </c>
      <c r="J5792" s="573">
        <f t="shared" si="814"/>
        <v>0.96666222420411785</v>
      </c>
    </row>
    <row r="5793" spans="1:10" x14ac:dyDescent="0.25">
      <c r="A5793">
        <f t="shared" si="815"/>
        <v>0.57900064746325963</v>
      </c>
      <c r="B5793" s="2">
        <f t="shared" si="819"/>
        <v>57.89999999999705</v>
      </c>
      <c r="C5793" s="428">
        <f t="shared" si="816"/>
        <v>57.9</v>
      </c>
      <c r="D5793" s="425">
        <f t="shared" si="811"/>
        <v>0.57900064746328905</v>
      </c>
      <c r="E5793" s="433">
        <f t="shared" si="817"/>
        <v>57.9</v>
      </c>
      <c r="F5793" s="430">
        <f t="shared" si="812"/>
        <v>0.5850727947685076</v>
      </c>
      <c r="G5793" s="439">
        <f t="shared" si="818"/>
        <v>57.9</v>
      </c>
      <c r="H5793" s="435">
        <f t="shared" si="813"/>
        <v>0.5850727947685076</v>
      </c>
      <c r="I5793" s="577">
        <f t="shared" si="818"/>
        <v>57.9</v>
      </c>
      <c r="J5793" s="573">
        <f t="shared" si="814"/>
        <v>0.96674718883288091</v>
      </c>
    </row>
    <row r="5794" spans="1:10" x14ac:dyDescent="0.25">
      <c r="A5794">
        <f t="shared" si="815"/>
        <v>0.57910064634593783</v>
      </c>
      <c r="B5794" s="2">
        <f t="shared" si="819"/>
        <v>57.909999999997048</v>
      </c>
      <c r="C5794" s="428">
        <f t="shared" si="816"/>
        <v>57.91</v>
      </c>
      <c r="D5794" s="425">
        <f t="shared" si="811"/>
        <v>0.57910064634596736</v>
      </c>
      <c r="E5794" s="433">
        <f t="shared" si="817"/>
        <v>57.91</v>
      </c>
      <c r="F5794" s="430">
        <f t="shared" si="812"/>
        <v>0.58516995800525029</v>
      </c>
      <c r="G5794" s="439">
        <f t="shared" si="818"/>
        <v>57.91</v>
      </c>
      <c r="H5794" s="435">
        <f t="shared" si="813"/>
        <v>0.58516995800525029</v>
      </c>
      <c r="I5794" s="577">
        <f t="shared" si="818"/>
        <v>57.91</v>
      </c>
      <c r="J5794" s="573">
        <f t="shared" si="814"/>
        <v>0.96683215462758332</v>
      </c>
    </row>
    <row r="5795" spans="1:10" x14ac:dyDescent="0.25">
      <c r="A5795">
        <f t="shared" si="815"/>
        <v>0.57920064523060255</v>
      </c>
      <c r="B5795" s="2">
        <f t="shared" si="819"/>
        <v>57.919999999997046</v>
      </c>
      <c r="C5795" s="428">
        <f t="shared" si="816"/>
        <v>57.92</v>
      </c>
      <c r="D5795" s="425">
        <f t="shared" si="811"/>
        <v>0.57920064523063219</v>
      </c>
      <c r="E5795" s="433">
        <f t="shared" si="817"/>
        <v>57.92</v>
      </c>
      <c r="F5795" s="430">
        <f t="shared" si="812"/>
        <v>0.58526712265783742</v>
      </c>
      <c r="G5795" s="439">
        <f t="shared" si="818"/>
        <v>57.92</v>
      </c>
      <c r="H5795" s="435">
        <f t="shared" si="813"/>
        <v>0.58526712265783742</v>
      </c>
      <c r="I5795" s="577">
        <f t="shared" si="818"/>
        <v>57.92</v>
      </c>
      <c r="J5795" s="573">
        <f t="shared" si="814"/>
        <v>0.96691712158808929</v>
      </c>
    </row>
    <row r="5796" spans="1:10" x14ac:dyDescent="0.25">
      <c r="A5796">
        <f t="shared" si="815"/>
        <v>0.57930064411725035</v>
      </c>
      <c r="B5796" s="2">
        <f t="shared" si="819"/>
        <v>57.929999999997044</v>
      </c>
      <c r="C5796" s="428">
        <f t="shared" si="816"/>
        <v>57.93</v>
      </c>
      <c r="D5796" s="425">
        <f t="shared" si="811"/>
        <v>0.57930064411727988</v>
      </c>
      <c r="E5796" s="433">
        <f t="shared" si="817"/>
        <v>57.93</v>
      </c>
      <c r="F5796" s="430">
        <f t="shared" si="812"/>
        <v>0.58536428872553314</v>
      </c>
      <c r="G5796" s="439">
        <f t="shared" si="818"/>
        <v>57.93</v>
      </c>
      <c r="H5796" s="435">
        <f t="shared" si="813"/>
        <v>0.58536428872553314</v>
      </c>
      <c r="I5796" s="577">
        <f t="shared" si="818"/>
        <v>57.93</v>
      </c>
      <c r="J5796" s="573">
        <f t="shared" si="814"/>
        <v>0.96700208971426371</v>
      </c>
    </row>
    <row r="5797" spans="1:10" x14ac:dyDescent="0.25">
      <c r="A5797">
        <f t="shared" si="815"/>
        <v>0.57940064300587724</v>
      </c>
      <c r="B5797" s="2">
        <f t="shared" si="819"/>
        <v>57.939999999997042</v>
      </c>
      <c r="C5797" s="428">
        <f t="shared" si="816"/>
        <v>57.94</v>
      </c>
      <c r="D5797" s="425">
        <f t="shared" si="811"/>
        <v>0.57940064300590688</v>
      </c>
      <c r="E5797" s="433">
        <f t="shared" si="817"/>
        <v>57.94</v>
      </c>
      <c r="F5797" s="430">
        <f t="shared" si="812"/>
        <v>0.58546145620760104</v>
      </c>
      <c r="G5797" s="439">
        <f t="shared" si="818"/>
        <v>57.94</v>
      </c>
      <c r="H5797" s="435">
        <f t="shared" si="813"/>
        <v>0.58546145620760104</v>
      </c>
      <c r="I5797" s="577">
        <f t="shared" si="818"/>
        <v>57.94</v>
      </c>
      <c r="J5797" s="573">
        <f t="shared" si="814"/>
        <v>0.96708705900597014</v>
      </c>
    </row>
    <row r="5798" spans="1:10" x14ac:dyDescent="0.25">
      <c r="A5798">
        <f t="shared" si="815"/>
        <v>0.57950064189647998</v>
      </c>
      <c r="B5798" s="2">
        <f t="shared" si="819"/>
        <v>57.94999999999704</v>
      </c>
      <c r="C5798" s="428">
        <f t="shared" si="816"/>
        <v>57.95</v>
      </c>
      <c r="D5798" s="425">
        <f t="shared" si="811"/>
        <v>0.57950064189650952</v>
      </c>
      <c r="E5798" s="433">
        <f t="shared" si="817"/>
        <v>57.95</v>
      </c>
      <c r="F5798" s="430">
        <f t="shared" si="812"/>
        <v>0.58555862510330592</v>
      </c>
      <c r="G5798" s="439">
        <f t="shared" si="818"/>
        <v>57.95</v>
      </c>
      <c r="H5798" s="435">
        <f t="shared" si="813"/>
        <v>0.58555862510330592</v>
      </c>
      <c r="I5798" s="577">
        <f t="shared" si="818"/>
        <v>57.95</v>
      </c>
      <c r="J5798" s="573">
        <f t="shared" si="814"/>
        <v>0.96717202946307435</v>
      </c>
    </row>
    <row r="5799" spans="1:10" x14ac:dyDescent="0.25">
      <c r="A5799">
        <f t="shared" si="815"/>
        <v>0.57960064078905471</v>
      </c>
      <c r="B5799" s="2">
        <f t="shared" si="819"/>
        <v>57.959999999997038</v>
      </c>
      <c r="C5799" s="428">
        <f t="shared" si="816"/>
        <v>57.96</v>
      </c>
      <c r="D5799" s="425">
        <f t="shared" si="811"/>
        <v>0.57960064078908424</v>
      </c>
      <c r="E5799" s="433">
        <f t="shared" si="817"/>
        <v>57.96</v>
      </c>
      <c r="F5799" s="430">
        <f t="shared" si="812"/>
        <v>0.58565579541191226</v>
      </c>
      <c r="G5799" s="439">
        <f t="shared" si="818"/>
        <v>57.96</v>
      </c>
      <c r="H5799" s="435">
        <f t="shared" si="813"/>
        <v>0.58565579541191226</v>
      </c>
      <c r="I5799" s="577">
        <f t="shared" si="818"/>
        <v>57.96</v>
      </c>
      <c r="J5799" s="573">
        <f t="shared" si="814"/>
        <v>0.96725700108543966</v>
      </c>
    </row>
    <row r="5800" spans="1:10" x14ac:dyDescent="0.25">
      <c r="A5800">
        <f t="shared" si="815"/>
        <v>0.57970063968359775</v>
      </c>
      <c r="B5800" s="2">
        <f t="shared" si="819"/>
        <v>57.969999999997036</v>
      </c>
      <c r="C5800" s="428">
        <f t="shared" si="816"/>
        <v>57.97</v>
      </c>
      <c r="D5800" s="425">
        <f t="shared" si="811"/>
        <v>0.57970063968362751</v>
      </c>
      <c r="E5800" s="433">
        <f t="shared" si="817"/>
        <v>57.97</v>
      </c>
      <c r="F5800" s="430">
        <f t="shared" si="812"/>
        <v>0.58575296713268543</v>
      </c>
      <c r="G5800" s="439">
        <f t="shared" si="818"/>
        <v>57.97</v>
      </c>
      <c r="H5800" s="435">
        <f t="shared" si="813"/>
        <v>0.58575296713268543</v>
      </c>
      <c r="I5800" s="577">
        <f t="shared" si="818"/>
        <v>57.97</v>
      </c>
      <c r="J5800" s="573">
        <f t="shared" si="814"/>
        <v>0.96734197387293108</v>
      </c>
    </row>
    <row r="5801" spans="1:10" x14ac:dyDescent="0.25">
      <c r="A5801">
        <f t="shared" si="815"/>
        <v>0.57980063858010578</v>
      </c>
      <c r="B5801" s="2">
        <f t="shared" si="819"/>
        <v>57.979999999997034</v>
      </c>
      <c r="C5801" s="428">
        <f t="shared" si="816"/>
        <v>57.98</v>
      </c>
      <c r="D5801" s="425">
        <f t="shared" si="811"/>
        <v>0.57980063858013553</v>
      </c>
      <c r="E5801" s="433">
        <f t="shared" si="817"/>
        <v>57.98</v>
      </c>
      <c r="F5801" s="430">
        <f t="shared" si="812"/>
        <v>0.5858501402648908</v>
      </c>
      <c r="G5801" s="439">
        <f t="shared" si="818"/>
        <v>57.98</v>
      </c>
      <c r="H5801" s="435">
        <f t="shared" si="813"/>
        <v>0.5858501402648908</v>
      </c>
      <c r="I5801" s="577">
        <f t="shared" si="818"/>
        <v>57.98</v>
      </c>
      <c r="J5801" s="573">
        <f t="shared" si="814"/>
        <v>0.96742694782541272</v>
      </c>
    </row>
    <row r="5802" spans="1:10" x14ac:dyDescent="0.25">
      <c r="A5802">
        <f t="shared" si="815"/>
        <v>0.57990063747857501</v>
      </c>
      <c r="B5802" s="2">
        <f t="shared" si="819"/>
        <v>57.989999999997032</v>
      </c>
      <c r="C5802" s="428">
        <f t="shared" si="816"/>
        <v>57.99</v>
      </c>
      <c r="D5802" s="425">
        <f t="shared" si="811"/>
        <v>0.57990063747860476</v>
      </c>
      <c r="E5802" s="433">
        <f t="shared" si="817"/>
        <v>57.99</v>
      </c>
      <c r="F5802" s="430">
        <f t="shared" si="812"/>
        <v>0.58594731480779472</v>
      </c>
      <c r="G5802" s="439">
        <f t="shared" si="818"/>
        <v>57.99</v>
      </c>
      <c r="H5802" s="435">
        <f t="shared" si="813"/>
        <v>0.58594731480779472</v>
      </c>
      <c r="I5802" s="577">
        <f t="shared" si="818"/>
        <v>57.99</v>
      </c>
      <c r="J5802" s="573">
        <f t="shared" si="814"/>
        <v>0.96751192294274979</v>
      </c>
    </row>
    <row r="5803" spans="1:10" x14ac:dyDescent="0.25">
      <c r="A5803">
        <f t="shared" si="815"/>
        <v>0.58000063637900201</v>
      </c>
      <c r="B5803" s="2">
        <f t="shared" si="819"/>
        <v>57.99999999999703</v>
      </c>
      <c r="C5803" s="428">
        <f t="shared" si="816"/>
        <v>58</v>
      </c>
      <c r="D5803" s="425">
        <f t="shared" si="811"/>
        <v>0.58000063637903154</v>
      </c>
      <c r="E5803" s="433">
        <f t="shared" si="817"/>
        <v>58</v>
      </c>
      <c r="F5803" s="430">
        <f t="shared" si="812"/>
        <v>0.58604449076066323</v>
      </c>
      <c r="G5803" s="439">
        <f t="shared" si="818"/>
        <v>58</v>
      </c>
      <c r="H5803" s="435">
        <f t="shared" si="813"/>
        <v>0.58604449076066323</v>
      </c>
      <c r="I5803" s="577">
        <f t="shared" si="818"/>
        <v>58</v>
      </c>
      <c r="J5803" s="573">
        <f t="shared" si="814"/>
        <v>0.96759689922480618</v>
      </c>
    </row>
    <row r="5804" spans="1:10" x14ac:dyDescent="0.25">
      <c r="A5804">
        <f t="shared" si="815"/>
        <v>0.58010063528138289</v>
      </c>
      <c r="B5804" s="2">
        <f t="shared" si="819"/>
        <v>58.009999999997028</v>
      </c>
      <c r="C5804" s="428">
        <f t="shared" si="816"/>
        <v>58.01</v>
      </c>
      <c r="D5804" s="425">
        <f t="shared" si="811"/>
        <v>0.58010063528141265</v>
      </c>
      <c r="E5804" s="433">
        <f t="shared" si="817"/>
        <v>58.01</v>
      </c>
      <c r="F5804" s="430">
        <f t="shared" si="812"/>
        <v>0.58614166812276303</v>
      </c>
      <c r="G5804" s="439">
        <f t="shared" si="818"/>
        <v>58.01</v>
      </c>
      <c r="H5804" s="435">
        <f t="shared" si="813"/>
        <v>0.58614166812276303</v>
      </c>
      <c r="I5804" s="577">
        <f t="shared" si="818"/>
        <v>58.01</v>
      </c>
      <c r="J5804" s="573">
        <f t="shared" si="814"/>
        <v>0.96768187667144701</v>
      </c>
    </row>
    <row r="5805" spans="1:10" x14ac:dyDescent="0.25">
      <c r="A5805">
        <f t="shared" si="815"/>
        <v>0.58020063418571455</v>
      </c>
      <c r="B5805" s="2">
        <f t="shared" si="819"/>
        <v>58.019999999997026</v>
      </c>
      <c r="C5805" s="428">
        <f t="shared" si="816"/>
        <v>58.02</v>
      </c>
      <c r="D5805" s="425">
        <f t="shared" si="811"/>
        <v>0.5802006341857443</v>
      </c>
      <c r="E5805" s="433">
        <f t="shared" si="817"/>
        <v>58.02</v>
      </c>
      <c r="F5805" s="430">
        <f t="shared" si="812"/>
        <v>0.58623884689336136</v>
      </c>
      <c r="G5805" s="439">
        <f t="shared" si="818"/>
        <v>58.02</v>
      </c>
      <c r="H5805" s="435">
        <f t="shared" si="813"/>
        <v>0.58623884689336136</v>
      </c>
      <c r="I5805" s="577">
        <f t="shared" si="818"/>
        <v>58.02</v>
      </c>
      <c r="J5805" s="573">
        <f t="shared" si="814"/>
        <v>0.96776685528253625</v>
      </c>
    </row>
    <row r="5806" spans="1:10" x14ac:dyDescent="0.25">
      <c r="A5806">
        <f t="shared" si="815"/>
        <v>0.58030063309199298</v>
      </c>
      <c r="B5806" s="2">
        <f t="shared" si="819"/>
        <v>58.029999999997024</v>
      </c>
      <c r="C5806" s="428">
        <f t="shared" si="816"/>
        <v>58.03</v>
      </c>
      <c r="D5806" s="425">
        <f t="shared" si="811"/>
        <v>0.58030063309202273</v>
      </c>
      <c r="E5806" s="433">
        <f t="shared" si="817"/>
        <v>58.03</v>
      </c>
      <c r="F5806" s="430">
        <f t="shared" si="812"/>
        <v>0.58633602707172572</v>
      </c>
      <c r="G5806" s="439">
        <f t="shared" si="818"/>
        <v>58.03</v>
      </c>
      <c r="H5806" s="435">
        <f t="shared" si="813"/>
        <v>0.58633602707172572</v>
      </c>
      <c r="I5806" s="577">
        <f t="shared" si="818"/>
        <v>58.03</v>
      </c>
      <c r="J5806" s="573">
        <f t="shared" si="814"/>
        <v>0.96785183505793893</v>
      </c>
    </row>
    <row r="5807" spans="1:10" x14ac:dyDescent="0.25">
      <c r="A5807">
        <f t="shared" si="815"/>
        <v>0.58040063200021486</v>
      </c>
      <c r="B5807" s="2">
        <f t="shared" si="819"/>
        <v>58.039999999997022</v>
      </c>
      <c r="C5807" s="428">
        <f t="shared" si="816"/>
        <v>58.04</v>
      </c>
      <c r="D5807" s="425">
        <f t="shared" si="811"/>
        <v>0.58040063200024461</v>
      </c>
      <c r="E5807" s="433">
        <f t="shared" si="817"/>
        <v>58.04</v>
      </c>
      <c r="F5807" s="430">
        <f t="shared" si="812"/>
        <v>0.58643320865712389</v>
      </c>
      <c r="G5807" s="439">
        <f t="shared" si="818"/>
        <v>58.04</v>
      </c>
      <c r="H5807" s="435">
        <f t="shared" si="813"/>
        <v>0.58643320865712389</v>
      </c>
      <c r="I5807" s="577">
        <f t="shared" si="818"/>
        <v>58.04</v>
      </c>
      <c r="J5807" s="573">
        <f t="shared" si="814"/>
        <v>0.96793681599751979</v>
      </c>
    </row>
    <row r="5808" spans="1:10" x14ac:dyDescent="0.25">
      <c r="A5808">
        <f t="shared" si="815"/>
        <v>0.58050063091037662</v>
      </c>
      <c r="B5808" s="2">
        <f t="shared" si="819"/>
        <v>58.04999999999702</v>
      </c>
      <c r="C5808" s="428">
        <f t="shared" si="816"/>
        <v>58.05</v>
      </c>
      <c r="D5808" s="425">
        <f t="shared" si="811"/>
        <v>0.58050063091040638</v>
      </c>
      <c r="E5808" s="433">
        <f t="shared" si="817"/>
        <v>58.05</v>
      </c>
      <c r="F5808" s="430">
        <f t="shared" si="812"/>
        <v>0.58653039164882426</v>
      </c>
      <c r="G5808" s="439">
        <f t="shared" si="818"/>
        <v>58.05</v>
      </c>
      <c r="H5808" s="435">
        <f t="shared" si="813"/>
        <v>0.58653039164882426</v>
      </c>
      <c r="I5808" s="577">
        <f t="shared" si="818"/>
        <v>58.05</v>
      </c>
      <c r="J5808" s="573">
        <f t="shared" si="814"/>
        <v>0.96802179810114319</v>
      </c>
    </row>
    <row r="5809" spans="1:10" x14ac:dyDescent="0.25">
      <c r="A5809">
        <f t="shared" si="815"/>
        <v>0.58060062982247462</v>
      </c>
      <c r="B5809" s="2">
        <f t="shared" si="819"/>
        <v>58.059999999997018</v>
      </c>
      <c r="C5809" s="428">
        <f t="shared" si="816"/>
        <v>58.06</v>
      </c>
      <c r="D5809" s="425">
        <f t="shared" si="811"/>
        <v>0.58060062982250438</v>
      </c>
      <c r="E5809" s="433">
        <f t="shared" si="817"/>
        <v>58.06</v>
      </c>
      <c r="F5809" s="430">
        <f t="shared" si="812"/>
        <v>0.5866275760460955</v>
      </c>
      <c r="G5809" s="439">
        <f t="shared" si="818"/>
        <v>58.06</v>
      </c>
      <c r="H5809" s="435">
        <f t="shared" si="813"/>
        <v>0.5866275760460955</v>
      </c>
      <c r="I5809" s="577">
        <f t="shared" si="818"/>
        <v>58.06</v>
      </c>
      <c r="J5809" s="573">
        <f t="shared" si="814"/>
        <v>0.96810678136867401</v>
      </c>
    </row>
    <row r="5810" spans="1:10" x14ac:dyDescent="0.25">
      <c r="A5810">
        <f t="shared" si="815"/>
        <v>0.5807006287365053</v>
      </c>
      <c r="B5810" s="2">
        <f t="shared" si="819"/>
        <v>58.069999999997016</v>
      </c>
      <c r="C5810" s="428">
        <f t="shared" si="816"/>
        <v>58.07</v>
      </c>
      <c r="D5810" s="425">
        <f t="shared" si="811"/>
        <v>0.58070062873653516</v>
      </c>
      <c r="E5810" s="433">
        <f t="shared" si="817"/>
        <v>58.07</v>
      </c>
      <c r="F5810" s="430">
        <f t="shared" si="812"/>
        <v>0.58672476184820643</v>
      </c>
      <c r="G5810" s="439">
        <f t="shared" si="818"/>
        <v>58.07</v>
      </c>
      <c r="H5810" s="435">
        <f t="shared" si="813"/>
        <v>0.58672476184820643</v>
      </c>
      <c r="I5810" s="577">
        <f t="shared" si="818"/>
        <v>58.07</v>
      </c>
      <c r="J5810" s="573">
        <f t="shared" si="814"/>
        <v>0.96819176579997668</v>
      </c>
    </row>
    <row r="5811" spans="1:10" x14ac:dyDescent="0.25">
      <c r="A5811">
        <f t="shared" si="815"/>
        <v>0.58080062765246543</v>
      </c>
      <c r="B5811" s="2">
        <f t="shared" si="819"/>
        <v>58.079999999997014</v>
      </c>
      <c r="C5811" s="428">
        <f t="shared" si="816"/>
        <v>58.08</v>
      </c>
      <c r="D5811" s="425">
        <f t="shared" si="811"/>
        <v>0.58080062765249529</v>
      </c>
      <c r="E5811" s="433">
        <f t="shared" si="817"/>
        <v>58.08</v>
      </c>
      <c r="F5811" s="430">
        <f t="shared" si="812"/>
        <v>0.58682194905442664</v>
      </c>
      <c r="G5811" s="439">
        <f t="shared" si="818"/>
        <v>58.08</v>
      </c>
      <c r="H5811" s="435">
        <f t="shared" si="813"/>
        <v>0.58682194905442664</v>
      </c>
      <c r="I5811" s="577">
        <f t="shared" si="818"/>
        <v>58.08</v>
      </c>
      <c r="J5811" s="573">
        <f t="shared" si="814"/>
        <v>0.96827675139491631</v>
      </c>
    </row>
    <row r="5812" spans="1:10" x14ac:dyDescent="0.25">
      <c r="A5812">
        <f t="shared" si="815"/>
        <v>0.58090062657035113</v>
      </c>
      <c r="B5812" s="2">
        <f t="shared" si="819"/>
        <v>58.089999999997012</v>
      </c>
      <c r="C5812" s="428">
        <f t="shared" si="816"/>
        <v>58.09</v>
      </c>
      <c r="D5812" s="425">
        <f t="shared" si="811"/>
        <v>0.58090062657038088</v>
      </c>
      <c r="E5812" s="433">
        <f t="shared" si="817"/>
        <v>58.09</v>
      </c>
      <c r="F5812" s="430">
        <f t="shared" si="812"/>
        <v>0.58691913766402581</v>
      </c>
      <c r="G5812" s="439">
        <f t="shared" si="818"/>
        <v>58.09</v>
      </c>
      <c r="H5812" s="435">
        <f t="shared" si="813"/>
        <v>0.58691913766402581</v>
      </c>
      <c r="I5812" s="577">
        <f t="shared" si="818"/>
        <v>58.09</v>
      </c>
      <c r="J5812" s="573">
        <f t="shared" si="814"/>
        <v>0.96836173815335735</v>
      </c>
    </row>
    <row r="5813" spans="1:10" x14ac:dyDescent="0.25">
      <c r="A5813">
        <f t="shared" si="815"/>
        <v>0.58100062549015896</v>
      </c>
      <c r="B5813" s="2">
        <f t="shared" si="819"/>
        <v>58.09999999999701</v>
      </c>
      <c r="C5813" s="428">
        <f t="shared" si="816"/>
        <v>58.1</v>
      </c>
      <c r="D5813" s="425">
        <f t="shared" si="811"/>
        <v>0.58100062549018883</v>
      </c>
      <c r="E5813" s="433">
        <f t="shared" si="817"/>
        <v>58.1</v>
      </c>
      <c r="F5813" s="430">
        <f t="shared" si="812"/>
        <v>0.58701632767627432</v>
      </c>
      <c r="G5813" s="439">
        <f t="shared" si="818"/>
        <v>58.1</v>
      </c>
      <c r="H5813" s="435">
        <f t="shared" si="813"/>
        <v>0.58701632767627432</v>
      </c>
      <c r="I5813" s="577">
        <f t="shared" si="818"/>
        <v>58.1</v>
      </c>
      <c r="J5813" s="573">
        <f t="shared" si="814"/>
        <v>0.96844672607516458</v>
      </c>
    </row>
    <row r="5814" spans="1:10" x14ac:dyDescent="0.25">
      <c r="A5814">
        <f t="shared" si="815"/>
        <v>0.58110062441188559</v>
      </c>
      <c r="B5814" s="2">
        <f t="shared" si="819"/>
        <v>58.109999999997008</v>
      </c>
      <c r="C5814" s="428">
        <f t="shared" si="816"/>
        <v>58.11</v>
      </c>
      <c r="D5814" s="425">
        <f t="shared" si="811"/>
        <v>0.58110062441191546</v>
      </c>
      <c r="E5814" s="433">
        <f t="shared" si="817"/>
        <v>58.11</v>
      </c>
      <c r="F5814" s="430">
        <f t="shared" si="812"/>
        <v>0.58711351909044251</v>
      </c>
      <c r="G5814" s="439">
        <f t="shared" si="818"/>
        <v>58.11</v>
      </c>
      <c r="H5814" s="435">
        <f t="shared" si="813"/>
        <v>0.58711351909044251</v>
      </c>
      <c r="I5814" s="577">
        <f t="shared" si="818"/>
        <v>58.11</v>
      </c>
      <c r="J5814" s="573">
        <f t="shared" si="814"/>
        <v>0.96853171516020309</v>
      </c>
    </row>
    <row r="5815" spans="1:10" x14ac:dyDescent="0.25">
      <c r="A5815">
        <f t="shared" si="815"/>
        <v>0.58120062333552736</v>
      </c>
      <c r="B5815" s="2">
        <f t="shared" si="819"/>
        <v>58.119999999997006</v>
      </c>
      <c r="C5815" s="428">
        <f t="shared" si="816"/>
        <v>58.12</v>
      </c>
      <c r="D5815" s="425">
        <f t="shared" si="811"/>
        <v>0.58120062333555722</v>
      </c>
      <c r="E5815" s="433">
        <f t="shared" si="817"/>
        <v>58.12</v>
      </c>
      <c r="F5815" s="430">
        <f t="shared" si="812"/>
        <v>0.58721071190580143</v>
      </c>
      <c r="G5815" s="439">
        <f t="shared" si="818"/>
        <v>58.12</v>
      </c>
      <c r="H5815" s="435">
        <f t="shared" si="813"/>
        <v>0.58721071190580143</v>
      </c>
      <c r="I5815" s="577">
        <f t="shared" si="818"/>
        <v>58.12</v>
      </c>
      <c r="J5815" s="573">
        <f t="shared" si="814"/>
        <v>0.96861670540833733</v>
      </c>
    </row>
    <row r="5816" spans="1:10" x14ac:dyDescent="0.25">
      <c r="A5816">
        <f t="shared" si="815"/>
        <v>0.5813006222610807</v>
      </c>
      <c r="B5816" s="2">
        <f t="shared" si="819"/>
        <v>58.129999999997004</v>
      </c>
      <c r="C5816" s="428">
        <f t="shared" si="816"/>
        <v>58.13</v>
      </c>
      <c r="D5816" s="425">
        <f t="shared" si="811"/>
        <v>0.58130062226111068</v>
      </c>
      <c r="E5816" s="433">
        <f t="shared" si="817"/>
        <v>58.13</v>
      </c>
      <c r="F5816" s="430">
        <f t="shared" si="812"/>
        <v>0.58730790612162243</v>
      </c>
      <c r="G5816" s="439">
        <f t="shared" si="818"/>
        <v>58.13</v>
      </c>
      <c r="H5816" s="435">
        <f t="shared" si="813"/>
        <v>0.58730790612162243</v>
      </c>
      <c r="I5816" s="577">
        <f t="shared" si="818"/>
        <v>58.13</v>
      </c>
      <c r="J5816" s="573">
        <f t="shared" si="814"/>
        <v>0.96870169681943208</v>
      </c>
    </row>
    <row r="5817" spans="1:10" x14ac:dyDescent="0.25">
      <c r="A5817">
        <f t="shared" si="815"/>
        <v>0.58140062118854241</v>
      </c>
      <c r="B5817" s="2">
        <f t="shared" si="819"/>
        <v>58.139999999997002</v>
      </c>
      <c r="C5817" s="428">
        <f t="shared" si="816"/>
        <v>58.14</v>
      </c>
      <c r="D5817" s="425">
        <f t="shared" si="811"/>
        <v>0.58140062118857228</v>
      </c>
      <c r="E5817" s="433">
        <f t="shared" si="817"/>
        <v>58.14</v>
      </c>
      <c r="F5817" s="430">
        <f t="shared" si="812"/>
        <v>0.58740510173717708</v>
      </c>
      <c r="G5817" s="439">
        <f t="shared" si="818"/>
        <v>58.14</v>
      </c>
      <c r="H5817" s="435">
        <f t="shared" si="813"/>
        <v>0.58740510173717708</v>
      </c>
      <c r="I5817" s="577">
        <f t="shared" si="818"/>
        <v>58.14</v>
      </c>
      <c r="J5817" s="573">
        <f t="shared" si="814"/>
        <v>0.96878668939335244</v>
      </c>
    </row>
    <row r="5818" spans="1:10" x14ac:dyDescent="0.25">
      <c r="A5818">
        <f t="shared" si="815"/>
        <v>0.5815006201179086</v>
      </c>
      <c r="B5818" s="2">
        <f t="shared" si="819"/>
        <v>58.149999999997</v>
      </c>
      <c r="C5818" s="428">
        <f t="shared" si="816"/>
        <v>58.15</v>
      </c>
      <c r="D5818" s="425">
        <f t="shared" si="811"/>
        <v>0.58150062011793846</v>
      </c>
      <c r="E5818" s="433">
        <f t="shared" si="817"/>
        <v>58.15</v>
      </c>
      <c r="F5818" s="430">
        <f t="shared" si="812"/>
        <v>0.58750229875173765</v>
      </c>
      <c r="G5818" s="439">
        <f t="shared" si="818"/>
        <v>58.15</v>
      </c>
      <c r="H5818" s="435">
        <f t="shared" si="813"/>
        <v>0.58750229875173765</v>
      </c>
      <c r="I5818" s="577">
        <f t="shared" si="818"/>
        <v>58.15</v>
      </c>
      <c r="J5818" s="573">
        <f t="shared" si="814"/>
        <v>0.96887168312996319</v>
      </c>
    </row>
    <row r="5819" spans="1:10" x14ac:dyDescent="0.25">
      <c r="A5819">
        <f t="shared" si="815"/>
        <v>0.58160061904917615</v>
      </c>
      <c r="B5819" s="2">
        <f t="shared" si="819"/>
        <v>58.159999999996998</v>
      </c>
      <c r="C5819" s="428">
        <f t="shared" si="816"/>
        <v>58.16</v>
      </c>
      <c r="D5819" s="425">
        <f t="shared" si="811"/>
        <v>0.58160061904920601</v>
      </c>
      <c r="E5819" s="433">
        <f t="shared" si="817"/>
        <v>58.16</v>
      </c>
      <c r="F5819" s="430">
        <f t="shared" si="812"/>
        <v>0.58759949716457649</v>
      </c>
      <c r="G5819" s="439">
        <f t="shared" si="818"/>
        <v>58.16</v>
      </c>
      <c r="H5819" s="435">
        <f t="shared" si="813"/>
        <v>0.58759949716457649</v>
      </c>
      <c r="I5819" s="577">
        <f t="shared" si="818"/>
        <v>58.16</v>
      </c>
      <c r="J5819" s="573">
        <f t="shared" si="814"/>
        <v>0.96895667802912933</v>
      </c>
    </row>
    <row r="5820" spans="1:10" x14ac:dyDescent="0.25">
      <c r="A5820">
        <f t="shared" si="815"/>
        <v>0.58170061798234129</v>
      </c>
      <c r="B5820" s="2">
        <f t="shared" si="819"/>
        <v>58.169999999996996</v>
      </c>
      <c r="C5820" s="428">
        <f t="shared" si="816"/>
        <v>58.17</v>
      </c>
      <c r="D5820" s="425">
        <f t="shared" si="811"/>
        <v>0.58170061798237138</v>
      </c>
      <c r="E5820" s="433">
        <f t="shared" si="817"/>
        <v>58.17</v>
      </c>
      <c r="F5820" s="430">
        <f t="shared" si="812"/>
        <v>0.58769669697496663</v>
      </c>
      <c r="G5820" s="439">
        <f t="shared" si="818"/>
        <v>58.17</v>
      </c>
      <c r="H5820" s="435">
        <f t="shared" si="813"/>
        <v>0.58769669697496663</v>
      </c>
      <c r="I5820" s="577">
        <f t="shared" si="818"/>
        <v>58.17</v>
      </c>
      <c r="J5820" s="573">
        <f t="shared" si="814"/>
        <v>0.96904167409071518</v>
      </c>
    </row>
    <row r="5821" spans="1:10" x14ac:dyDescent="0.25">
      <c r="A5821">
        <f t="shared" si="815"/>
        <v>0.58180061691740081</v>
      </c>
      <c r="B5821" s="2">
        <f t="shared" si="819"/>
        <v>58.179999999996994</v>
      </c>
      <c r="C5821" s="428">
        <f t="shared" si="816"/>
        <v>58.18</v>
      </c>
      <c r="D5821" s="425">
        <f t="shared" si="811"/>
        <v>0.58180061691743079</v>
      </c>
      <c r="E5821" s="433">
        <f t="shared" si="817"/>
        <v>58.18</v>
      </c>
      <c r="F5821" s="430">
        <f t="shared" si="812"/>
        <v>0.58779389818218097</v>
      </c>
      <c r="G5821" s="439">
        <f t="shared" si="818"/>
        <v>58.18</v>
      </c>
      <c r="H5821" s="435">
        <f t="shared" si="813"/>
        <v>0.58779389818218097</v>
      </c>
      <c r="I5821" s="577">
        <f t="shared" si="818"/>
        <v>58.18</v>
      </c>
      <c r="J5821" s="573">
        <f t="shared" si="814"/>
        <v>0.96912667131458685</v>
      </c>
    </row>
    <row r="5822" spans="1:10" x14ac:dyDescent="0.25">
      <c r="A5822">
        <f t="shared" si="815"/>
        <v>0.58190061585435104</v>
      </c>
      <c r="B5822" s="2">
        <f t="shared" si="819"/>
        <v>58.189999999996992</v>
      </c>
      <c r="C5822" s="428">
        <f t="shared" si="816"/>
        <v>58.19</v>
      </c>
      <c r="D5822" s="425">
        <f t="shared" si="811"/>
        <v>0.58190061585438113</v>
      </c>
      <c r="E5822" s="433">
        <f t="shared" si="817"/>
        <v>58.19</v>
      </c>
      <c r="F5822" s="430">
        <f t="shared" si="812"/>
        <v>0.58789110078549345</v>
      </c>
      <c r="G5822" s="439">
        <f t="shared" si="818"/>
        <v>58.19</v>
      </c>
      <c r="H5822" s="435">
        <f t="shared" si="813"/>
        <v>0.58789110078549345</v>
      </c>
      <c r="I5822" s="577">
        <f t="shared" si="818"/>
        <v>58.19</v>
      </c>
      <c r="J5822" s="573">
        <f t="shared" si="814"/>
        <v>0.96921166970060801</v>
      </c>
    </row>
    <row r="5823" spans="1:10" x14ac:dyDescent="0.25">
      <c r="A5823">
        <f t="shared" si="815"/>
        <v>0.58200061479318876</v>
      </c>
      <c r="B5823" s="2">
        <f t="shared" si="819"/>
        <v>58.19999999999699</v>
      </c>
      <c r="C5823" s="428">
        <f t="shared" si="816"/>
        <v>58.2</v>
      </c>
      <c r="D5823" s="425">
        <f t="shared" si="811"/>
        <v>0.58200061479321885</v>
      </c>
      <c r="E5823" s="433">
        <f t="shared" si="817"/>
        <v>58.2</v>
      </c>
      <c r="F5823" s="430">
        <f t="shared" si="812"/>
        <v>0.58798830478417796</v>
      </c>
      <c r="G5823" s="439">
        <f t="shared" si="818"/>
        <v>58.2</v>
      </c>
      <c r="H5823" s="435">
        <f t="shared" si="813"/>
        <v>0.58798830478417796</v>
      </c>
      <c r="I5823" s="577">
        <f t="shared" si="818"/>
        <v>58.2</v>
      </c>
      <c r="J5823" s="573">
        <f t="shared" si="814"/>
        <v>0.96929666924864444</v>
      </c>
    </row>
    <row r="5824" spans="1:10" x14ac:dyDescent="0.25">
      <c r="A5824">
        <f t="shared" si="815"/>
        <v>0.58210061373391031</v>
      </c>
      <c r="B5824" s="2">
        <f t="shared" si="819"/>
        <v>58.209999999996988</v>
      </c>
      <c r="C5824" s="428">
        <f t="shared" si="816"/>
        <v>58.21</v>
      </c>
      <c r="D5824" s="425">
        <f t="shared" si="811"/>
        <v>0.58210061373394029</v>
      </c>
      <c r="E5824" s="433">
        <f t="shared" si="817"/>
        <v>58.21</v>
      </c>
      <c r="F5824" s="430">
        <f t="shared" si="812"/>
        <v>0.58808551017750876</v>
      </c>
      <c r="G5824" s="439">
        <f t="shared" si="818"/>
        <v>58.21</v>
      </c>
      <c r="H5824" s="435">
        <f t="shared" si="813"/>
        <v>0.58808551017750876</v>
      </c>
      <c r="I5824" s="577">
        <f t="shared" si="818"/>
        <v>58.21</v>
      </c>
      <c r="J5824" s="573">
        <f t="shared" si="814"/>
        <v>0.96938166995856079</v>
      </c>
    </row>
    <row r="5825" spans="1:10" x14ac:dyDescent="0.25">
      <c r="A5825">
        <f t="shared" si="815"/>
        <v>0.58220061267651235</v>
      </c>
      <c r="B5825" s="2">
        <f t="shared" si="819"/>
        <v>58.219999999996986</v>
      </c>
      <c r="C5825" s="428">
        <f t="shared" si="816"/>
        <v>58.22</v>
      </c>
      <c r="D5825" s="425">
        <f t="shared" si="811"/>
        <v>0.58220061267654244</v>
      </c>
      <c r="E5825" s="433">
        <f t="shared" si="817"/>
        <v>58.22</v>
      </c>
      <c r="F5825" s="430">
        <f t="shared" si="812"/>
        <v>0.58818271696476065</v>
      </c>
      <c r="G5825" s="439">
        <f t="shared" si="818"/>
        <v>58.22</v>
      </c>
      <c r="H5825" s="435">
        <f t="shared" si="813"/>
        <v>0.58818271696476065</v>
      </c>
      <c r="I5825" s="577">
        <f t="shared" si="818"/>
        <v>58.22</v>
      </c>
      <c r="J5825" s="573">
        <f t="shared" si="814"/>
        <v>0.96946667183022239</v>
      </c>
    </row>
    <row r="5826" spans="1:10" x14ac:dyDescent="0.25">
      <c r="A5826">
        <f t="shared" si="815"/>
        <v>0.58230061162099145</v>
      </c>
      <c r="B5826" s="2">
        <f t="shared" si="819"/>
        <v>58.229999999996984</v>
      </c>
      <c r="C5826" s="428">
        <f t="shared" si="816"/>
        <v>58.23</v>
      </c>
      <c r="D5826" s="425">
        <f t="shared" si="811"/>
        <v>0.58230061162102154</v>
      </c>
      <c r="E5826" s="433">
        <f t="shared" si="817"/>
        <v>58.23</v>
      </c>
      <c r="F5826" s="430">
        <f t="shared" si="812"/>
        <v>0.58827992514520899</v>
      </c>
      <c r="G5826" s="439">
        <f t="shared" si="818"/>
        <v>58.23</v>
      </c>
      <c r="H5826" s="435">
        <f t="shared" si="813"/>
        <v>0.58827992514520899</v>
      </c>
      <c r="I5826" s="577">
        <f t="shared" si="818"/>
        <v>58.23</v>
      </c>
      <c r="J5826" s="573">
        <f t="shared" si="814"/>
        <v>0.96955167486349381</v>
      </c>
    </row>
    <row r="5827" spans="1:10" x14ac:dyDescent="0.25">
      <c r="A5827">
        <f t="shared" si="815"/>
        <v>0.58240061056734416</v>
      </c>
      <c r="B5827" s="2">
        <f t="shared" si="819"/>
        <v>58.239999999996982</v>
      </c>
      <c r="C5827" s="428">
        <f t="shared" si="816"/>
        <v>58.24</v>
      </c>
      <c r="D5827" s="425">
        <f t="shared" ref="D5827:D5890" si="820">(((1+C5827/100)^D$2)*C5827/100)/(((1+C5827/100)^D$2)-1)</f>
        <v>0.58240061056737424</v>
      </c>
      <c r="E5827" s="433">
        <f t="shared" si="817"/>
        <v>58.24</v>
      </c>
      <c r="F5827" s="430">
        <f t="shared" ref="F5827:F5890" si="821">(((1+E5827/100)^F$2)*E5827/100)/(((1+E5827/100)^F$2)-1)</f>
        <v>0.58837713471812925</v>
      </c>
      <c r="G5827" s="439">
        <f t="shared" si="818"/>
        <v>58.24</v>
      </c>
      <c r="H5827" s="435">
        <f t="shared" ref="H5827:H5890" si="822">(((1+G5827/100)^H$2)*G5827/100)/(((1+G5827/100)^H$2)-1)</f>
        <v>0.58837713471812925</v>
      </c>
      <c r="I5827" s="577">
        <f t="shared" si="818"/>
        <v>58.24</v>
      </c>
      <c r="J5827" s="573">
        <f t="shared" ref="J5827:J5890" si="823">(((1+I5827/100)^J$2)*I5827/100)/(((1+I5827/100)^J$2)-1)</f>
        <v>0.96963667905824047</v>
      </c>
    </row>
    <row r="5828" spans="1:10" x14ac:dyDescent="0.25">
      <c r="A5828">
        <f t="shared" si="815"/>
        <v>0.58250060951556704</v>
      </c>
      <c r="B5828" s="2">
        <f t="shared" si="819"/>
        <v>58.24999999999698</v>
      </c>
      <c r="C5828" s="428">
        <f t="shared" si="816"/>
        <v>58.25</v>
      </c>
      <c r="D5828" s="425">
        <f t="shared" si="820"/>
        <v>0.58250060951559723</v>
      </c>
      <c r="E5828" s="433">
        <f t="shared" si="817"/>
        <v>58.25</v>
      </c>
      <c r="F5828" s="430">
        <f t="shared" si="821"/>
        <v>0.58847434568279688</v>
      </c>
      <c r="G5828" s="439">
        <f t="shared" si="818"/>
        <v>58.25</v>
      </c>
      <c r="H5828" s="435">
        <f t="shared" si="822"/>
        <v>0.58847434568279688</v>
      </c>
      <c r="I5828" s="577">
        <f t="shared" si="818"/>
        <v>58.25</v>
      </c>
      <c r="J5828" s="573">
        <f t="shared" si="823"/>
        <v>0.96972168441432727</v>
      </c>
    </row>
    <row r="5829" spans="1:10" x14ac:dyDescent="0.25">
      <c r="A5829">
        <f t="shared" ref="A5829:A5892" si="824">(((1+B5829/100)^A$2)*B5829/100)/(((1+B5829/100)^A$2)-1)</f>
        <v>0.58260060846565664</v>
      </c>
      <c r="B5829" s="2">
        <f t="shared" si="819"/>
        <v>58.259999999996978</v>
      </c>
      <c r="C5829" s="428">
        <f t="shared" si="816"/>
        <v>58.26</v>
      </c>
      <c r="D5829" s="425">
        <f t="shared" si="820"/>
        <v>0.58260060846568684</v>
      </c>
      <c r="E5829" s="433">
        <f t="shared" si="817"/>
        <v>58.26</v>
      </c>
      <c r="F5829" s="430">
        <f t="shared" si="821"/>
        <v>0.58857155803848871</v>
      </c>
      <c r="G5829" s="439">
        <f t="shared" si="818"/>
        <v>58.26</v>
      </c>
      <c r="H5829" s="435">
        <f t="shared" si="822"/>
        <v>0.58857155803848871</v>
      </c>
      <c r="I5829" s="577">
        <f t="shared" si="818"/>
        <v>58.26</v>
      </c>
      <c r="J5829" s="573">
        <f t="shared" si="823"/>
        <v>0.9698066909316192</v>
      </c>
    </row>
    <row r="5830" spans="1:10" x14ac:dyDescent="0.25">
      <c r="A5830">
        <f t="shared" si="824"/>
        <v>0.58270060741760965</v>
      </c>
      <c r="B5830" s="2">
        <f t="shared" si="819"/>
        <v>58.269999999996976</v>
      </c>
      <c r="C5830" s="428">
        <f t="shared" ref="C5830:C5893" si="825">ROUND(C5829+0.01,2)</f>
        <v>58.27</v>
      </c>
      <c r="D5830" s="425">
        <f t="shared" si="820"/>
        <v>0.58270060741763985</v>
      </c>
      <c r="E5830" s="433">
        <f t="shared" ref="E5830:E5893" si="826">ROUND(E5829+0.01,2)</f>
        <v>58.27</v>
      </c>
      <c r="F5830" s="430">
        <f t="shared" si="821"/>
        <v>0.58866877178448096</v>
      </c>
      <c r="G5830" s="439">
        <f t="shared" ref="G5830:I5893" si="827">ROUND(G5829+0.01,2)</f>
        <v>58.27</v>
      </c>
      <c r="H5830" s="435">
        <f t="shared" si="822"/>
        <v>0.58866877178448096</v>
      </c>
      <c r="I5830" s="577">
        <f t="shared" si="827"/>
        <v>58.27</v>
      </c>
      <c r="J5830" s="573">
        <f t="shared" si="823"/>
        <v>0.96989169860998192</v>
      </c>
    </row>
    <row r="5831" spans="1:10" x14ac:dyDescent="0.25">
      <c r="A5831">
        <f t="shared" si="824"/>
        <v>0.58280060637142261</v>
      </c>
      <c r="B5831" s="2">
        <f t="shared" si="819"/>
        <v>58.279999999996974</v>
      </c>
      <c r="C5831" s="428">
        <f t="shared" si="825"/>
        <v>58.28</v>
      </c>
      <c r="D5831" s="425">
        <f t="shared" si="820"/>
        <v>0.58280060637145292</v>
      </c>
      <c r="E5831" s="433">
        <f t="shared" si="826"/>
        <v>58.28</v>
      </c>
      <c r="F5831" s="430">
        <f t="shared" si="821"/>
        <v>0.588765986920051</v>
      </c>
      <c r="G5831" s="439">
        <f t="shared" si="827"/>
        <v>58.28</v>
      </c>
      <c r="H5831" s="435">
        <f t="shared" si="822"/>
        <v>0.588765986920051</v>
      </c>
      <c r="I5831" s="577">
        <f t="shared" si="827"/>
        <v>58.28</v>
      </c>
      <c r="J5831" s="573">
        <f t="shared" si="823"/>
        <v>0.96997670744927977</v>
      </c>
    </row>
    <row r="5832" spans="1:10" x14ac:dyDescent="0.25">
      <c r="A5832">
        <f t="shared" si="824"/>
        <v>0.5829006053270922</v>
      </c>
      <c r="B5832" s="2">
        <f t="shared" si="819"/>
        <v>58.289999999996972</v>
      </c>
      <c r="C5832" s="428">
        <f t="shared" si="825"/>
        <v>58.29</v>
      </c>
      <c r="D5832" s="425">
        <f t="shared" si="820"/>
        <v>0.58290060532712251</v>
      </c>
      <c r="E5832" s="433">
        <f t="shared" si="826"/>
        <v>58.29</v>
      </c>
      <c r="F5832" s="430">
        <f t="shared" si="821"/>
        <v>0.58886320344447607</v>
      </c>
      <c r="G5832" s="439">
        <f t="shared" si="827"/>
        <v>58.29</v>
      </c>
      <c r="H5832" s="435">
        <f t="shared" si="822"/>
        <v>0.58886320344447607</v>
      </c>
      <c r="I5832" s="577">
        <f t="shared" si="827"/>
        <v>58.29</v>
      </c>
      <c r="J5832" s="573">
        <f t="shared" si="823"/>
        <v>0.97006171744937864</v>
      </c>
    </row>
    <row r="5833" spans="1:10" x14ac:dyDescent="0.25">
      <c r="A5833">
        <f t="shared" si="824"/>
        <v>0.58300060428461487</v>
      </c>
      <c r="B5833" s="2">
        <f t="shared" si="819"/>
        <v>58.29999999999697</v>
      </c>
      <c r="C5833" s="428">
        <f t="shared" si="825"/>
        <v>58.3</v>
      </c>
      <c r="D5833" s="425">
        <f t="shared" si="820"/>
        <v>0.58300060428464517</v>
      </c>
      <c r="E5833" s="433">
        <f t="shared" si="826"/>
        <v>58.3</v>
      </c>
      <c r="F5833" s="430">
        <f t="shared" si="821"/>
        <v>0.58896042135703408</v>
      </c>
      <c r="G5833" s="439">
        <f t="shared" si="827"/>
        <v>58.3</v>
      </c>
      <c r="H5833" s="435">
        <f t="shared" si="822"/>
        <v>0.58896042135703408</v>
      </c>
      <c r="I5833" s="577">
        <f t="shared" si="827"/>
        <v>58.3</v>
      </c>
      <c r="J5833" s="573">
        <f t="shared" si="823"/>
        <v>0.97014672861014328</v>
      </c>
    </row>
    <row r="5834" spans="1:10" x14ac:dyDescent="0.25">
      <c r="A5834">
        <f t="shared" si="824"/>
        <v>0.58310060324398749</v>
      </c>
      <c r="B5834" s="2">
        <f t="shared" si="819"/>
        <v>58.309999999996968</v>
      </c>
      <c r="C5834" s="428">
        <f t="shared" si="825"/>
        <v>58.31</v>
      </c>
      <c r="D5834" s="425">
        <f t="shared" si="820"/>
        <v>0.5831006032440178</v>
      </c>
      <c r="E5834" s="433">
        <f t="shared" si="826"/>
        <v>58.31</v>
      </c>
      <c r="F5834" s="430">
        <f t="shared" si="821"/>
        <v>0.58905764065700317</v>
      </c>
      <c r="G5834" s="439">
        <f t="shared" si="827"/>
        <v>58.31</v>
      </c>
      <c r="H5834" s="435">
        <f t="shared" si="822"/>
        <v>0.58905764065700317</v>
      </c>
      <c r="I5834" s="577">
        <f t="shared" si="827"/>
        <v>58.31</v>
      </c>
      <c r="J5834" s="573">
        <f t="shared" si="823"/>
        <v>0.97023174093143894</v>
      </c>
    </row>
    <row r="5835" spans="1:10" x14ac:dyDescent="0.25">
      <c r="A5835">
        <f t="shared" si="824"/>
        <v>0.58320060220520642</v>
      </c>
      <c r="B5835" s="2">
        <f t="shared" si="819"/>
        <v>58.319999999996966</v>
      </c>
      <c r="C5835" s="428">
        <f t="shared" si="825"/>
        <v>58.32</v>
      </c>
      <c r="D5835" s="425">
        <f t="shared" si="820"/>
        <v>0.58320060220523673</v>
      </c>
      <c r="E5835" s="433">
        <f t="shared" si="826"/>
        <v>58.32</v>
      </c>
      <c r="F5835" s="430">
        <f t="shared" si="821"/>
        <v>0.5891548613436618</v>
      </c>
      <c r="G5835" s="439">
        <f t="shared" si="827"/>
        <v>58.32</v>
      </c>
      <c r="H5835" s="435">
        <f t="shared" si="822"/>
        <v>0.5891548613436618</v>
      </c>
      <c r="I5835" s="577">
        <f t="shared" si="827"/>
        <v>58.32</v>
      </c>
      <c r="J5835" s="573">
        <f t="shared" si="823"/>
        <v>0.97031675441313092</v>
      </c>
    </row>
    <row r="5836" spans="1:10" x14ac:dyDescent="0.25">
      <c r="A5836">
        <f t="shared" si="824"/>
        <v>0.58330060116826832</v>
      </c>
      <c r="B5836" s="2">
        <f t="shared" si="819"/>
        <v>58.329999999996964</v>
      </c>
      <c r="C5836" s="428">
        <f t="shared" si="825"/>
        <v>58.33</v>
      </c>
      <c r="D5836" s="425">
        <f t="shared" si="820"/>
        <v>0.58330060116829874</v>
      </c>
      <c r="E5836" s="433">
        <f t="shared" si="826"/>
        <v>58.33</v>
      </c>
      <c r="F5836" s="430">
        <f t="shared" si="821"/>
        <v>0.58925208341628887</v>
      </c>
      <c r="G5836" s="439">
        <f t="shared" si="827"/>
        <v>58.33</v>
      </c>
      <c r="H5836" s="435">
        <f t="shared" si="822"/>
        <v>0.58925208341628887</v>
      </c>
      <c r="I5836" s="577">
        <f t="shared" si="827"/>
        <v>58.33</v>
      </c>
      <c r="J5836" s="573">
        <f t="shared" si="823"/>
        <v>0.97040176905508457</v>
      </c>
    </row>
    <row r="5837" spans="1:10" x14ac:dyDescent="0.25">
      <c r="A5837">
        <f t="shared" si="824"/>
        <v>0.58340060013317019</v>
      </c>
      <c r="B5837" s="2">
        <f t="shared" si="819"/>
        <v>58.339999999996962</v>
      </c>
      <c r="C5837" s="428">
        <f t="shared" si="825"/>
        <v>58.34</v>
      </c>
      <c r="D5837" s="425">
        <f t="shared" si="820"/>
        <v>0.58340060013320061</v>
      </c>
      <c r="E5837" s="433">
        <f t="shared" si="826"/>
        <v>58.34</v>
      </c>
      <c r="F5837" s="430">
        <f t="shared" si="821"/>
        <v>0.58934930687416398</v>
      </c>
      <c r="G5837" s="439">
        <f t="shared" si="827"/>
        <v>58.34</v>
      </c>
      <c r="H5837" s="435">
        <f t="shared" si="822"/>
        <v>0.58934930687416398</v>
      </c>
      <c r="I5837" s="577">
        <f t="shared" si="827"/>
        <v>58.34</v>
      </c>
      <c r="J5837" s="573">
        <f t="shared" si="823"/>
        <v>0.970486784857165</v>
      </c>
    </row>
    <row r="5838" spans="1:10" x14ac:dyDescent="0.25">
      <c r="A5838">
        <f t="shared" si="824"/>
        <v>0.58350059909990815</v>
      </c>
      <c r="B5838" s="2">
        <f t="shared" si="819"/>
        <v>58.34999999999696</v>
      </c>
      <c r="C5838" s="428">
        <f t="shared" si="825"/>
        <v>58.35</v>
      </c>
      <c r="D5838" s="425">
        <f t="shared" si="820"/>
        <v>0.58350059909993857</v>
      </c>
      <c r="E5838" s="433">
        <f t="shared" si="826"/>
        <v>58.35</v>
      </c>
      <c r="F5838" s="430">
        <f t="shared" si="821"/>
        <v>0.58944653171656636</v>
      </c>
      <c r="G5838" s="439">
        <f t="shared" si="827"/>
        <v>58.35</v>
      </c>
      <c r="H5838" s="435">
        <f t="shared" si="822"/>
        <v>0.58944653171656636</v>
      </c>
      <c r="I5838" s="577">
        <f t="shared" si="827"/>
        <v>58.35</v>
      </c>
      <c r="J5838" s="573">
        <f t="shared" si="823"/>
        <v>0.97057180181923763</v>
      </c>
    </row>
    <row r="5839" spans="1:10" x14ac:dyDescent="0.25">
      <c r="A5839">
        <f t="shared" si="824"/>
        <v>0.58360059806847908</v>
      </c>
      <c r="B5839" s="2">
        <f t="shared" si="819"/>
        <v>58.359999999996958</v>
      </c>
      <c r="C5839" s="428">
        <f t="shared" si="825"/>
        <v>58.36</v>
      </c>
      <c r="D5839" s="425">
        <f t="shared" si="820"/>
        <v>0.58360059806850961</v>
      </c>
      <c r="E5839" s="433">
        <f t="shared" si="826"/>
        <v>58.36</v>
      </c>
      <c r="F5839" s="430">
        <f t="shared" si="821"/>
        <v>0.58954375794277636</v>
      </c>
      <c r="G5839" s="439">
        <f t="shared" si="827"/>
        <v>58.36</v>
      </c>
      <c r="H5839" s="435">
        <f t="shared" si="822"/>
        <v>0.58954375794277636</v>
      </c>
      <c r="I5839" s="577">
        <f t="shared" si="827"/>
        <v>58.36</v>
      </c>
      <c r="J5839" s="573">
        <f t="shared" si="823"/>
        <v>0.97065681994116704</v>
      </c>
    </row>
    <row r="5840" spans="1:10" x14ac:dyDescent="0.25">
      <c r="A5840">
        <f t="shared" si="824"/>
        <v>0.58370059703887978</v>
      </c>
      <c r="B5840" s="2">
        <f t="shared" si="819"/>
        <v>58.369999999996956</v>
      </c>
      <c r="C5840" s="428">
        <f t="shared" si="825"/>
        <v>58.37</v>
      </c>
      <c r="D5840" s="425">
        <f t="shared" si="820"/>
        <v>0.58370059703891009</v>
      </c>
      <c r="E5840" s="433">
        <f t="shared" si="826"/>
        <v>58.37</v>
      </c>
      <c r="F5840" s="430">
        <f t="shared" si="821"/>
        <v>0.58964098555207445</v>
      </c>
      <c r="G5840" s="439">
        <f t="shared" si="827"/>
        <v>58.37</v>
      </c>
      <c r="H5840" s="435">
        <f t="shared" si="822"/>
        <v>0.58964098555207445</v>
      </c>
      <c r="I5840" s="577">
        <f t="shared" si="827"/>
        <v>58.37</v>
      </c>
      <c r="J5840" s="573">
        <f t="shared" si="823"/>
        <v>0.97074183922282009</v>
      </c>
    </row>
    <row r="5841" spans="1:10" x14ac:dyDescent="0.25">
      <c r="A5841">
        <f t="shared" si="824"/>
        <v>0.58380059601110679</v>
      </c>
      <c r="B5841" s="2">
        <f t="shared" si="819"/>
        <v>58.379999999996954</v>
      </c>
      <c r="C5841" s="428">
        <f t="shared" si="825"/>
        <v>58.38</v>
      </c>
      <c r="D5841" s="425">
        <f t="shared" si="820"/>
        <v>0.58380059601113721</v>
      </c>
      <c r="E5841" s="433">
        <f t="shared" si="826"/>
        <v>58.38</v>
      </c>
      <c r="F5841" s="430">
        <f t="shared" si="821"/>
        <v>0.58973821454374131</v>
      </c>
      <c r="G5841" s="439">
        <f t="shared" si="827"/>
        <v>58.38</v>
      </c>
      <c r="H5841" s="435">
        <f t="shared" si="822"/>
        <v>0.58973821454374131</v>
      </c>
      <c r="I5841" s="577">
        <f t="shared" si="827"/>
        <v>58.38</v>
      </c>
      <c r="J5841" s="573">
        <f t="shared" si="823"/>
        <v>0.97082685966406068</v>
      </c>
    </row>
    <row r="5842" spans="1:10" x14ac:dyDescent="0.25">
      <c r="A5842">
        <f t="shared" si="824"/>
        <v>0.58390059498515667</v>
      </c>
      <c r="B5842" s="2">
        <f t="shared" si="819"/>
        <v>58.389999999996952</v>
      </c>
      <c r="C5842" s="428">
        <f t="shared" si="825"/>
        <v>58.39</v>
      </c>
      <c r="D5842" s="425">
        <f t="shared" si="820"/>
        <v>0.5839005949851872</v>
      </c>
      <c r="E5842" s="433">
        <f t="shared" si="826"/>
        <v>58.39</v>
      </c>
      <c r="F5842" s="430">
        <f t="shared" si="821"/>
        <v>0.58983544491705819</v>
      </c>
      <c r="G5842" s="439">
        <f t="shared" si="827"/>
        <v>58.39</v>
      </c>
      <c r="H5842" s="435">
        <f t="shared" si="822"/>
        <v>0.58983544491705819</v>
      </c>
      <c r="I5842" s="577">
        <f t="shared" si="827"/>
        <v>58.39</v>
      </c>
      <c r="J5842" s="573">
        <f t="shared" si="823"/>
        <v>0.97091188126475503</v>
      </c>
    </row>
    <row r="5843" spans="1:10" x14ac:dyDescent="0.25">
      <c r="A5843">
        <f t="shared" si="824"/>
        <v>0.58400059396102622</v>
      </c>
      <c r="B5843" s="2">
        <f t="shared" si="819"/>
        <v>58.39999999999695</v>
      </c>
      <c r="C5843" s="428">
        <f t="shared" si="825"/>
        <v>58.4</v>
      </c>
      <c r="D5843" s="425">
        <f t="shared" si="820"/>
        <v>0.58400059396105664</v>
      </c>
      <c r="E5843" s="433">
        <f t="shared" si="826"/>
        <v>58.4</v>
      </c>
      <c r="F5843" s="430">
        <f t="shared" si="821"/>
        <v>0.58993267667130678</v>
      </c>
      <c r="G5843" s="439">
        <f t="shared" si="827"/>
        <v>58.4</v>
      </c>
      <c r="H5843" s="435">
        <f t="shared" si="822"/>
        <v>0.58993267667130678</v>
      </c>
      <c r="I5843" s="577">
        <f t="shared" si="827"/>
        <v>58.4</v>
      </c>
      <c r="J5843" s="573">
        <f t="shared" si="823"/>
        <v>0.97099690402476779</v>
      </c>
    </row>
    <row r="5844" spans="1:10" x14ac:dyDescent="0.25">
      <c r="A5844">
        <f t="shared" si="824"/>
        <v>0.58410059293871208</v>
      </c>
      <c r="B5844" s="2">
        <f t="shared" si="819"/>
        <v>58.409999999996948</v>
      </c>
      <c r="C5844" s="428">
        <f t="shared" si="825"/>
        <v>58.41</v>
      </c>
      <c r="D5844" s="425">
        <f t="shared" si="820"/>
        <v>0.5841005929387425</v>
      </c>
      <c r="E5844" s="433">
        <f t="shared" si="826"/>
        <v>58.41</v>
      </c>
      <c r="F5844" s="430">
        <f t="shared" si="821"/>
        <v>0.59002990980576886</v>
      </c>
      <c r="G5844" s="439">
        <f t="shared" si="827"/>
        <v>58.41</v>
      </c>
      <c r="H5844" s="435">
        <f t="shared" si="822"/>
        <v>0.59002990980576886</v>
      </c>
      <c r="I5844" s="577">
        <f t="shared" si="827"/>
        <v>58.41</v>
      </c>
      <c r="J5844" s="573">
        <f t="shared" si="823"/>
        <v>0.9710819279439652</v>
      </c>
    </row>
    <row r="5845" spans="1:10" x14ac:dyDescent="0.25">
      <c r="A5845">
        <f t="shared" si="824"/>
        <v>0.58420059191821083</v>
      </c>
      <c r="B5845" s="2">
        <f t="shared" si="819"/>
        <v>58.419999999996946</v>
      </c>
      <c r="C5845" s="428">
        <f t="shared" si="825"/>
        <v>58.42</v>
      </c>
      <c r="D5845" s="425">
        <f t="shared" si="820"/>
        <v>0.58420059191824147</v>
      </c>
      <c r="E5845" s="433">
        <f t="shared" si="826"/>
        <v>58.42</v>
      </c>
      <c r="F5845" s="430">
        <f t="shared" si="821"/>
        <v>0.59012714431972679</v>
      </c>
      <c r="G5845" s="439">
        <f t="shared" si="827"/>
        <v>58.42</v>
      </c>
      <c r="H5845" s="435">
        <f t="shared" si="822"/>
        <v>0.59012714431972679</v>
      </c>
      <c r="I5845" s="577">
        <f t="shared" si="827"/>
        <v>58.42</v>
      </c>
      <c r="J5845" s="573">
        <f t="shared" si="823"/>
        <v>0.97116695302221179</v>
      </c>
    </row>
    <row r="5846" spans="1:10" x14ac:dyDescent="0.25">
      <c r="A5846">
        <f t="shared" si="824"/>
        <v>0.58430059089951958</v>
      </c>
      <c r="B5846" s="2">
        <f t="shared" si="819"/>
        <v>58.429999999996944</v>
      </c>
      <c r="C5846" s="428">
        <f t="shared" si="825"/>
        <v>58.43</v>
      </c>
      <c r="D5846" s="425">
        <f t="shared" si="820"/>
        <v>0.58430059089955</v>
      </c>
      <c r="E5846" s="433">
        <f t="shared" si="826"/>
        <v>58.43</v>
      </c>
      <c r="F5846" s="430">
        <f t="shared" si="821"/>
        <v>0.59022438021246326</v>
      </c>
      <c r="G5846" s="439">
        <f t="shared" si="827"/>
        <v>58.43</v>
      </c>
      <c r="H5846" s="435">
        <f t="shared" si="822"/>
        <v>0.59022438021246326</v>
      </c>
      <c r="I5846" s="577">
        <f t="shared" si="827"/>
        <v>58.43</v>
      </c>
      <c r="J5846" s="573">
        <f t="shared" si="823"/>
        <v>0.97125197925937368</v>
      </c>
    </row>
    <row r="5847" spans="1:10" x14ac:dyDescent="0.25">
      <c r="A5847">
        <f t="shared" si="824"/>
        <v>0.58440058988263444</v>
      </c>
      <c r="B5847" s="2">
        <f t="shared" si="819"/>
        <v>58.439999999996942</v>
      </c>
      <c r="C5847" s="428">
        <f t="shared" si="825"/>
        <v>58.44</v>
      </c>
      <c r="D5847" s="425">
        <f t="shared" si="820"/>
        <v>0.58440058988266497</v>
      </c>
      <c r="E5847" s="433">
        <f t="shared" si="826"/>
        <v>58.44</v>
      </c>
      <c r="F5847" s="430">
        <f t="shared" si="821"/>
        <v>0.5903216174832614</v>
      </c>
      <c r="G5847" s="439">
        <f t="shared" si="827"/>
        <v>58.44</v>
      </c>
      <c r="H5847" s="435">
        <f t="shared" si="822"/>
        <v>0.5903216174832614</v>
      </c>
      <c r="I5847" s="577">
        <f t="shared" si="827"/>
        <v>58.44</v>
      </c>
      <c r="J5847" s="573">
        <f t="shared" si="823"/>
        <v>0.97133700665531642</v>
      </c>
    </row>
    <row r="5848" spans="1:10" x14ac:dyDescent="0.25">
      <c r="A5848">
        <f t="shared" si="824"/>
        <v>0.58450058886755252</v>
      </c>
      <c r="B5848" s="2">
        <f t="shared" si="819"/>
        <v>58.44999999999694</v>
      </c>
      <c r="C5848" s="428">
        <f t="shared" si="825"/>
        <v>58.45</v>
      </c>
      <c r="D5848" s="425">
        <f t="shared" si="820"/>
        <v>0.58450058886758305</v>
      </c>
      <c r="E5848" s="433">
        <f t="shared" si="826"/>
        <v>58.45</v>
      </c>
      <c r="F5848" s="430">
        <f t="shared" si="821"/>
        <v>0.59041885613140477</v>
      </c>
      <c r="G5848" s="439">
        <f t="shared" si="827"/>
        <v>58.45</v>
      </c>
      <c r="H5848" s="435">
        <f t="shared" si="822"/>
        <v>0.59041885613140477</v>
      </c>
      <c r="I5848" s="577">
        <f t="shared" si="827"/>
        <v>58.45</v>
      </c>
      <c r="J5848" s="573">
        <f t="shared" si="823"/>
        <v>0.97142203520990522</v>
      </c>
    </row>
    <row r="5849" spans="1:10" x14ac:dyDescent="0.25">
      <c r="A5849">
        <f t="shared" si="824"/>
        <v>0.58460058785427038</v>
      </c>
      <c r="B5849" s="2">
        <f t="shared" si="819"/>
        <v>58.459999999996938</v>
      </c>
      <c r="C5849" s="428">
        <f t="shared" si="825"/>
        <v>58.46</v>
      </c>
      <c r="D5849" s="425">
        <f t="shared" si="820"/>
        <v>0.58460058785430102</v>
      </c>
      <c r="E5849" s="433">
        <f t="shared" si="826"/>
        <v>58.46</v>
      </c>
      <c r="F5849" s="430">
        <f t="shared" si="821"/>
        <v>0.59051609615617695</v>
      </c>
      <c r="G5849" s="439">
        <f t="shared" si="827"/>
        <v>58.46</v>
      </c>
      <c r="H5849" s="435">
        <f t="shared" si="822"/>
        <v>0.59051609615617695</v>
      </c>
      <c r="I5849" s="577">
        <f t="shared" si="827"/>
        <v>58.46</v>
      </c>
      <c r="J5849" s="573">
        <f t="shared" si="823"/>
        <v>0.97150706492300543</v>
      </c>
    </row>
    <row r="5850" spans="1:10" x14ac:dyDescent="0.25">
      <c r="A5850">
        <f t="shared" si="824"/>
        <v>0.5847005868427847</v>
      </c>
      <c r="B5850" s="2">
        <f t="shared" si="819"/>
        <v>58.469999999996936</v>
      </c>
      <c r="C5850" s="428">
        <f t="shared" si="825"/>
        <v>58.47</v>
      </c>
      <c r="D5850" s="425">
        <f t="shared" si="820"/>
        <v>0.58470058684281545</v>
      </c>
      <c r="E5850" s="433">
        <f t="shared" si="826"/>
        <v>58.47</v>
      </c>
      <c r="F5850" s="430">
        <f t="shared" si="821"/>
        <v>0.59061333755686218</v>
      </c>
      <c r="G5850" s="439">
        <f t="shared" si="827"/>
        <v>58.47</v>
      </c>
      <c r="H5850" s="435">
        <f t="shared" si="822"/>
        <v>0.59061333755686218</v>
      </c>
      <c r="I5850" s="577">
        <f t="shared" si="827"/>
        <v>58.47</v>
      </c>
      <c r="J5850" s="573">
        <f t="shared" si="823"/>
        <v>0.9715920957944828</v>
      </c>
    </row>
    <row r="5851" spans="1:10" x14ac:dyDescent="0.25">
      <c r="A5851">
        <f t="shared" si="824"/>
        <v>0.58480058583309247</v>
      </c>
      <c r="B5851" s="2">
        <f t="shared" si="819"/>
        <v>58.479999999996934</v>
      </c>
      <c r="C5851" s="428">
        <f t="shared" si="825"/>
        <v>58.48</v>
      </c>
      <c r="D5851" s="425">
        <f t="shared" si="820"/>
        <v>0.584800585833123</v>
      </c>
      <c r="E5851" s="433">
        <f t="shared" si="826"/>
        <v>58.48</v>
      </c>
      <c r="F5851" s="430">
        <f t="shared" si="821"/>
        <v>0.59071058033274526</v>
      </c>
      <c r="G5851" s="439">
        <f t="shared" si="827"/>
        <v>58.48</v>
      </c>
      <c r="H5851" s="435">
        <f t="shared" si="822"/>
        <v>0.59071058033274526</v>
      </c>
      <c r="I5851" s="577">
        <f t="shared" si="827"/>
        <v>58.48</v>
      </c>
      <c r="J5851" s="573">
        <f t="shared" si="823"/>
        <v>0.97167712782420301</v>
      </c>
    </row>
    <row r="5852" spans="1:10" x14ac:dyDescent="0.25">
      <c r="A5852">
        <f t="shared" si="824"/>
        <v>0.58490058482519003</v>
      </c>
      <c r="B5852" s="2">
        <f t="shared" si="819"/>
        <v>58.489999999996932</v>
      </c>
      <c r="C5852" s="428">
        <f t="shared" si="825"/>
        <v>58.49</v>
      </c>
      <c r="D5852" s="425">
        <f t="shared" si="820"/>
        <v>0.58490058482522078</v>
      </c>
      <c r="E5852" s="433">
        <f t="shared" si="826"/>
        <v>58.49</v>
      </c>
      <c r="F5852" s="430">
        <f t="shared" si="821"/>
        <v>0.59080782448311098</v>
      </c>
      <c r="G5852" s="439">
        <f t="shared" si="827"/>
        <v>58.49</v>
      </c>
      <c r="H5852" s="435">
        <f t="shared" si="822"/>
        <v>0.59080782448311098</v>
      </c>
      <c r="I5852" s="577">
        <f t="shared" si="827"/>
        <v>58.49</v>
      </c>
      <c r="J5852" s="573">
        <f t="shared" si="823"/>
        <v>0.97176216101203139</v>
      </c>
    </row>
    <row r="5853" spans="1:10" x14ac:dyDescent="0.25">
      <c r="A5853">
        <f t="shared" si="824"/>
        <v>0.58500058381907438</v>
      </c>
      <c r="B5853" s="2">
        <f t="shared" si="819"/>
        <v>58.49999999999693</v>
      </c>
      <c r="C5853" s="428">
        <f t="shared" si="825"/>
        <v>58.5</v>
      </c>
      <c r="D5853" s="425">
        <f t="shared" si="820"/>
        <v>0.58500058381910502</v>
      </c>
      <c r="E5853" s="433">
        <f t="shared" si="826"/>
        <v>58.5</v>
      </c>
      <c r="F5853" s="430">
        <f t="shared" si="821"/>
        <v>0.59090507000724479</v>
      </c>
      <c r="G5853" s="439">
        <f t="shared" si="827"/>
        <v>58.5</v>
      </c>
      <c r="H5853" s="435">
        <f t="shared" si="822"/>
        <v>0.59090507000724479</v>
      </c>
      <c r="I5853" s="577">
        <f t="shared" si="827"/>
        <v>58.5</v>
      </c>
      <c r="J5853" s="573">
        <f t="shared" si="823"/>
        <v>0.9718471953578337</v>
      </c>
    </row>
    <row r="5854" spans="1:10" x14ac:dyDescent="0.25">
      <c r="A5854">
        <f t="shared" si="824"/>
        <v>0.58510058281474231</v>
      </c>
      <c r="B5854" s="2">
        <f t="shared" si="819"/>
        <v>58.509999999996928</v>
      </c>
      <c r="C5854" s="428">
        <f t="shared" si="825"/>
        <v>58.51</v>
      </c>
      <c r="D5854" s="425">
        <f t="shared" si="820"/>
        <v>0.58510058281477284</v>
      </c>
      <c r="E5854" s="433">
        <f t="shared" si="826"/>
        <v>58.51</v>
      </c>
      <c r="F5854" s="430">
        <f t="shared" si="821"/>
        <v>0.59100231690443228</v>
      </c>
      <c r="G5854" s="439">
        <f t="shared" si="827"/>
        <v>58.51</v>
      </c>
      <c r="H5854" s="435">
        <f t="shared" si="822"/>
        <v>0.59100231690443228</v>
      </c>
      <c r="I5854" s="577">
        <f t="shared" si="827"/>
        <v>58.51</v>
      </c>
      <c r="J5854" s="573">
        <f t="shared" si="823"/>
        <v>0.97193223086147529</v>
      </c>
    </row>
    <row r="5855" spans="1:10" x14ac:dyDescent="0.25">
      <c r="A5855">
        <f t="shared" si="824"/>
        <v>0.58520058181219026</v>
      </c>
      <c r="B5855" s="2">
        <f t="shared" si="819"/>
        <v>58.519999999996926</v>
      </c>
      <c r="C5855" s="428">
        <f t="shared" si="825"/>
        <v>58.52</v>
      </c>
      <c r="D5855" s="425">
        <f t="shared" si="820"/>
        <v>0.58520058181222101</v>
      </c>
      <c r="E5855" s="433">
        <f t="shared" si="826"/>
        <v>58.52</v>
      </c>
      <c r="F5855" s="430">
        <f t="shared" si="821"/>
        <v>0.59109956517395945</v>
      </c>
      <c r="G5855" s="439">
        <f t="shared" si="827"/>
        <v>58.52</v>
      </c>
      <c r="H5855" s="435">
        <f t="shared" si="822"/>
        <v>0.59109956517395945</v>
      </c>
      <c r="I5855" s="577">
        <f t="shared" si="827"/>
        <v>58.52</v>
      </c>
      <c r="J5855" s="573">
        <f t="shared" si="823"/>
        <v>0.97201726752282236</v>
      </c>
    </row>
    <row r="5856" spans="1:10" x14ac:dyDescent="0.25">
      <c r="A5856">
        <f t="shared" si="824"/>
        <v>0.58530058081141523</v>
      </c>
      <c r="B5856" s="2">
        <f t="shared" ref="B5856:B5919" si="828">B5855+0.01</f>
        <v>58.529999999996924</v>
      </c>
      <c r="C5856" s="428">
        <f t="shared" si="825"/>
        <v>58.53</v>
      </c>
      <c r="D5856" s="425">
        <f t="shared" si="820"/>
        <v>0.58530058081144598</v>
      </c>
      <c r="E5856" s="433">
        <f t="shared" si="826"/>
        <v>58.53</v>
      </c>
      <c r="F5856" s="430">
        <f t="shared" si="821"/>
        <v>0.59119681481511288</v>
      </c>
      <c r="G5856" s="439">
        <f t="shared" si="827"/>
        <v>58.53</v>
      </c>
      <c r="H5856" s="435">
        <f t="shared" si="822"/>
        <v>0.59119681481511288</v>
      </c>
      <c r="I5856" s="577">
        <f t="shared" si="827"/>
        <v>58.53</v>
      </c>
      <c r="J5856" s="573">
        <f t="shared" si="823"/>
        <v>0.9721023053417398</v>
      </c>
    </row>
    <row r="5857" spans="1:10" x14ac:dyDescent="0.25">
      <c r="A5857">
        <f t="shared" si="824"/>
        <v>0.585400579812414</v>
      </c>
      <c r="B5857" s="2">
        <f t="shared" si="828"/>
        <v>58.539999999996922</v>
      </c>
      <c r="C5857" s="428">
        <f t="shared" si="825"/>
        <v>58.54</v>
      </c>
      <c r="D5857" s="425">
        <f t="shared" si="820"/>
        <v>0.58540057981244475</v>
      </c>
      <c r="E5857" s="433">
        <f t="shared" si="826"/>
        <v>58.54</v>
      </c>
      <c r="F5857" s="430">
        <f t="shared" si="821"/>
        <v>0.59129406582717947</v>
      </c>
      <c r="G5857" s="439">
        <f t="shared" si="827"/>
        <v>58.54</v>
      </c>
      <c r="H5857" s="435">
        <f t="shared" si="822"/>
        <v>0.59129406582717947</v>
      </c>
      <c r="I5857" s="577">
        <f t="shared" si="827"/>
        <v>58.54</v>
      </c>
      <c r="J5857" s="573">
        <f t="shared" si="823"/>
        <v>0.97218734431809384</v>
      </c>
    </row>
    <row r="5858" spans="1:10" x14ac:dyDescent="0.25">
      <c r="A5858">
        <f t="shared" si="824"/>
        <v>0.58550057881518303</v>
      </c>
      <c r="B5858" s="2">
        <f t="shared" si="828"/>
        <v>58.549999999996921</v>
      </c>
      <c r="C5858" s="428">
        <f t="shared" si="825"/>
        <v>58.55</v>
      </c>
      <c r="D5858" s="425">
        <f t="shared" si="820"/>
        <v>0.58550057881521389</v>
      </c>
      <c r="E5858" s="433">
        <f t="shared" si="826"/>
        <v>58.55</v>
      </c>
      <c r="F5858" s="430">
        <f t="shared" si="821"/>
        <v>0.59139131820944635</v>
      </c>
      <c r="G5858" s="439">
        <f t="shared" si="827"/>
        <v>58.55</v>
      </c>
      <c r="H5858" s="435">
        <f t="shared" si="822"/>
        <v>0.59139131820944635</v>
      </c>
      <c r="I5858" s="577">
        <f t="shared" si="827"/>
        <v>58.55</v>
      </c>
      <c r="J5858" s="573">
        <f t="shared" si="823"/>
        <v>0.97227238445175002</v>
      </c>
    </row>
    <row r="5859" spans="1:10" x14ac:dyDescent="0.25">
      <c r="A5859">
        <f t="shared" si="824"/>
        <v>0.58560057781971953</v>
      </c>
      <c r="B5859" s="2">
        <f t="shared" si="828"/>
        <v>58.559999999996919</v>
      </c>
      <c r="C5859" s="428">
        <f t="shared" si="825"/>
        <v>58.56</v>
      </c>
      <c r="D5859" s="425">
        <f t="shared" si="820"/>
        <v>0.5856005778197505</v>
      </c>
      <c r="E5859" s="433">
        <f t="shared" si="826"/>
        <v>58.56</v>
      </c>
      <c r="F5859" s="430">
        <f t="shared" si="821"/>
        <v>0.59148857196120108</v>
      </c>
      <c r="G5859" s="439">
        <f t="shared" si="827"/>
        <v>58.56</v>
      </c>
      <c r="H5859" s="435">
        <f t="shared" si="822"/>
        <v>0.59148857196120108</v>
      </c>
      <c r="I5859" s="577">
        <f t="shared" si="827"/>
        <v>58.56</v>
      </c>
      <c r="J5859" s="573">
        <f t="shared" si="823"/>
        <v>0.97235742574257444</v>
      </c>
    </row>
    <row r="5860" spans="1:10" x14ac:dyDescent="0.25">
      <c r="A5860">
        <f t="shared" si="824"/>
        <v>0.58570057682602006</v>
      </c>
      <c r="B5860" s="2">
        <f t="shared" si="828"/>
        <v>58.569999999996917</v>
      </c>
      <c r="C5860" s="428">
        <f t="shared" si="825"/>
        <v>58.57</v>
      </c>
      <c r="D5860" s="425">
        <f t="shared" si="820"/>
        <v>0.58570057682605092</v>
      </c>
      <c r="E5860" s="433">
        <f t="shared" si="826"/>
        <v>58.57</v>
      </c>
      <c r="F5860" s="430">
        <f t="shared" si="821"/>
        <v>0.59158582708173146</v>
      </c>
      <c r="G5860" s="439">
        <f t="shared" si="827"/>
        <v>58.57</v>
      </c>
      <c r="H5860" s="435">
        <f t="shared" si="822"/>
        <v>0.59158582708173146</v>
      </c>
      <c r="I5860" s="577">
        <f t="shared" si="827"/>
        <v>58.57</v>
      </c>
      <c r="J5860" s="573">
        <f t="shared" si="823"/>
        <v>0.9724424681904319</v>
      </c>
    </row>
    <row r="5861" spans="1:10" x14ac:dyDescent="0.25">
      <c r="A5861">
        <f t="shared" si="824"/>
        <v>0.58580057583408141</v>
      </c>
      <c r="B5861" s="2">
        <f t="shared" si="828"/>
        <v>58.579999999996915</v>
      </c>
      <c r="C5861" s="428">
        <f t="shared" si="825"/>
        <v>58.58</v>
      </c>
      <c r="D5861" s="425">
        <f t="shared" si="820"/>
        <v>0.58580057583411227</v>
      </c>
      <c r="E5861" s="433">
        <f t="shared" si="826"/>
        <v>58.58</v>
      </c>
      <c r="F5861" s="430">
        <f t="shared" si="821"/>
        <v>0.59168308357032617</v>
      </c>
      <c r="G5861" s="439">
        <f t="shared" si="827"/>
        <v>58.58</v>
      </c>
      <c r="H5861" s="435">
        <f t="shared" si="822"/>
        <v>0.59168308357032617</v>
      </c>
      <c r="I5861" s="577">
        <f t="shared" si="827"/>
        <v>58.58</v>
      </c>
      <c r="J5861" s="573">
        <f t="shared" si="823"/>
        <v>0.97252751179518915</v>
      </c>
    </row>
    <row r="5862" spans="1:10" x14ac:dyDescent="0.25">
      <c r="A5862">
        <f t="shared" si="824"/>
        <v>0.58590057484390035</v>
      </c>
      <c r="B5862" s="2">
        <f t="shared" si="828"/>
        <v>58.589999999996913</v>
      </c>
      <c r="C5862" s="428">
        <f t="shared" si="825"/>
        <v>58.59</v>
      </c>
      <c r="D5862" s="425">
        <f t="shared" si="820"/>
        <v>0.58590057484393132</v>
      </c>
      <c r="E5862" s="433">
        <f t="shared" si="826"/>
        <v>58.59</v>
      </c>
      <c r="F5862" s="430">
        <f t="shared" si="821"/>
        <v>0.59178034142627367</v>
      </c>
      <c r="G5862" s="439">
        <f t="shared" si="827"/>
        <v>58.59</v>
      </c>
      <c r="H5862" s="435">
        <f t="shared" si="822"/>
        <v>0.59178034142627367</v>
      </c>
      <c r="I5862" s="577">
        <f t="shared" si="827"/>
        <v>58.59</v>
      </c>
      <c r="J5862" s="573">
        <f t="shared" si="823"/>
        <v>0.97261255655671153</v>
      </c>
    </row>
    <row r="5863" spans="1:10" x14ac:dyDescent="0.25">
      <c r="A5863">
        <f t="shared" si="824"/>
        <v>0.58600057385547366</v>
      </c>
      <c r="B5863" s="2">
        <f t="shared" si="828"/>
        <v>58.599999999996911</v>
      </c>
      <c r="C5863" s="428">
        <f t="shared" si="825"/>
        <v>58.6</v>
      </c>
      <c r="D5863" s="425">
        <f t="shared" si="820"/>
        <v>0.58600057385550453</v>
      </c>
      <c r="E5863" s="433">
        <f t="shared" si="826"/>
        <v>58.6</v>
      </c>
      <c r="F5863" s="430">
        <f t="shared" si="821"/>
        <v>0.59187760064886297</v>
      </c>
      <c r="G5863" s="439">
        <f t="shared" si="827"/>
        <v>58.6</v>
      </c>
      <c r="H5863" s="435">
        <f t="shared" si="822"/>
        <v>0.59187760064886297</v>
      </c>
      <c r="I5863" s="577">
        <f t="shared" si="827"/>
        <v>58.6</v>
      </c>
      <c r="J5863" s="573">
        <f t="shared" si="823"/>
        <v>0.97269760247486481</v>
      </c>
    </row>
    <row r="5864" spans="1:10" x14ac:dyDescent="0.25">
      <c r="A5864">
        <f t="shared" si="824"/>
        <v>0.58610057286879824</v>
      </c>
      <c r="B5864" s="2">
        <f t="shared" si="828"/>
        <v>58.609999999996909</v>
      </c>
      <c r="C5864" s="428">
        <f t="shared" si="825"/>
        <v>58.61</v>
      </c>
      <c r="D5864" s="425">
        <f t="shared" si="820"/>
        <v>0.58610057286882911</v>
      </c>
      <c r="E5864" s="433">
        <f t="shared" si="826"/>
        <v>58.61</v>
      </c>
      <c r="F5864" s="430">
        <f t="shared" si="821"/>
        <v>0.59197486123738374</v>
      </c>
      <c r="G5864" s="439">
        <f t="shared" si="827"/>
        <v>58.61</v>
      </c>
      <c r="H5864" s="435">
        <f t="shared" si="822"/>
        <v>0.59197486123738374</v>
      </c>
      <c r="I5864" s="577">
        <f t="shared" si="827"/>
        <v>58.61</v>
      </c>
      <c r="J5864" s="573">
        <f t="shared" si="823"/>
        <v>0.97278264954951454</v>
      </c>
    </row>
    <row r="5865" spans="1:10" x14ac:dyDescent="0.25">
      <c r="A5865">
        <f t="shared" si="824"/>
        <v>0.58620057188387087</v>
      </c>
      <c r="B5865" s="2">
        <f t="shared" si="828"/>
        <v>58.619999999996907</v>
      </c>
      <c r="C5865" s="428">
        <f t="shared" si="825"/>
        <v>58.62</v>
      </c>
      <c r="D5865" s="425">
        <f t="shared" si="820"/>
        <v>0.58620057188390173</v>
      </c>
      <c r="E5865" s="433">
        <f t="shared" si="826"/>
        <v>58.62</v>
      </c>
      <c r="F5865" s="430">
        <f t="shared" si="821"/>
        <v>0.59207212319112568</v>
      </c>
      <c r="G5865" s="439">
        <f t="shared" si="827"/>
        <v>58.62</v>
      </c>
      <c r="H5865" s="435">
        <f t="shared" si="822"/>
        <v>0.59207212319112568</v>
      </c>
      <c r="I5865" s="577">
        <f t="shared" si="827"/>
        <v>58.62</v>
      </c>
      <c r="J5865" s="573">
        <f t="shared" si="823"/>
        <v>0.97286769778052762</v>
      </c>
    </row>
    <row r="5866" spans="1:10" x14ac:dyDescent="0.25">
      <c r="A5866">
        <f t="shared" si="824"/>
        <v>0.58630057090068821</v>
      </c>
      <c r="B5866" s="2">
        <f t="shared" si="828"/>
        <v>58.629999999996905</v>
      </c>
      <c r="C5866" s="428">
        <f t="shared" si="825"/>
        <v>58.63</v>
      </c>
      <c r="D5866" s="425">
        <f t="shared" si="820"/>
        <v>0.58630057090071919</v>
      </c>
      <c r="E5866" s="433">
        <f t="shared" si="826"/>
        <v>58.63</v>
      </c>
      <c r="F5866" s="430">
        <f t="shared" si="821"/>
        <v>0.59216938650937889</v>
      </c>
      <c r="G5866" s="439">
        <f t="shared" si="827"/>
        <v>58.63</v>
      </c>
      <c r="H5866" s="435">
        <f t="shared" si="822"/>
        <v>0.59216938650937889</v>
      </c>
      <c r="I5866" s="577">
        <f t="shared" si="827"/>
        <v>58.63</v>
      </c>
      <c r="J5866" s="573">
        <f t="shared" si="823"/>
        <v>0.97295274716776869</v>
      </c>
    </row>
    <row r="5867" spans="1:10" x14ac:dyDescent="0.25">
      <c r="A5867">
        <f t="shared" si="824"/>
        <v>0.58640056991924727</v>
      </c>
      <c r="B5867" s="2">
        <f t="shared" si="828"/>
        <v>58.639999999996903</v>
      </c>
      <c r="C5867" s="428">
        <f t="shared" si="825"/>
        <v>58.64</v>
      </c>
      <c r="D5867" s="425">
        <f t="shared" si="820"/>
        <v>0.58640056991927836</v>
      </c>
      <c r="E5867" s="433">
        <f t="shared" si="826"/>
        <v>58.64</v>
      </c>
      <c r="F5867" s="430">
        <f t="shared" si="821"/>
        <v>0.59226665119143418</v>
      </c>
      <c r="G5867" s="439">
        <f t="shared" si="827"/>
        <v>58.64</v>
      </c>
      <c r="H5867" s="435">
        <f t="shared" si="822"/>
        <v>0.59226665119143418</v>
      </c>
      <c r="I5867" s="577">
        <f t="shared" si="827"/>
        <v>58.64</v>
      </c>
      <c r="J5867" s="573">
        <f t="shared" si="823"/>
        <v>0.97303779771110421</v>
      </c>
    </row>
    <row r="5868" spans="1:10" x14ac:dyDescent="0.25">
      <c r="A5868">
        <f t="shared" si="824"/>
        <v>0.58650056893954483</v>
      </c>
      <c r="B5868" s="2">
        <f t="shared" si="828"/>
        <v>58.649999999996901</v>
      </c>
      <c r="C5868" s="428">
        <f t="shared" si="825"/>
        <v>58.65</v>
      </c>
      <c r="D5868" s="425">
        <f t="shared" si="820"/>
        <v>0.58650056893957581</v>
      </c>
      <c r="E5868" s="433">
        <f t="shared" si="826"/>
        <v>58.65</v>
      </c>
      <c r="F5868" s="430">
        <f t="shared" si="821"/>
        <v>0.5923639172365821</v>
      </c>
      <c r="G5868" s="439">
        <f t="shared" si="827"/>
        <v>58.65</v>
      </c>
      <c r="H5868" s="435">
        <f t="shared" si="822"/>
        <v>0.5923639172365821</v>
      </c>
      <c r="I5868" s="577">
        <f t="shared" si="827"/>
        <v>58.65</v>
      </c>
      <c r="J5868" s="573">
        <f t="shared" si="823"/>
        <v>0.97312284941040017</v>
      </c>
    </row>
    <row r="5869" spans="1:10" x14ac:dyDescent="0.25">
      <c r="A5869">
        <f t="shared" si="824"/>
        <v>0.58660056796157778</v>
      </c>
      <c r="B5869" s="2">
        <f t="shared" si="828"/>
        <v>58.659999999996899</v>
      </c>
      <c r="C5869" s="428">
        <f t="shared" si="825"/>
        <v>58.66</v>
      </c>
      <c r="D5869" s="425">
        <f t="shared" si="820"/>
        <v>0.58660056796160864</v>
      </c>
      <c r="E5869" s="433">
        <f t="shared" si="826"/>
        <v>58.66</v>
      </c>
      <c r="F5869" s="430">
        <f t="shared" si="821"/>
        <v>0.59246118464411435</v>
      </c>
      <c r="G5869" s="439">
        <f t="shared" si="827"/>
        <v>58.66</v>
      </c>
      <c r="H5869" s="435">
        <f t="shared" si="822"/>
        <v>0.59246118464411435</v>
      </c>
      <c r="I5869" s="577">
        <f t="shared" si="827"/>
        <v>58.66</v>
      </c>
      <c r="J5869" s="573">
        <f t="shared" si="823"/>
        <v>0.97320790226552223</v>
      </c>
    </row>
    <row r="5870" spans="1:10" x14ac:dyDescent="0.25">
      <c r="A5870">
        <f t="shared" si="824"/>
        <v>0.58670056698534279</v>
      </c>
      <c r="B5870" s="2">
        <f t="shared" si="828"/>
        <v>58.669999999996897</v>
      </c>
      <c r="C5870" s="428">
        <f t="shared" si="825"/>
        <v>58.67</v>
      </c>
      <c r="D5870" s="425">
        <f t="shared" si="820"/>
        <v>0.58670056698537376</v>
      </c>
      <c r="E5870" s="433">
        <f t="shared" si="826"/>
        <v>58.67</v>
      </c>
      <c r="F5870" s="430">
        <f t="shared" si="821"/>
        <v>0.59255845341332247</v>
      </c>
      <c r="G5870" s="439">
        <f t="shared" si="827"/>
        <v>58.67</v>
      </c>
      <c r="H5870" s="435">
        <f t="shared" si="822"/>
        <v>0.59255845341332247</v>
      </c>
      <c r="I5870" s="577">
        <f t="shared" si="827"/>
        <v>58.67</v>
      </c>
      <c r="J5870" s="573">
        <f t="shared" si="823"/>
        <v>0.97329295627633672</v>
      </c>
    </row>
    <row r="5871" spans="1:10" x14ac:dyDescent="0.25">
      <c r="A5871">
        <f t="shared" si="824"/>
        <v>0.58680056601083674</v>
      </c>
      <c r="B5871" s="2">
        <f t="shared" si="828"/>
        <v>58.679999999996895</v>
      </c>
      <c r="C5871" s="428">
        <f t="shared" si="825"/>
        <v>58.68</v>
      </c>
      <c r="D5871" s="425">
        <f t="shared" si="820"/>
        <v>0.58680056601086783</v>
      </c>
      <c r="E5871" s="433">
        <f t="shared" si="826"/>
        <v>58.68</v>
      </c>
      <c r="F5871" s="430">
        <f t="shared" si="821"/>
        <v>0.59265572354349827</v>
      </c>
      <c r="G5871" s="439">
        <f t="shared" si="827"/>
        <v>58.68</v>
      </c>
      <c r="H5871" s="435">
        <f t="shared" si="822"/>
        <v>0.59265572354349827</v>
      </c>
      <c r="I5871" s="577">
        <f t="shared" si="827"/>
        <v>58.68</v>
      </c>
      <c r="J5871" s="573">
        <f t="shared" si="823"/>
        <v>0.97337801144270919</v>
      </c>
    </row>
    <row r="5872" spans="1:10" x14ac:dyDescent="0.25">
      <c r="A5872">
        <f t="shared" si="824"/>
        <v>0.58690056503805665</v>
      </c>
      <c r="B5872" s="2">
        <f t="shared" si="828"/>
        <v>58.689999999996893</v>
      </c>
      <c r="C5872" s="428">
        <f t="shared" si="825"/>
        <v>58.69</v>
      </c>
      <c r="D5872" s="425">
        <f t="shared" si="820"/>
        <v>0.58690056503808774</v>
      </c>
      <c r="E5872" s="433">
        <f t="shared" si="826"/>
        <v>58.69</v>
      </c>
      <c r="F5872" s="430">
        <f t="shared" si="821"/>
        <v>0.59275299503393453</v>
      </c>
      <c r="G5872" s="439">
        <f t="shared" si="827"/>
        <v>58.69</v>
      </c>
      <c r="H5872" s="435">
        <f t="shared" si="822"/>
        <v>0.59275299503393453</v>
      </c>
      <c r="I5872" s="577">
        <f t="shared" si="827"/>
        <v>58.69</v>
      </c>
      <c r="J5872" s="573">
        <f t="shared" si="823"/>
        <v>0.97346306776450575</v>
      </c>
    </row>
    <row r="5873" spans="1:10" x14ac:dyDescent="0.25">
      <c r="A5873">
        <f t="shared" si="824"/>
        <v>0.58700056406699919</v>
      </c>
      <c r="B5873" s="2">
        <f t="shared" si="828"/>
        <v>58.699999999996891</v>
      </c>
      <c r="C5873" s="428">
        <f t="shared" si="825"/>
        <v>58.7</v>
      </c>
      <c r="D5873" s="425">
        <f t="shared" si="820"/>
        <v>0.58700056406703027</v>
      </c>
      <c r="E5873" s="433">
        <f t="shared" si="826"/>
        <v>58.7</v>
      </c>
      <c r="F5873" s="430">
        <f t="shared" si="821"/>
        <v>0.59285026788392403</v>
      </c>
      <c r="G5873" s="439">
        <f t="shared" si="827"/>
        <v>58.7</v>
      </c>
      <c r="H5873" s="435">
        <f t="shared" si="822"/>
        <v>0.59285026788392403</v>
      </c>
      <c r="I5873" s="577">
        <f t="shared" si="827"/>
        <v>58.7</v>
      </c>
      <c r="J5873" s="573">
        <f t="shared" si="823"/>
        <v>0.9735481252415924</v>
      </c>
    </row>
    <row r="5874" spans="1:10" x14ac:dyDescent="0.25">
      <c r="A5874">
        <f t="shared" si="824"/>
        <v>0.58710056309766123</v>
      </c>
      <c r="B5874" s="2">
        <f t="shared" si="828"/>
        <v>58.709999999996889</v>
      </c>
      <c r="C5874" s="428">
        <f t="shared" si="825"/>
        <v>58.71</v>
      </c>
      <c r="D5874" s="425">
        <f t="shared" si="820"/>
        <v>0.58710056309769243</v>
      </c>
      <c r="E5874" s="433">
        <f t="shared" si="826"/>
        <v>58.71</v>
      </c>
      <c r="F5874" s="430">
        <f t="shared" si="821"/>
        <v>0.59294754209275968</v>
      </c>
      <c r="G5874" s="439">
        <f t="shared" si="827"/>
        <v>58.71</v>
      </c>
      <c r="H5874" s="435">
        <f t="shared" si="822"/>
        <v>0.59294754209275968</v>
      </c>
      <c r="I5874" s="577">
        <f t="shared" si="827"/>
        <v>58.71</v>
      </c>
      <c r="J5874" s="573">
        <f t="shared" si="823"/>
        <v>0.97363318387383568</v>
      </c>
    </row>
    <row r="5875" spans="1:10" x14ac:dyDescent="0.25">
      <c r="A5875">
        <f t="shared" si="824"/>
        <v>0.58720056213003979</v>
      </c>
      <c r="B5875" s="2">
        <f t="shared" si="828"/>
        <v>58.719999999996887</v>
      </c>
      <c r="C5875" s="428">
        <f t="shared" si="825"/>
        <v>58.72</v>
      </c>
      <c r="D5875" s="425">
        <f t="shared" si="820"/>
        <v>0.58720056213007099</v>
      </c>
      <c r="E5875" s="433">
        <f t="shared" si="826"/>
        <v>58.72</v>
      </c>
      <c r="F5875" s="430">
        <f t="shared" si="821"/>
        <v>0.59304481765973505</v>
      </c>
      <c r="G5875" s="439">
        <f t="shared" si="827"/>
        <v>58.72</v>
      </c>
      <c r="H5875" s="435">
        <f t="shared" si="822"/>
        <v>0.59304481765973505</v>
      </c>
      <c r="I5875" s="577">
        <f t="shared" si="827"/>
        <v>58.72</v>
      </c>
      <c r="J5875" s="573">
        <f t="shared" si="823"/>
        <v>0.97371824366110082</v>
      </c>
    </row>
    <row r="5876" spans="1:10" x14ac:dyDescent="0.25">
      <c r="A5876">
        <f t="shared" si="824"/>
        <v>0.58730056116413176</v>
      </c>
      <c r="B5876" s="2">
        <f t="shared" si="828"/>
        <v>58.729999999996885</v>
      </c>
      <c r="C5876" s="428">
        <f t="shared" si="825"/>
        <v>58.73</v>
      </c>
      <c r="D5876" s="425">
        <f t="shared" si="820"/>
        <v>0.58730056116416285</v>
      </c>
      <c r="E5876" s="433">
        <f t="shared" si="826"/>
        <v>58.73</v>
      </c>
      <c r="F5876" s="430">
        <f t="shared" si="821"/>
        <v>0.59314209458414424</v>
      </c>
      <c r="G5876" s="439">
        <f t="shared" si="827"/>
        <v>58.73</v>
      </c>
      <c r="H5876" s="435">
        <f t="shared" si="822"/>
        <v>0.59314209458414424</v>
      </c>
      <c r="I5876" s="577">
        <f t="shared" si="827"/>
        <v>58.73</v>
      </c>
      <c r="J5876" s="573">
        <f t="shared" si="823"/>
        <v>0.97380330460325437</v>
      </c>
    </row>
    <row r="5877" spans="1:10" x14ac:dyDescent="0.25">
      <c r="A5877">
        <f t="shared" si="824"/>
        <v>0.5874005601999337</v>
      </c>
      <c r="B5877" s="2">
        <f t="shared" si="828"/>
        <v>58.739999999996883</v>
      </c>
      <c r="C5877" s="428">
        <f t="shared" si="825"/>
        <v>58.74</v>
      </c>
      <c r="D5877" s="425">
        <f t="shared" si="820"/>
        <v>0.58740056019996489</v>
      </c>
      <c r="E5877" s="433">
        <f t="shared" si="826"/>
        <v>58.74</v>
      </c>
      <c r="F5877" s="430">
        <f t="shared" si="821"/>
        <v>0.5932393728652815</v>
      </c>
      <c r="G5877" s="439">
        <f t="shared" si="827"/>
        <v>58.74</v>
      </c>
      <c r="H5877" s="435">
        <f t="shared" si="822"/>
        <v>0.5932393728652815</v>
      </c>
      <c r="I5877" s="577">
        <f t="shared" si="827"/>
        <v>58.74</v>
      </c>
      <c r="J5877" s="573">
        <f t="shared" si="823"/>
        <v>0.97388836670016232</v>
      </c>
    </row>
    <row r="5878" spans="1:10" x14ac:dyDescent="0.25">
      <c r="A5878">
        <f t="shared" si="824"/>
        <v>0.58750055923744282</v>
      </c>
      <c r="B5878" s="2">
        <f t="shared" si="828"/>
        <v>58.749999999996881</v>
      </c>
      <c r="C5878" s="428">
        <f t="shared" si="825"/>
        <v>58.75</v>
      </c>
      <c r="D5878" s="425">
        <f t="shared" si="820"/>
        <v>0.58750055923747402</v>
      </c>
      <c r="E5878" s="433">
        <f t="shared" si="826"/>
        <v>58.75</v>
      </c>
      <c r="F5878" s="430">
        <f t="shared" si="821"/>
        <v>0.59333665250244139</v>
      </c>
      <c r="G5878" s="439">
        <f t="shared" si="827"/>
        <v>58.75</v>
      </c>
      <c r="H5878" s="435">
        <f t="shared" si="822"/>
        <v>0.59333665250244139</v>
      </c>
      <c r="I5878" s="577">
        <f t="shared" si="827"/>
        <v>58.75</v>
      </c>
      <c r="J5878" s="573">
        <f t="shared" si="823"/>
        <v>0.97397342995169089</v>
      </c>
    </row>
    <row r="5879" spans="1:10" x14ac:dyDescent="0.25">
      <c r="A5879">
        <f t="shared" si="824"/>
        <v>0.58760055827665592</v>
      </c>
      <c r="B5879" s="2">
        <f t="shared" si="828"/>
        <v>58.759999999996879</v>
      </c>
      <c r="C5879" s="428">
        <f t="shared" si="825"/>
        <v>58.76</v>
      </c>
      <c r="D5879" s="425">
        <f t="shared" si="820"/>
        <v>0.58760055827668711</v>
      </c>
      <c r="E5879" s="433">
        <f t="shared" si="826"/>
        <v>58.76</v>
      </c>
      <c r="F5879" s="430">
        <f t="shared" si="821"/>
        <v>0.5934339334949188</v>
      </c>
      <c r="G5879" s="439">
        <f t="shared" si="827"/>
        <v>58.76</v>
      </c>
      <c r="H5879" s="435">
        <f t="shared" si="822"/>
        <v>0.5934339334949188</v>
      </c>
      <c r="I5879" s="577">
        <f t="shared" si="827"/>
        <v>58.76</v>
      </c>
      <c r="J5879" s="573">
        <f t="shared" si="823"/>
        <v>0.97405849435770597</v>
      </c>
    </row>
    <row r="5880" spans="1:10" x14ac:dyDescent="0.25">
      <c r="A5880">
        <f t="shared" si="824"/>
        <v>0.58770055731756976</v>
      </c>
      <c r="B5880" s="2">
        <f t="shared" si="828"/>
        <v>58.769999999996877</v>
      </c>
      <c r="C5880" s="428">
        <f t="shared" si="825"/>
        <v>58.77</v>
      </c>
      <c r="D5880" s="425">
        <f t="shared" si="820"/>
        <v>0.58770055731760107</v>
      </c>
      <c r="E5880" s="433">
        <f t="shared" si="826"/>
        <v>58.77</v>
      </c>
      <c r="F5880" s="430">
        <f t="shared" si="821"/>
        <v>0.59353121584200941</v>
      </c>
      <c r="G5880" s="439">
        <f t="shared" si="827"/>
        <v>58.77</v>
      </c>
      <c r="H5880" s="435">
        <f t="shared" si="822"/>
        <v>0.59353121584200941</v>
      </c>
      <c r="I5880" s="577">
        <f t="shared" si="827"/>
        <v>58.77</v>
      </c>
      <c r="J5880" s="573">
        <f t="shared" si="823"/>
        <v>0.97414355991807422</v>
      </c>
    </row>
    <row r="5881" spans="1:10" x14ac:dyDescent="0.25">
      <c r="A5881">
        <f t="shared" si="824"/>
        <v>0.58780055636018158</v>
      </c>
      <c r="B5881" s="2">
        <f t="shared" si="828"/>
        <v>58.779999999996875</v>
      </c>
      <c r="C5881" s="428">
        <f t="shared" si="825"/>
        <v>58.78</v>
      </c>
      <c r="D5881" s="425">
        <f t="shared" si="820"/>
        <v>0.58780055636021278</v>
      </c>
      <c r="E5881" s="433">
        <f t="shared" si="826"/>
        <v>58.78</v>
      </c>
      <c r="F5881" s="430">
        <f t="shared" si="821"/>
        <v>0.59362849954300878</v>
      </c>
      <c r="G5881" s="439">
        <f t="shared" si="827"/>
        <v>58.78</v>
      </c>
      <c r="H5881" s="435">
        <f t="shared" si="822"/>
        <v>0.59362849954300878</v>
      </c>
      <c r="I5881" s="577">
        <f t="shared" si="827"/>
        <v>58.78</v>
      </c>
      <c r="J5881" s="573">
        <f t="shared" si="823"/>
        <v>0.97422862663266097</v>
      </c>
    </row>
    <row r="5882" spans="1:10" x14ac:dyDescent="0.25">
      <c r="A5882">
        <f t="shared" si="824"/>
        <v>0.58790055540448782</v>
      </c>
      <c r="B5882" s="2">
        <f t="shared" si="828"/>
        <v>58.789999999996873</v>
      </c>
      <c r="C5882" s="428">
        <f t="shared" si="825"/>
        <v>58.79</v>
      </c>
      <c r="D5882" s="425">
        <f t="shared" si="820"/>
        <v>0.58790055540451924</v>
      </c>
      <c r="E5882" s="433">
        <f t="shared" si="826"/>
        <v>58.79</v>
      </c>
      <c r="F5882" s="430">
        <f t="shared" si="821"/>
        <v>0.59372578459721292</v>
      </c>
      <c r="G5882" s="439">
        <f t="shared" si="827"/>
        <v>58.79</v>
      </c>
      <c r="H5882" s="435">
        <f t="shared" si="822"/>
        <v>0.59372578459721292</v>
      </c>
      <c r="I5882" s="577">
        <f t="shared" si="827"/>
        <v>58.79</v>
      </c>
      <c r="J5882" s="573">
        <f t="shared" si="823"/>
        <v>0.97431369450133332</v>
      </c>
    </row>
    <row r="5883" spans="1:10" x14ac:dyDescent="0.25">
      <c r="A5883">
        <f t="shared" si="824"/>
        <v>0.58800055445048582</v>
      </c>
      <c r="B5883" s="2">
        <f t="shared" si="828"/>
        <v>58.799999999996871</v>
      </c>
      <c r="C5883" s="428">
        <f t="shared" si="825"/>
        <v>58.8</v>
      </c>
      <c r="D5883" s="425">
        <f t="shared" si="820"/>
        <v>0.58800055445051702</v>
      </c>
      <c r="E5883" s="433">
        <f t="shared" si="826"/>
        <v>58.8</v>
      </c>
      <c r="F5883" s="430">
        <f t="shared" si="821"/>
        <v>0.59382307100391862</v>
      </c>
      <c r="G5883" s="439">
        <f t="shared" si="827"/>
        <v>58.8</v>
      </c>
      <c r="H5883" s="435">
        <f t="shared" si="822"/>
        <v>0.59382307100391862</v>
      </c>
      <c r="I5883" s="577">
        <f t="shared" si="827"/>
        <v>58.8</v>
      </c>
      <c r="J5883" s="573">
        <f t="shared" si="823"/>
        <v>0.9743987635239566</v>
      </c>
    </row>
    <row r="5884" spans="1:10" x14ac:dyDescent="0.25">
      <c r="A5884">
        <f t="shared" si="824"/>
        <v>0.58810055349817236</v>
      </c>
      <c r="B5884" s="2">
        <f t="shared" si="828"/>
        <v>58.809999999996869</v>
      </c>
      <c r="C5884" s="428">
        <f t="shared" si="825"/>
        <v>58.81</v>
      </c>
      <c r="D5884" s="425">
        <f t="shared" si="820"/>
        <v>0.58810055349820356</v>
      </c>
      <c r="E5884" s="433">
        <f t="shared" si="826"/>
        <v>58.81</v>
      </c>
      <c r="F5884" s="430">
        <f t="shared" si="821"/>
        <v>0.59392035876242277</v>
      </c>
      <c r="G5884" s="439">
        <f t="shared" si="827"/>
        <v>58.81</v>
      </c>
      <c r="H5884" s="435">
        <f t="shared" si="822"/>
        <v>0.59392035876242277</v>
      </c>
      <c r="I5884" s="577">
        <f t="shared" si="827"/>
        <v>58.81</v>
      </c>
      <c r="J5884" s="573">
        <f t="shared" si="823"/>
        <v>0.97448383370039804</v>
      </c>
    </row>
    <row r="5885" spans="1:10" x14ac:dyDescent="0.25">
      <c r="A5885">
        <f t="shared" si="824"/>
        <v>0.58820055254754411</v>
      </c>
      <c r="B5885" s="2">
        <f t="shared" si="828"/>
        <v>58.819999999996867</v>
      </c>
      <c r="C5885" s="428">
        <f t="shared" si="825"/>
        <v>58.82</v>
      </c>
      <c r="D5885" s="425">
        <f t="shared" si="820"/>
        <v>0.58820055254757553</v>
      </c>
      <c r="E5885" s="433">
        <f t="shared" si="826"/>
        <v>58.82</v>
      </c>
      <c r="F5885" s="430">
        <f t="shared" si="821"/>
        <v>0.59401764787202227</v>
      </c>
      <c r="G5885" s="439">
        <f t="shared" si="827"/>
        <v>58.82</v>
      </c>
      <c r="H5885" s="435">
        <f t="shared" si="822"/>
        <v>0.59401764787202227</v>
      </c>
      <c r="I5885" s="577">
        <f t="shared" si="827"/>
        <v>58.82</v>
      </c>
      <c r="J5885" s="573">
        <f t="shared" si="823"/>
        <v>0.97456890503052307</v>
      </c>
    </row>
    <row r="5886" spans="1:10" x14ac:dyDescent="0.25">
      <c r="A5886">
        <f t="shared" si="824"/>
        <v>0.5883005515985984</v>
      </c>
      <c r="B5886" s="2">
        <f t="shared" si="828"/>
        <v>58.829999999996865</v>
      </c>
      <c r="C5886" s="428">
        <f t="shared" si="825"/>
        <v>58.83</v>
      </c>
      <c r="D5886" s="425">
        <f t="shared" si="820"/>
        <v>0.58830055159862971</v>
      </c>
      <c r="E5886" s="433">
        <f t="shared" si="826"/>
        <v>58.83</v>
      </c>
      <c r="F5886" s="430">
        <f t="shared" si="821"/>
        <v>0.59411493833201501</v>
      </c>
      <c r="G5886" s="439">
        <f t="shared" si="827"/>
        <v>58.83</v>
      </c>
      <c r="H5886" s="435">
        <f t="shared" si="822"/>
        <v>0.59411493833201501</v>
      </c>
      <c r="I5886" s="577">
        <f t="shared" si="827"/>
        <v>58.83</v>
      </c>
      <c r="J5886" s="573">
        <f t="shared" si="823"/>
        <v>0.97465397751419869</v>
      </c>
    </row>
    <row r="5887" spans="1:10" x14ac:dyDescent="0.25">
      <c r="A5887">
        <f t="shared" si="824"/>
        <v>0.58840055065133179</v>
      </c>
      <c r="B5887" s="2">
        <f t="shared" si="828"/>
        <v>58.839999999996863</v>
      </c>
      <c r="C5887" s="428">
        <f t="shared" si="825"/>
        <v>58.84</v>
      </c>
      <c r="D5887" s="425">
        <f t="shared" si="820"/>
        <v>0.58840055065136332</v>
      </c>
      <c r="E5887" s="433">
        <f t="shared" si="826"/>
        <v>58.84</v>
      </c>
      <c r="F5887" s="430">
        <f t="shared" si="821"/>
        <v>0.59421223014169888</v>
      </c>
      <c r="G5887" s="439">
        <f t="shared" si="827"/>
        <v>58.84</v>
      </c>
      <c r="H5887" s="435">
        <f t="shared" si="822"/>
        <v>0.59421223014169888</v>
      </c>
      <c r="I5887" s="577">
        <f t="shared" si="827"/>
        <v>58.84</v>
      </c>
      <c r="J5887" s="573">
        <f t="shared" si="823"/>
        <v>0.97473905115129045</v>
      </c>
    </row>
    <row r="5888" spans="1:10" x14ac:dyDescent="0.25">
      <c r="A5888">
        <f t="shared" si="824"/>
        <v>0.58850054970574162</v>
      </c>
      <c r="B5888" s="2">
        <f t="shared" si="828"/>
        <v>58.849999999996861</v>
      </c>
      <c r="C5888" s="428">
        <f t="shared" si="825"/>
        <v>58.85</v>
      </c>
      <c r="D5888" s="425">
        <f t="shared" si="820"/>
        <v>0.58850054970577304</v>
      </c>
      <c r="E5888" s="433">
        <f t="shared" si="826"/>
        <v>58.85</v>
      </c>
      <c r="F5888" s="430">
        <f t="shared" si="821"/>
        <v>0.59430952330037212</v>
      </c>
      <c r="G5888" s="439">
        <f t="shared" si="827"/>
        <v>58.85</v>
      </c>
      <c r="H5888" s="435">
        <f t="shared" si="822"/>
        <v>0.59430952330037212</v>
      </c>
      <c r="I5888" s="577">
        <f t="shared" si="827"/>
        <v>58.85</v>
      </c>
      <c r="J5888" s="573">
        <f t="shared" si="823"/>
        <v>0.97482412594166501</v>
      </c>
    </row>
    <row r="5889" spans="1:10" x14ac:dyDescent="0.25">
      <c r="A5889">
        <f t="shared" si="824"/>
        <v>0.58860054876182455</v>
      </c>
      <c r="B5889" s="2">
        <f t="shared" si="828"/>
        <v>58.859999999996859</v>
      </c>
      <c r="C5889" s="428">
        <f t="shared" si="825"/>
        <v>58.86</v>
      </c>
      <c r="D5889" s="425">
        <f t="shared" si="820"/>
        <v>0.58860054876185597</v>
      </c>
      <c r="E5889" s="433">
        <f t="shared" si="826"/>
        <v>58.86</v>
      </c>
      <c r="F5889" s="430">
        <f t="shared" si="821"/>
        <v>0.59440681780733351</v>
      </c>
      <c r="G5889" s="439">
        <f t="shared" si="827"/>
        <v>58.86</v>
      </c>
      <c r="H5889" s="435">
        <f t="shared" si="822"/>
        <v>0.59440681780733351</v>
      </c>
      <c r="I5889" s="577">
        <f t="shared" si="827"/>
        <v>58.86</v>
      </c>
      <c r="J5889" s="573">
        <f t="shared" si="823"/>
        <v>0.97490920188518893</v>
      </c>
    </row>
    <row r="5890" spans="1:10" x14ac:dyDescent="0.25">
      <c r="A5890">
        <f t="shared" si="824"/>
        <v>0.5887005478195777</v>
      </c>
      <c r="B5890" s="2">
        <f t="shared" si="828"/>
        <v>58.869999999996857</v>
      </c>
      <c r="C5890" s="428">
        <f t="shared" si="825"/>
        <v>58.87</v>
      </c>
      <c r="D5890" s="425">
        <f t="shared" si="820"/>
        <v>0.58870054781960901</v>
      </c>
      <c r="E5890" s="433">
        <f t="shared" si="826"/>
        <v>58.87</v>
      </c>
      <c r="F5890" s="430">
        <f t="shared" si="821"/>
        <v>0.59450411366188227</v>
      </c>
      <c r="G5890" s="439">
        <f t="shared" si="827"/>
        <v>58.87</v>
      </c>
      <c r="H5890" s="435">
        <f t="shared" si="822"/>
        <v>0.59450411366188227</v>
      </c>
      <c r="I5890" s="577">
        <f t="shared" si="827"/>
        <v>58.87</v>
      </c>
      <c r="J5890" s="573">
        <f t="shared" si="823"/>
        <v>0.97499427898172819</v>
      </c>
    </row>
    <row r="5891" spans="1:10" x14ac:dyDescent="0.25">
      <c r="A5891">
        <f t="shared" si="824"/>
        <v>0.58880054687899774</v>
      </c>
      <c r="B5891" s="2">
        <f t="shared" si="828"/>
        <v>58.879999999996855</v>
      </c>
      <c r="C5891" s="428">
        <f t="shared" si="825"/>
        <v>58.88</v>
      </c>
      <c r="D5891" s="425">
        <f t="shared" ref="D5891:D5954" si="829">(((1+C5891/100)^D$2)*C5891/100)/(((1+C5891/100)^D$2)-1)</f>
        <v>0.58880054687902939</v>
      </c>
      <c r="E5891" s="433">
        <f t="shared" si="826"/>
        <v>58.88</v>
      </c>
      <c r="F5891" s="430">
        <f t="shared" ref="F5891:F5954" si="830">(((1+E5891/100)^F$2)*E5891/100)/(((1+E5891/100)^F$2)-1)</f>
        <v>0.59460141086331775</v>
      </c>
      <c r="G5891" s="439">
        <f t="shared" si="827"/>
        <v>58.88</v>
      </c>
      <c r="H5891" s="435">
        <f t="shared" ref="H5891:H5954" si="831">(((1+G5891/100)^H$2)*G5891/100)/(((1+G5891/100)^H$2)-1)</f>
        <v>0.59460141086331775</v>
      </c>
      <c r="I5891" s="577">
        <f t="shared" si="827"/>
        <v>58.88</v>
      </c>
      <c r="J5891" s="573">
        <f t="shared" ref="J5891:J5954" si="832">(((1+I5891/100)^J$2)*I5891/100)/(((1+I5891/100)^J$2)-1)</f>
        <v>0.97507935723114969</v>
      </c>
    </row>
    <row r="5892" spans="1:10" x14ac:dyDescent="0.25">
      <c r="A5892">
        <f t="shared" si="824"/>
        <v>0.58890054594008212</v>
      </c>
      <c r="B5892" s="2">
        <f t="shared" si="828"/>
        <v>58.889999999996853</v>
      </c>
      <c r="C5892" s="428">
        <f t="shared" si="825"/>
        <v>58.89</v>
      </c>
      <c r="D5892" s="425">
        <f t="shared" si="829"/>
        <v>0.58890054594011365</v>
      </c>
      <c r="E5892" s="433">
        <f t="shared" si="826"/>
        <v>58.89</v>
      </c>
      <c r="F5892" s="430">
        <f t="shared" si="830"/>
        <v>0.59469870941093961</v>
      </c>
      <c r="G5892" s="439">
        <f t="shared" si="827"/>
        <v>58.89</v>
      </c>
      <c r="H5892" s="435">
        <f t="shared" si="831"/>
        <v>0.59469870941093961</v>
      </c>
      <c r="I5892" s="577">
        <f t="shared" si="827"/>
        <v>58.89</v>
      </c>
      <c r="J5892" s="573">
        <f t="shared" si="832"/>
        <v>0.97516443663331931</v>
      </c>
    </row>
    <row r="5893" spans="1:10" x14ac:dyDescent="0.25">
      <c r="A5893">
        <f t="shared" ref="A5893:A5956" si="833">(((1+B5893/100)^A$2)*B5893/100)/(((1+B5893/100)^A$2)-1)</f>
        <v>0.58900054500282739</v>
      </c>
      <c r="B5893" s="2">
        <f t="shared" si="828"/>
        <v>58.899999999996851</v>
      </c>
      <c r="C5893" s="428">
        <f t="shared" si="825"/>
        <v>58.9</v>
      </c>
      <c r="D5893" s="425">
        <f t="shared" si="829"/>
        <v>0.58900054500285892</v>
      </c>
      <c r="E5893" s="433">
        <f t="shared" si="826"/>
        <v>58.9</v>
      </c>
      <c r="F5893" s="430">
        <f t="shared" si="830"/>
        <v>0.59479600930404808</v>
      </c>
      <c r="G5893" s="439">
        <f t="shared" si="827"/>
        <v>58.9</v>
      </c>
      <c r="H5893" s="435">
        <f t="shared" si="831"/>
        <v>0.59479600930404808</v>
      </c>
      <c r="I5893" s="577">
        <f t="shared" si="827"/>
        <v>58.9</v>
      </c>
      <c r="J5893" s="573">
        <f t="shared" si="832"/>
        <v>0.97524951718810338</v>
      </c>
    </row>
    <row r="5894" spans="1:10" x14ac:dyDescent="0.25">
      <c r="A5894">
        <f t="shared" si="833"/>
        <v>0.58910054406723078</v>
      </c>
      <c r="B5894" s="2">
        <f t="shared" si="828"/>
        <v>58.909999999996849</v>
      </c>
      <c r="C5894" s="428">
        <f t="shared" ref="C5894:C5957" si="834">ROUND(C5893+0.01,2)</f>
        <v>58.91</v>
      </c>
      <c r="D5894" s="425">
        <f t="shared" si="829"/>
        <v>0.5891005440672622</v>
      </c>
      <c r="E5894" s="433">
        <f t="shared" ref="E5894:E5957" si="835">ROUND(E5893+0.01,2)</f>
        <v>58.91</v>
      </c>
      <c r="F5894" s="430">
        <f t="shared" si="830"/>
        <v>0.59489331054194394</v>
      </c>
      <c r="G5894" s="439">
        <f t="shared" ref="G5894:I5957" si="836">ROUND(G5893+0.01,2)</f>
        <v>58.91</v>
      </c>
      <c r="H5894" s="435">
        <f t="shared" si="831"/>
        <v>0.59489331054194394</v>
      </c>
      <c r="I5894" s="577">
        <f t="shared" si="836"/>
        <v>58.91</v>
      </c>
      <c r="J5894" s="573">
        <f t="shared" si="832"/>
        <v>0.975334598895369</v>
      </c>
    </row>
    <row r="5895" spans="1:10" x14ac:dyDescent="0.25">
      <c r="A5895">
        <f t="shared" si="833"/>
        <v>0.58920054313328896</v>
      </c>
      <c r="B5895" s="2">
        <f t="shared" si="828"/>
        <v>58.919999999996847</v>
      </c>
      <c r="C5895" s="428">
        <f t="shared" si="834"/>
        <v>58.92</v>
      </c>
      <c r="D5895" s="425">
        <f t="shared" si="829"/>
        <v>0.58920054313332049</v>
      </c>
      <c r="E5895" s="433">
        <f t="shared" si="835"/>
        <v>58.92</v>
      </c>
      <c r="F5895" s="430">
        <f t="shared" si="830"/>
        <v>0.59499061312392798</v>
      </c>
      <c r="G5895" s="439">
        <f t="shared" si="836"/>
        <v>58.92</v>
      </c>
      <c r="H5895" s="435">
        <f t="shared" si="831"/>
        <v>0.59499061312392798</v>
      </c>
      <c r="I5895" s="577">
        <f t="shared" si="836"/>
        <v>58.92</v>
      </c>
      <c r="J5895" s="573">
        <f t="shared" si="832"/>
        <v>0.97541968175498228</v>
      </c>
    </row>
    <row r="5896" spans="1:10" x14ac:dyDescent="0.25">
      <c r="A5896">
        <f t="shared" si="833"/>
        <v>0.58930054220099926</v>
      </c>
      <c r="B5896" s="2">
        <f t="shared" si="828"/>
        <v>58.929999999996845</v>
      </c>
      <c r="C5896" s="428">
        <f t="shared" si="834"/>
        <v>58.93</v>
      </c>
      <c r="D5896" s="425">
        <f t="shared" si="829"/>
        <v>0.58930054220103079</v>
      </c>
      <c r="E5896" s="433">
        <f t="shared" si="835"/>
        <v>58.93</v>
      </c>
      <c r="F5896" s="430">
        <f t="shared" si="830"/>
        <v>0.59508791704930153</v>
      </c>
      <c r="G5896" s="439">
        <f t="shared" si="836"/>
        <v>58.93</v>
      </c>
      <c r="H5896" s="435">
        <f t="shared" si="831"/>
        <v>0.59508791704930153</v>
      </c>
      <c r="I5896" s="577">
        <f t="shared" si="836"/>
        <v>58.93</v>
      </c>
      <c r="J5896" s="573">
        <f t="shared" si="832"/>
        <v>0.97550476576680945</v>
      </c>
    </row>
    <row r="5897" spans="1:10" x14ac:dyDescent="0.25">
      <c r="A5897">
        <f t="shared" si="833"/>
        <v>0.58940054127035857</v>
      </c>
      <c r="B5897" s="2">
        <f t="shared" si="828"/>
        <v>58.939999999996843</v>
      </c>
      <c r="C5897" s="428">
        <f t="shared" si="834"/>
        <v>58.94</v>
      </c>
      <c r="D5897" s="425">
        <f t="shared" si="829"/>
        <v>0.5894005412703901</v>
      </c>
      <c r="E5897" s="433">
        <f t="shared" si="835"/>
        <v>58.94</v>
      </c>
      <c r="F5897" s="430">
        <f t="shared" si="830"/>
        <v>0.59518522231736604</v>
      </c>
      <c r="G5897" s="439">
        <f t="shared" si="836"/>
        <v>58.94</v>
      </c>
      <c r="H5897" s="435">
        <f t="shared" si="831"/>
        <v>0.59518522231736604</v>
      </c>
      <c r="I5897" s="577">
        <f t="shared" si="836"/>
        <v>58.94</v>
      </c>
      <c r="J5897" s="573">
        <f t="shared" si="832"/>
        <v>0.97558985093071748</v>
      </c>
    </row>
    <row r="5898" spans="1:10" x14ac:dyDescent="0.25">
      <c r="A5898">
        <f t="shared" si="833"/>
        <v>0.58950054034136379</v>
      </c>
      <c r="B5898" s="2">
        <f t="shared" si="828"/>
        <v>58.949999999996841</v>
      </c>
      <c r="C5898" s="428">
        <f t="shared" si="834"/>
        <v>58.95</v>
      </c>
      <c r="D5898" s="425">
        <f t="shared" si="829"/>
        <v>0.58950054034139543</v>
      </c>
      <c r="E5898" s="433">
        <f t="shared" si="835"/>
        <v>58.95</v>
      </c>
      <c r="F5898" s="430">
        <f t="shared" si="830"/>
        <v>0.59528252892742373</v>
      </c>
      <c r="G5898" s="439">
        <f t="shared" si="836"/>
        <v>58.95</v>
      </c>
      <c r="H5898" s="435">
        <f t="shared" si="831"/>
        <v>0.59528252892742373</v>
      </c>
      <c r="I5898" s="577">
        <f t="shared" si="836"/>
        <v>58.95</v>
      </c>
      <c r="J5898" s="573">
        <f t="shared" si="832"/>
        <v>0.97567493724657262</v>
      </c>
    </row>
    <row r="5899" spans="1:10" x14ac:dyDescent="0.25">
      <c r="A5899">
        <f t="shared" si="833"/>
        <v>0.58960053941401203</v>
      </c>
      <c r="B5899" s="2">
        <f t="shared" si="828"/>
        <v>58.959999999996839</v>
      </c>
      <c r="C5899" s="428">
        <f t="shared" si="834"/>
        <v>58.96</v>
      </c>
      <c r="D5899" s="425">
        <f t="shared" si="829"/>
        <v>0.58960053941404367</v>
      </c>
      <c r="E5899" s="433">
        <f t="shared" si="835"/>
        <v>58.96</v>
      </c>
      <c r="F5899" s="430">
        <f t="shared" si="830"/>
        <v>0.59537983687877682</v>
      </c>
      <c r="G5899" s="439">
        <f t="shared" si="836"/>
        <v>58.96</v>
      </c>
      <c r="H5899" s="435">
        <f t="shared" si="831"/>
        <v>0.59537983687877682</v>
      </c>
      <c r="I5899" s="577">
        <f t="shared" si="836"/>
        <v>58.96</v>
      </c>
      <c r="J5899" s="573">
        <f t="shared" si="832"/>
        <v>0.97576002471424161</v>
      </c>
    </row>
    <row r="5900" spans="1:10" x14ac:dyDescent="0.25">
      <c r="A5900">
        <f t="shared" si="833"/>
        <v>0.58970053848830029</v>
      </c>
      <c r="B5900" s="2">
        <f t="shared" si="828"/>
        <v>58.969999999996837</v>
      </c>
      <c r="C5900" s="428">
        <f t="shared" si="834"/>
        <v>58.97</v>
      </c>
      <c r="D5900" s="425">
        <f t="shared" si="829"/>
        <v>0.58970053848833182</v>
      </c>
      <c r="E5900" s="433">
        <f t="shared" si="835"/>
        <v>58.97</v>
      </c>
      <c r="F5900" s="430">
        <f t="shared" si="830"/>
        <v>0.59547714617072811</v>
      </c>
      <c r="G5900" s="439">
        <f t="shared" si="836"/>
        <v>58.97</v>
      </c>
      <c r="H5900" s="435">
        <f t="shared" si="831"/>
        <v>0.59547714617072811</v>
      </c>
      <c r="I5900" s="577">
        <f t="shared" si="836"/>
        <v>58.97</v>
      </c>
      <c r="J5900" s="573">
        <f t="shared" si="832"/>
        <v>0.97584511333359059</v>
      </c>
    </row>
    <row r="5901" spans="1:10" x14ac:dyDescent="0.25">
      <c r="A5901">
        <f t="shared" si="833"/>
        <v>0.58980053756422546</v>
      </c>
      <c r="B5901" s="2">
        <f t="shared" si="828"/>
        <v>58.979999999996835</v>
      </c>
      <c r="C5901" s="428">
        <f t="shared" si="834"/>
        <v>58.98</v>
      </c>
      <c r="D5901" s="425">
        <f t="shared" si="829"/>
        <v>0.58980053756425721</v>
      </c>
      <c r="E5901" s="433">
        <f t="shared" si="835"/>
        <v>58.98</v>
      </c>
      <c r="F5901" s="430">
        <f t="shared" si="830"/>
        <v>0.59557445680258081</v>
      </c>
      <c r="G5901" s="439">
        <f t="shared" si="836"/>
        <v>58.98</v>
      </c>
      <c r="H5901" s="435">
        <f t="shared" si="831"/>
        <v>0.59557445680258081</v>
      </c>
      <c r="I5901" s="577">
        <f t="shared" si="836"/>
        <v>58.98</v>
      </c>
      <c r="J5901" s="573">
        <f t="shared" si="832"/>
        <v>0.97593020310448697</v>
      </c>
    </row>
    <row r="5902" spans="1:10" x14ac:dyDescent="0.25">
      <c r="A5902">
        <f t="shared" si="833"/>
        <v>0.58990053664178488</v>
      </c>
      <c r="B5902" s="2">
        <f t="shared" si="828"/>
        <v>58.989999999996833</v>
      </c>
      <c r="C5902" s="428">
        <f t="shared" si="834"/>
        <v>58.99</v>
      </c>
      <c r="D5902" s="425">
        <f t="shared" si="829"/>
        <v>0.58990053664181652</v>
      </c>
      <c r="E5902" s="433">
        <f t="shared" si="835"/>
        <v>58.99</v>
      </c>
      <c r="F5902" s="430">
        <f t="shared" si="830"/>
        <v>0.59567176877363859</v>
      </c>
      <c r="G5902" s="439">
        <f t="shared" si="836"/>
        <v>58.99</v>
      </c>
      <c r="H5902" s="435">
        <f t="shared" si="831"/>
        <v>0.59567176877363859</v>
      </c>
      <c r="I5902" s="577">
        <f t="shared" si="836"/>
        <v>58.99</v>
      </c>
      <c r="J5902" s="573">
        <f t="shared" si="832"/>
        <v>0.97601529402679632</v>
      </c>
    </row>
    <row r="5903" spans="1:10" x14ac:dyDescent="0.25">
      <c r="A5903">
        <f t="shared" si="833"/>
        <v>0.59000053572097511</v>
      </c>
      <c r="B5903" s="2">
        <f t="shared" si="828"/>
        <v>58.999999999996831</v>
      </c>
      <c r="C5903" s="428">
        <f t="shared" si="834"/>
        <v>59</v>
      </c>
      <c r="D5903" s="425">
        <f t="shared" si="829"/>
        <v>0.59000053572100686</v>
      </c>
      <c r="E5903" s="433">
        <f t="shared" si="835"/>
        <v>59</v>
      </c>
      <c r="F5903" s="430">
        <f t="shared" si="830"/>
        <v>0.59576908208320489</v>
      </c>
      <c r="G5903" s="439">
        <f t="shared" si="836"/>
        <v>59</v>
      </c>
      <c r="H5903" s="435">
        <f t="shared" si="831"/>
        <v>0.59576908208320489</v>
      </c>
      <c r="I5903" s="577">
        <f t="shared" si="836"/>
        <v>59</v>
      </c>
      <c r="J5903" s="573">
        <f t="shared" si="832"/>
        <v>0.97610038610038619</v>
      </c>
    </row>
    <row r="5904" spans="1:10" x14ac:dyDescent="0.25">
      <c r="A5904">
        <f t="shared" si="833"/>
        <v>0.59010053480179359</v>
      </c>
      <c r="B5904" s="2">
        <f t="shared" si="828"/>
        <v>59.009999999996829</v>
      </c>
      <c r="C5904" s="428">
        <f t="shared" si="834"/>
        <v>59.01</v>
      </c>
      <c r="D5904" s="425">
        <f t="shared" si="829"/>
        <v>0.59010053480182523</v>
      </c>
      <c r="E5904" s="433">
        <f t="shared" si="835"/>
        <v>59.01</v>
      </c>
      <c r="F5904" s="430">
        <f t="shared" si="830"/>
        <v>0.59586639673058406</v>
      </c>
      <c r="G5904" s="439">
        <f t="shared" si="836"/>
        <v>59.01</v>
      </c>
      <c r="H5904" s="435">
        <f t="shared" si="831"/>
        <v>0.59586639673058406</v>
      </c>
      <c r="I5904" s="577">
        <f t="shared" si="836"/>
        <v>59.01</v>
      </c>
      <c r="J5904" s="573">
        <f t="shared" si="832"/>
        <v>0.97618547932512234</v>
      </c>
    </row>
    <row r="5905" spans="1:10" x14ac:dyDescent="0.25">
      <c r="A5905">
        <f t="shared" si="833"/>
        <v>0.5902005338842371</v>
      </c>
      <c r="B5905" s="2">
        <f t="shared" si="828"/>
        <v>59.019999999996827</v>
      </c>
      <c r="C5905" s="428">
        <f t="shared" si="834"/>
        <v>59.02</v>
      </c>
      <c r="D5905" s="425">
        <f t="shared" si="829"/>
        <v>0.59020053388426885</v>
      </c>
      <c r="E5905" s="433">
        <f t="shared" si="835"/>
        <v>59.02</v>
      </c>
      <c r="F5905" s="430">
        <f t="shared" si="830"/>
        <v>0.59596371271508075</v>
      </c>
      <c r="G5905" s="439">
        <f t="shared" si="836"/>
        <v>59.02</v>
      </c>
      <c r="H5905" s="435">
        <f t="shared" si="831"/>
        <v>0.59596371271508075</v>
      </c>
      <c r="I5905" s="577">
        <f t="shared" si="836"/>
        <v>59.02</v>
      </c>
      <c r="J5905" s="573">
        <f t="shared" si="832"/>
        <v>0.97627057370087245</v>
      </c>
    </row>
    <row r="5906" spans="1:10" x14ac:dyDescent="0.25">
      <c r="A5906">
        <f t="shared" si="833"/>
        <v>0.59030053296830287</v>
      </c>
      <c r="B5906" s="2">
        <f t="shared" si="828"/>
        <v>59.029999999996825</v>
      </c>
      <c r="C5906" s="428">
        <f t="shared" si="834"/>
        <v>59.03</v>
      </c>
      <c r="D5906" s="425">
        <f t="shared" si="829"/>
        <v>0.59030053296833462</v>
      </c>
      <c r="E5906" s="433">
        <f t="shared" si="835"/>
        <v>59.03</v>
      </c>
      <c r="F5906" s="430">
        <f t="shared" si="830"/>
        <v>0.59606103003599997</v>
      </c>
      <c r="G5906" s="439">
        <f t="shared" si="836"/>
        <v>59.03</v>
      </c>
      <c r="H5906" s="435">
        <f t="shared" si="831"/>
        <v>0.59606103003599997</v>
      </c>
      <c r="I5906" s="577">
        <f t="shared" si="836"/>
        <v>59.03</v>
      </c>
      <c r="J5906" s="573">
        <f t="shared" si="832"/>
        <v>0.97635566922750261</v>
      </c>
    </row>
    <row r="5907" spans="1:10" x14ac:dyDescent="0.25">
      <c r="A5907">
        <f t="shared" si="833"/>
        <v>0.5904005320539879</v>
      </c>
      <c r="B5907" s="2">
        <f t="shared" si="828"/>
        <v>59.039999999996823</v>
      </c>
      <c r="C5907" s="428">
        <f t="shared" si="834"/>
        <v>59.04</v>
      </c>
      <c r="D5907" s="425">
        <f t="shared" si="829"/>
        <v>0.59040053205401966</v>
      </c>
      <c r="E5907" s="433">
        <f t="shared" si="835"/>
        <v>59.04</v>
      </c>
      <c r="F5907" s="430">
        <f t="shared" si="830"/>
        <v>0.59615834869264683</v>
      </c>
      <c r="G5907" s="439">
        <f t="shared" si="836"/>
        <v>59.04</v>
      </c>
      <c r="H5907" s="435">
        <f t="shared" si="831"/>
        <v>0.59615834869264683</v>
      </c>
      <c r="I5907" s="577">
        <f t="shared" si="836"/>
        <v>59.04</v>
      </c>
      <c r="J5907" s="573">
        <f t="shared" si="832"/>
        <v>0.97644076590487938</v>
      </c>
    </row>
    <row r="5908" spans="1:10" x14ac:dyDescent="0.25">
      <c r="A5908">
        <f t="shared" si="833"/>
        <v>0.59050053114128909</v>
      </c>
      <c r="B5908" s="2">
        <f t="shared" si="828"/>
        <v>59.049999999996821</v>
      </c>
      <c r="C5908" s="428">
        <f t="shared" si="834"/>
        <v>59.05</v>
      </c>
      <c r="D5908" s="425">
        <f t="shared" si="829"/>
        <v>0.59050053114132095</v>
      </c>
      <c r="E5908" s="433">
        <f t="shared" si="835"/>
        <v>59.05</v>
      </c>
      <c r="F5908" s="430">
        <f t="shared" si="830"/>
        <v>0.59625566868432711</v>
      </c>
      <c r="G5908" s="439">
        <f t="shared" si="836"/>
        <v>59.05</v>
      </c>
      <c r="H5908" s="435">
        <f t="shared" si="831"/>
        <v>0.59625566868432711</v>
      </c>
      <c r="I5908" s="577">
        <f t="shared" si="836"/>
        <v>59.05</v>
      </c>
      <c r="J5908" s="573">
        <f t="shared" si="832"/>
        <v>0.97652586373286998</v>
      </c>
    </row>
    <row r="5909" spans="1:10" x14ac:dyDescent="0.25">
      <c r="A5909">
        <f t="shared" si="833"/>
        <v>0.59060053023020365</v>
      </c>
      <c r="B5909" s="2">
        <f t="shared" si="828"/>
        <v>59.059999999996819</v>
      </c>
      <c r="C5909" s="428">
        <f t="shared" si="834"/>
        <v>59.06</v>
      </c>
      <c r="D5909" s="425">
        <f t="shared" si="829"/>
        <v>0.59060053023023551</v>
      </c>
      <c r="E5909" s="433">
        <f t="shared" si="835"/>
        <v>59.06</v>
      </c>
      <c r="F5909" s="430">
        <f t="shared" si="830"/>
        <v>0.59635299001034692</v>
      </c>
      <c r="G5909" s="439">
        <f t="shared" si="836"/>
        <v>59.06</v>
      </c>
      <c r="H5909" s="435">
        <f t="shared" si="831"/>
        <v>0.59635299001034692</v>
      </c>
      <c r="I5909" s="577">
        <f t="shared" si="836"/>
        <v>59.06</v>
      </c>
      <c r="J5909" s="573">
        <f t="shared" si="832"/>
        <v>0.97661096271134107</v>
      </c>
    </row>
    <row r="5910" spans="1:10" x14ac:dyDescent="0.25">
      <c r="A5910">
        <f t="shared" si="833"/>
        <v>0.5907005293207287</v>
      </c>
      <c r="B5910" s="2">
        <f t="shared" si="828"/>
        <v>59.069999999996817</v>
      </c>
      <c r="C5910" s="428">
        <f t="shared" si="834"/>
        <v>59.07</v>
      </c>
      <c r="D5910" s="425">
        <f t="shared" si="829"/>
        <v>0.59070052932076056</v>
      </c>
      <c r="E5910" s="433">
        <f t="shared" si="835"/>
        <v>59.07</v>
      </c>
      <c r="F5910" s="430">
        <f t="shared" si="830"/>
        <v>0.59645031267001258</v>
      </c>
      <c r="G5910" s="439">
        <f t="shared" si="836"/>
        <v>59.07</v>
      </c>
      <c r="H5910" s="435">
        <f t="shared" si="831"/>
        <v>0.59645031267001258</v>
      </c>
      <c r="I5910" s="577">
        <f t="shared" si="836"/>
        <v>59.07</v>
      </c>
      <c r="J5910" s="573">
        <f t="shared" si="832"/>
        <v>0.97669606284015908</v>
      </c>
    </row>
    <row r="5911" spans="1:10" x14ac:dyDescent="0.25">
      <c r="A5911">
        <f t="shared" si="833"/>
        <v>0.59080052841286113</v>
      </c>
      <c r="B5911" s="2">
        <f t="shared" si="828"/>
        <v>59.079999999996815</v>
      </c>
      <c r="C5911" s="428">
        <f t="shared" si="834"/>
        <v>59.08</v>
      </c>
      <c r="D5911" s="425">
        <f t="shared" si="829"/>
        <v>0.5908005284128931</v>
      </c>
      <c r="E5911" s="433">
        <f t="shared" si="835"/>
        <v>59.08</v>
      </c>
      <c r="F5911" s="430">
        <f t="shared" si="830"/>
        <v>0.59654763666263078</v>
      </c>
      <c r="G5911" s="439">
        <f t="shared" si="836"/>
        <v>59.08</v>
      </c>
      <c r="H5911" s="435">
        <f t="shared" si="831"/>
        <v>0.59654763666263078</v>
      </c>
      <c r="I5911" s="577">
        <f t="shared" si="836"/>
        <v>59.08</v>
      </c>
      <c r="J5911" s="573">
        <f t="shared" si="832"/>
        <v>0.97678116411919114</v>
      </c>
    </row>
    <row r="5912" spans="1:10" x14ac:dyDescent="0.25">
      <c r="A5912">
        <f t="shared" si="833"/>
        <v>0.59090052750659816</v>
      </c>
      <c r="B5912" s="2">
        <f t="shared" si="828"/>
        <v>59.089999999996813</v>
      </c>
      <c r="C5912" s="428">
        <f t="shared" si="834"/>
        <v>59.09</v>
      </c>
      <c r="D5912" s="425">
        <f t="shared" si="829"/>
        <v>0.59090052750663014</v>
      </c>
      <c r="E5912" s="433">
        <f t="shared" si="835"/>
        <v>59.09</v>
      </c>
      <c r="F5912" s="430">
        <f t="shared" si="830"/>
        <v>0.59664496198750894</v>
      </c>
      <c r="G5912" s="439">
        <f t="shared" si="836"/>
        <v>59.09</v>
      </c>
      <c r="H5912" s="435">
        <f t="shared" si="831"/>
        <v>0.59664496198750894</v>
      </c>
      <c r="I5912" s="577">
        <f t="shared" si="836"/>
        <v>59.09</v>
      </c>
      <c r="J5912" s="573">
        <f t="shared" si="832"/>
        <v>0.97686626654830355</v>
      </c>
    </row>
    <row r="5913" spans="1:10" x14ac:dyDescent="0.25">
      <c r="A5913">
        <f t="shared" si="833"/>
        <v>0.59100052660193692</v>
      </c>
      <c r="B5913" s="2">
        <f t="shared" si="828"/>
        <v>59.099999999996811</v>
      </c>
      <c r="C5913" s="428">
        <f t="shared" si="834"/>
        <v>59.1</v>
      </c>
      <c r="D5913" s="425">
        <f t="shared" si="829"/>
        <v>0.59100052660196878</v>
      </c>
      <c r="E5913" s="433">
        <f t="shared" si="835"/>
        <v>59.1</v>
      </c>
      <c r="F5913" s="430">
        <f t="shared" si="830"/>
        <v>0.59674228864395429</v>
      </c>
      <c r="G5913" s="439">
        <f t="shared" si="836"/>
        <v>59.1</v>
      </c>
      <c r="H5913" s="435">
        <f t="shared" si="831"/>
        <v>0.59674228864395429</v>
      </c>
      <c r="I5913" s="577">
        <f t="shared" si="836"/>
        <v>59.1</v>
      </c>
      <c r="J5913" s="573">
        <f t="shared" si="832"/>
        <v>0.97695137012736388</v>
      </c>
    </row>
    <row r="5914" spans="1:10" x14ac:dyDescent="0.25">
      <c r="A5914">
        <f t="shared" si="833"/>
        <v>0.59110052569887428</v>
      </c>
      <c r="B5914" s="2">
        <f t="shared" si="828"/>
        <v>59.109999999996809</v>
      </c>
      <c r="C5914" s="428">
        <f t="shared" si="834"/>
        <v>59.11</v>
      </c>
      <c r="D5914" s="425">
        <f t="shared" si="829"/>
        <v>0.59110052569890625</v>
      </c>
      <c r="E5914" s="433">
        <f t="shared" si="835"/>
        <v>59.11</v>
      </c>
      <c r="F5914" s="430">
        <f t="shared" si="830"/>
        <v>0.59683961663127472</v>
      </c>
      <c r="G5914" s="439">
        <f t="shared" si="836"/>
        <v>59.11</v>
      </c>
      <c r="H5914" s="435">
        <f t="shared" si="831"/>
        <v>0.59683961663127472</v>
      </c>
      <c r="I5914" s="577">
        <f t="shared" si="836"/>
        <v>59.11</v>
      </c>
      <c r="J5914" s="573">
        <f t="shared" si="832"/>
        <v>0.97703647485623868</v>
      </c>
    </row>
    <row r="5915" spans="1:10" x14ac:dyDescent="0.25">
      <c r="A5915">
        <f t="shared" si="833"/>
        <v>0.59120052479740748</v>
      </c>
      <c r="B5915" s="2">
        <f t="shared" si="828"/>
        <v>59.119999999996807</v>
      </c>
      <c r="C5915" s="428">
        <f t="shared" si="834"/>
        <v>59.12</v>
      </c>
      <c r="D5915" s="425">
        <f t="shared" si="829"/>
        <v>0.59120052479743945</v>
      </c>
      <c r="E5915" s="433">
        <f t="shared" si="835"/>
        <v>59.12</v>
      </c>
      <c r="F5915" s="430">
        <f t="shared" si="830"/>
        <v>0.59693694594877844</v>
      </c>
      <c r="G5915" s="439">
        <f t="shared" si="836"/>
        <v>59.12</v>
      </c>
      <c r="H5915" s="435">
        <f t="shared" si="831"/>
        <v>0.59693694594877844</v>
      </c>
      <c r="I5915" s="577">
        <f t="shared" si="836"/>
        <v>59.12</v>
      </c>
      <c r="J5915" s="573">
        <f t="shared" si="832"/>
        <v>0.9771215807347946</v>
      </c>
    </row>
    <row r="5916" spans="1:10" x14ac:dyDescent="0.25">
      <c r="A5916">
        <f t="shared" si="833"/>
        <v>0.59130052389753363</v>
      </c>
      <c r="B5916" s="2">
        <f t="shared" si="828"/>
        <v>59.129999999996805</v>
      </c>
      <c r="C5916" s="428">
        <f t="shared" si="834"/>
        <v>59.13</v>
      </c>
      <c r="D5916" s="425">
        <f t="shared" si="829"/>
        <v>0.59130052389756571</v>
      </c>
      <c r="E5916" s="433">
        <f t="shared" si="835"/>
        <v>59.13</v>
      </c>
      <c r="F5916" s="430">
        <f t="shared" si="830"/>
        <v>0.59703427659577435</v>
      </c>
      <c r="G5916" s="439">
        <f t="shared" si="836"/>
        <v>59.13</v>
      </c>
      <c r="H5916" s="435">
        <f t="shared" si="831"/>
        <v>0.59703427659577435</v>
      </c>
      <c r="I5916" s="577">
        <f t="shared" si="836"/>
        <v>59.13</v>
      </c>
      <c r="J5916" s="573">
        <f t="shared" si="832"/>
        <v>0.97720668776289898</v>
      </c>
    </row>
    <row r="5917" spans="1:10" x14ac:dyDescent="0.25">
      <c r="A5917">
        <f t="shared" si="833"/>
        <v>0.59140052299924983</v>
      </c>
      <c r="B5917" s="2">
        <f t="shared" si="828"/>
        <v>59.139999999996803</v>
      </c>
      <c r="C5917" s="428">
        <f t="shared" si="834"/>
        <v>59.14</v>
      </c>
      <c r="D5917" s="425">
        <f t="shared" si="829"/>
        <v>0.59140052299928181</v>
      </c>
      <c r="E5917" s="433">
        <f t="shared" si="835"/>
        <v>59.14</v>
      </c>
      <c r="F5917" s="430">
        <f t="shared" si="830"/>
        <v>0.59713160857157088</v>
      </c>
      <c r="G5917" s="439">
        <f t="shared" si="836"/>
        <v>59.14</v>
      </c>
      <c r="H5917" s="435">
        <f t="shared" si="831"/>
        <v>0.59713160857157088</v>
      </c>
      <c r="I5917" s="577">
        <f t="shared" si="836"/>
        <v>59.14</v>
      </c>
      <c r="J5917" s="573">
        <f t="shared" si="832"/>
        <v>0.97729179594041815</v>
      </c>
    </row>
    <row r="5918" spans="1:10" x14ac:dyDescent="0.25">
      <c r="A5918">
        <f t="shared" si="833"/>
        <v>0.59150052210255322</v>
      </c>
      <c r="B5918" s="2">
        <f t="shared" si="828"/>
        <v>59.149999999996801</v>
      </c>
      <c r="C5918" s="428">
        <f t="shared" si="834"/>
        <v>59.15</v>
      </c>
      <c r="D5918" s="425">
        <f t="shared" si="829"/>
        <v>0.59150052210258508</v>
      </c>
      <c r="E5918" s="433">
        <f t="shared" si="835"/>
        <v>59.15</v>
      </c>
      <c r="F5918" s="430">
        <f t="shared" si="830"/>
        <v>0.5972289418754777</v>
      </c>
      <c r="G5918" s="439">
        <f t="shared" si="836"/>
        <v>59.15</v>
      </c>
      <c r="H5918" s="435">
        <f t="shared" si="831"/>
        <v>0.5972289418754777</v>
      </c>
      <c r="I5918" s="577">
        <f t="shared" si="836"/>
        <v>59.15</v>
      </c>
      <c r="J5918" s="573">
        <f t="shared" si="832"/>
        <v>0.97737690526721988</v>
      </c>
    </row>
    <row r="5919" spans="1:10" x14ac:dyDescent="0.25">
      <c r="A5919">
        <f t="shared" si="833"/>
        <v>0.59160052120744078</v>
      </c>
      <c r="B5919" s="2">
        <f t="shared" si="828"/>
        <v>59.159999999996799</v>
      </c>
      <c r="C5919" s="428">
        <f t="shared" si="834"/>
        <v>59.16</v>
      </c>
      <c r="D5919" s="425">
        <f t="shared" si="829"/>
        <v>0.59160052120747275</v>
      </c>
      <c r="E5919" s="433">
        <f t="shared" si="835"/>
        <v>59.16</v>
      </c>
      <c r="F5919" s="430">
        <f t="shared" si="830"/>
        <v>0.59732627650680448</v>
      </c>
      <c r="G5919" s="439">
        <f t="shared" si="836"/>
        <v>59.16</v>
      </c>
      <c r="H5919" s="435">
        <f t="shared" si="831"/>
        <v>0.59732627650680448</v>
      </c>
      <c r="I5919" s="577">
        <f t="shared" si="836"/>
        <v>59.16</v>
      </c>
      <c r="J5919" s="573">
        <f t="shared" si="832"/>
        <v>0.97746201574317004</v>
      </c>
    </row>
    <row r="5920" spans="1:10" x14ac:dyDescent="0.25">
      <c r="A5920">
        <f t="shared" si="833"/>
        <v>0.59170052031390974</v>
      </c>
      <c r="B5920" s="2">
        <f t="shared" ref="B5920:B5983" si="837">B5919+0.01</f>
        <v>59.169999999996797</v>
      </c>
      <c r="C5920" s="428">
        <f t="shared" si="834"/>
        <v>59.17</v>
      </c>
      <c r="D5920" s="425">
        <f t="shared" si="829"/>
        <v>0.59170052031394171</v>
      </c>
      <c r="E5920" s="433">
        <f t="shared" si="835"/>
        <v>59.17</v>
      </c>
      <c r="F5920" s="430">
        <f t="shared" si="830"/>
        <v>0.5974236124648612</v>
      </c>
      <c r="G5920" s="439">
        <f t="shared" si="836"/>
        <v>59.17</v>
      </c>
      <c r="H5920" s="435">
        <f t="shared" si="831"/>
        <v>0.5974236124648612</v>
      </c>
      <c r="I5920" s="577">
        <f t="shared" si="836"/>
        <v>59.17</v>
      </c>
      <c r="J5920" s="573">
        <f t="shared" si="832"/>
        <v>0.97754712736813698</v>
      </c>
    </row>
    <row r="5921" spans="1:10" x14ac:dyDescent="0.25">
      <c r="A5921">
        <f t="shared" si="833"/>
        <v>0.59180051942195699</v>
      </c>
      <c r="B5921" s="2">
        <f t="shared" si="837"/>
        <v>59.179999999996795</v>
      </c>
      <c r="C5921" s="428">
        <f t="shared" si="834"/>
        <v>59.18</v>
      </c>
      <c r="D5921" s="425">
        <f t="shared" si="829"/>
        <v>0.59180051942198908</v>
      </c>
      <c r="E5921" s="433">
        <f t="shared" si="835"/>
        <v>59.18</v>
      </c>
      <c r="F5921" s="430">
        <f t="shared" si="830"/>
        <v>0.59752094974895809</v>
      </c>
      <c r="G5921" s="439">
        <f t="shared" si="836"/>
        <v>59.18</v>
      </c>
      <c r="H5921" s="435">
        <f t="shared" si="831"/>
        <v>0.59752094974895809</v>
      </c>
      <c r="I5921" s="577">
        <f t="shared" si="836"/>
        <v>59.18</v>
      </c>
      <c r="J5921" s="573">
        <f t="shared" si="832"/>
        <v>0.97763224014198624</v>
      </c>
    </row>
    <row r="5922" spans="1:10" x14ac:dyDescent="0.25">
      <c r="A5922">
        <f t="shared" si="833"/>
        <v>0.59190051853157999</v>
      </c>
      <c r="B5922" s="2">
        <f t="shared" si="837"/>
        <v>59.189999999996793</v>
      </c>
      <c r="C5922" s="428">
        <f t="shared" si="834"/>
        <v>59.19</v>
      </c>
      <c r="D5922" s="425">
        <f t="shared" si="829"/>
        <v>0.59190051853161219</v>
      </c>
      <c r="E5922" s="433">
        <f t="shared" si="835"/>
        <v>59.19</v>
      </c>
      <c r="F5922" s="430">
        <f t="shared" si="830"/>
        <v>0.59761828835840625</v>
      </c>
      <c r="G5922" s="439">
        <f t="shared" si="836"/>
        <v>59.19</v>
      </c>
      <c r="H5922" s="435">
        <f t="shared" si="831"/>
        <v>0.59761828835840625</v>
      </c>
      <c r="I5922" s="577">
        <f t="shared" si="836"/>
        <v>59.19</v>
      </c>
      <c r="J5922" s="573">
        <f t="shared" si="832"/>
        <v>0.97771735406458593</v>
      </c>
    </row>
    <row r="5923" spans="1:10" x14ac:dyDescent="0.25">
      <c r="A5923">
        <f t="shared" si="833"/>
        <v>0.59200051764277595</v>
      </c>
      <c r="B5923" s="2">
        <f t="shared" si="837"/>
        <v>59.199999999996791</v>
      </c>
      <c r="C5923" s="428">
        <f t="shared" si="834"/>
        <v>59.2</v>
      </c>
      <c r="D5923" s="425">
        <f t="shared" si="829"/>
        <v>0.59200051764280803</v>
      </c>
      <c r="E5923" s="433">
        <f t="shared" si="835"/>
        <v>59.2</v>
      </c>
      <c r="F5923" s="430">
        <f t="shared" si="830"/>
        <v>0.59771562829251645</v>
      </c>
      <c r="G5923" s="439">
        <f t="shared" si="836"/>
        <v>59.2</v>
      </c>
      <c r="H5923" s="435">
        <f t="shared" si="831"/>
        <v>0.59771562829251645</v>
      </c>
      <c r="I5923" s="577">
        <f t="shared" si="836"/>
        <v>59.2</v>
      </c>
      <c r="J5923" s="573">
        <f t="shared" si="832"/>
        <v>0.97780246913580249</v>
      </c>
    </row>
    <row r="5924" spans="1:10" x14ac:dyDescent="0.25">
      <c r="A5924">
        <f t="shared" si="833"/>
        <v>0.59210051675554165</v>
      </c>
      <c r="B5924" s="2">
        <f t="shared" si="837"/>
        <v>59.209999999996789</v>
      </c>
      <c r="C5924" s="428">
        <f t="shared" si="834"/>
        <v>59.21</v>
      </c>
      <c r="D5924" s="425">
        <f t="shared" si="829"/>
        <v>0.59210051675557374</v>
      </c>
      <c r="E5924" s="433">
        <f t="shared" si="835"/>
        <v>59.21</v>
      </c>
      <c r="F5924" s="430">
        <f t="shared" si="830"/>
        <v>0.59781296955060048</v>
      </c>
      <c r="G5924" s="439">
        <f t="shared" si="836"/>
        <v>59.21</v>
      </c>
      <c r="H5924" s="435">
        <f t="shared" si="831"/>
        <v>0.59781296955060048</v>
      </c>
      <c r="I5924" s="577">
        <f t="shared" si="836"/>
        <v>59.21</v>
      </c>
      <c r="J5924" s="573">
        <f t="shared" si="832"/>
        <v>0.97788758535550346</v>
      </c>
    </row>
    <row r="5925" spans="1:10" x14ac:dyDescent="0.25">
      <c r="A5925">
        <f t="shared" si="833"/>
        <v>0.59220051586987443</v>
      </c>
      <c r="B5925" s="2">
        <f t="shared" si="837"/>
        <v>59.219999999996787</v>
      </c>
      <c r="C5925" s="428">
        <f t="shared" si="834"/>
        <v>59.22</v>
      </c>
      <c r="D5925" s="425">
        <f t="shared" si="829"/>
        <v>0.59220051586990652</v>
      </c>
      <c r="E5925" s="433">
        <f t="shared" si="835"/>
        <v>59.22</v>
      </c>
      <c r="F5925" s="430">
        <f t="shared" si="830"/>
        <v>0.59791031213196999</v>
      </c>
      <c r="G5925" s="439">
        <f t="shared" si="836"/>
        <v>59.22</v>
      </c>
      <c r="H5925" s="435">
        <f t="shared" si="831"/>
        <v>0.59791031213196999</v>
      </c>
      <c r="I5925" s="577">
        <f t="shared" si="836"/>
        <v>59.22</v>
      </c>
      <c r="J5925" s="573">
        <f t="shared" si="832"/>
        <v>0.9779727027235553</v>
      </c>
    </row>
    <row r="5926" spans="1:10" x14ac:dyDescent="0.25">
      <c r="A5926">
        <f t="shared" si="833"/>
        <v>0.59230051498577141</v>
      </c>
      <c r="B5926" s="2">
        <f t="shared" si="837"/>
        <v>59.229999999996785</v>
      </c>
      <c r="C5926" s="428">
        <f t="shared" si="834"/>
        <v>59.23</v>
      </c>
      <c r="D5926" s="425">
        <f t="shared" si="829"/>
        <v>0.59230051498580338</v>
      </c>
      <c r="E5926" s="433">
        <f t="shared" si="835"/>
        <v>59.23</v>
      </c>
      <c r="F5926" s="430">
        <f t="shared" si="830"/>
        <v>0.59800765603593731</v>
      </c>
      <c r="G5926" s="439">
        <f t="shared" si="836"/>
        <v>59.23</v>
      </c>
      <c r="H5926" s="435">
        <f t="shared" si="831"/>
        <v>0.59800765603593731</v>
      </c>
      <c r="I5926" s="577">
        <f t="shared" si="836"/>
        <v>59.23</v>
      </c>
      <c r="J5926" s="573">
        <f t="shared" si="832"/>
        <v>0.97805782123982565</v>
      </c>
    </row>
    <row r="5927" spans="1:10" x14ac:dyDescent="0.25">
      <c r="A5927">
        <f t="shared" si="833"/>
        <v>0.59240051410322969</v>
      </c>
      <c r="B5927" s="2">
        <f t="shared" si="837"/>
        <v>59.239999999996783</v>
      </c>
      <c r="C5927" s="428">
        <f t="shared" si="834"/>
        <v>59.24</v>
      </c>
      <c r="D5927" s="425">
        <f t="shared" si="829"/>
        <v>0.59240051410326178</v>
      </c>
      <c r="E5927" s="433">
        <f t="shared" si="835"/>
        <v>59.24</v>
      </c>
      <c r="F5927" s="430">
        <f t="shared" si="830"/>
        <v>0.59810500126181498</v>
      </c>
      <c r="G5927" s="439">
        <f t="shared" si="836"/>
        <v>59.24</v>
      </c>
      <c r="H5927" s="435">
        <f t="shared" si="831"/>
        <v>0.59810500126181498</v>
      </c>
      <c r="I5927" s="577">
        <f t="shared" si="836"/>
        <v>59.24</v>
      </c>
      <c r="J5927" s="573">
        <f t="shared" si="832"/>
        <v>0.97814294090418141</v>
      </c>
    </row>
    <row r="5928" spans="1:10" x14ac:dyDescent="0.25">
      <c r="A5928">
        <f t="shared" si="833"/>
        <v>0.59250051322224651</v>
      </c>
      <c r="B5928" s="2">
        <f t="shared" si="837"/>
        <v>59.249999999996781</v>
      </c>
      <c r="C5928" s="428">
        <f t="shared" si="834"/>
        <v>59.25</v>
      </c>
      <c r="D5928" s="425">
        <f t="shared" si="829"/>
        <v>0.5925005132222787</v>
      </c>
      <c r="E5928" s="433">
        <f t="shared" si="835"/>
        <v>59.25</v>
      </c>
      <c r="F5928" s="430">
        <f t="shared" si="830"/>
        <v>0.59820234780891601</v>
      </c>
      <c r="G5928" s="439">
        <f t="shared" si="836"/>
        <v>59.25</v>
      </c>
      <c r="H5928" s="435">
        <f t="shared" si="831"/>
        <v>0.59820234780891601</v>
      </c>
      <c r="I5928" s="577">
        <f t="shared" si="836"/>
        <v>59.25</v>
      </c>
      <c r="J5928" s="573">
        <f t="shared" si="832"/>
        <v>0.97822806171648979</v>
      </c>
    </row>
    <row r="5929" spans="1:10" x14ac:dyDescent="0.25">
      <c r="A5929">
        <f t="shared" si="833"/>
        <v>0.59260051234281907</v>
      </c>
      <c r="B5929" s="2">
        <f t="shared" si="837"/>
        <v>59.259999999996779</v>
      </c>
      <c r="C5929" s="428">
        <f t="shared" si="834"/>
        <v>59.26</v>
      </c>
      <c r="D5929" s="425">
        <f t="shared" si="829"/>
        <v>0.59260051234285127</v>
      </c>
      <c r="E5929" s="433">
        <f t="shared" si="835"/>
        <v>59.26</v>
      </c>
      <c r="F5929" s="430">
        <f t="shared" si="830"/>
        <v>0.5982996956765535</v>
      </c>
      <c r="G5929" s="439">
        <f t="shared" si="836"/>
        <v>59.26</v>
      </c>
      <c r="H5929" s="435">
        <f t="shared" si="831"/>
        <v>0.5982996956765535</v>
      </c>
      <c r="I5929" s="577">
        <f t="shared" si="836"/>
        <v>59.26</v>
      </c>
      <c r="J5929" s="573">
        <f t="shared" si="832"/>
        <v>0.9783131836766179</v>
      </c>
    </row>
    <row r="5930" spans="1:10" x14ac:dyDescent="0.25">
      <c r="A5930">
        <f t="shared" si="833"/>
        <v>0.59270051146494451</v>
      </c>
      <c r="B5930" s="2">
        <f t="shared" si="837"/>
        <v>59.269999999996777</v>
      </c>
      <c r="C5930" s="428">
        <f t="shared" si="834"/>
        <v>59.27</v>
      </c>
      <c r="D5930" s="425">
        <f t="shared" si="829"/>
        <v>0.59270051146497682</v>
      </c>
      <c r="E5930" s="433">
        <f t="shared" si="835"/>
        <v>59.27</v>
      </c>
      <c r="F5930" s="430">
        <f t="shared" si="830"/>
        <v>0.59839704486404133</v>
      </c>
      <c r="G5930" s="439">
        <f t="shared" si="836"/>
        <v>59.27</v>
      </c>
      <c r="H5930" s="435">
        <f t="shared" si="831"/>
        <v>0.59839704486404133</v>
      </c>
      <c r="I5930" s="577">
        <f t="shared" si="836"/>
        <v>59.27</v>
      </c>
      <c r="J5930" s="573">
        <f t="shared" si="832"/>
        <v>0.97839830678443318</v>
      </c>
    </row>
    <row r="5931" spans="1:10" x14ac:dyDescent="0.25">
      <c r="A5931">
        <f t="shared" si="833"/>
        <v>0.59280051058861993</v>
      </c>
      <c r="B5931" s="2">
        <f t="shared" si="837"/>
        <v>59.279999999996775</v>
      </c>
      <c r="C5931" s="428">
        <f t="shared" si="834"/>
        <v>59.28</v>
      </c>
      <c r="D5931" s="425">
        <f t="shared" si="829"/>
        <v>0.59280051058865224</v>
      </c>
      <c r="E5931" s="433">
        <f t="shared" si="835"/>
        <v>59.28</v>
      </c>
      <c r="F5931" s="430">
        <f t="shared" si="830"/>
        <v>0.59849439537069327</v>
      </c>
      <c r="G5931" s="439">
        <f t="shared" si="836"/>
        <v>59.28</v>
      </c>
      <c r="H5931" s="435">
        <f t="shared" si="831"/>
        <v>0.59849439537069327</v>
      </c>
      <c r="I5931" s="577">
        <f t="shared" si="836"/>
        <v>59.28</v>
      </c>
      <c r="J5931" s="573">
        <f t="shared" si="832"/>
        <v>0.97848343103980273</v>
      </c>
    </row>
    <row r="5932" spans="1:10" x14ac:dyDescent="0.25">
      <c r="A5932">
        <f t="shared" si="833"/>
        <v>0.59290050971384278</v>
      </c>
      <c r="B5932" s="2">
        <f t="shared" si="837"/>
        <v>59.289999999996773</v>
      </c>
      <c r="C5932" s="428">
        <f t="shared" si="834"/>
        <v>59.29</v>
      </c>
      <c r="D5932" s="425">
        <f t="shared" si="829"/>
        <v>0.59290050971387498</v>
      </c>
      <c r="E5932" s="433">
        <f t="shared" si="835"/>
        <v>59.29</v>
      </c>
      <c r="F5932" s="430">
        <f t="shared" si="830"/>
        <v>0.59859174719582386</v>
      </c>
      <c r="G5932" s="439">
        <f t="shared" si="836"/>
        <v>59.29</v>
      </c>
      <c r="H5932" s="435">
        <f t="shared" si="831"/>
        <v>0.59859174719582386</v>
      </c>
      <c r="I5932" s="577">
        <f t="shared" si="836"/>
        <v>59.29</v>
      </c>
      <c r="J5932" s="573">
        <f t="shared" si="832"/>
        <v>0.97856855644259322</v>
      </c>
    </row>
    <row r="5933" spans="1:10" x14ac:dyDescent="0.25">
      <c r="A5933">
        <f t="shared" si="833"/>
        <v>0.59300050884060984</v>
      </c>
      <c r="B5933" s="2">
        <f t="shared" si="837"/>
        <v>59.299999999996771</v>
      </c>
      <c r="C5933" s="428">
        <f t="shared" si="834"/>
        <v>59.3</v>
      </c>
      <c r="D5933" s="425">
        <f t="shared" si="829"/>
        <v>0.59300050884064204</v>
      </c>
      <c r="E5933" s="433">
        <f t="shared" si="835"/>
        <v>59.3</v>
      </c>
      <c r="F5933" s="430">
        <f t="shared" si="830"/>
        <v>0.59868910033874789</v>
      </c>
      <c r="G5933" s="439">
        <f t="shared" si="836"/>
        <v>59.3</v>
      </c>
      <c r="H5933" s="435">
        <f t="shared" si="831"/>
        <v>0.59868910033874789</v>
      </c>
      <c r="I5933" s="577">
        <f t="shared" si="836"/>
        <v>59.3</v>
      </c>
      <c r="J5933" s="573">
        <f t="shared" si="832"/>
        <v>0.97865368299267252</v>
      </c>
    </row>
    <row r="5934" spans="1:10" x14ac:dyDescent="0.25">
      <c r="A5934">
        <f t="shared" si="833"/>
        <v>0.59310050796891844</v>
      </c>
      <c r="B5934" s="2">
        <f t="shared" si="837"/>
        <v>59.309999999996769</v>
      </c>
      <c r="C5934" s="428">
        <f t="shared" si="834"/>
        <v>59.31</v>
      </c>
      <c r="D5934" s="425">
        <f t="shared" si="829"/>
        <v>0.59310050796895086</v>
      </c>
      <c r="E5934" s="433">
        <f t="shared" si="835"/>
        <v>59.31</v>
      </c>
      <c r="F5934" s="430">
        <f t="shared" si="830"/>
        <v>0.59878645479878045</v>
      </c>
      <c r="G5934" s="439">
        <f t="shared" si="836"/>
        <v>59.31</v>
      </c>
      <c r="H5934" s="435">
        <f t="shared" si="831"/>
        <v>0.59878645479878045</v>
      </c>
      <c r="I5934" s="577">
        <f t="shared" si="836"/>
        <v>59.31</v>
      </c>
      <c r="J5934" s="573">
        <f t="shared" si="832"/>
        <v>0.97873881068990765</v>
      </c>
    </row>
    <row r="5935" spans="1:10" x14ac:dyDescent="0.25">
      <c r="A5935">
        <f t="shared" si="833"/>
        <v>0.59320050709876615</v>
      </c>
      <c r="B5935" s="2">
        <f t="shared" si="837"/>
        <v>59.319999999996767</v>
      </c>
      <c r="C5935" s="428">
        <f t="shared" si="834"/>
        <v>59.32</v>
      </c>
      <c r="D5935" s="425">
        <f t="shared" si="829"/>
        <v>0.59320050709879846</v>
      </c>
      <c r="E5935" s="433">
        <f t="shared" si="835"/>
        <v>59.32</v>
      </c>
      <c r="F5935" s="430">
        <f t="shared" si="830"/>
        <v>0.59888381057523676</v>
      </c>
      <c r="G5935" s="439">
        <f t="shared" si="836"/>
        <v>59.32</v>
      </c>
      <c r="H5935" s="435">
        <f t="shared" si="831"/>
        <v>0.59888381057523676</v>
      </c>
      <c r="I5935" s="577">
        <f t="shared" si="836"/>
        <v>59.32</v>
      </c>
      <c r="J5935" s="573">
        <f t="shared" si="832"/>
        <v>0.97882393953416635</v>
      </c>
    </row>
    <row r="5936" spans="1:10" x14ac:dyDescent="0.25">
      <c r="A5936">
        <f t="shared" si="833"/>
        <v>0.59330050623014974</v>
      </c>
      <c r="B5936" s="2">
        <f t="shared" si="837"/>
        <v>59.329999999996765</v>
      </c>
      <c r="C5936" s="428">
        <f t="shared" si="834"/>
        <v>59.33</v>
      </c>
      <c r="D5936" s="425">
        <f t="shared" si="829"/>
        <v>0.59330050623018205</v>
      </c>
      <c r="E5936" s="433">
        <f t="shared" si="835"/>
        <v>59.33</v>
      </c>
      <c r="F5936" s="430">
        <f t="shared" si="830"/>
        <v>0.59898116766743303</v>
      </c>
      <c r="G5936" s="439">
        <f t="shared" si="836"/>
        <v>59.33</v>
      </c>
      <c r="H5936" s="435">
        <f t="shared" si="831"/>
        <v>0.59898116766743303</v>
      </c>
      <c r="I5936" s="577">
        <f t="shared" si="836"/>
        <v>59.33</v>
      </c>
      <c r="J5936" s="573">
        <f t="shared" si="832"/>
        <v>0.97890906952531531</v>
      </c>
    </row>
    <row r="5937" spans="1:10" x14ac:dyDescent="0.25">
      <c r="A5937">
        <f t="shared" si="833"/>
        <v>0.59340050536306654</v>
      </c>
      <c r="B5937" s="2">
        <f t="shared" si="837"/>
        <v>59.339999999996763</v>
      </c>
      <c r="C5937" s="428">
        <f t="shared" si="834"/>
        <v>59.34</v>
      </c>
      <c r="D5937" s="425">
        <f t="shared" si="829"/>
        <v>0.59340050536309885</v>
      </c>
      <c r="E5937" s="433">
        <f t="shared" si="835"/>
        <v>59.34</v>
      </c>
      <c r="F5937" s="430">
        <f t="shared" si="830"/>
        <v>0.59907852607468504</v>
      </c>
      <c r="G5937" s="439">
        <f t="shared" si="836"/>
        <v>59.34</v>
      </c>
      <c r="H5937" s="435">
        <f t="shared" si="831"/>
        <v>0.59907852607468504</v>
      </c>
      <c r="I5937" s="577">
        <f t="shared" si="836"/>
        <v>59.34</v>
      </c>
      <c r="J5937" s="573">
        <f t="shared" si="832"/>
        <v>0.97899420066322218</v>
      </c>
    </row>
    <row r="5938" spans="1:10" x14ac:dyDescent="0.25">
      <c r="A5938">
        <f t="shared" si="833"/>
        <v>0.59350050449751379</v>
      </c>
      <c r="B5938" s="2">
        <f t="shared" si="837"/>
        <v>59.349999999996761</v>
      </c>
      <c r="C5938" s="428">
        <f t="shared" si="834"/>
        <v>59.35</v>
      </c>
      <c r="D5938" s="425">
        <f t="shared" si="829"/>
        <v>0.5935005044975461</v>
      </c>
      <c r="E5938" s="433">
        <f t="shared" si="835"/>
        <v>59.35</v>
      </c>
      <c r="F5938" s="430">
        <f t="shared" si="830"/>
        <v>0.59917588579630954</v>
      </c>
      <c r="G5938" s="439">
        <f t="shared" si="836"/>
        <v>59.35</v>
      </c>
      <c r="H5938" s="435">
        <f t="shared" si="831"/>
        <v>0.59917588579630954</v>
      </c>
      <c r="I5938" s="577">
        <f t="shared" si="836"/>
        <v>59.35</v>
      </c>
      <c r="J5938" s="573">
        <f t="shared" si="832"/>
        <v>0.97907933294775384</v>
      </c>
    </row>
    <row r="5939" spans="1:10" x14ac:dyDescent="0.25">
      <c r="A5939">
        <f t="shared" si="833"/>
        <v>0.59360050363348871</v>
      </c>
      <c r="B5939" s="2">
        <f t="shared" si="837"/>
        <v>59.359999999996759</v>
      </c>
      <c r="C5939" s="428">
        <f t="shared" si="834"/>
        <v>59.36</v>
      </c>
      <c r="D5939" s="425">
        <f t="shared" si="829"/>
        <v>0.59360050363352113</v>
      </c>
      <c r="E5939" s="433">
        <f t="shared" si="835"/>
        <v>59.36</v>
      </c>
      <c r="F5939" s="430">
        <f t="shared" si="830"/>
        <v>0.59927324683162342</v>
      </c>
      <c r="G5939" s="439">
        <f t="shared" si="836"/>
        <v>59.36</v>
      </c>
      <c r="H5939" s="435">
        <f t="shared" si="831"/>
        <v>0.59927324683162342</v>
      </c>
      <c r="I5939" s="577">
        <f t="shared" si="836"/>
        <v>59.36</v>
      </c>
      <c r="J5939" s="573">
        <f t="shared" si="832"/>
        <v>0.97916446637877852</v>
      </c>
    </row>
    <row r="5940" spans="1:10" x14ac:dyDescent="0.25">
      <c r="A5940">
        <f t="shared" si="833"/>
        <v>0.59370050277098851</v>
      </c>
      <c r="B5940" s="2">
        <f t="shared" si="837"/>
        <v>59.369999999996757</v>
      </c>
      <c r="C5940" s="428">
        <f t="shared" si="834"/>
        <v>59.37</v>
      </c>
      <c r="D5940" s="425">
        <f t="shared" si="829"/>
        <v>0.59370050277102093</v>
      </c>
      <c r="E5940" s="433">
        <f t="shared" si="835"/>
        <v>59.37</v>
      </c>
      <c r="F5940" s="430">
        <f t="shared" si="830"/>
        <v>0.59937060917994378</v>
      </c>
      <c r="G5940" s="439">
        <f t="shared" si="836"/>
        <v>59.37</v>
      </c>
      <c r="H5940" s="435">
        <f t="shared" si="831"/>
        <v>0.59937060917994378</v>
      </c>
      <c r="I5940" s="577">
        <f t="shared" si="836"/>
        <v>59.37</v>
      </c>
      <c r="J5940" s="573">
        <f t="shared" si="832"/>
        <v>0.97924960095616287</v>
      </c>
    </row>
    <row r="5941" spans="1:10" x14ac:dyDescent="0.25">
      <c r="A5941">
        <f t="shared" si="833"/>
        <v>0.59380050191001044</v>
      </c>
      <c r="B5941" s="2">
        <f t="shared" si="837"/>
        <v>59.379999999996755</v>
      </c>
      <c r="C5941" s="428">
        <f t="shared" si="834"/>
        <v>59.38</v>
      </c>
      <c r="D5941" s="425">
        <f t="shared" si="829"/>
        <v>0.59380050191004285</v>
      </c>
      <c r="E5941" s="433">
        <f t="shared" si="835"/>
        <v>59.38</v>
      </c>
      <c r="F5941" s="430">
        <f t="shared" si="830"/>
        <v>0.59946797284058861</v>
      </c>
      <c r="G5941" s="439">
        <f t="shared" si="836"/>
        <v>59.38</v>
      </c>
      <c r="H5941" s="435">
        <f t="shared" si="831"/>
        <v>0.59946797284058861</v>
      </c>
      <c r="I5941" s="577">
        <f t="shared" si="836"/>
        <v>59.38</v>
      </c>
      <c r="J5941" s="573">
        <f t="shared" si="832"/>
        <v>0.979334736679775</v>
      </c>
    </row>
    <row r="5942" spans="1:10" x14ac:dyDescent="0.25">
      <c r="A5942">
        <f t="shared" si="833"/>
        <v>0.5939005010505517</v>
      </c>
      <c r="B5942" s="2">
        <f t="shared" si="837"/>
        <v>59.389999999996753</v>
      </c>
      <c r="C5942" s="428">
        <f t="shared" si="834"/>
        <v>59.39</v>
      </c>
      <c r="D5942" s="425">
        <f t="shared" si="829"/>
        <v>0.59390050105058412</v>
      </c>
      <c r="E5942" s="433">
        <f t="shared" si="835"/>
        <v>59.39</v>
      </c>
      <c r="F5942" s="430">
        <f t="shared" si="830"/>
        <v>0.59956533781287558</v>
      </c>
      <c r="G5942" s="439">
        <f t="shared" si="836"/>
        <v>59.39</v>
      </c>
      <c r="H5942" s="435">
        <f t="shared" si="831"/>
        <v>0.59956533781287558</v>
      </c>
      <c r="I5942" s="577">
        <f t="shared" si="836"/>
        <v>59.39</v>
      </c>
      <c r="J5942" s="573">
        <f t="shared" si="832"/>
        <v>0.97941987354948157</v>
      </c>
    </row>
    <row r="5943" spans="1:10" x14ac:dyDescent="0.25">
      <c r="A5943">
        <f t="shared" si="833"/>
        <v>0.59400050019260953</v>
      </c>
      <c r="B5943" s="2">
        <f t="shared" si="837"/>
        <v>59.399999999996751</v>
      </c>
      <c r="C5943" s="428">
        <f t="shared" si="834"/>
        <v>59.4</v>
      </c>
      <c r="D5943" s="425">
        <f t="shared" si="829"/>
        <v>0.59400050019264206</v>
      </c>
      <c r="E5943" s="433">
        <f t="shared" si="835"/>
        <v>59.4</v>
      </c>
      <c r="F5943" s="430">
        <f t="shared" si="830"/>
        <v>0.59966270409612299</v>
      </c>
      <c r="G5943" s="439">
        <f t="shared" si="836"/>
        <v>59.4</v>
      </c>
      <c r="H5943" s="435">
        <f t="shared" si="831"/>
        <v>0.59966270409612299</v>
      </c>
      <c r="I5943" s="577">
        <f t="shared" si="836"/>
        <v>59.4</v>
      </c>
      <c r="J5943" s="573">
        <f t="shared" si="832"/>
        <v>0.97950501156515046</v>
      </c>
    </row>
    <row r="5944" spans="1:10" x14ac:dyDescent="0.25">
      <c r="A5944">
        <f t="shared" si="833"/>
        <v>0.59410049933618136</v>
      </c>
      <c r="B5944" s="2">
        <f t="shared" si="837"/>
        <v>59.409999999996749</v>
      </c>
      <c r="C5944" s="428">
        <f t="shared" si="834"/>
        <v>59.41</v>
      </c>
      <c r="D5944" s="425">
        <f t="shared" si="829"/>
        <v>0.59410049933621378</v>
      </c>
      <c r="E5944" s="433">
        <f t="shared" si="835"/>
        <v>59.41</v>
      </c>
      <c r="F5944" s="430">
        <f t="shared" si="830"/>
        <v>0.59976007168964962</v>
      </c>
      <c r="G5944" s="439">
        <f t="shared" si="836"/>
        <v>59.41</v>
      </c>
      <c r="H5944" s="435">
        <f t="shared" si="831"/>
        <v>0.59976007168964962</v>
      </c>
      <c r="I5944" s="577">
        <f t="shared" si="836"/>
        <v>59.41</v>
      </c>
      <c r="J5944" s="573">
        <f t="shared" si="832"/>
        <v>0.97959015072664879</v>
      </c>
    </row>
    <row r="5945" spans="1:10" x14ac:dyDescent="0.25">
      <c r="A5945">
        <f t="shared" si="833"/>
        <v>0.59420049848126411</v>
      </c>
      <c r="B5945" s="2">
        <f t="shared" si="837"/>
        <v>59.419999999996747</v>
      </c>
      <c r="C5945" s="428">
        <f t="shared" si="834"/>
        <v>59.42</v>
      </c>
      <c r="D5945" s="425">
        <f t="shared" si="829"/>
        <v>0.59420049848129675</v>
      </c>
      <c r="E5945" s="433">
        <f t="shared" si="835"/>
        <v>59.42</v>
      </c>
      <c r="F5945" s="430">
        <f t="shared" si="830"/>
        <v>0.59985744059277457</v>
      </c>
      <c r="G5945" s="439">
        <f t="shared" si="836"/>
        <v>59.42</v>
      </c>
      <c r="H5945" s="435">
        <f t="shared" si="831"/>
        <v>0.59985744059277457</v>
      </c>
      <c r="I5945" s="577">
        <f t="shared" si="836"/>
        <v>59.42</v>
      </c>
      <c r="J5945" s="573">
        <f t="shared" si="832"/>
        <v>0.97967529103384465</v>
      </c>
    </row>
    <row r="5946" spans="1:10" x14ac:dyDescent="0.25">
      <c r="A5946">
        <f t="shared" si="833"/>
        <v>0.59430049762785531</v>
      </c>
      <c r="B5946" s="2">
        <f t="shared" si="837"/>
        <v>59.429999999996745</v>
      </c>
      <c r="C5946" s="428">
        <f t="shared" si="834"/>
        <v>59.43</v>
      </c>
      <c r="D5946" s="425">
        <f t="shared" si="829"/>
        <v>0.59430049762788795</v>
      </c>
      <c r="E5946" s="433">
        <f t="shared" si="835"/>
        <v>59.43</v>
      </c>
      <c r="F5946" s="430">
        <f t="shared" si="830"/>
        <v>0.59995481080481727</v>
      </c>
      <c r="G5946" s="439">
        <f t="shared" si="836"/>
        <v>59.43</v>
      </c>
      <c r="H5946" s="435">
        <f t="shared" si="831"/>
        <v>0.59995481080481727</v>
      </c>
      <c r="I5946" s="577">
        <f t="shared" si="836"/>
        <v>59.43</v>
      </c>
      <c r="J5946" s="573">
        <f t="shared" si="832"/>
        <v>0.97976043248660516</v>
      </c>
    </row>
    <row r="5947" spans="1:10" x14ac:dyDescent="0.25">
      <c r="A5947">
        <f t="shared" si="833"/>
        <v>0.59440049677595219</v>
      </c>
      <c r="B5947" s="2">
        <f t="shared" si="837"/>
        <v>59.439999999996743</v>
      </c>
      <c r="C5947" s="428">
        <f t="shared" si="834"/>
        <v>59.44</v>
      </c>
      <c r="D5947" s="425">
        <f t="shared" si="829"/>
        <v>0.59440049677598472</v>
      </c>
      <c r="E5947" s="433">
        <f t="shared" si="835"/>
        <v>59.44</v>
      </c>
      <c r="F5947" s="430">
        <f t="shared" si="830"/>
        <v>0.60005218232509738</v>
      </c>
      <c r="G5947" s="439">
        <f t="shared" si="836"/>
        <v>59.44</v>
      </c>
      <c r="H5947" s="435">
        <f t="shared" si="831"/>
        <v>0.60005218232509738</v>
      </c>
      <c r="I5947" s="577">
        <f t="shared" si="836"/>
        <v>59.44</v>
      </c>
      <c r="J5947" s="573">
        <f t="shared" si="832"/>
        <v>0.97984557508479808</v>
      </c>
    </row>
    <row r="5948" spans="1:10" x14ac:dyDescent="0.25">
      <c r="A5948">
        <f t="shared" si="833"/>
        <v>0.59450049592555188</v>
      </c>
      <c r="B5948" s="2">
        <f t="shared" si="837"/>
        <v>59.449999999996741</v>
      </c>
      <c r="C5948" s="428">
        <f t="shared" si="834"/>
        <v>59.45</v>
      </c>
      <c r="D5948" s="425">
        <f t="shared" si="829"/>
        <v>0.59450049592558463</v>
      </c>
      <c r="E5948" s="433">
        <f t="shared" si="835"/>
        <v>59.45</v>
      </c>
      <c r="F5948" s="430">
        <f t="shared" si="830"/>
        <v>0.600149555152935</v>
      </c>
      <c r="G5948" s="439">
        <f t="shared" si="836"/>
        <v>59.45</v>
      </c>
      <c r="H5948" s="435">
        <f t="shared" si="831"/>
        <v>0.600149555152935</v>
      </c>
      <c r="I5948" s="577">
        <f t="shared" si="836"/>
        <v>59.45</v>
      </c>
      <c r="J5948" s="573">
        <f t="shared" si="832"/>
        <v>0.97993071882829064</v>
      </c>
    </row>
    <row r="5949" spans="1:10" x14ac:dyDescent="0.25">
      <c r="A5949">
        <f t="shared" si="833"/>
        <v>0.5946004950766518</v>
      </c>
      <c r="B5949" s="2">
        <f t="shared" si="837"/>
        <v>59.459999999996739</v>
      </c>
      <c r="C5949" s="428">
        <f t="shared" si="834"/>
        <v>59.46</v>
      </c>
      <c r="D5949" s="425">
        <f t="shared" si="829"/>
        <v>0.59460049507668444</v>
      </c>
      <c r="E5949" s="433">
        <f t="shared" si="835"/>
        <v>59.46</v>
      </c>
      <c r="F5949" s="430">
        <f t="shared" si="830"/>
        <v>0.60024692928765067</v>
      </c>
      <c r="G5949" s="439">
        <f t="shared" si="836"/>
        <v>59.46</v>
      </c>
      <c r="H5949" s="435">
        <f t="shared" si="831"/>
        <v>0.60024692928765067</v>
      </c>
      <c r="I5949" s="577">
        <f t="shared" si="836"/>
        <v>59.46</v>
      </c>
      <c r="J5949" s="573">
        <f t="shared" si="832"/>
        <v>0.9800158637169506</v>
      </c>
    </row>
    <row r="5950" spans="1:10" x14ac:dyDescent="0.25">
      <c r="A5950">
        <f t="shared" si="833"/>
        <v>0.59470049422924909</v>
      </c>
      <c r="B5950" s="2">
        <f t="shared" si="837"/>
        <v>59.469999999996737</v>
      </c>
      <c r="C5950" s="428">
        <f t="shared" si="834"/>
        <v>59.47</v>
      </c>
      <c r="D5950" s="425">
        <f t="shared" si="829"/>
        <v>0.59470049422928173</v>
      </c>
      <c r="E5950" s="433">
        <f t="shared" si="835"/>
        <v>59.47</v>
      </c>
      <c r="F5950" s="430">
        <f t="shared" si="830"/>
        <v>0.60034430472856526</v>
      </c>
      <c r="G5950" s="439">
        <f t="shared" si="836"/>
        <v>59.47</v>
      </c>
      <c r="H5950" s="435">
        <f t="shared" si="831"/>
        <v>0.60034430472856526</v>
      </c>
      <c r="I5950" s="577">
        <f t="shared" si="836"/>
        <v>59.47</v>
      </c>
      <c r="J5950" s="573">
        <f t="shared" si="832"/>
        <v>0.9801010097506454</v>
      </c>
    </row>
    <row r="5951" spans="1:10" x14ac:dyDescent="0.25">
      <c r="A5951">
        <f t="shared" si="833"/>
        <v>0.59480049338334107</v>
      </c>
      <c r="B5951" s="2">
        <f t="shared" si="837"/>
        <v>59.479999999996735</v>
      </c>
      <c r="C5951" s="428">
        <f t="shared" si="834"/>
        <v>59.48</v>
      </c>
      <c r="D5951" s="425">
        <f t="shared" si="829"/>
        <v>0.59480049338337371</v>
      </c>
      <c r="E5951" s="433">
        <f t="shared" si="835"/>
        <v>59.48</v>
      </c>
      <c r="F5951" s="430">
        <f t="shared" si="830"/>
        <v>0.60044168147499988</v>
      </c>
      <c r="G5951" s="439">
        <f t="shared" si="836"/>
        <v>59.48</v>
      </c>
      <c r="H5951" s="435">
        <f t="shared" si="831"/>
        <v>0.60044168147499988</v>
      </c>
      <c r="I5951" s="577">
        <f t="shared" si="836"/>
        <v>59.48</v>
      </c>
      <c r="J5951" s="573">
        <f t="shared" si="832"/>
        <v>0.98018615692924327</v>
      </c>
    </row>
    <row r="5952" spans="1:10" x14ac:dyDescent="0.25">
      <c r="A5952">
        <f t="shared" si="833"/>
        <v>0.59490049253892519</v>
      </c>
      <c r="B5952" s="2">
        <f t="shared" si="837"/>
        <v>59.489999999996733</v>
      </c>
      <c r="C5952" s="428">
        <f t="shared" si="834"/>
        <v>59.49</v>
      </c>
      <c r="D5952" s="425">
        <f t="shared" si="829"/>
        <v>0.59490049253895783</v>
      </c>
      <c r="E5952" s="433">
        <f t="shared" si="835"/>
        <v>59.49</v>
      </c>
      <c r="F5952" s="430">
        <f t="shared" si="830"/>
        <v>0.60053905952627618</v>
      </c>
      <c r="G5952" s="439">
        <f t="shared" si="836"/>
        <v>59.49</v>
      </c>
      <c r="H5952" s="435">
        <f t="shared" si="831"/>
        <v>0.60053905952627618</v>
      </c>
      <c r="I5952" s="577">
        <f t="shared" si="836"/>
        <v>59.49</v>
      </c>
      <c r="J5952" s="573">
        <f t="shared" si="832"/>
        <v>0.98027130525261097</v>
      </c>
    </row>
    <row r="5953" spans="1:10" x14ac:dyDescent="0.25">
      <c r="A5953">
        <f t="shared" si="833"/>
        <v>0.59500049169599856</v>
      </c>
      <c r="B5953" s="2">
        <f t="shared" si="837"/>
        <v>59.499999999996732</v>
      </c>
      <c r="C5953" s="428">
        <f t="shared" si="834"/>
        <v>59.5</v>
      </c>
      <c r="D5953" s="425">
        <f t="shared" si="829"/>
        <v>0.59500049169603109</v>
      </c>
      <c r="E5953" s="433">
        <f t="shared" si="835"/>
        <v>59.5</v>
      </c>
      <c r="F5953" s="430">
        <f t="shared" si="830"/>
        <v>0.60063643888171603</v>
      </c>
      <c r="G5953" s="439">
        <f t="shared" si="836"/>
        <v>59.5</v>
      </c>
      <c r="H5953" s="435">
        <f t="shared" si="831"/>
        <v>0.60063643888171603</v>
      </c>
      <c r="I5953" s="577">
        <f t="shared" si="836"/>
        <v>59.5</v>
      </c>
      <c r="J5953" s="573">
        <f t="shared" si="832"/>
        <v>0.9803564547206165</v>
      </c>
    </row>
    <row r="5954" spans="1:10" x14ac:dyDescent="0.25">
      <c r="A5954">
        <f t="shared" si="833"/>
        <v>0.59510049085455841</v>
      </c>
      <c r="B5954" s="2">
        <f t="shared" si="837"/>
        <v>59.50999999999673</v>
      </c>
      <c r="C5954" s="428">
        <f t="shared" si="834"/>
        <v>59.51</v>
      </c>
      <c r="D5954" s="425">
        <f t="shared" si="829"/>
        <v>0.59510049085459116</v>
      </c>
      <c r="E5954" s="433">
        <f t="shared" si="835"/>
        <v>59.51</v>
      </c>
      <c r="F5954" s="430">
        <f t="shared" si="830"/>
        <v>0.60073381954064153</v>
      </c>
      <c r="G5954" s="439">
        <f t="shared" si="836"/>
        <v>59.51</v>
      </c>
      <c r="H5954" s="435">
        <f t="shared" si="831"/>
        <v>0.60073381954064153</v>
      </c>
      <c r="I5954" s="577">
        <f t="shared" si="836"/>
        <v>59.51</v>
      </c>
      <c r="J5954" s="573">
        <f t="shared" si="832"/>
        <v>0.98044160533312774</v>
      </c>
    </row>
    <row r="5955" spans="1:10" x14ac:dyDescent="0.25">
      <c r="A5955">
        <f t="shared" si="833"/>
        <v>0.59520049001460229</v>
      </c>
      <c r="B5955" s="2">
        <f t="shared" si="837"/>
        <v>59.519999999996728</v>
      </c>
      <c r="C5955" s="428">
        <f t="shared" si="834"/>
        <v>59.52</v>
      </c>
      <c r="D5955" s="425">
        <f t="shared" ref="D5955:D6018" si="838">(((1+C5955/100)^D$2)*C5955/100)/(((1+C5955/100)^D$2)-1)</f>
        <v>0.59520049001463504</v>
      </c>
      <c r="E5955" s="433">
        <f t="shared" si="835"/>
        <v>59.52</v>
      </c>
      <c r="F5955" s="430">
        <f t="shared" ref="F5955:F6018" si="839">(((1+E5955/100)^F$2)*E5955/100)/(((1+E5955/100)^F$2)-1)</f>
        <v>0.60083120150237568</v>
      </c>
      <c r="G5955" s="439">
        <f t="shared" si="836"/>
        <v>59.52</v>
      </c>
      <c r="H5955" s="435">
        <f t="shared" ref="H5955:H6018" si="840">(((1+G5955/100)^H$2)*G5955/100)/(((1+G5955/100)^H$2)-1)</f>
        <v>0.60083120150237568</v>
      </c>
      <c r="I5955" s="577">
        <f t="shared" si="836"/>
        <v>59.52</v>
      </c>
      <c r="J5955" s="573">
        <f t="shared" ref="J5955:J6018" si="841">(((1+I5955/100)^J$2)*I5955/100)/(((1+I5955/100)^J$2)-1)</f>
        <v>0.98052675709001236</v>
      </c>
    </row>
    <row r="5956" spans="1:10" x14ac:dyDescent="0.25">
      <c r="A5956">
        <f t="shared" si="833"/>
        <v>0.59530048917612721</v>
      </c>
      <c r="B5956" s="2">
        <f t="shared" si="837"/>
        <v>59.529999999996726</v>
      </c>
      <c r="C5956" s="428">
        <f t="shared" si="834"/>
        <v>59.53</v>
      </c>
      <c r="D5956" s="425">
        <f t="shared" si="838"/>
        <v>0.59530048917615996</v>
      </c>
      <c r="E5956" s="433">
        <f t="shared" si="835"/>
        <v>59.53</v>
      </c>
      <c r="F5956" s="430">
        <f t="shared" si="839"/>
        <v>0.60092858476624111</v>
      </c>
      <c r="G5956" s="439">
        <f t="shared" si="836"/>
        <v>59.53</v>
      </c>
      <c r="H5956" s="435">
        <f t="shared" si="840"/>
        <v>0.60092858476624111</v>
      </c>
      <c r="I5956" s="577">
        <f t="shared" si="836"/>
        <v>59.53</v>
      </c>
      <c r="J5956" s="573">
        <f t="shared" si="841"/>
        <v>0.98061190999113779</v>
      </c>
    </row>
    <row r="5957" spans="1:10" x14ac:dyDescent="0.25">
      <c r="A5957">
        <f t="shared" ref="A5957:A6020" si="842">(((1+B5957/100)^A$2)*B5957/100)/(((1+B5957/100)^A$2)-1)</f>
        <v>0.59540048833913073</v>
      </c>
      <c r="B5957" s="2">
        <f t="shared" si="837"/>
        <v>59.539999999996724</v>
      </c>
      <c r="C5957" s="428">
        <f t="shared" si="834"/>
        <v>59.54</v>
      </c>
      <c r="D5957" s="425">
        <f t="shared" si="838"/>
        <v>0.5954004883391637</v>
      </c>
      <c r="E5957" s="433">
        <f t="shared" si="835"/>
        <v>59.54</v>
      </c>
      <c r="F5957" s="430">
        <f t="shared" si="839"/>
        <v>0.60102596933156127</v>
      </c>
      <c r="G5957" s="439">
        <f t="shared" si="836"/>
        <v>59.54</v>
      </c>
      <c r="H5957" s="435">
        <f t="shared" si="840"/>
        <v>0.60102596933156127</v>
      </c>
      <c r="I5957" s="577">
        <f t="shared" si="836"/>
        <v>59.54</v>
      </c>
      <c r="J5957" s="573">
        <f t="shared" si="841"/>
        <v>0.9806970640363718</v>
      </c>
    </row>
    <row r="5958" spans="1:10" x14ac:dyDescent="0.25">
      <c r="A5958">
        <f t="shared" si="842"/>
        <v>0.59550048750361018</v>
      </c>
      <c r="B5958" s="2">
        <f t="shared" si="837"/>
        <v>59.549999999996722</v>
      </c>
      <c r="C5958" s="428">
        <f t="shared" ref="C5958:C6021" si="843">ROUND(C5957+0.01,2)</f>
        <v>59.55</v>
      </c>
      <c r="D5958" s="425">
        <f t="shared" si="838"/>
        <v>0.59550048750364293</v>
      </c>
      <c r="E5958" s="433">
        <f t="shared" ref="E5958:E6021" si="844">ROUND(E5957+0.01,2)</f>
        <v>59.55</v>
      </c>
      <c r="F5958" s="430">
        <f t="shared" si="839"/>
        <v>0.6011233551976598</v>
      </c>
      <c r="G5958" s="439">
        <f t="shared" ref="G5958:I6021" si="845">ROUND(G5957+0.01,2)</f>
        <v>59.55</v>
      </c>
      <c r="H5958" s="435">
        <f t="shared" si="840"/>
        <v>0.6011233551976598</v>
      </c>
      <c r="I5958" s="577">
        <f t="shared" si="845"/>
        <v>59.55</v>
      </c>
      <c r="J5958" s="573">
        <f t="shared" si="841"/>
        <v>0.98078221922558273</v>
      </c>
    </row>
    <row r="5959" spans="1:10" x14ac:dyDescent="0.25">
      <c r="A5959">
        <f t="shared" si="842"/>
        <v>0.59560048666956278</v>
      </c>
      <c r="B5959" s="2">
        <f t="shared" si="837"/>
        <v>59.55999999999672</v>
      </c>
      <c r="C5959" s="428">
        <f t="shared" si="843"/>
        <v>59.56</v>
      </c>
      <c r="D5959" s="425">
        <f t="shared" si="838"/>
        <v>0.59560048666959553</v>
      </c>
      <c r="E5959" s="433">
        <f t="shared" si="844"/>
        <v>59.56</v>
      </c>
      <c r="F5959" s="430">
        <f t="shared" si="839"/>
        <v>0.60122074236386092</v>
      </c>
      <c r="G5959" s="439">
        <f t="shared" si="845"/>
        <v>59.56</v>
      </c>
      <c r="H5959" s="435">
        <f t="shared" si="840"/>
        <v>0.60122074236386092</v>
      </c>
      <c r="I5959" s="577">
        <f t="shared" si="845"/>
        <v>59.56</v>
      </c>
      <c r="J5959" s="573">
        <f t="shared" si="841"/>
        <v>0.98086737555863768</v>
      </c>
    </row>
    <row r="5960" spans="1:10" x14ac:dyDescent="0.25">
      <c r="A5960">
        <f t="shared" si="842"/>
        <v>0.59570048583698587</v>
      </c>
      <c r="B5960" s="2">
        <f t="shared" si="837"/>
        <v>59.569999999996718</v>
      </c>
      <c r="C5960" s="428">
        <f t="shared" si="843"/>
        <v>59.57</v>
      </c>
      <c r="D5960" s="425">
        <f t="shared" si="838"/>
        <v>0.59570048583701873</v>
      </c>
      <c r="E5960" s="433">
        <f t="shared" si="844"/>
        <v>59.57</v>
      </c>
      <c r="F5960" s="430">
        <f t="shared" si="839"/>
        <v>0.60131813082948882</v>
      </c>
      <c r="G5960" s="439">
        <f t="shared" si="845"/>
        <v>59.57</v>
      </c>
      <c r="H5960" s="435">
        <f t="shared" si="840"/>
        <v>0.60131813082948882</v>
      </c>
      <c r="I5960" s="577">
        <f t="shared" si="845"/>
        <v>59.57</v>
      </c>
      <c r="J5960" s="573">
        <f t="shared" si="841"/>
        <v>0.98095253303540486</v>
      </c>
    </row>
    <row r="5961" spans="1:10" x14ac:dyDescent="0.25">
      <c r="A5961">
        <f t="shared" si="842"/>
        <v>0.59580048500587668</v>
      </c>
      <c r="B5961" s="2">
        <f t="shared" si="837"/>
        <v>59.579999999996716</v>
      </c>
      <c r="C5961" s="428">
        <f t="shared" si="843"/>
        <v>59.58</v>
      </c>
      <c r="D5961" s="425">
        <f t="shared" si="838"/>
        <v>0.59580048500590954</v>
      </c>
      <c r="E5961" s="433">
        <f t="shared" si="844"/>
        <v>59.58</v>
      </c>
      <c r="F5961" s="430">
        <f t="shared" si="839"/>
        <v>0.60141552059386827</v>
      </c>
      <c r="G5961" s="439">
        <f t="shared" si="845"/>
        <v>59.58</v>
      </c>
      <c r="H5961" s="435">
        <f t="shared" si="840"/>
        <v>0.60141552059386827</v>
      </c>
      <c r="I5961" s="577">
        <f t="shared" si="845"/>
        <v>59.58</v>
      </c>
      <c r="J5961" s="573">
        <f t="shared" si="841"/>
        <v>0.98103769165575161</v>
      </c>
    </row>
    <row r="5962" spans="1:10" x14ac:dyDescent="0.25">
      <c r="A5962">
        <f t="shared" si="842"/>
        <v>0.59590048417623276</v>
      </c>
      <c r="B5962" s="2">
        <f t="shared" si="837"/>
        <v>59.589999999996714</v>
      </c>
      <c r="C5962" s="428">
        <f t="shared" si="843"/>
        <v>59.59</v>
      </c>
      <c r="D5962" s="425">
        <f t="shared" si="838"/>
        <v>0.59590048417626573</v>
      </c>
      <c r="E5962" s="433">
        <f t="shared" si="844"/>
        <v>59.59</v>
      </c>
      <c r="F5962" s="430">
        <f t="shared" si="839"/>
        <v>0.60151291165632459</v>
      </c>
      <c r="G5962" s="439">
        <f t="shared" si="845"/>
        <v>59.59</v>
      </c>
      <c r="H5962" s="435">
        <f t="shared" si="840"/>
        <v>0.60151291165632459</v>
      </c>
      <c r="I5962" s="577">
        <f t="shared" si="845"/>
        <v>59.59</v>
      </c>
      <c r="J5962" s="573">
        <f t="shared" si="841"/>
        <v>0.98112285141954636</v>
      </c>
    </row>
    <row r="5963" spans="1:10" x14ac:dyDescent="0.25">
      <c r="A5963">
        <f t="shared" si="842"/>
        <v>0.59600048334805122</v>
      </c>
      <c r="B5963" s="2">
        <f t="shared" si="837"/>
        <v>59.599999999996712</v>
      </c>
      <c r="C5963" s="428">
        <f t="shared" si="843"/>
        <v>59.6</v>
      </c>
      <c r="D5963" s="425">
        <f t="shared" si="838"/>
        <v>0.5960004833480842</v>
      </c>
      <c r="E5963" s="433">
        <f t="shared" si="844"/>
        <v>59.6</v>
      </c>
      <c r="F5963" s="430">
        <f t="shared" si="839"/>
        <v>0.6016103040161831</v>
      </c>
      <c r="G5963" s="439">
        <f t="shared" si="845"/>
        <v>59.6</v>
      </c>
      <c r="H5963" s="435">
        <f t="shared" si="840"/>
        <v>0.6016103040161831</v>
      </c>
      <c r="I5963" s="577">
        <f t="shared" si="845"/>
        <v>59.6</v>
      </c>
      <c r="J5963" s="573">
        <f t="shared" si="841"/>
        <v>0.98120801232665633</v>
      </c>
    </row>
    <row r="5964" spans="1:10" x14ac:dyDescent="0.25">
      <c r="A5964">
        <f t="shared" si="842"/>
        <v>0.59610048252132963</v>
      </c>
      <c r="B5964" s="2">
        <f t="shared" si="837"/>
        <v>59.60999999999671</v>
      </c>
      <c r="C5964" s="428">
        <f t="shared" si="843"/>
        <v>59.61</v>
      </c>
      <c r="D5964" s="425">
        <f t="shared" si="838"/>
        <v>0.5961004825213625</v>
      </c>
      <c r="E5964" s="433">
        <f t="shared" si="844"/>
        <v>59.61</v>
      </c>
      <c r="F5964" s="430">
        <f t="shared" si="839"/>
        <v>0.60170769767276944</v>
      </c>
      <c r="G5964" s="439">
        <f t="shared" si="845"/>
        <v>59.61</v>
      </c>
      <c r="H5964" s="435">
        <f t="shared" si="840"/>
        <v>0.60170769767276944</v>
      </c>
      <c r="I5964" s="577">
        <f t="shared" si="845"/>
        <v>59.61</v>
      </c>
      <c r="J5964" s="573">
        <f t="shared" si="841"/>
        <v>0.98129317437695018</v>
      </c>
    </row>
    <row r="5965" spans="1:10" x14ac:dyDescent="0.25">
      <c r="A5965">
        <f t="shared" si="842"/>
        <v>0.59620048169606521</v>
      </c>
      <c r="B5965" s="2">
        <f t="shared" si="837"/>
        <v>59.619999999996708</v>
      </c>
      <c r="C5965" s="428">
        <f t="shared" si="843"/>
        <v>59.62</v>
      </c>
      <c r="D5965" s="425">
        <f t="shared" si="838"/>
        <v>0.59620048169609818</v>
      </c>
      <c r="E5965" s="433">
        <f t="shared" si="844"/>
        <v>59.62</v>
      </c>
      <c r="F5965" s="430">
        <f t="shared" si="839"/>
        <v>0.60180509262541015</v>
      </c>
      <c r="G5965" s="439">
        <f t="shared" si="845"/>
        <v>59.62</v>
      </c>
      <c r="H5965" s="435">
        <f t="shared" si="840"/>
        <v>0.60180509262541015</v>
      </c>
      <c r="I5965" s="577">
        <f t="shared" si="845"/>
        <v>59.62</v>
      </c>
      <c r="J5965" s="573">
        <f t="shared" si="841"/>
        <v>0.98137833757029502</v>
      </c>
    </row>
    <row r="5966" spans="1:10" x14ac:dyDescent="0.25">
      <c r="A5966">
        <f t="shared" si="842"/>
        <v>0.59630048087225529</v>
      </c>
      <c r="B5966" s="2">
        <f t="shared" si="837"/>
        <v>59.629999999996706</v>
      </c>
      <c r="C5966" s="428">
        <f t="shared" si="843"/>
        <v>59.63</v>
      </c>
      <c r="D5966" s="425">
        <f t="shared" si="838"/>
        <v>0.59630048087228826</v>
      </c>
      <c r="E5966" s="433">
        <f t="shared" si="844"/>
        <v>59.63</v>
      </c>
      <c r="F5966" s="430">
        <f t="shared" si="839"/>
        <v>0.60190248887343145</v>
      </c>
      <c r="G5966" s="439">
        <f t="shared" si="845"/>
        <v>59.63</v>
      </c>
      <c r="H5966" s="435">
        <f t="shared" si="840"/>
        <v>0.60190248887343145</v>
      </c>
      <c r="I5966" s="577">
        <f t="shared" si="845"/>
        <v>59.63</v>
      </c>
      <c r="J5966" s="573">
        <f t="shared" si="841"/>
        <v>0.9814635019065594</v>
      </c>
    </row>
    <row r="5967" spans="1:10" x14ac:dyDescent="0.25">
      <c r="A5967">
        <f t="shared" si="842"/>
        <v>0.59640048004989732</v>
      </c>
      <c r="B5967" s="2">
        <f t="shared" si="837"/>
        <v>59.639999999996704</v>
      </c>
      <c r="C5967" s="428">
        <f t="shared" si="843"/>
        <v>59.64</v>
      </c>
      <c r="D5967" s="425">
        <f t="shared" si="838"/>
        <v>0.59640048004993029</v>
      </c>
      <c r="E5967" s="433">
        <f t="shared" si="844"/>
        <v>59.64</v>
      </c>
      <c r="F5967" s="430">
        <f t="shared" si="839"/>
        <v>0.60199988641616042</v>
      </c>
      <c r="G5967" s="439">
        <f t="shared" si="845"/>
        <v>59.64</v>
      </c>
      <c r="H5967" s="435">
        <f t="shared" si="840"/>
        <v>0.60199988641616042</v>
      </c>
      <c r="I5967" s="577">
        <f t="shared" si="845"/>
        <v>59.64</v>
      </c>
      <c r="J5967" s="573">
        <f t="shared" si="841"/>
        <v>0.98154866738561075</v>
      </c>
    </row>
    <row r="5968" spans="1:10" x14ac:dyDescent="0.25">
      <c r="A5968">
        <f t="shared" si="842"/>
        <v>0.59650047922898863</v>
      </c>
      <c r="B5968" s="2">
        <f t="shared" si="837"/>
        <v>59.649999999996702</v>
      </c>
      <c r="C5968" s="428">
        <f t="shared" si="843"/>
        <v>59.65</v>
      </c>
      <c r="D5968" s="425">
        <f t="shared" si="838"/>
        <v>0.59650047922902172</v>
      </c>
      <c r="E5968" s="433">
        <f t="shared" si="844"/>
        <v>59.65</v>
      </c>
      <c r="F5968" s="430">
        <f t="shared" si="839"/>
        <v>0.60209728525292427</v>
      </c>
      <c r="G5968" s="439">
        <f t="shared" si="845"/>
        <v>59.65</v>
      </c>
      <c r="H5968" s="435">
        <f t="shared" si="840"/>
        <v>0.60209728525292427</v>
      </c>
      <c r="I5968" s="577">
        <f t="shared" si="845"/>
        <v>59.65</v>
      </c>
      <c r="J5968" s="573">
        <f t="shared" si="841"/>
        <v>0.98163383400731752</v>
      </c>
    </row>
    <row r="5969" spans="1:10" x14ac:dyDescent="0.25">
      <c r="A5969">
        <f t="shared" si="842"/>
        <v>0.59660047840952668</v>
      </c>
      <c r="B5969" s="2">
        <f t="shared" si="837"/>
        <v>59.6599999999967</v>
      </c>
      <c r="C5969" s="428">
        <f t="shared" si="843"/>
        <v>59.66</v>
      </c>
      <c r="D5969" s="425">
        <f t="shared" si="838"/>
        <v>0.59660047840955965</v>
      </c>
      <c r="E5969" s="433">
        <f t="shared" si="844"/>
        <v>59.66</v>
      </c>
      <c r="F5969" s="430">
        <f t="shared" si="839"/>
        <v>0.60219468538305032</v>
      </c>
      <c r="G5969" s="439">
        <f t="shared" si="845"/>
        <v>59.66</v>
      </c>
      <c r="H5969" s="435">
        <f t="shared" si="840"/>
        <v>0.60219468538305032</v>
      </c>
      <c r="I5969" s="577">
        <f t="shared" si="845"/>
        <v>59.66</v>
      </c>
      <c r="J5969" s="573">
        <f t="shared" si="841"/>
        <v>0.98171900177154736</v>
      </c>
    </row>
    <row r="5970" spans="1:10" x14ac:dyDescent="0.25">
      <c r="A5970">
        <f t="shared" si="842"/>
        <v>0.59670047759150879</v>
      </c>
      <c r="B5970" s="2">
        <f t="shared" si="837"/>
        <v>59.669999999996698</v>
      </c>
      <c r="C5970" s="428">
        <f t="shared" si="843"/>
        <v>59.67</v>
      </c>
      <c r="D5970" s="425">
        <f t="shared" si="838"/>
        <v>0.59670047759154166</v>
      </c>
      <c r="E5970" s="433">
        <f t="shared" si="844"/>
        <v>59.67</v>
      </c>
      <c r="F5970" s="430">
        <f t="shared" si="839"/>
        <v>0.60229208680586699</v>
      </c>
      <c r="G5970" s="439">
        <f t="shared" si="845"/>
        <v>59.67</v>
      </c>
      <c r="H5970" s="435">
        <f t="shared" si="840"/>
        <v>0.60229208680586699</v>
      </c>
      <c r="I5970" s="577">
        <f t="shared" si="845"/>
        <v>59.67</v>
      </c>
      <c r="J5970" s="573">
        <f t="shared" si="841"/>
        <v>0.98180417067816828</v>
      </c>
    </row>
    <row r="5971" spans="1:10" x14ac:dyDescent="0.25">
      <c r="A5971">
        <f t="shared" si="842"/>
        <v>0.5968004767749322</v>
      </c>
      <c r="B5971" s="2">
        <f t="shared" si="837"/>
        <v>59.679999999996696</v>
      </c>
      <c r="C5971" s="428">
        <f t="shared" si="843"/>
        <v>59.68</v>
      </c>
      <c r="D5971" s="425">
        <f t="shared" si="838"/>
        <v>0.59680047677496517</v>
      </c>
      <c r="E5971" s="433">
        <f t="shared" si="844"/>
        <v>59.68</v>
      </c>
      <c r="F5971" s="430">
        <f t="shared" si="839"/>
        <v>0.60238948952070248</v>
      </c>
      <c r="G5971" s="439">
        <f t="shared" si="845"/>
        <v>59.68</v>
      </c>
      <c r="H5971" s="435">
        <f t="shared" si="840"/>
        <v>0.60238948952070248</v>
      </c>
      <c r="I5971" s="577">
        <f t="shared" si="845"/>
        <v>59.68</v>
      </c>
      <c r="J5971" s="573">
        <f t="shared" si="841"/>
        <v>0.9818893407270487</v>
      </c>
    </row>
    <row r="5972" spans="1:10" x14ac:dyDescent="0.25">
      <c r="A5972">
        <f t="shared" si="842"/>
        <v>0.59690047595979434</v>
      </c>
      <c r="B5972" s="2">
        <f t="shared" si="837"/>
        <v>59.689999999996694</v>
      </c>
      <c r="C5972" s="428">
        <f t="shared" si="843"/>
        <v>59.69</v>
      </c>
      <c r="D5972" s="425">
        <f t="shared" si="838"/>
        <v>0.59690047595982743</v>
      </c>
      <c r="E5972" s="433">
        <f t="shared" si="844"/>
        <v>59.69</v>
      </c>
      <c r="F5972" s="430">
        <f t="shared" si="839"/>
        <v>0.60248689352688489</v>
      </c>
      <c r="G5972" s="439">
        <f t="shared" si="845"/>
        <v>59.69</v>
      </c>
      <c r="H5972" s="435">
        <f t="shared" si="840"/>
        <v>0.60248689352688489</v>
      </c>
      <c r="I5972" s="577">
        <f t="shared" si="845"/>
        <v>59.69</v>
      </c>
      <c r="J5972" s="573">
        <f t="shared" si="841"/>
        <v>0.98197451191805607</v>
      </c>
    </row>
    <row r="5973" spans="1:10" x14ac:dyDescent="0.25">
      <c r="A5973">
        <f t="shared" si="842"/>
        <v>0.59700047514609289</v>
      </c>
      <c r="B5973" s="2">
        <f t="shared" si="837"/>
        <v>59.699999999996692</v>
      </c>
      <c r="C5973" s="428">
        <f t="shared" si="843"/>
        <v>59.7</v>
      </c>
      <c r="D5973" s="425">
        <f t="shared" si="838"/>
        <v>0.59700047514612586</v>
      </c>
      <c r="E5973" s="433">
        <f t="shared" si="844"/>
        <v>59.7</v>
      </c>
      <c r="F5973" s="430">
        <f t="shared" si="839"/>
        <v>0.60258429882374387</v>
      </c>
      <c r="G5973" s="439">
        <f t="shared" si="845"/>
        <v>59.7</v>
      </c>
      <c r="H5973" s="435">
        <f t="shared" si="840"/>
        <v>0.60258429882374387</v>
      </c>
      <c r="I5973" s="577">
        <f t="shared" si="845"/>
        <v>59.7</v>
      </c>
      <c r="J5973" s="573">
        <f t="shared" si="841"/>
        <v>0.98205968425105905</v>
      </c>
    </row>
    <row r="5974" spans="1:10" x14ac:dyDescent="0.25">
      <c r="A5974">
        <f t="shared" si="842"/>
        <v>0.59710047433382485</v>
      </c>
      <c r="B5974" s="2">
        <f t="shared" si="837"/>
        <v>59.70999999999669</v>
      </c>
      <c r="C5974" s="428">
        <f t="shared" si="843"/>
        <v>59.71</v>
      </c>
      <c r="D5974" s="425">
        <f t="shared" si="838"/>
        <v>0.59710047433385804</v>
      </c>
      <c r="E5974" s="433">
        <f t="shared" si="844"/>
        <v>59.71</v>
      </c>
      <c r="F5974" s="430">
        <f t="shared" si="839"/>
        <v>0.60268170541060839</v>
      </c>
      <c r="G5974" s="439">
        <f t="shared" si="845"/>
        <v>59.71</v>
      </c>
      <c r="H5974" s="435">
        <f t="shared" si="840"/>
        <v>0.60268170541060839</v>
      </c>
      <c r="I5974" s="577">
        <f t="shared" si="845"/>
        <v>59.71</v>
      </c>
      <c r="J5974" s="573">
        <f t="shared" si="841"/>
        <v>0.98214485772592497</v>
      </c>
    </row>
    <row r="5975" spans="1:10" x14ac:dyDescent="0.25">
      <c r="A5975">
        <f t="shared" si="842"/>
        <v>0.59720047352298788</v>
      </c>
      <c r="B5975" s="2">
        <f t="shared" si="837"/>
        <v>59.719999999996688</v>
      </c>
      <c r="C5975" s="428">
        <f t="shared" si="843"/>
        <v>59.72</v>
      </c>
      <c r="D5975" s="425">
        <f t="shared" si="838"/>
        <v>0.59720047352302108</v>
      </c>
      <c r="E5975" s="433">
        <f t="shared" si="844"/>
        <v>59.72</v>
      </c>
      <c r="F5975" s="430">
        <f t="shared" si="839"/>
        <v>0.60277911328680844</v>
      </c>
      <c r="G5975" s="439">
        <f t="shared" si="845"/>
        <v>59.72</v>
      </c>
      <c r="H5975" s="435">
        <f t="shared" si="840"/>
        <v>0.60277911328680844</v>
      </c>
      <c r="I5975" s="577">
        <f t="shared" si="845"/>
        <v>59.72</v>
      </c>
      <c r="J5975" s="573">
        <f t="shared" si="841"/>
        <v>0.98223003234252271</v>
      </c>
    </row>
    <row r="5976" spans="1:10" x14ac:dyDescent="0.25">
      <c r="A5976">
        <f t="shared" si="842"/>
        <v>0.59730047271357933</v>
      </c>
      <c r="B5976" s="2">
        <f t="shared" si="837"/>
        <v>59.729999999996686</v>
      </c>
      <c r="C5976" s="428">
        <f t="shared" si="843"/>
        <v>59.73</v>
      </c>
      <c r="D5976" s="425">
        <f t="shared" si="838"/>
        <v>0.59730047271361253</v>
      </c>
      <c r="E5976" s="433">
        <f t="shared" si="844"/>
        <v>59.73</v>
      </c>
      <c r="F5976" s="430">
        <f t="shared" si="839"/>
        <v>0.602876522451674</v>
      </c>
      <c r="G5976" s="439">
        <f t="shared" si="845"/>
        <v>59.73</v>
      </c>
      <c r="H5976" s="435">
        <f t="shared" si="840"/>
        <v>0.602876522451674</v>
      </c>
      <c r="I5976" s="577">
        <f t="shared" si="845"/>
        <v>59.73</v>
      </c>
      <c r="J5976" s="573">
        <f t="shared" si="841"/>
        <v>0.98231520810071993</v>
      </c>
    </row>
    <row r="5977" spans="1:10" x14ac:dyDescent="0.25">
      <c r="A5977">
        <f t="shared" si="842"/>
        <v>0.59740047190559653</v>
      </c>
      <c r="B5977" s="2">
        <f t="shared" si="837"/>
        <v>59.739999999996684</v>
      </c>
      <c r="C5977" s="428">
        <f t="shared" si="843"/>
        <v>59.74</v>
      </c>
      <c r="D5977" s="425">
        <f t="shared" si="838"/>
        <v>0.59740047190562973</v>
      </c>
      <c r="E5977" s="433">
        <f t="shared" si="844"/>
        <v>59.74</v>
      </c>
      <c r="F5977" s="430">
        <f t="shared" si="839"/>
        <v>0.60297393290453527</v>
      </c>
      <c r="G5977" s="439">
        <f t="shared" si="845"/>
        <v>59.74</v>
      </c>
      <c r="H5977" s="435">
        <f t="shared" si="840"/>
        <v>0.60297393290453527</v>
      </c>
      <c r="I5977" s="577">
        <f t="shared" si="845"/>
        <v>59.74</v>
      </c>
      <c r="J5977" s="573">
        <f t="shared" si="841"/>
        <v>0.98240038500038507</v>
      </c>
    </row>
    <row r="5978" spans="1:10" x14ac:dyDescent="0.25">
      <c r="A5978">
        <f t="shared" si="842"/>
        <v>0.59750047109903703</v>
      </c>
      <c r="B5978" s="2">
        <f t="shared" si="837"/>
        <v>59.749999999996682</v>
      </c>
      <c r="C5978" s="428">
        <f t="shared" si="843"/>
        <v>59.75</v>
      </c>
      <c r="D5978" s="425">
        <f t="shared" si="838"/>
        <v>0.59750047109907023</v>
      </c>
      <c r="E5978" s="433">
        <f t="shared" si="844"/>
        <v>59.75</v>
      </c>
      <c r="F5978" s="430">
        <f t="shared" si="839"/>
        <v>0.60307134464472323</v>
      </c>
      <c r="G5978" s="439">
        <f t="shared" si="845"/>
        <v>59.75</v>
      </c>
      <c r="H5978" s="435">
        <f t="shared" si="840"/>
        <v>0.60307134464472323</v>
      </c>
      <c r="I5978" s="577">
        <f t="shared" si="845"/>
        <v>59.75</v>
      </c>
      <c r="J5978" s="573">
        <f t="shared" si="841"/>
        <v>0.98248556304138579</v>
      </c>
    </row>
    <row r="5979" spans="1:10" x14ac:dyDescent="0.25">
      <c r="A5979">
        <f t="shared" si="842"/>
        <v>0.59760047029389818</v>
      </c>
      <c r="B5979" s="2">
        <f t="shared" si="837"/>
        <v>59.75999999999668</v>
      </c>
      <c r="C5979" s="428">
        <f t="shared" si="843"/>
        <v>59.76</v>
      </c>
      <c r="D5979" s="425">
        <f t="shared" si="838"/>
        <v>0.59760047029393137</v>
      </c>
      <c r="E5979" s="433">
        <f t="shared" si="844"/>
        <v>59.76</v>
      </c>
      <c r="F5979" s="430">
        <f t="shared" si="839"/>
        <v>0.60316875767156897</v>
      </c>
      <c r="G5979" s="439">
        <f t="shared" si="845"/>
        <v>59.76</v>
      </c>
      <c r="H5979" s="435">
        <f t="shared" si="840"/>
        <v>0.60316875767156897</v>
      </c>
      <c r="I5979" s="577">
        <f t="shared" si="845"/>
        <v>59.76</v>
      </c>
      <c r="J5979" s="573">
        <f t="shared" si="841"/>
        <v>0.9825707422235912</v>
      </c>
    </row>
    <row r="5980" spans="1:10" x14ac:dyDescent="0.25">
      <c r="A5980">
        <f t="shared" si="842"/>
        <v>0.59770046949017741</v>
      </c>
      <c r="B5980" s="2">
        <f t="shared" si="837"/>
        <v>59.769999999996678</v>
      </c>
      <c r="C5980" s="428">
        <f t="shared" si="843"/>
        <v>59.77</v>
      </c>
      <c r="D5980" s="425">
        <f t="shared" si="838"/>
        <v>0.59770046949021072</v>
      </c>
      <c r="E5980" s="433">
        <f t="shared" si="844"/>
        <v>59.77</v>
      </c>
      <c r="F5980" s="430">
        <f t="shared" si="839"/>
        <v>0.60326617198440402</v>
      </c>
      <c r="G5980" s="439">
        <f t="shared" si="845"/>
        <v>59.77</v>
      </c>
      <c r="H5980" s="435">
        <f t="shared" si="840"/>
        <v>0.60326617198440402</v>
      </c>
      <c r="I5980" s="577">
        <f t="shared" si="845"/>
        <v>59.77</v>
      </c>
      <c r="J5980" s="573">
        <f t="shared" si="841"/>
        <v>0.9826559225468684</v>
      </c>
    </row>
    <row r="5981" spans="1:10" x14ac:dyDescent="0.25">
      <c r="A5981">
        <f t="shared" si="842"/>
        <v>0.59780046868787218</v>
      </c>
      <c r="B5981" s="2">
        <f t="shared" si="837"/>
        <v>59.779999999996676</v>
      </c>
      <c r="C5981" s="428">
        <f t="shared" si="843"/>
        <v>59.78</v>
      </c>
      <c r="D5981" s="425">
        <f t="shared" si="838"/>
        <v>0.59780046868790526</v>
      </c>
      <c r="E5981" s="433">
        <f t="shared" si="844"/>
        <v>59.78</v>
      </c>
      <c r="F5981" s="430">
        <f t="shared" si="839"/>
        <v>0.60336358758255992</v>
      </c>
      <c r="G5981" s="439">
        <f t="shared" si="845"/>
        <v>59.78</v>
      </c>
      <c r="H5981" s="435">
        <f t="shared" si="840"/>
        <v>0.60336358758255992</v>
      </c>
      <c r="I5981" s="577">
        <f t="shared" si="845"/>
        <v>59.78</v>
      </c>
      <c r="J5981" s="573">
        <f t="shared" si="841"/>
        <v>0.98274110401108639</v>
      </c>
    </row>
    <row r="5982" spans="1:10" x14ac:dyDescent="0.25">
      <c r="A5982">
        <f t="shared" si="842"/>
        <v>0.5979004678869797</v>
      </c>
      <c r="B5982" s="2">
        <f t="shared" si="837"/>
        <v>59.789999999996674</v>
      </c>
      <c r="C5982" s="428">
        <f t="shared" si="843"/>
        <v>59.79</v>
      </c>
      <c r="D5982" s="425">
        <f t="shared" si="838"/>
        <v>0.59790046788701301</v>
      </c>
      <c r="E5982" s="433">
        <f t="shared" si="844"/>
        <v>59.79</v>
      </c>
      <c r="F5982" s="430">
        <f t="shared" si="839"/>
        <v>0.60346100446536932</v>
      </c>
      <c r="G5982" s="439">
        <f t="shared" si="845"/>
        <v>59.79</v>
      </c>
      <c r="H5982" s="435">
        <f t="shared" si="840"/>
        <v>0.60346100446536932</v>
      </c>
      <c r="I5982" s="577">
        <f t="shared" si="845"/>
        <v>59.79</v>
      </c>
      <c r="J5982" s="573">
        <f t="shared" si="841"/>
        <v>0.98282628661611293</v>
      </c>
    </row>
    <row r="5983" spans="1:10" x14ac:dyDescent="0.25">
      <c r="A5983">
        <f t="shared" si="842"/>
        <v>0.59800046708749766</v>
      </c>
      <c r="B5983" s="2">
        <f t="shared" si="837"/>
        <v>59.799999999996672</v>
      </c>
      <c r="C5983" s="428">
        <f t="shared" si="843"/>
        <v>59.8</v>
      </c>
      <c r="D5983" s="425">
        <f t="shared" si="838"/>
        <v>0.59800046708753096</v>
      </c>
      <c r="E5983" s="433">
        <f t="shared" si="844"/>
        <v>59.8</v>
      </c>
      <c r="F5983" s="430">
        <f t="shared" si="839"/>
        <v>0.6035584226321643</v>
      </c>
      <c r="G5983" s="439">
        <f t="shared" si="845"/>
        <v>59.8</v>
      </c>
      <c r="H5983" s="435">
        <f t="shared" si="840"/>
        <v>0.6035584226321643</v>
      </c>
      <c r="I5983" s="577">
        <f t="shared" si="845"/>
        <v>59.8</v>
      </c>
      <c r="J5983" s="573">
        <f t="shared" si="841"/>
        <v>0.98291147036181692</v>
      </c>
    </row>
    <row r="5984" spans="1:10" x14ac:dyDescent="0.25">
      <c r="A5984">
        <f t="shared" si="842"/>
        <v>0.59810046628942359</v>
      </c>
      <c r="B5984" s="2">
        <f t="shared" ref="B5984:B6047" si="846">B5983+0.01</f>
        <v>59.80999999999667</v>
      </c>
      <c r="C5984" s="428">
        <f t="shared" si="843"/>
        <v>59.81</v>
      </c>
      <c r="D5984" s="425">
        <f t="shared" si="838"/>
        <v>0.5981004662894569</v>
      </c>
      <c r="E5984" s="433">
        <f t="shared" si="844"/>
        <v>59.81</v>
      </c>
      <c r="F5984" s="430">
        <f t="shared" si="839"/>
        <v>0.60365584208227796</v>
      </c>
      <c r="G5984" s="439">
        <f t="shared" si="845"/>
        <v>59.81</v>
      </c>
      <c r="H5984" s="435">
        <f t="shared" si="840"/>
        <v>0.60365584208227796</v>
      </c>
      <c r="I5984" s="577">
        <f t="shared" si="845"/>
        <v>59.81</v>
      </c>
      <c r="J5984" s="573">
        <f t="shared" si="841"/>
        <v>0.98299665524806579</v>
      </c>
    </row>
    <row r="5985" spans="1:10" x14ac:dyDescent="0.25">
      <c r="A5985">
        <f t="shared" si="842"/>
        <v>0.59820046549275463</v>
      </c>
      <c r="B5985" s="2">
        <f t="shared" si="846"/>
        <v>59.819999999996668</v>
      </c>
      <c r="C5985" s="428">
        <f t="shared" si="843"/>
        <v>59.82</v>
      </c>
      <c r="D5985" s="425">
        <f t="shared" si="838"/>
        <v>0.59820046549278794</v>
      </c>
      <c r="E5985" s="433">
        <f t="shared" si="844"/>
        <v>59.82</v>
      </c>
      <c r="F5985" s="430">
        <f t="shared" si="839"/>
        <v>0.60375326281504349</v>
      </c>
      <c r="G5985" s="439">
        <f t="shared" si="845"/>
        <v>59.82</v>
      </c>
      <c r="H5985" s="435">
        <f t="shared" si="840"/>
        <v>0.60375326281504349</v>
      </c>
      <c r="I5985" s="577">
        <f t="shared" si="845"/>
        <v>59.82</v>
      </c>
      <c r="J5985" s="573">
        <f t="shared" si="841"/>
        <v>0.98308184127472875</v>
      </c>
    </row>
    <row r="5986" spans="1:10" x14ac:dyDescent="0.25">
      <c r="A5986">
        <f t="shared" si="842"/>
        <v>0.59830046469748854</v>
      </c>
      <c r="B5986" s="2">
        <f t="shared" si="846"/>
        <v>59.829999999996666</v>
      </c>
      <c r="C5986" s="428">
        <f t="shared" si="843"/>
        <v>59.83</v>
      </c>
      <c r="D5986" s="425">
        <f t="shared" si="838"/>
        <v>0.59830046469752174</v>
      </c>
      <c r="E5986" s="433">
        <f t="shared" si="844"/>
        <v>59.83</v>
      </c>
      <c r="F5986" s="430">
        <f t="shared" si="839"/>
        <v>0.60385068482979454</v>
      </c>
      <c r="G5986" s="439">
        <f t="shared" si="845"/>
        <v>59.83</v>
      </c>
      <c r="H5986" s="435">
        <f t="shared" si="840"/>
        <v>0.60385068482979454</v>
      </c>
      <c r="I5986" s="577">
        <f t="shared" si="845"/>
        <v>59.83</v>
      </c>
      <c r="J5986" s="573">
        <f t="shared" si="841"/>
        <v>0.98316702844167336</v>
      </c>
    </row>
    <row r="5987" spans="1:10" x14ac:dyDescent="0.25">
      <c r="A5987">
        <f t="shared" si="842"/>
        <v>0.59840046390362245</v>
      </c>
      <c r="B5987" s="2">
        <f t="shared" si="846"/>
        <v>59.839999999996664</v>
      </c>
      <c r="C5987" s="428">
        <f t="shared" si="843"/>
        <v>59.84</v>
      </c>
      <c r="D5987" s="425">
        <f t="shared" si="838"/>
        <v>0.59840046390365598</v>
      </c>
      <c r="E5987" s="433">
        <f t="shared" si="844"/>
        <v>59.84</v>
      </c>
      <c r="F5987" s="430">
        <f t="shared" si="839"/>
        <v>0.60394810812586497</v>
      </c>
      <c r="G5987" s="439">
        <f t="shared" si="845"/>
        <v>59.84</v>
      </c>
      <c r="H5987" s="435">
        <f t="shared" si="840"/>
        <v>0.60394810812586497</v>
      </c>
      <c r="I5987" s="577">
        <f t="shared" si="845"/>
        <v>59.84</v>
      </c>
      <c r="J5987" s="573">
        <f t="shared" si="841"/>
        <v>0.98325221674876839</v>
      </c>
    </row>
    <row r="5988" spans="1:10" x14ac:dyDescent="0.25">
      <c r="A5988">
        <f t="shared" si="842"/>
        <v>0.59850046311115424</v>
      </c>
      <c r="B5988" s="2">
        <f t="shared" si="846"/>
        <v>59.849999999996662</v>
      </c>
      <c r="C5988" s="428">
        <f t="shared" si="843"/>
        <v>59.85</v>
      </c>
      <c r="D5988" s="425">
        <f t="shared" si="838"/>
        <v>0.59850046311118765</v>
      </c>
      <c r="E5988" s="433">
        <f t="shared" si="844"/>
        <v>59.85</v>
      </c>
      <c r="F5988" s="430">
        <f t="shared" si="839"/>
        <v>0.60404553270258887</v>
      </c>
      <c r="G5988" s="439">
        <f t="shared" si="845"/>
        <v>59.85</v>
      </c>
      <c r="H5988" s="435">
        <f t="shared" si="840"/>
        <v>0.60404553270258887</v>
      </c>
      <c r="I5988" s="577">
        <f t="shared" si="845"/>
        <v>59.85</v>
      </c>
      <c r="J5988" s="573">
        <f t="shared" si="841"/>
        <v>0.98333740619588217</v>
      </c>
    </row>
    <row r="5989" spans="1:10" x14ac:dyDescent="0.25">
      <c r="A5989">
        <f t="shared" si="842"/>
        <v>0.59860046232008091</v>
      </c>
      <c r="B5989" s="2">
        <f t="shared" si="846"/>
        <v>59.85999999999666</v>
      </c>
      <c r="C5989" s="428">
        <f t="shared" si="843"/>
        <v>59.86</v>
      </c>
      <c r="D5989" s="425">
        <f t="shared" si="838"/>
        <v>0.59860046232011432</v>
      </c>
      <c r="E5989" s="433">
        <f t="shared" si="844"/>
        <v>59.86</v>
      </c>
      <c r="F5989" s="430">
        <f t="shared" si="839"/>
        <v>0.60414295855930111</v>
      </c>
      <c r="G5989" s="439">
        <f t="shared" si="845"/>
        <v>59.86</v>
      </c>
      <c r="H5989" s="435">
        <f t="shared" si="840"/>
        <v>0.60414295855930111</v>
      </c>
      <c r="I5989" s="577">
        <f t="shared" si="845"/>
        <v>59.86</v>
      </c>
      <c r="J5989" s="573">
        <f t="shared" si="841"/>
        <v>0.98342259678288313</v>
      </c>
    </row>
    <row r="5990" spans="1:10" x14ac:dyDescent="0.25">
      <c r="A5990">
        <f t="shared" si="842"/>
        <v>0.59870046153040035</v>
      </c>
      <c r="B5990" s="2">
        <f t="shared" si="846"/>
        <v>59.869999999996658</v>
      </c>
      <c r="C5990" s="428">
        <f t="shared" si="843"/>
        <v>59.87</v>
      </c>
      <c r="D5990" s="425">
        <f t="shared" si="838"/>
        <v>0.59870046153043388</v>
      </c>
      <c r="E5990" s="433">
        <f t="shared" si="844"/>
        <v>59.87</v>
      </c>
      <c r="F5990" s="430">
        <f t="shared" si="839"/>
        <v>0.60424038569533656</v>
      </c>
      <c r="G5990" s="439">
        <f t="shared" si="845"/>
        <v>59.87</v>
      </c>
      <c r="H5990" s="435">
        <f t="shared" si="840"/>
        <v>0.60424038569533656</v>
      </c>
      <c r="I5990" s="577">
        <f t="shared" si="845"/>
        <v>59.87</v>
      </c>
      <c r="J5990" s="573">
        <f t="shared" si="841"/>
        <v>0.98350778850963949</v>
      </c>
    </row>
    <row r="5991" spans="1:10" x14ac:dyDescent="0.25">
      <c r="A5991">
        <f t="shared" si="842"/>
        <v>0.5988004607421098</v>
      </c>
      <c r="B5991" s="2">
        <f t="shared" si="846"/>
        <v>59.879999999996656</v>
      </c>
      <c r="C5991" s="428">
        <f t="shared" si="843"/>
        <v>59.88</v>
      </c>
      <c r="D5991" s="425">
        <f t="shared" si="838"/>
        <v>0.59880046074214333</v>
      </c>
      <c r="E5991" s="433">
        <f t="shared" si="844"/>
        <v>59.88</v>
      </c>
      <c r="F5991" s="430">
        <f t="shared" si="839"/>
        <v>0.60433781411003085</v>
      </c>
      <c r="G5991" s="439">
        <f t="shared" si="845"/>
        <v>59.88</v>
      </c>
      <c r="H5991" s="435">
        <f t="shared" si="840"/>
        <v>0.60433781411003085</v>
      </c>
      <c r="I5991" s="577">
        <f t="shared" si="845"/>
        <v>59.88</v>
      </c>
      <c r="J5991" s="573">
        <f t="shared" si="841"/>
        <v>0.9835929813760198</v>
      </c>
    </row>
    <row r="5992" spans="1:10" x14ac:dyDescent="0.25">
      <c r="A5992">
        <f t="shared" si="842"/>
        <v>0.5989004599552068</v>
      </c>
      <c r="B5992" s="2">
        <f t="shared" si="846"/>
        <v>59.889999999996654</v>
      </c>
      <c r="C5992" s="428">
        <f t="shared" si="843"/>
        <v>59.89</v>
      </c>
      <c r="D5992" s="425">
        <f t="shared" si="838"/>
        <v>0.59890045995524033</v>
      </c>
      <c r="E5992" s="433">
        <f t="shared" si="844"/>
        <v>59.89</v>
      </c>
      <c r="F5992" s="430">
        <f t="shared" si="839"/>
        <v>0.60443524380271929</v>
      </c>
      <c r="G5992" s="439">
        <f t="shared" si="845"/>
        <v>59.89</v>
      </c>
      <c r="H5992" s="435">
        <f t="shared" si="840"/>
        <v>0.60443524380271929</v>
      </c>
      <c r="I5992" s="577">
        <f t="shared" si="845"/>
        <v>59.89</v>
      </c>
      <c r="J5992" s="573">
        <f t="shared" si="841"/>
        <v>0.98367817538189239</v>
      </c>
    </row>
    <row r="5993" spans="1:10" x14ac:dyDescent="0.25">
      <c r="A5993">
        <f t="shared" si="842"/>
        <v>0.59900045916968891</v>
      </c>
      <c r="B5993" s="2">
        <f t="shared" si="846"/>
        <v>59.899999999996652</v>
      </c>
      <c r="C5993" s="428">
        <f t="shared" si="843"/>
        <v>59.9</v>
      </c>
      <c r="D5993" s="425">
        <f t="shared" si="838"/>
        <v>0.59900045916972233</v>
      </c>
      <c r="E5993" s="433">
        <f t="shared" si="844"/>
        <v>59.9</v>
      </c>
      <c r="F5993" s="430">
        <f t="shared" si="839"/>
        <v>0.60453267477273798</v>
      </c>
      <c r="G5993" s="439">
        <f t="shared" si="845"/>
        <v>59.9</v>
      </c>
      <c r="H5993" s="435">
        <f t="shared" si="840"/>
        <v>0.60453267477273798</v>
      </c>
      <c r="I5993" s="577">
        <f t="shared" si="845"/>
        <v>59.9</v>
      </c>
      <c r="J5993" s="573">
        <f t="shared" si="841"/>
        <v>0.9837633705271257</v>
      </c>
    </row>
    <row r="5994" spans="1:10" x14ac:dyDescent="0.25">
      <c r="A5994">
        <f t="shared" si="842"/>
        <v>0.59910045838555337</v>
      </c>
      <c r="B5994" s="2">
        <f t="shared" si="846"/>
        <v>59.90999999999665</v>
      </c>
      <c r="C5994" s="428">
        <f t="shared" si="843"/>
        <v>59.91</v>
      </c>
      <c r="D5994" s="425">
        <f t="shared" si="838"/>
        <v>0.5991004583855869</v>
      </c>
      <c r="E5994" s="433">
        <f t="shared" si="844"/>
        <v>59.91</v>
      </c>
      <c r="F5994" s="430">
        <f t="shared" si="839"/>
        <v>0.60463010701942344</v>
      </c>
      <c r="G5994" s="439">
        <f t="shared" si="845"/>
        <v>59.91</v>
      </c>
      <c r="H5994" s="435">
        <f t="shared" si="840"/>
        <v>0.60463010701942344</v>
      </c>
      <c r="I5994" s="577">
        <f t="shared" si="845"/>
        <v>59.91</v>
      </c>
      <c r="J5994" s="573">
        <f t="shared" si="841"/>
        <v>0.98384856681158861</v>
      </c>
    </row>
    <row r="5995" spans="1:10" x14ac:dyDescent="0.25">
      <c r="A5995">
        <f t="shared" si="842"/>
        <v>0.59920045760279794</v>
      </c>
      <c r="B5995" s="2">
        <f t="shared" si="846"/>
        <v>59.919999999996648</v>
      </c>
      <c r="C5995" s="428">
        <f t="shared" si="843"/>
        <v>59.92</v>
      </c>
      <c r="D5995" s="425">
        <f t="shared" si="838"/>
        <v>0.59920045760283147</v>
      </c>
      <c r="E5995" s="433">
        <f t="shared" si="844"/>
        <v>59.92</v>
      </c>
      <c r="F5995" s="430">
        <f t="shared" si="839"/>
        <v>0.60472754054211242</v>
      </c>
      <c r="G5995" s="439">
        <f t="shared" si="845"/>
        <v>59.92</v>
      </c>
      <c r="H5995" s="435">
        <f t="shared" si="840"/>
        <v>0.60472754054211242</v>
      </c>
      <c r="I5995" s="577">
        <f t="shared" si="845"/>
        <v>59.92</v>
      </c>
      <c r="J5995" s="573">
        <f t="shared" si="841"/>
        <v>0.98393376423514911</v>
      </c>
    </row>
    <row r="5996" spans="1:10" x14ac:dyDescent="0.25">
      <c r="A5996">
        <f t="shared" si="842"/>
        <v>0.59930045682142008</v>
      </c>
      <c r="B5996" s="2">
        <f t="shared" si="846"/>
        <v>59.929999999996646</v>
      </c>
      <c r="C5996" s="428">
        <f t="shared" si="843"/>
        <v>59.93</v>
      </c>
      <c r="D5996" s="425">
        <f t="shared" si="838"/>
        <v>0.59930045682145361</v>
      </c>
      <c r="E5996" s="433">
        <f t="shared" si="844"/>
        <v>59.93</v>
      </c>
      <c r="F5996" s="430">
        <f t="shared" si="839"/>
        <v>0.60482497534014168</v>
      </c>
      <c r="G5996" s="439">
        <f t="shared" si="845"/>
        <v>59.93</v>
      </c>
      <c r="H5996" s="435">
        <f t="shared" si="840"/>
        <v>0.60482497534014168</v>
      </c>
      <c r="I5996" s="577">
        <f t="shared" si="845"/>
        <v>59.93</v>
      </c>
      <c r="J5996" s="573">
        <f t="shared" si="841"/>
        <v>0.98401896279767642</v>
      </c>
    </row>
    <row r="5997" spans="1:10" x14ac:dyDescent="0.25">
      <c r="A5997">
        <f t="shared" si="842"/>
        <v>0.59940045604141723</v>
      </c>
      <c r="B5997" s="2">
        <f t="shared" si="846"/>
        <v>59.939999999996644</v>
      </c>
      <c r="C5997" s="428">
        <f t="shared" si="843"/>
        <v>59.94</v>
      </c>
      <c r="D5997" s="425">
        <f t="shared" si="838"/>
        <v>0.59940045604145076</v>
      </c>
      <c r="E5997" s="433">
        <f t="shared" si="844"/>
        <v>59.94</v>
      </c>
      <c r="F5997" s="430">
        <f t="shared" si="839"/>
        <v>0.60492241141284886</v>
      </c>
      <c r="G5997" s="439">
        <f t="shared" si="845"/>
        <v>59.94</v>
      </c>
      <c r="H5997" s="435">
        <f t="shared" si="840"/>
        <v>0.60492241141284886</v>
      </c>
      <c r="I5997" s="577">
        <f t="shared" si="845"/>
        <v>59.94</v>
      </c>
      <c r="J5997" s="573">
        <f t="shared" si="841"/>
        <v>0.9841041624990382</v>
      </c>
    </row>
    <row r="5998" spans="1:10" x14ac:dyDescent="0.25">
      <c r="A5998">
        <f t="shared" si="842"/>
        <v>0.59950045526278684</v>
      </c>
      <c r="B5998" s="2">
        <f t="shared" si="846"/>
        <v>59.949999999996642</v>
      </c>
      <c r="C5998" s="428">
        <f t="shared" si="843"/>
        <v>59.95</v>
      </c>
      <c r="D5998" s="425">
        <f t="shared" si="838"/>
        <v>0.59950045526282059</v>
      </c>
      <c r="E5998" s="433">
        <f t="shared" si="844"/>
        <v>59.95</v>
      </c>
      <c r="F5998" s="430">
        <f t="shared" si="839"/>
        <v>0.60501984875957193</v>
      </c>
      <c r="G5998" s="439">
        <f t="shared" si="845"/>
        <v>59.95</v>
      </c>
      <c r="H5998" s="435">
        <f t="shared" si="840"/>
        <v>0.60501984875957193</v>
      </c>
      <c r="I5998" s="577">
        <f t="shared" si="845"/>
        <v>59.95</v>
      </c>
      <c r="J5998" s="573">
        <f t="shared" si="841"/>
        <v>0.98418936333910378</v>
      </c>
    </row>
    <row r="5999" spans="1:10" x14ac:dyDescent="0.25">
      <c r="A5999">
        <f t="shared" si="842"/>
        <v>0.59960045448552668</v>
      </c>
      <c r="B5999" s="2">
        <f t="shared" si="846"/>
        <v>59.95999999999664</v>
      </c>
      <c r="C5999" s="428">
        <f t="shared" si="843"/>
        <v>59.96</v>
      </c>
      <c r="D5999" s="425">
        <f t="shared" si="838"/>
        <v>0.59960045448556021</v>
      </c>
      <c r="E5999" s="433">
        <f t="shared" si="844"/>
        <v>59.96</v>
      </c>
      <c r="F5999" s="430">
        <f t="shared" si="839"/>
        <v>0.60511728737964865</v>
      </c>
      <c r="G5999" s="439">
        <f t="shared" si="845"/>
        <v>59.96</v>
      </c>
      <c r="H5999" s="435">
        <f t="shared" si="840"/>
        <v>0.60511728737964865</v>
      </c>
      <c r="I5999" s="577">
        <f t="shared" si="845"/>
        <v>59.96</v>
      </c>
      <c r="J5999" s="573">
        <f t="shared" si="841"/>
        <v>0.98427456531774116</v>
      </c>
    </row>
    <row r="6000" spans="1:10" x14ac:dyDescent="0.25">
      <c r="A6000">
        <f t="shared" si="842"/>
        <v>0.59970045370963398</v>
      </c>
      <c r="B6000" s="2">
        <f t="shared" si="846"/>
        <v>59.969999999996638</v>
      </c>
      <c r="C6000" s="428">
        <f t="shared" si="843"/>
        <v>59.97</v>
      </c>
      <c r="D6000" s="425">
        <f t="shared" si="838"/>
        <v>0.59970045370966762</v>
      </c>
      <c r="E6000" s="433">
        <f t="shared" si="844"/>
        <v>59.97</v>
      </c>
      <c r="F6000" s="430">
        <f t="shared" si="839"/>
        <v>0.60521472727241776</v>
      </c>
      <c r="G6000" s="439">
        <f t="shared" si="845"/>
        <v>59.97</v>
      </c>
      <c r="H6000" s="435">
        <f t="shared" si="840"/>
        <v>0.60521472727241776</v>
      </c>
      <c r="I6000" s="577">
        <f t="shared" si="845"/>
        <v>59.97</v>
      </c>
      <c r="J6000" s="573">
        <f t="shared" si="841"/>
        <v>0.98435976843481932</v>
      </c>
    </row>
    <row r="6001" spans="1:10" x14ac:dyDescent="0.25">
      <c r="A6001">
        <f t="shared" si="842"/>
        <v>0.59980045293510631</v>
      </c>
      <c r="B6001" s="2">
        <f t="shared" si="846"/>
        <v>59.979999999996636</v>
      </c>
      <c r="C6001" s="428">
        <f t="shared" si="843"/>
        <v>59.98</v>
      </c>
      <c r="D6001" s="425">
        <f t="shared" si="838"/>
        <v>0.59980045293513984</v>
      </c>
      <c r="E6001" s="433">
        <f t="shared" si="844"/>
        <v>59.98</v>
      </c>
      <c r="F6001" s="430">
        <f t="shared" si="839"/>
        <v>0.60531216843721802</v>
      </c>
      <c r="G6001" s="439">
        <f t="shared" si="845"/>
        <v>59.98</v>
      </c>
      <c r="H6001" s="435">
        <f t="shared" si="840"/>
        <v>0.60531216843721802</v>
      </c>
      <c r="I6001" s="577">
        <f t="shared" si="845"/>
        <v>59.98</v>
      </c>
      <c r="J6001" s="573">
        <f t="shared" si="841"/>
        <v>0.98444497269020681</v>
      </c>
    </row>
    <row r="6002" spans="1:10" x14ac:dyDescent="0.25">
      <c r="A6002">
        <f t="shared" si="842"/>
        <v>0.59990045216194143</v>
      </c>
      <c r="B6002" s="2">
        <f t="shared" si="846"/>
        <v>59.989999999996634</v>
      </c>
      <c r="C6002" s="428">
        <f t="shared" si="843"/>
        <v>59.99</v>
      </c>
      <c r="D6002" s="425">
        <f t="shared" si="838"/>
        <v>0.59990045216197507</v>
      </c>
      <c r="E6002" s="433">
        <f t="shared" si="844"/>
        <v>59.99</v>
      </c>
      <c r="F6002" s="430">
        <f t="shared" si="839"/>
        <v>0.60540961087338852</v>
      </c>
      <c r="G6002" s="439">
        <f t="shared" si="845"/>
        <v>59.99</v>
      </c>
      <c r="H6002" s="435">
        <f t="shared" si="840"/>
        <v>0.60540961087338852</v>
      </c>
      <c r="I6002" s="577">
        <f t="shared" si="845"/>
        <v>59.99</v>
      </c>
      <c r="J6002" s="573">
        <f t="shared" si="841"/>
        <v>0.98453017808377263</v>
      </c>
    </row>
    <row r="6003" spans="1:10" x14ac:dyDescent="0.25">
      <c r="A6003">
        <f t="shared" si="842"/>
        <v>0.60000045139013658</v>
      </c>
      <c r="B6003" s="2">
        <f t="shared" si="846"/>
        <v>59.999999999996632</v>
      </c>
      <c r="C6003" s="428">
        <f t="shared" si="843"/>
        <v>60</v>
      </c>
      <c r="D6003" s="425">
        <f t="shared" si="838"/>
        <v>0.60000045139017022</v>
      </c>
      <c r="E6003" s="433">
        <f t="shared" si="844"/>
        <v>60</v>
      </c>
      <c r="F6003" s="430">
        <f t="shared" si="839"/>
        <v>0.60550705458026888</v>
      </c>
      <c r="G6003" s="439">
        <f t="shared" si="845"/>
        <v>60</v>
      </c>
      <c r="H6003" s="435">
        <f t="shared" si="840"/>
        <v>0.60550705458026888</v>
      </c>
      <c r="I6003" s="577">
        <f t="shared" si="845"/>
        <v>60</v>
      </c>
      <c r="J6003" s="573">
        <f t="shared" si="841"/>
        <v>0.98461538461538445</v>
      </c>
    </row>
    <row r="6004" spans="1:10" x14ac:dyDescent="0.25">
      <c r="A6004">
        <f t="shared" si="842"/>
        <v>0.60010045061968953</v>
      </c>
      <c r="B6004" s="2">
        <f t="shared" si="846"/>
        <v>60.00999999999663</v>
      </c>
      <c r="C6004" s="428">
        <f t="shared" si="843"/>
        <v>60.01</v>
      </c>
      <c r="D6004" s="425">
        <f t="shared" si="838"/>
        <v>0.60010045061972317</v>
      </c>
      <c r="E6004" s="433">
        <f t="shared" si="844"/>
        <v>60.01</v>
      </c>
      <c r="F6004" s="430">
        <f t="shared" si="839"/>
        <v>0.60560449955719875</v>
      </c>
      <c r="G6004" s="439">
        <f t="shared" si="845"/>
        <v>60.01</v>
      </c>
      <c r="H6004" s="435">
        <f t="shared" si="840"/>
        <v>0.60560449955719875</v>
      </c>
      <c r="I6004" s="577">
        <f t="shared" si="845"/>
        <v>60.01</v>
      </c>
      <c r="J6004" s="573">
        <f t="shared" si="841"/>
        <v>0.98470059228491225</v>
      </c>
    </row>
    <row r="6005" spans="1:10" x14ac:dyDescent="0.25">
      <c r="A6005">
        <f t="shared" si="842"/>
        <v>0.60020044985059762</v>
      </c>
      <c r="B6005" s="2">
        <f t="shared" si="846"/>
        <v>60.019999999996628</v>
      </c>
      <c r="C6005" s="428">
        <f t="shared" si="843"/>
        <v>60.02</v>
      </c>
      <c r="D6005" s="425">
        <f t="shared" si="838"/>
        <v>0.60020044985063137</v>
      </c>
      <c r="E6005" s="433">
        <f t="shared" si="844"/>
        <v>60.02</v>
      </c>
      <c r="F6005" s="430">
        <f t="shared" si="839"/>
        <v>0.60570194580351866</v>
      </c>
      <c r="G6005" s="439">
        <f t="shared" si="845"/>
        <v>60.02</v>
      </c>
      <c r="H6005" s="435">
        <f t="shared" si="840"/>
        <v>0.60570194580351866</v>
      </c>
      <c r="I6005" s="577">
        <f t="shared" si="845"/>
        <v>60.02</v>
      </c>
      <c r="J6005" s="573">
        <f t="shared" si="841"/>
        <v>0.98478580109222369</v>
      </c>
    </row>
    <row r="6006" spans="1:10" x14ac:dyDescent="0.25">
      <c r="A6006">
        <f t="shared" si="842"/>
        <v>0.60030044908285862</v>
      </c>
      <c r="B6006" s="2">
        <f t="shared" si="846"/>
        <v>60.029999999996626</v>
      </c>
      <c r="C6006" s="428">
        <f t="shared" si="843"/>
        <v>60.03</v>
      </c>
      <c r="D6006" s="425">
        <f t="shared" si="838"/>
        <v>0.60030044908289237</v>
      </c>
      <c r="E6006" s="433">
        <f t="shared" si="844"/>
        <v>60.03</v>
      </c>
      <c r="F6006" s="430">
        <f t="shared" si="839"/>
        <v>0.60579939331856902</v>
      </c>
      <c r="G6006" s="439">
        <f t="shared" si="845"/>
        <v>60.03</v>
      </c>
      <c r="H6006" s="435">
        <f t="shared" si="840"/>
        <v>0.60579939331856902</v>
      </c>
      <c r="I6006" s="577">
        <f t="shared" si="845"/>
        <v>60.03</v>
      </c>
      <c r="J6006" s="573">
        <f t="shared" si="841"/>
        <v>0.9848710110371881</v>
      </c>
    </row>
    <row r="6007" spans="1:10" x14ac:dyDescent="0.25">
      <c r="A6007">
        <f t="shared" si="842"/>
        <v>0.60040044831646988</v>
      </c>
      <c r="B6007" s="2">
        <f t="shared" si="846"/>
        <v>60.039999999996624</v>
      </c>
      <c r="C6007" s="428">
        <f t="shared" si="843"/>
        <v>60.04</v>
      </c>
      <c r="D6007" s="425">
        <f t="shared" si="838"/>
        <v>0.60040044831650374</v>
      </c>
      <c r="E6007" s="433">
        <f t="shared" si="844"/>
        <v>60.04</v>
      </c>
      <c r="F6007" s="430">
        <f t="shared" si="839"/>
        <v>0.60589684210169059</v>
      </c>
      <c r="G6007" s="439">
        <f t="shared" si="845"/>
        <v>60.04</v>
      </c>
      <c r="H6007" s="435">
        <f t="shared" si="840"/>
        <v>0.60589684210169059</v>
      </c>
      <c r="I6007" s="577">
        <f t="shared" si="845"/>
        <v>60.04</v>
      </c>
      <c r="J6007" s="573">
        <f t="shared" si="841"/>
        <v>0.98495622211967382</v>
      </c>
    </row>
    <row r="6008" spans="1:10" x14ac:dyDescent="0.25">
      <c r="A6008">
        <f t="shared" si="842"/>
        <v>0.60050044755142917</v>
      </c>
      <c r="B6008" s="2">
        <f t="shared" si="846"/>
        <v>60.049999999996622</v>
      </c>
      <c r="C6008" s="428">
        <f t="shared" si="843"/>
        <v>60.05</v>
      </c>
      <c r="D6008" s="425">
        <f t="shared" si="838"/>
        <v>0.60050044755146281</v>
      </c>
      <c r="E6008" s="433">
        <f t="shared" si="844"/>
        <v>60.05</v>
      </c>
      <c r="F6008" s="430">
        <f t="shared" si="839"/>
        <v>0.60599429215222489</v>
      </c>
      <c r="G6008" s="439">
        <f t="shared" si="845"/>
        <v>60.05</v>
      </c>
      <c r="H6008" s="435">
        <f t="shared" si="840"/>
        <v>0.60599429215222489</v>
      </c>
      <c r="I6008" s="577">
        <f t="shared" si="845"/>
        <v>60.05</v>
      </c>
      <c r="J6008" s="573">
        <f t="shared" si="841"/>
        <v>0.98504143433955027</v>
      </c>
    </row>
    <row r="6009" spans="1:10" x14ac:dyDescent="0.25">
      <c r="A6009">
        <f t="shared" si="842"/>
        <v>0.60060044678773372</v>
      </c>
      <c r="B6009" s="2">
        <f t="shared" si="846"/>
        <v>60.05999999999662</v>
      </c>
      <c r="C6009" s="428">
        <f t="shared" si="843"/>
        <v>60.06</v>
      </c>
      <c r="D6009" s="425">
        <f t="shared" si="838"/>
        <v>0.60060044678776758</v>
      </c>
      <c r="E6009" s="433">
        <f t="shared" si="844"/>
        <v>60.06</v>
      </c>
      <c r="F6009" s="430">
        <f t="shared" si="839"/>
        <v>0.60609174346951333</v>
      </c>
      <c r="G6009" s="439">
        <f t="shared" si="845"/>
        <v>60.06</v>
      </c>
      <c r="H6009" s="435">
        <f t="shared" si="840"/>
        <v>0.60609174346951333</v>
      </c>
      <c r="I6009" s="577">
        <f t="shared" si="845"/>
        <v>60.06</v>
      </c>
      <c r="J6009" s="573">
        <f t="shared" si="841"/>
        <v>0.98512664769668534</v>
      </c>
    </row>
    <row r="6010" spans="1:10" x14ac:dyDescent="0.25">
      <c r="A6010">
        <f t="shared" si="842"/>
        <v>0.60070044602538142</v>
      </c>
      <c r="B6010" s="2">
        <f t="shared" si="846"/>
        <v>60.069999999996618</v>
      </c>
      <c r="C6010" s="428">
        <f t="shared" si="843"/>
        <v>60.07</v>
      </c>
      <c r="D6010" s="425">
        <f t="shared" si="838"/>
        <v>0.60070044602541528</v>
      </c>
      <c r="E6010" s="433">
        <f t="shared" si="844"/>
        <v>60.07</v>
      </c>
      <c r="F6010" s="430">
        <f t="shared" si="839"/>
        <v>0.60618919605289789</v>
      </c>
      <c r="G6010" s="439">
        <f t="shared" si="845"/>
        <v>60.07</v>
      </c>
      <c r="H6010" s="435">
        <f t="shared" si="840"/>
        <v>0.60618919605289789</v>
      </c>
      <c r="I6010" s="577">
        <f t="shared" si="845"/>
        <v>60.07</v>
      </c>
      <c r="J6010" s="573">
        <f t="shared" si="841"/>
        <v>0.98521186219094847</v>
      </c>
    </row>
    <row r="6011" spans="1:10" x14ac:dyDescent="0.25">
      <c r="A6011">
        <f t="shared" si="842"/>
        <v>0.6008004452643696</v>
      </c>
      <c r="B6011" s="2">
        <f t="shared" si="846"/>
        <v>60.079999999996616</v>
      </c>
      <c r="C6011" s="428">
        <f t="shared" si="843"/>
        <v>60.08</v>
      </c>
      <c r="D6011" s="425">
        <f t="shared" si="838"/>
        <v>0.60080044526440346</v>
      </c>
      <c r="E6011" s="433">
        <f t="shared" si="844"/>
        <v>60.08</v>
      </c>
      <c r="F6011" s="430">
        <f t="shared" si="839"/>
        <v>0.60628664990172088</v>
      </c>
      <c r="G6011" s="439">
        <f t="shared" si="845"/>
        <v>60.08</v>
      </c>
      <c r="H6011" s="435">
        <f t="shared" si="840"/>
        <v>0.60628664990172088</v>
      </c>
      <c r="I6011" s="577">
        <f t="shared" si="845"/>
        <v>60.08</v>
      </c>
      <c r="J6011" s="573">
        <f t="shared" si="841"/>
        <v>0.98529707782220843</v>
      </c>
    </row>
    <row r="6012" spans="1:10" x14ac:dyDescent="0.25">
      <c r="A6012">
        <f t="shared" si="842"/>
        <v>0.60090044450469604</v>
      </c>
      <c r="B6012" s="2">
        <f t="shared" si="846"/>
        <v>60.089999999996614</v>
      </c>
      <c r="C6012" s="428">
        <f t="shared" si="843"/>
        <v>60.09</v>
      </c>
      <c r="D6012" s="425">
        <f t="shared" si="838"/>
        <v>0.60090044450473001</v>
      </c>
      <c r="E6012" s="433">
        <f t="shared" si="844"/>
        <v>60.09</v>
      </c>
      <c r="F6012" s="430">
        <f t="shared" si="839"/>
        <v>0.60638410501532514</v>
      </c>
      <c r="G6012" s="439">
        <f t="shared" si="845"/>
        <v>60.09</v>
      </c>
      <c r="H6012" s="435">
        <f t="shared" si="840"/>
        <v>0.60638410501532514</v>
      </c>
      <c r="I6012" s="577">
        <f t="shared" si="845"/>
        <v>60.09</v>
      </c>
      <c r="J6012" s="573">
        <f t="shared" si="841"/>
        <v>0.98538229459033422</v>
      </c>
    </row>
    <row r="6013" spans="1:10" x14ac:dyDescent="0.25">
      <c r="A6013">
        <f t="shared" si="842"/>
        <v>0.60100044374635819</v>
      </c>
      <c r="B6013" s="2">
        <f t="shared" si="846"/>
        <v>60.099999999996612</v>
      </c>
      <c r="C6013" s="428">
        <f t="shared" si="843"/>
        <v>60.1</v>
      </c>
      <c r="D6013" s="425">
        <f t="shared" si="838"/>
        <v>0.60100044374639228</v>
      </c>
      <c r="E6013" s="433">
        <f t="shared" si="844"/>
        <v>60.1</v>
      </c>
      <c r="F6013" s="430">
        <f t="shared" si="839"/>
        <v>0.60648156139305331</v>
      </c>
      <c r="G6013" s="439">
        <f t="shared" si="845"/>
        <v>60.1</v>
      </c>
      <c r="H6013" s="435">
        <f t="shared" si="840"/>
        <v>0.60648156139305331</v>
      </c>
      <c r="I6013" s="577">
        <f t="shared" si="845"/>
        <v>60.1</v>
      </c>
      <c r="J6013" s="573">
        <f t="shared" si="841"/>
        <v>0.98546751249519426</v>
      </c>
    </row>
    <row r="6014" spans="1:10" x14ac:dyDescent="0.25">
      <c r="A6014">
        <f t="shared" si="842"/>
        <v>0.60110044298935383</v>
      </c>
      <c r="B6014" s="2">
        <f t="shared" si="846"/>
        <v>60.10999999999661</v>
      </c>
      <c r="C6014" s="428">
        <f t="shared" si="843"/>
        <v>60.11</v>
      </c>
      <c r="D6014" s="425">
        <f t="shared" si="838"/>
        <v>0.6011004429893877</v>
      </c>
      <c r="E6014" s="433">
        <f t="shared" si="844"/>
        <v>60.11</v>
      </c>
      <c r="F6014" s="430">
        <f t="shared" si="839"/>
        <v>0.60657901903424871</v>
      </c>
      <c r="G6014" s="439">
        <f t="shared" si="845"/>
        <v>60.11</v>
      </c>
      <c r="H6014" s="435">
        <f t="shared" si="840"/>
        <v>0.60657901903424871</v>
      </c>
      <c r="I6014" s="577">
        <f t="shared" si="845"/>
        <v>60.11</v>
      </c>
      <c r="J6014" s="573">
        <f t="shared" si="841"/>
        <v>0.98555273153665746</v>
      </c>
    </row>
    <row r="6015" spans="1:10" x14ac:dyDescent="0.25">
      <c r="A6015">
        <f t="shared" si="842"/>
        <v>0.6012004422336803</v>
      </c>
      <c r="B6015" s="2">
        <f t="shared" si="846"/>
        <v>60.119999999996608</v>
      </c>
      <c r="C6015" s="428">
        <f t="shared" si="843"/>
        <v>60.12</v>
      </c>
      <c r="D6015" s="425">
        <f t="shared" si="838"/>
        <v>0.60120044223371405</v>
      </c>
      <c r="E6015" s="433">
        <f t="shared" si="844"/>
        <v>60.12</v>
      </c>
      <c r="F6015" s="430">
        <f t="shared" si="839"/>
        <v>0.6066764779382553</v>
      </c>
      <c r="G6015" s="439">
        <f t="shared" si="845"/>
        <v>60.12</v>
      </c>
      <c r="H6015" s="435">
        <f t="shared" si="840"/>
        <v>0.6066764779382553</v>
      </c>
      <c r="I6015" s="577">
        <f t="shared" si="845"/>
        <v>60.12</v>
      </c>
      <c r="J6015" s="573">
        <f t="shared" si="841"/>
        <v>0.98563795171459323</v>
      </c>
    </row>
    <row r="6016" spans="1:10" x14ac:dyDescent="0.25">
      <c r="A6016">
        <f t="shared" si="842"/>
        <v>0.60130044147933515</v>
      </c>
      <c r="B6016" s="2">
        <f t="shared" si="846"/>
        <v>60.129999999996606</v>
      </c>
      <c r="C6016" s="428">
        <f t="shared" si="843"/>
        <v>60.13</v>
      </c>
      <c r="D6016" s="425">
        <f t="shared" si="838"/>
        <v>0.60130044147936912</v>
      </c>
      <c r="E6016" s="433">
        <f t="shared" si="844"/>
        <v>60.13</v>
      </c>
      <c r="F6016" s="430">
        <f t="shared" si="839"/>
        <v>0.60677393810441715</v>
      </c>
      <c r="G6016" s="439">
        <f t="shared" si="845"/>
        <v>60.13</v>
      </c>
      <c r="H6016" s="435">
        <f t="shared" si="840"/>
        <v>0.60677393810441715</v>
      </c>
      <c r="I6016" s="577">
        <f t="shared" si="845"/>
        <v>60.13</v>
      </c>
      <c r="J6016" s="573">
        <f t="shared" si="841"/>
        <v>0.98572317302886991</v>
      </c>
    </row>
    <row r="6017" spans="1:10" x14ac:dyDescent="0.25">
      <c r="A6017">
        <f t="shared" si="842"/>
        <v>0.60140044072631627</v>
      </c>
      <c r="B6017" s="2">
        <f t="shared" si="846"/>
        <v>60.139999999996604</v>
      </c>
      <c r="C6017" s="428">
        <f t="shared" si="843"/>
        <v>60.14</v>
      </c>
      <c r="D6017" s="425">
        <f t="shared" si="838"/>
        <v>0.60140044072635024</v>
      </c>
      <c r="E6017" s="433">
        <f t="shared" si="844"/>
        <v>60.14</v>
      </c>
      <c r="F6017" s="430">
        <f t="shared" si="839"/>
        <v>0.60687139953207847</v>
      </c>
      <c r="G6017" s="439">
        <f t="shared" si="845"/>
        <v>60.14</v>
      </c>
      <c r="H6017" s="435">
        <f t="shared" si="840"/>
        <v>0.60687139953207847</v>
      </c>
      <c r="I6017" s="577">
        <f t="shared" si="845"/>
        <v>60.14</v>
      </c>
      <c r="J6017" s="573">
        <f t="shared" si="841"/>
        <v>0.9858083954793575</v>
      </c>
    </row>
    <row r="6018" spans="1:10" x14ac:dyDescent="0.25">
      <c r="A6018">
        <f t="shared" si="842"/>
        <v>0.60150043997462099</v>
      </c>
      <c r="B6018" s="2">
        <f t="shared" si="846"/>
        <v>60.149999999996602</v>
      </c>
      <c r="C6018" s="428">
        <f t="shared" si="843"/>
        <v>60.15</v>
      </c>
      <c r="D6018" s="425">
        <f t="shared" si="838"/>
        <v>0.60150043997465497</v>
      </c>
      <c r="E6018" s="433">
        <f t="shared" si="844"/>
        <v>60.15</v>
      </c>
      <c r="F6018" s="430">
        <f t="shared" si="839"/>
        <v>0.60696886222058366</v>
      </c>
      <c r="G6018" s="439">
        <f t="shared" si="845"/>
        <v>60.15</v>
      </c>
      <c r="H6018" s="435">
        <f t="shared" si="840"/>
        <v>0.60696886222058366</v>
      </c>
      <c r="I6018" s="577">
        <f t="shared" si="845"/>
        <v>60.15</v>
      </c>
      <c r="J6018" s="573">
        <f t="shared" si="841"/>
        <v>0.98589361906592343</v>
      </c>
    </row>
    <row r="6019" spans="1:10" x14ac:dyDescent="0.25">
      <c r="A6019">
        <f t="shared" si="842"/>
        <v>0.601600439224247</v>
      </c>
      <c r="B6019" s="2">
        <f t="shared" si="846"/>
        <v>60.1599999999966</v>
      </c>
      <c r="C6019" s="428">
        <f t="shared" si="843"/>
        <v>60.16</v>
      </c>
      <c r="D6019" s="425">
        <f t="shared" ref="D6019:D6082" si="847">(((1+C6019/100)^D$2)*C6019/100)/(((1+C6019/100)^D$2)-1)</f>
        <v>0.60160043922428097</v>
      </c>
      <c r="E6019" s="433">
        <f t="shared" si="844"/>
        <v>60.16</v>
      </c>
      <c r="F6019" s="430">
        <f t="shared" ref="F6019:F6082" si="848">(((1+E6019/100)^F$2)*E6019/100)/(((1+E6019/100)^F$2)-1)</f>
        <v>0.60706632616927825</v>
      </c>
      <c r="G6019" s="439">
        <f t="shared" si="845"/>
        <v>60.16</v>
      </c>
      <c r="H6019" s="435">
        <f t="shared" ref="H6019:H6082" si="849">(((1+G6019/100)^H$2)*G6019/100)/(((1+G6019/100)^H$2)-1)</f>
        <v>0.60706632616927825</v>
      </c>
      <c r="I6019" s="577">
        <f t="shared" si="845"/>
        <v>60.16</v>
      </c>
      <c r="J6019" s="573">
        <f t="shared" ref="J6019:J6082" si="850">(((1+I6019/100)^J$2)*I6019/100)/(((1+I6019/100)^J$2)-1)</f>
        <v>0.98597884378843792</v>
      </c>
    </row>
    <row r="6020" spans="1:10" x14ac:dyDescent="0.25">
      <c r="A6020">
        <f t="shared" si="842"/>
        <v>0.60170043847519206</v>
      </c>
      <c r="B6020" s="2">
        <f t="shared" si="846"/>
        <v>60.169999999996598</v>
      </c>
      <c r="C6020" s="428">
        <f t="shared" si="843"/>
        <v>60.17</v>
      </c>
      <c r="D6020" s="425">
        <f t="shared" si="847"/>
        <v>0.60170043847522603</v>
      </c>
      <c r="E6020" s="433">
        <f t="shared" si="844"/>
        <v>60.17</v>
      </c>
      <c r="F6020" s="430">
        <f t="shared" si="848"/>
        <v>0.60716379137750753</v>
      </c>
      <c r="G6020" s="439">
        <f t="shared" si="845"/>
        <v>60.17</v>
      </c>
      <c r="H6020" s="435">
        <f t="shared" si="849"/>
        <v>0.60716379137750753</v>
      </c>
      <c r="I6020" s="577">
        <f t="shared" si="845"/>
        <v>60.17</v>
      </c>
      <c r="J6020" s="573">
        <f t="shared" si="850"/>
        <v>0.9860640696467694</v>
      </c>
    </row>
    <row r="6021" spans="1:10" x14ac:dyDescent="0.25">
      <c r="A6021">
        <f t="shared" ref="A6021:A6084" si="851">(((1+B6021/100)^A$2)*B6021/100)/(((1+B6021/100)^A$2)-1)</f>
        <v>0.60180043772745351</v>
      </c>
      <c r="B6021" s="2">
        <f t="shared" si="846"/>
        <v>60.179999999996596</v>
      </c>
      <c r="C6021" s="428">
        <f t="shared" si="843"/>
        <v>60.18</v>
      </c>
      <c r="D6021" s="425">
        <f t="shared" si="847"/>
        <v>0.60180043772748759</v>
      </c>
      <c r="E6021" s="433">
        <f t="shared" si="844"/>
        <v>60.18</v>
      </c>
      <c r="F6021" s="430">
        <f t="shared" si="848"/>
        <v>0.60726125784461726</v>
      </c>
      <c r="G6021" s="439">
        <f t="shared" si="845"/>
        <v>60.18</v>
      </c>
      <c r="H6021" s="435">
        <f t="shared" si="849"/>
        <v>0.60726125784461726</v>
      </c>
      <c r="I6021" s="577">
        <f t="shared" si="845"/>
        <v>60.18</v>
      </c>
      <c r="J6021" s="573">
        <f t="shared" si="850"/>
        <v>0.98614929664078743</v>
      </c>
    </row>
    <row r="6022" spans="1:10" x14ac:dyDescent="0.25">
      <c r="A6022">
        <f t="shared" si="851"/>
        <v>0.60190043698102924</v>
      </c>
      <c r="B6022" s="2">
        <f t="shared" si="846"/>
        <v>60.189999999996594</v>
      </c>
      <c r="C6022" s="428">
        <f t="shared" ref="C6022:C6085" si="852">ROUND(C6021+0.01,2)</f>
        <v>60.19</v>
      </c>
      <c r="D6022" s="425">
        <f t="shared" si="847"/>
        <v>0.60190043698106332</v>
      </c>
      <c r="E6022" s="433">
        <f t="shared" ref="E6022:E6085" si="853">ROUND(E6021+0.01,2)</f>
        <v>60.19</v>
      </c>
      <c r="F6022" s="430">
        <f t="shared" si="848"/>
        <v>0.60735872556995329</v>
      </c>
      <c r="G6022" s="439">
        <f t="shared" ref="G6022:I6085" si="854">ROUND(G6021+0.01,2)</f>
        <v>60.19</v>
      </c>
      <c r="H6022" s="435">
        <f t="shared" si="849"/>
        <v>0.60735872556995329</v>
      </c>
      <c r="I6022" s="577">
        <f t="shared" si="854"/>
        <v>60.19</v>
      </c>
      <c r="J6022" s="573">
        <f t="shared" si="850"/>
        <v>0.98623452477035989</v>
      </c>
    </row>
    <row r="6023" spans="1:10" x14ac:dyDescent="0.25">
      <c r="A6023">
        <f t="shared" si="851"/>
        <v>0.60200043623591681</v>
      </c>
      <c r="B6023" s="2">
        <f t="shared" si="846"/>
        <v>60.199999999996592</v>
      </c>
      <c r="C6023" s="428">
        <f t="shared" si="852"/>
        <v>60.2</v>
      </c>
      <c r="D6023" s="425">
        <f t="shared" si="847"/>
        <v>0.60200043623595079</v>
      </c>
      <c r="E6023" s="433">
        <f t="shared" si="853"/>
        <v>60.2</v>
      </c>
      <c r="F6023" s="430">
        <f t="shared" si="848"/>
        <v>0.60745619455286237</v>
      </c>
      <c r="G6023" s="439">
        <f t="shared" si="854"/>
        <v>60.2</v>
      </c>
      <c r="H6023" s="435">
        <f t="shared" si="849"/>
        <v>0.60745619455286237</v>
      </c>
      <c r="I6023" s="577">
        <f t="shared" si="854"/>
        <v>60.2</v>
      </c>
      <c r="J6023" s="573">
        <f t="shared" si="850"/>
        <v>0.98631975403535754</v>
      </c>
    </row>
    <row r="6024" spans="1:10" x14ac:dyDescent="0.25">
      <c r="A6024">
        <f t="shared" si="851"/>
        <v>0.60210043549211356</v>
      </c>
      <c r="B6024" s="2">
        <f t="shared" si="846"/>
        <v>60.20999999999659</v>
      </c>
      <c r="C6024" s="428">
        <f t="shared" si="852"/>
        <v>60.21</v>
      </c>
      <c r="D6024" s="425">
        <f t="shared" si="847"/>
        <v>0.60210043549214776</v>
      </c>
      <c r="E6024" s="433">
        <f t="shared" si="853"/>
        <v>60.21</v>
      </c>
      <c r="F6024" s="430">
        <f t="shared" si="848"/>
        <v>0.60755366479269102</v>
      </c>
      <c r="G6024" s="439">
        <f t="shared" si="854"/>
        <v>60.21</v>
      </c>
      <c r="H6024" s="435">
        <f t="shared" si="849"/>
        <v>0.60755366479269102</v>
      </c>
      <c r="I6024" s="577">
        <f t="shared" si="854"/>
        <v>60.21</v>
      </c>
      <c r="J6024" s="573">
        <f t="shared" si="850"/>
        <v>0.98640498443564817</v>
      </c>
    </row>
    <row r="6025" spans="1:10" x14ac:dyDescent="0.25">
      <c r="A6025">
        <f t="shared" si="851"/>
        <v>0.60220043474961749</v>
      </c>
      <c r="B6025" s="2">
        <f t="shared" si="846"/>
        <v>60.219999999996588</v>
      </c>
      <c r="C6025" s="428">
        <f t="shared" si="852"/>
        <v>60.22</v>
      </c>
      <c r="D6025" s="425">
        <f t="shared" si="847"/>
        <v>0.60220043474965157</v>
      </c>
      <c r="E6025" s="433">
        <f t="shared" si="853"/>
        <v>60.22</v>
      </c>
      <c r="F6025" s="430">
        <f t="shared" si="848"/>
        <v>0.60765113628878664</v>
      </c>
      <c r="G6025" s="439">
        <f t="shared" si="854"/>
        <v>60.22</v>
      </c>
      <c r="H6025" s="435">
        <f t="shared" si="849"/>
        <v>0.60765113628878664</v>
      </c>
      <c r="I6025" s="577">
        <f t="shared" si="854"/>
        <v>60.22</v>
      </c>
      <c r="J6025" s="573">
        <f t="shared" si="850"/>
        <v>0.98649021597110143</v>
      </c>
    </row>
    <row r="6026" spans="1:10" x14ac:dyDescent="0.25">
      <c r="A6026">
        <f t="shared" si="851"/>
        <v>0.60230043400842614</v>
      </c>
      <c r="B6026" s="2">
        <f t="shared" si="846"/>
        <v>60.229999999996586</v>
      </c>
      <c r="C6026" s="428">
        <f t="shared" si="852"/>
        <v>60.23</v>
      </c>
      <c r="D6026" s="425">
        <f t="shared" si="847"/>
        <v>0.60230043400846023</v>
      </c>
      <c r="E6026" s="433">
        <f t="shared" si="853"/>
        <v>60.23</v>
      </c>
      <c r="F6026" s="430">
        <f t="shared" si="848"/>
        <v>0.60774860904049632</v>
      </c>
      <c r="G6026" s="439">
        <f t="shared" si="854"/>
        <v>60.23</v>
      </c>
      <c r="H6026" s="435">
        <f t="shared" si="849"/>
        <v>0.60774860904049632</v>
      </c>
      <c r="I6026" s="577">
        <f t="shared" si="854"/>
        <v>60.23</v>
      </c>
      <c r="J6026" s="573">
        <f t="shared" si="850"/>
        <v>0.98657544864158608</v>
      </c>
    </row>
    <row r="6027" spans="1:10" x14ac:dyDescent="0.25">
      <c r="A6027">
        <f t="shared" si="851"/>
        <v>0.60240043326853698</v>
      </c>
      <c r="B6027" s="2">
        <f t="shared" si="846"/>
        <v>60.239999999996584</v>
      </c>
      <c r="C6027" s="428">
        <f t="shared" si="852"/>
        <v>60.24</v>
      </c>
      <c r="D6027" s="425">
        <f t="shared" si="847"/>
        <v>0.60240043326857129</v>
      </c>
      <c r="E6027" s="433">
        <f t="shared" si="853"/>
        <v>60.24</v>
      </c>
      <c r="F6027" s="430">
        <f t="shared" si="848"/>
        <v>0.60784608304716836</v>
      </c>
      <c r="G6027" s="439">
        <f t="shared" si="854"/>
        <v>60.24</v>
      </c>
      <c r="H6027" s="435">
        <f t="shared" si="849"/>
        <v>0.60784608304716836</v>
      </c>
      <c r="I6027" s="577">
        <f t="shared" si="854"/>
        <v>60.24</v>
      </c>
      <c r="J6027" s="573">
        <f t="shared" si="850"/>
        <v>0.98666068244697192</v>
      </c>
    </row>
    <row r="6028" spans="1:10" x14ac:dyDescent="0.25">
      <c r="A6028">
        <f t="shared" si="851"/>
        <v>0.602500432529948</v>
      </c>
      <c r="B6028" s="2">
        <f t="shared" si="846"/>
        <v>60.249999999996582</v>
      </c>
      <c r="C6028" s="428">
        <f t="shared" si="852"/>
        <v>60.25</v>
      </c>
      <c r="D6028" s="425">
        <f t="shared" si="847"/>
        <v>0.6025004325299822</v>
      </c>
      <c r="E6028" s="433">
        <f t="shared" si="853"/>
        <v>60.25</v>
      </c>
      <c r="F6028" s="430">
        <f t="shared" si="848"/>
        <v>0.6079435583081505</v>
      </c>
      <c r="G6028" s="439">
        <f t="shared" si="854"/>
        <v>60.25</v>
      </c>
      <c r="H6028" s="435">
        <f t="shared" si="849"/>
        <v>0.6079435583081505</v>
      </c>
      <c r="I6028" s="577">
        <f t="shared" si="854"/>
        <v>60.25</v>
      </c>
      <c r="J6028" s="573">
        <f t="shared" si="850"/>
        <v>0.98674591738712769</v>
      </c>
    </row>
    <row r="6029" spans="1:10" x14ac:dyDescent="0.25">
      <c r="A6029">
        <f t="shared" si="851"/>
        <v>0.60260043179265643</v>
      </c>
      <c r="B6029" s="2">
        <f t="shared" si="846"/>
        <v>60.25999999999658</v>
      </c>
      <c r="C6029" s="428">
        <f t="shared" si="852"/>
        <v>60.26</v>
      </c>
      <c r="D6029" s="425">
        <f t="shared" si="847"/>
        <v>0.60260043179269074</v>
      </c>
      <c r="E6029" s="433">
        <f t="shared" si="853"/>
        <v>60.26</v>
      </c>
      <c r="F6029" s="430">
        <f t="shared" si="848"/>
        <v>0.60804103482279137</v>
      </c>
      <c r="G6029" s="439">
        <f t="shared" si="854"/>
        <v>60.26</v>
      </c>
      <c r="H6029" s="435">
        <f t="shared" si="849"/>
        <v>0.60804103482279137</v>
      </c>
      <c r="I6029" s="577">
        <f t="shared" si="854"/>
        <v>60.26</v>
      </c>
      <c r="J6029" s="573">
        <f t="shared" si="850"/>
        <v>0.98683115346192252</v>
      </c>
    </row>
    <row r="6030" spans="1:10" x14ac:dyDescent="0.25">
      <c r="A6030">
        <f t="shared" si="851"/>
        <v>0.60270043105666027</v>
      </c>
      <c r="B6030" s="2">
        <f t="shared" si="846"/>
        <v>60.269999999996578</v>
      </c>
      <c r="C6030" s="428">
        <f t="shared" si="852"/>
        <v>60.27</v>
      </c>
      <c r="D6030" s="425">
        <f t="shared" si="847"/>
        <v>0.60270043105669446</v>
      </c>
      <c r="E6030" s="433">
        <f t="shared" si="853"/>
        <v>60.27</v>
      </c>
      <c r="F6030" s="430">
        <f t="shared" si="848"/>
        <v>0.60813851259043994</v>
      </c>
      <c r="G6030" s="439">
        <f t="shared" si="854"/>
        <v>60.27</v>
      </c>
      <c r="H6030" s="435">
        <f t="shared" si="849"/>
        <v>0.60813851259043994</v>
      </c>
      <c r="I6030" s="577">
        <f t="shared" si="854"/>
        <v>60.27</v>
      </c>
      <c r="J6030" s="573">
        <f t="shared" si="850"/>
        <v>0.98691639067122616</v>
      </c>
    </row>
    <row r="6031" spans="1:10" x14ac:dyDescent="0.25">
      <c r="A6031">
        <f t="shared" si="851"/>
        <v>0.60280043032195696</v>
      </c>
      <c r="B6031" s="2">
        <f t="shared" si="846"/>
        <v>60.279999999996576</v>
      </c>
      <c r="C6031" s="428">
        <f t="shared" si="852"/>
        <v>60.28</v>
      </c>
      <c r="D6031" s="425">
        <f t="shared" si="847"/>
        <v>0.60280043032199115</v>
      </c>
      <c r="E6031" s="433">
        <f t="shared" si="853"/>
        <v>60.28</v>
      </c>
      <c r="F6031" s="430">
        <f t="shared" si="848"/>
        <v>0.60823599161044517</v>
      </c>
      <c r="G6031" s="439">
        <f t="shared" si="854"/>
        <v>60.28</v>
      </c>
      <c r="H6031" s="435">
        <f t="shared" si="849"/>
        <v>0.60823599161044517</v>
      </c>
      <c r="I6031" s="577">
        <f t="shared" si="854"/>
        <v>60.28</v>
      </c>
      <c r="J6031" s="573">
        <f t="shared" si="850"/>
        <v>0.98700162901490707</v>
      </c>
    </row>
    <row r="6032" spans="1:10" x14ac:dyDescent="0.25">
      <c r="A6032">
        <f t="shared" si="851"/>
        <v>0.60290042958854428</v>
      </c>
      <c r="B6032" s="2">
        <f t="shared" si="846"/>
        <v>60.289999999996574</v>
      </c>
      <c r="C6032" s="428">
        <f t="shared" si="852"/>
        <v>60.29</v>
      </c>
      <c r="D6032" s="425">
        <f t="shared" si="847"/>
        <v>0.60290042958857848</v>
      </c>
      <c r="E6032" s="433">
        <f t="shared" si="853"/>
        <v>60.29</v>
      </c>
      <c r="F6032" s="430">
        <f t="shared" si="848"/>
        <v>0.60833347188215681</v>
      </c>
      <c r="G6032" s="439">
        <f t="shared" si="854"/>
        <v>60.29</v>
      </c>
      <c r="H6032" s="435">
        <f t="shared" si="849"/>
        <v>0.60833347188215681</v>
      </c>
      <c r="I6032" s="577">
        <f t="shared" si="854"/>
        <v>60.29</v>
      </c>
      <c r="J6032" s="573">
        <f t="shared" si="850"/>
        <v>0.98708686849283489</v>
      </c>
    </row>
    <row r="6033" spans="1:10" x14ac:dyDescent="0.25">
      <c r="A6033">
        <f t="shared" si="851"/>
        <v>0.6030004288564198</v>
      </c>
      <c r="B6033" s="2">
        <f t="shared" si="846"/>
        <v>60.299999999996572</v>
      </c>
      <c r="C6033" s="428">
        <f t="shared" si="852"/>
        <v>60.3</v>
      </c>
      <c r="D6033" s="425">
        <f t="shared" si="847"/>
        <v>0.60300042885645411</v>
      </c>
      <c r="E6033" s="433">
        <f t="shared" si="853"/>
        <v>60.3</v>
      </c>
      <c r="F6033" s="430">
        <f t="shared" si="848"/>
        <v>0.60843095340492459</v>
      </c>
      <c r="G6033" s="439">
        <f t="shared" si="854"/>
        <v>60.3</v>
      </c>
      <c r="H6033" s="435">
        <f t="shared" si="849"/>
        <v>0.60843095340492459</v>
      </c>
      <c r="I6033" s="577">
        <f t="shared" si="854"/>
        <v>60.3</v>
      </c>
      <c r="J6033" s="573">
        <f t="shared" si="850"/>
        <v>0.98717210910487896</v>
      </c>
    </row>
    <row r="6034" spans="1:10" x14ac:dyDescent="0.25">
      <c r="A6034">
        <f t="shared" si="851"/>
        <v>0.6031004281255814</v>
      </c>
      <c r="B6034" s="2">
        <f t="shared" si="846"/>
        <v>60.30999999999657</v>
      </c>
      <c r="C6034" s="428">
        <f t="shared" si="852"/>
        <v>60.31</v>
      </c>
      <c r="D6034" s="425">
        <f t="shared" si="847"/>
        <v>0.6031004281256156</v>
      </c>
      <c r="E6034" s="433">
        <f t="shared" si="853"/>
        <v>60.31</v>
      </c>
      <c r="F6034" s="430">
        <f t="shared" si="848"/>
        <v>0.60852843617809882</v>
      </c>
      <c r="G6034" s="439">
        <f t="shared" si="854"/>
        <v>60.31</v>
      </c>
      <c r="H6034" s="435">
        <f t="shared" si="849"/>
        <v>0.60852843617809882</v>
      </c>
      <c r="I6034" s="577">
        <f t="shared" si="854"/>
        <v>60.31</v>
      </c>
      <c r="J6034" s="573">
        <f t="shared" si="850"/>
        <v>0.98725735085090849</v>
      </c>
    </row>
    <row r="6035" spans="1:10" x14ac:dyDescent="0.25">
      <c r="A6035">
        <f t="shared" si="851"/>
        <v>0.60320042739602642</v>
      </c>
      <c r="B6035" s="2">
        <f t="shared" si="846"/>
        <v>60.319999999996568</v>
      </c>
      <c r="C6035" s="428">
        <f t="shared" si="852"/>
        <v>60.32</v>
      </c>
      <c r="D6035" s="425">
        <f t="shared" si="847"/>
        <v>0.60320042739606072</v>
      </c>
      <c r="E6035" s="433">
        <f t="shared" si="853"/>
        <v>60.32</v>
      </c>
      <c r="F6035" s="430">
        <f t="shared" si="848"/>
        <v>0.60862592020103001</v>
      </c>
      <c r="G6035" s="439">
        <f t="shared" si="854"/>
        <v>60.32</v>
      </c>
      <c r="H6035" s="435">
        <f t="shared" si="849"/>
        <v>0.60862592020103001</v>
      </c>
      <c r="I6035" s="577">
        <f t="shared" si="854"/>
        <v>60.32</v>
      </c>
      <c r="J6035" s="573">
        <f t="shared" si="850"/>
        <v>0.98734259373079281</v>
      </c>
    </row>
    <row r="6036" spans="1:10" x14ac:dyDescent="0.25">
      <c r="A6036">
        <f t="shared" si="851"/>
        <v>0.60330042666775285</v>
      </c>
      <c r="B6036" s="2">
        <f t="shared" si="846"/>
        <v>60.329999999996566</v>
      </c>
      <c r="C6036" s="428">
        <f t="shared" si="852"/>
        <v>60.33</v>
      </c>
      <c r="D6036" s="425">
        <f t="shared" si="847"/>
        <v>0.60330042666778716</v>
      </c>
      <c r="E6036" s="433">
        <f t="shared" si="853"/>
        <v>60.33</v>
      </c>
      <c r="F6036" s="430">
        <f t="shared" si="848"/>
        <v>0.60872340547306902</v>
      </c>
      <c r="G6036" s="439">
        <f t="shared" si="854"/>
        <v>60.33</v>
      </c>
      <c r="H6036" s="435">
        <f t="shared" si="849"/>
        <v>0.60872340547306902</v>
      </c>
      <c r="I6036" s="577">
        <f t="shared" si="854"/>
        <v>60.33</v>
      </c>
      <c r="J6036" s="573">
        <f t="shared" si="850"/>
        <v>0.98742783774440124</v>
      </c>
    </row>
    <row r="6037" spans="1:10" x14ac:dyDescent="0.25">
      <c r="A6037">
        <f t="shared" si="851"/>
        <v>0.60340042594075805</v>
      </c>
      <c r="B6037" s="2">
        <f t="shared" si="846"/>
        <v>60.339999999996564</v>
      </c>
      <c r="C6037" s="428">
        <f t="shared" si="852"/>
        <v>60.34</v>
      </c>
      <c r="D6037" s="425">
        <f t="shared" si="847"/>
        <v>0.60340042594079257</v>
      </c>
      <c r="E6037" s="433">
        <f t="shared" si="853"/>
        <v>60.34</v>
      </c>
      <c r="F6037" s="430">
        <f t="shared" si="848"/>
        <v>0.60882089199356704</v>
      </c>
      <c r="G6037" s="439">
        <f t="shared" si="854"/>
        <v>60.34</v>
      </c>
      <c r="H6037" s="435">
        <f t="shared" si="849"/>
        <v>0.60882089199356704</v>
      </c>
      <c r="I6037" s="577">
        <f t="shared" si="854"/>
        <v>60.34</v>
      </c>
      <c r="J6037" s="573">
        <f t="shared" si="850"/>
        <v>0.98751308289160333</v>
      </c>
    </row>
    <row r="6038" spans="1:10" x14ac:dyDescent="0.25">
      <c r="A6038">
        <f t="shared" si="851"/>
        <v>0.6035004252150401</v>
      </c>
      <c r="B6038" s="2">
        <f t="shared" si="846"/>
        <v>60.349999999996562</v>
      </c>
      <c r="C6038" s="428">
        <f t="shared" si="852"/>
        <v>60.35</v>
      </c>
      <c r="D6038" s="425">
        <f t="shared" si="847"/>
        <v>0.60350042521507463</v>
      </c>
      <c r="E6038" s="433">
        <f t="shared" si="853"/>
        <v>60.35</v>
      </c>
      <c r="F6038" s="430">
        <f t="shared" si="848"/>
        <v>0.60891837976187591</v>
      </c>
      <c r="G6038" s="439">
        <f t="shared" si="854"/>
        <v>60.35</v>
      </c>
      <c r="H6038" s="435">
        <f t="shared" si="849"/>
        <v>0.60891837976187591</v>
      </c>
      <c r="I6038" s="577">
        <f t="shared" si="854"/>
        <v>60.35</v>
      </c>
      <c r="J6038" s="573">
        <f t="shared" si="850"/>
        <v>0.98759832917226809</v>
      </c>
    </row>
    <row r="6039" spans="1:10" x14ac:dyDescent="0.25">
      <c r="A6039">
        <f t="shared" si="851"/>
        <v>0.60360042449059659</v>
      </c>
      <c r="B6039" s="2">
        <f t="shared" si="846"/>
        <v>60.35999999999656</v>
      </c>
      <c r="C6039" s="428">
        <f t="shared" si="852"/>
        <v>60.36</v>
      </c>
      <c r="D6039" s="425">
        <f t="shared" si="847"/>
        <v>0.60360042449063089</v>
      </c>
      <c r="E6039" s="433">
        <f t="shared" si="853"/>
        <v>60.36</v>
      </c>
      <c r="F6039" s="430">
        <f t="shared" si="848"/>
        <v>0.60901586877734715</v>
      </c>
      <c r="G6039" s="439">
        <f t="shared" si="854"/>
        <v>60.36</v>
      </c>
      <c r="H6039" s="435">
        <f t="shared" si="849"/>
        <v>0.60901586877734715</v>
      </c>
      <c r="I6039" s="577">
        <f t="shared" si="854"/>
        <v>60.36</v>
      </c>
      <c r="J6039" s="573">
        <f t="shared" si="850"/>
        <v>0.98768357658626527</v>
      </c>
    </row>
    <row r="6040" spans="1:10" x14ac:dyDescent="0.25">
      <c r="A6040">
        <f t="shared" si="851"/>
        <v>0.60370042376742483</v>
      </c>
      <c r="B6040" s="2">
        <f t="shared" si="846"/>
        <v>60.369999999996558</v>
      </c>
      <c r="C6040" s="428">
        <f t="shared" si="852"/>
        <v>60.37</v>
      </c>
      <c r="D6040" s="425">
        <f t="shared" si="847"/>
        <v>0.60370042376745925</v>
      </c>
      <c r="E6040" s="433">
        <f t="shared" si="853"/>
        <v>60.37</v>
      </c>
      <c r="F6040" s="430">
        <f t="shared" si="848"/>
        <v>0.60911335903933328</v>
      </c>
      <c r="G6040" s="439">
        <f t="shared" si="854"/>
        <v>60.37</v>
      </c>
      <c r="H6040" s="435">
        <f t="shared" si="849"/>
        <v>0.60911335903933328</v>
      </c>
      <c r="I6040" s="577">
        <f t="shared" si="854"/>
        <v>60.37</v>
      </c>
      <c r="J6040" s="573">
        <f t="shared" si="850"/>
        <v>0.98776882513346387</v>
      </c>
    </row>
    <row r="6041" spans="1:10" x14ac:dyDescent="0.25">
      <c r="A6041">
        <f t="shared" si="851"/>
        <v>0.60380042304552306</v>
      </c>
      <c r="B6041" s="2">
        <f t="shared" si="846"/>
        <v>60.379999999996556</v>
      </c>
      <c r="C6041" s="428">
        <f t="shared" si="852"/>
        <v>60.38</v>
      </c>
      <c r="D6041" s="425">
        <f t="shared" si="847"/>
        <v>0.60380042304555748</v>
      </c>
      <c r="E6041" s="433">
        <f t="shared" si="853"/>
        <v>60.38</v>
      </c>
      <c r="F6041" s="430">
        <f t="shared" si="848"/>
        <v>0.60921085054718693</v>
      </c>
      <c r="G6041" s="439">
        <f t="shared" si="854"/>
        <v>60.38</v>
      </c>
      <c r="H6041" s="435">
        <f t="shared" si="849"/>
        <v>0.60921085054718693</v>
      </c>
      <c r="I6041" s="577">
        <f t="shared" si="854"/>
        <v>60.38</v>
      </c>
      <c r="J6041" s="573">
        <f t="shared" si="850"/>
        <v>0.98785407481373366</v>
      </c>
    </row>
    <row r="6042" spans="1:10" x14ac:dyDescent="0.25">
      <c r="A6042">
        <f t="shared" si="851"/>
        <v>0.60390042232488872</v>
      </c>
      <c r="B6042" s="2">
        <f t="shared" si="846"/>
        <v>60.389999999996554</v>
      </c>
      <c r="C6042" s="428">
        <f t="shared" si="852"/>
        <v>60.39</v>
      </c>
      <c r="D6042" s="425">
        <f t="shared" si="847"/>
        <v>0.60390042232492314</v>
      </c>
      <c r="E6042" s="433">
        <f t="shared" si="853"/>
        <v>60.39</v>
      </c>
      <c r="F6042" s="430">
        <f t="shared" si="848"/>
        <v>0.60930834330026107</v>
      </c>
      <c r="G6042" s="439">
        <f t="shared" si="854"/>
        <v>60.39</v>
      </c>
      <c r="H6042" s="435">
        <f t="shared" si="849"/>
        <v>0.60930834330026107</v>
      </c>
      <c r="I6042" s="577">
        <f t="shared" si="854"/>
        <v>60.39</v>
      </c>
      <c r="J6042" s="573">
        <f t="shared" si="850"/>
        <v>0.98793932562694431</v>
      </c>
    </row>
    <row r="6043" spans="1:10" x14ac:dyDescent="0.25">
      <c r="A6043">
        <f t="shared" si="851"/>
        <v>0.60400042160551937</v>
      </c>
      <c r="B6043" s="2">
        <f t="shared" si="846"/>
        <v>60.399999999996552</v>
      </c>
      <c r="C6043" s="428">
        <f t="shared" si="852"/>
        <v>60.4</v>
      </c>
      <c r="D6043" s="425">
        <f t="shared" si="847"/>
        <v>0.60400042160555378</v>
      </c>
      <c r="E6043" s="433">
        <f t="shared" si="853"/>
        <v>60.4</v>
      </c>
      <c r="F6043" s="430">
        <f t="shared" si="848"/>
        <v>0.60940583729790865</v>
      </c>
      <c r="G6043" s="439">
        <f t="shared" si="854"/>
        <v>60.4</v>
      </c>
      <c r="H6043" s="435">
        <f t="shared" si="849"/>
        <v>0.60940583729790865</v>
      </c>
      <c r="I6043" s="577">
        <f t="shared" si="854"/>
        <v>60.4</v>
      </c>
      <c r="J6043" s="573">
        <f t="shared" si="850"/>
        <v>0.98802457757296447</v>
      </c>
    </row>
    <row r="6044" spans="1:10" x14ac:dyDescent="0.25">
      <c r="A6044">
        <f t="shared" si="851"/>
        <v>0.604100420887413</v>
      </c>
      <c r="B6044" s="2">
        <f t="shared" si="846"/>
        <v>60.40999999999655</v>
      </c>
      <c r="C6044" s="428">
        <f t="shared" si="852"/>
        <v>60.41</v>
      </c>
      <c r="D6044" s="425">
        <f t="shared" si="847"/>
        <v>0.60410042088744753</v>
      </c>
      <c r="E6044" s="433">
        <f t="shared" si="853"/>
        <v>60.41</v>
      </c>
      <c r="F6044" s="430">
        <f t="shared" si="848"/>
        <v>0.60950333253948363</v>
      </c>
      <c r="G6044" s="439">
        <f t="shared" si="854"/>
        <v>60.41</v>
      </c>
      <c r="H6044" s="435">
        <f t="shared" si="849"/>
        <v>0.60950333253948363</v>
      </c>
      <c r="I6044" s="577">
        <f t="shared" si="854"/>
        <v>60.41</v>
      </c>
      <c r="J6044" s="573">
        <f t="shared" si="850"/>
        <v>0.9881098306516648</v>
      </c>
    </row>
    <row r="6045" spans="1:10" x14ac:dyDescent="0.25">
      <c r="A6045">
        <f t="shared" si="851"/>
        <v>0.60420042017056741</v>
      </c>
      <c r="B6045" s="2">
        <f t="shared" si="846"/>
        <v>60.419999999996548</v>
      </c>
      <c r="C6045" s="428">
        <f t="shared" si="852"/>
        <v>60.42</v>
      </c>
      <c r="D6045" s="425">
        <f t="shared" si="847"/>
        <v>0.60420042017060183</v>
      </c>
      <c r="E6045" s="433">
        <f t="shared" si="853"/>
        <v>60.42</v>
      </c>
      <c r="F6045" s="430">
        <f t="shared" si="848"/>
        <v>0.60960082902433999</v>
      </c>
      <c r="G6045" s="439">
        <f t="shared" si="854"/>
        <v>60.42</v>
      </c>
      <c r="H6045" s="435">
        <f t="shared" si="849"/>
        <v>0.60960082902433999</v>
      </c>
      <c r="I6045" s="577">
        <f t="shared" si="854"/>
        <v>60.42</v>
      </c>
      <c r="J6045" s="573">
        <f t="shared" si="850"/>
        <v>0.98819508486291363</v>
      </c>
    </row>
    <row r="6046" spans="1:10" x14ac:dyDescent="0.25">
      <c r="A6046">
        <f t="shared" si="851"/>
        <v>0.60430041945497992</v>
      </c>
      <c r="B6046" s="2">
        <f t="shared" si="846"/>
        <v>60.429999999996546</v>
      </c>
      <c r="C6046" s="428">
        <f t="shared" si="852"/>
        <v>60.43</v>
      </c>
      <c r="D6046" s="425">
        <f t="shared" si="847"/>
        <v>0.60430041945501445</v>
      </c>
      <c r="E6046" s="433">
        <f t="shared" si="853"/>
        <v>60.43</v>
      </c>
      <c r="F6046" s="430">
        <f t="shared" si="848"/>
        <v>0.60969832675183189</v>
      </c>
      <c r="G6046" s="439">
        <f t="shared" si="854"/>
        <v>60.43</v>
      </c>
      <c r="H6046" s="435">
        <f t="shared" si="849"/>
        <v>0.60969832675183189</v>
      </c>
      <c r="I6046" s="577">
        <f t="shared" si="854"/>
        <v>60.43</v>
      </c>
      <c r="J6046" s="573">
        <f t="shared" si="850"/>
        <v>0.98828034020658151</v>
      </c>
    </row>
    <row r="6047" spans="1:10" x14ac:dyDescent="0.25">
      <c r="A6047">
        <f t="shared" si="851"/>
        <v>0.60440041874064865</v>
      </c>
      <c r="B6047" s="2">
        <f t="shared" si="846"/>
        <v>60.439999999996544</v>
      </c>
      <c r="C6047" s="428">
        <f t="shared" si="852"/>
        <v>60.44</v>
      </c>
      <c r="D6047" s="425">
        <f t="shared" si="847"/>
        <v>0.60440041874068318</v>
      </c>
      <c r="E6047" s="433">
        <f t="shared" si="853"/>
        <v>60.44</v>
      </c>
      <c r="F6047" s="430">
        <f t="shared" si="848"/>
        <v>0.60979582572131408</v>
      </c>
      <c r="G6047" s="439">
        <f t="shared" si="854"/>
        <v>60.44</v>
      </c>
      <c r="H6047" s="435">
        <f t="shared" si="849"/>
        <v>0.60979582572131408</v>
      </c>
      <c r="I6047" s="577">
        <f t="shared" si="854"/>
        <v>60.44</v>
      </c>
      <c r="J6047" s="573">
        <f t="shared" si="850"/>
        <v>0.98836559668253721</v>
      </c>
    </row>
    <row r="6048" spans="1:10" x14ac:dyDescent="0.25">
      <c r="A6048">
        <f t="shared" si="851"/>
        <v>0.60450041802757104</v>
      </c>
      <c r="B6048" s="2">
        <f t="shared" ref="B6048:B6111" si="855">B6047+0.01</f>
        <v>60.449999999996542</v>
      </c>
      <c r="C6048" s="428">
        <f t="shared" si="852"/>
        <v>60.45</v>
      </c>
      <c r="D6048" s="425">
        <f t="shared" si="847"/>
        <v>0.60450041802760557</v>
      </c>
      <c r="E6048" s="433">
        <f t="shared" si="853"/>
        <v>60.45</v>
      </c>
      <c r="F6048" s="430">
        <f t="shared" si="848"/>
        <v>0.60989332593214141</v>
      </c>
      <c r="G6048" s="439">
        <f t="shared" si="854"/>
        <v>60.45</v>
      </c>
      <c r="H6048" s="435">
        <f t="shared" si="849"/>
        <v>0.60989332593214141</v>
      </c>
      <c r="I6048" s="577">
        <f t="shared" si="854"/>
        <v>60.45</v>
      </c>
      <c r="J6048" s="573">
        <f t="shared" si="850"/>
        <v>0.98845085429065083</v>
      </c>
    </row>
    <row r="6049" spans="1:10" x14ac:dyDescent="0.25">
      <c r="A6049">
        <f t="shared" si="851"/>
        <v>0.6046004173157451</v>
      </c>
      <c r="B6049" s="2">
        <f t="shared" si="855"/>
        <v>60.459999999996541</v>
      </c>
      <c r="C6049" s="428">
        <f t="shared" si="852"/>
        <v>60.46</v>
      </c>
      <c r="D6049" s="425">
        <f t="shared" si="847"/>
        <v>0.60460041731577963</v>
      </c>
      <c r="E6049" s="433">
        <f t="shared" si="853"/>
        <v>60.46</v>
      </c>
      <c r="F6049" s="430">
        <f t="shared" si="848"/>
        <v>0.60999082738366939</v>
      </c>
      <c r="G6049" s="439">
        <f t="shared" si="854"/>
        <v>60.46</v>
      </c>
      <c r="H6049" s="435">
        <f t="shared" si="849"/>
        <v>0.60999082738366939</v>
      </c>
      <c r="I6049" s="577">
        <f t="shared" si="854"/>
        <v>60.46</v>
      </c>
      <c r="J6049" s="573">
        <f t="shared" si="850"/>
        <v>0.98853611303079159</v>
      </c>
    </row>
    <row r="6050" spans="1:10" x14ac:dyDescent="0.25">
      <c r="A6050">
        <f t="shared" si="851"/>
        <v>0.60470041660516816</v>
      </c>
      <c r="B6050" s="2">
        <f t="shared" si="855"/>
        <v>60.469999999996539</v>
      </c>
      <c r="C6050" s="428">
        <f t="shared" si="852"/>
        <v>60.47</v>
      </c>
      <c r="D6050" s="425">
        <f t="shared" si="847"/>
        <v>0.6047004166052028</v>
      </c>
      <c r="E6050" s="433">
        <f t="shared" si="853"/>
        <v>60.47</v>
      </c>
      <c r="F6050" s="430">
        <f t="shared" si="848"/>
        <v>0.61008833007525354</v>
      </c>
      <c r="G6050" s="439">
        <f t="shared" si="854"/>
        <v>60.47</v>
      </c>
      <c r="H6050" s="435">
        <f t="shared" si="849"/>
        <v>0.61008833007525354</v>
      </c>
      <c r="I6050" s="577">
        <f t="shared" si="854"/>
        <v>60.47</v>
      </c>
      <c r="J6050" s="573">
        <f t="shared" si="850"/>
        <v>0.98862137290282959</v>
      </c>
    </row>
    <row r="6051" spans="1:10" x14ac:dyDescent="0.25">
      <c r="A6051">
        <f t="shared" si="851"/>
        <v>0.60480041589583844</v>
      </c>
      <c r="B6051" s="2">
        <f t="shared" si="855"/>
        <v>60.479999999996537</v>
      </c>
      <c r="C6051" s="428">
        <f t="shared" si="852"/>
        <v>60.48</v>
      </c>
      <c r="D6051" s="425">
        <f t="shared" si="847"/>
        <v>0.60480041589587308</v>
      </c>
      <c r="E6051" s="433">
        <f t="shared" si="853"/>
        <v>60.48</v>
      </c>
      <c r="F6051" s="430">
        <f t="shared" si="848"/>
        <v>0.61018583400624993</v>
      </c>
      <c r="G6051" s="439">
        <f t="shared" si="854"/>
        <v>60.48</v>
      </c>
      <c r="H6051" s="435">
        <f t="shared" si="849"/>
        <v>0.61018583400624993</v>
      </c>
      <c r="I6051" s="577">
        <f t="shared" si="854"/>
        <v>60.48</v>
      </c>
      <c r="J6051" s="573">
        <f t="shared" si="850"/>
        <v>0.98870663390663382</v>
      </c>
    </row>
    <row r="6052" spans="1:10" x14ac:dyDescent="0.25">
      <c r="A6052">
        <f t="shared" si="851"/>
        <v>0.60490041518775339</v>
      </c>
      <c r="B6052" s="2">
        <f t="shared" si="855"/>
        <v>60.489999999996535</v>
      </c>
      <c r="C6052" s="428">
        <f t="shared" si="852"/>
        <v>60.49</v>
      </c>
      <c r="D6052" s="425">
        <f t="shared" si="847"/>
        <v>0.60490041518778792</v>
      </c>
      <c r="E6052" s="433">
        <f t="shared" si="853"/>
        <v>60.49</v>
      </c>
      <c r="F6052" s="430">
        <f t="shared" si="848"/>
        <v>0.61028333917601485</v>
      </c>
      <c r="G6052" s="439">
        <f t="shared" si="854"/>
        <v>60.49</v>
      </c>
      <c r="H6052" s="435">
        <f t="shared" si="849"/>
        <v>0.61028333917601485</v>
      </c>
      <c r="I6052" s="577">
        <f t="shared" si="854"/>
        <v>60.49</v>
      </c>
      <c r="J6052" s="573">
        <f t="shared" si="850"/>
        <v>0.98879189604207463</v>
      </c>
    </row>
    <row r="6053" spans="1:10" x14ac:dyDescent="0.25">
      <c r="A6053">
        <f t="shared" si="851"/>
        <v>0.6050004144809108</v>
      </c>
      <c r="B6053" s="2">
        <f t="shared" si="855"/>
        <v>60.499999999996533</v>
      </c>
      <c r="C6053" s="428">
        <f t="shared" si="852"/>
        <v>60.5</v>
      </c>
      <c r="D6053" s="425">
        <f t="shared" si="847"/>
        <v>0.60500041448094544</v>
      </c>
      <c r="E6053" s="433">
        <f t="shared" si="853"/>
        <v>60.5</v>
      </c>
      <c r="F6053" s="430">
        <f t="shared" si="848"/>
        <v>0.61038084558390504</v>
      </c>
      <c r="G6053" s="439">
        <f t="shared" si="854"/>
        <v>60.5</v>
      </c>
      <c r="H6053" s="435">
        <f t="shared" si="849"/>
        <v>0.61038084558390504</v>
      </c>
      <c r="I6053" s="577">
        <f t="shared" si="854"/>
        <v>60.5</v>
      </c>
      <c r="J6053" s="573">
        <f t="shared" si="850"/>
        <v>0.9888771593090212</v>
      </c>
    </row>
    <row r="6054" spans="1:10" x14ac:dyDescent="0.25">
      <c r="A6054">
        <f t="shared" si="851"/>
        <v>0.60510041377530854</v>
      </c>
      <c r="B6054" s="2">
        <f t="shared" si="855"/>
        <v>60.509999999996531</v>
      </c>
      <c r="C6054" s="428">
        <f t="shared" si="852"/>
        <v>60.51</v>
      </c>
      <c r="D6054" s="425">
        <f t="shared" si="847"/>
        <v>0.60510041377534318</v>
      </c>
      <c r="E6054" s="433">
        <f t="shared" si="853"/>
        <v>60.51</v>
      </c>
      <c r="F6054" s="430">
        <f t="shared" si="848"/>
        <v>0.61047835322927768</v>
      </c>
      <c r="G6054" s="439">
        <f t="shared" si="854"/>
        <v>60.51</v>
      </c>
      <c r="H6054" s="435">
        <f t="shared" si="849"/>
        <v>0.61047835322927768</v>
      </c>
      <c r="I6054" s="577">
        <f t="shared" si="854"/>
        <v>60.51</v>
      </c>
      <c r="J6054" s="573">
        <f t="shared" si="850"/>
        <v>0.98896242370734333</v>
      </c>
    </row>
    <row r="6055" spans="1:10" x14ac:dyDescent="0.25">
      <c r="A6055">
        <f t="shared" si="851"/>
        <v>0.60520041307094419</v>
      </c>
      <c r="B6055" s="2">
        <f t="shared" si="855"/>
        <v>60.519999999996529</v>
      </c>
      <c r="C6055" s="428">
        <f t="shared" si="852"/>
        <v>60.52</v>
      </c>
      <c r="D6055" s="425">
        <f t="shared" si="847"/>
        <v>0.60520041307097905</v>
      </c>
      <c r="E6055" s="433">
        <f t="shared" si="853"/>
        <v>60.52</v>
      </c>
      <c r="F6055" s="430">
        <f t="shared" si="848"/>
        <v>0.61057586211148984</v>
      </c>
      <c r="G6055" s="439">
        <f t="shared" si="854"/>
        <v>60.52</v>
      </c>
      <c r="H6055" s="435">
        <f t="shared" si="849"/>
        <v>0.61057586211148984</v>
      </c>
      <c r="I6055" s="577">
        <f t="shared" si="854"/>
        <v>60.52</v>
      </c>
      <c r="J6055" s="573">
        <f t="shared" si="850"/>
        <v>0.98904768923691078</v>
      </c>
    </row>
    <row r="6056" spans="1:10" x14ac:dyDescent="0.25">
      <c r="A6056">
        <f t="shared" si="851"/>
        <v>0.60530041236781573</v>
      </c>
      <c r="B6056" s="2">
        <f t="shared" si="855"/>
        <v>60.529999999996527</v>
      </c>
      <c r="C6056" s="428">
        <f t="shared" si="852"/>
        <v>60.53</v>
      </c>
      <c r="D6056" s="425">
        <f t="shared" si="847"/>
        <v>0.60530041236785048</v>
      </c>
      <c r="E6056" s="433">
        <f t="shared" si="853"/>
        <v>60.53</v>
      </c>
      <c r="F6056" s="430">
        <f t="shared" si="848"/>
        <v>0.61067337222989926</v>
      </c>
      <c r="G6056" s="439">
        <f t="shared" si="854"/>
        <v>60.53</v>
      </c>
      <c r="H6056" s="435">
        <f t="shared" si="849"/>
        <v>0.61067337222989926</v>
      </c>
      <c r="I6056" s="577">
        <f t="shared" si="854"/>
        <v>60.53</v>
      </c>
      <c r="J6056" s="573">
        <f t="shared" si="850"/>
        <v>0.98913295589759331</v>
      </c>
    </row>
    <row r="6057" spans="1:10" x14ac:dyDescent="0.25">
      <c r="A6057">
        <f t="shared" si="851"/>
        <v>0.60540041166592085</v>
      </c>
      <c r="B6057" s="2">
        <f t="shared" si="855"/>
        <v>60.539999999996525</v>
      </c>
      <c r="C6057" s="428">
        <f t="shared" si="852"/>
        <v>60.54</v>
      </c>
      <c r="D6057" s="425">
        <f t="shared" si="847"/>
        <v>0.6054004116659556</v>
      </c>
      <c r="E6057" s="433">
        <f t="shared" si="853"/>
        <v>60.54</v>
      </c>
      <c r="F6057" s="430">
        <f t="shared" si="848"/>
        <v>0.61077088358386422</v>
      </c>
      <c r="G6057" s="439">
        <f t="shared" si="854"/>
        <v>60.54</v>
      </c>
      <c r="H6057" s="435">
        <f t="shared" si="849"/>
        <v>0.61077088358386422</v>
      </c>
      <c r="I6057" s="577">
        <f t="shared" si="854"/>
        <v>60.54</v>
      </c>
      <c r="J6057" s="573">
        <f t="shared" si="850"/>
        <v>0.98921822368926071</v>
      </c>
    </row>
    <row r="6058" spans="1:10" x14ac:dyDescent="0.25">
      <c r="A6058">
        <f t="shared" si="851"/>
        <v>0.6055004109652572</v>
      </c>
      <c r="B6058" s="2">
        <f t="shared" si="855"/>
        <v>60.549999999996523</v>
      </c>
      <c r="C6058" s="428">
        <f t="shared" si="852"/>
        <v>60.55</v>
      </c>
      <c r="D6058" s="425">
        <f t="shared" si="847"/>
        <v>0.60550041096529195</v>
      </c>
      <c r="E6058" s="433">
        <f t="shared" si="853"/>
        <v>60.55</v>
      </c>
      <c r="F6058" s="430">
        <f t="shared" si="848"/>
        <v>0.61086839617274291</v>
      </c>
      <c r="G6058" s="439">
        <f t="shared" si="854"/>
        <v>60.55</v>
      </c>
      <c r="H6058" s="435">
        <f t="shared" si="849"/>
        <v>0.61086839617274291</v>
      </c>
      <c r="I6058" s="577">
        <f t="shared" si="854"/>
        <v>60.55</v>
      </c>
      <c r="J6058" s="573">
        <f t="shared" si="850"/>
        <v>0.98930349261178285</v>
      </c>
    </row>
    <row r="6059" spans="1:10" x14ac:dyDescent="0.25">
      <c r="A6059">
        <f t="shared" si="851"/>
        <v>0.60560041026582279</v>
      </c>
      <c r="B6059" s="2">
        <f t="shared" si="855"/>
        <v>60.559999999996521</v>
      </c>
      <c r="C6059" s="428">
        <f t="shared" si="852"/>
        <v>60.56</v>
      </c>
      <c r="D6059" s="425">
        <f t="shared" si="847"/>
        <v>0.60560041026585754</v>
      </c>
      <c r="E6059" s="433">
        <f t="shared" si="853"/>
        <v>60.56</v>
      </c>
      <c r="F6059" s="430">
        <f t="shared" si="848"/>
        <v>0.61096590999589406</v>
      </c>
      <c r="G6059" s="439">
        <f t="shared" si="854"/>
        <v>60.56</v>
      </c>
      <c r="H6059" s="435">
        <f t="shared" si="849"/>
        <v>0.61096590999589406</v>
      </c>
      <c r="I6059" s="577">
        <f t="shared" si="854"/>
        <v>60.56</v>
      </c>
      <c r="J6059" s="573">
        <f t="shared" si="850"/>
        <v>0.9893887626650294</v>
      </c>
    </row>
    <row r="6060" spans="1:10" x14ac:dyDescent="0.25">
      <c r="A6060">
        <f t="shared" si="851"/>
        <v>0.60570040956761506</v>
      </c>
      <c r="B6060" s="2">
        <f t="shared" si="855"/>
        <v>60.569999999996519</v>
      </c>
      <c r="C6060" s="428">
        <f t="shared" si="852"/>
        <v>60.57</v>
      </c>
      <c r="D6060" s="425">
        <f t="shared" si="847"/>
        <v>0.60570040956764992</v>
      </c>
      <c r="E6060" s="433">
        <f t="shared" si="853"/>
        <v>60.57</v>
      </c>
      <c r="F6060" s="430">
        <f t="shared" si="848"/>
        <v>0.61106342505267686</v>
      </c>
      <c r="G6060" s="439">
        <f t="shared" si="854"/>
        <v>60.57</v>
      </c>
      <c r="H6060" s="435">
        <f t="shared" si="849"/>
        <v>0.61106342505267686</v>
      </c>
      <c r="I6060" s="577">
        <f t="shared" si="854"/>
        <v>60.57</v>
      </c>
      <c r="J6060" s="573">
        <f t="shared" si="850"/>
        <v>0.98947403384886967</v>
      </c>
    </row>
    <row r="6061" spans="1:10" x14ac:dyDescent="0.25">
      <c r="A6061">
        <f t="shared" si="851"/>
        <v>0.60580040887063213</v>
      </c>
      <c r="B6061" s="2">
        <f t="shared" si="855"/>
        <v>60.579999999996517</v>
      </c>
      <c r="C6061" s="428">
        <f t="shared" si="852"/>
        <v>60.58</v>
      </c>
      <c r="D6061" s="425">
        <f t="shared" si="847"/>
        <v>0.60580040887066688</v>
      </c>
      <c r="E6061" s="433">
        <f t="shared" si="853"/>
        <v>60.58</v>
      </c>
      <c r="F6061" s="430">
        <f t="shared" si="848"/>
        <v>0.61116094134245047</v>
      </c>
      <c r="G6061" s="439">
        <f t="shared" si="854"/>
        <v>60.58</v>
      </c>
      <c r="H6061" s="435">
        <f t="shared" si="849"/>
        <v>0.61116094134245047</v>
      </c>
      <c r="I6061" s="577">
        <f t="shared" si="854"/>
        <v>60.58</v>
      </c>
      <c r="J6061" s="573">
        <f t="shared" si="850"/>
        <v>0.98955930616317445</v>
      </c>
    </row>
    <row r="6062" spans="1:10" x14ac:dyDescent="0.25">
      <c r="A6062">
        <f t="shared" si="851"/>
        <v>0.60590040817487167</v>
      </c>
      <c r="B6062" s="2">
        <f t="shared" si="855"/>
        <v>60.589999999996515</v>
      </c>
      <c r="C6062" s="428">
        <f t="shared" si="852"/>
        <v>60.59</v>
      </c>
      <c r="D6062" s="425">
        <f t="shared" si="847"/>
        <v>0.60590040817490654</v>
      </c>
      <c r="E6062" s="433">
        <f t="shared" si="853"/>
        <v>60.59</v>
      </c>
      <c r="F6062" s="430">
        <f t="shared" si="848"/>
        <v>0.61125845886457475</v>
      </c>
      <c r="G6062" s="439">
        <f t="shared" si="854"/>
        <v>60.59</v>
      </c>
      <c r="H6062" s="435">
        <f t="shared" si="849"/>
        <v>0.61125845886457475</v>
      </c>
      <c r="I6062" s="577">
        <f t="shared" si="854"/>
        <v>60.59</v>
      </c>
      <c r="J6062" s="573">
        <f t="shared" si="850"/>
        <v>0.98964457960781294</v>
      </c>
    </row>
    <row r="6063" spans="1:10" x14ac:dyDescent="0.25">
      <c r="A6063">
        <f t="shared" si="851"/>
        <v>0.60600040748033146</v>
      </c>
      <c r="B6063" s="2">
        <f t="shared" si="855"/>
        <v>60.599999999996513</v>
      </c>
      <c r="C6063" s="428">
        <f t="shared" si="852"/>
        <v>60.6</v>
      </c>
      <c r="D6063" s="425">
        <f t="shared" si="847"/>
        <v>0.60600040748036632</v>
      </c>
      <c r="E6063" s="433">
        <f t="shared" si="853"/>
        <v>60.6</v>
      </c>
      <c r="F6063" s="430">
        <f t="shared" si="848"/>
        <v>0.61135597761840987</v>
      </c>
      <c r="G6063" s="439">
        <f t="shared" si="854"/>
        <v>60.6</v>
      </c>
      <c r="H6063" s="435">
        <f t="shared" si="849"/>
        <v>0.61135597761840987</v>
      </c>
      <c r="I6063" s="577">
        <f t="shared" si="854"/>
        <v>60.6</v>
      </c>
      <c r="J6063" s="573">
        <f t="shared" si="850"/>
        <v>0.98972985418265558</v>
      </c>
    </row>
    <row r="6064" spans="1:10" x14ac:dyDescent="0.25">
      <c r="A6064">
        <f t="shared" si="851"/>
        <v>0.60610040678700927</v>
      </c>
      <c r="B6064" s="2">
        <f t="shared" si="855"/>
        <v>60.609999999996511</v>
      </c>
      <c r="C6064" s="428">
        <f t="shared" si="852"/>
        <v>60.61</v>
      </c>
      <c r="D6064" s="425">
        <f t="shared" si="847"/>
        <v>0.60610040678704413</v>
      </c>
      <c r="E6064" s="433">
        <f t="shared" si="853"/>
        <v>60.61</v>
      </c>
      <c r="F6064" s="430">
        <f t="shared" si="848"/>
        <v>0.61145349760331602</v>
      </c>
      <c r="G6064" s="439">
        <f t="shared" si="854"/>
        <v>60.61</v>
      </c>
      <c r="H6064" s="435">
        <f t="shared" si="849"/>
        <v>0.61145349760331602</v>
      </c>
      <c r="I6064" s="577">
        <f t="shared" si="854"/>
        <v>60.61</v>
      </c>
      <c r="J6064" s="573">
        <f t="shared" si="850"/>
        <v>0.98981512988757137</v>
      </c>
    </row>
    <row r="6065" spans="1:10" x14ac:dyDescent="0.25">
      <c r="A6065">
        <f t="shared" si="851"/>
        <v>0.606200406094903</v>
      </c>
      <c r="B6065" s="2">
        <f t="shared" si="855"/>
        <v>60.619999999996509</v>
      </c>
      <c r="C6065" s="428">
        <f t="shared" si="852"/>
        <v>60.62</v>
      </c>
      <c r="D6065" s="425">
        <f t="shared" si="847"/>
        <v>0.60620040609493786</v>
      </c>
      <c r="E6065" s="433">
        <f t="shared" si="853"/>
        <v>60.62</v>
      </c>
      <c r="F6065" s="430">
        <f t="shared" si="848"/>
        <v>0.61155101881865404</v>
      </c>
      <c r="G6065" s="439">
        <f t="shared" si="854"/>
        <v>60.62</v>
      </c>
      <c r="H6065" s="435">
        <f t="shared" si="849"/>
        <v>0.61155101881865404</v>
      </c>
      <c r="I6065" s="577">
        <f t="shared" si="854"/>
        <v>60.62</v>
      </c>
      <c r="J6065" s="573">
        <f t="shared" si="850"/>
        <v>0.98990040672243129</v>
      </c>
    </row>
    <row r="6066" spans="1:10" x14ac:dyDescent="0.25">
      <c r="A6066">
        <f t="shared" si="851"/>
        <v>0.60630040540401031</v>
      </c>
      <c r="B6066" s="2">
        <f t="shared" si="855"/>
        <v>60.629999999996507</v>
      </c>
      <c r="C6066" s="428">
        <f t="shared" si="852"/>
        <v>60.63</v>
      </c>
      <c r="D6066" s="425">
        <f t="shared" si="847"/>
        <v>0.60630040540404517</v>
      </c>
      <c r="E6066" s="433">
        <f t="shared" si="853"/>
        <v>60.63</v>
      </c>
      <c r="F6066" s="430">
        <f t="shared" si="848"/>
        <v>0.61164854126378509</v>
      </c>
      <c r="G6066" s="439">
        <f t="shared" si="854"/>
        <v>60.63</v>
      </c>
      <c r="H6066" s="435">
        <f t="shared" si="849"/>
        <v>0.61164854126378509</v>
      </c>
      <c r="I6066" s="577">
        <f t="shared" si="854"/>
        <v>60.63</v>
      </c>
      <c r="J6066" s="573">
        <f t="shared" si="850"/>
        <v>0.98998568468710435</v>
      </c>
    </row>
    <row r="6067" spans="1:10" x14ac:dyDescent="0.25">
      <c r="A6067">
        <f t="shared" si="851"/>
        <v>0.6064004047143291</v>
      </c>
      <c r="B6067" s="2">
        <f t="shared" si="855"/>
        <v>60.639999999996505</v>
      </c>
      <c r="C6067" s="428">
        <f t="shared" si="852"/>
        <v>60.64</v>
      </c>
      <c r="D6067" s="425">
        <f t="shared" si="847"/>
        <v>0.60640040471436396</v>
      </c>
      <c r="E6067" s="433">
        <f t="shared" si="853"/>
        <v>60.64</v>
      </c>
      <c r="F6067" s="430">
        <f t="shared" si="848"/>
        <v>0.61174606493807049</v>
      </c>
      <c r="G6067" s="439">
        <f t="shared" si="854"/>
        <v>60.64</v>
      </c>
      <c r="H6067" s="435">
        <f t="shared" si="849"/>
        <v>0.61174606493807049</v>
      </c>
      <c r="I6067" s="577">
        <f t="shared" si="854"/>
        <v>60.64</v>
      </c>
      <c r="J6067" s="573">
        <f t="shared" si="850"/>
        <v>0.99007096378146087</v>
      </c>
    </row>
    <row r="6068" spans="1:10" x14ac:dyDescent="0.25">
      <c r="A6068">
        <f t="shared" si="851"/>
        <v>0.60650040402585714</v>
      </c>
      <c r="B6068" s="2">
        <f t="shared" si="855"/>
        <v>60.649999999996503</v>
      </c>
      <c r="C6068" s="428">
        <f t="shared" si="852"/>
        <v>60.65</v>
      </c>
      <c r="D6068" s="425">
        <f t="shared" si="847"/>
        <v>0.60650040402589211</v>
      </c>
      <c r="E6068" s="433">
        <f t="shared" si="853"/>
        <v>60.65</v>
      </c>
      <c r="F6068" s="430">
        <f t="shared" si="848"/>
        <v>0.61184358984087206</v>
      </c>
      <c r="G6068" s="439">
        <f t="shared" si="854"/>
        <v>60.65</v>
      </c>
      <c r="H6068" s="435">
        <f t="shared" si="849"/>
        <v>0.61184358984087206</v>
      </c>
      <c r="I6068" s="577">
        <f t="shared" si="854"/>
        <v>60.65</v>
      </c>
      <c r="J6068" s="573">
        <f t="shared" si="850"/>
        <v>0.99015624400537106</v>
      </c>
    </row>
    <row r="6069" spans="1:10" x14ac:dyDescent="0.25">
      <c r="A6069">
        <f t="shared" si="851"/>
        <v>0.60660040333859233</v>
      </c>
      <c r="B6069" s="2">
        <f t="shared" si="855"/>
        <v>60.659999999996501</v>
      </c>
      <c r="C6069" s="428">
        <f t="shared" si="852"/>
        <v>60.66</v>
      </c>
      <c r="D6069" s="425">
        <f t="shared" si="847"/>
        <v>0.6066004033386273</v>
      </c>
      <c r="E6069" s="433">
        <f t="shared" si="853"/>
        <v>60.66</v>
      </c>
      <c r="F6069" s="430">
        <f t="shared" si="848"/>
        <v>0.61194111597155176</v>
      </c>
      <c r="G6069" s="439">
        <f t="shared" si="854"/>
        <v>60.66</v>
      </c>
      <c r="H6069" s="435">
        <f t="shared" si="849"/>
        <v>0.61194111597155176</v>
      </c>
      <c r="I6069" s="577">
        <f t="shared" si="854"/>
        <v>60.66</v>
      </c>
      <c r="J6069" s="573">
        <f t="shared" si="850"/>
        <v>0.99024152535870502</v>
      </c>
    </row>
    <row r="6070" spans="1:10" x14ac:dyDescent="0.25">
      <c r="A6070">
        <f t="shared" si="851"/>
        <v>0.60670040265253244</v>
      </c>
      <c r="B6070" s="2">
        <f t="shared" si="855"/>
        <v>60.669999999996499</v>
      </c>
      <c r="C6070" s="428">
        <f t="shared" si="852"/>
        <v>60.67</v>
      </c>
      <c r="D6070" s="425">
        <f t="shared" si="847"/>
        <v>0.60670040265256742</v>
      </c>
      <c r="E6070" s="433">
        <f t="shared" si="853"/>
        <v>60.67</v>
      </c>
      <c r="F6070" s="430">
        <f t="shared" si="848"/>
        <v>0.61203864332947233</v>
      </c>
      <c r="G6070" s="439">
        <f t="shared" si="854"/>
        <v>60.67</v>
      </c>
      <c r="H6070" s="435">
        <f t="shared" si="849"/>
        <v>0.61203864332947233</v>
      </c>
      <c r="I6070" s="577">
        <f t="shared" si="854"/>
        <v>60.67</v>
      </c>
      <c r="J6070" s="573">
        <f t="shared" si="850"/>
        <v>0.99032680784133198</v>
      </c>
    </row>
    <row r="6071" spans="1:10" x14ac:dyDescent="0.25">
      <c r="A6071">
        <f t="shared" si="851"/>
        <v>0.60680040196767526</v>
      </c>
      <c r="B6071" s="2">
        <f t="shared" si="855"/>
        <v>60.679999999996497</v>
      </c>
      <c r="C6071" s="428">
        <f t="shared" si="852"/>
        <v>60.68</v>
      </c>
      <c r="D6071" s="425">
        <f t="shared" si="847"/>
        <v>0.60680040196771035</v>
      </c>
      <c r="E6071" s="433">
        <f t="shared" si="853"/>
        <v>60.68</v>
      </c>
      <c r="F6071" s="430">
        <f t="shared" si="848"/>
        <v>0.61213617191399605</v>
      </c>
      <c r="G6071" s="439">
        <f t="shared" si="854"/>
        <v>60.68</v>
      </c>
      <c r="H6071" s="435">
        <f t="shared" si="849"/>
        <v>0.61213617191399605</v>
      </c>
      <c r="I6071" s="577">
        <f t="shared" si="854"/>
        <v>60.68</v>
      </c>
      <c r="J6071" s="573">
        <f t="shared" si="850"/>
        <v>0.99041209145312259</v>
      </c>
    </row>
    <row r="6072" spans="1:10" x14ac:dyDescent="0.25">
      <c r="A6072">
        <f t="shared" si="851"/>
        <v>0.60690040128401879</v>
      </c>
      <c r="B6072" s="2">
        <f t="shared" si="855"/>
        <v>60.689999999996495</v>
      </c>
      <c r="C6072" s="428">
        <f t="shared" si="852"/>
        <v>60.69</v>
      </c>
      <c r="D6072" s="425">
        <f t="shared" si="847"/>
        <v>0.60690040128405376</v>
      </c>
      <c r="E6072" s="433">
        <f t="shared" si="853"/>
        <v>60.69</v>
      </c>
      <c r="F6072" s="430">
        <f t="shared" si="848"/>
        <v>0.61223370172448632</v>
      </c>
      <c r="G6072" s="439">
        <f t="shared" si="854"/>
        <v>60.69</v>
      </c>
      <c r="H6072" s="435">
        <f t="shared" si="849"/>
        <v>0.61223370172448632</v>
      </c>
      <c r="I6072" s="577">
        <f t="shared" si="854"/>
        <v>60.69</v>
      </c>
      <c r="J6072" s="573">
        <f t="shared" si="850"/>
        <v>0.99049737619394684</v>
      </c>
    </row>
    <row r="6073" spans="1:10" x14ac:dyDescent="0.25">
      <c r="A6073">
        <f t="shared" si="851"/>
        <v>0.60700040060156057</v>
      </c>
      <c r="B6073" s="2">
        <f t="shared" si="855"/>
        <v>60.699999999996493</v>
      </c>
      <c r="C6073" s="428">
        <f t="shared" si="852"/>
        <v>60.7</v>
      </c>
      <c r="D6073" s="425">
        <f t="shared" si="847"/>
        <v>0.60700040060159566</v>
      </c>
      <c r="E6073" s="433">
        <f t="shared" si="853"/>
        <v>60.7</v>
      </c>
      <c r="F6073" s="430">
        <f t="shared" si="848"/>
        <v>0.61233123276030654</v>
      </c>
      <c r="G6073" s="439">
        <f t="shared" si="854"/>
        <v>60.7</v>
      </c>
      <c r="H6073" s="435">
        <f t="shared" si="849"/>
        <v>0.61233123276030654</v>
      </c>
      <c r="I6073" s="577">
        <f t="shared" si="854"/>
        <v>60.7</v>
      </c>
      <c r="J6073" s="573">
        <f t="shared" si="850"/>
        <v>0.99058266206367473</v>
      </c>
    </row>
    <row r="6074" spans="1:10" x14ac:dyDescent="0.25">
      <c r="A6074">
        <f t="shared" si="851"/>
        <v>0.60710039992029874</v>
      </c>
      <c r="B6074" s="2">
        <f t="shared" si="855"/>
        <v>60.709999999996491</v>
      </c>
      <c r="C6074" s="428">
        <f t="shared" si="852"/>
        <v>60.71</v>
      </c>
      <c r="D6074" s="425">
        <f t="shared" si="847"/>
        <v>0.60710039992033371</v>
      </c>
      <c r="E6074" s="433">
        <f t="shared" si="853"/>
        <v>60.71</v>
      </c>
      <c r="F6074" s="430">
        <f t="shared" si="848"/>
        <v>0.61242876502082044</v>
      </c>
      <c r="G6074" s="439">
        <f t="shared" si="854"/>
        <v>60.71</v>
      </c>
      <c r="H6074" s="435">
        <f t="shared" si="849"/>
        <v>0.61242876502082044</v>
      </c>
      <c r="I6074" s="577">
        <f t="shared" si="854"/>
        <v>60.71</v>
      </c>
      <c r="J6074" s="573">
        <f t="shared" si="850"/>
        <v>0.99066794906217648</v>
      </c>
    </row>
    <row r="6075" spans="1:10" x14ac:dyDescent="0.25">
      <c r="A6075">
        <f t="shared" si="851"/>
        <v>0.60720039924023084</v>
      </c>
      <c r="B6075" s="2">
        <f t="shared" si="855"/>
        <v>60.719999999996489</v>
      </c>
      <c r="C6075" s="428">
        <f t="shared" si="852"/>
        <v>60.72</v>
      </c>
      <c r="D6075" s="425">
        <f t="shared" si="847"/>
        <v>0.60720039924026592</v>
      </c>
      <c r="E6075" s="433">
        <f t="shared" si="853"/>
        <v>60.72</v>
      </c>
      <c r="F6075" s="430">
        <f t="shared" si="848"/>
        <v>0.6125262985053922</v>
      </c>
      <c r="G6075" s="439">
        <f t="shared" si="854"/>
        <v>60.72</v>
      </c>
      <c r="H6075" s="435">
        <f t="shared" si="849"/>
        <v>0.6125262985053922</v>
      </c>
      <c r="I6075" s="577">
        <f t="shared" si="854"/>
        <v>60.72</v>
      </c>
      <c r="J6075" s="573">
        <f t="shared" si="850"/>
        <v>0.99075323718932196</v>
      </c>
    </row>
    <row r="6076" spans="1:10" x14ac:dyDescent="0.25">
      <c r="A6076">
        <f t="shared" si="851"/>
        <v>0.60730039856135498</v>
      </c>
      <c r="B6076" s="2">
        <f t="shared" si="855"/>
        <v>60.729999999996487</v>
      </c>
      <c r="C6076" s="428">
        <f t="shared" si="852"/>
        <v>60.73</v>
      </c>
      <c r="D6076" s="425">
        <f t="shared" si="847"/>
        <v>0.60730039856139006</v>
      </c>
      <c r="E6076" s="433">
        <f t="shared" si="853"/>
        <v>60.73</v>
      </c>
      <c r="F6076" s="430">
        <f t="shared" si="848"/>
        <v>0.6126238332133862</v>
      </c>
      <c r="G6076" s="439">
        <f t="shared" si="854"/>
        <v>60.73</v>
      </c>
      <c r="H6076" s="435">
        <f t="shared" si="849"/>
        <v>0.6126238332133862</v>
      </c>
      <c r="I6076" s="577">
        <f t="shared" si="854"/>
        <v>60.73</v>
      </c>
      <c r="J6076" s="573">
        <f t="shared" si="850"/>
        <v>0.99083852644498149</v>
      </c>
    </row>
    <row r="6077" spans="1:10" x14ac:dyDescent="0.25">
      <c r="A6077">
        <f t="shared" si="851"/>
        <v>0.60740039788366895</v>
      </c>
      <c r="B6077" s="2">
        <f t="shared" si="855"/>
        <v>60.739999999996485</v>
      </c>
      <c r="C6077" s="428">
        <f t="shared" si="852"/>
        <v>60.74</v>
      </c>
      <c r="D6077" s="425">
        <f t="shared" si="847"/>
        <v>0.60740039788370415</v>
      </c>
      <c r="E6077" s="433">
        <f t="shared" si="853"/>
        <v>60.74</v>
      </c>
      <c r="F6077" s="430">
        <f t="shared" si="848"/>
        <v>0.61272136914416719</v>
      </c>
      <c r="G6077" s="439">
        <f t="shared" si="854"/>
        <v>60.74</v>
      </c>
      <c r="H6077" s="435">
        <f t="shared" si="849"/>
        <v>0.61272136914416719</v>
      </c>
      <c r="I6077" s="577">
        <f t="shared" si="854"/>
        <v>60.74</v>
      </c>
      <c r="J6077" s="573">
        <f t="shared" si="850"/>
        <v>0.99092381682902508</v>
      </c>
    </row>
    <row r="6078" spans="1:10" x14ac:dyDescent="0.25">
      <c r="A6078">
        <f t="shared" si="851"/>
        <v>0.60750039720717053</v>
      </c>
      <c r="B6078" s="2">
        <f t="shared" si="855"/>
        <v>60.749999999996483</v>
      </c>
      <c r="C6078" s="428">
        <f t="shared" si="852"/>
        <v>60.75</v>
      </c>
      <c r="D6078" s="425">
        <f t="shared" si="847"/>
        <v>0.60750039720720572</v>
      </c>
      <c r="E6078" s="433">
        <f t="shared" si="853"/>
        <v>60.75</v>
      </c>
      <c r="F6078" s="430">
        <f t="shared" si="848"/>
        <v>0.61281890629710023</v>
      </c>
      <c r="G6078" s="439">
        <f t="shared" si="854"/>
        <v>60.75</v>
      </c>
      <c r="H6078" s="435">
        <f t="shared" si="849"/>
        <v>0.61281890629710023</v>
      </c>
      <c r="I6078" s="577">
        <f t="shared" si="854"/>
        <v>60.75</v>
      </c>
      <c r="J6078" s="573">
        <f t="shared" si="850"/>
        <v>0.99100910834132305</v>
      </c>
    </row>
    <row r="6079" spans="1:10" x14ac:dyDescent="0.25">
      <c r="A6079">
        <f t="shared" si="851"/>
        <v>0.6076003965318576</v>
      </c>
      <c r="B6079" s="2">
        <f t="shared" si="855"/>
        <v>60.759999999996481</v>
      </c>
      <c r="C6079" s="428">
        <f t="shared" si="852"/>
        <v>60.76</v>
      </c>
      <c r="D6079" s="425">
        <f t="shared" si="847"/>
        <v>0.60760039653189268</v>
      </c>
      <c r="E6079" s="433">
        <f t="shared" si="853"/>
        <v>60.76</v>
      </c>
      <c r="F6079" s="430">
        <f t="shared" si="848"/>
        <v>0.61291644467155082</v>
      </c>
      <c r="G6079" s="439">
        <f t="shared" si="854"/>
        <v>60.76</v>
      </c>
      <c r="H6079" s="435">
        <f t="shared" si="849"/>
        <v>0.61291644467155082</v>
      </c>
      <c r="I6079" s="577">
        <f t="shared" si="854"/>
        <v>60.76</v>
      </c>
      <c r="J6079" s="573">
        <f t="shared" si="850"/>
        <v>0.99109440098174539</v>
      </c>
    </row>
    <row r="6080" spans="1:10" x14ac:dyDescent="0.25">
      <c r="A6080">
        <f t="shared" si="851"/>
        <v>0.60770039585772795</v>
      </c>
      <c r="B6080" s="2">
        <f t="shared" si="855"/>
        <v>60.769999999996479</v>
      </c>
      <c r="C6080" s="428">
        <f t="shared" si="852"/>
        <v>60.77</v>
      </c>
      <c r="D6080" s="425">
        <f t="shared" si="847"/>
        <v>0.60770039585776314</v>
      </c>
      <c r="E6080" s="433">
        <f t="shared" si="853"/>
        <v>60.77</v>
      </c>
      <c r="F6080" s="430">
        <f t="shared" si="848"/>
        <v>0.61301398426688491</v>
      </c>
      <c r="G6080" s="439">
        <f t="shared" si="854"/>
        <v>60.77</v>
      </c>
      <c r="H6080" s="435">
        <f t="shared" si="849"/>
        <v>0.61301398426688491</v>
      </c>
      <c r="I6080" s="577">
        <f t="shared" si="854"/>
        <v>60.77</v>
      </c>
      <c r="J6080" s="573">
        <f t="shared" si="850"/>
        <v>0.99117969475016321</v>
      </c>
    </row>
    <row r="6081" spans="1:10" x14ac:dyDescent="0.25">
      <c r="A6081">
        <f t="shared" si="851"/>
        <v>0.60780039518477968</v>
      </c>
      <c r="B6081" s="2">
        <f t="shared" si="855"/>
        <v>60.779999999996477</v>
      </c>
      <c r="C6081" s="428">
        <f t="shared" si="852"/>
        <v>60.78</v>
      </c>
      <c r="D6081" s="425">
        <f t="shared" si="847"/>
        <v>0.60780039518481488</v>
      </c>
      <c r="E6081" s="433">
        <f t="shared" si="853"/>
        <v>60.78</v>
      </c>
      <c r="F6081" s="430">
        <f t="shared" si="848"/>
        <v>0.61311152508246824</v>
      </c>
      <c r="G6081" s="439">
        <f t="shared" si="854"/>
        <v>60.78</v>
      </c>
      <c r="H6081" s="435">
        <f t="shared" si="849"/>
        <v>0.61311152508246824</v>
      </c>
      <c r="I6081" s="577">
        <f t="shared" si="854"/>
        <v>60.78</v>
      </c>
      <c r="J6081" s="573">
        <f t="shared" si="850"/>
        <v>0.99126498964644527</v>
      </c>
    </row>
    <row r="6082" spans="1:10" x14ac:dyDescent="0.25">
      <c r="A6082">
        <f t="shared" si="851"/>
        <v>0.60790039451301048</v>
      </c>
      <c r="B6082" s="2">
        <f t="shared" si="855"/>
        <v>60.789999999996475</v>
      </c>
      <c r="C6082" s="428">
        <f t="shared" si="852"/>
        <v>60.79</v>
      </c>
      <c r="D6082" s="425">
        <f t="shared" si="847"/>
        <v>0.60790039451304556</v>
      </c>
      <c r="E6082" s="433">
        <f t="shared" si="853"/>
        <v>60.79</v>
      </c>
      <c r="F6082" s="430">
        <f t="shared" si="848"/>
        <v>0.61320906711766776</v>
      </c>
      <c r="G6082" s="439">
        <f t="shared" si="854"/>
        <v>60.79</v>
      </c>
      <c r="H6082" s="435">
        <f t="shared" si="849"/>
        <v>0.61320906711766776</v>
      </c>
      <c r="I6082" s="577">
        <f t="shared" si="854"/>
        <v>60.79</v>
      </c>
      <c r="J6082" s="573">
        <f t="shared" si="850"/>
        <v>0.99135028567046302</v>
      </c>
    </row>
    <row r="6083" spans="1:10" x14ac:dyDescent="0.25">
      <c r="A6083">
        <f t="shared" si="851"/>
        <v>0.60800039384241822</v>
      </c>
      <c r="B6083" s="2">
        <f t="shared" si="855"/>
        <v>60.799999999996473</v>
      </c>
      <c r="C6083" s="428">
        <f t="shared" si="852"/>
        <v>60.8</v>
      </c>
      <c r="D6083" s="425">
        <f t="shared" ref="D6083:D6146" si="856">(((1+C6083/100)^D$2)*C6083/100)/(((1+C6083/100)^D$2)-1)</f>
        <v>0.60800039384245341</v>
      </c>
      <c r="E6083" s="433">
        <f t="shared" si="853"/>
        <v>60.8</v>
      </c>
      <c r="F6083" s="430">
        <f t="shared" ref="F6083:F6146" si="857">(((1+E6083/100)^F$2)*E6083/100)/(((1+E6083/100)^F$2)-1)</f>
        <v>0.61330661037184975</v>
      </c>
      <c r="G6083" s="439">
        <f t="shared" si="854"/>
        <v>60.8</v>
      </c>
      <c r="H6083" s="435">
        <f t="shared" ref="H6083:H6146" si="858">(((1+G6083/100)^H$2)*G6083/100)/(((1+G6083/100)^H$2)-1)</f>
        <v>0.61330661037184975</v>
      </c>
      <c r="I6083" s="577">
        <f t="shared" si="854"/>
        <v>60.8</v>
      </c>
      <c r="J6083" s="573">
        <f t="shared" ref="J6083:J6146" si="859">(((1+I6083/100)^J$2)*I6083/100)/(((1+I6083/100)^J$2)-1)</f>
        <v>0.99143558282208577</v>
      </c>
    </row>
    <row r="6084" spans="1:10" x14ac:dyDescent="0.25">
      <c r="A6084">
        <f t="shared" si="851"/>
        <v>0.6081003931730008</v>
      </c>
      <c r="B6084" s="2">
        <f t="shared" si="855"/>
        <v>60.809999999996471</v>
      </c>
      <c r="C6084" s="428">
        <f t="shared" si="852"/>
        <v>60.81</v>
      </c>
      <c r="D6084" s="425">
        <f t="shared" si="856"/>
        <v>0.6081003931730361</v>
      </c>
      <c r="E6084" s="433">
        <f t="shared" si="853"/>
        <v>60.81</v>
      </c>
      <c r="F6084" s="430">
        <f t="shared" si="857"/>
        <v>0.61340415484438149</v>
      </c>
      <c r="G6084" s="439">
        <f t="shared" si="854"/>
        <v>60.81</v>
      </c>
      <c r="H6084" s="435">
        <f t="shared" si="858"/>
        <v>0.61340415484438149</v>
      </c>
      <c r="I6084" s="577">
        <f t="shared" si="854"/>
        <v>60.81</v>
      </c>
      <c r="J6084" s="573">
        <f t="shared" si="859"/>
        <v>0.99152088110118508</v>
      </c>
    </row>
    <row r="6085" spans="1:10" x14ac:dyDescent="0.25">
      <c r="A6085">
        <f t="shared" ref="A6085:A6148" si="860">(((1+B6085/100)^A$2)*B6085/100)/(((1+B6085/100)^A$2)-1)</f>
        <v>0.6082003925047561</v>
      </c>
      <c r="B6085" s="2">
        <f t="shared" si="855"/>
        <v>60.819999999996469</v>
      </c>
      <c r="C6085" s="428">
        <f t="shared" si="852"/>
        <v>60.82</v>
      </c>
      <c r="D6085" s="425">
        <f t="shared" si="856"/>
        <v>0.60820039250479141</v>
      </c>
      <c r="E6085" s="433">
        <f t="shared" si="853"/>
        <v>60.82</v>
      </c>
      <c r="F6085" s="430">
        <f t="shared" si="857"/>
        <v>0.6135017005346306</v>
      </c>
      <c r="G6085" s="439">
        <f t="shared" si="854"/>
        <v>60.82</v>
      </c>
      <c r="H6085" s="435">
        <f t="shared" si="858"/>
        <v>0.6135017005346306</v>
      </c>
      <c r="I6085" s="577">
        <f t="shared" si="854"/>
        <v>60.82</v>
      </c>
      <c r="J6085" s="573">
        <f t="shared" si="859"/>
        <v>0.99160618050762972</v>
      </c>
    </row>
    <row r="6086" spans="1:10" x14ac:dyDescent="0.25">
      <c r="A6086">
        <f t="shared" si="860"/>
        <v>0.60830039183768214</v>
      </c>
      <c r="B6086" s="2">
        <f t="shared" si="855"/>
        <v>60.829999999996467</v>
      </c>
      <c r="C6086" s="428">
        <f t="shared" ref="C6086:C6149" si="861">ROUND(C6085+0.01,2)</f>
        <v>60.83</v>
      </c>
      <c r="D6086" s="425">
        <f t="shared" si="856"/>
        <v>0.60830039183771745</v>
      </c>
      <c r="E6086" s="433">
        <f t="shared" ref="E6086:E6149" si="862">ROUND(E6085+0.01,2)</f>
        <v>60.83</v>
      </c>
      <c r="F6086" s="430">
        <f t="shared" si="857"/>
        <v>0.6135992474419647</v>
      </c>
      <c r="G6086" s="439">
        <f t="shared" ref="G6086:I6149" si="863">ROUND(G6085+0.01,2)</f>
        <v>60.83</v>
      </c>
      <c r="H6086" s="435">
        <f t="shared" si="858"/>
        <v>0.6135992474419647</v>
      </c>
      <c r="I6086" s="577">
        <f t="shared" si="863"/>
        <v>60.83</v>
      </c>
      <c r="J6086" s="573">
        <f t="shared" si="859"/>
        <v>0.99169148104129123</v>
      </c>
    </row>
    <row r="6087" spans="1:10" x14ac:dyDescent="0.25">
      <c r="A6087">
        <f t="shared" si="860"/>
        <v>0.60840039117177658</v>
      </c>
      <c r="B6087" s="2">
        <f t="shared" si="855"/>
        <v>60.839999999996465</v>
      </c>
      <c r="C6087" s="428">
        <f t="shared" si="861"/>
        <v>60.84</v>
      </c>
      <c r="D6087" s="425">
        <f t="shared" si="856"/>
        <v>0.60840039117181199</v>
      </c>
      <c r="E6087" s="433">
        <f t="shared" si="862"/>
        <v>60.84</v>
      </c>
      <c r="F6087" s="430">
        <f t="shared" si="857"/>
        <v>0.61369679556575185</v>
      </c>
      <c r="G6087" s="439">
        <f t="shared" si="863"/>
        <v>60.84</v>
      </c>
      <c r="H6087" s="435">
        <f t="shared" si="858"/>
        <v>0.61369679556575185</v>
      </c>
      <c r="I6087" s="577">
        <f t="shared" si="863"/>
        <v>60.84</v>
      </c>
      <c r="J6087" s="573">
        <f t="shared" si="859"/>
        <v>0.99177678270203962</v>
      </c>
    </row>
    <row r="6088" spans="1:10" x14ac:dyDescent="0.25">
      <c r="A6088">
        <f t="shared" si="860"/>
        <v>0.60850039050703741</v>
      </c>
      <c r="B6088" s="2">
        <f t="shared" si="855"/>
        <v>60.849999999996463</v>
      </c>
      <c r="C6088" s="428">
        <f t="shared" si="861"/>
        <v>60.85</v>
      </c>
      <c r="D6088" s="425">
        <f t="shared" si="856"/>
        <v>0.60850039050707283</v>
      </c>
      <c r="E6088" s="433">
        <f t="shared" si="862"/>
        <v>60.85</v>
      </c>
      <c r="F6088" s="430">
        <f t="shared" si="857"/>
        <v>0.61379434490536056</v>
      </c>
      <c r="G6088" s="439">
        <f t="shared" si="863"/>
        <v>60.85</v>
      </c>
      <c r="H6088" s="435">
        <f t="shared" si="858"/>
        <v>0.61379434490536056</v>
      </c>
      <c r="I6088" s="577">
        <f t="shared" si="863"/>
        <v>60.85</v>
      </c>
      <c r="J6088" s="573">
        <f t="shared" si="859"/>
        <v>0.99186208548974497</v>
      </c>
    </row>
    <row r="6089" spans="1:10" x14ac:dyDescent="0.25">
      <c r="A6089">
        <f t="shared" si="860"/>
        <v>0.60860038984346254</v>
      </c>
      <c r="B6089" s="2">
        <f t="shared" si="855"/>
        <v>60.859999999996461</v>
      </c>
      <c r="C6089" s="428">
        <f t="shared" si="861"/>
        <v>60.86</v>
      </c>
      <c r="D6089" s="425">
        <f t="shared" si="856"/>
        <v>0.60860038984349796</v>
      </c>
      <c r="E6089" s="433">
        <f t="shared" si="862"/>
        <v>60.86</v>
      </c>
      <c r="F6089" s="430">
        <f t="shared" si="857"/>
        <v>0.61389189546015976</v>
      </c>
      <c r="G6089" s="439">
        <f t="shared" si="863"/>
        <v>60.86</v>
      </c>
      <c r="H6089" s="435">
        <f t="shared" si="858"/>
        <v>0.61389189546015976</v>
      </c>
      <c r="I6089" s="577">
        <f t="shared" si="863"/>
        <v>60.86</v>
      </c>
      <c r="J6089" s="573">
        <f t="shared" si="859"/>
        <v>0.99194738940427829</v>
      </c>
    </row>
    <row r="6090" spans="1:10" x14ac:dyDescent="0.25">
      <c r="A6090">
        <f t="shared" si="860"/>
        <v>0.60870038918104996</v>
      </c>
      <c r="B6090" s="2">
        <f t="shared" si="855"/>
        <v>60.869999999996459</v>
      </c>
      <c r="C6090" s="428">
        <f t="shared" si="861"/>
        <v>60.87</v>
      </c>
      <c r="D6090" s="425">
        <f t="shared" si="856"/>
        <v>0.60870038918108538</v>
      </c>
      <c r="E6090" s="433">
        <f t="shared" si="862"/>
        <v>60.87</v>
      </c>
      <c r="F6090" s="430">
        <f t="shared" si="857"/>
        <v>0.6139894472295182</v>
      </c>
      <c r="G6090" s="439">
        <f t="shared" si="863"/>
        <v>60.87</v>
      </c>
      <c r="H6090" s="435">
        <f t="shared" si="858"/>
        <v>0.6139894472295182</v>
      </c>
      <c r="I6090" s="577">
        <f t="shared" si="863"/>
        <v>60.87</v>
      </c>
      <c r="J6090" s="573">
        <f t="shared" si="859"/>
        <v>0.99203269444550923</v>
      </c>
    </row>
    <row r="6091" spans="1:10" x14ac:dyDescent="0.25">
      <c r="A6091">
        <f t="shared" si="860"/>
        <v>0.60880038851979745</v>
      </c>
      <c r="B6091" s="2">
        <f t="shared" si="855"/>
        <v>60.879999999996457</v>
      </c>
      <c r="C6091" s="428">
        <f t="shared" si="861"/>
        <v>60.88</v>
      </c>
      <c r="D6091" s="425">
        <f t="shared" si="856"/>
        <v>0.60880038851983298</v>
      </c>
      <c r="E6091" s="433">
        <f t="shared" si="862"/>
        <v>60.88</v>
      </c>
      <c r="F6091" s="430">
        <f t="shared" si="857"/>
        <v>0.61408700021280582</v>
      </c>
      <c r="G6091" s="439">
        <f t="shared" si="863"/>
        <v>60.88</v>
      </c>
      <c r="H6091" s="435">
        <f t="shared" si="858"/>
        <v>0.61408700021280582</v>
      </c>
      <c r="I6091" s="577">
        <f t="shared" si="863"/>
        <v>60.88</v>
      </c>
      <c r="J6091" s="573">
        <f t="shared" si="859"/>
        <v>0.99211800061330901</v>
      </c>
    </row>
    <row r="6092" spans="1:10" x14ac:dyDescent="0.25">
      <c r="A6092">
        <f t="shared" si="860"/>
        <v>0.60890038785970291</v>
      </c>
      <c r="B6092" s="2">
        <f t="shared" si="855"/>
        <v>60.889999999996455</v>
      </c>
      <c r="C6092" s="428">
        <f t="shared" si="861"/>
        <v>60.89</v>
      </c>
      <c r="D6092" s="425">
        <f t="shared" si="856"/>
        <v>0.60890038785973843</v>
      </c>
      <c r="E6092" s="433">
        <f t="shared" si="862"/>
        <v>60.89</v>
      </c>
      <c r="F6092" s="430">
        <f t="shared" si="857"/>
        <v>0.61418455440939201</v>
      </c>
      <c r="G6092" s="439">
        <f t="shared" si="863"/>
        <v>60.89</v>
      </c>
      <c r="H6092" s="435">
        <f t="shared" si="858"/>
        <v>0.61418455440939201</v>
      </c>
      <c r="I6092" s="577">
        <f t="shared" si="863"/>
        <v>60.89</v>
      </c>
      <c r="J6092" s="573">
        <f t="shared" si="859"/>
        <v>0.99220330790754729</v>
      </c>
    </row>
    <row r="6093" spans="1:10" x14ac:dyDescent="0.25">
      <c r="A6093">
        <f t="shared" si="860"/>
        <v>0.60900038720076433</v>
      </c>
      <c r="B6093" s="2">
        <f t="shared" si="855"/>
        <v>60.899999999996453</v>
      </c>
      <c r="C6093" s="428">
        <f t="shared" si="861"/>
        <v>60.9</v>
      </c>
      <c r="D6093" s="425">
        <f t="shared" si="856"/>
        <v>0.60900038720079985</v>
      </c>
      <c r="E6093" s="433">
        <f t="shared" si="862"/>
        <v>60.9</v>
      </c>
      <c r="F6093" s="430">
        <f t="shared" si="857"/>
        <v>0.61428210981864706</v>
      </c>
      <c r="G6093" s="439">
        <f t="shared" si="863"/>
        <v>60.9</v>
      </c>
      <c r="H6093" s="435">
        <f t="shared" si="858"/>
        <v>0.61428210981864706</v>
      </c>
      <c r="I6093" s="577">
        <f t="shared" si="863"/>
        <v>60.9</v>
      </c>
      <c r="J6093" s="573">
        <f t="shared" si="859"/>
        <v>0.99228861632809517</v>
      </c>
    </row>
    <row r="6094" spans="1:10" x14ac:dyDescent="0.25">
      <c r="A6094">
        <f t="shared" si="860"/>
        <v>0.60910038654297971</v>
      </c>
      <c r="B6094" s="2">
        <f t="shared" si="855"/>
        <v>60.909999999996451</v>
      </c>
      <c r="C6094" s="428">
        <f t="shared" si="861"/>
        <v>60.91</v>
      </c>
      <c r="D6094" s="425">
        <f t="shared" si="856"/>
        <v>0.60910038654301513</v>
      </c>
      <c r="E6094" s="433">
        <f t="shared" si="862"/>
        <v>60.91</v>
      </c>
      <c r="F6094" s="430">
        <f t="shared" si="857"/>
        <v>0.61437966643994135</v>
      </c>
      <c r="G6094" s="439">
        <f t="shared" si="863"/>
        <v>60.91</v>
      </c>
      <c r="H6094" s="435">
        <f t="shared" si="858"/>
        <v>0.61437966643994135</v>
      </c>
      <c r="I6094" s="577">
        <f t="shared" si="863"/>
        <v>60.91</v>
      </c>
      <c r="J6094" s="573">
        <f t="shared" si="859"/>
        <v>0.99237392587482276</v>
      </c>
    </row>
    <row r="6095" spans="1:10" x14ac:dyDescent="0.25">
      <c r="A6095">
        <f t="shared" si="860"/>
        <v>0.60920038588634673</v>
      </c>
      <c r="B6095" s="2">
        <f t="shared" si="855"/>
        <v>60.919999999996449</v>
      </c>
      <c r="C6095" s="428">
        <f t="shared" si="861"/>
        <v>60.92</v>
      </c>
      <c r="D6095" s="425">
        <f t="shared" si="856"/>
        <v>0.60920038588638226</v>
      </c>
      <c r="E6095" s="433">
        <f t="shared" si="862"/>
        <v>60.92</v>
      </c>
      <c r="F6095" s="430">
        <f t="shared" si="857"/>
        <v>0.61447722427264562</v>
      </c>
      <c r="G6095" s="439">
        <f t="shared" si="863"/>
        <v>60.92</v>
      </c>
      <c r="H6095" s="435">
        <f t="shared" si="858"/>
        <v>0.61447722427264562</v>
      </c>
      <c r="I6095" s="577">
        <f t="shared" si="863"/>
        <v>60.92</v>
      </c>
      <c r="J6095" s="573">
        <f t="shared" si="859"/>
        <v>0.99245923654760071</v>
      </c>
    </row>
    <row r="6096" spans="1:10" x14ac:dyDescent="0.25">
      <c r="A6096">
        <f t="shared" si="860"/>
        <v>0.60930038523086349</v>
      </c>
      <c r="B6096" s="2">
        <f t="shared" si="855"/>
        <v>60.929999999996447</v>
      </c>
      <c r="C6096" s="428">
        <f t="shared" si="861"/>
        <v>60.93</v>
      </c>
      <c r="D6096" s="425">
        <f t="shared" si="856"/>
        <v>0.60930038523089891</v>
      </c>
      <c r="E6096" s="433">
        <f t="shared" si="862"/>
        <v>60.93</v>
      </c>
      <c r="F6096" s="430">
        <f t="shared" si="857"/>
        <v>0.61457478331613113</v>
      </c>
      <c r="G6096" s="439">
        <f t="shared" si="863"/>
        <v>60.93</v>
      </c>
      <c r="H6096" s="435">
        <f t="shared" si="858"/>
        <v>0.61457478331613113</v>
      </c>
      <c r="I6096" s="577">
        <f t="shared" si="863"/>
        <v>60.93</v>
      </c>
      <c r="J6096" s="573">
        <f t="shared" si="859"/>
        <v>0.99254454834629968</v>
      </c>
    </row>
    <row r="6097" spans="1:10" x14ac:dyDescent="0.25">
      <c r="A6097">
        <f t="shared" si="860"/>
        <v>0.6094003845765279</v>
      </c>
      <c r="B6097" s="2">
        <f t="shared" si="855"/>
        <v>60.939999999996445</v>
      </c>
      <c r="C6097" s="428">
        <f t="shared" si="861"/>
        <v>60.94</v>
      </c>
      <c r="D6097" s="425">
        <f t="shared" si="856"/>
        <v>0.60940038457656343</v>
      </c>
      <c r="E6097" s="433">
        <f t="shared" si="862"/>
        <v>60.94</v>
      </c>
      <c r="F6097" s="430">
        <f t="shared" si="857"/>
        <v>0.61467234356976908</v>
      </c>
      <c r="G6097" s="439">
        <f t="shared" si="863"/>
        <v>60.94</v>
      </c>
      <c r="H6097" s="435">
        <f t="shared" si="858"/>
        <v>0.61467234356976908</v>
      </c>
      <c r="I6097" s="577">
        <f t="shared" si="863"/>
        <v>60.94</v>
      </c>
      <c r="J6097" s="573">
        <f t="shared" si="859"/>
        <v>0.99262986127079023</v>
      </c>
    </row>
    <row r="6098" spans="1:10" x14ac:dyDescent="0.25">
      <c r="A6098">
        <f t="shared" si="860"/>
        <v>0.60950038392333772</v>
      </c>
      <c r="B6098" s="2">
        <f t="shared" si="855"/>
        <v>60.949999999996443</v>
      </c>
      <c r="C6098" s="428">
        <f t="shared" si="861"/>
        <v>60.95</v>
      </c>
      <c r="D6098" s="425">
        <f t="shared" si="856"/>
        <v>0.60950038392337336</v>
      </c>
      <c r="E6098" s="433">
        <f t="shared" si="862"/>
        <v>60.95</v>
      </c>
      <c r="F6098" s="430">
        <f t="shared" si="857"/>
        <v>0.61476990503293139</v>
      </c>
      <c r="G6098" s="439">
        <f t="shared" si="863"/>
        <v>60.95</v>
      </c>
      <c r="H6098" s="435">
        <f t="shared" si="858"/>
        <v>0.61476990503293139</v>
      </c>
      <c r="I6098" s="577">
        <f t="shared" si="863"/>
        <v>60.95</v>
      </c>
      <c r="J6098" s="573">
        <f t="shared" si="859"/>
        <v>0.99271517532094256</v>
      </c>
    </row>
    <row r="6099" spans="1:10" x14ac:dyDescent="0.25">
      <c r="A6099">
        <f t="shared" si="860"/>
        <v>0.60960038327129118</v>
      </c>
      <c r="B6099" s="2">
        <f t="shared" si="855"/>
        <v>60.959999999996441</v>
      </c>
      <c r="C6099" s="428">
        <f t="shared" si="861"/>
        <v>60.96</v>
      </c>
      <c r="D6099" s="425">
        <f t="shared" si="856"/>
        <v>0.60960038327132682</v>
      </c>
      <c r="E6099" s="433">
        <f t="shared" si="862"/>
        <v>60.96</v>
      </c>
      <c r="F6099" s="430">
        <f t="shared" si="857"/>
        <v>0.61486746770499023</v>
      </c>
      <c r="G6099" s="439">
        <f t="shared" si="863"/>
        <v>60.96</v>
      </c>
      <c r="H6099" s="435">
        <f t="shared" si="858"/>
        <v>0.61486746770499023</v>
      </c>
      <c r="I6099" s="577">
        <f t="shared" si="863"/>
        <v>60.96</v>
      </c>
      <c r="J6099" s="573">
        <f t="shared" si="859"/>
        <v>0.99280049049662789</v>
      </c>
    </row>
    <row r="6100" spans="1:10" x14ac:dyDescent="0.25">
      <c r="A6100">
        <f t="shared" si="860"/>
        <v>0.60970038262038595</v>
      </c>
      <c r="B6100" s="2">
        <f t="shared" si="855"/>
        <v>60.969999999996439</v>
      </c>
      <c r="C6100" s="428">
        <f t="shared" si="861"/>
        <v>60.97</v>
      </c>
      <c r="D6100" s="425">
        <f t="shared" si="856"/>
        <v>0.6097003826204217</v>
      </c>
      <c r="E6100" s="433">
        <f t="shared" si="862"/>
        <v>60.97</v>
      </c>
      <c r="F6100" s="430">
        <f t="shared" si="857"/>
        <v>0.61496503158531779</v>
      </c>
      <c r="G6100" s="439">
        <f t="shared" si="863"/>
        <v>60.97</v>
      </c>
      <c r="H6100" s="435">
        <f t="shared" si="858"/>
        <v>0.61496503158531779</v>
      </c>
      <c r="I6100" s="577">
        <f t="shared" si="863"/>
        <v>60.97</v>
      </c>
      <c r="J6100" s="573">
        <f t="shared" si="859"/>
        <v>0.9928858067977161</v>
      </c>
    </row>
    <row r="6101" spans="1:10" x14ac:dyDescent="0.25">
      <c r="A6101">
        <f t="shared" si="860"/>
        <v>0.60980038197062025</v>
      </c>
      <c r="B6101" s="2">
        <f t="shared" si="855"/>
        <v>60.979999999996437</v>
      </c>
      <c r="C6101" s="428">
        <f t="shared" si="861"/>
        <v>60.98</v>
      </c>
      <c r="D6101" s="425">
        <f t="shared" si="856"/>
        <v>0.60980038197065589</v>
      </c>
      <c r="E6101" s="433">
        <f t="shared" si="862"/>
        <v>60.98</v>
      </c>
      <c r="F6101" s="430">
        <f t="shared" si="857"/>
        <v>0.61506259667328711</v>
      </c>
      <c r="G6101" s="439">
        <f t="shared" si="863"/>
        <v>60.98</v>
      </c>
      <c r="H6101" s="435">
        <f t="shared" si="858"/>
        <v>0.61506259667328711</v>
      </c>
      <c r="I6101" s="577">
        <f t="shared" si="863"/>
        <v>60.98</v>
      </c>
      <c r="J6101" s="573">
        <f t="shared" si="859"/>
        <v>0.99297112422407841</v>
      </c>
    </row>
    <row r="6102" spans="1:10" x14ac:dyDescent="0.25">
      <c r="A6102">
        <f t="shared" si="860"/>
        <v>0.60990038132199176</v>
      </c>
      <c r="B6102" s="2">
        <f t="shared" si="855"/>
        <v>60.989999999996435</v>
      </c>
      <c r="C6102" s="428">
        <f t="shared" si="861"/>
        <v>60.99</v>
      </c>
      <c r="D6102" s="425">
        <f t="shared" si="856"/>
        <v>0.60990038132202751</v>
      </c>
      <c r="E6102" s="433">
        <f t="shared" si="862"/>
        <v>60.99</v>
      </c>
      <c r="F6102" s="430">
        <f t="shared" si="857"/>
        <v>0.61516016296827114</v>
      </c>
      <c r="G6102" s="439">
        <f t="shared" si="863"/>
        <v>60.99</v>
      </c>
      <c r="H6102" s="435">
        <f t="shared" si="858"/>
        <v>0.61516016296827114</v>
      </c>
      <c r="I6102" s="577">
        <f t="shared" si="863"/>
        <v>60.99</v>
      </c>
      <c r="J6102" s="573">
        <f t="shared" si="859"/>
        <v>0.99305644277558525</v>
      </c>
    </row>
    <row r="6103" spans="1:10" x14ac:dyDescent="0.25">
      <c r="A6103">
        <f t="shared" si="860"/>
        <v>0.61000038067449858</v>
      </c>
      <c r="B6103" s="2">
        <f t="shared" si="855"/>
        <v>60.999999999996433</v>
      </c>
      <c r="C6103" s="428">
        <f t="shared" si="861"/>
        <v>61</v>
      </c>
      <c r="D6103" s="425">
        <f t="shared" si="856"/>
        <v>0.61000038067453421</v>
      </c>
      <c r="E6103" s="433">
        <f t="shared" si="862"/>
        <v>61</v>
      </c>
      <c r="F6103" s="430">
        <f t="shared" si="857"/>
        <v>0.61525773046964316</v>
      </c>
      <c r="G6103" s="439">
        <f t="shared" si="863"/>
        <v>61</v>
      </c>
      <c r="H6103" s="435">
        <f t="shared" si="858"/>
        <v>0.61525773046964316</v>
      </c>
      <c r="I6103" s="577">
        <f t="shared" si="863"/>
        <v>61</v>
      </c>
      <c r="J6103" s="573">
        <f t="shared" si="859"/>
        <v>0.9931417624521075</v>
      </c>
    </row>
    <row r="6104" spans="1:10" x14ac:dyDescent="0.25">
      <c r="A6104">
        <f t="shared" si="860"/>
        <v>0.6101003800281386</v>
      </c>
      <c r="B6104" s="2">
        <f t="shared" si="855"/>
        <v>61.009999999996431</v>
      </c>
      <c r="C6104" s="428">
        <f t="shared" si="861"/>
        <v>61.01</v>
      </c>
      <c r="D6104" s="425">
        <f t="shared" si="856"/>
        <v>0.61010038002817435</v>
      </c>
      <c r="E6104" s="433">
        <f t="shared" si="862"/>
        <v>61.01</v>
      </c>
      <c r="F6104" s="430">
        <f t="shared" si="857"/>
        <v>0.61535529917677723</v>
      </c>
      <c r="G6104" s="439">
        <f t="shared" si="863"/>
        <v>61.01</v>
      </c>
      <c r="H6104" s="435">
        <f t="shared" si="858"/>
        <v>0.61535529917677723</v>
      </c>
      <c r="I6104" s="577">
        <f t="shared" si="863"/>
        <v>61.01</v>
      </c>
      <c r="J6104" s="573">
        <f t="shared" si="859"/>
        <v>0.99322708325351516</v>
      </c>
    </row>
    <row r="6105" spans="1:10" x14ac:dyDescent="0.25">
      <c r="A6105">
        <f t="shared" si="860"/>
        <v>0.61020037938290994</v>
      </c>
      <c r="B6105" s="2">
        <f t="shared" si="855"/>
        <v>61.019999999996429</v>
      </c>
      <c r="C6105" s="428">
        <f t="shared" si="861"/>
        <v>61.02</v>
      </c>
      <c r="D6105" s="425">
        <f t="shared" si="856"/>
        <v>0.61020037938294558</v>
      </c>
      <c r="E6105" s="433">
        <f t="shared" si="862"/>
        <v>61.02</v>
      </c>
      <c r="F6105" s="430">
        <f t="shared" si="857"/>
        <v>0.61545286908904728</v>
      </c>
      <c r="G6105" s="439">
        <f t="shared" si="863"/>
        <v>61.02</v>
      </c>
      <c r="H6105" s="435">
        <f t="shared" si="858"/>
        <v>0.61545286908904728</v>
      </c>
      <c r="I6105" s="577">
        <f t="shared" si="863"/>
        <v>61.02</v>
      </c>
      <c r="J6105" s="573">
        <f t="shared" si="859"/>
        <v>0.99331240517967967</v>
      </c>
    </row>
    <row r="6106" spans="1:10" x14ac:dyDescent="0.25">
      <c r="A6106">
        <f t="shared" si="860"/>
        <v>0.61030037873881027</v>
      </c>
      <c r="B6106" s="2">
        <f t="shared" si="855"/>
        <v>61.029999999996427</v>
      </c>
      <c r="C6106" s="428">
        <f t="shared" si="861"/>
        <v>61.03</v>
      </c>
      <c r="D6106" s="425">
        <f t="shared" si="856"/>
        <v>0.61030037873884591</v>
      </c>
      <c r="E6106" s="433">
        <f t="shared" si="862"/>
        <v>61.03</v>
      </c>
      <c r="F6106" s="430">
        <f t="shared" si="857"/>
        <v>0.61555044020582772</v>
      </c>
      <c r="G6106" s="439">
        <f t="shared" si="863"/>
        <v>61.03</v>
      </c>
      <c r="H6106" s="435">
        <f t="shared" si="858"/>
        <v>0.61555044020582772</v>
      </c>
      <c r="I6106" s="577">
        <f t="shared" si="863"/>
        <v>61.03</v>
      </c>
      <c r="J6106" s="573">
        <f t="shared" si="859"/>
        <v>0.99339772823047168</v>
      </c>
    </row>
    <row r="6107" spans="1:10" x14ac:dyDescent="0.25">
      <c r="A6107">
        <f t="shared" si="860"/>
        <v>0.61040037809583769</v>
      </c>
      <c r="B6107" s="2">
        <f t="shared" si="855"/>
        <v>61.039999999996425</v>
      </c>
      <c r="C6107" s="428">
        <f t="shared" si="861"/>
        <v>61.04</v>
      </c>
      <c r="D6107" s="425">
        <f t="shared" si="856"/>
        <v>0.61040037809587344</v>
      </c>
      <c r="E6107" s="433">
        <f t="shared" si="862"/>
        <v>61.04</v>
      </c>
      <c r="F6107" s="430">
        <f t="shared" si="857"/>
        <v>0.61564801252649326</v>
      </c>
      <c r="G6107" s="439">
        <f t="shared" si="863"/>
        <v>61.04</v>
      </c>
      <c r="H6107" s="435">
        <f t="shared" si="858"/>
        <v>0.61564801252649326</v>
      </c>
      <c r="I6107" s="577">
        <f t="shared" si="863"/>
        <v>61.04</v>
      </c>
      <c r="J6107" s="573">
        <f t="shared" si="859"/>
        <v>0.99348305240576162</v>
      </c>
    </row>
    <row r="6108" spans="1:10" x14ac:dyDescent="0.25">
      <c r="A6108">
        <f t="shared" si="860"/>
        <v>0.61050037745399033</v>
      </c>
      <c r="B6108" s="2">
        <f t="shared" si="855"/>
        <v>61.049999999996423</v>
      </c>
      <c r="C6108" s="428">
        <f t="shared" si="861"/>
        <v>61.05</v>
      </c>
      <c r="D6108" s="425">
        <f t="shared" si="856"/>
        <v>0.61050037745402608</v>
      </c>
      <c r="E6108" s="433">
        <f t="shared" si="862"/>
        <v>61.05</v>
      </c>
      <c r="F6108" s="430">
        <f t="shared" si="857"/>
        <v>0.61574558605041907</v>
      </c>
      <c r="G6108" s="439">
        <f t="shared" si="863"/>
        <v>61.05</v>
      </c>
      <c r="H6108" s="435">
        <f t="shared" si="858"/>
        <v>0.61574558605041907</v>
      </c>
      <c r="I6108" s="577">
        <f t="shared" si="863"/>
        <v>61.05</v>
      </c>
      <c r="J6108" s="573">
        <f t="shared" si="859"/>
        <v>0.99356837770542039</v>
      </c>
    </row>
    <row r="6109" spans="1:10" x14ac:dyDescent="0.25">
      <c r="A6109">
        <f t="shared" si="860"/>
        <v>0.61060037681326595</v>
      </c>
      <c r="B6109" s="2">
        <f t="shared" si="855"/>
        <v>61.059999999996421</v>
      </c>
      <c r="C6109" s="428">
        <f t="shared" si="861"/>
        <v>61.06</v>
      </c>
      <c r="D6109" s="425">
        <f t="shared" si="856"/>
        <v>0.61060037681330182</v>
      </c>
      <c r="E6109" s="433">
        <f t="shared" si="862"/>
        <v>61.06</v>
      </c>
      <c r="F6109" s="430">
        <f t="shared" si="857"/>
        <v>0.61584316077698054</v>
      </c>
      <c r="G6109" s="439">
        <f t="shared" si="863"/>
        <v>61.06</v>
      </c>
      <c r="H6109" s="435">
        <f t="shared" si="858"/>
        <v>0.61584316077698054</v>
      </c>
      <c r="I6109" s="577">
        <f t="shared" si="863"/>
        <v>61.06</v>
      </c>
      <c r="J6109" s="573">
        <f t="shared" si="859"/>
        <v>0.99365370412931897</v>
      </c>
    </row>
    <row r="6110" spans="1:10" x14ac:dyDescent="0.25">
      <c r="A6110">
        <f t="shared" si="860"/>
        <v>0.61070037617366268</v>
      </c>
      <c r="B6110" s="2">
        <f t="shared" si="855"/>
        <v>61.069999999996419</v>
      </c>
      <c r="C6110" s="428">
        <f t="shared" si="861"/>
        <v>61.07</v>
      </c>
      <c r="D6110" s="425">
        <f t="shared" si="856"/>
        <v>0.61070037617369843</v>
      </c>
      <c r="E6110" s="433">
        <f t="shared" si="862"/>
        <v>61.07</v>
      </c>
      <c r="F6110" s="430">
        <f t="shared" si="857"/>
        <v>0.61594073670555327</v>
      </c>
      <c r="G6110" s="439">
        <f t="shared" si="863"/>
        <v>61.07</v>
      </c>
      <c r="H6110" s="435">
        <f t="shared" si="858"/>
        <v>0.61594073670555327</v>
      </c>
      <c r="I6110" s="577">
        <f t="shared" si="863"/>
        <v>61.07</v>
      </c>
      <c r="J6110" s="573">
        <f t="shared" si="859"/>
        <v>0.99373903167732791</v>
      </c>
    </row>
    <row r="6111" spans="1:10" x14ac:dyDescent="0.25">
      <c r="A6111">
        <f t="shared" si="860"/>
        <v>0.6108003755351783</v>
      </c>
      <c r="B6111" s="2">
        <f t="shared" si="855"/>
        <v>61.079999999996417</v>
      </c>
      <c r="C6111" s="428">
        <f t="shared" si="861"/>
        <v>61.08</v>
      </c>
      <c r="D6111" s="425">
        <f t="shared" si="856"/>
        <v>0.61080037553521416</v>
      </c>
      <c r="E6111" s="433">
        <f t="shared" si="862"/>
        <v>61.08</v>
      </c>
      <c r="F6111" s="430">
        <f t="shared" si="857"/>
        <v>0.61603831383551344</v>
      </c>
      <c r="G6111" s="439">
        <f t="shared" si="863"/>
        <v>61.08</v>
      </c>
      <c r="H6111" s="435">
        <f t="shared" si="858"/>
        <v>0.61603831383551344</v>
      </c>
      <c r="I6111" s="577">
        <f t="shared" si="863"/>
        <v>61.08</v>
      </c>
      <c r="J6111" s="573">
        <f t="shared" si="859"/>
        <v>0.9938243603493182</v>
      </c>
    </row>
    <row r="6112" spans="1:10" x14ac:dyDescent="0.25">
      <c r="A6112">
        <f t="shared" si="860"/>
        <v>0.61090037489781102</v>
      </c>
      <c r="B6112" s="2">
        <f t="shared" ref="B6112:B6175" si="864">B6111+0.01</f>
        <v>61.089999999996415</v>
      </c>
      <c r="C6112" s="428">
        <f t="shared" si="861"/>
        <v>61.09</v>
      </c>
      <c r="D6112" s="425">
        <f t="shared" si="856"/>
        <v>0.61090037489784699</v>
      </c>
      <c r="E6112" s="433">
        <f t="shared" si="862"/>
        <v>61.09</v>
      </c>
      <c r="F6112" s="430">
        <f t="shared" si="857"/>
        <v>0.61613589216623754</v>
      </c>
      <c r="G6112" s="439">
        <f t="shared" si="863"/>
        <v>61.09</v>
      </c>
      <c r="H6112" s="435">
        <f t="shared" si="858"/>
        <v>0.61613589216623754</v>
      </c>
      <c r="I6112" s="577">
        <f t="shared" si="863"/>
        <v>61.09</v>
      </c>
      <c r="J6112" s="573">
        <f t="shared" si="859"/>
        <v>0.99390969014516084</v>
      </c>
    </row>
    <row r="6113" spans="1:10" x14ac:dyDescent="0.25">
      <c r="A6113">
        <f t="shared" si="860"/>
        <v>0.61100037426155873</v>
      </c>
      <c r="B6113" s="2">
        <f t="shared" si="864"/>
        <v>61.099999999996413</v>
      </c>
      <c r="C6113" s="428">
        <f t="shared" si="861"/>
        <v>61.1</v>
      </c>
      <c r="D6113" s="425">
        <f t="shared" si="856"/>
        <v>0.6110003742615947</v>
      </c>
      <c r="E6113" s="433">
        <f t="shared" si="862"/>
        <v>61.1</v>
      </c>
      <c r="F6113" s="430">
        <f t="shared" si="857"/>
        <v>0.61623347169710208</v>
      </c>
      <c r="G6113" s="439">
        <f t="shared" si="863"/>
        <v>61.1</v>
      </c>
      <c r="H6113" s="435">
        <f t="shared" si="858"/>
        <v>0.61623347169710208</v>
      </c>
      <c r="I6113" s="577">
        <f t="shared" si="863"/>
        <v>61.1</v>
      </c>
      <c r="J6113" s="573">
        <f t="shared" si="859"/>
        <v>0.99399502106472615</v>
      </c>
    </row>
    <row r="6114" spans="1:10" x14ac:dyDescent="0.25">
      <c r="A6114">
        <f t="shared" si="860"/>
        <v>0.61110037362641945</v>
      </c>
      <c r="B6114" s="2">
        <f t="shared" si="864"/>
        <v>61.109999999996411</v>
      </c>
      <c r="C6114" s="428">
        <f t="shared" si="861"/>
        <v>61.11</v>
      </c>
      <c r="D6114" s="425">
        <f t="shared" si="856"/>
        <v>0.61110037362645531</v>
      </c>
      <c r="E6114" s="433">
        <f t="shared" si="862"/>
        <v>61.11</v>
      </c>
      <c r="F6114" s="430">
        <f t="shared" si="857"/>
        <v>0.61633105242748421</v>
      </c>
      <c r="G6114" s="439">
        <f t="shared" si="863"/>
        <v>61.11</v>
      </c>
      <c r="H6114" s="435">
        <f t="shared" si="858"/>
        <v>0.61633105242748421</v>
      </c>
      <c r="I6114" s="577">
        <f t="shared" si="863"/>
        <v>61.11</v>
      </c>
      <c r="J6114" s="573">
        <f t="shared" si="859"/>
        <v>0.99408035310788556</v>
      </c>
    </row>
    <row r="6115" spans="1:10" x14ac:dyDescent="0.25">
      <c r="A6115">
        <f t="shared" si="860"/>
        <v>0.61120037299239105</v>
      </c>
      <c r="B6115" s="2">
        <f t="shared" si="864"/>
        <v>61.119999999996409</v>
      </c>
      <c r="C6115" s="428">
        <f t="shared" si="861"/>
        <v>61.12</v>
      </c>
      <c r="D6115" s="425">
        <f t="shared" si="856"/>
        <v>0.61120037299242702</v>
      </c>
      <c r="E6115" s="433">
        <f t="shared" si="862"/>
        <v>61.12</v>
      </c>
      <c r="F6115" s="430">
        <f t="shared" si="857"/>
        <v>0.61642863435676132</v>
      </c>
      <c r="G6115" s="439">
        <f t="shared" si="863"/>
        <v>61.12</v>
      </c>
      <c r="H6115" s="435">
        <f t="shared" si="858"/>
        <v>0.61642863435676132</v>
      </c>
      <c r="I6115" s="577">
        <f t="shared" si="863"/>
        <v>61.12</v>
      </c>
      <c r="J6115" s="573">
        <f t="shared" si="859"/>
        <v>0.99416568627450974</v>
      </c>
    </row>
    <row r="6116" spans="1:10" x14ac:dyDescent="0.25">
      <c r="A6116">
        <f t="shared" si="860"/>
        <v>0.61130037235947177</v>
      </c>
      <c r="B6116" s="2">
        <f t="shared" si="864"/>
        <v>61.129999999996407</v>
      </c>
      <c r="C6116" s="428">
        <f t="shared" si="861"/>
        <v>61.13</v>
      </c>
      <c r="D6116" s="425">
        <f t="shared" si="856"/>
        <v>0.61130037235950774</v>
      </c>
      <c r="E6116" s="433">
        <f t="shared" si="862"/>
        <v>61.13</v>
      </c>
      <c r="F6116" s="430">
        <f t="shared" si="857"/>
        <v>0.61652621748431102</v>
      </c>
      <c r="G6116" s="439">
        <f t="shared" si="863"/>
        <v>61.13</v>
      </c>
      <c r="H6116" s="435">
        <f t="shared" si="858"/>
        <v>0.61652621748431102</v>
      </c>
      <c r="I6116" s="577">
        <f t="shared" si="863"/>
        <v>61.13</v>
      </c>
      <c r="J6116" s="573">
        <f t="shared" si="859"/>
        <v>0.9942510205644699</v>
      </c>
    </row>
    <row r="6117" spans="1:10" x14ac:dyDescent="0.25">
      <c r="A6117">
        <f t="shared" si="860"/>
        <v>0.61140037172765938</v>
      </c>
      <c r="B6117" s="2">
        <f t="shared" si="864"/>
        <v>61.139999999996405</v>
      </c>
      <c r="C6117" s="428">
        <f t="shared" si="861"/>
        <v>61.14</v>
      </c>
      <c r="D6117" s="425">
        <f t="shared" si="856"/>
        <v>0.61140037172769546</v>
      </c>
      <c r="E6117" s="433">
        <f t="shared" si="862"/>
        <v>61.14</v>
      </c>
      <c r="F6117" s="430">
        <f t="shared" si="857"/>
        <v>0.61662380180951148</v>
      </c>
      <c r="G6117" s="439">
        <f t="shared" si="863"/>
        <v>61.14</v>
      </c>
      <c r="H6117" s="435">
        <f t="shared" si="858"/>
        <v>0.61662380180951148</v>
      </c>
      <c r="I6117" s="577">
        <f t="shared" si="863"/>
        <v>61.14</v>
      </c>
      <c r="J6117" s="573">
        <f t="shared" si="859"/>
        <v>0.99433635597763637</v>
      </c>
    </row>
    <row r="6118" spans="1:10" x14ac:dyDescent="0.25">
      <c r="A6118">
        <f t="shared" si="860"/>
        <v>0.6115003710969521</v>
      </c>
      <c r="B6118" s="2">
        <f t="shared" si="864"/>
        <v>61.149999999996403</v>
      </c>
      <c r="C6118" s="428">
        <f t="shared" si="861"/>
        <v>61.15</v>
      </c>
      <c r="D6118" s="425">
        <f t="shared" si="856"/>
        <v>0.61150037109698807</v>
      </c>
      <c r="E6118" s="433">
        <f t="shared" si="862"/>
        <v>61.15</v>
      </c>
      <c r="F6118" s="430">
        <f t="shared" si="857"/>
        <v>0.61672138733174109</v>
      </c>
      <c r="G6118" s="439">
        <f t="shared" si="863"/>
        <v>61.15</v>
      </c>
      <c r="H6118" s="435">
        <f t="shared" si="858"/>
        <v>0.61672138733174109</v>
      </c>
      <c r="I6118" s="577">
        <f t="shared" si="863"/>
        <v>61.15</v>
      </c>
      <c r="J6118" s="573">
        <f t="shared" si="859"/>
        <v>0.99442169251388102</v>
      </c>
    </row>
    <row r="6119" spans="1:10" x14ac:dyDescent="0.25">
      <c r="A6119">
        <f t="shared" si="860"/>
        <v>0.61160037046734772</v>
      </c>
      <c r="B6119" s="2">
        <f t="shared" si="864"/>
        <v>61.159999999996401</v>
      </c>
      <c r="C6119" s="428">
        <f t="shared" si="861"/>
        <v>61.16</v>
      </c>
      <c r="D6119" s="425">
        <f t="shared" si="856"/>
        <v>0.61160037046738369</v>
      </c>
      <c r="E6119" s="433">
        <f t="shared" si="862"/>
        <v>61.16</v>
      </c>
      <c r="F6119" s="430">
        <f t="shared" si="857"/>
        <v>0.61681897405037833</v>
      </c>
      <c r="G6119" s="439">
        <f t="shared" si="863"/>
        <v>61.16</v>
      </c>
      <c r="H6119" s="435">
        <f t="shared" si="858"/>
        <v>0.61681897405037833</v>
      </c>
      <c r="I6119" s="577">
        <f t="shared" si="863"/>
        <v>61.16</v>
      </c>
      <c r="J6119" s="573">
        <f t="shared" si="859"/>
        <v>0.99450703017307407</v>
      </c>
    </row>
    <row r="6120" spans="1:10" x14ac:dyDescent="0.25">
      <c r="A6120">
        <f t="shared" si="860"/>
        <v>0.61170036983884446</v>
      </c>
      <c r="B6120" s="2">
        <f t="shared" si="864"/>
        <v>61.169999999996399</v>
      </c>
      <c r="C6120" s="428">
        <f t="shared" si="861"/>
        <v>61.17</v>
      </c>
      <c r="D6120" s="425">
        <f t="shared" si="856"/>
        <v>0.61170036983888032</v>
      </c>
      <c r="E6120" s="433">
        <f t="shared" si="862"/>
        <v>61.17</v>
      </c>
      <c r="F6120" s="430">
        <f t="shared" si="857"/>
        <v>0.61691656196480249</v>
      </c>
      <c r="G6120" s="439">
        <f t="shared" si="863"/>
        <v>61.17</v>
      </c>
      <c r="H6120" s="435">
        <f t="shared" si="858"/>
        <v>0.61691656196480249</v>
      </c>
      <c r="I6120" s="577">
        <f t="shared" si="863"/>
        <v>61.17</v>
      </c>
      <c r="J6120" s="573">
        <f t="shared" si="859"/>
        <v>0.99459236895508685</v>
      </c>
    </row>
    <row r="6121" spans="1:10" x14ac:dyDescent="0.25">
      <c r="A6121">
        <f t="shared" si="860"/>
        <v>0.6118003692114401</v>
      </c>
      <c r="B6121" s="2">
        <f t="shared" si="864"/>
        <v>61.179999999996397</v>
      </c>
      <c r="C6121" s="428">
        <f t="shared" si="861"/>
        <v>61.18</v>
      </c>
      <c r="D6121" s="425">
        <f t="shared" si="856"/>
        <v>0.61180036921147618</v>
      </c>
      <c r="E6121" s="433">
        <f t="shared" si="862"/>
        <v>61.18</v>
      </c>
      <c r="F6121" s="430">
        <f t="shared" si="857"/>
        <v>0.61701415107439261</v>
      </c>
      <c r="G6121" s="439">
        <f t="shared" si="863"/>
        <v>61.18</v>
      </c>
      <c r="H6121" s="435">
        <f t="shared" si="858"/>
        <v>0.61701415107439261</v>
      </c>
      <c r="I6121" s="577">
        <f t="shared" si="863"/>
        <v>61.18</v>
      </c>
      <c r="J6121" s="573">
        <f t="shared" si="859"/>
        <v>0.99467770885979012</v>
      </c>
    </row>
    <row r="6122" spans="1:10" x14ac:dyDescent="0.25">
      <c r="A6122">
        <f t="shared" si="860"/>
        <v>0.61190036858513286</v>
      </c>
      <c r="B6122" s="2">
        <f t="shared" si="864"/>
        <v>61.189999999996395</v>
      </c>
      <c r="C6122" s="428">
        <f t="shared" si="861"/>
        <v>61.19</v>
      </c>
      <c r="D6122" s="425">
        <f t="shared" si="856"/>
        <v>0.61190036858516883</v>
      </c>
      <c r="E6122" s="433">
        <f t="shared" si="862"/>
        <v>61.19</v>
      </c>
      <c r="F6122" s="430">
        <f t="shared" si="857"/>
        <v>0.61711174137852853</v>
      </c>
      <c r="G6122" s="439">
        <f t="shared" si="863"/>
        <v>61.19</v>
      </c>
      <c r="H6122" s="435">
        <f t="shared" si="858"/>
        <v>0.61711174137852853</v>
      </c>
      <c r="I6122" s="577">
        <f t="shared" si="863"/>
        <v>61.19</v>
      </c>
      <c r="J6122" s="573">
        <f t="shared" si="859"/>
        <v>0.99476304988705533</v>
      </c>
    </row>
    <row r="6123" spans="1:10" x14ac:dyDescent="0.25">
      <c r="A6123">
        <f t="shared" si="860"/>
        <v>0.61200036795992074</v>
      </c>
      <c r="B6123" s="2">
        <f t="shared" si="864"/>
        <v>61.199999999996393</v>
      </c>
      <c r="C6123" s="428">
        <f t="shared" si="861"/>
        <v>61.2</v>
      </c>
      <c r="D6123" s="425">
        <f t="shared" si="856"/>
        <v>0.61200036795995683</v>
      </c>
      <c r="E6123" s="433">
        <f t="shared" si="862"/>
        <v>61.2</v>
      </c>
      <c r="F6123" s="430">
        <f t="shared" si="857"/>
        <v>0.6172093328765903</v>
      </c>
      <c r="G6123" s="439">
        <f t="shared" si="863"/>
        <v>61.2</v>
      </c>
      <c r="H6123" s="435">
        <f t="shared" si="858"/>
        <v>0.6172093328765903</v>
      </c>
      <c r="I6123" s="577">
        <f t="shared" si="863"/>
        <v>61.2</v>
      </c>
      <c r="J6123" s="573">
        <f t="shared" si="859"/>
        <v>0.99484839203675335</v>
      </c>
    </row>
    <row r="6124" spans="1:10" x14ac:dyDescent="0.25">
      <c r="A6124">
        <f t="shared" si="860"/>
        <v>0.61210036733580164</v>
      </c>
      <c r="B6124" s="2">
        <f t="shared" si="864"/>
        <v>61.209999999996391</v>
      </c>
      <c r="C6124" s="428">
        <f t="shared" si="861"/>
        <v>61.21</v>
      </c>
      <c r="D6124" s="425">
        <f t="shared" si="856"/>
        <v>0.61210036733583784</v>
      </c>
      <c r="E6124" s="433">
        <f t="shared" si="862"/>
        <v>61.21</v>
      </c>
      <c r="F6124" s="430">
        <f t="shared" si="857"/>
        <v>0.61730692556795819</v>
      </c>
      <c r="G6124" s="439">
        <f t="shared" si="863"/>
        <v>61.21</v>
      </c>
      <c r="H6124" s="435">
        <f t="shared" si="858"/>
        <v>0.61730692556795819</v>
      </c>
      <c r="I6124" s="577">
        <f t="shared" si="863"/>
        <v>61.21</v>
      </c>
      <c r="J6124" s="573">
        <f t="shared" si="859"/>
        <v>0.99493373530875562</v>
      </c>
    </row>
    <row r="6125" spans="1:10" x14ac:dyDescent="0.25">
      <c r="A6125">
        <f t="shared" si="860"/>
        <v>0.61220036671277389</v>
      </c>
      <c r="B6125" s="2">
        <f t="shared" si="864"/>
        <v>61.219999999996389</v>
      </c>
      <c r="C6125" s="428">
        <f t="shared" si="861"/>
        <v>61.22</v>
      </c>
      <c r="D6125" s="425">
        <f t="shared" si="856"/>
        <v>0.61220036671280997</v>
      </c>
      <c r="E6125" s="433">
        <f t="shared" si="862"/>
        <v>61.22</v>
      </c>
      <c r="F6125" s="430">
        <f t="shared" si="857"/>
        <v>0.6174045194520128</v>
      </c>
      <c r="G6125" s="439">
        <f t="shared" si="863"/>
        <v>61.22</v>
      </c>
      <c r="H6125" s="435">
        <f t="shared" si="858"/>
        <v>0.6174045194520128</v>
      </c>
      <c r="I6125" s="577">
        <f t="shared" si="863"/>
        <v>61.22</v>
      </c>
      <c r="J6125" s="573">
        <f t="shared" si="859"/>
        <v>0.99501907970293246</v>
      </c>
    </row>
    <row r="6126" spans="1:10" x14ac:dyDescent="0.25">
      <c r="A6126">
        <f t="shared" si="860"/>
        <v>0.61230036609083516</v>
      </c>
      <c r="B6126" s="2">
        <f t="shared" si="864"/>
        <v>61.229999999996387</v>
      </c>
      <c r="C6126" s="428">
        <f t="shared" si="861"/>
        <v>61.23</v>
      </c>
      <c r="D6126" s="425">
        <f t="shared" si="856"/>
        <v>0.61230036609087124</v>
      </c>
      <c r="E6126" s="433">
        <f t="shared" si="862"/>
        <v>61.23</v>
      </c>
      <c r="F6126" s="430">
        <f t="shared" si="857"/>
        <v>0.6175021145281353</v>
      </c>
      <c r="G6126" s="439">
        <f t="shared" si="863"/>
        <v>61.23</v>
      </c>
      <c r="H6126" s="435">
        <f t="shared" si="858"/>
        <v>0.6175021145281353</v>
      </c>
      <c r="I6126" s="577">
        <f t="shared" si="863"/>
        <v>61.23</v>
      </c>
      <c r="J6126" s="573">
        <f t="shared" si="859"/>
        <v>0.99510442521915554</v>
      </c>
    </row>
    <row r="6127" spans="1:10" x14ac:dyDescent="0.25">
      <c r="A6127">
        <f t="shared" si="860"/>
        <v>0.61240036546998367</v>
      </c>
      <c r="B6127" s="2">
        <f t="shared" si="864"/>
        <v>61.239999999996385</v>
      </c>
      <c r="C6127" s="428">
        <f t="shared" si="861"/>
        <v>61.24</v>
      </c>
      <c r="D6127" s="425">
        <f t="shared" si="856"/>
        <v>0.61240036547001986</v>
      </c>
      <c r="E6127" s="433">
        <f t="shared" si="862"/>
        <v>61.24</v>
      </c>
      <c r="F6127" s="430">
        <f t="shared" si="857"/>
        <v>0.61759971079570686</v>
      </c>
      <c r="G6127" s="439">
        <f t="shared" si="863"/>
        <v>61.24</v>
      </c>
      <c r="H6127" s="435">
        <f t="shared" si="858"/>
        <v>0.61759971079570686</v>
      </c>
      <c r="I6127" s="577">
        <f t="shared" si="863"/>
        <v>61.24</v>
      </c>
      <c r="J6127" s="573">
        <f t="shared" si="859"/>
        <v>0.99518977185729596</v>
      </c>
    </row>
    <row r="6128" spans="1:10" x14ac:dyDescent="0.25">
      <c r="A6128">
        <f t="shared" si="860"/>
        <v>0.61250036485021753</v>
      </c>
      <c r="B6128" s="2">
        <f t="shared" si="864"/>
        <v>61.249999999996383</v>
      </c>
      <c r="C6128" s="428">
        <f t="shared" si="861"/>
        <v>61.25</v>
      </c>
      <c r="D6128" s="425">
        <f t="shared" si="856"/>
        <v>0.61250036485025361</v>
      </c>
      <c r="E6128" s="433">
        <f t="shared" si="862"/>
        <v>61.25</v>
      </c>
      <c r="F6128" s="430">
        <f t="shared" si="857"/>
        <v>0.61769730825410907</v>
      </c>
      <c r="G6128" s="439">
        <f t="shared" si="863"/>
        <v>61.25</v>
      </c>
      <c r="H6128" s="435">
        <f t="shared" si="858"/>
        <v>0.61769730825410907</v>
      </c>
      <c r="I6128" s="577">
        <f t="shared" si="863"/>
        <v>61.25</v>
      </c>
      <c r="J6128" s="573">
        <f t="shared" si="859"/>
        <v>0.99527511961722492</v>
      </c>
    </row>
    <row r="6129" spans="1:10" x14ac:dyDescent="0.25">
      <c r="A6129">
        <f t="shared" si="860"/>
        <v>0.61260036423153463</v>
      </c>
      <c r="B6129" s="2">
        <f t="shared" si="864"/>
        <v>61.259999999996381</v>
      </c>
      <c r="C6129" s="428">
        <f t="shared" si="861"/>
        <v>61.26</v>
      </c>
      <c r="D6129" s="425">
        <f t="shared" si="856"/>
        <v>0.61260036423157083</v>
      </c>
      <c r="E6129" s="433">
        <f t="shared" si="862"/>
        <v>61.26</v>
      </c>
      <c r="F6129" s="430">
        <f t="shared" si="857"/>
        <v>0.61779490690272387</v>
      </c>
      <c r="G6129" s="439">
        <f t="shared" si="863"/>
        <v>61.26</v>
      </c>
      <c r="H6129" s="435">
        <f t="shared" si="858"/>
        <v>0.61779490690272387</v>
      </c>
      <c r="I6129" s="577">
        <f t="shared" si="863"/>
        <v>61.26</v>
      </c>
      <c r="J6129" s="573">
        <f t="shared" si="859"/>
        <v>0.99536046849881343</v>
      </c>
    </row>
    <row r="6130" spans="1:10" x14ac:dyDescent="0.25">
      <c r="A6130">
        <f t="shared" si="860"/>
        <v>0.6127003636139331</v>
      </c>
      <c r="B6130" s="2">
        <f t="shared" si="864"/>
        <v>61.269999999996379</v>
      </c>
      <c r="C6130" s="428">
        <f t="shared" si="861"/>
        <v>61.27</v>
      </c>
      <c r="D6130" s="425">
        <f t="shared" si="856"/>
        <v>0.61270036361396929</v>
      </c>
      <c r="E6130" s="433">
        <f t="shared" si="862"/>
        <v>61.27</v>
      </c>
      <c r="F6130" s="430">
        <f t="shared" si="857"/>
        <v>0.61789250674093377</v>
      </c>
      <c r="G6130" s="439">
        <f t="shared" si="863"/>
        <v>61.27</v>
      </c>
      <c r="H6130" s="435">
        <f t="shared" si="858"/>
        <v>0.61789250674093377</v>
      </c>
      <c r="I6130" s="577">
        <f t="shared" si="863"/>
        <v>61.27</v>
      </c>
      <c r="J6130" s="573">
        <f t="shared" si="859"/>
        <v>0.99544581850193292</v>
      </c>
    </row>
    <row r="6131" spans="1:10" x14ac:dyDescent="0.25">
      <c r="A6131">
        <f t="shared" si="860"/>
        <v>0.61280036299741103</v>
      </c>
      <c r="B6131" s="2">
        <f t="shared" si="864"/>
        <v>61.279999999996377</v>
      </c>
      <c r="C6131" s="428">
        <f t="shared" si="861"/>
        <v>61.28</v>
      </c>
      <c r="D6131" s="425">
        <f t="shared" si="856"/>
        <v>0.61280036299744722</v>
      </c>
      <c r="E6131" s="433">
        <f t="shared" si="862"/>
        <v>61.28</v>
      </c>
      <c r="F6131" s="430">
        <f t="shared" si="857"/>
        <v>0.61799010776812102</v>
      </c>
      <c r="G6131" s="439">
        <f t="shared" si="863"/>
        <v>61.28</v>
      </c>
      <c r="H6131" s="435">
        <f t="shared" si="858"/>
        <v>0.61799010776812102</v>
      </c>
      <c r="I6131" s="577">
        <f t="shared" si="863"/>
        <v>61.28</v>
      </c>
      <c r="J6131" s="573">
        <f t="shared" si="859"/>
        <v>0.99553116962645427</v>
      </c>
    </row>
    <row r="6132" spans="1:10" x14ac:dyDescent="0.25">
      <c r="A6132">
        <f t="shared" si="860"/>
        <v>0.61290036238196643</v>
      </c>
      <c r="B6132" s="2">
        <f t="shared" si="864"/>
        <v>61.289999999996375</v>
      </c>
      <c r="C6132" s="428">
        <f t="shared" si="861"/>
        <v>61.29</v>
      </c>
      <c r="D6132" s="425">
        <f t="shared" si="856"/>
        <v>0.61290036238200274</v>
      </c>
      <c r="E6132" s="433">
        <f t="shared" si="862"/>
        <v>61.29</v>
      </c>
      <c r="F6132" s="430">
        <f t="shared" si="857"/>
        <v>0.61808770998366902</v>
      </c>
      <c r="G6132" s="439">
        <f t="shared" si="863"/>
        <v>61.29</v>
      </c>
      <c r="H6132" s="435">
        <f t="shared" si="858"/>
        <v>0.61808770998366902</v>
      </c>
      <c r="I6132" s="577">
        <f t="shared" si="863"/>
        <v>61.29</v>
      </c>
      <c r="J6132" s="573">
        <f t="shared" si="859"/>
        <v>0.99561652187224914</v>
      </c>
    </row>
    <row r="6133" spans="1:10" x14ac:dyDescent="0.25">
      <c r="A6133">
        <f t="shared" si="860"/>
        <v>0.61300036176759731</v>
      </c>
      <c r="B6133" s="2">
        <f t="shared" si="864"/>
        <v>61.299999999996373</v>
      </c>
      <c r="C6133" s="428">
        <f t="shared" si="861"/>
        <v>61.3</v>
      </c>
      <c r="D6133" s="425">
        <f t="shared" si="856"/>
        <v>0.61300036176763362</v>
      </c>
      <c r="E6133" s="433">
        <f t="shared" si="862"/>
        <v>61.3</v>
      </c>
      <c r="F6133" s="430">
        <f t="shared" si="857"/>
        <v>0.61818531338696048</v>
      </c>
      <c r="G6133" s="439">
        <f t="shared" si="863"/>
        <v>61.3</v>
      </c>
      <c r="H6133" s="435">
        <f t="shared" si="858"/>
        <v>0.61818531338696048</v>
      </c>
      <c r="I6133" s="577">
        <f t="shared" si="863"/>
        <v>61.3</v>
      </c>
      <c r="J6133" s="573">
        <f t="shared" si="859"/>
        <v>0.99570187523918863</v>
      </c>
    </row>
    <row r="6134" spans="1:10" x14ac:dyDescent="0.25">
      <c r="A6134">
        <f t="shared" si="860"/>
        <v>0.61310036115430189</v>
      </c>
      <c r="B6134" s="2">
        <f t="shared" si="864"/>
        <v>61.309999999996371</v>
      </c>
      <c r="C6134" s="428">
        <f t="shared" si="861"/>
        <v>61.31</v>
      </c>
      <c r="D6134" s="425">
        <f t="shared" si="856"/>
        <v>0.61310036115433819</v>
      </c>
      <c r="E6134" s="433">
        <f t="shared" si="862"/>
        <v>61.31</v>
      </c>
      <c r="F6134" s="430">
        <f t="shared" si="857"/>
        <v>0.61828291797737966</v>
      </c>
      <c r="G6134" s="439">
        <f t="shared" si="863"/>
        <v>61.31</v>
      </c>
      <c r="H6134" s="435">
        <f t="shared" si="858"/>
        <v>0.61828291797737966</v>
      </c>
      <c r="I6134" s="577">
        <f t="shared" si="863"/>
        <v>61.31</v>
      </c>
      <c r="J6134" s="573">
        <f t="shared" si="859"/>
        <v>0.99578722972714395</v>
      </c>
    </row>
    <row r="6135" spans="1:10" x14ac:dyDescent="0.25">
      <c r="A6135">
        <f t="shared" si="860"/>
        <v>0.61320036054207816</v>
      </c>
      <c r="B6135" s="2">
        <f t="shared" si="864"/>
        <v>61.319999999996369</v>
      </c>
      <c r="C6135" s="428">
        <f t="shared" si="861"/>
        <v>61.32</v>
      </c>
      <c r="D6135" s="425">
        <f t="shared" si="856"/>
        <v>0.61320036054211458</v>
      </c>
      <c r="E6135" s="433">
        <f t="shared" si="862"/>
        <v>61.32</v>
      </c>
      <c r="F6135" s="430">
        <f t="shared" si="857"/>
        <v>0.61838052375430996</v>
      </c>
      <c r="G6135" s="439">
        <f t="shared" si="863"/>
        <v>61.32</v>
      </c>
      <c r="H6135" s="435">
        <f t="shared" si="858"/>
        <v>0.61838052375430996</v>
      </c>
      <c r="I6135" s="577">
        <f t="shared" si="863"/>
        <v>61.32</v>
      </c>
      <c r="J6135" s="573">
        <f t="shared" si="859"/>
        <v>0.99587258533598655</v>
      </c>
    </row>
    <row r="6136" spans="1:10" x14ac:dyDescent="0.25">
      <c r="A6136">
        <f t="shared" si="860"/>
        <v>0.61330035993092424</v>
      </c>
      <c r="B6136" s="2">
        <f t="shared" si="864"/>
        <v>61.329999999996367</v>
      </c>
      <c r="C6136" s="428">
        <f t="shared" si="861"/>
        <v>61.33</v>
      </c>
      <c r="D6136" s="425">
        <f t="shared" si="856"/>
        <v>0.61330035993096055</v>
      </c>
      <c r="E6136" s="433">
        <f t="shared" si="862"/>
        <v>61.33</v>
      </c>
      <c r="F6136" s="430">
        <f t="shared" si="857"/>
        <v>0.61847813071713564</v>
      </c>
      <c r="G6136" s="439">
        <f t="shared" si="863"/>
        <v>61.33</v>
      </c>
      <c r="H6136" s="435">
        <f t="shared" si="858"/>
        <v>0.61847813071713564</v>
      </c>
      <c r="I6136" s="577">
        <f t="shared" si="863"/>
        <v>61.33</v>
      </c>
      <c r="J6136" s="573">
        <f t="shared" si="859"/>
        <v>0.99595794206558752</v>
      </c>
    </row>
    <row r="6137" spans="1:10" x14ac:dyDescent="0.25">
      <c r="A6137">
        <f t="shared" si="860"/>
        <v>0.61340035932083803</v>
      </c>
      <c r="B6137" s="2">
        <f t="shared" si="864"/>
        <v>61.339999999996365</v>
      </c>
      <c r="C6137" s="428">
        <f t="shared" si="861"/>
        <v>61.34</v>
      </c>
      <c r="D6137" s="425">
        <f t="shared" si="856"/>
        <v>0.61340035932087444</v>
      </c>
      <c r="E6137" s="433">
        <f t="shared" si="862"/>
        <v>61.34</v>
      </c>
      <c r="F6137" s="430">
        <f t="shared" si="857"/>
        <v>0.61857573886524153</v>
      </c>
      <c r="G6137" s="439">
        <f t="shared" si="863"/>
        <v>61.34</v>
      </c>
      <c r="H6137" s="435">
        <f t="shared" si="858"/>
        <v>0.61857573886524153</v>
      </c>
      <c r="I6137" s="577">
        <f t="shared" si="863"/>
        <v>61.34</v>
      </c>
      <c r="J6137" s="573">
        <f t="shared" si="859"/>
        <v>0.99604329991581853</v>
      </c>
    </row>
    <row r="6138" spans="1:10" x14ac:dyDescent="0.25">
      <c r="A6138">
        <f t="shared" si="860"/>
        <v>0.61350035871181785</v>
      </c>
      <c r="B6138" s="2">
        <f t="shared" si="864"/>
        <v>61.349999999996363</v>
      </c>
      <c r="C6138" s="428">
        <f t="shared" si="861"/>
        <v>61.35</v>
      </c>
      <c r="D6138" s="425">
        <f t="shared" si="856"/>
        <v>0.61350035871185415</v>
      </c>
      <c r="E6138" s="433">
        <f t="shared" si="862"/>
        <v>61.35</v>
      </c>
      <c r="F6138" s="430">
        <f t="shared" si="857"/>
        <v>0.61867334819801234</v>
      </c>
      <c r="G6138" s="439">
        <f t="shared" si="863"/>
        <v>61.35</v>
      </c>
      <c r="H6138" s="435">
        <f t="shared" si="858"/>
        <v>0.61867334819801234</v>
      </c>
      <c r="I6138" s="577">
        <f t="shared" si="863"/>
        <v>61.35</v>
      </c>
      <c r="J6138" s="573">
        <f t="shared" si="859"/>
        <v>0.99612865888655033</v>
      </c>
    </row>
    <row r="6139" spans="1:10" x14ac:dyDescent="0.25">
      <c r="A6139">
        <f t="shared" si="860"/>
        <v>0.61360035810386149</v>
      </c>
      <c r="B6139" s="2">
        <f t="shared" si="864"/>
        <v>61.359999999996361</v>
      </c>
      <c r="C6139" s="428">
        <f t="shared" si="861"/>
        <v>61.36</v>
      </c>
      <c r="D6139" s="425">
        <f t="shared" si="856"/>
        <v>0.61360035810389801</v>
      </c>
      <c r="E6139" s="433">
        <f t="shared" si="862"/>
        <v>61.36</v>
      </c>
      <c r="F6139" s="430">
        <f t="shared" si="857"/>
        <v>0.61877095871483334</v>
      </c>
      <c r="G6139" s="439">
        <f t="shared" si="863"/>
        <v>61.36</v>
      </c>
      <c r="H6139" s="435">
        <f t="shared" si="858"/>
        <v>0.61877095871483334</v>
      </c>
      <c r="I6139" s="577">
        <f t="shared" si="863"/>
        <v>61.36</v>
      </c>
      <c r="J6139" s="573">
        <f t="shared" si="859"/>
        <v>0.99621401897765538</v>
      </c>
    </row>
    <row r="6140" spans="1:10" x14ac:dyDescent="0.25">
      <c r="A6140">
        <f t="shared" si="860"/>
        <v>0.61370035749696727</v>
      </c>
      <c r="B6140" s="2">
        <f t="shared" si="864"/>
        <v>61.369999999996359</v>
      </c>
      <c r="C6140" s="428">
        <f t="shared" si="861"/>
        <v>61.37</v>
      </c>
      <c r="D6140" s="425">
        <f t="shared" si="856"/>
        <v>0.61370035749700369</v>
      </c>
      <c r="E6140" s="433">
        <f t="shared" si="862"/>
        <v>61.37</v>
      </c>
      <c r="F6140" s="430">
        <f t="shared" si="857"/>
        <v>0.61886857041508991</v>
      </c>
      <c r="G6140" s="439">
        <f t="shared" si="863"/>
        <v>61.37</v>
      </c>
      <c r="H6140" s="435">
        <f t="shared" si="858"/>
        <v>0.61886857041508991</v>
      </c>
      <c r="I6140" s="577">
        <f t="shared" si="863"/>
        <v>61.37</v>
      </c>
      <c r="J6140" s="573">
        <f t="shared" si="859"/>
        <v>0.99629938018900399</v>
      </c>
    </row>
    <row r="6141" spans="1:10" x14ac:dyDescent="0.25">
      <c r="A6141">
        <f t="shared" si="860"/>
        <v>0.61380035689113333</v>
      </c>
      <c r="B6141" s="2">
        <f t="shared" si="864"/>
        <v>61.379999999996357</v>
      </c>
      <c r="C6141" s="428">
        <f t="shared" si="861"/>
        <v>61.38</v>
      </c>
      <c r="D6141" s="425">
        <f t="shared" si="856"/>
        <v>0.61380035689116974</v>
      </c>
      <c r="E6141" s="433">
        <f t="shared" si="862"/>
        <v>61.38</v>
      </c>
      <c r="F6141" s="430">
        <f t="shared" si="857"/>
        <v>0.61896618329816822</v>
      </c>
      <c r="G6141" s="439">
        <f t="shared" si="863"/>
        <v>61.38</v>
      </c>
      <c r="H6141" s="435">
        <f t="shared" si="858"/>
        <v>0.61896618329816822</v>
      </c>
      <c r="I6141" s="577">
        <f t="shared" si="863"/>
        <v>61.38</v>
      </c>
      <c r="J6141" s="573">
        <f t="shared" si="859"/>
        <v>0.99638474252046838</v>
      </c>
    </row>
    <row r="6142" spans="1:10" x14ac:dyDescent="0.25">
      <c r="A6142">
        <f t="shared" si="860"/>
        <v>0.61390035628635753</v>
      </c>
      <c r="B6142" s="2">
        <f t="shared" si="864"/>
        <v>61.389999999996355</v>
      </c>
      <c r="C6142" s="428">
        <f t="shared" si="861"/>
        <v>61.39</v>
      </c>
      <c r="D6142" s="425">
        <f t="shared" si="856"/>
        <v>0.61390035628639406</v>
      </c>
      <c r="E6142" s="433">
        <f t="shared" si="862"/>
        <v>61.39</v>
      </c>
      <c r="F6142" s="430">
        <f t="shared" si="857"/>
        <v>0.61906379736345418</v>
      </c>
      <c r="G6142" s="439">
        <f t="shared" si="863"/>
        <v>61.39</v>
      </c>
      <c r="H6142" s="435">
        <f t="shared" si="858"/>
        <v>0.61906379736345418</v>
      </c>
      <c r="I6142" s="577">
        <f t="shared" si="863"/>
        <v>61.39</v>
      </c>
      <c r="J6142" s="573">
        <f t="shared" si="859"/>
        <v>0.99647010597191932</v>
      </c>
    </row>
    <row r="6143" spans="1:10" x14ac:dyDescent="0.25">
      <c r="A6143">
        <f t="shared" si="860"/>
        <v>0.61400035568263811</v>
      </c>
      <c r="B6143" s="2">
        <f t="shared" si="864"/>
        <v>61.399999999996353</v>
      </c>
      <c r="C6143" s="428">
        <f t="shared" si="861"/>
        <v>61.4</v>
      </c>
      <c r="D6143" s="425">
        <f t="shared" si="856"/>
        <v>0.61400035568267464</v>
      </c>
      <c r="E6143" s="433">
        <f t="shared" si="862"/>
        <v>61.4</v>
      </c>
      <c r="F6143" s="430">
        <f t="shared" si="857"/>
        <v>0.61916141261033453</v>
      </c>
      <c r="G6143" s="439">
        <f t="shared" si="863"/>
        <v>61.4</v>
      </c>
      <c r="H6143" s="435">
        <f t="shared" si="858"/>
        <v>0.61916141261033453</v>
      </c>
      <c r="I6143" s="577">
        <f t="shared" si="863"/>
        <v>61.4</v>
      </c>
      <c r="J6143" s="573">
        <f t="shared" si="859"/>
        <v>0.99655547054322891</v>
      </c>
    </row>
    <row r="6144" spans="1:10" x14ac:dyDescent="0.25">
      <c r="A6144">
        <f t="shared" si="860"/>
        <v>0.61410035507997329</v>
      </c>
      <c r="B6144" s="2">
        <f t="shared" si="864"/>
        <v>61.409999999996352</v>
      </c>
      <c r="C6144" s="428">
        <f t="shared" si="861"/>
        <v>61.41</v>
      </c>
      <c r="D6144" s="425">
        <f t="shared" si="856"/>
        <v>0.61410035508000971</v>
      </c>
      <c r="E6144" s="433">
        <f t="shared" si="862"/>
        <v>61.41</v>
      </c>
      <c r="F6144" s="430">
        <f t="shared" si="857"/>
        <v>0.61925902903819596</v>
      </c>
      <c r="G6144" s="439">
        <f t="shared" si="863"/>
        <v>61.41</v>
      </c>
      <c r="H6144" s="435">
        <f t="shared" si="858"/>
        <v>0.61925902903819596</v>
      </c>
      <c r="I6144" s="577">
        <f t="shared" si="863"/>
        <v>61.41</v>
      </c>
      <c r="J6144" s="573">
        <f t="shared" si="859"/>
        <v>0.99664083623426791</v>
      </c>
    </row>
    <row r="6145" spans="1:10" x14ac:dyDescent="0.25">
      <c r="A6145">
        <f t="shared" si="860"/>
        <v>0.61420035447836097</v>
      </c>
      <c r="B6145" s="2">
        <f t="shared" si="864"/>
        <v>61.41999999999635</v>
      </c>
      <c r="C6145" s="428">
        <f t="shared" si="861"/>
        <v>61.42</v>
      </c>
      <c r="D6145" s="425">
        <f t="shared" si="856"/>
        <v>0.61420035447839738</v>
      </c>
      <c r="E6145" s="433">
        <f t="shared" si="862"/>
        <v>61.42</v>
      </c>
      <c r="F6145" s="430">
        <f t="shared" si="857"/>
        <v>0.61935664664642565</v>
      </c>
      <c r="G6145" s="439">
        <f t="shared" si="863"/>
        <v>61.42</v>
      </c>
      <c r="H6145" s="435">
        <f t="shared" si="858"/>
        <v>0.61935664664642565</v>
      </c>
      <c r="I6145" s="577">
        <f t="shared" si="863"/>
        <v>61.42</v>
      </c>
      <c r="J6145" s="573">
        <f t="shared" si="859"/>
        <v>0.99672620304490878</v>
      </c>
    </row>
    <row r="6146" spans="1:10" x14ac:dyDescent="0.25">
      <c r="A6146">
        <f t="shared" si="860"/>
        <v>0.61430035387779924</v>
      </c>
      <c r="B6146" s="2">
        <f t="shared" si="864"/>
        <v>61.429999999996348</v>
      </c>
      <c r="C6146" s="428">
        <f t="shared" si="861"/>
        <v>61.43</v>
      </c>
      <c r="D6146" s="425">
        <f t="shared" si="856"/>
        <v>0.61430035387783566</v>
      </c>
      <c r="E6146" s="433">
        <f t="shared" si="862"/>
        <v>61.43</v>
      </c>
      <c r="F6146" s="430">
        <f t="shared" si="857"/>
        <v>0.61945426543441107</v>
      </c>
      <c r="G6146" s="439">
        <f t="shared" si="863"/>
        <v>61.43</v>
      </c>
      <c r="H6146" s="435">
        <f t="shared" si="858"/>
        <v>0.61945426543441107</v>
      </c>
      <c r="I6146" s="577">
        <f t="shared" si="863"/>
        <v>61.43</v>
      </c>
      <c r="J6146" s="573">
        <f t="shared" si="859"/>
        <v>0.99681157097502204</v>
      </c>
    </row>
    <row r="6147" spans="1:10" x14ac:dyDescent="0.25">
      <c r="A6147">
        <f t="shared" si="860"/>
        <v>0.61440035327828624</v>
      </c>
      <c r="B6147" s="2">
        <f t="shared" si="864"/>
        <v>61.439999999996346</v>
      </c>
      <c r="C6147" s="428">
        <f t="shared" si="861"/>
        <v>61.44</v>
      </c>
      <c r="D6147" s="425">
        <f t="shared" ref="D6147:D6210" si="865">(((1+C6147/100)^D$2)*C6147/100)/(((1+C6147/100)^D$2)-1)</f>
        <v>0.61440035327832287</v>
      </c>
      <c r="E6147" s="433">
        <f t="shared" si="862"/>
        <v>61.44</v>
      </c>
      <c r="F6147" s="430">
        <f t="shared" ref="F6147:F6210" si="866">(((1+E6147/100)^F$2)*E6147/100)/(((1+E6147/100)^F$2)-1)</f>
        <v>0.61955188540154005</v>
      </c>
      <c r="G6147" s="439">
        <f t="shared" si="863"/>
        <v>61.44</v>
      </c>
      <c r="H6147" s="435">
        <f t="shared" ref="H6147:H6210" si="867">(((1+G6147/100)^H$2)*G6147/100)/(((1+G6147/100)^H$2)-1)</f>
        <v>0.61955188540154005</v>
      </c>
      <c r="I6147" s="577">
        <f t="shared" si="863"/>
        <v>61.44</v>
      </c>
      <c r="J6147" s="573">
        <f t="shared" ref="J6147:J6210" si="868">(((1+I6147/100)^J$2)*I6147/100)/(((1+I6147/100)^J$2)-1)</f>
        <v>0.99689694002447982</v>
      </c>
    </row>
    <row r="6148" spans="1:10" x14ac:dyDescent="0.25">
      <c r="A6148">
        <f t="shared" si="860"/>
        <v>0.61450035267982028</v>
      </c>
      <c r="B6148" s="2">
        <f t="shared" si="864"/>
        <v>61.449999999996344</v>
      </c>
      <c r="C6148" s="428">
        <f t="shared" si="861"/>
        <v>61.45</v>
      </c>
      <c r="D6148" s="425">
        <f t="shared" si="865"/>
        <v>0.61450035267985681</v>
      </c>
      <c r="E6148" s="433">
        <f t="shared" si="862"/>
        <v>61.45</v>
      </c>
      <c r="F6148" s="430">
        <f t="shared" si="866"/>
        <v>0.61964950654720086</v>
      </c>
      <c r="G6148" s="439">
        <f t="shared" si="863"/>
        <v>61.45</v>
      </c>
      <c r="H6148" s="435">
        <f t="shared" si="867"/>
        <v>0.61964950654720086</v>
      </c>
      <c r="I6148" s="577">
        <f t="shared" si="863"/>
        <v>61.45</v>
      </c>
      <c r="J6148" s="573">
        <f t="shared" si="868"/>
        <v>0.99698231019315364</v>
      </c>
    </row>
    <row r="6149" spans="1:10" x14ac:dyDescent="0.25">
      <c r="A6149">
        <f t="shared" ref="A6149:A6212" si="869">(((1+B6149/100)^A$2)*B6149/100)/(((1+B6149/100)^A$2)-1)</f>
        <v>0.61460035208239938</v>
      </c>
      <c r="B6149" s="2">
        <f t="shared" si="864"/>
        <v>61.459999999996342</v>
      </c>
      <c r="C6149" s="428">
        <f t="shared" si="861"/>
        <v>61.46</v>
      </c>
      <c r="D6149" s="425">
        <f t="shared" si="865"/>
        <v>0.61460035208243591</v>
      </c>
      <c r="E6149" s="433">
        <f t="shared" si="862"/>
        <v>61.46</v>
      </c>
      <c r="F6149" s="430">
        <f t="shared" si="866"/>
        <v>0.61974712887078165</v>
      </c>
      <c r="G6149" s="439">
        <f t="shared" si="863"/>
        <v>61.46</v>
      </c>
      <c r="H6149" s="435">
        <f t="shared" si="867"/>
        <v>0.61974712887078165</v>
      </c>
      <c r="I6149" s="577">
        <f t="shared" si="863"/>
        <v>61.46</v>
      </c>
      <c r="J6149" s="573">
        <f t="shared" si="868"/>
        <v>0.99706768148091474</v>
      </c>
    </row>
    <row r="6150" spans="1:10" x14ac:dyDescent="0.25">
      <c r="A6150">
        <f t="shared" si="869"/>
        <v>0.61470035148602153</v>
      </c>
      <c r="B6150" s="2">
        <f t="shared" si="864"/>
        <v>61.46999999999634</v>
      </c>
      <c r="C6150" s="428">
        <f t="shared" ref="C6150:C6213" si="870">ROUND(C6149+0.01,2)</f>
        <v>61.47</v>
      </c>
      <c r="D6150" s="425">
        <f t="shared" si="865"/>
        <v>0.61470035148605806</v>
      </c>
      <c r="E6150" s="433">
        <f t="shared" ref="E6150:E6213" si="871">ROUND(E6149+0.01,2)</f>
        <v>61.47</v>
      </c>
      <c r="F6150" s="430">
        <f t="shared" si="866"/>
        <v>0.61984475237167136</v>
      </c>
      <c r="G6150" s="439">
        <f t="shared" ref="G6150:I6213" si="872">ROUND(G6149+0.01,2)</f>
        <v>61.47</v>
      </c>
      <c r="H6150" s="435">
        <f t="shared" si="867"/>
        <v>0.61984475237167136</v>
      </c>
      <c r="I6150" s="577">
        <f t="shared" si="872"/>
        <v>61.47</v>
      </c>
      <c r="J6150" s="573">
        <f t="shared" si="868"/>
        <v>0.99715305388763542</v>
      </c>
    </row>
    <row r="6151" spans="1:10" x14ac:dyDescent="0.25">
      <c r="A6151">
        <f t="shared" si="869"/>
        <v>0.61480035089068485</v>
      </c>
      <c r="B6151" s="2">
        <f t="shared" si="864"/>
        <v>61.479999999996338</v>
      </c>
      <c r="C6151" s="428">
        <f t="shared" si="870"/>
        <v>61.48</v>
      </c>
      <c r="D6151" s="425">
        <f t="shared" si="865"/>
        <v>0.6148003508907216</v>
      </c>
      <c r="E6151" s="433">
        <f t="shared" si="871"/>
        <v>61.48</v>
      </c>
      <c r="F6151" s="430">
        <f t="shared" si="866"/>
        <v>0.61994237704925903</v>
      </c>
      <c r="G6151" s="439">
        <f t="shared" si="872"/>
        <v>61.48</v>
      </c>
      <c r="H6151" s="435">
        <f t="shared" si="867"/>
        <v>0.61994237704925903</v>
      </c>
      <c r="I6151" s="577">
        <f t="shared" si="872"/>
        <v>61.48</v>
      </c>
      <c r="J6151" s="573">
        <f t="shared" si="868"/>
        <v>0.99723842741318636</v>
      </c>
    </row>
    <row r="6152" spans="1:10" x14ac:dyDescent="0.25">
      <c r="A6152">
        <f t="shared" si="869"/>
        <v>0.61490035029638779</v>
      </c>
      <c r="B6152" s="2">
        <f t="shared" si="864"/>
        <v>61.489999999996336</v>
      </c>
      <c r="C6152" s="428">
        <f t="shared" si="870"/>
        <v>61.49</v>
      </c>
      <c r="D6152" s="425">
        <f t="shared" si="865"/>
        <v>0.61490035029642442</v>
      </c>
      <c r="E6152" s="433">
        <f t="shared" si="871"/>
        <v>61.49</v>
      </c>
      <c r="F6152" s="430">
        <f t="shared" si="866"/>
        <v>0.62004000290293426</v>
      </c>
      <c r="G6152" s="439">
        <f t="shared" si="872"/>
        <v>61.49</v>
      </c>
      <c r="H6152" s="435">
        <f t="shared" si="867"/>
        <v>0.62004000290293426</v>
      </c>
      <c r="I6152" s="577">
        <f t="shared" si="872"/>
        <v>61.49</v>
      </c>
      <c r="J6152" s="573">
        <f t="shared" si="868"/>
        <v>0.99732380205743987</v>
      </c>
    </row>
    <row r="6153" spans="1:10" x14ac:dyDescent="0.25">
      <c r="A6153">
        <f t="shared" si="869"/>
        <v>0.61500034970312811</v>
      </c>
      <c r="B6153" s="2">
        <f t="shared" si="864"/>
        <v>61.499999999996334</v>
      </c>
      <c r="C6153" s="428">
        <f t="shared" si="870"/>
        <v>61.5</v>
      </c>
      <c r="D6153" s="425">
        <f t="shared" si="865"/>
        <v>0.61500034970316486</v>
      </c>
      <c r="E6153" s="433">
        <f t="shared" si="871"/>
        <v>61.5</v>
      </c>
      <c r="F6153" s="430">
        <f t="shared" si="866"/>
        <v>0.62013762993208643</v>
      </c>
      <c r="G6153" s="439">
        <f t="shared" si="872"/>
        <v>61.5</v>
      </c>
      <c r="H6153" s="435">
        <f t="shared" si="867"/>
        <v>0.62013762993208643</v>
      </c>
      <c r="I6153" s="577">
        <f t="shared" si="872"/>
        <v>61.5</v>
      </c>
      <c r="J6153" s="573">
        <f t="shared" si="868"/>
        <v>0.99740917782026761</v>
      </c>
    </row>
    <row r="6154" spans="1:10" x14ac:dyDescent="0.25">
      <c r="A6154">
        <f t="shared" si="869"/>
        <v>0.61510034911090417</v>
      </c>
      <c r="B6154" s="2">
        <f t="shared" si="864"/>
        <v>61.509999999996332</v>
      </c>
      <c r="C6154" s="428">
        <f t="shared" si="870"/>
        <v>61.51</v>
      </c>
      <c r="D6154" s="425">
        <f t="shared" si="865"/>
        <v>0.61510034911094091</v>
      </c>
      <c r="E6154" s="433">
        <f t="shared" si="871"/>
        <v>61.51</v>
      </c>
      <c r="F6154" s="430">
        <f t="shared" si="866"/>
        <v>0.62023525813610603</v>
      </c>
      <c r="G6154" s="439">
        <f t="shared" si="872"/>
        <v>61.51</v>
      </c>
      <c r="H6154" s="435">
        <f t="shared" si="867"/>
        <v>0.62023525813610603</v>
      </c>
      <c r="I6154" s="577">
        <f t="shared" si="872"/>
        <v>61.51</v>
      </c>
      <c r="J6154" s="573">
        <f t="shared" si="868"/>
        <v>0.99749455470154091</v>
      </c>
    </row>
    <row r="6155" spans="1:10" x14ac:dyDescent="0.25">
      <c r="A6155">
        <f t="shared" si="869"/>
        <v>0.61520034851971406</v>
      </c>
      <c r="B6155" s="2">
        <f t="shared" si="864"/>
        <v>61.51999999999633</v>
      </c>
      <c r="C6155" s="428">
        <f t="shared" si="870"/>
        <v>61.52</v>
      </c>
      <c r="D6155" s="425">
        <f t="shared" si="865"/>
        <v>0.61520034851975081</v>
      </c>
      <c r="E6155" s="433">
        <f t="shared" si="871"/>
        <v>61.52</v>
      </c>
      <c r="F6155" s="430">
        <f t="shared" si="866"/>
        <v>0.62033288751438309</v>
      </c>
      <c r="G6155" s="439">
        <f t="shared" si="872"/>
        <v>61.52</v>
      </c>
      <c r="H6155" s="435">
        <f t="shared" si="867"/>
        <v>0.62033288751438309</v>
      </c>
      <c r="I6155" s="577">
        <f t="shared" si="872"/>
        <v>61.52</v>
      </c>
      <c r="J6155" s="573">
        <f t="shared" si="868"/>
        <v>0.99757993270113188</v>
      </c>
    </row>
    <row r="6156" spans="1:10" x14ac:dyDescent="0.25">
      <c r="A6156">
        <f t="shared" si="869"/>
        <v>0.61530034792955579</v>
      </c>
      <c r="B6156" s="2">
        <f t="shared" si="864"/>
        <v>61.529999999996328</v>
      </c>
      <c r="C6156" s="428">
        <f t="shared" si="870"/>
        <v>61.53</v>
      </c>
      <c r="D6156" s="425">
        <f t="shared" si="865"/>
        <v>0.61530034792959254</v>
      </c>
      <c r="E6156" s="433">
        <f t="shared" si="871"/>
        <v>61.53</v>
      </c>
      <c r="F6156" s="430">
        <f t="shared" si="866"/>
        <v>0.62043051806630867</v>
      </c>
      <c r="G6156" s="439">
        <f t="shared" si="872"/>
        <v>61.53</v>
      </c>
      <c r="H6156" s="435">
        <f t="shared" si="867"/>
        <v>0.62043051806630867</v>
      </c>
      <c r="I6156" s="577">
        <f t="shared" si="872"/>
        <v>61.53</v>
      </c>
      <c r="J6156" s="573">
        <f t="shared" si="868"/>
        <v>0.99766531181891183</v>
      </c>
    </row>
    <row r="6157" spans="1:10" x14ac:dyDescent="0.25">
      <c r="A6157">
        <f t="shared" si="869"/>
        <v>0.6154003473404277</v>
      </c>
      <c r="B6157" s="2">
        <f t="shared" si="864"/>
        <v>61.539999999996326</v>
      </c>
      <c r="C6157" s="428">
        <f t="shared" si="870"/>
        <v>61.54</v>
      </c>
      <c r="D6157" s="425">
        <f t="shared" si="865"/>
        <v>0.61540034734046445</v>
      </c>
      <c r="E6157" s="433">
        <f t="shared" si="871"/>
        <v>61.54</v>
      </c>
      <c r="F6157" s="430">
        <f t="shared" si="866"/>
        <v>0.62052814979127335</v>
      </c>
      <c r="G6157" s="439">
        <f t="shared" si="872"/>
        <v>61.54</v>
      </c>
      <c r="H6157" s="435">
        <f t="shared" si="867"/>
        <v>0.62052814979127335</v>
      </c>
      <c r="I6157" s="577">
        <f t="shared" si="872"/>
        <v>61.54</v>
      </c>
      <c r="J6157" s="573">
        <f t="shared" si="868"/>
        <v>0.99775069205475264</v>
      </c>
    </row>
    <row r="6158" spans="1:10" x14ac:dyDescent="0.25">
      <c r="A6158">
        <f t="shared" si="869"/>
        <v>0.6155003467523279</v>
      </c>
      <c r="B6158" s="2">
        <f t="shared" si="864"/>
        <v>61.549999999996324</v>
      </c>
      <c r="C6158" s="428">
        <f t="shared" si="870"/>
        <v>61.55</v>
      </c>
      <c r="D6158" s="425">
        <f t="shared" si="865"/>
        <v>0.61550034675236454</v>
      </c>
      <c r="E6158" s="433">
        <f t="shared" si="871"/>
        <v>61.55</v>
      </c>
      <c r="F6158" s="430">
        <f t="shared" si="866"/>
        <v>0.62062578268866875</v>
      </c>
      <c r="G6158" s="439">
        <f t="shared" si="872"/>
        <v>61.55</v>
      </c>
      <c r="H6158" s="435">
        <f t="shared" si="867"/>
        <v>0.62062578268866875</v>
      </c>
      <c r="I6158" s="577">
        <f t="shared" si="872"/>
        <v>61.55</v>
      </c>
      <c r="J6158" s="573">
        <f t="shared" si="868"/>
        <v>0.99783607340852587</v>
      </c>
    </row>
    <row r="6159" spans="1:10" x14ac:dyDescent="0.25">
      <c r="A6159">
        <f t="shared" si="869"/>
        <v>0.61560034616525428</v>
      </c>
      <c r="B6159" s="2">
        <f t="shared" si="864"/>
        <v>61.559999999996322</v>
      </c>
      <c r="C6159" s="428">
        <f t="shared" si="870"/>
        <v>61.56</v>
      </c>
      <c r="D6159" s="425">
        <f t="shared" si="865"/>
        <v>0.61560034616529125</v>
      </c>
      <c r="E6159" s="433">
        <f t="shared" si="871"/>
        <v>61.56</v>
      </c>
      <c r="F6159" s="430">
        <f t="shared" si="866"/>
        <v>0.62072341675788667</v>
      </c>
      <c r="G6159" s="439">
        <f t="shared" si="872"/>
        <v>61.56</v>
      </c>
      <c r="H6159" s="435">
        <f t="shared" si="867"/>
        <v>0.62072341675788667</v>
      </c>
      <c r="I6159" s="577">
        <f t="shared" si="872"/>
        <v>61.56</v>
      </c>
      <c r="J6159" s="573">
        <f t="shared" si="868"/>
        <v>0.99792145588010395</v>
      </c>
    </row>
    <row r="6160" spans="1:10" x14ac:dyDescent="0.25">
      <c r="A6160">
        <f t="shared" si="869"/>
        <v>0.61570034557920539</v>
      </c>
      <c r="B6160" s="2">
        <f t="shared" si="864"/>
        <v>61.56999999999632</v>
      </c>
      <c r="C6160" s="428">
        <f t="shared" si="870"/>
        <v>61.57</v>
      </c>
      <c r="D6160" s="425">
        <f t="shared" si="865"/>
        <v>0.61570034557924225</v>
      </c>
      <c r="E6160" s="433">
        <f t="shared" si="871"/>
        <v>61.57</v>
      </c>
      <c r="F6160" s="430">
        <f t="shared" si="866"/>
        <v>0.62082105199831894</v>
      </c>
      <c r="G6160" s="439">
        <f t="shared" si="872"/>
        <v>61.57</v>
      </c>
      <c r="H6160" s="435">
        <f t="shared" si="867"/>
        <v>0.62082105199831894</v>
      </c>
      <c r="I6160" s="577">
        <f t="shared" si="872"/>
        <v>61.57</v>
      </c>
      <c r="J6160" s="573">
        <f t="shared" si="868"/>
        <v>0.99800683946935831</v>
      </c>
    </row>
    <row r="6161" spans="1:10" x14ac:dyDescent="0.25">
      <c r="A6161">
        <f t="shared" si="869"/>
        <v>0.61580034499417924</v>
      </c>
      <c r="B6161" s="2">
        <f t="shared" si="864"/>
        <v>61.579999999996318</v>
      </c>
      <c r="C6161" s="428">
        <f t="shared" si="870"/>
        <v>61.58</v>
      </c>
      <c r="D6161" s="425">
        <f t="shared" si="865"/>
        <v>0.6158003449942161</v>
      </c>
      <c r="E6161" s="433">
        <f t="shared" si="871"/>
        <v>61.58</v>
      </c>
      <c r="F6161" s="430">
        <f t="shared" si="866"/>
        <v>0.62091868840935771</v>
      </c>
      <c r="G6161" s="439">
        <f t="shared" si="872"/>
        <v>61.58</v>
      </c>
      <c r="H6161" s="435">
        <f t="shared" si="867"/>
        <v>0.62091868840935771</v>
      </c>
      <c r="I6161" s="577">
        <f t="shared" si="872"/>
        <v>61.58</v>
      </c>
      <c r="J6161" s="573">
        <f t="shared" si="868"/>
        <v>0.99809222417616017</v>
      </c>
    </row>
    <row r="6162" spans="1:10" x14ac:dyDescent="0.25">
      <c r="A6162">
        <f t="shared" si="869"/>
        <v>0.61590034441017394</v>
      </c>
      <c r="B6162" s="2">
        <f t="shared" si="864"/>
        <v>61.589999999996316</v>
      </c>
      <c r="C6162" s="428">
        <f t="shared" si="870"/>
        <v>61.59</v>
      </c>
      <c r="D6162" s="425">
        <f t="shared" si="865"/>
        <v>0.61590034441021069</v>
      </c>
      <c r="E6162" s="433">
        <f t="shared" si="871"/>
        <v>61.59</v>
      </c>
      <c r="F6162" s="430">
        <f t="shared" si="866"/>
        <v>0.62101632599039591</v>
      </c>
      <c r="G6162" s="439">
        <f t="shared" si="872"/>
        <v>61.59</v>
      </c>
      <c r="H6162" s="435">
        <f t="shared" si="867"/>
        <v>0.62101632599039591</v>
      </c>
      <c r="I6162" s="577">
        <f t="shared" si="872"/>
        <v>61.59</v>
      </c>
      <c r="J6162" s="573">
        <f t="shared" si="868"/>
        <v>0.9981776100003823</v>
      </c>
    </row>
    <row r="6163" spans="1:10" x14ac:dyDescent="0.25">
      <c r="A6163">
        <f t="shared" si="869"/>
        <v>0.6160003438271876</v>
      </c>
      <c r="B6163" s="2">
        <f t="shared" si="864"/>
        <v>61.599999999996314</v>
      </c>
      <c r="C6163" s="428">
        <f t="shared" si="870"/>
        <v>61.6</v>
      </c>
      <c r="D6163" s="425">
        <f t="shared" si="865"/>
        <v>0.61600034382722446</v>
      </c>
      <c r="E6163" s="433">
        <f t="shared" si="871"/>
        <v>61.6</v>
      </c>
      <c r="F6163" s="430">
        <f t="shared" si="866"/>
        <v>0.62111396474082636</v>
      </c>
      <c r="G6163" s="439">
        <f t="shared" si="872"/>
        <v>61.6</v>
      </c>
      <c r="H6163" s="435">
        <f t="shared" si="867"/>
        <v>0.62111396474082636</v>
      </c>
      <c r="I6163" s="577">
        <f t="shared" si="872"/>
        <v>61.6</v>
      </c>
      <c r="J6163" s="573">
        <f t="shared" si="868"/>
        <v>0.99826299694189591</v>
      </c>
    </row>
    <row r="6164" spans="1:10" x14ac:dyDescent="0.25">
      <c r="A6164">
        <f t="shared" si="869"/>
        <v>0.61610034324521845</v>
      </c>
      <c r="B6164" s="2">
        <f t="shared" si="864"/>
        <v>61.609999999996312</v>
      </c>
      <c r="C6164" s="428">
        <f t="shared" si="870"/>
        <v>61.61</v>
      </c>
      <c r="D6164" s="425">
        <f t="shared" si="865"/>
        <v>0.61610034324525542</v>
      </c>
      <c r="E6164" s="433">
        <f t="shared" si="871"/>
        <v>61.61</v>
      </c>
      <c r="F6164" s="430">
        <f t="shared" si="866"/>
        <v>0.62121160466004233</v>
      </c>
      <c r="G6164" s="439">
        <f t="shared" si="872"/>
        <v>61.61</v>
      </c>
      <c r="H6164" s="435">
        <f t="shared" si="867"/>
        <v>0.62121160466004233</v>
      </c>
      <c r="I6164" s="577">
        <f t="shared" si="872"/>
        <v>61.61</v>
      </c>
      <c r="J6164" s="573">
        <f t="shared" si="868"/>
        <v>0.99834838500057344</v>
      </c>
    </row>
    <row r="6165" spans="1:10" x14ac:dyDescent="0.25">
      <c r="A6165">
        <f t="shared" si="869"/>
        <v>0.61620034266426482</v>
      </c>
      <c r="B6165" s="2">
        <f t="shared" si="864"/>
        <v>61.61999999999631</v>
      </c>
      <c r="C6165" s="428">
        <f t="shared" si="870"/>
        <v>61.62</v>
      </c>
      <c r="D6165" s="425">
        <f t="shared" si="865"/>
        <v>0.61620034266430168</v>
      </c>
      <c r="E6165" s="433">
        <f t="shared" si="871"/>
        <v>61.62</v>
      </c>
      <c r="F6165" s="430">
        <f t="shared" si="866"/>
        <v>0.6213092457474374</v>
      </c>
      <c r="G6165" s="439">
        <f t="shared" si="872"/>
        <v>61.62</v>
      </c>
      <c r="H6165" s="435">
        <f t="shared" si="867"/>
        <v>0.6213092457474374</v>
      </c>
      <c r="I6165" s="577">
        <f t="shared" si="872"/>
        <v>61.62</v>
      </c>
      <c r="J6165" s="573">
        <f t="shared" si="868"/>
        <v>0.9984337741762862</v>
      </c>
    </row>
    <row r="6166" spans="1:10" x14ac:dyDescent="0.25">
      <c r="A6166">
        <f t="shared" si="869"/>
        <v>0.61630034208432471</v>
      </c>
      <c r="B6166" s="2">
        <f t="shared" si="864"/>
        <v>61.629999999996308</v>
      </c>
      <c r="C6166" s="428">
        <f t="shared" si="870"/>
        <v>61.63</v>
      </c>
      <c r="D6166" s="425">
        <f t="shared" si="865"/>
        <v>0.61630034208436169</v>
      </c>
      <c r="E6166" s="433">
        <f t="shared" si="871"/>
        <v>61.63</v>
      </c>
      <c r="F6166" s="430">
        <f t="shared" si="866"/>
        <v>0.62140688800240562</v>
      </c>
      <c r="G6166" s="439">
        <f t="shared" si="872"/>
        <v>61.63</v>
      </c>
      <c r="H6166" s="435">
        <f t="shared" si="867"/>
        <v>0.62140688800240562</v>
      </c>
      <c r="I6166" s="577">
        <f t="shared" si="872"/>
        <v>61.63</v>
      </c>
      <c r="J6166" s="573">
        <f t="shared" si="868"/>
        <v>0.99851916446890654</v>
      </c>
    </row>
    <row r="6167" spans="1:10" x14ac:dyDescent="0.25">
      <c r="A6167">
        <f t="shared" si="869"/>
        <v>0.61640034150539635</v>
      </c>
      <c r="B6167" s="2">
        <f t="shared" si="864"/>
        <v>61.639999999996306</v>
      </c>
      <c r="C6167" s="428">
        <f t="shared" si="870"/>
        <v>61.64</v>
      </c>
      <c r="D6167" s="425">
        <f t="shared" si="865"/>
        <v>0.61640034150543321</v>
      </c>
      <c r="E6167" s="433">
        <f t="shared" si="871"/>
        <v>61.64</v>
      </c>
      <c r="F6167" s="430">
        <f t="shared" si="866"/>
        <v>0.62150453142434103</v>
      </c>
      <c r="G6167" s="439">
        <f t="shared" si="872"/>
        <v>61.64</v>
      </c>
      <c r="H6167" s="435">
        <f t="shared" si="867"/>
        <v>0.62150453142434103</v>
      </c>
      <c r="I6167" s="577">
        <f t="shared" si="872"/>
        <v>61.64</v>
      </c>
      <c r="J6167" s="573">
        <f t="shared" si="868"/>
        <v>0.99860455587830599</v>
      </c>
    </row>
    <row r="6168" spans="1:10" x14ac:dyDescent="0.25">
      <c r="A6168">
        <f t="shared" si="869"/>
        <v>0.61650034092747785</v>
      </c>
      <c r="B6168" s="2">
        <f t="shared" si="864"/>
        <v>61.649999999996304</v>
      </c>
      <c r="C6168" s="428">
        <f t="shared" si="870"/>
        <v>61.65</v>
      </c>
      <c r="D6168" s="425">
        <f t="shared" si="865"/>
        <v>0.61650034092751482</v>
      </c>
      <c r="E6168" s="433">
        <f t="shared" si="871"/>
        <v>61.65</v>
      </c>
      <c r="F6168" s="430">
        <f t="shared" si="866"/>
        <v>0.62160217601263823</v>
      </c>
      <c r="G6168" s="439">
        <f t="shared" si="872"/>
        <v>61.65</v>
      </c>
      <c r="H6168" s="435">
        <f t="shared" si="867"/>
        <v>0.62160217601263823</v>
      </c>
      <c r="I6168" s="577">
        <f t="shared" si="872"/>
        <v>61.65</v>
      </c>
      <c r="J6168" s="573">
        <f t="shared" si="868"/>
        <v>0.99868994840435721</v>
      </c>
    </row>
    <row r="6169" spans="1:10" x14ac:dyDescent="0.25">
      <c r="A6169">
        <f t="shared" si="869"/>
        <v>0.61660034035056754</v>
      </c>
      <c r="B6169" s="2">
        <f t="shared" si="864"/>
        <v>61.659999999996302</v>
      </c>
      <c r="C6169" s="428">
        <f t="shared" si="870"/>
        <v>61.66</v>
      </c>
      <c r="D6169" s="425">
        <f t="shared" si="865"/>
        <v>0.6166003403506044</v>
      </c>
      <c r="E6169" s="433">
        <f t="shared" si="871"/>
        <v>61.66</v>
      </c>
      <c r="F6169" s="430">
        <f t="shared" si="866"/>
        <v>0.62169982176669214</v>
      </c>
      <c r="G6169" s="439">
        <f t="shared" si="872"/>
        <v>61.66</v>
      </c>
      <c r="H6169" s="435">
        <f t="shared" si="867"/>
        <v>0.62169982176669214</v>
      </c>
      <c r="I6169" s="577">
        <f t="shared" si="872"/>
        <v>61.66</v>
      </c>
      <c r="J6169" s="573">
        <f t="shared" si="868"/>
        <v>0.99877534204693108</v>
      </c>
    </row>
    <row r="6170" spans="1:10" x14ac:dyDescent="0.25">
      <c r="A6170">
        <f t="shared" si="869"/>
        <v>0.61670033977466332</v>
      </c>
      <c r="B6170" s="2">
        <f t="shared" si="864"/>
        <v>61.6699999999963</v>
      </c>
      <c r="C6170" s="428">
        <f t="shared" si="870"/>
        <v>61.67</v>
      </c>
      <c r="D6170" s="425">
        <f t="shared" si="865"/>
        <v>0.6167003397747004</v>
      </c>
      <c r="E6170" s="433">
        <f t="shared" si="871"/>
        <v>61.67</v>
      </c>
      <c r="F6170" s="430">
        <f t="shared" si="866"/>
        <v>0.62179746868589814</v>
      </c>
      <c r="G6170" s="439">
        <f t="shared" si="872"/>
        <v>61.67</v>
      </c>
      <c r="H6170" s="435">
        <f t="shared" si="867"/>
        <v>0.62179746868589814</v>
      </c>
      <c r="I6170" s="577">
        <f t="shared" si="872"/>
        <v>61.67</v>
      </c>
      <c r="J6170" s="573">
        <f t="shared" si="868"/>
        <v>0.99886073680590048</v>
      </c>
    </row>
    <row r="6171" spans="1:10" x14ac:dyDescent="0.25">
      <c r="A6171">
        <f t="shared" si="869"/>
        <v>0.61680033919976396</v>
      </c>
      <c r="B6171" s="2">
        <f t="shared" si="864"/>
        <v>61.679999999996298</v>
      </c>
      <c r="C6171" s="428">
        <f t="shared" si="870"/>
        <v>61.68</v>
      </c>
      <c r="D6171" s="425">
        <f t="shared" si="865"/>
        <v>0.61680033919980082</v>
      </c>
      <c r="E6171" s="433">
        <f t="shared" si="871"/>
        <v>61.68</v>
      </c>
      <c r="F6171" s="430">
        <f t="shared" si="866"/>
        <v>0.62189511676965126</v>
      </c>
      <c r="G6171" s="439">
        <f t="shared" si="872"/>
        <v>61.68</v>
      </c>
      <c r="H6171" s="435">
        <f t="shared" si="867"/>
        <v>0.62189511676965126</v>
      </c>
      <c r="I6171" s="577">
        <f t="shared" si="872"/>
        <v>61.68</v>
      </c>
      <c r="J6171" s="573">
        <f t="shared" si="868"/>
        <v>0.9989461326811373</v>
      </c>
    </row>
    <row r="6172" spans="1:10" x14ac:dyDescent="0.25">
      <c r="A6172">
        <f t="shared" si="869"/>
        <v>0.61690033862586702</v>
      </c>
      <c r="B6172" s="2">
        <f t="shared" si="864"/>
        <v>61.689999999996296</v>
      </c>
      <c r="C6172" s="428">
        <f t="shared" si="870"/>
        <v>61.69</v>
      </c>
      <c r="D6172" s="425">
        <f t="shared" si="865"/>
        <v>0.61690033862590399</v>
      </c>
      <c r="E6172" s="433">
        <f t="shared" si="871"/>
        <v>61.69</v>
      </c>
      <c r="F6172" s="430">
        <f t="shared" si="866"/>
        <v>0.62199276601734776</v>
      </c>
      <c r="G6172" s="439">
        <f t="shared" si="872"/>
        <v>61.69</v>
      </c>
      <c r="H6172" s="435">
        <f t="shared" si="867"/>
        <v>0.62199276601734776</v>
      </c>
      <c r="I6172" s="577">
        <f t="shared" si="872"/>
        <v>61.69</v>
      </c>
      <c r="J6172" s="573">
        <f t="shared" si="868"/>
        <v>0.9990315296725133</v>
      </c>
    </row>
    <row r="6173" spans="1:10" x14ac:dyDescent="0.25">
      <c r="A6173">
        <f t="shared" si="869"/>
        <v>0.61700033805297094</v>
      </c>
      <c r="B6173" s="2">
        <f t="shared" si="864"/>
        <v>61.699999999996294</v>
      </c>
      <c r="C6173" s="428">
        <f t="shared" si="870"/>
        <v>61.7</v>
      </c>
      <c r="D6173" s="425">
        <f t="shared" si="865"/>
        <v>0.61700033805300825</v>
      </c>
      <c r="E6173" s="433">
        <f t="shared" si="871"/>
        <v>61.7</v>
      </c>
      <c r="F6173" s="430">
        <f t="shared" si="866"/>
        <v>0.62209041642838381</v>
      </c>
      <c r="G6173" s="439">
        <f t="shared" si="872"/>
        <v>61.7</v>
      </c>
      <c r="H6173" s="435">
        <f t="shared" si="867"/>
        <v>0.62209041642838381</v>
      </c>
      <c r="I6173" s="577">
        <f t="shared" si="872"/>
        <v>61.7</v>
      </c>
      <c r="J6173" s="573">
        <f t="shared" si="868"/>
        <v>0.99911692777990069</v>
      </c>
    </row>
    <row r="6174" spans="1:10" x14ac:dyDescent="0.25">
      <c r="A6174">
        <f t="shared" si="869"/>
        <v>0.61710033748107407</v>
      </c>
      <c r="B6174" s="2">
        <f t="shared" si="864"/>
        <v>61.709999999996292</v>
      </c>
      <c r="C6174" s="428">
        <f t="shared" si="870"/>
        <v>61.71</v>
      </c>
      <c r="D6174" s="425">
        <f t="shared" si="865"/>
        <v>0.61710033748111126</v>
      </c>
      <c r="E6174" s="433">
        <f t="shared" si="871"/>
        <v>61.71</v>
      </c>
      <c r="F6174" s="430">
        <f t="shared" si="866"/>
        <v>0.62218806800215554</v>
      </c>
      <c r="G6174" s="439">
        <f t="shared" si="872"/>
        <v>61.71</v>
      </c>
      <c r="H6174" s="435">
        <f t="shared" si="867"/>
        <v>0.62218806800215554</v>
      </c>
      <c r="I6174" s="577">
        <f t="shared" si="872"/>
        <v>61.71</v>
      </c>
      <c r="J6174" s="573">
        <f t="shared" si="868"/>
        <v>0.99920232700317158</v>
      </c>
    </row>
    <row r="6175" spans="1:10" x14ac:dyDescent="0.25">
      <c r="A6175">
        <f t="shared" si="869"/>
        <v>0.61720033691017451</v>
      </c>
      <c r="B6175" s="2">
        <f t="shared" si="864"/>
        <v>61.71999999999629</v>
      </c>
      <c r="C6175" s="428">
        <f t="shared" si="870"/>
        <v>61.72</v>
      </c>
      <c r="D6175" s="425">
        <f t="shared" si="865"/>
        <v>0.6172003369102117</v>
      </c>
      <c r="E6175" s="433">
        <f t="shared" si="871"/>
        <v>61.72</v>
      </c>
      <c r="F6175" s="430">
        <f t="shared" si="866"/>
        <v>0.6222857207380601</v>
      </c>
      <c r="G6175" s="439">
        <f t="shared" si="872"/>
        <v>61.72</v>
      </c>
      <c r="H6175" s="435">
        <f t="shared" si="867"/>
        <v>0.6222857207380601</v>
      </c>
      <c r="I6175" s="577">
        <f t="shared" si="872"/>
        <v>61.72</v>
      </c>
      <c r="J6175" s="573">
        <f t="shared" si="868"/>
        <v>0.99928772734219784</v>
      </c>
    </row>
    <row r="6176" spans="1:10" x14ac:dyDescent="0.25">
      <c r="A6176">
        <f t="shared" si="869"/>
        <v>0.61730033634027048</v>
      </c>
      <c r="B6176" s="2">
        <f t="shared" ref="B6176:B6239" si="873">B6175+0.01</f>
        <v>61.729999999996288</v>
      </c>
      <c r="C6176" s="428">
        <f t="shared" si="870"/>
        <v>61.73</v>
      </c>
      <c r="D6176" s="425">
        <f t="shared" si="865"/>
        <v>0.61730033634030768</v>
      </c>
      <c r="E6176" s="433">
        <f t="shared" si="871"/>
        <v>61.73</v>
      </c>
      <c r="F6176" s="430">
        <f t="shared" si="866"/>
        <v>0.6223833746354942</v>
      </c>
      <c r="G6176" s="439">
        <f t="shared" si="872"/>
        <v>61.73</v>
      </c>
      <c r="H6176" s="435">
        <f t="shared" si="867"/>
        <v>0.6223833746354942</v>
      </c>
      <c r="I6176" s="577">
        <f t="shared" si="872"/>
        <v>61.73</v>
      </c>
      <c r="J6176" s="573">
        <f t="shared" si="868"/>
        <v>0.9993731287968517</v>
      </c>
    </row>
    <row r="6177" spans="1:10" x14ac:dyDescent="0.25">
      <c r="A6177">
        <f t="shared" si="869"/>
        <v>0.61740033577136022</v>
      </c>
      <c r="B6177" s="2">
        <f t="shared" si="873"/>
        <v>61.739999999996286</v>
      </c>
      <c r="C6177" s="428">
        <f t="shared" si="870"/>
        <v>61.74</v>
      </c>
      <c r="D6177" s="425">
        <f t="shared" si="865"/>
        <v>0.61740033577139752</v>
      </c>
      <c r="E6177" s="433">
        <f t="shared" si="871"/>
        <v>61.74</v>
      </c>
      <c r="F6177" s="430">
        <f t="shared" si="866"/>
        <v>0.62248102969385566</v>
      </c>
      <c r="G6177" s="439">
        <f t="shared" si="872"/>
        <v>61.74</v>
      </c>
      <c r="H6177" s="435">
        <f t="shared" si="867"/>
        <v>0.62248102969385566</v>
      </c>
      <c r="I6177" s="577">
        <f t="shared" si="872"/>
        <v>61.74</v>
      </c>
      <c r="J6177" s="573">
        <f t="shared" si="868"/>
        <v>0.99945853136700546</v>
      </c>
    </row>
    <row r="6178" spans="1:10" x14ac:dyDescent="0.25">
      <c r="A6178">
        <f t="shared" si="869"/>
        <v>0.61750033520344183</v>
      </c>
      <c r="B6178" s="2">
        <f t="shared" si="873"/>
        <v>61.749999999996284</v>
      </c>
      <c r="C6178" s="428">
        <f t="shared" si="870"/>
        <v>61.75</v>
      </c>
      <c r="D6178" s="425">
        <f t="shared" si="865"/>
        <v>0.61750033520347913</v>
      </c>
      <c r="E6178" s="433">
        <f t="shared" si="871"/>
        <v>61.75</v>
      </c>
      <c r="F6178" s="430">
        <f t="shared" si="866"/>
        <v>0.62257868591254195</v>
      </c>
      <c r="G6178" s="439">
        <f t="shared" si="872"/>
        <v>61.75</v>
      </c>
      <c r="H6178" s="435">
        <f t="shared" si="867"/>
        <v>0.62257868591254195</v>
      </c>
      <c r="I6178" s="577">
        <f t="shared" si="872"/>
        <v>61.75</v>
      </c>
      <c r="J6178" s="573">
        <f t="shared" si="868"/>
        <v>0.99954393505253081</v>
      </c>
    </row>
    <row r="6179" spans="1:10" x14ac:dyDescent="0.25">
      <c r="A6179">
        <f t="shared" si="869"/>
        <v>0.61760033463651365</v>
      </c>
      <c r="B6179" s="2">
        <f t="shared" si="873"/>
        <v>61.759999999996282</v>
      </c>
      <c r="C6179" s="428">
        <f t="shared" si="870"/>
        <v>61.76</v>
      </c>
      <c r="D6179" s="425">
        <f t="shared" si="865"/>
        <v>0.61760033463655084</v>
      </c>
      <c r="E6179" s="433">
        <f t="shared" si="871"/>
        <v>61.76</v>
      </c>
      <c r="F6179" s="430">
        <f t="shared" si="866"/>
        <v>0.62267634329095134</v>
      </c>
      <c r="G6179" s="439">
        <f t="shared" si="872"/>
        <v>61.76</v>
      </c>
      <c r="H6179" s="435">
        <f t="shared" si="867"/>
        <v>0.62267634329095134</v>
      </c>
      <c r="I6179" s="577">
        <f t="shared" si="872"/>
        <v>61.76</v>
      </c>
      <c r="J6179" s="573">
        <f t="shared" si="868"/>
        <v>0.9996293398533006</v>
      </c>
    </row>
    <row r="6180" spans="1:10" x14ac:dyDescent="0.25">
      <c r="A6180">
        <f t="shared" si="869"/>
        <v>0.6177003340705739</v>
      </c>
      <c r="B6180" s="2">
        <f t="shared" si="873"/>
        <v>61.76999999999628</v>
      </c>
      <c r="C6180" s="428">
        <f t="shared" si="870"/>
        <v>61.77</v>
      </c>
      <c r="D6180" s="425">
        <f t="shared" si="865"/>
        <v>0.61770033407061098</v>
      </c>
      <c r="E6180" s="433">
        <f t="shared" si="871"/>
        <v>61.77</v>
      </c>
      <c r="F6180" s="430">
        <f t="shared" si="866"/>
        <v>0.62277400182848208</v>
      </c>
      <c r="G6180" s="439">
        <f t="shared" si="872"/>
        <v>61.77</v>
      </c>
      <c r="H6180" s="435">
        <f t="shared" si="867"/>
        <v>0.62277400182848208</v>
      </c>
      <c r="I6180" s="577">
        <f t="shared" si="872"/>
        <v>61.77</v>
      </c>
      <c r="J6180" s="573">
        <f t="shared" si="868"/>
        <v>0.99971474576918662</v>
      </c>
    </row>
    <row r="6181" spans="1:10" x14ac:dyDescent="0.25">
      <c r="A6181">
        <f t="shared" si="869"/>
        <v>0.61780033350562058</v>
      </c>
      <c r="B6181" s="2">
        <f t="shared" si="873"/>
        <v>61.779999999996278</v>
      </c>
      <c r="C6181" s="428">
        <f t="shared" si="870"/>
        <v>61.78</v>
      </c>
      <c r="D6181" s="425">
        <f t="shared" si="865"/>
        <v>0.61780033350565788</v>
      </c>
      <c r="E6181" s="433">
        <f t="shared" si="871"/>
        <v>61.78</v>
      </c>
      <c r="F6181" s="430">
        <f t="shared" si="866"/>
        <v>0.62287166152453288</v>
      </c>
      <c r="G6181" s="439">
        <f t="shared" si="872"/>
        <v>61.78</v>
      </c>
      <c r="H6181" s="435">
        <f t="shared" si="867"/>
        <v>0.62287166152453288</v>
      </c>
      <c r="I6181" s="577">
        <f t="shared" si="872"/>
        <v>61.78</v>
      </c>
      <c r="J6181" s="573">
        <f t="shared" si="868"/>
        <v>0.99980015280006129</v>
      </c>
    </row>
    <row r="6182" spans="1:10" x14ac:dyDescent="0.25">
      <c r="A6182">
        <f t="shared" si="869"/>
        <v>0.61790033294165214</v>
      </c>
      <c r="B6182" s="2">
        <f t="shared" si="873"/>
        <v>61.789999999996276</v>
      </c>
      <c r="C6182" s="428">
        <f t="shared" si="870"/>
        <v>61.79</v>
      </c>
      <c r="D6182" s="425">
        <f t="shared" si="865"/>
        <v>0.61790033294168945</v>
      </c>
      <c r="E6182" s="433">
        <f t="shared" si="871"/>
        <v>61.79</v>
      </c>
      <c r="F6182" s="430">
        <f t="shared" si="866"/>
        <v>0.62296932237850278</v>
      </c>
      <c r="G6182" s="439">
        <f t="shared" si="872"/>
        <v>61.79</v>
      </c>
      <c r="H6182" s="435">
        <f t="shared" si="867"/>
        <v>0.62296932237850278</v>
      </c>
      <c r="I6182" s="577">
        <f t="shared" si="872"/>
        <v>61.79</v>
      </c>
      <c r="J6182" s="573">
        <f t="shared" si="868"/>
        <v>0.99988556094579606</v>
      </c>
    </row>
    <row r="6183" spans="1:10" x14ac:dyDescent="0.25">
      <c r="A6183">
        <f t="shared" si="869"/>
        <v>0.61800033237866703</v>
      </c>
      <c r="B6183" s="2">
        <f t="shared" si="873"/>
        <v>61.799999999996274</v>
      </c>
      <c r="C6183" s="428">
        <f t="shared" si="870"/>
        <v>61.8</v>
      </c>
      <c r="D6183" s="425">
        <f t="shared" si="865"/>
        <v>0.61800033237870422</v>
      </c>
      <c r="E6183" s="433">
        <f t="shared" si="871"/>
        <v>61.8</v>
      </c>
      <c r="F6183" s="430">
        <f t="shared" si="866"/>
        <v>0.62306698438979113</v>
      </c>
      <c r="G6183" s="439">
        <f t="shared" si="872"/>
        <v>61.8</v>
      </c>
      <c r="H6183" s="435">
        <f t="shared" si="867"/>
        <v>0.62306698438979113</v>
      </c>
      <c r="I6183" s="577">
        <f t="shared" si="872"/>
        <v>61.8</v>
      </c>
      <c r="J6183" s="573">
        <f t="shared" si="868"/>
        <v>0.99997097020626435</v>
      </c>
    </row>
    <row r="6184" spans="1:10" x14ac:dyDescent="0.25">
      <c r="A6184">
        <f t="shared" si="869"/>
        <v>0.61810033181666291</v>
      </c>
      <c r="B6184" s="2">
        <f t="shared" si="873"/>
        <v>61.809999999996272</v>
      </c>
      <c r="C6184" s="428">
        <f t="shared" si="870"/>
        <v>61.81</v>
      </c>
      <c r="D6184" s="425">
        <f t="shared" si="865"/>
        <v>0.61810033181670032</v>
      </c>
      <c r="E6184" s="433">
        <f t="shared" si="871"/>
        <v>61.81</v>
      </c>
      <c r="F6184" s="430">
        <f t="shared" si="866"/>
        <v>0.62316464755779744</v>
      </c>
      <c r="G6184" s="439">
        <f t="shared" si="872"/>
        <v>61.81</v>
      </c>
      <c r="H6184" s="435">
        <f t="shared" si="867"/>
        <v>0.62316464755779744</v>
      </c>
      <c r="I6184" s="577">
        <f t="shared" si="872"/>
        <v>61.81</v>
      </c>
      <c r="J6184" s="573">
        <f t="shared" si="868"/>
        <v>1.0000563805813376</v>
      </c>
    </row>
    <row r="6185" spans="1:10" x14ac:dyDescent="0.25">
      <c r="A6185">
        <f t="shared" si="869"/>
        <v>0.61820033125563845</v>
      </c>
      <c r="B6185" s="2">
        <f t="shared" si="873"/>
        <v>61.81999999999627</v>
      </c>
      <c r="C6185" s="428">
        <f t="shared" si="870"/>
        <v>61.82</v>
      </c>
      <c r="D6185" s="425">
        <f t="shared" si="865"/>
        <v>0.61820033125567575</v>
      </c>
      <c r="E6185" s="433">
        <f t="shared" si="871"/>
        <v>61.82</v>
      </c>
      <c r="F6185" s="430">
        <f t="shared" si="866"/>
        <v>0.62326231188192194</v>
      </c>
      <c r="G6185" s="439">
        <f t="shared" si="872"/>
        <v>61.82</v>
      </c>
      <c r="H6185" s="435">
        <f t="shared" si="867"/>
        <v>0.62326231188192194</v>
      </c>
      <c r="I6185" s="577">
        <f t="shared" si="872"/>
        <v>61.82</v>
      </c>
      <c r="J6185" s="573">
        <f t="shared" si="868"/>
        <v>1.0001417920708884</v>
      </c>
    </row>
    <row r="6186" spans="1:10" x14ac:dyDescent="0.25">
      <c r="A6186">
        <f t="shared" si="869"/>
        <v>0.61830033069559187</v>
      </c>
      <c r="B6186" s="2">
        <f t="shared" si="873"/>
        <v>61.829999999996268</v>
      </c>
      <c r="C6186" s="428">
        <f t="shared" si="870"/>
        <v>61.83</v>
      </c>
      <c r="D6186" s="425">
        <f t="shared" si="865"/>
        <v>0.61830033069562917</v>
      </c>
      <c r="E6186" s="433">
        <f t="shared" si="871"/>
        <v>61.83</v>
      </c>
      <c r="F6186" s="430">
        <f t="shared" si="866"/>
        <v>0.62335997736156468</v>
      </c>
      <c r="G6186" s="439">
        <f t="shared" si="872"/>
        <v>61.83</v>
      </c>
      <c r="H6186" s="435">
        <f t="shared" si="867"/>
        <v>0.62335997736156468</v>
      </c>
      <c r="I6186" s="577">
        <f t="shared" si="872"/>
        <v>61.83</v>
      </c>
      <c r="J6186" s="573">
        <f t="shared" si="868"/>
        <v>1.0002272046747889</v>
      </c>
    </row>
    <row r="6187" spans="1:10" x14ac:dyDescent="0.25">
      <c r="A6187">
        <f t="shared" si="869"/>
        <v>0.61840033013652129</v>
      </c>
      <c r="B6187" s="2">
        <f t="shared" si="873"/>
        <v>61.839999999996266</v>
      </c>
      <c r="C6187" s="428">
        <f t="shared" si="870"/>
        <v>61.84</v>
      </c>
      <c r="D6187" s="425">
        <f t="shared" si="865"/>
        <v>0.6184003301365586</v>
      </c>
      <c r="E6187" s="433">
        <f t="shared" si="871"/>
        <v>61.84</v>
      </c>
      <c r="F6187" s="430">
        <f t="shared" si="866"/>
        <v>0.62345764399612646</v>
      </c>
      <c r="G6187" s="439">
        <f t="shared" si="872"/>
        <v>61.84</v>
      </c>
      <c r="H6187" s="435">
        <f t="shared" si="867"/>
        <v>0.62345764399612646</v>
      </c>
      <c r="I6187" s="577">
        <f t="shared" si="872"/>
        <v>61.84</v>
      </c>
      <c r="J6187" s="573">
        <f t="shared" si="868"/>
        <v>1.0003126183929116</v>
      </c>
    </row>
    <row r="6188" spans="1:10" x14ac:dyDescent="0.25">
      <c r="A6188">
        <f t="shared" si="869"/>
        <v>0.61850032957842493</v>
      </c>
      <c r="B6188" s="2">
        <f t="shared" si="873"/>
        <v>61.849999999996264</v>
      </c>
      <c r="C6188" s="428">
        <f t="shared" si="870"/>
        <v>61.85</v>
      </c>
      <c r="D6188" s="425">
        <f t="shared" si="865"/>
        <v>0.61850032957846235</v>
      </c>
      <c r="E6188" s="433">
        <f t="shared" si="871"/>
        <v>61.85</v>
      </c>
      <c r="F6188" s="430">
        <f t="shared" si="866"/>
        <v>0.62355531178500789</v>
      </c>
      <c r="G6188" s="439">
        <f t="shared" si="872"/>
        <v>61.85</v>
      </c>
      <c r="H6188" s="435">
        <f t="shared" si="867"/>
        <v>0.62355531178500789</v>
      </c>
      <c r="I6188" s="577">
        <f t="shared" si="872"/>
        <v>61.85</v>
      </c>
      <c r="J6188" s="573">
        <f t="shared" si="868"/>
        <v>1.0003980332251288</v>
      </c>
    </row>
    <row r="6189" spans="1:10" x14ac:dyDescent="0.25">
      <c r="A6189">
        <f t="shared" si="869"/>
        <v>0.61860032902130124</v>
      </c>
      <c r="B6189" s="2">
        <f t="shared" si="873"/>
        <v>61.859999999996262</v>
      </c>
      <c r="C6189" s="428">
        <f t="shared" si="870"/>
        <v>61.86</v>
      </c>
      <c r="D6189" s="425">
        <f t="shared" si="865"/>
        <v>0.61860032902133866</v>
      </c>
      <c r="E6189" s="433">
        <f t="shared" si="871"/>
        <v>61.86</v>
      </c>
      <c r="F6189" s="430">
        <f t="shared" si="866"/>
        <v>0.62365298072761055</v>
      </c>
      <c r="G6189" s="439">
        <f t="shared" si="872"/>
        <v>61.86</v>
      </c>
      <c r="H6189" s="435">
        <f t="shared" si="867"/>
        <v>0.62365298072761055</v>
      </c>
      <c r="I6189" s="577">
        <f t="shared" si="872"/>
        <v>61.86</v>
      </c>
      <c r="J6189" s="573">
        <f t="shared" si="868"/>
        <v>1.0004834491713128</v>
      </c>
    </row>
    <row r="6190" spans="1:10" x14ac:dyDescent="0.25">
      <c r="A6190">
        <f t="shared" si="869"/>
        <v>0.61870032846514833</v>
      </c>
      <c r="B6190" s="2">
        <f t="shared" si="873"/>
        <v>61.86999999999626</v>
      </c>
      <c r="C6190" s="428">
        <f t="shared" si="870"/>
        <v>61.87</v>
      </c>
      <c r="D6190" s="425">
        <f t="shared" si="865"/>
        <v>0.61870032846518563</v>
      </c>
      <c r="E6190" s="433">
        <f t="shared" si="871"/>
        <v>61.87</v>
      </c>
      <c r="F6190" s="430">
        <f t="shared" si="866"/>
        <v>0.62375065082333569</v>
      </c>
      <c r="G6190" s="439">
        <f t="shared" si="872"/>
        <v>61.87</v>
      </c>
      <c r="H6190" s="435">
        <f t="shared" si="867"/>
        <v>0.62375065082333569</v>
      </c>
      <c r="I6190" s="577">
        <f t="shared" si="872"/>
        <v>61.87</v>
      </c>
      <c r="J6190" s="573">
        <f t="shared" si="868"/>
        <v>1.0005688662313361</v>
      </c>
    </row>
    <row r="6191" spans="1:10" x14ac:dyDescent="0.25">
      <c r="A6191">
        <f t="shared" si="869"/>
        <v>0.61880032790996431</v>
      </c>
      <c r="B6191" s="2">
        <f t="shared" si="873"/>
        <v>61.879999999996258</v>
      </c>
      <c r="C6191" s="428">
        <f t="shared" si="870"/>
        <v>61.88</v>
      </c>
      <c r="D6191" s="425">
        <f t="shared" si="865"/>
        <v>0.61880032791000172</v>
      </c>
      <c r="E6191" s="433">
        <f t="shared" si="871"/>
        <v>61.88</v>
      </c>
      <c r="F6191" s="430">
        <f t="shared" si="866"/>
        <v>0.62384832207158547</v>
      </c>
      <c r="G6191" s="439">
        <f t="shared" si="872"/>
        <v>61.88</v>
      </c>
      <c r="H6191" s="435">
        <f t="shared" si="867"/>
        <v>0.62384832207158547</v>
      </c>
      <c r="I6191" s="577">
        <f t="shared" si="872"/>
        <v>61.88</v>
      </c>
      <c r="J6191" s="573">
        <f t="shared" si="868"/>
        <v>1.0006542844050712</v>
      </c>
    </row>
    <row r="6192" spans="1:10" x14ac:dyDescent="0.25">
      <c r="A6192">
        <f t="shared" si="869"/>
        <v>0.61890032735574785</v>
      </c>
      <c r="B6192" s="2">
        <f t="shared" si="873"/>
        <v>61.889999999996256</v>
      </c>
      <c r="C6192" s="428">
        <f t="shared" si="870"/>
        <v>61.89</v>
      </c>
      <c r="D6192" s="425">
        <f t="shared" si="865"/>
        <v>0.61890032735578526</v>
      </c>
      <c r="E6192" s="433">
        <f t="shared" si="871"/>
        <v>61.89</v>
      </c>
      <c r="F6192" s="430">
        <f t="shared" si="866"/>
        <v>0.62394599447176191</v>
      </c>
      <c r="G6192" s="439">
        <f t="shared" si="872"/>
        <v>61.89</v>
      </c>
      <c r="H6192" s="435">
        <f t="shared" si="867"/>
        <v>0.62394599447176191</v>
      </c>
      <c r="I6192" s="577">
        <f t="shared" si="872"/>
        <v>61.89</v>
      </c>
      <c r="J6192" s="573">
        <f t="shared" si="868"/>
        <v>1.00073970369239</v>
      </c>
    </row>
    <row r="6193" spans="1:10" x14ac:dyDescent="0.25">
      <c r="A6193">
        <f t="shared" si="869"/>
        <v>0.61900032680249684</v>
      </c>
      <c r="B6193" s="2">
        <f t="shared" si="873"/>
        <v>61.899999999996254</v>
      </c>
      <c r="C6193" s="428">
        <f t="shared" si="870"/>
        <v>61.9</v>
      </c>
      <c r="D6193" s="425">
        <f t="shared" si="865"/>
        <v>0.61900032680253425</v>
      </c>
      <c r="E6193" s="433">
        <f t="shared" si="871"/>
        <v>61.9</v>
      </c>
      <c r="F6193" s="430">
        <f t="shared" si="866"/>
        <v>0.62404366802326738</v>
      </c>
      <c r="G6193" s="439">
        <f t="shared" si="872"/>
        <v>61.9</v>
      </c>
      <c r="H6193" s="435">
        <f t="shared" si="867"/>
        <v>0.62404366802326738</v>
      </c>
      <c r="I6193" s="577">
        <f t="shared" si="872"/>
        <v>61.9</v>
      </c>
      <c r="J6193" s="573">
        <f t="shared" si="868"/>
        <v>1.0008251240931652</v>
      </c>
    </row>
    <row r="6194" spans="1:10" x14ac:dyDescent="0.25">
      <c r="A6194">
        <f t="shared" si="869"/>
        <v>0.61910032625020961</v>
      </c>
      <c r="B6194" s="2">
        <f t="shared" si="873"/>
        <v>61.909999999996252</v>
      </c>
      <c r="C6194" s="428">
        <f t="shared" si="870"/>
        <v>61.91</v>
      </c>
      <c r="D6194" s="425">
        <f t="shared" si="865"/>
        <v>0.61910032625024713</v>
      </c>
      <c r="E6194" s="433">
        <f t="shared" si="871"/>
        <v>61.91</v>
      </c>
      <c r="F6194" s="430">
        <f t="shared" si="866"/>
        <v>0.62414134272550492</v>
      </c>
      <c r="G6194" s="439">
        <f t="shared" si="872"/>
        <v>61.91</v>
      </c>
      <c r="H6194" s="435">
        <f t="shared" si="867"/>
        <v>0.62414134272550492</v>
      </c>
      <c r="I6194" s="577">
        <f t="shared" si="872"/>
        <v>61.91</v>
      </c>
      <c r="J6194" s="573">
        <f t="shared" si="868"/>
        <v>1.0009105456072696</v>
      </c>
    </row>
    <row r="6195" spans="1:10" x14ac:dyDescent="0.25">
      <c r="A6195">
        <f t="shared" si="869"/>
        <v>0.61920032569888461</v>
      </c>
      <c r="B6195" s="2">
        <f t="shared" si="873"/>
        <v>61.91999999999625</v>
      </c>
      <c r="C6195" s="428">
        <f t="shared" si="870"/>
        <v>61.92</v>
      </c>
      <c r="D6195" s="425">
        <f t="shared" si="865"/>
        <v>0.61920032569892225</v>
      </c>
      <c r="E6195" s="433">
        <f t="shared" si="871"/>
        <v>61.92</v>
      </c>
      <c r="F6195" s="430">
        <f t="shared" si="866"/>
        <v>0.62423901857787756</v>
      </c>
      <c r="G6195" s="439">
        <f t="shared" si="872"/>
        <v>61.92</v>
      </c>
      <c r="H6195" s="435">
        <f t="shared" si="867"/>
        <v>0.62423901857787756</v>
      </c>
      <c r="I6195" s="577">
        <f t="shared" si="872"/>
        <v>61.92</v>
      </c>
      <c r="J6195" s="573">
        <f t="shared" si="868"/>
        <v>1.0009959682345755</v>
      </c>
    </row>
    <row r="6196" spans="1:10" x14ac:dyDescent="0.25">
      <c r="A6196">
        <f t="shared" si="869"/>
        <v>0.61930032514852007</v>
      </c>
      <c r="B6196" s="2">
        <f t="shared" si="873"/>
        <v>61.929999999996248</v>
      </c>
      <c r="C6196" s="428">
        <f t="shared" si="870"/>
        <v>61.93</v>
      </c>
      <c r="D6196" s="425">
        <f t="shared" si="865"/>
        <v>0.6193003251485576</v>
      </c>
      <c r="E6196" s="433">
        <f t="shared" si="871"/>
        <v>61.93</v>
      </c>
      <c r="F6196" s="430">
        <f t="shared" si="866"/>
        <v>0.62433669557978877</v>
      </c>
      <c r="G6196" s="439">
        <f t="shared" si="872"/>
        <v>61.93</v>
      </c>
      <c r="H6196" s="435">
        <f t="shared" si="867"/>
        <v>0.62433669557978877</v>
      </c>
      <c r="I6196" s="577">
        <f t="shared" si="872"/>
        <v>61.93</v>
      </c>
      <c r="J6196" s="573">
        <f t="shared" si="868"/>
        <v>1.0010813919749553</v>
      </c>
    </row>
    <row r="6197" spans="1:10" x14ac:dyDescent="0.25">
      <c r="A6197">
        <f t="shared" si="869"/>
        <v>0.61940032459911409</v>
      </c>
      <c r="B6197" s="2">
        <f t="shared" si="873"/>
        <v>61.939999999996246</v>
      </c>
      <c r="C6197" s="428">
        <f t="shared" si="870"/>
        <v>61.94</v>
      </c>
      <c r="D6197" s="425">
        <f t="shared" si="865"/>
        <v>0.61940032459915162</v>
      </c>
      <c r="E6197" s="433">
        <f t="shared" si="871"/>
        <v>61.94</v>
      </c>
      <c r="F6197" s="430">
        <f t="shared" si="866"/>
        <v>0.62443437373064226</v>
      </c>
      <c r="G6197" s="439">
        <f t="shared" si="872"/>
        <v>61.94</v>
      </c>
      <c r="H6197" s="435">
        <f t="shared" si="867"/>
        <v>0.62443437373064226</v>
      </c>
      <c r="I6197" s="577">
        <f t="shared" si="872"/>
        <v>61.94</v>
      </c>
      <c r="J6197" s="573">
        <f t="shared" si="868"/>
        <v>1.0011668168282812</v>
      </c>
    </row>
    <row r="6198" spans="1:10" x14ac:dyDescent="0.25">
      <c r="A6198">
        <f t="shared" si="869"/>
        <v>0.61950032405066513</v>
      </c>
      <c r="B6198" s="2">
        <f t="shared" si="873"/>
        <v>61.949999999996244</v>
      </c>
      <c r="C6198" s="428">
        <f t="shared" si="870"/>
        <v>61.95</v>
      </c>
      <c r="D6198" s="425">
        <f t="shared" si="865"/>
        <v>0.61950032405070266</v>
      </c>
      <c r="E6198" s="433">
        <f t="shared" si="871"/>
        <v>61.95</v>
      </c>
      <c r="F6198" s="430">
        <f t="shared" si="866"/>
        <v>0.62453205302984216</v>
      </c>
      <c r="G6198" s="439">
        <f t="shared" si="872"/>
        <v>61.95</v>
      </c>
      <c r="H6198" s="435">
        <f t="shared" si="867"/>
        <v>0.62453205302984216</v>
      </c>
      <c r="I6198" s="577">
        <f t="shared" si="872"/>
        <v>61.95</v>
      </c>
      <c r="J6198" s="573">
        <f t="shared" si="868"/>
        <v>1.0012522427944266</v>
      </c>
    </row>
    <row r="6199" spans="1:10" x14ac:dyDescent="0.25">
      <c r="A6199">
        <f t="shared" si="869"/>
        <v>0.61960032350317129</v>
      </c>
      <c r="B6199" s="2">
        <f t="shared" si="873"/>
        <v>61.959999999996242</v>
      </c>
      <c r="C6199" s="428">
        <f t="shared" si="870"/>
        <v>61.96</v>
      </c>
      <c r="D6199" s="425">
        <f t="shared" si="865"/>
        <v>0.61960032350320893</v>
      </c>
      <c r="E6199" s="433">
        <f t="shared" si="871"/>
        <v>61.96</v>
      </c>
      <c r="F6199" s="430">
        <f t="shared" si="866"/>
        <v>0.62462973347679285</v>
      </c>
      <c r="G6199" s="439">
        <f t="shared" si="872"/>
        <v>61.96</v>
      </c>
      <c r="H6199" s="435">
        <f t="shared" si="867"/>
        <v>0.62462973347679285</v>
      </c>
      <c r="I6199" s="577">
        <f t="shared" si="872"/>
        <v>61.96</v>
      </c>
      <c r="J6199" s="573">
        <f t="shared" si="868"/>
        <v>1.001337669873263</v>
      </c>
    </row>
    <row r="6200" spans="1:10" x14ac:dyDescent="0.25">
      <c r="A6200">
        <f t="shared" si="869"/>
        <v>0.61970032295663113</v>
      </c>
      <c r="B6200" s="2">
        <f t="shared" si="873"/>
        <v>61.96999999999624</v>
      </c>
      <c r="C6200" s="428">
        <f t="shared" si="870"/>
        <v>61.97</v>
      </c>
      <c r="D6200" s="425">
        <f t="shared" si="865"/>
        <v>0.61970032295666877</v>
      </c>
      <c r="E6200" s="433">
        <f t="shared" si="871"/>
        <v>61.97</v>
      </c>
      <c r="F6200" s="430">
        <f t="shared" si="866"/>
        <v>0.62472741507089902</v>
      </c>
      <c r="G6200" s="439">
        <f t="shared" si="872"/>
        <v>61.97</v>
      </c>
      <c r="H6200" s="435">
        <f t="shared" si="867"/>
        <v>0.62472741507089902</v>
      </c>
      <c r="I6200" s="577">
        <f t="shared" si="872"/>
        <v>61.97</v>
      </c>
      <c r="J6200" s="573">
        <f t="shared" si="868"/>
        <v>1.0014230980646641</v>
      </c>
    </row>
    <row r="6201" spans="1:10" x14ac:dyDescent="0.25">
      <c r="A6201">
        <f t="shared" si="869"/>
        <v>0.61980032241104288</v>
      </c>
      <c r="B6201" s="2">
        <f t="shared" si="873"/>
        <v>61.979999999996238</v>
      </c>
      <c r="C6201" s="428">
        <f t="shared" si="870"/>
        <v>61.98</v>
      </c>
      <c r="D6201" s="425">
        <f t="shared" si="865"/>
        <v>0.61980032241108041</v>
      </c>
      <c r="E6201" s="433">
        <f t="shared" si="871"/>
        <v>61.98</v>
      </c>
      <c r="F6201" s="430">
        <f t="shared" si="866"/>
        <v>0.62482509781156559</v>
      </c>
      <c r="G6201" s="439">
        <f t="shared" si="872"/>
        <v>61.98</v>
      </c>
      <c r="H6201" s="435">
        <f t="shared" si="867"/>
        <v>0.62482509781156559</v>
      </c>
      <c r="I6201" s="577">
        <f t="shared" si="872"/>
        <v>61.98</v>
      </c>
      <c r="J6201" s="573">
        <f t="shared" si="868"/>
        <v>1.0015085273685014</v>
      </c>
    </row>
    <row r="6202" spans="1:10" x14ac:dyDescent="0.25">
      <c r="A6202">
        <f t="shared" si="869"/>
        <v>0.61990032186640454</v>
      </c>
      <c r="B6202" s="2">
        <f t="shared" si="873"/>
        <v>61.989999999996236</v>
      </c>
      <c r="C6202" s="428">
        <f t="shared" si="870"/>
        <v>61.99</v>
      </c>
      <c r="D6202" s="425">
        <f t="shared" si="865"/>
        <v>0.61990032186644206</v>
      </c>
      <c r="E6202" s="433">
        <f t="shared" si="871"/>
        <v>61.99</v>
      </c>
      <c r="F6202" s="430">
        <f t="shared" si="866"/>
        <v>0.62492278169819804</v>
      </c>
      <c r="G6202" s="439">
        <f t="shared" si="872"/>
        <v>61.99</v>
      </c>
      <c r="H6202" s="435">
        <f t="shared" si="867"/>
        <v>0.62492278169819804</v>
      </c>
      <c r="I6202" s="577">
        <f t="shared" si="872"/>
        <v>61.99</v>
      </c>
      <c r="J6202" s="573">
        <f t="shared" si="868"/>
        <v>1.0015939577846484</v>
      </c>
    </row>
    <row r="6203" spans="1:10" x14ac:dyDescent="0.25">
      <c r="A6203">
        <f t="shared" si="869"/>
        <v>0.62000032132271465</v>
      </c>
      <c r="B6203" s="2">
        <f t="shared" si="873"/>
        <v>61.999999999996234</v>
      </c>
      <c r="C6203" s="428">
        <f t="shared" si="870"/>
        <v>62</v>
      </c>
      <c r="D6203" s="425">
        <f t="shared" si="865"/>
        <v>0.6200003213227524</v>
      </c>
      <c r="E6203" s="433">
        <f t="shared" si="871"/>
        <v>62</v>
      </c>
      <c r="F6203" s="430">
        <f t="shared" si="866"/>
        <v>0.62502046673020206</v>
      </c>
      <c r="G6203" s="439">
        <f t="shared" si="872"/>
        <v>62</v>
      </c>
      <c r="H6203" s="435">
        <f t="shared" si="867"/>
        <v>0.62502046673020206</v>
      </c>
      <c r="I6203" s="577">
        <f t="shared" si="872"/>
        <v>62</v>
      </c>
      <c r="J6203" s="573">
        <f t="shared" si="868"/>
        <v>1.001679389312977</v>
      </c>
    </row>
    <row r="6204" spans="1:10" x14ac:dyDescent="0.25">
      <c r="A6204">
        <f t="shared" si="869"/>
        <v>0.62010032077997157</v>
      </c>
      <c r="B6204" s="2">
        <f t="shared" si="873"/>
        <v>62.009999999996232</v>
      </c>
      <c r="C6204" s="428">
        <f t="shared" si="870"/>
        <v>62.01</v>
      </c>
      <c r="D6204" s="425">
        <f t="shared" si="865"/>
        <v>0.62010032078000921</v>
      </c>
      <c r="E6204" s="433">
        <f t="shared" si="871"/>
        <v>62.01</v>
      </c>
      <c r="F6204" s="430">
        <f t="shared" si="866"/>
        <v>0.62511815290698336</v>
      </c>
      <c r="G6204" s="439">
        <f t="shared" si="872"/>
        <v>62.01</v>
      </c>
      <c r="H6204" s="435">
        <f t="shared" si="867"/>
        <v>0.62511815290698336</v>
      </c>
      <c r="I6204" s="577">
        <f t="shared" si="872"/>
        <v>62.01</v>
      </c>
      <c r="J6204" s="573">
        <f t="shared" si="868"/>
        <v>1.0017648219533608</v>
      </c>
    </row>
    <row r="6205" spans="1:10" x14ac:dyDescent="0.25">
      <c r="A6205">
        <f t="shared" si="869"/>
        <v>0.6202003202381734</v>
      </c>
      <c r="B6205" s="2">
        <f t="shared" si="873"/>
        <v>62.01999999999623</v>
      </c>
      <c r="C6205" s="428">
        <f t="shared" si="870"/>
        <v>62.02</v>
      </c>
      <c r="D6205" s="425">
        <f t="shared" si="865"/>
        <v>0.62020032023821114</v>
      </c>
      <c r="E6205" s="433">
        <f t="shared" si="871"/>
        <v>62.02</v>
      </c>
      <c r="F6205" s="430">
        <f t="shared" si="866"/>
        <v>0.62521584022794852</v>
      </c>
      <c r="G6205" s="439">
        <f t="shared" si="872"/>
        <v>62.02</v>
      </c>
      <c r="H6205" s="435">
        <f t="shared" si="867"/>
        <v>0.62521584022794852</v>
      </c>
      <c r="I6205" s="577">
        <f t="shared" si="872"/>
        <v>62.02</v>
      </c>
      <c r="J6205" s="573">
        <f t="shared" si="868"/>
        <v>1.0018502557056712</v>
      </c>
    </row>
    <row r="6206" spans="1:10" x14ac:dyDescent="0.25">
      <c r="A6206">
        <f t="shared" si="869"/>
        <v>0.62030031969731858</v>
      </c>
      <c r="B6206" s="2">
        <f t="shared" si="873"/>
        <v>62.029999999996228</v>
      </c>
      <c r="C6206" s="428">
        <f t="shared" si="870"/>
        <v>62.03</v>
      </c>
      <c r="D6206" s="425">
        <f t="shared" si="865"/>
        <v>0.62030031969735633</v>
      </c>
      <c r="E6206" s="433">
        <f t="shared" si="871"/>
        <v>62.03</v>
      </c>
      <c r="F6206" s="430">
        <f t="shared" si="866"/>
        <v>0.62531352869250378</v>
      </c>
      <c r="G6206" s="439">
        <f t="shared" si="872"/>
        <v>62.03</v>
      </c>
      <c r="H6206" s="435">
        <f t="shared" si="867"/>
        <v>0.62531352869250378</v>
      </c>
      <c r="I6206" s="577">
        <f t="shared" si="872"/>
        <v>62.03</v>
      </c>
      <c r="J6206" s="573">
        <f t="shared" si="868"/>
        <v>1.0019356905697823</v>
      </c>
    </row>
    <row r="6207" spans="1:10" x14ac:dyDescent="0.25">
      <c r="A6207">
        <f t="shared" si="869"/>
        <v>0.62040031915740546</v>
      </c>
      <c r="B6207" s="2">
        <f t="shared" si="873"/>
        <v>62.039999999996226</v>
      </c>
      <c r="C6207" s="428">
        <f t="shared" si="870"/>
        <v>62.04</v>
      </c>
      <c r="D6207" s="425">
        <f t="shared" si="865"/>
        <v>0.6204003191574432</v>
      </c>
      <c r="E6207" s="433">
        <f t="shared" si="871"/>
        <v>62.04</v>
      </c>
      <c r="F6207" s="430">
        <f t="shared" si="866"/>
        <v>0.6254112183000563</v>
      </c>
      <c r="G6207" s="439">
        <f t="shared" si="872"/>
        <v>62.04</v>
      </c>
      <c r="H6207" s="435">
        <f t="shared" si="867"/>
        <v>0.6254112183000563</v>
      </c>
      <c r="I6207" s="577">
        <f t="shared" si="872"/>
        <v>62.04</v>
      </c>
      <c r="J6207" s="573">
        <f t="shared" si="868"/>
        <v>1.0020211265455654</v>
      </c>
    </row>
    <row r="6208" spans="1:10" x14ac:dyDescent="0.25">
      <c r="A6208">
        <f t="shared" si="869"/>
        <v>0.62050031861843213</v>
      </c>
      <c r="B6208" s="2">
        <f t="shared" si="873"/>
        <v>62.049999999996224</v>
      </c>
      <c r="C6208" s="428">
        <f t="shared" si="870"/>
        <v>62.05</v>
      </c>
      <c r="D6208" s="425">
        <f t="shared" si="865"/>
        <v>0.62050031861846988</v>
      </c>
      <c r="E6208" s="433">
        <f t="shared" si="871"/>
        <v>62.05</v>
      </c>
      <c r="F6208" s="430">
        <f t="shared" si="866"/>
        <v>0.62550890905001311</v>
      </c>
      <c r="G6208" s="439">
        <f t="shared" si="872"/>
        <v>62.05</v>
      </c>
      <c r="H6208" s="435">
        <f t="shared" si="867"/>
        <v>0.62550890905001311</v>
      </c>
      <c r="I6208" s="577">
        <f t="shared" si="872"/>
        <v>62.05</v>
      </c>
      <c r="J6208" s="573">
        <f t="shared" si="868"/>
        <v>1.0021065636328945</v>
      </c>
    </row>
    <row r="6209" spans="1:10" x14ac:dyDescent="0.25">
      <c r="A6209">
        <f t="shared" si="869"/>
        <v>0.62060031808039717</v>
      </c>
      <c r="B6209" s="2">
        <f t="shared" si="873"/>
        <v>62.059999999996222</v>
      </c>
      <c r="C6209" s="428">
        <f t="shared" si="870"/>
        <v>62.06</v>
      </c>
      <c r="D6209" s="425">
        <f t="shared" si="865"/>
        <v>0.62060031808043514</v>
      </c>
      <c r="E6209" s="433">
        <f t="shared" si="871"/>
        <v>62.06</v>
      </c>
      <c r="F6209" s="430">
        <f t="shared" si="866"/>
        <v>0.625606600941782</v>
      </c>
      <c r="G6209" s="439">
        <f t="shared" si="872"/>
        <v>62.06</v>
      </c>
      <c r="H6209" s="435">
        <f t="shared" si="867"/>
        <v>0.625606600941782</v>
      </c>
      <c r="I6209" s="577">
        <f t="shared" si="872"/>
        <v>62.06</v>
      </c>
      <c r="J6209" s="573">
        <f t="shared" si="868"/>
        <v>1.0021920018316417</v>
      </c>
    </row>
    <row r="6210" spans="1:10" x14ac:dyDescent="0.25">
      <c r="A6210">
        <f t="shared" si="869"/>
        <v>0.62070031754329902</v>
      </c>
      <c r="B6210" s="2">
        <f t="shared" si="873"/>
        <v>62.06999999999622</v>
      </c>
      <c r="C6210" s="428">
        <f t="shared" si="870"/>
        <v>62.07</v>
      </c>
      <c r="D6210" s="425">
        <f t="shared" si="865"/>
        <v>0.62070031754333665</v>
      </c>
      <c r="E6210" s="433">
        <f t="shared" si="871"/>
        <v>62.07</v>
      </c>
      <c r="F6210" s="430">
        <f t="shared" si="866"/>
        <v>0.62570429397477068</v>
      </c>
      <c r="G6210" s="439">
        <f t="shared" si="872"/>
        <v>62.07</v>
      </c>
      <c r="H6210" s="435">
        <f t="shared" si="867"/>
        <v>0.62570429397477068</v>
      </c>
      <c r="I6210" s="577">
        <f t="shared" si="872"/>
        <v>62.07</v>
      </c>
      <c r="J6210" s="573">
        <f t="shared" si="868"/>
        <v>1.0022774411416797</v>
      </c>
    </row>
    <row r="6211" spans="1:10" x14ac:dyDescent="0.25">
      <c r="A6211">
        <f t="shared" si="869"/>
        <v>0.62080031700713534</v>
      </c>
      <c r="B6211" s="2">
        <f t="shared" si="873"/>
        <v>62.079999999996218</v>
      </c>
      <c r="C6211" s="428">
        <f t="shared" si="870"/>
        <v>62.08</v>
      </c>
      <c r="D6211" s="425">
        <f t="shared" ref="D6211:D6274" si="874">(((1+C6211/100)^D$2)*C6211/100)/(((1+C6211/100)^D$2)-1)</f>
        <v>0.6208003170071732</v>
      </c>
      <c r="E6211" s="433">
        <f t="shared" si="871"/>
        <v>62.08</v>
      </c>
      <c r="F6211" s="430">
        <f t="shared" ref="F6211:F6274" si="875">(((1+E6211/100)^F$2)*E6211/100)/(((1+E6211/100)^F$2)-1)</f>
        <v>0.62580198814838728</v>
      </c>
      <c r="G6211" s="439">
        <f t="shared" si="872"/>
        <v>62.08</v>
      </c>
      <c r="H6211" s="435">
        <f t="shared" ref="H6211:H6274" si="876">(((1+G6211/100)^H$2)*G6211/100)/(((1+G6211/100)^H$2)-1)</f>
        <v>0.62580198814838728</v>
      </c>
      <c r="I6211" s="577">
        <f t="shared" si="872"/>
        <v>62.08</v>
      </c>
      <c r="J6211" s="573">
        <f t="shared" ref="J6211:J6274" si="877">(((1+I6211/100)^J$2)*I6211/100)/(((1+I6211/100)^J$2)-1)</f>
        <v>1.0023628815628816</v>
      </c>
    </row>
    <row r="6212" spans="1:10" x14ac:dyDescent="0.25">
      <c r="A6212">
        <f t="shared" si="869"/>
        <v>0.62090031647190524</v>
      </c>
      <c r="B6212" s="2">
        <f t="shared" si="873"/>
        <v>62.089999999996216</v>
      </c>
      <c r="C6212" s="428">
        <f t="shared" si="870"/>
        <v>62.09</v>
      </c>
      <c r="D6212" s="425">
        <f t="shared" si="874"/>
        <v>0.62090031647194299</v>
      </c>
      <c r="E6212" s="433">
        <f t="shared" si="871"/>
        <v>62.09</v>
      </c>
      <c r="F6212" s="430">
        <f t="shared" si="875"/>
        <v>0.62589968346204028</v>
      </c>
      <c r="G6212" s="439">
        <f t="shared" si="872"/>
        <v>62.09</v>
      </c>
      <c r="H6212" s="435">
        <f t="shared" si="876"/>
        <v>0.62589968346204028</v>
      </c>
      <c r="I6212" s="577">
        <f t="shared" si="872"/>
        <v>62.09</v>
      </c>
      <c r="J6212" s="573">
        <f t="shared" si="877"/>
        <v>1.0024483230951202</v>
      </c>
    </row>
    <row r="6213" spans="1:10" x14ac:dyDescent="0.25">
      <c r="A6213">
        <f t="shared" ref="A6213:A6276" si="878">(((1+B6213/100)^A$2)*B6213/100)/(((1+B6213/100)^A$2)-1)</f>
        <v>0.62100031593760652</v>
      </c>
      <c r="B6213" s="2">
        <f t="shared" si="873"/>
        <v>62.099999999996214</v>
      </c>
      <c r="C6213" s="428">
        <f t="shared" si="870"/>
        <v>62.1</v>
      </c>
      <c r="D6213" s="425">
        <f t="shared" si="874"/>
        <v>0.62100031593764438</v>
      </c>
      <c r="E6213" s="433">
        <f t="shared" si="871"/>
        <v>62.1</v>
      </c>
      <c r="F6213" s="430">
        <f t="shared" si="875"/>
        <v>0.62599737991513815</v>
      </c>
      <c r="G6213" s="439">
        <f t="shared" si="872"/>
        <v>62.1</v>
      </c>
      <c r="H6213" s="435">
        <f t="shared" si="876"/>
        <v>0.62599737991513815</v>
      </c>
      <c r="I6213" s="577">
        <f t="shared" si="872"/>
        <v>62.1</v>
      </c>
      <c r="J6213" s="573">
        <f t="shared" si="877"/>
        <v>1.0025337657382678</v>
      </c>
    </row>
    <row r="6214" spans="1:10" x14ac:dyDescent="0.25">
      <c r="A6214">
        <f t="shared" si="878"/>
        <v>0.6211003154042376</v>
      </c>
      <c r="B6214" s="2">
        <f t="shared" si="873"/>
        <v>62.109999999996212</v>
      </c>
      <c r="C6214" s="428">
        <f t="shared" ref="C6214:C6277" si="879">ROUND(C6213+0.01,2)</f>
        <v>62.11</v>
      </c>
      <c r="D6214" s="425">
        <f t="shared" si="874"/>
        <v>0.62110031540427557</v>
      </c>
      <c r="E6214" s="433">
        <f t="shared" ref="E6214:E6277" si="880">ROUND(E6213+0.01,2)</f>
        <v>62.11</v>
      </c>
      <c r="F6214" s="430">
        <f t="shared" si="875"/>
        <v>0.62609507750709059</v>
      </c>
      <c r="G6214" s="439">
        <f t="shared" ref="G6214:I6277" si="881">ROUND(G6213+0.01,2)</f>
        <v>62.11</v>
      </c>
      <c r="H6214" s="435">
        <f t="shared" si="876"/>
        <v>0.62609507750709059</v>
      </c>
      <c r="I6214" s="577">
        <f t="shared" si="881"/>
        <v>62.11</v>
      </c>
      <c r="J6214" s="573">
        <f t="shared" si="877"/>
        <v>1.002619209492198</v>
      </c>
    </row>
    <row r="6215" spans="1:10" x14ac:dyDescent="0.25">
      <c r="A6215">
        <f t="shared" si="878"/>
        <v>0.62120031487179705</v>
      </c>
      <c r="B6215" s="2">
        <f t="shared" si="873"/>
        <v>62.11999999999621</v>
      </c>
      <c r="C6215" s="428">
        <f t="shared" si="879"/>
        <v>62.12</v>
      </c>
      <c r="D6215" s="425">
        <f t="shared" si="874"/>
        <v>0.62120031487183491</v>
      </c>
      <c r="E6215" s="433">
        <f t="shared" si="880"/>
        <v>62.12</v>
      </c>
      <c r="F6215" s="430">
        <f t="shared" si="875"/>
        <v>0.62619277623730651</v>
      </c>
      <c r="G6215" s="439">
        <f t="shared" si="881"/>
        <v>62.12</v>
      </c>
      <c r="H6215" s="435">
        <f t="shared" si="876"/>
        <v>0.62619277623730651</v>
      </c>
      <c r="I6215" s="577">
        <f t="shared" si="881"/>
        <v>62.12</v>
      </c>
      <c r="J6215" s="573">
        <f t="shared" si="877"/>
        <v>1.002704654356783</v>
      </c>
    </row>
    <row r="6216" spans="1:10" x14ac:dyDescent="0.25">
      <c r="A6216">
        <f t="shared" si="878"/>
        <v>0.6213003143402831</v>
      </c>
      <c r="B6216" s="2">
        <f t="shared" si="873"/>
        <v>62.129999999996208</v>
      </c>
      <c r="C6216" s="428">
        <f t="shared" si="879"/>
        <v>62.13</v>
      </c>
      <c r="D6216" s="425">
        <f t="shared" si="874"/>
        <v>0.62130031434032096</v>
      </c>
      <c r="E6216" s="433">
        <f t="shared" si="880"/>
        <v>62.13</v>
      </c>
      <c r="F6216" s="430">
        <f t="shared" si="875"/>
        <v>0.62629047610519595</v>
      </c>
      <c r="G6216" s="439">
        <f t="shared" si="881"/>
        <v>62.13</v>
      </c>
      <c r="H6216" s="435">
        <f t="shared" si="876"/>
        <v>0.62629047610519595</v>
      </c>
      <c r="I6216" s="577">
        <f t="shared" si="881"/>
        <v>62.13</v>
      </c>
      <c r="J6216" s="573">
        <f t="shared" si="877"/>
        <v>1.0027901003318962</v>
      </c>
    </row>
    <row r="6217" spans="1:10" x14ac:dyDescent="0.25">
      <c r="A6217">
        <f t="shared" si="878"/>
        <v>0.62140031380969396</v>
      </c>
      <c r="B6217" s="2">
        <f t="shared" si="873"/>
        <v>62.139999999996206</v>
      </c>
      <c r="C6217" s="428">
        <f t="shared" si="879"/>
        <v>62.14</v>
      </c>
      <c r="D6217" s="425">
        <f t="shared" si="874"/>
        <v>0.62140031380973182</v>
      </c>
      <c r="E6217" s="433">
        <f t="shared" si="880"/>
        <v>62.14</v>
      </c>
      <c r="F6217" s="430">
        <f t="shared" si="875"/>
        <v>0.62638817711016881</v>
      </c>
      <c r="G6217" s="439">
        <f t="shared" si="881"/>
        <v>62.14</v>
      </c>
      <c r="H6217" s="435">
        <f t="shared" si="876"/>
        <v>0.62638817711016881</v>
      </c>
      <c r="I6217" s="577">
        <f t="shared" si="881"/>
        <v>62.14</v>
      </c>
      <c r="J6217" s="573">
        <f t="shared" si="877"/>
        <v>1.0028755474174105</v>
      </c>
    </row>
    <row r="6218" spans="1:10" x14ac:dyDescent="0.25">
      <c r="A6218">
        <f t="shared" si="878"/>
        <v>0.62150031328002808</v>
      </c>
      <c r="B6218" s="2">
        <f t="shared" si="873"/>
        <v>62.149999999996204</v>
      </c>
      <c r="C6218" s="428">
        <f t="shared" si="879"/>
        <v>62.15</v>
      </c>
      <c r="D6218" s="425">
        <f t="shared" si="874"/>
        <v>0.62150031328006594</v>
      </c>
      <c r="E6218" s="433">
        <f t="shared" si="880"/>
        <v>62.15</v>
      </c>
      <c r="F6218" s="430">
        <f t="shared" si="875"/>
        <v>0.62648587925163535</v>
      </c>
      <c r="G6218" s="439">
        <f t="shared" si="881"/>
        <v>62.15</v>
      </c>
      <c r="H6218" s="435">
        <f t="shared" si="876"/>
        <v>0.62648587925163535</v>
      </c>
      <c r="I6218" s="577">
        <f t="shared" si="881"/>
        <v>62.15</v>
      </c>
      <c r="J6218" s="573">
        <f t="shared" si="877"/>
        <v>1.0029609956131986</v>
      </c>
    </row>
    <row r="6219" spans="1:10" x14ac:dyDescent="0.25">
      <c r="A6219">
        <f t="shared" si="878"/>
        <v>0.6216003127512838</v>
      </c>
      <c r="B6219" s="2">
        <f t="shared" si="873"/>
        <v>62.159999999996202</v>
      </c>
      <c r="C6219" s="428">
        <f t="shared" si="879"/>
        <v>62.16</v>
      </c>
      <c r="D6219" s="425">
        <f t="shared" si="874"/>
        <v>0.62160031275132166</v>
      </c>
      <c r="E6219" s="433">
        <f t="shared" si="880"/>
        <v>62.16</v>
      </c>
      <c r="F6219" s="430">
        <f t="shared" si="875"/>
        <v>0.62658358252900603</v>
      </c>
      <c r="G6219" s="439">
        <f t="shared" si="881"/>
        <v>62.16</v>
      </c>
      <c r="H6219" s="435">
        <f t="shared" si="876"/>
        <v>0.62658358252900603</v>
      </c>
      <c r="I6219" s="577">
        <f t="shared" si="881"/>
        <v>62.16</v>
      </c>
      <c r="J6219" s="573">
        <f t="shared" si="877"/>
        <v>1.0030464449191332</v>
      </c>
    </row>
    <row r="6220" spans="1:10" x14ac:dyDescent="0.25">
      <c r="A6220">
        <f t="shared" si="878"/>
        <v>0.62170031222345934</v>
      </c>
      <c r="B6220" s="2">
        <f t="shared" si="873"/>
        <v>62.1699999999962</v>
      </c>
      <c r="C6220" s="428">
        <f t="shared" si="879"/>
        <v>62.17</v>
      </c>
      <c r="D6220" s="425">
        <f t="shared" si="874"/>
        <v>0.62170031222349742</v>
      </c>
      <c r="E6220" s="433">
        <f t="shared" si="880"/>
        <v>62.17</v>
      </c>
      <c r="F6220" s="430">
        <f t="shared" si="875"/>
        <v>0.62668128694169245</v>
      </c>
      <c r="G6220" s="439">
        <f t="shared" si="881"/>
        <v>62.17</v>
      </c>
      <c r="H6220" s="435">
        <f t="shared" si="876"/>
        <v>0.62668128694169245</v>
      </c>
      <c r="I6220" s="577">
        <f t="shared" si="881"/>
        <v>62.17</v>
      </c>
      <c r="J6220" s="573">
        <f t="shared" si="877"/>
        <v>1.0031318953350878</v>
      </c>
    </row>
    <row r="6221" spans="1:10" x14ac:dyDescent="0.25">
      <c r="A6221">
        <f t="shared" si="878"/>
        <v>0.62180031169655336</v>
      </c>
      <c r="B6221" s="2">
        <f t="shared" si="873"/>
        <v>62.179999999996198</v>
      </c>
      <c r="C6221" s="428">
        <f t="shared" si="879"/>
        <v>62.18</v>
      </c>
      <c r="D6221" s="425">
        <f t="shared" si="874"/>
        <v>0.62180031169659133</v>
      </c>
      <c r="E6221" s="433">
        <f t="shared" si="880"/>
        <v>62.18</v>
      </c>
      <c r="F6221" s="430">
        <f t="shared" si="875"/>
        <v>0.62677899248910518</v>
      </c>
      <c r="G6221" s="439">
        <f t="shared" si="881"/>
        <v>62.18</v>
      </c>
      <c r="H6221" s="435">
        <f t="shared" si="876"/>
        <v>0.62677899248910518</v>
      </c>
      <c r="I6221" s="577">
        <f t="shared" si="881"/>
        <v>62.18</v>
      </c>
      <c r="J6221" s="573">
        <f t="shared" si="877"/>
        <v>1.0032173468609353</v>
      </c>
    </row>
    <row r="6222" spans="1:10" x14ac:dyDescent="0.25">
      <c r="A6222">
        <f t="shared" si="878"/>
        <v>0.62190031117056388</v>
      </c>
      <c r="B6222" s="2">
        <f t="shared" si="873"/>
        <v>62.189999999996196</v>
      </c>
      <c r="C6222" s="428">
        <f t="shared" si="879"/>
        <v>62.19</v>
      </c>
      <c r="D6222" s="425">
        <f t="shared" si="874"/>
        <v>0.62190031117060196</v>
      </c>
      <c r="E6222" s="433">
        <f t="shared" si="880"/>
        <v>62.19</v>
      </c>
      <c r="F6222" s="430">
        <f t="shared" si="875"/>
        <v>0.62687669917065625</v>
      </c>
      <c r="G6222" s="439">
        <f t="shared" si="881"/>
        <v>62.19</v>
      </c>
      <c r="H6222" s="435">
        <f t="shared" si="876"/>
        <v>0.62687669917065625</v>
      </c>
      <c r="I6222" s="577">
        <f t="shared" si="881"/>
        <v>62.19</v>
      </c>
      <c r="J6222" s="573">
        <f t="shared" si="877"/>
        <v>1.0033027994965482</v>
      </c>
    </row>
    <row r="6223" spans="1:10" x14ac:dyDescent="0.25">
      <c r="A6223">
        <f t="shared" si="878"/>
        <v>0.62200031064548955</v>
      </c>
      <c r="B6223" s="2">
        <f t="shared" si="873"/>
        <v>62.199999999996194</v>
      </c>
      <c r="C6223" s="428">
        <f t="shared" si="879"/>
        <v>62.2</v>
      </c>
      <c r="D6223" s="425">
        <f t="shared" si="874"/>
        <v>0.62200031064552752</v>
      </c>
      <c r="E6223" s="433">
        <f t="shared" si="880"/>
        <v>62.2</v>
      </c>
      <c r="F6223" s="430">
        <f t="shared" si="875"/>
        <v>0.62697440698575757</v>
      </c>
      <c r="G6223" s="439">
        <f t="shared" si="881"/>
        <v>62.2</v>
      </c>
      <c r="H6223" s="435">
        <f t="shared" si="876"/>
        <v>0.62697440698575757</v>
      </c>
      <c r="I6223" s="577">
        <f t="shared" si="881"/>
        <v>62.2</v>
      </c>
      <c r="J6223" s="573">
        <f t="shared" si="877"/>
        <v>1.0033882532418004</v>
      </c>
    </row>
    <row r="6224" spans="1:10" x14ac:dyDescent="0.25">
      <c r="A6224">
        <f t="shared" si="878"/>
        <v>0.62210031012132838</v>
      </c>
      <c r="B6224" s="2">
        <f t="shared" si="873"/>
        <v>62.209999999996192</v>
      </c>
      <c r="C6224" s="428">
        <f t="shared" si="879"/>
        <v>62.21</v>
      </c>
      <c r="D6224" s="425">
        <f t="shared" si="874"/>
        <v>0.62210031012136657</v>
      </c>
      <c r="E6224" s="433">
        <f t="shared" si="880"/>
        <v>62.21</v>
      </c>
      <c r="F6224" s="430">
        <f t="shared" si="875"/>
        <v>0.62707211593382095</v>
      </c>
      <c r="G6224" s="439">
        <f t="shared" si="881"/>
        <v>62.21</v>
      </c>
      <c r="H6224" s="435">
        <f t="shared" si="876"/>
        <v>0.62707211593382095</v>
      </c>
      <c r="I6224" s="577">
        <f t="shared" si="881"/>
        <v>62.21</v>
      </c>
      <c r="J6224" s="573">
        <f t="shared" si="877"/>
        <v>1.0034737080965637</v>
      </c>
    </row>
    <row r="6225" spans="1:10" x14ac:dyDescent="0.25">
      <c r="A6225">
        <f t="shared" si="878"/>
        <v>0.62220030959807904</v>
      </c>
      <c r="B6225" s="2">
        <f t="shared" si="873"/>
        <v>62.21999999999619</v>
      </c>
      <c r="C6225" s="428">
        <f t="shared" si="879"/>
        <v>62.22</v>
      </c>
      <c r="D6225" s="425">
        <f t="shared" si="874"/>
        <v>0.62220030959811723</v>
      </c>
      <c r="E6225" s="433">
        <f t="shared" si="880"/>
        <v>62.22</v>
      </c>
      <c r="F6225" s="430">
        <f t="shared" si="875"/>
        <v>0.62716982601425919</v>
      </c>
      <c r="G6225" s="439">
        <f t="shared" si="881"/>
        <v>62.22</v>
      </c>
      <c r="H6225" s="435">
        <f t="shared" si="876"/>
        <v>0.62716982601425919</v>
      </c>
      <c r="I6225" s="577">
        <f t="shared" si="881"/>
        <v>62.22</v>
      </c>
      <c r="J6225" s="573">
        <f t="shared" si="877"/>
        <v>1.0035591640607124</v>
      </c>
    </row>
    <row r="6226" spans="1:10" x14ac:dyDescent="0.25">
      <c r="A6226">
        <f t="shared" si="878"/>
        <v>0.62230030907573997</v>
      </c>
      <c r="B6226" s="2">
        <f t="shared" si="873"/>
        <v>62.229999999996188</v>
      </c>
      <c r="C6226" s="428">
        <f t="shared" si="879"/>
        <v>62.23</v>
      </c>
      <c r="D6226" s="425">
        <f t="shared" si="874"/>
        <v>0.62230030907577794</v>
      </c>
      <c r="E6226" s="433">
        <f t="shared" si="880"/>
        <v>62.23</v>
      </c>
      <c r="F6226" s="430">
        <f t="shared" si="875"/>
        <v>0.62726753722648509</v>
      </c>
      <c r="G6226" s="439">
        <f t="shared" si="881"/>
        <v>62.23</v>
      </c>
      <c r="H6226" s="435">
        <f t="shared" si="876"/>
        <v>0.62726753722648509</v>
      </c>
      <c r="I6226" s="577">
        <f t="shared" si="881"/>
        <v>62.23</v>
      </c>
      <c r="J6226" s="573">
        <f t="shared" si="877"/>
        <v>1.003644621134119</v>
      </c>
    </row>
    <row r="6227" spans="1:10" x14ac:dyDescent="0.25">
      <c r="A6227">
        <f t="shared" si="878"/>
        <v>0.62240030855430917</v>
      </c>
      <c r="B6227" s="2">
        <f t="shared" si="873"/>
        <v>62.239999999996186</v>
      </c>
      <c r="C6227" s="428">
        <f t="shared" si="879"/>
        <v>62.24</v>
      </c>
      <c r="D6227" s="425">
        <f t="shared" si="874"/>
        <v>0.62240030855434725</v>
      </c>
      <c r="E6227" s="433">
        <f t="shared" si="880"/>
        <v>62.24</v>
      </c>
      <c r="F6227" s="430">
        <f t="shared" si="875"/>
        <v>0.6273652495699118</v>
      </c>
      <c r="G6227" s="439">
        <f t="shared" si="881"/>
        <v>62.24</v>
      </c>
      <c r="H6227" s="435">
        <f t="shared" si="876"/>
        <v>0.6273652495699118</v>
      </c>
      <c r="I6227" s="577">
        <f t="shared" si="881"/>
        <v>62.24</v>
      </c>
      <c r="J6227" s="573">
        <f t="shared" si="877"/>
        <v>1.0037300793166564</v>
      </c>
    </row>
    <row r="6228" spans="1:10" x14ac:dyDescent="0.25">
      <c r="A6228">
        <f t="shared" si="878"/>
        <v>0.6225003080337852</v>
      </c>
      <c r="B6228" s="2">
        <f t="shared" si="873"/>
        <v>62.249999999996184</v>
      </c>
      <c r="C6228" s="428">
        <f t="shared" si="879"/>
        <v>62.25</v>
      </c>
      <c r="D6228" s="425">
        <f t="shared" si="874"/>
        <v>0.62250030803382339</v>
      </c>
      <c r="E6228" s="433">
        <f t="shared" si="880"/>
        <v>62.25</v>
      </c>
      <c r="F6228" s="430">
        <f t="shared" si="875"/>
        <v>0.62746296304395266</v>
      </c>
      <c r="G6228" s="439">
        <f t="shared" si="881"/>
        <v>62.25</v>
      </c>
      <c r="H6228" s="435">
        <f t="shared" si="876"/>
        <v>0.62746296304395266</v>
      </c>
      <c r="I6228" s="577">
        <f t="shared" si="881"/>
        <v>62.25</v>
      </c>
      <c r="J6228" s="573">
        <f t="shared" si="877"/>
        <v>1.0038155386081982</v>
      </c>
    </row>
    <row r="6229" spans="1:10" x14ac:dyDescent="0.25">
      <c r="A6229">
        <f t="shared" si="878"/>
        <v>0.62260030751416662</v>
      </c>
      <c r="B6229" s="2">
        <f t="shared" si="873"/>
        <v>62.259999999996182</v>
      </c>
      <c r="C6229" s="428">
        <f t="shared" si="879"/>
        <v>62.26</v>
      </c>
      <c r="D6229" s="425">
        <f t="shared" si="874"/>
        <v>0.62260030751420481</v>
      </c>
      <c r="E6229" s="433">
        <f t="shared" si="880"/>
        <v>62.26</v>
      </c>
      <c r="F6229" s="430">
        <f t="shared" si="875"/>
        <v>0.62756067764802159</v>
      </c>
      <c r="G6229" s="439">
        <f t="shared" si="881"/>
        <v>62.26</v>
      </c>
      <c r="H6229" s="435">
        <f t="shared" si="876"/>
        <v>0.62756067764802159</v>
      </c>
      <c r="I6229" s="577">
        <f t="shared" si="881"/>
        <v>62.26</v>
      </c>
      <c r="J6229" s="573">
        <f t="shared" si="877"/>
        <v>1.0039009990086174</v>
      </c>
    </row>
    <row r="6230" spans="1:10" x14ac:dyDescent="0.25">
      <c r="A6230">
        <f t="shared" si="878"/>
        <v>0.62270030699545154</v>
      </c>
      <c r="B6230" s="2">
        <f t="shared" si="873"/>
        <v>62.26999999999618</v>
      </c>
      <c r="C6230" s="428">
        <f t="shared" si="879"/>
        <v>62.27</v>
      </c>
      <c r="D6230" s="425">
        <f t="shared" si="874"/>
        <v>0.62270030699548973</v>
      </c>
      <c r="E6230" s="433">
        <f t="shared" si="880"/>
        <v>62.27</v>
      </c>
      <c r="F6230" s="430">
        <f t="shared" si="875"/>
        <v>0.62765839338153251</v>
      </c>
      <c r="G6230" s="439">
        <f t="shared" si="881"/>
        <v>62.27</v>
      </c>
      <c r="H6230" s="435">
        <f t="shared" si="876"/>
        <v>0.62765839338153251</v>
      </c>
      <c r="I6230" s="577">
        <f t="shared" si="881"/>
        <v>62.27</v>
      </c>
      <c r="J6230" s="573">
        <f t="shared" si="877"/>
        <v>1.0039864605177871</v>
      </c>
    </row>
    <row r="6231" spans="1:10" x14ac:dyDescent="0.25">
      <c r="A6231">
        <f t="shared" si="878"/>
        <v>0.6228003064776384</v>
      </c>
      <c r="B6231" s="2">
        <f t="shared" si="873"/>
        <v>62.279999999996178</v>
      </c>
      <c r="C6231" s="428">
        <f t="shared" si="879"/>
        <v>62.28</v>
      </c>
      <c r="D6231" s="425">
        <f t="shared" si="874"/>
        <v>0.62280030647767659</v>
      </c>
      <c r="E6231" s="433">
        <f t="shared" si="880"/>
        <v>62.28</v>
      </c>
      <c r="F6231" s="430">
        <f t="shared" si="875"/>
        <v>0.62775611024389977</v>
      </c>
      <c r="G6231" s="439">
        <f t="shared" si="881"/>
        <v>62.28</v>
      </c>
      <c r="H6231" s="435">
        <f t="shared" si="876"/>
        <v>0.62775611024389977</v>
      </c>
      <c r="I6231" s="577">
        <f t="shared" si="881"/>
        <v>62.28</v>
      </c>
      <c r="J6231" s="573">
        <f t="shared" si="877"/>
        <v>1.0040719231355804</v>
      </c>
    </row>
    <row r="6232" spans="1:10" x14ac:dyDescent="0.25">
      <c r="A6232">
        <f t="shared" si="878"/>
        <v>0.62290030596072576</v>
      </c>
      <c r="B6232" s="2">
        <f t="shared" si="873"/>
        <v>62.289999999996176</v>
      </c>
      <c r="C6232" s="428">
        <f t="shared" si="879"/>
        <v>62.29</v>
      </c>
      <c r="D6232" s="425">
        <f t="shared" si="874"/>
        <v>0.62290030596076396</v>
      </c>
      <c r="E6232" s="433">
        <f t="shared" si="880"/>
        <v>62.29</v>
      </c>
      <c r="F6232" s="430">
        <f t="shared" si="875"/>
        <v>0.62785382823453839</v>
      </c>
      <c r="G6232" s="439">
        <f t="shared" si="881"/>
        <v>62.29</v>
      </c>
      <c r="H6232" s="435">
        <f t="shared" si="876"/>
        <v>0.62785382823453839</v>
      </c>
      <c r="I6232" s="577">
        <f t="shared" si="881"/>
        <v>62.29</v>
      </c>
      <c r="J6232" s="573">
        <f t="shared" si="877"/>
        <v>1.0041573868618703</v>
      </c>
    </row>
    <row r="6233" spans="1:10" x14ac:dyDescent="0.25">
      <c r="A6233">
        <f t="shared" si="878"/>
        <v>0.62300030544471163</v>
      </c>
      <c r="B6233" s="2">
        <f t="shared" si="873"/>
        <v>62.299999999996174</v>
      </c>
      <c r="C6233" s="428">
        <f t="shared" si="879"/>
        <v>62.3</v>
      </c>
      <c r="D6233" s="425">
        <f t="shared" si="874"/>
        <v>0.62300030544474994</v>
      </c>
      <c r="E6233" s="433">
        <f t="shared" si="880"/>
        <v>62.3</v>
      </c>
      <c r="F6233" s="430">
        <f t="shared" si="875"/>
        <v>0.62795154735286274</v>
      </c>
      <c r="G6233" s="439">
        <f t="shared" si="881"/>
        <v>62.3</v>
      </c>
      <c r="H6233" s="435">
        <f t="shared" si="876"/>
        <v>0.62795154735286274</v>
      </c>
      <c r="I6233" s="577">
        <f t="shared" si="881"/>
        <v>62.3</v>
      </c>
      <c r="J6233" s="573">
        <f t="shared" si="877"/>
        <v>1.0042428516965307</v>
      </c>
    </row>
    <row r="6234" spans="1:10" x14ac:dyDescent="0.25">
      <c r="A6234">
        <f t="shared" si="878"/>
        <v>0.62310030492959489</v>
      </c>
      <c r="B6234" s="2">
        <f t="shared" si="873"/>
        <v>62.309999999996172</v>
      </c>
      <c r="C6234" s="428">
        <f t="shared" si="879"/>
        <v>62.31</v>
      </c>
      <c r="D6234" s="425">
        <f t="shared" si="874"/>
        <v>0.6231003049296332</v>
      </c>
      <c r="E6234" s="433">
        <f t="shared" si="880"/>
        <v>62.31</v>
      </c>
      <c r="F6234" s="430">
        <f t="shared" si="875"/>
        <v>0.62804926759828883</v>
      </c>
      <c r="G6234" s="439">
        <f t="shared" si="881"/>
        <v>62.31</v>
      </c>
      <c r="H6234" s="435">
        <f t="shared" si="876"/>
        <v>0.62804926759828883</v>
      </c>
      <c r="I6234" s="577">
        <f t="shared" si="881"/>
        <v>62.31</v>
      </c>
      <c r="J6234" s="573">
        <f t="shared" si="877"/>
        <v>1.0043283176394342</v>
      </c>
    </row>
    <row r="6235" spans="1:10" x14ac:dyDescent="0.25">
      <c r="A6235">
        <f t="shared" si="878"/>
        <v>0.62320030441537355</v>
      </c>
      <c r="B6235" s="2">
        <f t="shared" si="873"/>
        <v>62.31999999999617</v>
      </c>
      <c r="C6235" s="428">
        <f t="shared" si="879"/>
        <v>62.32</v>
      </c>
      <c r="D6235" s="425">
        <f t="shared" si="874"/>
        <v>0.62320030441541185</v>
      </c>
      <c r="E6235" s="433">
        <f t="shared" si="880"/>
        <v>62.32</v>
      </c>
      <c r="F6235" s="430">
        <f t="shared" si="875"/>
        <v>0.62814698897023169</v>
      </c>
      <c r="G6235" s="439">
        <f t="shared" si="881"/>
        <v>62.32</v>
      </c>
      <c r="H6235" s="435">
        <f t="shared" si="876"/>
        <v>0.62814698897023169</v>
      </c>
      <c r="I6235" s="577">
        <f t="shared" si="881"/>
        <v>62.32</v>
      </c>
      <c r="J6235" s="573">
        <f t="shared" si="877"/>
        <v>1.0044137846904544</v>
      </c>
    </row>
    <row r="6236" spans="1:10" x14ac:dyDescent="0.25">
      <c r="A6236">
        <f t="shared" si="878"/>
        <v>0.62330030390204627</v>
      </c>
      <c r="B6236" s="2">
        <f t="shared" si="873"/>
        <v>62.329999999996168</v>
      </c>
      <c r="C6236" s="428">
        <f t="shared" si="879"/>
        <v>62.33</v>
      </c>
      <c r="D6236" s="425">
        <f t="shared" si="874"/>
        <v>0.62330030390208457</v>
      </c>
      <c r="E6236" s="433">
        <f t="shared" si="880"/>
        <v>62.33</v>
      </c>
      <c r="F6236" s="430">
        <f t="shared" si="875"/>
        <v>0.62824471146810756</v>
      </c>
      <c r="G6236" s="439">
        <f t="shared" si="881"/>
        <v>62.33</v>
      </c>
      <c r="H6236" s="435">
        <f t="shared" si="876"/>
        <v>0.62824471146810756</v>
      </c>
      <c r="I6236" s="577">
        <f t="shared" si="881"/>
        <v>62.33</v>
      </c>
      <c r="J6236" s="573">
        <f t="shared" si="877"/>
        <v>1.0044992528494643</v>
      </c>
    </row>
    <row r="6237" spans="1:10" x14ac:dyDescent="0.25">
      <c r="A6237">
        <f t="shared" si="878"/>
        <v>0.62340030338961128</v>
      </c>
      <c r="B6237" s="2">
        <f t="shared" si="873"/>
        <v>62.339999999996166</v>
      </c>
      <c r="C6237" s="428">
        <f t="shared" si="879"/>
        <v>62.34</v>
      </c>
      <c r="D6237" s="425">
        <f t="shared" si="874"/>
        <v>0.62340030338964958</v>
      </c>
      <c r="E6237" s="433">
        <f t="shared" si="880"/>
        <v>62.34</v>
      </c>
      <c r="F6237" s="430">
        <f t="shared" si="875"/>
        <v>0.6283424350913327</v>
      </c>
      <c r="G6237" s="439">
        <f t="shared" si="881"/>
        <v>62.34</v>
      </c>
      <c r="H6237" s="435">
        <f t="shared" si="876"/>
        <v>0.6283424350913327</v>
      </c>
      <c r="I6237" s="577">
        <f t="shared" si="881"/>
        <v>62.34</v>
      </c>
      <c r="J6237" s="573">
        <f t="shared" si="877"/>
        <v>1.0045847221163375</v>
      </c>
    </row>
    <row r="6238" spans="1:10" x14ac:dyDescent="0.25">
      <c r="A6238">
        <f t="shared" si="878"/>
        <v>0.62350030287806701</v>
      </c>
      <c r="B6238" s="2">
        <f t="shared" si="873"/>
        <v>62.349999999996164</v>
      </c>
      <c r="C6238" s="428">
        <f t="shared" si="879"/>
        <v>62.35</v>
      </c>
      <c r="D6238" s="425">
        <f t="shared" si="874"/>
        <v>0.62350030287810532</v>
      </c>
      <c r="E6238" s="433">
        <f t="shared" si="880"/>
        <v>62.35</v>
      </c>
      <c r="F6238" s="430">
        <f t="shared" si="875"/>
        <v>0.62844015983932355</v>
      </c>
      <c r="G6238" s="439">
        <f t="shared" si="881"/>
        <v>62.35</v>
      </c>
      <c r="H6238" s="435">
        <f t="shared" si="876"/>
        <v>0.62844015983932355</v>
      </c>
      <c r="I6238" s="577">
        <f t="shared" si="881"/>
        <v>62.35</v>
      </c>
      <c r="J6238" s="573">
        <f t="shared" si="877"/>
        <v>1.0046701924909471</v>
      </c>
    </row>
    <row r="6239" spans="1:10" x14ac:dyDescent="0.25">
      <c r="A6239">
        <f t="shared" si="878"/>
        <v>0.62360030236741193</v>
      </c>
      <c r="B6239" s="2">
        <f t="shared" si="873"/>
        <v>62.359999999996163</v>
      </c>
      <c r="C6239" s="428">
        <f t="shared" si="879"/>
        <v>62.36</v>
      </c>
      <c r="D6239" s="425">
        <f t="shared" si="874"/>
        <v>0.62360030236745034</v>
      </c>
      <c r="E6239" s="433">
        <f t="shared" si="880"/>
        <v>62.36</v>
      </c>
      <c r="F6239" s="430">
        <f t="shared" si="875"/>
        <v>0.62853788571149682</v>
      </c>
      <c r="G6239" s="439">
        <f t="shared" si="881"/>
        <v>62.36</v>
      </c>
      <c r="H6239" s="435">
        <f t="shared" si="876"/>
        <v>0.62853788571149682</v>
      </c>
      <c r="I6239" s="577">
        <f t="shared" si="881"/>
        <v>62.36</v>
      </c>
      <c r="J6239" s="573">
        <f t="shared" si="877"/>
        <v>1.0047556639731665</v>
      </c>
    </row>
    <row r="6240" spans="1:10" x14ac:dyDescent="0.25">
      <c r="A6240">
        <f t="shared" si="878"/>
        <v>0.62370030185764436</v>
      </c>
      <c r="B6240" s="2">
        <f t="shared" ref="B6240:B6303" si="882">B6239+0.01</f>
        <v>62.369999999996161</v>
      </c>
      <c r="C6240" s="428">
        <f t="shared" si="879"/>
        <v>62.37</v>
      </c>
      <c r="D6240" s="425">
        <f t="shared" si="874"/>
        <v>0.62370030185768277</v>
      </c>
      <c r="E6240" s="433">
        <f t="shared" si="880"/>
        <v>62.37</v>
      </c>
      <c r="F6240" s="430">
        <f t="shared" si="875"/>
        <v>0.62863561270726986</v>
      </c>
      <c r="G6240" s="439">
        <f t="shared" si="881"/>
        <v>62.37</v>
      </c>
      <c r="H6240" s="435">
        <f t="shared" si="876"/>
        <v>0.62863561270726986</v>
      </c>
      <c r="I6240" s="577">
        <f t="shared" si="881"/>
        <v>62.37</v>
      </c>
      <c r="J6240" s="573">
        <f t="shared" si="877"/>
        <v>1.0048411365628691</v>
      </c>
    </row>
    <row r="6241" spans="1:10" x14ac:dyDescent="0.25">
      <c r="A6241">
        <f t="shared" si="878"/>
        <v>0.62380030134876274</v>
      </c>
      <c r="B6241" s="2">
        <f t="shared" si="882"/>
        <v>62.379999999996159</v>
      </c>
      <c r="C6241" s="428">
        <f t="shared" si="879"/>
        <v>62.38</v>
      </c>
      <c r="D6241" s="425">
        <f t="shared" si="874"/>
        <v>0.62380030134880127</v>
      </c>
      <c r="E6241" s="433">
        <f t="shared" si="880"/>
        <v>62.38</v>
      </c>
      <c r="F6241" s="430">
        <f t="shared" si="875"/>
        <v>0.62873334082606014</v>
      </c>
      <c r="G6241" s="439">
        <f t="shared" si="881"/>
        <v>62.38</v>
      </c>
      <c r="H6241" s="435">
        <f t="shared" si="876"/>
        <v>0.62873334082606014</v>
      </c>
      <c r="I6241" s="577">
        <f t="shared" si="881"/>
        <v>62.38</v>
      </c>
      <c r="J6241" s="573">
        <f t="shared" si="877"/>
        <v>1.0049266102599284</v>
      </c>
    </row>
    <row r="6242" spans="1:10" x14ac:dyDescent="0.25">
      <c r="A6242">
        <f t="shared" si="878"/>
        <v>0.62390030084076564</v>
      </c>
      <c r="B6242" s="2">
        <f t="shared" si="882"/>
        <v>62.389999999996157</v>
      </c>
      <c r="C6242" s="428">
        <f t="shared" si="879"/>
        <v>62.39</v>
      </c>
      <c r="D6242" s="425">
        <f t="shared" si="874"/>
        <v>0.62390030084080406</v>
      </c>
      <c r="E6242" s="433">
        <f t="shared" si="880"/>
        <v>62.39</v>
      </c>
      <c r="F6242" s="430">
        <f t="shared" si="875"/>
        <v>0.62883107006728511</v>
      </c>
      <c r="G6242" s="439">
        <f t="shared" si="881"/>
        <v>62.39</v>
      </c>
      <c r="H6242" s="435">
        <f t="shared" si="876"/>
        <v>0.62883107006728511</v>
      </c>
      <c r="I6242" s="577">
        <f t="shared" si="881"/>
        <v>62.39</v>
      </c>
      <c r="J6242" s="573">
        <f t="shared" si="877"/>
        <v>1.0050120850642175</v>
      </c>
    </row>
    <row r="6243" spans="1:10" x14ac:dyDescent="0.25">
      <c r="A6243">
        <f t="shared" si="878"/>
        <v>0.62400030033365128</v>
      </c>
      <c r="B6243" s="2">
        <f t="shared" si="882"/>
        <v>62.399999999996155</v>
      </c>
      <c r="C6243" s="428">
        <f t="shared" si="879"/>
        <v>62.4</v>
      </c>
      <c r="D6243" s="425">
        <f t="shared" si="874"/>
        <v>0.62400030033368969</v>
      </c>
      <c r="E6243" s="433">
        <f t="shared" si="880"/>
        <v>62.4</v>
      </c>
      <c r="F6243" s="430">
        <f t="shared" si="875"/>
        <v>0.62892880043036337</v>
      </c>
      <c r="G6243" s="439">
        <f t="shared" si="881"/>
        <v>62.4</v>
      </c>
      <c r="H6243" s="435">
        <f t="shared" si="876"/>
        <v>0.62892880043036337</v>
      </c>
      <c r="I6243" s="577">
        <f t="shared" si="881"/>
        <v>62.4</v>
      </c>
      <c r="J6243" s="573">
        <f t="shared" si="877"/>
        <v>1.0050975609756096</v>
      </c>
    </row>
    <row r="6244" spans="1:10" x14ac:dyDescent="0.25">
      <c r="A6244">
        <f t="shared" si="878"/>
        <v>0.6241002998274181</v>
      </c>
      <c r="B6244" s="2">
        <f t="shared" si="882"/>
        <v>62.409999999996153</v>
      </c>
      <c r="C6244" s="428">
        <f t="shared" si="879"/>
        <v>62.41</v>
      </c>
      <c r="D6244" s="425">
        <f t="shared" si="874"/>
        <v>0.62410029982745652</v>
      </c>
      <c r="E6244" s="433">
        <f t="shared" si="880"/>
        <v>62.41</v>
      </c>
      <c r="F6244" s="430">
        <f t="shared" si="875"/>
        <v>0.62902653191471292</v>
      </c>
      <c r="G6244" s="439">
        <f t="shared" si="881"/>
        <v>62.41</v>
      </c>
      <c r="H6244" s="435">
        <f t="shared" si="876"/>
        <v>0.62902653191471292</v>
      </c>
      <c r="I6244" s="577">
        <f t="shared" si="881"/>
        <v>62.41</v>
      </c>
      <c r="J6244" s="573">
        <f t="shared" si="877"/>
        <v>1.005183037993979</v>
      </c>
    </row>
    <row r="6245" spans="1:10" x14ac:dyDescent="0.25">
      <c r="A6245">
        <f t="shared" si="878"/>
        <v>0.62420029932206456</v>
      </c>
      <c r="B6245" s="2">
        <f t="shared" si="882"/>
        <v>62.419999999996151</v>
      </c>
      <c r="C6245" s="428">
        <f t="shared" si="879"/>
        <v>62.42</v>
      </c>
      <c r="D6245" s="425">
        <f t="shared" si="874"/>
        <v>0.62420029932210308</v>
      </c>
      <c r="E6245" s="433">
        <f t="shared" si="880"/>
        <v>62.42</v>
      </c>
      <c r="F6245" s="430">
        <f t="shared" si="875"/>
        <v>0.62912426451975256</v>
      </c>
      <c r="G6245" s="439">
        <f t="shared" si="881"/>
        <v>62.42</v>
      </c>
      <c r="H6245" s="435">
        <f t="shared" si="876"/>
        <v>0.62912426451975256</v>
      </c>
      <c r="I6245" s="577">
        <f t="shared" si="881"/>
        <v>62.42</v>
      </c>
      <c r="J6245" s="573">
        <f t="shared" si="877"/>
        <v>1.0052685161191981</v>
      </c>
    </row>
    <row r="6246" spans="1:10" x14ac:dyDescent="0.25">
      <c r="A6246">
        <f t="shared" si="878"/>
        <v>0.62430029881758908</v>
      </c>
      <c r="B6246" s="2">
        <f t="shared" si="882"/>
        <v>62.429999999996149</v>
      </c>
      <c r="C6246" s="428">
        <f t="shared" si="879"/>
        <v>62.43</v>
      </c>
      <c r="D6246" s="425">
        <f t="shared" si="874"/>
        <v>0.62430029881762761</v>
      </c>
      <c r="E6246" s="433">
        <f t="shared" si="880"/>
        <v>62.43</v>
      </c>
      <c r="F6246" s="430">
        <f t="shared" si="875"/>
        <v>0.62922199824490133</v>
      </c>
      <c r="G6246" s="439">
        <f t="shared" si="881"/>
        <v>62.43</v>
      </c>
      <c r="H6246" s="435">
        <f t="shared" si="876"/>
        <v>0.62922199824490133</v>
      </c>
      <c r="I6246" s="577">
        <f t="shared" si="881"/>
        <v>62.43</v>
      </c>
      <c r="J6246" s="573">
        <f t="shared" si="877"/>
        <v>1.0053539953511414</v>
      </c>
    </row>
    <row r="6247" spans="1:10" x14ac:dyDescent="0.25">
      <c r="A6247">
        <f t="shared" si="878"/>
        <v>0.62440029831399024</v>
      </c>
      <c r="B6247" s="2">
        <f t="shared" si="882"/>
        <v>62.439999999996147</v>
      </c>
      <c r="C6247" s="428">
        <f t="shared" si="879"/>
        <v>62.44</v>
      </c>
      <c r="D6247" s="425">
        <f t="shared" si="874"/>
        <v>0.62440029831402866</v>
      </c>
      <c r="E6247" s="433">
        <f t="shared" si="880"/>
        <v>62.44</v>
      </c>
      <c r="F6247" s="430">
        <f t="shared" si="875"/>
        <v>0.62931973308957845</v>
      </c>
      <c r="G6247" s="439">
        <f t="shared" si="881"/>
        <v>62.44</v>
      </c>
      <c r="H6247" s="435">
        <f t="shared" si="876"/>
        <v>0.62931973308957845</v>
      </c>
      <c r="I6247" s="577">
        <f t="shared" si="881"/>
        <v>62.44</v>
      </c>
      <c r="J6247" s="573">
        <f t="shared" si="877"/>
        <v>1.0054394756896812</v>
      </c>
    </row>
    <row r="6248" spans="1:10" x14ac:dyDescent="0.25">
      <c r="A6248">
        <f t="shared" si="878"/>
        <v>0.62450029781126615</v>
      </c>
      <c r="B6248" s="2">
        <f t="shared" si="882"/>
        <v>62.449999999996145</v>
      </c>
      <c r="C6248" s="428">
        <f t="shared" si="879"/>
        <v>62.45</v>
      </c>
      <c r="D6248" s="425">
        <f t="shared" si="874"/>
        <v>0.62450029781130478</v>
      </c>
      <c r="E6248" s="433">
        <f t="shared" si="880"/>
        <v>62.45</v>
      </c>
      <c r="F6248" s="430">
        <f t="shared" si="875"/>
        <v>0.62941746905320373</v>
      </c>
      <c r="G6248" s="439">
        <f t="shared" si="881"/>
        <v>62.45</v>
      </c>
      <c r="H6248" s="435">
        <f t="shared" si="876"/>
        <v>0.62941746905320373</v>
      </c>
      <c r="I6248" s="577">
        <f t="shared" si="881"/>
        <v>62.45</v>
      </c>
      <c r="J6248" s="573">
        <f t="shared" si="877"/>
        <v>1.0055249571346923</v>
      </c>
    </row>
    <row r="6249" spans="1:10" x14ac:dyDescent="0.25">
      <c r="A6249">
        <f t="shared" si="878"/>
        <v>0.62460029730941558</v>
      </c>
      <c r="B6249" s="2">
        <f t="shared" si="882"/>
        <v>62.459999999996143</v>
      </c>
      <c r="C6249" s="428">
        <f t="shared" si="879"/>
        <v>62.46</v>
      </c>
      <c r="D6249" s="425">
        <f t="shared" si="874"/>
        <v>0.62460029730945421</v>
      </c>
      <c r="E6249" s="433">
        <f t="shared" si="880"/>
        <v>62.46</v>
      </c>
      <c r="F6249" s="430">
        <f t="shared" si="875"/>
        <v>0.62951520613519685</v>
      </c>
      <c r="G6249" s="439">
        <f t="shared" si="881"/>
        <v>62.46</v>
      </c>
      <c r="H6249" s="435">
        <f t="shared" si="876"/>
        <v>0.62951520613519685</v>
      </c>
      <c r="I6249" s="577">
        <f t="shared" si="881"/>
        <v>62.46</v>
      </c>
      <c r="J6249" s="573">
        <f t="shared" si="877"/>
        <v>1.0056104396860475</v>
      </c>
    </row>
    <row r="6250" spans="1:10" x14ac:dyDescent="0.25">
      <c r="A6250">
        <f t="shared" si="878"/>
        <v>0.62470029680843686</v>
      </c>
      <c r="B6250" s="2">
        <f t="shared" si="882"/>
        <v>62.469999999996141</v>
      </c>
      <c r="C6250" s="428">
        <f t="shared" si="879"/>
        <v>62.47</v>
      </c>
      <c r="D6250" s="425">
        <f t="shared" si="874"/>
        <v>0.62470029680847539</v>
      </c>
      <c r="E6250" s="433">
        <f t="shared" si="880"/>
        <v>62.47</v>
      </c>
      <c r="F6250" s="430">
        <f t="shared" si="875"/>
        <v>0.62961294433497805</v>
      </c>
      <c r="G6250" s="439">
        <f t="shared" si="881"/>
        <v>62.47</v>
      </c>
      <c r="H6250" s="435">
        <f t="shared" si="876"/>
        <v>0.62961294433497805</v>
      </c>
      <c r="I6250" s="577">
        <f t="shared" si="881"/>
        <v>62.47</v>
      </c>
      <c r="J6250" s="573">
        <f t="shared" si="877"/>
        <v>1.0056959233436202</v>
      </c>
    </row>
    <row r="6251" spans="1:10" x14ac:dyDescent="0.25">
      <c r="A6251">
        <f t="shared" si="878"/>
        <v>0.62480029630832823</v>
      </c>
      <c r="B6251" s="2">
        <f t="shared" si="882"/>
        <v>62.479999999996139</v>
      </c>
      <c r="C6251" s="428">
        <f t="shared" si="879"/>
        <v>62.48</v>
      </c>
      <c r="D6251" s="425">
        <f t="shared" si="874"/>
        <v>0.62480029630836698</v>
      </c>
      <c r="E6251" s="433">
        <f t="shared" si="880"/>
        <v>62.48</v>
      </c>
      <c r="F6251" s="430">
        <f t="shared" si="875"/>
        <v>0.62971068365196814</v>
      </c>
      <c r="G6251" s="439">
        <f t="shared" si="881"/>
        <v>62.48</v>
      </c>
      <c r="H6251" s="435">
        <f t="shared" si="876"/>
        <v>0.62971068365196814</v>
      </c>
      <c r="I6251" s="577">
        <f t="shared" si="881"/>
        <v>62.48</v>
      </c>
      <c r="J6251" s="573">
        <f t="shared" si="877"/>
        <v>1.0057814081072842</v>
      </c>
    </row>
    <row r="6252" spans="1:10" x14ac:dyDescent="0.25">
      <c r="A6252">
        <f t="shared" si="878"/>
        <v>0.62490029580908846</v>
      </c>
      <c r="B6252" s="2">
        <f t="shared" si="882"/>
        <v>62.489999999996137</v>
      </c>
      <c r="C6252" s="428">
        <f t="shared" si="879"/>
        <v>62.49</v>
      </c>
      <c r="D6252" s="425">
        <f t="shared" si="874"/>
        <v>0.62490029580912709</v>
      </c>
      <c r="E6252" s="433">
        <f t="shared" si="880"/>
        <v>62.49</v>
      </c>
      <c r="F6252" s="430">
        <f t="shared" si="875"/>
        <v>0.62980842408558768</v>
      </c>
      <c r="G6252" s="439">
        <f t="shared" si="881"/>
        <v>62.49</v>
      </c>
      <c r="H6252" s="435">
        <f t="shared" si="876"/>
        <v>0.62980842408558768</v>
      </c>
      <c r="I6252" s="577">
        <f t="shared" si="881"/>
        <v>62.49</v>
      </c>
      <c r="J6252" s="573">
        <f t="shared" si="877"/>
        <v>1.0058668939769133</v>
      </c>
    </row>
    <row r="6253" spans="1:10" x14ac:dyDescent="0.25">
      <c r="A6253">
        <f t="shared" si="878"/>
        <v>0.62500029531071577</v>
      </c>
      <c r="B6253" s="2">
        <f t="shared" si="882"/>
        <v>62.499999999996135</v>
      </c>
      <c r="C6253" s="428">
        <f t="shared" si="879"/>
        <v>62.5</v>
      </c>
      <c r="D6253" s="425">
        <f t="shared" si="874"/>
        <v>0.62500029531075441</v>
      </c>
      <c r="E6253" s="433">
        <f t="shared" si="880"/>
        <v>62.5</v>
      </c>
      <c r="F6253" s="430">
        <f t="shared" si="875"/>
        <v>0.62990616563525792</v>
      </c>
      <c r="G6253" s="439">
        <f t="shared" si="881"/>
        <v>62.5</v>
      </c>
      <c r="H6253" s="435">
        <f t="shared" si="876"/>
        <v>0.62990616563525792</v>
      </c>
      <c r="I6253" s="577">
        <f t="shared" si="881"/>
        <v>62.5</v>
      </c>
      <c r="J6253" s="573">
        <f t="shared" si="877"/>
        <v>1.0059523809523809</v>
      </c>
    </row>
    <row r="6254" spans="1:10" x14ac:dyDescent="0.25">
      <c r="A6254">
        <f t="shared" si="878"/>
        <v>0.62510029481320872</v>
      </c>
      <c r="B6254" s="2">
        <f t="shared" si="882"/>
        <v>62.509999999996133</v>
      </c>
      <c r="C6254" s="428">
        <f t="shared" si="879"/>
        <v>62.51</v>
      </c>
      <c r="D6254" s="425">
        <f t="shared" si="874"/>
        <v>0.62510029481324725</v>
      </c>
      <c r="E6254" s="433">
        <f t="shared" si="880"/>
        <v>62.51</v>
      </c>
      <c r="F6254" s="430">
        <f t="shared" si="875"/>
        <v>0.63000390830040032</v>
      </c>
      <c r="G6254" s="439">
        <f t="shared" si="881"/>
        <v>62.51</v>
      </c>
      <c r="H6254" s="435">
        <f t="shared" si="876"/>
        <v>0.63000390830040032</v>
      </c>
      <c r="I6254" s="577">
        <f t="shared" si="881"/>
        <v>62.51</v>
      </c>
      <c r="J6254" s="573">
        <f t="shared" si="877"/>
        <v>1.0060378690335605</v>
      </c>
    </row>
    <row r="6255" spans="1:10" x14ac:dyDescent="0.25">
      <c r="A6255">
        <f t="shared" si="878"/>
        <v>0.62520029431656565</v>
      </c>
      <c r="B6255" s="2">
        <f t="shared" si="882"/>
        <v>62.519999999996131</v>
      </c>
      <c r="C6255" s="428">
        <f t="shared" si="879"/>
        <v>62.52</v>
      </c>
      <c r="D6255" s="425">
        <f t="shared" si="874"/>
        <v>0.6252002943166044</v>
      </c>
      <c r="E6255" s="433">
        <f t="shared" si="880"/>
        <v>62.52</v>
      </c>
      <c r="F6255" s="430">
        <f t="shared" si="875"/>
        <v>0.63010165208043667</v>
      </c>
      <c r="G6255" s="439">
        <f t="shared" si="881"/>
        <v>62.52</v>
      </c>
      <c r="H6255" s="435">
        <f t="shared" si="876"/>
        <v>0.63010165208043667</v>
      </c>
      <c r="I6255" s="577">
        <f t="shared" si="881"/>
        <v>62.52</v>
      </c>
      <c r="J6255" s="573">
        <f t="shared" si="877"/>
        <v>1.0061233582203259</v>
      </c>
    </row>
    <row r="6256" spans="1:10" x14ac:dyDescent="0.25">
      <c r="A6256">
        <f t="shared" si="878"/>
        <v>0.625300293820785</v>
      </c>
      <c r="B6256" s="2">
        <f t="shared" si="882"/>
        <v>62.529999999996129</v>
      </c>
      <c r="C6256" s="428">
        <f t="shared" si="879"/>
        <v>62.53</v>
      </c>
      <c r="D6256" s="425">
        <f t="shared" si="874"/>
        <v>0.62530029382082375</v>
      </c>
      <c r="E6256" s="433">
        <f t="shared" si="880"/>
        <v>62.53</v>
      </c>
      <c r="F6256" s="430">
        <f t="shared" si="875"/>
        <v>0.63019939697478888</v>
      </c>
      <c r="G6256" s="439">
        <f t="shared" si="881"/>
        <v>62.53</v>
      </c>
      <c r="H6256" s="435">
        <f t="shared" si="876"/>
        <v>0.63019939697478888</v>
      </c>
      <c r="I6256" s="577">
        <f t="shared" si="881"/>
        <v>62.53</v>
      </c>
      <c r="J6256" s="573">
        <f t="shared" si="877"/>
        <v>1.0062088485125511</v>
      </c>
    </row>
    <row r="6257" spans="1:10" x14ac:dyDescent="0.25">
      <c r="A6257">
        <f t="shared" si="878"/>
        <v>0.62540029332586555</v>
      </c>
      <c r="B6257" s="2">
        <f t="shared" si="882"/>
        <v>62.539999999996127</v>
      </c>
      <c r="C6257" s="428">
        <f t="shared" si="879"/>
        <v>62.54</v>
      </c>
      <c r="D6257" s="425">
        <f t="shared" si="874"/>
        <v>0.62540029332590419</v>
      </c>
      <c r="E6257" s="433">
        <f t="shared" si="880"/>
        <v>62.54</v>
      </c>
      <c r="F6257" s="430">
        <f t="shared" si="875"/>
        <v>0.63029714298287942</v>
      </c>
      <c r="G6257" s="439">
        <f t="shared" si="881"/>
        <v>62.54</v>
      </c>
      <c r="H6257" s="435">
        <f t="shared" si="876"/>
        <v>0.63029714298287942</v>
      </c>
      <c r="I6257" s="577">
        <f t="shared" si="881"/>
        <v>62.54</v>
      </c>
      <c r="J6257" s="573">
        <f t="shared" si="877"/>
        <v>1.006294339910109</v>
      </c>
    </row>
    <row r="6258" spans="1:10" x14ac:dyDescent="0.25">
      <c r="A6258">
        <f t="shared" si="878"/>
        <v>0.6255002928318053</v>
      </c>
      <c r="B6258" s="2">
        <f t="shared" si="882"/>
        <v>62.549999999996125</v>
      </c>
      <c r="C6258" s="428">
        <f t="shared" si="879"/>
        <v>62.55</v>
      </c>
      <c r="D6258" s="425">
        <f t="shared" si="874"/>
        <v>0.62550029283184405</v>
      </c>
      <c r="E6258" s="433">
        <f t="shared" si="880"/>
        <v>62.55</v>
      </c>
      <c r="F6258" s="430">
        <f t="shared" si="875"/>
        <v>0.63039489010413108</v>
      </c>
      <c r="G6258" s="439">
        <f t="shared" si="881"/>
        <v>62.55</v>
      </c>
      <c r="H6258" s="435">
        <f t="shared" si="876"/>
        <v>0.63039489010413108</v>
      </c>
      <c r="I6258" s="577">
        <f t="shared" si="881"/>
        <v>62.55</v>
      </c>
      <c r="J6258" s="573">
        <f t="shared" si="877"/>
        <v>1.0063798324128737</v>
      </c>
    </row>
    <row r="6259" spans="1:10" x14ac:dyDescent="0.25">
      <c r="A6259">
        <f t="shared" si="878"/>
        <v>0.62560029233860304</v>
      </c>
      <c r="B6259" s="2">
        <f t="shared" si="882"/>
        <v>62.559999999996123</v>
      </c>
      <c r="C6259" s="428">
        <f t="shared" si="879"/>
        <v>62.56</v>
      </c>
      <c r="D6259" s="425">
        <f t="shared" si="874"/>
        <v>0.62560029233864178</v>
      </c>
      <c r="E6259" s="433">
        <f t="shared" si="880"/>
        <v>62.56</v>
      </c>
      <c r="F6259" s="430">
        <f t="shared" si="875"/>
        <v>0.63049263833796676</v>
      </c>
      <c r="G6259" s="439">
        <f t="shared" si="881"/>
        <v>62.56</v>
      </c>
      <c r="H6259" s="435">
        <f t="shared" si="876"/>
        <v>0.63049263833796676</v>
      </c>
      <c r="I6259" s="577">
        <f t="shared" si="881"/>
        <v>62.56</v>
      </c>
      <c r="J6259" s="573">
        <f t="shared" si="877"/>
        <v>1.0064653260207193</v>
      </c>
    </row>
    <row r="6260" spans="1:10" x14ac:dyDescent="0.25">
      <c r="A6260">
        <f t="shared" si="878"/>
        <v>0.62570029184625708</v>
      </c>
      <c r="B6260" s="2">
        <f t="shared" si="882"/>
        <v>62.569999999996121</v>
      </c>
      <c r="C6260" s="428">
        <f t="shared" si="879"/>
        <v>62.57</v>
      </c>
      <c r="D6260" s="425">
        <f t="shared" si="874"/>
        <v>0.62570029184629583</v>
      </c>
      <c r="E6260" s="433">
        <f t="shared" si="880"/>
        <v>62.57</v>
      </c>
      <c r="F6260" s="430">
        <f t="shared" si="875"/>
        <v>0.63059038768380971</v>
      </c>
      <c r="G6260" s="439">
        <f t="shared" si="881"/>
        <v>62.57</v>
      </c>
      <c r="H6260" s="435">
        <f t="shared" si="876"/>
        <v>0.63059038768380971</v>
      </c>
      <c r="I6260" s="577">
        <f t="shared" si="881"/>
        <v>62.57</v>
      </c>
      <c r="J6260" s="573">
        <f t="shared" si="877"/>
        <v>1.0065508207335188</v>
      </c>
    </row>
    <row r="6261" spans="1:10" x14ac:dyDescent="0.25">
      <c r="A6261">
        <f t="shared" si="878"/>
        <v>0.625800291354766</v>
      </c>
      <c r="B6261" s="2">
        <f t="shared" si="882"/>
        <v>62.579999999996119</v>
      </c>
      <c r="C6261" s="428">
        <f t="shared" si="879"/>
        <v>62.58</v>
      </c>
      <c r="D6261" s="425">
        <f t="shared" si="874"/>
        <v>0.62580029135480464</v>
      </c>
      <c r="E6261" s="433">
        <f t="shared" si="880"/>
        <v>62.58</v>
      </c>
      <c r="F6261" s="430">
        <f t="shared" si="875"/>
        <v>0.63068813814108349</v>
      </c>
      <c r="G6261" s="439">
        <f t="shared" si="881"/>
        <v>62.58</v>
      </c>
      <c r="H6261" s="435">
        <f t="shared" si="876"/>
        <v>0.63068813814108349</v>
      </c>
      <c r="I6261" s="577">
        <f t="shared" si="881"/>
        <v>62.58</v>
      </c>
      <c r="J6261" s="573">
        <f t="shared" si="877"/>
        <v>1.0066363165511463</v>
      </c>
    </row>
    <row r="6262" spans="1:10" x14ac:dyDescent="0.25">
      <c r="A6262">
        <f t="shared" si="878"/>
        <v>0.62590029086412824</v>
      </c>
      <c r="B6262" s="2">
        <f t="shared" si="882"/>
        <v>62.589999999996117</v>
      </c>
      <c r="C6262" s="428">
        <f t="shared" si="879"/>
        <v>62.59</v>
      </c>
      <c r="D6262" s="425">
        <f t="shared" si="874"/>
        <v>0.62590029086416699</v>
      </c>
      <c r="E6262" s="433">
        <f t="shared" si="880"/>
        <v>62.59</v>
      </c>
      <c r="F6262" s="430">
        <f t="shared" si="875"/>
        <v>0.63078588970921212</v>
      </c>
      <c r="G6262" s="439">
        <f t="shared" si="881"/>
        <v>62.59</v>
      </c>
      <c r="H6262" s="435">
        <f t="shared" si="876"/>
        <v>0.63078588970921212</v>
      </c>
      <c r="I6262" s="577">
        <f t="shared" si="881"/>
        <v>62.59</v>
      </c>
      <c r="J6262" s="573">
        <f t="shared" si="877"/>
        <v>1.0067218134734757</v>
      </c>
    </row>
    <row r="6263" spans="1:10" x14ac:dyDescent="0.25">
      <c r="A6263">
        <f t="shared" si="878"/>
        <v>0.62600029037434213</v>
      </c>
      <c r="B6263" s="2">
        <f t="shared" si="882"/>
        <v>62.599999999996115</v>
      </c>
      <c r="C6263" s="428">
        <f t="shared" si="879"/>
        <v>62.6</v>
      </c>
      <c r="D6263" s="425">
        <f t="shared" si="874"/>
        <v>0.62600029037438087</v>
      </c>
      <c r="E6263" s="433">
        <f t="shared" si="880"/>
        <v>62.6</v>
      </c>
      <c r="F6263" s="430">
        <f t="shared" si="875"/>
        <v>0.63088364238761963</v>
      </c>
      <c r="G6263" s="439">
        <f t="shared" si="881"/>
        <v>62.6</v>
      </c>
      <c r="H6263" s="435">
        <f t="shared" si="876"/>
        <v>0.63088364238761963</v>
      </c>
      <c r="I6263" s="577">
        <f t="shared" si="881"/>
        <v>62.6</v>
      </c>
      <c r="J6263" s="573">
        <f t="shared" si="877"/>
        <v>1.0068073115003808</v>
      </c>
    </row>
    <row r="6264" spans="1:10" x14ac:dyDescent="0.25">
      <c r="A6264">
        <f t="shared" si="878"/>
        <v>0.62610028988540622</v>
      </c>
      <c r="B6264" s="2">
        <f t="shared" si="882"/>
        <v>62.609999999996113</v>
      </c>
      <c r="C6264" s="428">
        <f t="shared" si="879"/>
        <v>62.61</v>
      </c>
      <c r="D6264" s="425">
        <f t="shared" si="874"/>
        <v>0.62610028988544508</v>
      </c>
      <c r="E6264" s="433">
        <f t="shared" si="880"/>
        <v>62.61</v>
      </c>
      <c r="F6264" s="430">
        <f t="shared" si="875"/>
        <v>0.63098139617573046</v>
      </c>
      <c r="G6264" s="439">
        <f t="shared" si="881"/>
        <v>62.61</v>
      </c>
      <c r="H6264" s="435">
        <f t="shared" si="876"/>
        <v>0.63098139617573046</v>
      </c>
      <c r="I6264" s="577">
        <f t="shared" si="881"/>
        <v>62.61</v>
      </c>
      <c r="J6264" s="573">
        <f t="shared" si="877"/>
        <v>1.0068928106317352</v>
      </c>
    </row>
    <row r="6265" spans="1:10" x14ac:dyDescent="0.25">
      <c r="A6265">
        <f t="shared" si="878"/>
        <v>0.62620028939731931</v>
      </c>
      <c r="B6265" s="2">
        <f t="shared" si="882"/>
        <v>62.619999999996111</v>
      </c>
      <c r="C6265" s="428">
        <f t="shared" si="879"/>
        <v>62.62</v>
      </c>
      <c r="D6265" s="425">
        <f t="shared" si="874"/>
        <v>0.62620028939735817</v>
      </c>
      <c r="E6265" s="433">
        <f t="shared" si="880"/>
        <v>62.62</v>
      </c>
      <c r="F6265" s="430">
        <f t="shared" si="875"/>
        <v>0.63107915107296975</v>
      </c>
      <c r="G6265" s="439">
        <f t="shared" si="881"/>
        <v>62.62</v>
      </c>
      <c r="H6265" s="435">
        <f t="shared" si="876"/>
        <v>0.63107915107296975</v>
      </c>
      <c r="I6265" s="577">
        <f t="shared" si="881"/>
        <v>62.62</v>
      </c>
      <c r="J6265" s="573">
        <f t="shared" si="877"/>
        <v>1.0069783108674131</v>
      </c>
    </row>
    <row r="6266" spans="1:10" x14ac:dyDescent="0.25">
      <c r="A6266">
        <f t="shared" si="878"/>
        <v>0.62630028891007938</v>
      </c>
      <c r="B6266" s="2">
        <f t="shared" si="882"/>
        <v>62.629999999996109</v>
      </c>
      <c r="C6266" s="428">
        <f t="shared" si="879"/>
        <v>62.63</v>
      </c>
      <c r="D6266" s="425">
        <f t="shared" si="874"/>
        <v>0.62630028891011824</v>
      </c>
      <c r="E6266" s="433">
        <f t="shared" si="880"/>
        <v>62.63</v>
      </c>
      <c r="F6266" s="430">
        <f t="shared" si="875"/>
        <v>0.63117690707876251</v>
      </c>
      <c r="G6266" s="439">
        <f t="shared" si="881"/>
        <v>62.63</v>
      </c>
      <c r="H6266" s="435">
        <f t="shared" si="876"/>
        <v>0.63117690707876251</v>
      </c>
      <c r="I6266" s="577">
        <f t="shared" si="881"/>
        <v>62.63</v>
      </c>
      <c r="J6266" s="573">
        <f t="shared" si="877"/>
        <v>1.0070638122072879</v>
      </c>
    </row>
    <row r="6267" spans="1:10" x14ac:dyDescent="0.25">
      <c r="A6267">
        <f t="shared" si="878"/>
        <v>0.62640028842368511</v>
      </c>
      <c r="B6267" s="2">
        <f t="shared" si="882"/>
        <v>62.639999999996107</v>
      </c>
      <c r="C6267" s="428">
        <f t="shared" si="879"/>
        <v>62.64</v>
      </c>
      <c r="D6267" s="425">
        <f t="shared" si="874"/>
        <v>0.62640028842372408</v>
      </c>
      <c r="E6267" s="433">
        <f t="shared" si="880"/>
        <v>62.64</v>
      </c>
      <c r="F6267" s="430">
        <f t="shared" si="875"/>
        <v>0.63127466419253397</v>
      </c>
      <c r="G6267" s="439">
        <f t="shared" si="881"/>
        <v>62.64</v>
      </c>
      <c r="H6267" s="435">
        <f t="shared" si="876"/>
        <v>0.63127466419253397</v>
      </c>
      <c r="I6267" s="577">
        <f t="shared" si="881"/>
        <v>62.64</v>
      </c>
      <c r="J6267" s="573">
        <f t="shared" si="877"/>
        <v>1.0071493146512336</v>
      </c>
    </row>
    <row r="6268" spans="1:10" x14ac:dyDescent="0.25">
      <c r="A6268">
        <f t="shared" si="878"/>
        <v>0.62650028793813528</v>
      </c>
      <c r="B6268" s="2">
        <f t="shared" si="882"/>
        <v>62.649999999996105</v>
      </c>
      <c r="C6268" s="428">
        <f t="shared" si="879"/>
        <v>62.65</v>
      </c>
      <c r="D6268" s="425">
        <f t="shared" si="874"/>
        <v>0.62650028793817414</v>
      </c>
      <c r="E6268" s="433">
        <f t="shared" si="880"/>
        <v>62.65</v>
      </c>
      <c r="F6268" s="430">
        <f t="shared" si="875"/>
        <v>0.63137242241370994</v>
      </c>
      <c r="G6268" s="439">
        <f t="shared" si="881"/>
        <v>62.65</v>
      </c>
      <c r="H6268" s="435">
        <f t="shared" si="876"/>
        <v>0.63137242241370994</v>
      </c>
      <c r="I6268" s="577">
        <f t="shared" si="881"/>
        <v>62.65</v>
      </c>
      <c r="J6268" s="573">
        <f t="shared" si="877"/>
        <v>1.0072348181991242</v>
      </c>
    </row>
    <row r="6269" spans="1:10" x14ac:dyDescent="0.25">
      <c r="A6269">
        <f t="shared" si="878"/>
        <v>0.62660028745342788</v>
      </c>
      <c r="B6269" s="2">
        <f t="shared" si="882"/>
        <v>62.659999999996103</v>
      </c>
      <c r="C6269" s="428">
        <f t="shared" si="879"/>
        <v>62.66</v>
      </c>
      <c r="D6269" s="425">
        <f t="shared" si="874"/>
        <v>0.62660028745346685</v>
      </c>
      <c r="E6269" s="433">
        <f t="shared" si="880"/>
        <v>62.66</v>
      </c>
      <c r="F6269" s="430">
        <f t="shared" si="875"/>
        <v>0.63147018174171654</v>
      </c>
      <c r="G6269" s="439">
        <f t="shared" si="881"/>
        <v>62.66</v>
      </c>
      <c r="H6269" s="435">
        <f t="shared" si="876"/>
        <v>0.63147018174171654</v>
      </c>
      <c r="I6269" s="577">
        <f t="shared" si="881"/>
        <v>62.66</v>
      </c>
      <c r="J6269" s="573">
        <f t="shared" si="877"/>
        <v>1.0073203228508338</v>
      </c>
    </row>
    <row r="6270" spans="1:10" x14ac:dyDescent="0.25">
      <c r="A6270">
        <f t="shared" si="878"/>
        <v>0.6267002869695617</v>
      </c>
      <c r="B6270" s="2">
        <f t="shared" si="882"/>
        <v>62.669999999996101</v>
      </c>
      <c r="C6270" s="428">
        <f t="shared" si="879"/>
        <v>62.67</v>
      </c>
      <c r="D6270" s="425">
        <f t="shared" si="874"/>
        <v>0.62670028696960078</v>
      </c>
      <c r="E6270" s="433">
        <f t="shared" si="880"/>
        <v>62.67</v>
      </c>
      <c r="F6270" s="430">
        <f t="shared" si="875"/>
        <v>0.63156794217598</v>
      </c>
      <c r="G6270" s="439">
        <f t="shared" si="881"/>
        <v>62.67</v>
      </c>
      <c r="H6270" s="435">
        <f t="shared" si="876"/>
        <v>0.63156794217598</v>
      </c>
      <c r="I6270" s="577">
        <f t="shared" si="881"/>
        <v>62.67</v>
      </c>
      <c r="J6270" s="573">
        <f t="shared" si="877"/>
        <v>1.007405828606236</v>
      </c>
    </row>
    <row r="6271" spans="1:10" x14ac:dyDescent="0.25">
      <c r="A6271">
        <f t="shared" si="878"/>
        <v>0.6268002864865353</v>
      </c>
      <c r="B6271" s="2">
        <f t="shared" si="882"/>
        <v>62.679999999996099</v>
      </c>
      <c r="C6271" s="428">
        <f t="shared" si="879"/>
        <v>62.68</v>
      </c>
      <c r="D6271" s="425">
        <f t="shared" si="874"/>
        <v>0.62680028648657438</v>
      </c>
      <c r="E6271" s="433">
        <f t="shared" si="880"/>
        <v>62.68</v>
      </c>
      <c r="F6271" s="430">
        <f t="shared" si="875"/>
        <v>0.63166570371592701</v>
      </c>
      <c r="G6271" s="439">
        <f t="shared" si="881"/>
        <v>62.68</v>
      </c>
      <c r="H6271" s="435">
        <f t="shared" si="876"/>
        <v>0.63166570371592701</v>
      </c>
      <c r="I6271" s="577">
        <f t="shared" si="881"/>
        <v>62.68</v>
      </c>
      <c r="J6271" s="573">
        <f t="shared" si="877"/>
        <v>1.0074913354652049</v>
      </c>
    </row>
    <row r="6272" spans="1:10" x14ac:dyDescent="0.25">
      <c r="A6272">
        <f t="shared" si="878"/>
        <v>0.62690028600434711</v>
      </c>
      <c r="B6272" s="2">
        <f t="shared" si="882"/>
        <v>62.689999999996097</v>
      </c>
      <c r="C6272" s="428">
        <f t="shared" si="879"/>
        <v>62.69</v>
      </c>
      <c r="D6272" s="425">
        <f t="shared" si="874"/>
        <v>0.62690028600438596</v>
      </c>
      <c r="E6272" s="433">
        <f t="shared" si="880"/>
        <v>62.69</v>
      </c>
      <c r="F6272" s="430">
        <f t="shared" si="875"/>
        <v>0.63176346636098435</v>
      </c>
      <c r="G6272" s="439">
        <f t="shared" si="881"/>
        <v>62.69</v>
      </c>
      <c r="H6272" s="435">
        <f t="shared" si="876"/>
        <v>0.63176346636098435</v>
      </c>
      <c r="I6272" s="577">
        <f t="shared" si="881"/>
        <v>62.69</v>
      </c>
      <c r="J6272" s="573">
        <f t="shared" si="877"/>
        <v>1.0075768434276142</v>
      </c>
    </row>
    <row r="6273" spans="1:10" x14ac:dyDescent="0.25">
      <c r="A6273">
        <f t="shared" si="878"/>
        <v>0.62700028552299536</v>
      </c>
      <c r="B6273" s="2">
        <f t="shared" si="882"/>
        <v>62.699999999996095</v>
      </c>
      <c r="C6273" s="428">
        <f t="shared" si="879"/>
        <v>62.7</v>
      </c>
      <c r="D6273" s="425">
        <f t="shared" si="874"/>
        <v>0.62700028552303444</v>
      </c>
      <c r="E6273" s="433">
        <f t="shared" si="880"/>
        <v>62.7</v>
      </c>
      <c r="F6273" s="430">
        <f t="shared" si="875"/>
        <v>0.63186123011057949</v>
      </c>
      <c r="G6273" s="439">
        <f t="shared" si="881"/>
        <v>62.7</v>
      </c>
      <c r="H6273" s="435">
        <f t="shared" si="876"/>
        <v>0.63186123011057949</v>
      </c>
      <c r="I6273" s="577">
        <f t="shared" si="881"/>
        <v>62.7</v>
      </c>
      <c r="J6273" s="573">
        <f t="shared" si="877"/>
        <v>1.0076623524933384</v>
      </c>
    </row>
    <row r="6274" spans="1:10" x14ac:dyDescent="0.25">
      <c r="A6274">
        <f t="shared" si="878"/>
        <v>0.62710028504247894</v>
      </c>
      <c r="B6274" s="2">
        <f t="shared" si="882"/>
        <v>62.709999999996093</v>
      </c>
      <c r="C6274" s="428">
        <f t="shared" si="879"/>
        <v>62.71</v>
      </c>
      <c r="D6274" s="425">
        <f t="shared" si="874"/>
        <v>0.62710028504251802</v>
      </c>
      <c r="E6274" s="433">
        <f t="shared" si="880"/>
        <v>62.71</v>
      </c>
      <c r="F6274" s="430">
        <f t="shared" si="875"/>
        <v>0.63195899496413976</v>
      </c>
      <c r="G6274" s="439">
        <f t="shared" si="881"/>
        <v>62.71</v>
      </c>
      <c r="H6274" s="435">
        <f t="shared" si="876"/>
        <v>0.63195899496413976</v>
      </c>
      <c r="I6274" s="577">
        <f t="shared" si="881"/>
        <v>62.71</v>
      </c>
      <c r="J6274" s="573">
        <f t="shared" si="877"/>
        <v>1.0077478626622514</v>
      </c>
    </row>
    <row r="6275" spans="1:10" x14ac:dyDescent="0.25">
      <c r="A6275">
        <f t="shared" si="878"/>
        <v>0.62720028456279608</v>
      </c>
      <c r="B6275" s="2">
        <f t="shared" si="882"/>
        <v>62.719999999996091</v>
      </c>
      <c r="C6275" s="428">
        <f t="shared" si="879"/>
        <v>62.72</v>
      </c>
      <c r="D6275" s="425">
        <f t="shared" ref="D6275:D6338" si="883">(((1+C6275/100)^D$2)*C6275/100)/(((1+C6275/100)^D$2)-1)</f>
        <v>0.62720028456283528</v>
      </c>
      <c r="E6275" s="433">
        <f t="shared" si="880"/>
        <v>62.72</v>
      </c>
      <c r="F6275" s="430">
        <f t="shared" ref="F6275:F6338" si="884">(((1+E6275/100)^F$2)*E6275/100)/(((1+E6275/100)^F$2)-1)</f>
        <v>0.63205676092109309</v>
      </c>
      <c r="G6275" s="439">
        <f t="shared" si="881"/>
        <v>62.72</v>
      </c>
      <c r="H6275" s="435">
        <f t="shared" ref="H6275:H6338" si="885">(((1+G6275/100)^H$2)*G6275/100)/(((1+G6275/100)^H$2)-1)</f>
        <v>0.63205676092109309</v>
      </c>
      <c r="I6275" s="577">
        <f t="shared" si="881"/>
        <v>62.72</v>
      </c>
      <c r="J6275" s="573">
        <f t="shared" ref="J6275:J6338" si="886">(((1+I6275/100)^J$2)*I6275/100)/(((1+I6275/100)^J$2)-1)</f>
        <v>1.0078333739342265</v>
      </c>
    </row>
    <row r="6276" spans="1:10" x14ac:dyDescent="0.25">
      <c r="A6276">
        <f t="shared" si="878"/>
        <v>0.62730028408394567</v>
      </c>
      <c r="B6276" s="2">
        <f t="shared" si="882"/>
        <v>62.729999999996089</v>
      </c>
      <c r="C6276" s="428">
        <f t="shared" si="879"/>
        <v>62.73</v>
      </c>
      <c r="D6276" s="425">
        <f t="shared" si="883"/>
        <v>0.62730028408398475</v>
      </c>
      <c r="E6276" s="433">
        <f t="shared" si="880"/>
        <v>62.73</v>
      </c>
      <c r="F6276" s="430">
        <f t="shared" si="884"/>
        <v>0.63215452798086769</v>
      </c>
      <c r="G6276" s="439">
        <f t="shared" si="881"/>
        <v>62.73</v>
      </c>
      <c r="H6276" s="435">
        <f t="shared" si="885"/>
        <v>0.63215452798086769</v>
      </c>
      <c r="I6276" s="577">
        <f t="shared" si="881"/>
        <v>62.73</v>
      </c>
      <c r="J6276" s="573">
        <f t="shared" si="886"/>
        <v>1.0079188863091386</v>
      </c>
    </row>
    <row r="6277" spans="1:10" x14ac:dyDescent="0.25">
      <c r="A6277">
        <f t="shared" ref="A6277:A6340" si="887">(((1+B6277/100)^A$2)*B6277/100)/(((1+B6277/100)^A$2)-1)</f>
        <v>0.62740028360592581</v>
      </c>
      <c r="B6277" s="2">
        <f t="shared" si="882"/>
        <v>62.739999999996087</v>
      </c>
      <c r="C6277" s="428">
        <f t="shared" si="879"/>
        <v>62.74</v>
      </c>
      <c r="D6277" s="425">
        <f t="shared" si="883"/>
        <v>0.62740028360596489</v>
      </c>
      <c r="E6277" s="433">
        <f t="shared" si="880"/>
        <v>62.74</v>
      </c>
      <c r="F6277" s="430">
        <f t="shared" si="884"/>
        <v>0.63225229614289202</v>
      </c>
      <c r="G6277" s="439">
        <f t="shared" si="881"/>
        <v>62.74</v>
      </c>
      <c r="H6277" s="435">
        <f t="shared" si="885"/>
        <v>0.63225229614289202</v>
      </c>
      <c r="I6277" s="577">
        <f t="shared" si="881"/>
        <v>62.74</v>
      </c>
      <c r="J6277" s="573">
        <f t="shared" si="886"/>
        <v>1.0080043997868615</v>
      </c>
    </row>
    <row r="6278" spans="1:10" x14ac:dyDescent="0.25">
      <c r="A6278">
        <f t="shared" si="887"/>
        <v>0.62750028312873518</v>
      </c>
      <c r="B6278" s="2">
        <f t="shared" si="882"/>
        <v>62.749999999996085</v>
      </c>
      <c r="C6278" s="428">
        <f t="shared" ref="C6278:C6341" si="888">ROUND(C6277+0.01,2)</f>
        <v>62.75</v>
      </c>
      <c r="D6278" s="425">
        <f t="shared" si="883"/>
        <v>0.62750028312877437</v>
      </c>
      <c r="E6278" s="433">
        <f t="shared" ref="E6278:E6341" si="889">ROUND(E6277+0.01,2)</f>
        <v>62.75</v>
      </c>
      <c r="F6278" s="430">
        <f t="shared" si="884"/>
        <v>0.63235006540659466</v>
      </c>
      <c r="G6278" s="439">
        <f t="shared" ref="G6278:I6341" si="890">ROUND(G6277+0.01,2)</f>
        <v>62.75</v>
      </c>
      <c r="H6278" s="435">
        <f t="shared" si="885"/>
        <v>0.63235006540659466</v>
      </c>
      <c r="I6278" s="577">
        <f t="shared" si="890"/>
        <v>62.75</v>
      </c>
      <c r="J6278" s="573">
        <f t="shared" si="886"/>
        <v>1.0080899143672692</v>
      </c>
    </row>
    <row r="6279" spans="1:10" x14ac:dyDescent="0.25">
      <c r="A6279">
        <f t="shared" si="887"/>
        <v>0.62760028265237233</v>
      </c>
      <c r="B6279" s="2">
        <f t="shared" si="882"/>
        <v>62.759999999996083</v>
      </c>
      <c r="C6279" s="428">
        <f t="shared" si="888"/>
        <v>62.76</v>
      </c>
      <c r="D6279" s="425">
        <f t="shared" si="883"/>
        <v>0.62760028265241152</v>
      </c>
      <c r="E6279" s="433">
        <f t="shared" si="889"/>
        <v>62.76</v>
      </c>
      <c r="F6279" s="430">
        <f t="shared" si="884"/>
        <v>0.63244783577140484</v>
      </c>
      <c r="G6279" s="439">
        <f t="shared" si="890"/>
        <v>62.76</v>
      </c>
      <c r="H6279" s="435">
        <f t="shared" si="885"/>
        <v>0.63244783577140484</v>
      </c>
      <c r="I6279" s="577">
        <f t="shared" si="890"/>
        <v>62.76</v>
      </c>
      <c r="J6279" s="573">
        <f t="shared" si="886"/>
        <v>1.0081754300502359</v>
      </c>
    </row>
    <row r="6280" spans="1:10" x14ac:dyDescent="0.25">
      <c r="A6280">
        <f t="shared" si="887"/>
        <v>0.62770028217683571</v>
      </c>
      <c r="B6280" s="2">
        <f t="shared" si="882"/>
        <v>62.769999999996081</v>
      </c>
      <c r="C6280" s="428">
        <f t="shared" si="888"/>
        <v>62.77</v>
      </c>
      <c r="D6280" s="425">
        <f t="shared" si="883"/>
        <v>0.6277002821768749</v>
      </c>
      <c r="E6280" s="433">
        <f t="shared" si="889"/>
        <v>62.77</v>
      </c>
      <c r="F6280" s="430">
        <f t="shared" si="884"/>
        <v>0.63254560723675191</v>
      </c>
      <c r="G6280" s="439">
        <f t="shared" si="890"/>
        <v>62.77</v>
      </c>
      <c r="H6280" s="435">
        <f t="shared" si="885"/>
        <v>0.63254560723675191</v>
      </c>
      <c r="I6280" s="577">
        <f t="shared" si="890"/>
        <v>62.77</v>
      </c>
      <c r="J6280" s="573">
        <f t="shared" si="886"/>
        <v>1.0082609468356358</v>
      </c>
    </row>
    <row r="6281" spans="1:10" x14ac:dyDescent="0.25">
      <c r="A6281">
        <f t="shared" si="887"/>
        <v>0.62780028170212387</v>
      </c>
      <c r="B6281" s="2">
        <f t="shared" si="882"/>
        <v>62.779999999996079</v>
      </c>
      <c r="C6281" s="428">
        <f t="shared" si="888"/>
        <v>62.78</v>
      </c>
      <c r="D6281" s="425">
        <f t="shared" si="883"/>
        <v>0.62780028170216318</v>
      </c>
      <c r="E6281" s="433">
        <f t="shared" si="889"/>
        <v>62.78</v>
      </c>
      <c r="F6281" s="430">
        <f t="shared" si="884"/>
        <v>0.63264337980206509</v>
      </c>
      <c r="G6281" s="439">
        <f t="shared" si="890"/>
        <v>62.78</v>
      </c>
      <c r="H6281" s="435">
        <f t="shared" si="885"/>
        <v>0.63264337980206509</v>
      </c>
      <c r="I6281" s="577">
        <f t="shared" si="890"/>
        <v>62.78</v>
      </c>
      <c r="J6281" s="573">
        <f t="shared" si="886"/>
        <v>1.0083464647233427</v>
      </c>
    </row>
    <row r="6282" spans="1:10" x14ac:dyDescent="0.25">
      <c r="A6282">
        <f t="shared" si="887"/>
        <v>0.62790028122823538</v>
      </c>
      <c r="B6282" s="2">
        <f t="shared" si="882"/>
        <v>62.789999999996077</v>
      </c>
      <c r="C6282" s="428">
        <f t="shared" si="888"/>
        <v>62.79</v>
      </c>
      <c r="D6282" s="425">
        <f t="shared" si="883"/>
        <v>0.62790028122827468</v>
      </c>
      <c r="E6282" s="433">
        <f t="shared" si="889"/>
        <v>62.79</v>
      </c>
      <c r="F6282" s="430">
        <f t="shared" si="884"/>
        <v>0.63274115346677495</v>
      </c>
      <c r="G6282" s="439">
        <f t="shared" si="890"/>
        <v>62.79</v>
      </c>
      <c r="H6282" s="435">
        <f t="shared" si="885"/>
        <v>0.63274115346677495</v>
      </c>
      <c r="I6282" s="577">
        <f t="shared" si="890"/>
        <v>62.79</v>
      </c>
      <c r="J6282" s="573">
        <f t="shared" si="886"/>
        <v>1.0084319837132312</v>
      </c>
    </row>
    <row r="6283" spans="1:10" x14ac:dyDescent="0.25">
      <c r="A6283">
        <f t="shared" si="887"/>
        <v>0.62800028075516878</v>
      </c>
      <c r="B6283" s="2">
        <f t="shared" si="882"/>
        <v>62.799999999996075</v>
      </c>
      <c r="C6283" s="428">
        <f t="shared" si="888"/>
        <v>62.8</v>
      </c>
      <c r="D6283" s="425">
        <f t="shared" si="883"/>
        <v>0.62800028075520797</v>
      </c>
      <c r="E6283" s="433">
        <f t="shared" si="889"/>
        <v>62.8</v>
      </c>
      <c r="F6283" s="430">
        <f t="shared" si="884"/>
        <v>0.6328389282303114</v>
      </c>
      <c r="G6283" s="439">
        <f t="shared" si="890"/>
        <v>62.8</v>
      </c>
      <c r="H6283" s="435">
        <f t="shared" si="885"/>
        <v>0.6328389282303114</v>
      </c>
      <c r="I6283" s="577">
        <f t="shared" si="890"/>
        <v>62.8</v>
      </c>
      <c r="J6283" s="573">
        <f t="shared" si="886"/>
        <v>1.0085175038051748</v>
      </c>
    </row>
    <row r="6284" spans="1:10" x14ac:dyDescent="0.25">
      <c r="A6284">
        <f t="shared" si="887"/>
        <v>0.62810028028292253</v>
      </c>
      <c r="B6284" s="2">
        <f t="shared" si="882"/>
        <v>62.809999999996073</v>
      </c>
      <c r="C6284" s="428">
        <f t="shared" si="888"/>
        <v>62.81</v>
      </c>
      <c r="D6284" s="425">
        <f t="shared" si="883"/>
        <v>0.62810028028296194</v>
      </c>
      <c r="E6284" s="433">
        <f t="shared" si="889"/>
        <v>62.81</v>
      </c>
      <c r="F6284" s="430">
        <f t="shared" si="884"/>
        <v>0.63293670409210534</v>
      </c>
      <c r="G6284" s="439">
        <f t="shared" si="890"/>
        <v>62.81</v>
      </c>
      <c r="H6284" s="435">
        <f t="shared" si="885"/>
        <v>0.63293670409210534</v>
      </c>
      <c r="I6284" s="577">
        <f t="shared" si="890"/>
        <v>62.81</v>
      </c>
      <c r="J6284" s="573">
        <f t="shared" si="886"/>
        <v>1.0086030249990487</v>
      </c>
    </row>
    <row r="6285" spans="1:10" x14ac:dyDescent="0.25">
      <c r="A6285">
        <f t="shared" si="887"/>
        <v>0.6282002798114954</v>
      </c>
      <c r="B6285" s="2">
        <f t="shared" si="882"/>
        <v>62.819999999996071</v>
      </c>
      <c r="C6285" s="428">
        <f t="shared" si="888"/>
        <v>62.82</v>
      </c>
      <c r="D6285" s="425">
        <f t="shared" si="883"/>
        <v>0.62820027981153459</v>
      </c>
      <c r="E6285" s="433">
        <f t="shared" si="889"/>
        <v>62.82</v>
      </c>
      <c r="F6285" s="430">
        <f t="shared" si="884"/>
        <v>0.63303448105158722</v>
      </c>
      <c r="G6285" s="439">
        <f t="shared" si="890"/>
        <v>62.82</v>
      </c>
      <c r="H6285" s="435">
        <f t="shared" si="885"/>
        <v>0.63303448105158722</v>
      </c>
      <c r="I6285" s="577">
        <f t="shared" si="890"/>
        <v>62.82</v>
      </c>
      <c r="J6285" s="573">
        <f t="shared" si="886"/>
        <v>1.0086885472947265</v>
      </c>
    </row>
    <row r="6286" spans="1:10" x14ac:dyDescent="0.25">
      <c r="A6286">
        <f t="shared" si="887"/>
        <v>0.62830027934088539</v>
      </c>
      <c r="B6286" s="2">
        <f t="shared" si="882"/>
        <v>62.829999999996069</v>
      </c>
      <c r="C6286" s="428">
        <f t="shared" si="888"/>
        <v>62.83</v>
      </c>
      <c r="D6286" s="425">
        <f t="shared" si="883"/>
        <v>0.62830027934092458</v>
      </c>
      <c r="E6286" s="433">
        <f t="shared" si="889"/>
        <v>62.83</v>
      </c>
      <c r="F6286" s="430">
        <f t="shared" si="884"/>
        <v>0.63313225910818827</v>
      </c>
      <c r="G6286" s="439">
        <f t="shared" si="890"/>
        <v>62.83</v>
      </c>
      <c r="H6286" s="435">
        <f t="shared" si="885"/>
        <v>0.63313225910818827</v>
      </c>
      <c r="I6286" s="577">
        <f t="shared" si="890"/>
        <v>62.83</v>
      </c>
      <c r="J6286" s="573">
        <f t="shared" si="886"/>
        <v>1.0087740706920825</v>
      </c>
    </row>
    <row r="6287" spans="1:10" x14ac:dyDescent="0.25">
      <c r="A6287">
        <f t="shared" si="887"/>
        <v>0.62840027887109162</v>
      </c>
      <c r="B6287" s="2">
        <f t="shared" si="882"/>
        <v>62.839999999996067</v>
      </c>
      <c r="C6287" s="428">
        <f t="shared" si="888"/>
        <v>62.84</v>
      </c>
      <c r="D6287" s="425">
        <f t="shared" si="883"/>
        <v>0.62840027887113092</v>
      </c>
      <c r="E6287" s="433">
        <f t="shared" si="889"/>
        <v>62.84</v>
      </c>
      <c r="F6287" s="430">
        <f t="shared" si="884"/>
        <v>0.63323003826134017</v>
      </c>
      <c r="G6287" s="439">
        <f t="shared" si="890"/>
        <v>62.84</v>
      </c>
      <c r="H6287" s="435">
        <f t="shared" si="885"/>
        <v>0.63323003826134017</v>
      </c>
      <c r="I6287" s="577">
        <f t="shared" si="890"/>
        <v>62.84</v>
      </c>
      <c r="J6287" s="573">
        <f t="shared" si="886"/>
        <v>1.0088595951909907</v>
      </c>
    </row>
    <row r="6288" spans="1:10" x14ac:dyDescent="0.25">
      <c r="A6288">
        <f t="shared" si="887"/>
        <v>0.6285002784021122</v>
      </c>
      <c r="B6288" s="2">
        <f t="shared" si="882"/>
        <v>62.849999999996065</v>
      </c>
      <c r="C6288" s="428">
        <f t="shared" si="888"/>
        <v>62.85</v>
      </c>
      <c r="D6288" s="425">
        <f t="shared" si="883"/>
        <v>0.62850027840215161</v>
      </c>
      <c r="E6288" s="433">
        <f t="shared" si="889"/>
        <v>62.85</v>
      </c>
      <c r="F6288" s="430">
        <f t="shared" si="884"/>
        <v>0.63332781851047448</v>
      </c>
      <c r="G6288" s="439">
        <f t="shared" si="890"/>
        <v>62.85</v>
      </c>
      <c r="H6288" s="435">
        <f t="shared" si="885"/>
        <v>0.63332781851047448</v>
      </c>
      <c r="I6288" s="577">
        <f t="shared" si="890"/>
        <v>62.85</v>
      </c>
      <c r="J6288" s="573">
        <f t="shared" si="886"/>
        <v>1.0089451207913258</v>
      </c>
    </row>
    <row r="6289" spans="1:10" x14ac:dyDescent="0.25">
      <c r="A6289">
        <f t="shared" si="887"/>
        <v>0.62860027793394602</v>
      </c>
      <c r="B6289" s="2">
        <f t="shared" si="882"/>
        <v>62.859999999996063</v>
      </c>
      <c r="C6289" s="428">
        <f t="shared" si="888"/>
        <v>62.86</v>
      </c>
      <c r="D6289" s="425">
        <f t="shared" si="883"/>
        <v>0.62860027793398543</v>
      </c>
      <c r="E6289" s="433">
        <f t="shared" si="889"/>
        <v>62.86</v>
      </c>
      <c r="F6289" s="430">
        <f t="shared" si="884"/>
        <v>0.63342559985502356</v>
      </c>
      <c r="G6289" s="439">
        <f t="shared" si="890"/>
        <v>62.86</v>
      </c>
      <c r="H6289" s="435">
        <f t="shared" si="885"/>
        <v>0.63342559985502356</v>
      </c>
      <c r="I6289" s="577">
        <f t="shared" si="890"/>
        <v>62.86</v>
      </c>
      <c r="J6289" s="573">
        <f t="shared" si="886"/>
        <v>1.009030647492962</v>
      </c>
    </row>
    <row r="6290" spans="1:10" x14ac:dyDescent="0.25">
      <c r="A6290">
        <f t="shared" si="887"/>
        <v>0.62870027746659141</v>
      </c>
      <c r="B6290" s="2">
        <f t="shared" si="882"/>
        <v>62.869999999996061</v>
      </c>
      <c r="C6290" s="428">
        <f t="shared" si="888"/>
        <v>62.87</v>
      </c>
      <c r="D6290" s="425">
        <f t="shared" si="883"/>
        <v>0.62870027746663082</v>
      </c>
      <c r="E6290" s="433">
        <f t="shared" si="889"/>
        <v>62.87</v>
      </c>
      <c r="F6290" s="430">
        <f t="shared" si="884"/>
        <v>0.63352338229441918</v>
      </c>
      <c r="G6290" s="439">
        <f t="shared" si="890"/>
        <v>62.87</v>
      </c>
      <c r="H6290" s="435">
        <f t="shared" si="885"/>
        <v>0.63352338229441918</v>
      </c>
      <c r="I6290" s="577">
        <f t="shared" si="890"/>
        <v>62.87</v>
      </c>
      <c r="J6290" s="573">
        <f t="shared" si="886"/>
        <v>1.0091161752957736</v>
      </c>
    </row>
    <row r="6291" spans="1:10" x14ac:dyDescent="0.25">
      <c r="A6291">
        <f t="shared" si="887"/>
        <v>0.62880027700004704</v>
      </c>
      <c r="B6291" s="2">
        <f t="shared" si="882"/>
        <v>62.879999999996059</v>
      </c>
      <c r="C6291" s="428">
        <f t="shared" si="888"/>
        <v>62.88</v>
      </c>
      <c r="D6291" s="425">
        <f t="shared" si="883"/>
        <v>0.62880027700008645</v>
      </c>
      <c r="E6291" s="433">
        <f t="shared" si="889"/>
        <v>62.88</v>
      </c>
      <c r="F6291" s="430">
        <f t="shared" si="884"/>
        <v>0.63362116582809469</v>
      </c>
      <c r="G6291" s="439">
        <f t="shared" si="890"/>
        <v>62.88</v>
      </c>
      <c r="H6291" s="435">
        <f t="shared" si="885"/>
        <v>0.63362116582809469</v>
      </c>
      <c r="I6291" s="577">
        <f t="shared" si="890"/>
        <v>62.88</v>
      </c>
      <c r="J6291" s="573">
        <f t="shared" si="886"/>
        <v>1.0092017041996348</v>
      </c>
    </row>
    <row r="6292" spans="1:10" x14ac:dyDescent="0.25">
      <c r="A6292">
        <f t="shared" si="887"/>
        <v>0.62890027653431135</v>
      </c>
      <c r="B6292" s="2">
        <f t="shared" si="882"/>
        <v>62.889999999996057</v>
      </c>
      <c r="C6292" s="428">
        <f t="shared" si="888"/>
        <v>62.89</v>
      </c>
      <c r="D6292" s="425">
        <f t="shared" si="883"/>
        <v>0.62890027653435088</v>
      </c>
      <c r="E6292" s="433">
        <f t="shared" si="889"/>
        <v>62.89</v>
      </c>
      <c r="F6292" s="430">
        <f t="shared" si="884"/>
        <v>0.63371895045548254</v>
      </c>
      <c r="G6292" s="439">
        <f t="shared" si="890"/>
        <v>62.89</v>
      </c>
      <c r="H6292" s="435">
        <f t="shared" si="885"/>
        <v>0.63371895045548254</v>
      </c>
      <c r="I6292" s="577">
        <f t="shared" si="890"/>
        <v>62.89</v>
      </c>
      <c r="J6292" s="573">
        <f t="shared" si="886"/>
        <v>1.0092872342044201</v>
      </c>
    </row>
    <row r="6293" spans="1:10" x14ac:dyDescent="0.25">
      <c r="A6293">
        <f t="shared" si="887"/>
        <v>0.62900027606938314</v>
      </c>
      <c r="B6293" s="2">
        <f t="shared" si="882"/>
        <v>62.899999999996055</v>
      </c>
      <c r="C6293" s="428">
        <f t="shared" si="888"/>
        <v>62.9</v>
      </c>
      <c r="D6293" s="425">
        <f t="shared" si="883"/>
        <v>0.62900027606942255</v>
      </c>
      <c r="E6293" s="433">
        <f t="shared" si="889"/>
        <v>62.9</v>
      </c>
      <c r="F6293" s="430">
        <f t="shared" si="884"/>
        <v>0.63381673617601642</v>
      </c>
      <c r="G6293" s="439">
        <f t="shared" si="890"/>
        <v>62.9</v>
      </c>
      <c r="H6293" s="435">
        <f t="shared" si="885"/>
        <v>0.63381673617601642</v>
      </c>
      <c r="I6293" s="577">
        <f t="shared" si="890"/>
        <v>62.9</v>
      </c>
      <c r="J6293" s="573">
        <f t="shared" si="886"/>
        <v>1.0093727653100038</v>
      </c>
    </row>
    <row r="6294" spans="1:10" x14ac:dyDescent="0.25">
      <c r="A6294">
        <f t="shared" si="887"/>
        <v>0.62910027560526061</v>
      </c>
      <c r="B6294" s="2">
        <f t="shared" si="882"/>
        <v>62.909999999996053</v>
      </c>
      <c r="C6294" s="428">
        <f t="shared" si="888"/>
        <v>62.91</v>
      </c>
      <c r="D6294" s="425">
        <f t="shared" si="883"/>
        <v>0.62910027560530002</v>
      </c>
      <c r="E6294" s="433">
        <f t="shared" si="889"/>
        <v>62.91</v>
      </c>
      <c r="F6294" s="430">
        <f t="shared" si="884"/>
        <v>0.63391452298912954</v>
      </c>
      <c r="G6294" s="439">
        <f t="shared" si="890"/>
        <v>62.91</v>
      </c>
      <c r="H6294" s="435">
        <f t="shared" si="885"/>
        <v>0.63391452298912954</v>
      </c>
      <c r="I6294" s="577">
        <f t="shared" si="890"/>
        <v>62.91</v>
      </c>
      <c r="J6294" s="573">
        <f t="shared" si="886"/>
        <v>1.0094582975162603</v>
      </c>
    </row>
    <row r="6295" spans="1:10" x14ac:dyDescent="0.25">
      <c r="A6295">
        <f t="shared" si="887"/>
        <v>0.62920027514194243</v>
      </c>
      <c r="B6295" s="2">
        <f t="shared" si="882"/>
        <v>62.919999999996051</v>
      </c>
      <c r="C6295" s="428">
        <f t="shared" si="888"/>
        <v>62.92</v>
      </c>
      <c r="D6295" s="425">
        <f t="shared" si="883"/>
        <v>0.62920027514198196</v>
      </c>
      <c r="E6295" s="433">
        <f t="shared" si="889"/>
        <v>62.92</v>
      </c>
      <c r="F6295" s="430">
        <f t="shared" si="884"/>
        <v>0.63401231089425603</v>
      </c>
      <c r="G6295" s="439">
        <f t="shared" si="890"/>
        <v>62.92</v>
      </c>
      <c r="H6295" s="435">
        <f t="shared" si="885"/>
        <v>0.63401231089425603</v>
      </c>
      <c r="I6295" s="577">
        <f t="shared" si="890"/>
        <v>62.92</v>
      </c>
      <c r="J6295" s="573">
        <f t="shared" si="886"/>
        <v>1.009543830823064</v>
      </c>
    </row>
    <row r="6296" spans="1:10" x14ac:dyDescent="0.25">
      <c r="A6296">
        <f t="shared" si="887"/>
        <v>0.62930027467942751</v>
      </c>
      <c r="B6296" s="2">
        <f t="shared" si="882"/>
        <v>62.929999999996049</v>
      </c>
      <c r="C6296" s="428">
        <f t="shared" si="888"/>
        <v>62.93</v>
      </c>
      <c r="D6296" s="425">
        <f t="shared" si="883"/>
        <v>0.62930027467946703</v>
      </c>
      <c r="E6296" s="433">
        <f t="shared" si="889"/>
        <v>62.93</v>
      </c>
      <c r="F6296" s="430">
        <f t="shared" si="884"/>
        <v>0.63411009989082967</v>
      </c>
      <c r="G6296" s="439">
        <f t="shared" si="890"/>
        <v>62.93</v>
      </c>
      <c r="H6296" s="435">
        <f t="shared" si="885"/>
        <v>0.63411009989082967</v>
      </c>
      <c r="I6296" s="577">
        <f t="shared" si="890"/>
        <v>62.93</v>
      </c>
      <c r="J6296" s="573">
        <f t="shared" si="886"/>
        <v>1.0096293652302895</v>
      </c>
    </row>
    <row r="6297" spans="1:10" x14ac:dyDescent="0.25">
      <c r="A6297">
        <f t="shared" si="887"/>
        <v>0.62940027421771394</v>
      </c>
      <c r="B6297" s="2">
        <f t="shared" si="882"/>
        <v>62.939999999996047</v>
      </c>
      <c r="C6297" s="428">
        <f t="shared" si="888"/>
        <v>62.94</v>
      </c>
      <c r="D6297" s="425">
        <f t="shared" si="883"/>
        <v>0.62940027421775346</v>
      </c>
      <c r="E6297" s="433">
        <f t="shared" si="889"/>
        <v>62.94</v>
      </c>
      <c r="F6297" s="430">
        <f t="shared" si="884"/>
        <v>0.63420788997828548</v>
      </c>
      <c r="G6297" s="439">
        <f t="shared" si="890"/>
        <v>62.94</v>
      </c>
      <c r="H6297" s="435">
        <f t="shared" si="885"/>
        <v>0.63420788997828548</v>
      </c>
      <c r="I6297" s="577">
        <f t="shared" si="890"/>
        <v>62.94</v>
      </c>
      <c r="J6297" s="573">
        <f t="shared" si="886"/>
        <v>1.009714900737811</v>
      </c>
    </row>
    <row r="6298" spans="1:10" x14ac:dyDescent="0.25">
      <c r="A6298">
        <f t="shared" si="887"/>
        <v>0.62950027375680062</v>
      </c>
      <c r="B6298" s="2">
        <f t="shared" si="882"/>
        <v>62.949999999996045</v>
      </c>
      <c r="C6298" s="428">
        <f t="shared" si="888"/>
        <v>62.95</v>
      </c>
      <c r="D6298" s="425">
        <f t="shared" si="883"/>
        <v>0.62950027375684015</v>
      </c>
      <c r="E6298" s="433">
        <f t="shared" si="889"/>
        <v>62.95</v>
      </c>
      <c r="F6298" s="430">
        <f t="shared" si="884"/>
        <v>0.63430568115605768</v>
      </c>
      <c r="G6298" s="439">
        <f t="shared" si="890"/>
        <v>62.95</v>
      </c>
      <c r="H6298" s="435">
        <f t="shared" si="885"/>
        <v>0.63430568115605768</v>
      </c>
      <c r="I6298" s="577">
        <f t="shared" si="890"/>
        <v>62.95</v>
      </c>
      <c r="J6298" s="573">
        <f t="shared" si="886"/>
        <v>1.009800437345503</v>
      </c>
    </row>
    <row r="6299" spans="1:10" x14ac:dyDescent="0.25">
      <c r="A6299">
        <f t="shared" si="887"/>
        <v>0.62960027329668578</v>
      </c>
      <c r="B6299" s="2">
        <f t="shared" si="882"/>
        <v>62.959999999996043</v>
      </c>
      <c r="C6299" s="428">
        <f t="shared" si="888"/>
        <v>62.96</v>
      </c>
      <c r="D6299" s="425">
        <f t="shared" si="883"/>
        <v>0.62960027329672541</v>
      </c>
      <c r="E6299" s="433">
        <f t="shared" si="889"/>
        <v>62.96</v>
      </c>
      <c r="F6299" s="430">
        <f t="shared" si="884"/>
        <v>0.63440347342358161</v>
      </c>
      <c r="G6299" s="439">
        <f t="shared" si="890"/>
        <v>62.96</v>
      </c>
      <c r="H6299" s="435">
        <f t="shared" si="885"/>
        <v>0.63440347342358161</v>
      </c>
      <c r="I6299" s="577">
        <f t="shared" si="890"/>
        <v>62.96</v>
      </c>
      <c r="J6299" s="573">
        <f t="shared" si="886"/>
        <v>1.0098859750532401</v>
      </c>
    </row>
    <row r="6300" spans="1:10" x14ac:dyDescent="0.25">
      <c r="A6300">
        <f t="shared" si="887"/>
        <v>0.6297002728373684</v>
      </c>
      <c r="B6300" s="2">
        <f t="shared" si="882"/>
        <v>62.969999999996041</v>
      </c>
      <c r="C6300" s="428">
        <f t="shared" si="888"/>
        <v>62.97</v>
      </c>
      <c r="D6300" s="425">
        <f t="shared" si="883"/>
        <v>0.62970027283740804</v>
      </c>
      <c r="E6300" s="433">
        <f t="shared" si="889"/>
        <v>62.97</v>
      </c>
      <c r="F6300" s="430">
        <f t="shared" si="884"/>
        <v>0.63450126678029273</v>
      </c>
      <c r="G6300" s="439">
        <f t="shared" si="890"/>
        <v>62.97</v>
      </c>
      <c r="H6300" s="435">
        <f t="shared" si="885"/>
        <v>0.63450126678029273</v>
      </c>
      <c r="I6300" s="577">
        <f t="shared" si="890"/>
        <v>62.97</v>
      </c>
      <c r="J6300" s="573">
        <f t="shared" si="886"/>
        <v>1.0099715138608965</v>
      </c>
    </row>
    <row r="6301" spans="1:10" x14ac:dyDescent="0.25">
      <c r="A6301">
        <f t="shared" si="887"/>
        <v>0.62980027237884684</v>
      </c>
      <c r="B6301" s="2">
        <f t="shared" si="882"/>
        <v>62.979999999996039</v>
      </c>
      <c r="C6301" s="428">
        <f t="shared" si="888"/>
        <v>62.98</v>
      </c>
      <c r="D6301" s="425">
        <f t="shared" si="883"/>
        <v>0.62980027237888636</v>
      </c>
      <c r="E6301" s="433">
        <f t="shared" si="889"/>
        <v>62.98</v>
      </c>
      <c r="F6301" s="430">
        <f t="shared" si="884"/>
        <v>0.63459906122562637</v>
      </c>
      <c r="G6301" s="439">
        <f t="shared" si="890"/>
        <v>62.98</v>
      </c>
      <c r="H6301" s="435">
        <f t="shared" si="885"/>
        <v>0.63459906122562637</v>
      </c>
      <c r="I6301" s="577">
        <f t="shared" si="890"/>
        <v>62.98</v>
      </c>
      <c r="J6301" s="573">
        <f t="shared" si="886"/>
        <v>1.0100570537683473</v>
      </c>
    </row>
    <row r="6302" spans="1:10" x14ac:dyDescent="0.25">
      <c r="A6302">
        <f t="shared" si="887"/>
        <v>0.62990027192111975</v>
      </c>
      <c r="B6302" s="2">
        <f t="shared" si="882"/>
        <v>62.989999999996037</v>
      </c>
      <c r="C6302" s="428">
        <f t="shared" si="888"/>
        <v>62.99</v>
      </c>
      <c r="D6302" s="425">
        <f t="shared" si="883"/>
        <v>0.62990027192115938</v>
      </c>
      <c r="E6302" s="433">
        <f t="shared" si="889"/>
        <v>62.99</v>
      </c>
      <c r="F6302" s="430">
        <f t="shared" si="884"/>
        <v>0.63469685675901877</v>
      </c>
      <c r="G6302" s="439">
        <f t="shared" si="890"/>
        <v>62.99</v>
      </c>
      <c r="H6302" s="435">
        <f t="shared" si="885"/>
        <v>0.63469685675901877</v>
      </c>
      <c r="I6302" s="577">
        <f t="shared" si="890"/>
        <v>62.99</v>
      </c>
      <c r="J6302" s="573">
        <f t="shared" si="886"/>
        <v>1.0101425947754665</v>
      </c>
    </row>
    <row r="6303" spans="1:10" x14ac:dyDescent="0.25">
      <c r="A6303">
        <f t="shared" si="887"/>
        <v>0.63000027146418558</v>
      </c>
      <c r="B6303" s="2">
        <f t="shared" si="882"/>
        <v>62.999999999996035</v>
      </c>
      <c r="C6303" s="428">
        <f t="shared" si="888"/>
        <v>63</v>
      </c>
      <c r="D6303" s="425">
        <f t="shared" si="883"/>
        <v>0.63000027146422533</v>
      </c>
      <c r="E6303" s="433">
        <f t="shared" si="889"/>
        <v>63</v>
      </c>
      <c r="F6303" s="430">
        <f t="shared" si="884"/>
        <v>0.63479465337990626</v>
      </c>
      <c r="G6303" s="439">
        <f t="shared" si="890"/>
        <v>63</v>
      </c>
      <c r="H6303" s="435">
        <f t="shared" si="885"/>
        <v>0.63479465337990626</v>
      </c>
      <c r="I6303" s="577">
        <f t="shared" si="890"/>
        <v>63</v>
      </c>
      <c r="J6303" s="573">
        <f t="shared" si="886"/>
        <v>1.0102281368821293</v>
      </c>
    </row>
    <row r="6304" spans="1:10" x14ac:dyDescent="0.25">
      <c r="A6304">
        <f t="shared" si="887"/>
        <v>0.630100271008043</v>
      </c>
      <c r="B6304" s="2">
        <f t="shared" ref="B6304:B6367" si="891">B6303+0.01</f>
        <v>63.009999999996033</v>
      </c>
      <c r="C6304" s="428">
        <f t="shared" si="888"/>
        <v>63.01</v>
      </c>
      <c r="D6304" s="425">
        <f t="shared" si="883"/>
        <v>0.63010027100808286</v>
      </c>
      <c r="E6304" s="433">
        <f t="shared" si="889"/>
        <v>63.01</v>
      </c>
      <c r="F6304" s="430">
        <f t="shared" si="884"/>
        <v>0.63489245108772485</v>
      </c>
      <c r="G6304" s="439">
        <f t="shared" si="890"/>
        <v>63.01</v>
      </c>
      <c r="H6304" s="435">
        <f t="shared" si="885"/>
        <v>0.63489245108772485</v>
      </c>
      <c r="I6304" s="577">
        <f t="shared" si="890"/>
        <v>63.01</v>
      </c>
      <c r="J6304" s="573">
        <f t="shared" si="886"/>
        <v>1.0103136800882093</v>
      </c>
    </row>
    <row r="6305" spans="1:10" x14ac:dyDescent="0.25">
      <c r="A6305">
        <f t="shared" si="887"/>
        <v>0.63020027055269068</v>
      </c>
      <c r="B6305" s="2">
        <f t="shared" si="891"/>
        <v>63.019999999996031</v>
      </c>
      <c r="C6305" s="428">
        <f t="shared" si="888"/>
        <v>63.02</v>
      </c>
      <c r="D6305" s="425">
        <f t="shared" si="883"/>
        <v>0.63020027055273042</v>
      </c>
      <c r="E6305" s="433">
        <f t="shared" si="889"/>
        <v>63.02</v>
      </c>
      <c r="F6305" s="430">
        <f t="shared" si="884"/>
        <v>0.63499024988191211</v>
      </c>
      <c r="G6305" s="439">
        <f t="shared" si="890"/>
        <v>63.02</v>
      </c>
      <c r="H6305" s="435">
        <f t="shared" si="885"/>
        <v>0.63499024988191211</v>
      </c>
      <c r="I6305" s="577">
        <f t="shared" si="890"/>
        <v>63.02</v>
      </c>
      <c r="J6305" s="573">
        <f t="shared" si="886"/>
        <v>1.0103992243935824</v>
      </c>
    </row>
    <row r="6306" spans="1:10" x14ac:dyDescent="0.25">
      <c r="A6306">
        <f t="shared" si="887"/>
        <v>0.63030027009812728</v>
      </c>
      <c r="B6306" s="2">
        <f t="shared" si="891"/>
        <v>63.029999999996029</v>
      </c>
      <c r="C6306" s="428">
        <f t="shared" si="888"/>
        <v>63.03</v>
      </c>
      <c r="D6306" s="425">
        <f t="shared" si="883"/>
        <v>0.63030027009816691</v>
      </c>
      <c r="E6306" s="433">
        <f t="shared" si="889"/>
        <v>63.03</v>
      </c>
      <c r="F6306" s="430">
        <f t="shared" si="884"/>
        <v>0.63508804976190469</v>
      </c>
      <c r="G6306" s="439">
        <f t="shared" si="890"/>
        <v>63.03</v>
      </c>
      <c r="H6306" s="435">
        <f t="shared" si="885"/>
        <v>0.63508804976190469</v>
      </c>
      <c r="I6306" s="577">
        <f t="shared" si="890"/>
        <v>63.03</v>
      </c>
      <c r="J6306" s="573">
        <f t="shared" si="886"/>
        <v>1.0104847697981219</v>
      </c>
    </row>
    <row r="6307" spans="1:10" x14ac:dyDescent="0.25">
      <c r="A6307">
        <f t="shared" si="887"/>
        <v>0.63040026964435103</v>
      </c>
      <c r="B6307" s="2">
        <f t="shared" si="891"/>
        <v>63.039999999996027</v>
      </c>
      <c r="C6307" s="428">
        <f t="shared" si="888"/>
        <v>63.04</v>
      </c>
      <c r="D6307" s="425">
        <f t="shared" si="883"/>
        <v>0.63040026964439078</v>
      </c>
      <c r="E6307" s="433">
        <f t="shared" si="889"/>
        <v>63.04</v>
      </c>
      <c r="F6307" s="430">
        <f t="shared" si="884"/>
        <v>0.63518585072714007</v>
      </c>
      <c r="G6307" s="439">
        <f t="shared" si="890"/>
        <v>63.04</v>
      </c>
      <c r="H6307" s="435">
        <f t="shared" si="885"/>
        <v>0.63518585072714007</v>
      </c>
      <c r="I6307" s="577">
        <f t="shared" si="890"/>
        <v>63.04</v>
      </c>
      <c r="J6307" s="573">
        <f t="shared" si="886"/>
        <v>1.0105703163017035</v>
      </c>
    </row>
    <row r="6308" spans="1:10" x14ac:dyDescent="0.25">
      <c r="A6308">
        <f t="shared" si="887"/>
        <v>0.63050026919136082</v>
      </c>
      <c r="B6308" s="2">
        <f t="shared" si="891"/>
        <v>63.049999999996025</v>
      </c>
      <c r="C6308" s="428">
        <f t="shared" si="888"/>
        <v>63.05</v>
      </c>
      <c r="D6308" s="425">
        <f t="shared" si="883"/>
        <v>0.63050026919140056</v>
      </c>
      <c r="E6308" s="433">
        <f t="shared" si="889"/>
        <v>63.05</v>
      </c>
      <c r="F6308" s="430">
        <f t="shared" si="884"/>
        <v>0.63528365277705623</v>
      </c>
      <c r="G6308" s="439">
        <f t="shared" si="890"/>
        <v>63.05</v>
      </c>
      <c r="H6308" s="435">
        <f t="shared" si="885"/>
        <v>0.63528365277705623</v>
      </c>
      <c r="I6308" s="577">
        <f t="shared" si="890"/>
        <v>63.05</v>
      </c>
      <c r="J6308" s="573">
        <f t="shared" si="886"/>
        <v>1.0106558639042007</v>
      </c>
    </row>
    <row r="6309" spans="1:10" x14ac:dyDescent="0.25">
      <c r="A6309">
        <f t="shared" si="887"/>
        <v>0.63060026873915531</v>
      </c>
      <c r="B6309" s="2">
        <f t="shared" si="891"/>
        <v>63.059999999996023</v>
      </c>
      <c r="C6309" s="428">
        <f t="shared" si="888"/>
        <v>63.06</v>
      </c>
      <c r="D6309" s="425">
        <f t="shared" si="883"/>
        <v>0.63060026873919506</v>
      </c>
      <c r="E6309" s="433">
        <f t="shared" si="889"/>
        <v>63.06</v>
      </c>
      <c r="F6309" s="430">
        <f t="shared" si="884"/>
        <v>0.63538145591109108</v>
      </c>
      <c r="G6309" s="439">
        <f t="shared" si="890"/>
        <v>63.06</v>
      </c>
      <c r="H6309" s="435">
        <f t="shared" si="885"/>
        <v>0.63538145591109108</v>
      </c>
      <c r="I6309" s="577">
        <f t="shared" si="890"/>
        <v>63.06</v>
      </c>
      <c r="J6309" s="573">
        <f t="shared" si="886"/>
        <v>1.0107414126054892</v>
      </c>
    </row>
    <row r="6310" spans="1:10" x14ac:dyDescent="0.25">
      <c r="A6310">
        <f t="shared" si="887"/>
        <v>0.63070026828773273</v>
      </c>
      <c r="B6310" s="2">
        <f t="shared" si="891"/>
        <v>63.069999999996021</v>
      </c>
      <c r="C6310" s="428">
        <f t="shared" si="888"/>
        <v>63.07</v>
      </c>
      <c r="D6310" s="425">
        <f t="shared" si="883"/>
        <v>0.63070026828777248</v>
      </c>
      <c r="E6310" s="433">
        <f t="shared" si="889"/>
        <v>63.07</v>
      </c>
      <c r="F6310" s="430">
        <f t="shared" si="884"/>
        <v>0.63547926012868294</v>
      </c>
      <c r="G6310" s="439">
        <f t="shared" si="890"/>
        <v>63.07</v>
      </c>
      <c r="H6310" s="435">
        <f t="shared" si="885"/>
        <v>0.63547926012868294</v>
      </c>
      <c r="I6310" s="577">
        <f t="shared" si="890"/>
        <v>63.07</v>
      </c>
      <c r="J6310" s="573">
        <f t="shared" si="886"/>
        <v>1.0108269624054433</v>
      </c>
    </row>
    <row r="6311" spans="1:10" x14ac:dyDescent="0.25">
      <c r="A6311">
        <f t="shared" si="887"/>
        <v>0.63080026783709198</v>
      </c>
      <c r="B6311" s="2">
        <f t="shared" si="891"/>
        <v>63.079999999996019</v>
      </c>
      <c r="C6311" s="428">
        <f t="shared" si="888"/>
        <v>63.08</v>
      </c>
      <c r="D6311" s="425">
        <f t="shared" si="883"/>
        <v>0.63080026783713183</v>
      </c>
      <c r="E6311" s="433">
        <f t="shared" si="889"/>
        <v>63.08</v>
      </c>
      <c r="F6311" s="430">
        <f t="shared" si="884"/>
        <v>0.6355770654292705</v>
      </c>
      <c r="G6311" s="439">
        <f t="shared" si="890"/>
        <v>63.08</v>
      </c>
      <c r="H6311" s="435">
        <f t="shared" si="885"/>
        <v>0.6355770654292705</v>
      </c>
      <c r="I6311" s="577">
        <f t="shared" si="890"/>
        <v>63.08</v>
      </c>
      <c r="J6311" s="573">
        <f t="shared" si="886"/>
        <v>1.0109125133039378</v>
      </c>
    </row>
    <row r="6312" spans="1:10" x14ac:dyDescent="0.25">
      <c r="A6312">
        <f t="shared" si="887"/>
        <v>0.63090026738723171</v>
      </c>
      <c r="B6312" s="2">
        <f t="shared" si="891"/>
        <v>63.089999999996017</v>
      </c>
      <c r="C6312" s="428">
        <f t="shared" si="888"/>
        <v>63.09</v>
      </c>
      <c r="D6312" s="425">
        <f t="shared" si="883"/>
        <v>0.63090026738727167</v>
      </c>
      <c r="E6312" s="433">
        <f t="shared" si="889"/>
        <v>63.09</v>
      </c>
      <c r="F6312" s="430">
        <f t="shared" si="884"/>
        <v>0.63567487181229265</v>
      </c>
      <c r="G6312" s="439">
        <f t="shared" si="890"/>
        <v>63.09</v>
      </c>
      <c r="H6312" s="435">
        <f t="shared" si="885"/>
        <v>0.63567487181229265</v>
      </c>
      <c r="I6312" s="577">
        <f t="shared" si="890"/>
        <v>63.09</v>
      </c>
      <c r="J6312" s="573">
        <f t="shared" si="886"/>
        <v>1.0109980653008477</v>
      </c>
    </row>
    <row r="6313" spans="1:10" x14ac:dyDescent="0.25">
      <c r="A6313">
        <f t="shared" si="887"/>
        <v>0.63100026693815048</v>
      </c>
      <c r="B6313" s="2">
        <f t="shared" si="891"/>
        <v>63.099999999996015</v>
      </c>
      <c r="C6313" s="428">
        <f t="shared" si="888"/>
        <v>63.1</v>
      </c>
      <c r="D6313" s="425">
        <f t="shared" si="883"/>
        <v>0.63100026693819022</v>
      </c>
      <c r="E6313" s="433">
        <f t="shared" si="889"/>
        <v>63.1</v>
      </c>
      <c r="F6313" s="430">
        <f t="shared" si="884"/>
        <v>0.63577267927718872</v>
      </c>
      <c r="G6313" s="439">
        <f t="shared" si="890"/>
        <v>63.1</v>
      </c>
      <c r="H6313" s="435">
        <f t="shared" si="885"/>
        <v>0.63577267927718872</v>
      </c>
      <c r="I6313" s="577">
        <f t="shared" si="890"/>
        <v>63.1</v>
      </c>
      <c r="J6313" s="573">
        <f t="shared" si="886"/>
        <v>1.0110836183960472</v>
      </c>
    </row>
    <row r="6314" spans="1:10" x14ac:dyDescent="0.25">
      <c r="A6314">
        <f t="shared" si="887"/>
        <v>0.63110026648984674</v>
      </c>
      <c r="B6314" s="2">
        <f t="shared" si="891"/>
        <v>63.109999999996013</v>
      </c>
      <c r="C6314" s="428">
        <f t="shared" si="888"/>
        <v>63.11</v>
      </c>
      <c r="D6314" s="425">
        <f t="shared" si="883"/>
        <v>0.6311002664898866</v>
      </c>
      <c r="E6314" s="433">
        <f t="shared" si="889"/>
        <v>63.11</v>
      </c>
      <c r="F6314" s="430">
        <f t="shared" si="884"/>
        <v>0.63587048782339795</v>
      </c>
      <c r="G6314" s="439">
        <f t="shared" si="890"/>
        <v>63.11</v>
      </c>
      <c r="H6314" s="435">
        <f t="shared" si="885"/>
        <v>0.63587048782339795</v>
      </c>
      <c r="I6314" s="577">
        <f t="shared" si="890"/>
        <v>63.11</v>
      </c>
      <c r="J6314" s="573">
        <f t="shared" si="886"/>
        <v>1.0111691725894112</v>
      </c>
    </row>
    <row r="6315" spans="1:10" x14ac:dyDescent="0.25">
      <c r="A6315">
        <f t="shared" si="887"/>
        <v>0.63120026604231916</v>
      </c>
      <c r="B6315" s="2">
        <f t="shared" si="891"/>
        <v>63.119999999996011</v>
      </c>
      <c r="C6315" s="428">
        <f t="shared" si="888"/>
        <v>63.12</v>
      </c>
      <c r="D6315" s="425">
        <f t="shared" si="883"/>
        <v>0.63120026604235902</v>
      </c>
      <c r="E6315" s="433">
        <f t="shared" si="889"/>
        <v>63.12</v>
      </c>
      <c r="F6315" s="430">
        <f t="shared" si="884"/>
        <v>0.63596829745036054</v>
      </c>
      <c r="G6315" s="439">
        <f t="shared" si="890"/>
        <v>63.12</v>
      </c>
      <c r="H6315" s="435">
        <f t="shared" si="885"/>
        <v>0.63596829745036054</v>
      </c>
      <c r="I6315" s="577">
        <f t="shared" si="890"/>
        <v>63.12</v>
      </c>
      <c r="J6315" s="573">
        <f t="shared" si="886"/>
        <v>1.0112547278808148</v>
      </c>
    </row>
    <row r="6316" spans="1:10" x14ac:dyDescent="0.25">
      <c r="A6316">
        <f t="shared" si="887"/>
        <v>0.63130026559556651</v>
      </c>
      <c r="B6316" s="2">
        <f t="shared" si="891"/>
        <v>63.129999999996009</v>
      </c>
      <c r="C6316" s="428">
        <f t="shared" si="888"/>
        <v>63.13</v>
      </c>
      <c r="D6316" s="425">
        <f t="shared" si="883"/>
        <v>0.63130026559560637</v>
      </c>
      <c r="E6316" s="433">
        <f t="shared" si="889"/>
        <v>63.13</v>
      </c>
      <c r="F6316" s="430">
        <f t="shared" si="884"/>
        <v>0.63606610815751641</v>
      </c>
      <c r="G6316" s="439">
        <f t="shared" si="890"/>
        <v>63.13</v>
      </c>
      <c r="H6316" s="435">
        <f t="shared" si="885"/>
        <v>0.63606610815751641</v>
      </c>
      <c r="I6316" s="577">
        <f t="shared" si="890"/>
        <v>63.13</v>
      </c>
      <c r="J6316" s="573">
        <f t="shared" si="886"/>
        <v>1.0113402842701329</v>
      </c>
    </row>
    <row r="6317" spans="1:10" x14ac:dyDescent="0.25">
      <c r="A6317">
        <f t="shared" si="887"/>
        <v>0.63140026514958725</v>
      </c>
      <c r="B6317" s="2">
        <f t="shared" si="891"/>
        <v>63.139999999996007</v>
      </c>
      <c r="C6317" s="428">
        <f t="shared" si="888"/>
        <v>63.14</v>
      </c>
      <c r="D6317" s="425">
        <f t="shared" si="883"/>
        <v>0.63140026514962722</v>
      </c>
      <c r="E6317" s="433">
        <f t="shared" si="889"/>
        <v>63.14</v>
      </c>
      <c r="F6317" s="430">
        <f t="shared" si="884"/>
        <v>0.6361639199443061</v>
      </c>
      <c r="G6317" s="439">
        <f t="shared" si="890"/>
        <v>63.14</v>
      </c>
      <c r="H6317" s="435">
        <f t="shared" si="885"/>
        <v>0.6361639199443061</v>
      </c>
      <c r="I6317" s="577">
        <f t="shared" si="890"/>
        <v>63.14</v>
      </c>
      <c r="J6317" s="573">
        <f t="shared" si="886"/>
        <v>1.0114258417572395</v>
      </c>
    </row>
    <row r="6318" spans="1:10" x14ac:dyDescent="0.25">
      <c r="A6318">
        <f t="shared" si="887"/>
        <v>0.63150026470438014</v>
      </c>
      <c r="B6318" s="2">
        <f t="shared" si="891"/>
        <v>63.149999999996005</v>
      </c>
      <c r="C6318" s="428">
        <f t="shared" si="888"/>
        <v>63.15</v>
      </c>
      <c r="D6318" s="425">
        <f t="shared" si="883"/>
        <v>0.63150026470442011</v>
      </c>
      <c r="E6318" s="433">
        <f t="shared" si="889"/>
        <v>63.15</v>
      </c>
      <c r="F6318" s="430">
        <f t="shared" si="884"/>
        <v>0.63626173281017007</v>
      </c>
      <c r="G6318" s="439">
        <f t="shared" si="890"/>
        <v>63.15</v>
      </c>
      <c r="H6318" s="435">
        <f t="shared" si="885"/>
        <v>0.63626173281017007</v>
      </c>
      <c r="I6318" s="577">
        <f t="shared" si="890"/>
        <v>63.15</v>
      </c>
      <c r="J6318" s="573">
        <f t="shared" si="886"/>
        <v>1.0115114003420103</v>
      </c>
    </row>
    <row r="6319" spans="1:10" x14ac:dyDescent="0.25">
      <c r="A6319">
        <f t="shared" si="887"/>
        <v>0.63160026425994364</v>
      </c>
      <c r="B6319" s="2">
        <f t="shared" si="891"/>
        <v>63.159999999996003</v>
      </c>
      <c r="C6319" s="428">
        <f t="shared" si="888"/>
        <v>63.16</v>
      </c>
      <c r="D6319" s="425">
        <f t="shared" si="883"/>
        <v>0.63160026425998361</v>
      </c>
      <c r="E6319" s="433">
        <f t="shared" si="889"/>
        <v>63.16</v>
      </c>
      <c r="F6319" s="430">
        <f t="shared" si="884"/>
        <v>0.63635954675454953</v>
      </c>
      <c r="G6319" s="439">
        <f t="shared" si="890"/>
        <v>63.16</v>
      </c>
      <c r="H6319" s="435">
        <f t="shared" si="885"/>
        <v>0.63635954675454953</v>
      </c>
      <c r="I6319" s="577">
        <f t="shared" si="890"/>
        <v>63.16</v>
      </c>
      <c r="J6319" s="573">
        <f t="shared" si="886"/>
        <v>1.0115969600243198</v>
      </c>
    </row>
    <row r="6320" spans="1:10" x14ac:dyDescent="0.25">
      <c r="A6320">
        <f t="shared" si="887"/>
        <v>0.63170026381627653</v>
      </c>
      <c r="B6320" s="2">
        <f t="shared" si="891"/>
        <v>63.169999999996001</v>
      </c>
      <c r="C6320" s="428">
        <f t="shared" si="888"/>
        <v>63.17</v>
      </c>
      <c r="D6320" s="425">
        <f t="shared" si="883"/>
        <v>0.63170026381631639</v>
      </c>
      <c r="E6320" s="433">
        <f t="shared" si="889"/>
        <v>63.17</v>
      </c>
      <c r="F6320" s="430">
        <f t="shared" si="884"/>
        <v>0.63645736177688572</v>
      </c>
      <c r="G6320" s="439">
        <f t="shared" si="890"/>
        <v>63.17</v>
      </c>
      <c r="H6320" s="435">
        <f t="shared" si="885"/>
        <v>0.63645736177688572</v>
      </c>
      <c r="I6320" s="577">
        <f t="shared" si="890"/>
        <v>63.17</v>
      </c>
      <c r="J6320" s="573">
        <f t="shared" si="886"/>
        <v>1.0116825208040432</v>
      </c>
    </row>
    <row r="6321" spans="1:10" x14ac:dyDescent="0.25">
      <c r="A6321">
        <f t="shared" si="887"/>
        <v>0.63180026337337725</v>
      </c>
      <c r="B6321" s="2">
        <f t="shared" si="891"/>
        <v>63.179999999995999</v>
      </c>
      <c r="C6321" s="428">
        <f t="shared" si="888"/>
        <v>63.18</v>
      </c>
      <c r="D6321" s="425">
        <f t="shared" si="883"/>
        <v>0.63180026337341733</v>
      </c>
      <c r="E6321" s="433">
        <f t="shared" si="889"/>
        <v>63.18</v>
      </c>
      <c r="F6321" s="430">
        <f t="shared" si="884"/>
        <v>0.63655517787662041</v>
      </c>
      <c r="G6321" s="439">
        <f t="shared" si="890"/>
        <v>63.18</v>
      </c>
      <c r="H6321" s="435">
        <f t="shared" si="885"/>
        <v>0.63655517787662041</v>
      </c>
      <c r="I6321" s="577">
        <f t="shared" si="890"/>
        <v>63.18</v>
      </c>
      <c r="J6321" s="573">
        <f t="shared" si="886"/>
        <v>1.0117680826810547</v>
      </c>
    </row>
    <row r="6322" spans="1:10" x14ac:dyDescent="0.25">
      <c r="A6322">
        <f t="shared" si="887"/>
        <v>0.63190026293124468</v>
      </c>
      <c r="B6322" s="2">
        <f t="shared" si="891"/>
        <v>63.189999999995997</v>
      </c>
      <c r="C6322" s="428">
        <f t="shared" si="888"/>
        <v>63.19</v>
      </c>
      <c r="D6322" s="425">
        <f t="shared" si="883"/>
        <v>0.63190026293128476</v>
      </c>
      <c r="E6322" s="433">
        <f t="shared" si="889"/>
        <v>63.19</v>
      </c>
      <c r="F6322" s="430">
        <f t="shared" si="884"/>
        <v>0.63665299505319506</v>
      </c>
      <c r="G6322" s="439">
        <f t="shared" si="890"/>
        <v>63.19</v>
      </c>
      <c r="H6322" s="435">
        <f t="shared" si="885"/>
        <v>0.63665299505319506</v>
      </c>
      <c r="I6322" s="577">
        <f t="shared" si="890"/>
        <v>63.19</v>
      </c>
      <c r="J6322" s="573">
        <f t="shared" si="886"/>
        <v>1.0118536456552301</v>
      </c>
    </row>
    <row r="6323" spans="1:10" x14ac:dyDescent="0.25">
      <c r="A6323">
        <f t="shared" si="887"/>
        <v>0.63200026248987728</v>
      </c>
      <c r="B6323" s="2">
        <f t="shared" si="891"/>
        <v>63.199999999995995</v>
      </c>
      <c r="C6323" s="428">
        <f t="shared" si="888"/>
        <v>63.2</v>
      </c>
      <c r="D6323" s="425">
        <f t="shared" si="883"/>
        <v>0.63200026248991736</v>
      </c>
      <c r="E6323" s="433">
        <f t="shared" si="889"/>
        <v>63.2</v>
      </c>
      <c r="F6323" s="430">
        <f t="shared" si="884"/>
        <v>0.63675081330605221</v>
      </c>
      <c r="G6323" s="439">
        <f t="shared" si="890"/>
        <v>63.2</v>
      </c>
      <c r="H6323" s="435">
        <f t="shared" si="885"/>
        <v>0.63675081330605221</v>
      </c>
      <c r="I6323" s="577">
        <f t="shared" si="890"/>
        <v>63.2</v>
      </c>
      <c r="J6323" s="573">
        <f t="shared" si="886"/>
        <v>1.0119392097264437</v>
      </c>
    </row>
    <row r="6324" spans="1:10" x14ac:dyDescent="0.25">
      <c r="A6324">
        <f t="shared" si="887"/>
        <v>0.63210026204927372</v>
      </c>
      <c r="B6324" s="2">
        <f t="shared" si="891"/>
        <v>63.209999999995993</v>
      </c>
      <c r="C6324" s="428">
        <f t="shared" si="888"/>
        <v>63.21</v>
      </c>
      <c r="D6324" s="425">
        <f t="shared" si="883"/>
        <v>0.63210026204931391</v>
      </c>
      <c r="E6324" s="433">
        <f t="shared" si="889"/>
        <v>63.21</v>
      </c>
      <c r="F6324" s="430">
        <f t="shared" si="884"/>
        <v>0.63684863263463443</v>
      </c>
      <c r="G6324" s="439">
        <f t="shared" si="890"/>
        <v>63.21</v>
      </c>
      <c r="H6324" s="435">
        <f t="shared" si="885"/>
        <v>0.63684863263463443</v>
      </c>
      <c r="I6324" s="577">
        <f t="shared" si="890"/>
        <v>63.21</v>
      </c>
      <c r="J6324" s="573">
        <f t="shared" si="886"/>
        <v>1.012024774894571</v>
      </c>
    </row>
    <row r="6325" spans="1:10" x14ac:dyDescent="0.25">
      <c r="A6325">
        <f t="shared" si="887"/>
        <v>0.63220026160943266</v>
      </c>
      <c r="B6325" s="2">
        <f t="shared" si="891"/>
        <v>63.219999999995991</v>
      </c>
      <c r="C6325" s="428">
        <f t="shared" si="888"/>
        <v>63.22</v>
      </c>
      <c r="D6325" s="425">
        <f t="shared" si="883"/>
        <v>0.63220026160947274</v>
      </c>
      <c r="E6325" s="433">
        <f t="shared" si="889"/>
        <v>63.22</v>
      </c>
      <c r="F6325" s="430">
        <f t="shared" si="884"/>
        <v>0.63694645303838415</v>
      </c>
      <c r="G6325" s="439">
        <f t="shared" si="890"/>
        <v>63.22</v>
      </c>
      <c r="H6325" s="435">
        <f t="shared" si="885"/>
        <v>0.63694645303838415</v>
      </c>
      <c r="I6325" s="577">
        <f t="shared" si="890"/>
        <v>63.22</v>
      </c>
      <c r="J6325" s="573">
        <f t="shared" si="886"/>
        <v>1.0121103411594863</v>
      </c>
    </row>
    <row r="6326" spans="1:10" x14ac:dyDescent="0.25">
      <c r="A6326">
        <f t="shared" si="887"/>
        <v>0.63230026117035276</v>
      </c>
      <c r="B6326" s="2">
        <f t="shared" si="891"/>
        <v>63.229999999995989</v>
      </c>
      <c r="C6326" s="428">
        <f t="shared" si="888"/>
        <v>63.23</v>
      </c>
      <c r="D6326" s="425">
        <f t="shared" si="883"/>
        <v>0.63230026117039284</v>
      </c>
      <c r="E6326" s="433">
        <f t="shared" si="889"/>
        <v>63.23</v>
      </c>
      <c r="F6326" s="430">
        <f t="shared" si="884"/>
        <v>0.63704427451674484</v>
      </c>
      <c r="G6326" s="439">
        <f t="shared" si="890"/>
        <v>63.23</v>
      </c>
      <c r="H6326" s="435">
        <f t="shared" si="885"/>
        <v>0.63704427451674484</v>
      </c>
      <c r="I6326" s="577">
        <f t="shared" si="890"/>
        <v>63.23</v>
      </c>
      <c r="J6326" s="573">
        <f t="shared" si="886"/>
        <v>1.0121959085210652</v>
      </c>
    </row>
    <row r="6327" spans="1:10" x14ac:dyDescent="0.25">
      <c r="A6327">
        <f t="shared" si="887"/>
        <v>0.6324002607320327</v>
      </c>
      <c r="B6327" s="2">
        <f t="shared" si="891"/>
        <v>63.239999999995987</v>
      </c>
      <c r="C6327" s="428">
        <f t="shared" si="888"/>
        <v>63.24</v>
      </c>
      <c r="D6327" s="425">
        <f t="shared" si="883"/>
        <v>0.63240026073207278</v>
      </c>
      <c r="E6327" s="433">
        <f t="shared" si="889"/>
        <v>63.24</v>
      </c>
      <c r="F6327" s="430">
        <f t="shared" si="884"/>
        <v>0.63714209706915947</v>
      </c>
      <c r="G6327" s="439">
        <f t="shared" si="890"/>
        <v>63.24</v>
      </c>
      <c r="H6327" s="435">
        <f t="shared" si="885"/>
        <v>0.63714209706915947</v>
      </c>
      <c r="I6327" s="577">
        <f t="shared" si="890"/>
        <v>63.24</v>
      </c>
      <c r="J6327" s="573">
        <f t="shared" si="886"/>
        <v>1.0122814769791824</v>
      </c>
    </row>
    <row r="6328" spans="1:10" x14ac:dyDescent="0.25">
      <c r="A6328">
        <f t="shared" si="887"/>
        <v>0.63250026029447093</v>
      </c>
      <c r="B6328" s="2">
        <f t="shared" si="891"/>
        <v>63.249999999995985</v>
      </c>
      <c r="C6328" s="428">
        <f t="shared" si="888"/>
        <v>63.25</v>
      </c>
      <c r="D6328" s="425">
        <f t="shared" si="883"/>
        <v>0.63250026029451101</v>
      </c>
      <c r="E6328" s="433">
        <f t="shared" si="889"/>
        <v>63.25</v>
      </c>
      <c r="F6328" s="430">
        <f t="shared" si="884"/>
        <v>0.63723992069507196</v>
      </c>
      <c r="G6328" s="439">
        <f t="shared" si="890"/>
        <v>63.25</v>
      </c>
      <c r="H6328" s="435">
        <f t="shared" si="885"/>
        <v>0.63723992069507196</v>
      </c>
      <c r="I6328" s="577">
        <f t="shared" si="890"/>
        <v>63.25</v>
      </c>
      <c r="J6328" s="573">
        <f t="shared" si="886"/>
        <v>1.0123670465337133</v>
      </c>
    </row>
    <row r="6329" spans="1:10" x14ac:dyDescent="0.25">
      <c r="A6329">
        <f t="shared" si="887"/>
        <v>0.63260025985766632</v>
      </c>
      <c r="B6329" s="2">
        <f t="shared" si="891"/>
        <v>63.259999999995983</v>
      </c>
      <c r="C6329" s="428">
        <f t="shared" si="888"/>
        <v>63.26</v>
      </c>
      <c r="D6329" s="425">
        <f t="shared" si="883"/>
        <v>0.63260025985770652</v>
      </c>
      <c r="E6329" s="433">
        <f t="shared" si="889"/>
        <v>63.26</v>
      </c>
      <c r="F6329" s="430">
        <f t="shared" si="884"/>
        <v>0.63733774539392618</v>
      </c>
      <c r="G6329" s="439">
        <f t="shared" si="890"/>
        <v>63.26</v>
      </c>
      <c r="H6329" s="435">
        <f t="shared" si="885"/>
        <v>0.63733774539392618</v>
      </c>
      <c r="I6329" s="577">
        <f t="shared" si="890"/>
        <v>63.26</v>
      </c>
      <c r="J6329" s="573">
        <f t="shared" si="886"/>
        <v>1.0124526171845323</v>
      </c>
    </row>
    <row r="6330" spans="1:10" x14ac:dyDescent="0.25">
      <c r="A6330">
        <f t="shared" si="887"/>
        <v>0.63270025942161745</v>
      </c>
      <c r="B6330" s="2">
        <f t="shared" si="891"/>
        <v>63.269999999995981</v>
      </c>
      <c r="C6330" s="428">
        <f t="shared" si="888"/>
        <v>63.27</v>
      </c>
      <c r="D6330" s="425">
        <f t="shared" si="883"/>
        <v>0.63270025942165775</v>
      </c>
      <c r="E6330" s="433">
        <f t="shared" si="889"/>
        <v>63.27</v>
      </c>
      <c r="F6330" s="430">
        <f t="shared" si="884"/>
        <v>0.63743557116516658</v>
      </c>
      <c r="G6330" s="439">
        <f t="shared" si="890"/>
        <v>63.27</v>
      </c>
      <c r="H6330" s="435">
        <f t="shared" si="885"/>
        <v>0.63743557116516658</v>
      </c>
      <c r="I6330" s="577">
        <f t="shared" si="890"/>
        <v>63.27</v>
      </c>
      <c r="J6330" s="573">
        <f t="shared" si="886"/>
        <v>1.012538188931515</v>
      </c>
    </row>
    <row r="6331" spans="1:10" x14ac:dyDescent="0.25">
      <c r="A6331">
        <f t="shared" si="887"/>
        <v>0.63280025898632297</v>
      </c>
      <c r="B6331" s="2">
        <f t="shared" si="891"/>
        <v>63.279999999995979</v>
      </c>
      <c r="C6331" s="428">
        <f t="shared" si="888"/>
        <v>63.28</v>
      </c>
      <c r="D6331" s="425">
        <f t="shared" si="883"/>
        <v>0.63280025898636316</v>
      </c>
      <c r="E6331" s="433">
        <f t="shared" si="889"/>
        <v>63.28</v>
      </c>
      <c r="F6331" s="430">
        <f t="shared" si="884"/>
        <v>0.63753339800823738</v>
      </c>
      <c r="G6331" s="439">
        <f t="shared" si="890"/>
        <v>63.28</v>
      </c>
      <c r="H6331" s="435">
        <f t="shared" si="885"/>
        <v>0.63753339800823738</v>
      </c>
      <c r="I6331" s="577">
        <f t="shared" si="890"/>
        <v>63.28</v>
      </c>
      <c r="J6331" s="573">
        <f t="shared" si="886"/>
        <v>1.0126237617745366</v>
      </c>
    </row>
    <row r="6332" spans="1:10" x14ac:dyDescent="0.25">
      <c r="A6332">
        <f t="shared" si="887"/>
        <v>0.63290025855178156</v>
      </c>
      <c r="B6332" s="2">
        <f t="shared" si="891"/>
        <v>63.289999999995977</v>
      </c>
      <c r="C6332" s="428">
        <f t="shared" si="888"/>
        <v>63.29</v>
      </c>
      <c r="D6332" s="425">
        <f t="shared" si="883"/>
        <v>0.63290025855182164</v>
      </c>
      <c r="E6332" s="433">
        <f t="shared" si="889"/>
        <v>63.29</v>
      </c>
      <c r="F6332" s="430">
        <f t="shared" si="884"/>
        <v>0.63763122592258348</v>
      </c>
      <c r="G6332" s="439">
        <f t="shared" si="890"/>
        <v>63.29</v>
      </c>
      <c r="H6332" s="435">
        <f t="shared" si="885"/>
        <v>0.63763122592258348</v>
      </c>
      <c r="I6332" s="577">
        <f t="shared" si="890"/>
        <v>63.29</v>
      </c>
      <c r="J6332" s="573">
        <f t="shared" si="886"/>
        <v>1.0127093357134718</v>
      </c>
    </row>
    <row r="6333" spans="1:10" x14ac:dyDescent="0.25">
      <c r="A6333">
        <f t="shared" si="887"/>
        <v>0.63300025811799165</v>
      </c>
      <c r="B6333" s="2">
        <f t="shared" si="891"/>
        <v>63.299999999995975</v>
      </c>
      <c r="C6333" s="428">
        <f t="shared" si="888"/>
        <v>63.3</v>
      </c>
      <c r="D6333" s="425">
        <f t="shared" si="883"/>
        <v>0.63300025811803196</v>
      </c>
      <c r="E6333" s="433">
        <f t="shared" si="889"/>
        <v>63.3</v>
      </c>
      <c r="F6333" s="430">
        <f t="shared" si="884"/>
        <v>0.63772905490765031</v>
      </c>
      <c r="G6333" s="439">
        <f t="shared" si="890"/>
        <v>63.3</v>
      </c>
      <c r="H6333" s="435">
        <f t="shared" si="885"/>
        <v>0.63772905490765031</v>
      </c>
      <c r="I6333" s="577">
        <f t="shared" si="890"/>
        <v>63.3</v>
      </c>
      <c r="J6333" s="573">
        <f t="shared" si="886"/>
        <v>1.0127949107481959</v>
      </c>
    </row>
    <row r="6334" spans="1:10" x14ac:dyDescent="0.25">
      <c r="A6334">
        <f t="shared" si="887"/>
        <v>0.63310025768495215</v>
      </c>
      <c r="B6334" s="2">
        <f t="shared" si="891"/>
        <v>63.309999999995973</v>
      </c>
      <c r="C6334" s="428">
        <f t="shared" si="888"/>
        <v>63.31</v>
      </c>
      <c r="D6334" s="425">
        <f t="shared" si="883"/>
        <v>0.63310025768499245</v>
      </c>
      <c r="E6334" s="433">
        <f t="shared" si="889"/>
        <v>63.31</v>
      </c>
      <c r="F6334" s="430">
        <f t="shared" si="884"/>
        <v>0.63782688496288298</v>
      </c>
      <c r="G6334" s="439">
        <f t="shared" si="890"/>
        <v>63.31</v>
      </c>
      <c r="H6334" s="435">
        <f t="shared" si="885"/>
        <v>0.63782688496288298</v>
      </c>
      <c r="I6334" s="577">
        <f t="shared" si="890"/>
        <v>63.31</v>
      </c>
      <c r="J6334" s="573">
        <f t="shared" si="886"/>
        <v>1.0128804868785843</v>
      </c>
    </row>
    <row r="6335" spans="1:10" x14ac:dyDescent="0.25">
      <c r="A6335">
        <f t="shared" si="887"/>
        <v>0.63320025725266171</v>
      </c>
      <c r="B6335" s="2">
        <f t="shared" si="891"/>
        <v>63.319999999995972</v>
      </c>
      <c r="C6335" s="428">
        <f t="shared" si="888"/>
        <v>63.32</v>
      </c>
      <c r="D6335" s="425">
        <f t="shared" si="883"/>
        <v>0.63320025725270201</v>
      </c>
      <c r="E6335" s="433">
        <f t="shared" si="889"/>
        <v>63.32</v>
      </c>
      <c r="F6335" s="430">
        <f t="shared" si="884"/>
        <v>0.63792471608772749</v>
      </c>
      <c r="G6335" s="439">
        <f t="shared" si="890"/>
        <v>63.32</v>
      </c>
      <c r="H6335" s="435">
        <f t="shared" si="885"/>
        <v>0.63792471608772749</v>
      </c>
      <c r="I6335" s="577">
        <f t="shared" si="890"/>
        <v>63.32</v>
      </c>
      <c r="J6335" s="573">
        <f t="shared" si="886"/>
        <v>1.0129660641045115</v>
      </c>
    </row>
    <row r="6336" spans="1:10" x14ac:dyDescent="0.25">
      <c r="A6336">
        <f t="shared" si="887"/>
        <v>0.63330025682111901</v>
      </c>
      <c r="B6336" s="2">
        <f t="shared" si="891"/>
        <v>63.32999999999597</v>
      </c>
      <c r="C6336" s="428">
        <f t="shared" si="888"/>
        <v>63.33</v>
      </c>
      <c r="D6336" s="425">
        <f t="shared" si="883"/>
        <v>0.63330025682115942</v>
      </c>
      <c r="E6336" s="433">
        <f t="shared" si="889"/>
        <v>63.33</v>
      </c>
      <c r="F6336" s="430">
        <f t="shared" si="884"/>
        <v>0.63802254828162941</v>
      </c>
      <c r="G6336" s="439">
        <f t="shared" si="890"/>
        <v>63.33</v>
      </c>
      <c r="H6336" s="435">
        <f t="shared" si="885"/>
        <v>0.63802254828162941</v>
      </c>
      <c r="I6336" s="577">
        <f t="shared" si="890"/>
        <v>63.33</v>
      </c>
      <c r="J6336" s="573">
        <f t="shared" si="886"/>
        <v>1.0130516424258535</v>
      </c>
    </row>
    <row r="6337" spans="1:10" x14ac:dyDescent="0.25">
      <c r="A6337">
        <f t="shared" si="887"/>
        <v>0.63340025639032271</v>
      </c>
      <c r="B6337" s="2">
        <f t="shared" si="891"/>
        <v>63.339999999995968</v>
      </c>
      <c r="C6337" s="428">
        <f t="shared" si="888"/>
        <v>63.34</v>
      </c>
      <c r="D6337" s="425">
        <f t="shared" si="883"/>
        <v>0.63340025639036301</v>
      </c>
      <c r="E6337" s="433">
        <f t="shared" si="889"/>
        <v>63.34</v>
      </c>
      <c r="F6337" s="430">
        <f t="shared" si="884"/>
        <v>0.63812038154403561</v>
      </c>
      <c r="G6337" s="439">
        <f t="shared" si="890"/>
        <v>63.34</v>
      </c>
      <c r="H6337" s="435">
        <f t="shared" si="885"/>
        <v>0.63812038154403561</v>
      </c>
      <c r="I6337" s="577">
        <f t="shared" si="890"/>
        <v>63.34</v>
      </c>
      <c r="J6337" s="573">
        <f t="shared" si="886"/>
        <v>1.013137221842485</v>
      </c>
    </row>
    <row r="6338" spans="1:10" x14ac:dyDescent="0.25">
      <c r="A6338">
        <f t="shared" si="887"/>
        <v>0.63350025596027126</v>
      </c>
      <c r="B6338" s="2">
        <f t="shared" si="891"/>
        <v>63.349999999995966</v>
      </c>
      <c r="C6338" s="428">
        <f t="shared" si="888"/>
        <v>63.35</v>
      </c>
      <c r="D6338" s="425">
        <f t="shared" si="883"/>
        <v>0.63350025596031168</v>
      </c>
      <c r="E6338" s="433">
        <f t="shared" si="889"/>
        <v>63.35</v>
      </c>
      <c r="F6338" s="430">
        <f t="shared" si="884"/>
        <v>0.6382182158743922</v>
      </c>
      <c r="G6338" s="439">
        <f t="shared" si="890"/>
        <v>63.35</v>
      </c>
      <c r="H6338" s="435">
        <f t="shared" si="885"/>
        <v>0.6382182158743922</v>
      </c>
      <c r="I6338" s="577">
        <f t="shared" si="890"/>
        <v>63.35</v>
      </c>
      <c r="J6338" s="573">
        <f t="shared" si="886"/>
        <v>1.0132228023542813</v>
      </c>
    </row>
    <row r="6339" spans="1:10" x14ac:dyDescent="0.25">
      <c r="A6339">
        <f t="shared" si="887"/>
        <v>0.63360025553096366</v>
      </c>
      <c r="B6339" s="2">
        <f t="shared" si="891"/>
        <v>63.359999999995964</v>
      </c>
      <c r="C6339" s="428">
        <f t="shared" si="888"/>
        <v>63.36</v>
      </c>
      <c r="D6339" s="425">
        <f t="shared" ref="D6339:D6402" si="892">(((1+C6339/100)^D$2)*C6339/100)/(((1+C6339/100)^D$2)-1)</f>
        <v>0.63360025553100408</v>
      </c>
      <c r="E6339" s="433">
        <f t="shared" si="889"/>
        <v>63.36</v>
      </c>
      <c r="F6339" s="430">
        <f t="shared" ref="F6339:F6402" si="893">(((1+E6339/100)^F$2)*E6339/100)/(((1+E6339/100)^F$2)-1)</f>
        <v>0.6383160512721463</v>
      </c>
      <c r="G6339" s="439">
        <f t="shared" si="890"/>
        <v>63.36</v>
      </c>
      <c r="H6339" s="435">
        <f t="shared" ref="H6339:H6402" si="894">(((1+G6339/100)^H$2)*G6339/100)/(((1+G6339/100)^H$2)-1)</f>
        <v>0.6383160512721463</v>
      </c>
      <c r="I6339" s="577">
        <f t="shared" si="890"/>
        <v>63.36</v>
      </c>
      <c r="J6339" s="573">
        <f t="shared" ref="J6339:J6402" si="895">(((1+I6339/100)^J$2)*I6339/100)/(((1+I6339/100)^J$2)-1)</f>
        <v>1.0133083839611179</v>
      </c>
    </row>
    <row r="6340" spans="1:10" x14ac:dyDescent="0.25">
      <c r="A6340">
        <f t="shared" si="887"/>
        <v>0.63370025510239847</v>
      </c>
      <c r="B6340" s="2">
        <f t="shared" si="891"/>
        <v>63.369999999995962</v>
      </c>
      <c r="C6340" s="428">
        <f t="shared" si="888"/>
        <v>63.37</v>
      </c>
      <c r="D6340" s="425">
        <f t="shared" si="892"/>
        <v>0.63370025510243877</v>
      </c>
      <c r="E6340" s="433">
        <f t="shared" si="889"/>
        <v>63.37</v>
      </c>
      <c r="F6340" s="430">
        <f t="shared" si="893"/>
        <v>0.63841388773674501</v>
      </c>
      <c r="G6340" s="439">
        <f t="shared" si="890"/>
        <v>63.37</v>
      </c>
      <c r="H6340" s="435">
        <f t="shared" si="894"/>
        <v>0.63841388773674501</v>
      </c>
      <c r="I6340" s="577">
        <f t="shared" si="890"/>
        <v>63.37</v>
      </c>
      <c r="J6340" s="573">
        <f t="shared" si="895"/>
        <v>1.0133939666628697</v>
      </c>
    </row>
    <row r="6341" spans="1:10" x14ac:dyDescent="0.25">
      <c r="A6341">
        <f t="shared" ref="A6341:A6404" si="896">(((1+B6341/100)^A$2)*B6341/100)/(((1+B6341/100)^A$2)-1)</f>
        <v>0.63380025467457424</v>
      </c>
      <c r="B6341" s="2">
        <f t="shared" si="891"/>
        <v>63.37999999999596</v>
      </c>
      <c r="C6341" s="428">
        <f t="shared" si="888"/>
        <v>63.38</v>
      </c>
      <c r="D6341" s="425">
        <f t="shared" si="892"/>
        <v>0.63380025467461465</v>
      </c>
      <c r="E6341" s="433">
        <f t="shared" si="889"/>
        <v>63.38</v>
      </c>
      <c r="F6341" s="430">
        <f t="shared" si="893"/>
        <v>0.638511725267636</v>
      </c>
      <c r="G6341" s="439">
        <f t="shared" si="890"/>
        <v>63.38</v>
      </c>
      <c r="H6341" s="435">
        <f t="shared" si="894"/>
        <v>0.638511725267636</v>
      </c>
      <c r="I6341" s="577">
        <f t="shared" si="890"/>
        <v>63.38</v>
      </c>
      <c r="J6341" s="573">
        <f t="shared" si="895"/>
        <v>1.0134795504594123</v>
      </c>
    </row>
    <row r="6342" spans="1:10" x14ac:dyDescent="0.25">
      <c r="A6342">
        <f t="shared" si="896"/>
        <v>0.63390025424748975</v>
      </c>
      <c r="B6342" s="2">
        <f t="shared" si="891"/>
        <v>63.389999999995958</v>
      </c>
      <c r="C6342" s="428">
        <f t="shared" ref="C6342:C6405" si="897">ROUND(C6341+0.01,2)</f>
        <v>63.39</v>
      </c>
      <c r="D6342" s="425">
        <f t="shared" si="892"/>
        <v>0.63390025424753016</v>
      </c>
      <c r="E6342" s="433">
        <f t="shared" ref="E6342:E6405" si="898">ROUND(E6341+0.01,2)</f>
        <v>63.39</v>
      </c>
      <c r="F6342" s="430">
        <f t="shared" si="893"/>
        <v>0.63860956386426693</v>
      </c>
      <c r="G6342" s="439">
        <f t="shared" ref="G6342:I6405" si="899">ROUND(G6341+0.01,2)</f>
        <v>63.39</v>
      </c>
      <c r="H6342" s="435">
        <f t="shared" si="894"/>
        <v>0.63860956386426693</v>
      </c>
      <c r="I6342" s="577">
        <f t="shared" si="899"/>
        <v>63.39</v>
      </c>
      <c r="J6342" s="573">
        <f t="shared" si="895"/>
        <v>1.0135651353506208</v>
      </c>
    </row>
    <row r="6343" spans="1:10" x14ac:dyDescent="0.25">
      <c r="A6343">
        <f t="shared" si="896"/>
        <v>0.63400025382114378</v>
      </c>
      <c r="B6343" s="2">
        <f t="shared" si="891"/>
        <v>63.399999999995956</v>
      </c>
      <c r="C6343" s="428">
        <f t="shared" si="897"/>
        <v>63.4</v>
      </c>
      <c r="D6343" s="425">
        <f t="shared" si="892"/>
        <v>0.63400025382118408</v>
      </c>
      <c r="E6343" s="433">
        <f t="shared" si="898"/>
        <v>63.4</v>
      </c>
      <c r="F6343" s="430">
        <f t="shared" si="893"/>
        <v>0.63870740352608579</v>
      </c>
      <c r="G6343" s="439">
        <f t="shared" si="899"/>
        <v>63.4</v>
      </c>
      <c r="H6343" s="435">
        <f t="shared" si="894"/>
        <v>0.63870740352608579</v>
      </c>
      <c r="I6343" s="577">
        <f t="shared" si="899"/>
        <v>63.4</v>
      </c>
      <c r="J6343" s="573">
        <f t="shared" si="895"/>
        <v>1.0136507213363706</v>
      </c>
    </row>
    <row r="6344" spans="1:10" x14ac:dyDescent="0.25">
      <c r="A6344">
        <f t="shared" si="896"/>
        <v>0.63410025339553466</v>
      </c>
      <c r="B6344" s="2">
        <f t="shared" si="891"/>
        <v>63.409999999995954</v>
      </c>
      <c r="C6344" s="428">
        <f t="shared" si="897"/>
        <v>63.41</v>
      </c>
      <c r="D6344" s="425">
        <f t="shared" si="892"/>
        <v>0.63410025339557519</v>
      </c>
      <c r="E6344" s="433">
        <f t="shared" si="898"/>
        <v>63.41</v>
      </c>
      <c r="F6344" s="430">
        <f t="shared" si="893"/>
        <v>0.63880524425254104</v>
      </c>
      <c r="G6344" s="439">
        <f t="shared" si="899"/>
        <v>63.41</v>
      </c>
      <c r="H6344" s="435">
        <f t="shared" si="894"/>
        <v>0.63880524425254104</v>
      </c>
      <c r="I6344" s="577">
        <f t="shared" si="899"/>
        <v>63.41</v>
      </c>
      <c r="J6344" s="573">
        <f t="shared" si="895"/>
        <v>1.0137363084165367</v>
      </c>
    </row>
    <row r="6345" spans="1:10" x14ac:dyDescent="0.25">
      <c r="A6345">
        <f t="shared" si="896"/>
        <v>0.63420025297066163</v>
      </c>
      <c r="B6345" s="2">
        <f t="shared" si="891"/>
        <v>63.419999999995952</v>
      </c>
      <c r="C6345" s="428">
        <f t="shared" si="897"/>
        <v>63.42</v>
      </c>
      <c r="D6345" s="425">
        <f t="shared" si="892"/>
        <v>0.63420025297070204</v>
      </c>
      <c r="E6345" s="433">
        <f t="shared" si="898"/>
        <v>63.42</v>
      </c>
      <c r="F6345" s="430">
        <f t="shared" si="893"/>
        <v>0.63890308604308121</v>
      </c>
      <c r="G6345" s="439">
        <f t="shared" si="899"/>
        <v>63.42</v>
      </c>
      <c r="H6345" s="435">
        <f t="shared" si="894"/>
        <v>0.63890308604308121</v>
      </c>
      <c r="I6345" s="577">
        <f t="shared" si="899"/>
        <v>63.42</v>
      </c>
      <c r="J6345" s="573">
        <f t="shared" si="895"/>
        <v>1.0138218965909955</v>
      </c>
    </row>
    <row r="6346" spans="1:10" x14ac:dyDescent="0.25">
      <c r="A6346">
        <f t="shared" si="896"/>
        <v>0.63430025254652289</v>
      </c>
      <c r="B6346" s="2">
        <f t="shared" si="891"/>
        <v>63.42999999999595</v>
      </c>
      <c r="C6346" s="428">
        <f t="shared" si="897"/>
        <v>63.43</v>
      </c>
      <c r="D6346" s="425">
        <f t="shared" si="892"/>
        <v>0.63430025254656341</v>
      </c>
      <c r="E6346" s="433">
        <f t="shared" si="898"/>
        <v>63.43</v>
      </c>
      <c r="F6346" s="430">
        <f t="shared" si="893"/>
        <v>0.63900092889715543</v>
      </c>
      <c r="G6346" s="439">
        <f t="shared" si="899"/>
        <v>63.43</v>
      </c>
      <c r="H6346" s="435">
        <f t="shared" si="894"/>
        <v>0.63900092889715543</v>
      </c>
      <c r="I6346" s="577">
        <f t="shared" si="899"/>
        <v>63.43</v>
      </c>
      <c r="J6346" s="573">
        <f t="shared" si="895"/>
        <v>1.0139074858596211</v>
      </c>
    </row>
    <row r="6347" spans="1:10" x14ac:dyDescent="0.25">
      <c r="A6347">
        <f t="shared" si="896"/>
        <v>0.63440025212311735</v>
      </c>
      <c r="B6347" s="2">
        <f t="shared" si="891"/>
        <v>63.439999999995948</v>
      </c>
      <c r="C6347" s="428">
        <f t="shared" si="897"/>
        <v>63.44</v>
      </c>
      <c r="D6347" s="425">
        <f t="shared" si="892"/>
        <v>0.63440025212315787</v>
      </c>
      <c r="E6347" s="433">
        <f t="shared" si="898"/>
        <v>63.44</v>
      </c>
      <c r="F6347" s="430">
        <f t="shared" si="893"/>
        <v>0.63909877281421268</v>
      </c>
      <c r="G6347" s="439">
        <f t="shared" si="899"/>
        <v>63.44</v>
      </c>
      <c r="H6347" s="435">
        <f t="shared" si="894"/>
        <v>0.63909877281421268</v>
      </c>
      <c r="I6347" s="577">
        <f t="shared" si="899"/>
        <v>63.44</v>
      </c>
      <c r="J6347" s="573">
        <f t="shared" si="895"/>
        <v>1.01399307622229</v>
      </c>
    </row>
    <row r="6348" spans="1:10" x14ac:dyDescent="0.25">
      <c r="A6348">
        <f t="shared" si="896"/>
        <v>0.63450025170044388</v>
      </c>
      <c r="B6348" s="2">
        <f t="shared" si="891"/>
        <v>63.449999999995946</v>
      </c>
      <c r="C6348" s="428">
        <f t="shared" si="897"/>
        <v>63.45</v>
      </c>
      <c r="D6348" s="425">
        <f t="shared" si="892"/>
        <v>0.6345002517004843</v>
      </c>
      <c r="E6348" s="433">
        <f t="shared" si="898"/>
        <v>63.45</v>
      </c>
      <c r="F6348" s="430">
        <f t="shared" si="893"/>
        <v>0.63919661779370285</v>
      </c>
      <c r="G6348" s="439">
        <f t="shared" si="899"/>
        <v>63.45</v>
      </c>
      <c r="H6348" s="435">
        <f t="shared" si="894"/>
        <v>0.63919661779370285</v>
      </c>
      <c r="I6348" s="577">
        <f t="shared" si="899"/>
        <v>63.45</v>
      </c>
      <c r="J6348" s="573">
        <f t="shared" si="895"/>
        <v>1.0140786676788764</v>
      </c>
    </row>
    <row r="6349" spans="1:10" x14ac:dyDescent="0.25">
      <c r="A6349">
        <f t="shared" si="896"/>
        <v>0.63460025127850073</v>
      </c>
      <c r="B6349" s="2">
        <f t="shared" si="891"/>
        <v>63.459999999995944</v>
      </c>
      <c r="C6349" s="428">
        <f t="shared" si="897"/>
        <v>63.46</v>
      </c>
      <c r="D6349" s="425">
        <f t="shared" si="892"/>
        <v>0.63460025127854136</v>
      </c>
      <c r="E6349" s="433">
        <f t="shared" si="898"/>
        <v>63.46</v>
      </c>
      <c r="F6349" s="430">
        <f t="shared" si="893"/>
        <v>0.63929446383507516</v>
      </c>
      <c r="G6349" s="439">
        <f t="shared" si="899"/>
        <v>63.46</v>
      </c>
      <c r="H6349" s="435">
        <f t="shared" si="894"/>
        <v>0.63929446383507516</v>
      </c>
      <c r="I6349" s="577">
        <f t="shared" si="899"/>
        <v>63.46</v>
      </c>
      <c r="J6349" s="573">
        <f t="shared" si="895"/>
        <v>1.0141642602292569</v>
      </c>
    </row>
    <row r="6350" spans="1:10" x14ac:dyDescent="0.25">
      <c r="A6350">
        <f t="shared" si="896"/>
        <v>0.63470025085728687</v>
      </c>
      <c r="B6350" s="2">
        <f t="shared" si="891"/>
        <v>63.469999999995942</v>
      </c>
      <c r="C6350" s="428">
        <f t="shared" si="897"/>
        <v>63.47</v>
      </c>
      <c r="D6350" s="425">
        <f t="shared" si="892"/>
        <v>0.63470025085732751</v>
      </c>
      <c r="E6350" s="433">
        <f t="shared" si="898"/>
        <v>63.47</v>
      </c>
      <c r="F6350" s="430">
        <f t="shared" si="893"/>
        <v>0.63939231093778015</v>
      </c>
      <c r="G6350" s="439">
        <f t="shared" si="899"/>
        <v>63.47</v>
      </c>
      <c r="H6350" s="435">
        <f t="shared" si="894"/>
        <v>0.63939231093778015</v>
      </c>
      <c r="I6350" s="577">
        <f t="shared" si="899"/>
        <v>63.47</v>
      </c>
      <c r="J6350" s="573">
        <f t="shared" si="895"/>
        <v>1.014249853873306</v>
      </c>
    </row>
    <row r="6351" spans="1:10" x14ac:dyDescent="0.25">
      <c r="A6351">
        <f t="shared" si="896"/>
        <v>0.63480025043680111</v>
      </c>
      <c r="B6351" s="2">
        <f t="shared" si="891"/>
        <v>63.47999999999594</v>
      </c>
      <c r="C6351" s="428">
        <f t="shared" si="897"/>
        <v>63.48</v>
      </c>
      <c r="D6351" s="425">
        <f t="shared" si="892"/>
        <v>0.63480025043684163</v>
      </c>
      <c r="E6351" s="433">
        <f t="shared" si="898"/>
        <v>63.48</v>
      </c>
      <c r="F6351" s="430">
        <f t="shared" si="893"/>
        <v>0.63949015910126839</v>
      </c>
      <c r="G6351" s="439">
        <f t="shared" si="899"/>
        <v>63.48</v>
      </c>
      <c r="H6351" s="435">
        <f t="shared" si="894"/>
        <v>0.63949015910126839</v>
      </c>
      <c r="I6351" s="577">
        <f t="shared" si="899"/>
        <v>63.48</v>
      </c>
      <c r="J6351" s="573">
        <f t="shared" si="895"/>
        <v>1.0143354486109004</v>
      </c>
    </row>
    <row r="6352" spans="1:10" x14ac:dyDescent="0.25">
      <c r="A6352">
        <f t="shared" si="896"/>
        <v>0.63490025001704198</v>
      </c>
      <c r="B6352" s="2">
        <f t="shared" si="891"/>
        <v>63.489999999995938</v>
      </c>
      <c r="C6352" s="428">
        <f t="shared" si="897"/>
        <v>63.49</v>
      </c>
      <c r="D6352" s="425">
        <f t="shared" si="892"/>
        <v>0.63490025001708272</v>
      </c>
      <c r="E6352" s="433">
        <f t="shared" si="898"/>
        <v>63.49</v>
      </c>
      <c r="F6352" s="430">
        <f t="shared" si="893"/>
        <v>0.63958800832499019</v>
      </c>
      <c r="G6352" s="439">
        <f t="shared" si="899"/>
        <v>63.49</v>
      </c>
      <c r="H6352" s="435">
        <f t="shared" si="894"/>
        <v>0.63958800832499019</v>
      </c>
      <c r="I6352" s="577">
        <f t="shared" si="899"/>
        <v>63.49</v>
      </c>
      <c r="J6352" s="573">
        <f t="shared" si="895"/>
        <v>1.0144210444419144</v>
      </c>
    </row>
    <row r="6353" spans="1:10" x14ac:dyDescent="0.25">
      <c r="A6353">
        <f t="shared" si="896"/>
        <v>0.63500024959800827</v>
      </c>
      <c r="B6353" s="2">
        <f t="shared" si="891"/>
        <v>63.499999999995936</v>
      </c>
      <c r="C6353" s="428">
        <f t="shared" si="897"/>
        <v>63.5</v>
      </c>
      <c r="D6353" s="425">
        <f t="shared" si="892"/>
        <v>0.63500024959804879</v>
      </c>
      <c r="E6353" s="433">
        <f t="shared" si="898"/>
        <v>63.5</v>
      </c>
      <c r="F6353" s="430">
        <f t="shared" si="893"/>
        <v>0.63968585860839655</v>
      </c>
      <c r="G6353" s="439">
        <f t="shared" si="899"/>
        <v>63.5</v>
      </c>
      <c r="H6353" s="435">
        <f t="shared" si="894"/>
        <v>0.63968585860839655</v>
      </c>
      <c r="I6353" s="577">
        <f t="shared" si="899"/>
        <v>63.5</v>
      </c>
      <c r="J6353" s="573">
        <f t="shared" si="895"/>
        <v>1.014506641366224</v>
      </c>
    </row>
    <row r="6354" spans="1:10" x14ac:dyDescent="0.25">
      <c r="A6354">
        <f t="shared" si="896"/>
        <v>0.63510024917969865</v>
      </c>
      <c r="B6354" s="2">
        <f t="shared" si="891"/>
        <v>63.509999999995934</v>
      </c>
      <c r="C6354" s="428">
        <f t="shared" si="897"/>
        <v>63.51</v>
      </c>
      <c r="D6354" s="425">
        <f t="shared" si="892"/>
        <v>0.63510024917973928</v>
      </c>
      <c r="E6354" s="433">
        <f t="shared" si="898"/>
        <v>63.51</v>
      </c>
      <c r="F6354" s="430">
        <f t="shared" si="893"/>
        <v>0.63978370995093869</v>
      </c>
      <c r="G6354" s="439">
        <f t="shared" si="899"/>
        <v>63.51</v>
      </c>
      <c r="H6354" s="435">
        <f t="shared" si="894"/>
        <v>0.63978370995093869</v>
      </c>
      <c r="I6354" s="577">
        <f t="shared" si="899"/>
        <v>63.51</v>
      </c>
      <c r="J6354" s="573">
        <f t="shared" si="895"/>
        <v>1.0145922393837046</v>
      </c>
    </row>
    <row r="6355" spans="1:10" x14ac:dyDescent="0.25">
      <c r="A6355">
        <f t="shared" si="896"/>
        <v>0.63520024876211167</v>
      </c>
      <c r="B6355" s="2">
        <f t="shared" si="891"/>
        <v>63.519999999995932</v>
      </c>
      <c r="C6355" s="428">
        <f t="shared" si="897"/>
        <v>63.52</v>
      </c>
      <c r="D6355" s="425">
        <f t="shared" si="892"/>
        <v>0.63520024876215242</v>
      </c>
      <c r="E6355" s="433">
        <f t="shared" si="898"/>
        <v>63.52</v>
      </c>
      <c r="F6355" s="430">
        <f t="shared" si="893"/>
        <v>0.63988156235206872</v>
      </c>
      <c r="G6355" s="439">
        <f t="shared" si="899"/>
        <v>63.52</v>
      </c>
      <c r="H6355" s="435">
        <f t="shared" si="894"/>
        <v>0.63988156235206872</v>
      </c>
      <c r="I6355" s="577">
        <f t="shared" si="899"/>
        <v>63.52</v>
      </c>
      <c r="J6355" s="573">
        <f t="shared" si="895"/>
        <v>1.0146778384942321</v>
      </c>
    </row>
    <row r="6356" spans="1:10" x14ac:dyDescent="0.25">
      <c r="A6356">
        <f t="shared" si="896"/>
        <v>0.63530024834524645</v>
      </c>
      <c r="B6356" s="2">
        <f t="shared" si="891"/>
        <v>63.52999999999593</v>
      </c>
      <c r="C6356" s="428">
        <f t="shared" si="897"/>
        <v>63.53</v>
      </c>
      <c r="D6356" s="425">
        <f t="shared" si="892"/>
        <v>0.63530024834528709</v>
      </c>
      <c r="E6356" s="433">
        <f t="shared" si="898"/>
        <v>63.53</v>
      </c>
      <c r="F6356" s="430">
        <f t="shared" si="893"/>
        <v>0.63997941581123785</v>
      </c>
      <c r="G6356" s="439">
        <f t="shared" si="899"/>
        <v>63.53</v>
      </c>
      <c r="H6356" s="435">
        <f t="shared" si="894"/>
        <v>0.63997941581123785</v>
      </c>
      <c r="I6356" s="577">
        <f t="shared" si="899"/>
        <v>63.53</v>
      </c>
      <c r="J6356" s="573">
        <f t="shared" si="895"/>
        <v>1.0147634386976814</v>
      </c>
    </row>
    <row r="6357" spans="1:10" x14ac:dyDescent="0.25">
      <c r="A6357">
        <f t="shared" si="896"/>
        <v>0.63540024792910121</v>
      </c>
      <c r="B6357" s="2">
        <f t="shared" si="891"/>
        <v>63.539999999995928</v>
      </c>
      <c r="C6357" s="428">
        <f t="shared" si="897"/>
        <v>63.54</v>
      </c>
      <c r="D6357" s="425">
        <f t="shared" si="892"/>
        <v>0.63540024792914196</v>
      </c>
      <c r="E6357" s="433">
        <f t="shared" si="898"/>
        <v>63.54</v>
      </c>
      <c r="F6357" s="430">
        <f t="shared" si="893"/>
        <v>0.64007727032789841</v>
      </c>
      <c r="G6357" s="439">
        <f t="shared" si="899"/>
        <v>63.54</v>
      </c>
      <c r="H6357" s="435">
        <f t="shared" si="894"/>
        <v>0.64007727032789841</v>
      </c>
      <c r="I6357" s="577">
        <f t="shared" si="899"/>
        <v>63.54</v>
      </c>
      <c r="J6357" s="573">
        <f t="shared" si="895"/>
        <v>1.0148490399939287</v>
      </c>
    </row>
    <row r="6358" spans="1:10" x14ac:dyDescent="0.25">
      <c r="A6358">
        <f t="shared" si="896"/>
        <v>0.63550024751367518</v>
      </c>
      <c r="B6358" s="2">
        <f t="shared" si="891"/>
        <v>63.549999999995926</v>
      </c>
      <c r="C6358" s="428">
        <f t="shared" si="897"/>
        <v>63.55</v>
      </c>
      <c r="D6358" s="425">
        <f t="shared" si="892"/>
        <v>0.63550024751371592</v>
      </c>
      <c r="E6358" s="433">
        <f t="shared" si="898"/>
        <v>63.55</v>
      </c>
      <c r="F6358" s="430">
        <f t="shared" si="893"/>
        <v>0.64017512590150283</v>
      </c>
      <c r="G6358" s="439">
        <f t="shared" si="899"/>
        <v>63.55</v>
      </c>
      <c r="H6358" s="435">
        <f t="shared" si="894"/>
        <v>0.64017512590150283</v>
      </c>
      <c r="I6358" s="577">
        <f t="shared" si="899"/>
        <v>63.55</v>
      </c>
      <c r="J6358" s="573">
        <f t="shared" si="895"/>
        <v>1.0149346423828494</v>
      </c>
    </row>
    <row r="6359" spans="1:10" x14ac:dyDescent="0.25">
      <c r="A6359">
        <f t="shared" si="896"/>
        <v>0.63560024709896668</v>
      </c>
      <c r="B6359" s="2">
        <f t="shared" si="891"/>
        <v>63.559999999995924</v>
      </c>
      <c r="C6359" s="428">
        <f t="shared" si="897"/>
        <v>63.56</v>
      </c>
      <c r="D6359" s="425">
        <f t="shared" si="892"/>
        <v>0.63560024709900753</v>
      </c>
      <c r="E6359" s="433">
        <f t="shared" si="898"/>
        <v>63.56</v>
      </c>
      <c r="F6359" s="430">
        <f t="shared" si="893"/>
        <v>0.64027298253150411</v>
      </c>
      <c r="G6359" s="439">
        <f t="shared" si="899"/>
        <v>63.56</v>
      </c>
      <c r="H6359" s="435">
        <f t="shared" si="894"/>
        <v>0.64027298253150411</v>
      </c>
      <c r="I6359" s="577">
        <f t="shared" si="899"/>
        <v>63.56</v>
      </c>
      <c r="J6359" s="573">
        <f t="shared" si="895"/>
        <v>1.0150202458643192</v>
      </c>
    </row>
    <row r="6360" spans="1:10" x14ac:dyDescent="0.25">
      <c r="A6360">
        <f t="shared" si="896"/>
        <v>0.6357002466849746</v>
      </c>
      <c r="B6360" s="2">
        <f t="shared" si="891"/>
        <v>63.569999999995922</v>
      </c>
      <c r="C6360" s="428">
        <f t="shared" si="897"/>
        <v>63.57</v>
      </c>
      <c r="D6360" s="425">
        <f t="shared" si="892"/>
        <v>0.63570024668501535</v>
      </c>
      <c r="E6360" s="433">
        <f t="shared" si="898"/>
        <v>63.57</v>
      </c>
      <c r="F6360" s="430">
        <f t="shared" si="893"/>
        <v>0.6403708402173548</v>
      </c>
      <c r="G6360" s="439">
        <f t="shared" si="899"/>
        <v>63.57</v>
      </c>
      <c r="H6360" s="435">
        <f t="shared" si="894"/>
        <v>0.6403708402173548</v>
      </c>
      <c r="I6360" s="577">
        <f t="shared" si="899"/>
        <v>63.57</v>
      </c>
      <c r="J6360" s="573">
        <f t="shared" si="895"/>
        <v>1.0151058504382138</v>
      </c>
    </row>
    <row r="6361" spans="1:10" x14ac:dyDescent="0.25">
      <c r="A6361">
        <f t="shared" si="896"/>
        <v>0.63580024627169773</v>
      </c>
      <c r="B6361" s="2">
        <f t="shared" si="891"/>
        <v>63.57999999999592</v>
      </c>
      <c r="C6361" s="428">
        <f t="shared" si="897"/>
        <v>63.58</v>
      </c>
      <c r="D6361" s="425">
        <f t="shared" si="892"/>
        <v>0.63580024627173837</v>
      </c>
      <c r="E6361" s="433">
        <f t="shared" si="898"/>
        <v>63.58</v>
      </c>
      <c r="F6361" s="430">
        <f t="shared" si="893"/>
        <v>0.64046869895850844</v>
      </c>
      <c r="G6361" s="439">
        <f t="shared" si="899"/>
        <v>63.58</v>
      </c>
      <c r="H6361" s="435">
        <f t="shared" si="894"/>
        <v>0.64046869895850844</v>
      </c>
      <c r="I6361" s="577">
        <f t="shared" si="899"/>
        <v>63.58</v>
      </c>
      <c r="J6361" s="573">
        <f t="shared" si="895"/>
        <v>1.0151914561044084</v>
      </c>
    </row>
    <row r="6362" spans="1:10" x14ac:dyDescent="0.25">
      <c r="A6362">
        <f t="shared" si="896"/>
        <v>0.63590024585913463</v>
      </c>
      <c r="B6362" s="2">
        <f t="shared" si="891"/>
        <v>63.589999999995918</v>
      </c>
      <c r="C6362" s="428">
        <f t="shared" si="897"/>
        <v>63.59</v>
      </c>
      <c r="D6362" s="425">
        <f t="shared" si="892"/>
        <v>0.63590024585917537</v>
      </c>
      <c r="E6362" s="433">
        <f t="shared" si="898"/>
        <v>63.59</v>
      </c>
      <c r="F6362" s="430">
        <f t="shared" si="893"/>
        <v>0.64056655875441881</v>
      </c>
      <c r="G6362" s="439">
        <f t="shared" si="899"/>
        <v>63.59</v>
      </c>
      <c r="H6362" s="435">
        <f t="shared" si="894"/>
        <v>0.64056655875441881</v>
      </c>
      <c r="I6362" s="577">
        <f t="shared" si="899"/>
        <v>63.59</v>
      </c>
      <c r="J6362" s="573">
        <f t="shared" si="895"/>
        <v>1.0152770628627796</v>
      </c>
    </row>
    <row r="6363" spans="1:10" x14ac:dyDescent="0.25">
      <c r="A6363">
        <f t="shared" si="896"/>
        <v>0.63600024544728417</v>
      </c>
      <c r="B6363" s="2">
        <f t="shared" si="891"/>
        <v>63.599999999995916</v>
      </c>
      <c r="C6363" s="428">
        <f t="shared" si="897"/>
        <v>63.6</v>
      </c>
      <c r="D6363" s="425">
        <f t="shared" si="892"/>
        <v>0.63600024544732492</v>
      </c>
      <c r="E6363" s="433">
        <f t="shared" si="898"/>
        <v>63.6</v>
      </c>
      <c r="F6363" s="430">
        <f t="shared" si="893"/>
        <v>0.64066441960453935</v>
      </c>
      <c r="G6363" s="439">
        <f t="shared" si="899"/>
        <v>63.6</v>
      </c>
      <c r="H6363" s="435">
        <f t="shared" si="894"/>
        <v>0.64066441960453935</v>
      </c>
      <c r="I6363" s="577">
        <f t="shared" si="899"/>
        <v>63.6</v>
      </c>
      <c r="J6363" s="573">
        <f t="shared" si="895"/>
        <v>1.0153626707132017</v>
      </c>
    </row>
    <row r="6364" spans="1:10" x14ac:dyDescent="0.25">
      <c r="A6364">
        <f t="shared" si="896"/>
        <v>0.63610024503614482</v>
      </c>
      <c r="B6364" s="2">
        <f t="shared" si="891"/>
        <v>63.609999999995914</v>
      </c>
      <c r="C6364" s="428">
        <f t="shared" si="897"/>
        <v>63.61</v>
      </c>
      <c r="D6364" s="425">
        <f t="shared" si="892"/>
        <v>0.63610024503618579</v>
      </c>
      <c r="E6364" s="433">
        <f t="shared" si="898"/>
        <v>63.61</v>
      </c>
      <c r="F6364" s="430">
        <f t="shared" si="893"/>
        <v>0.64076228150832448</v>
      </c>
      <c r="G6364" s="439">
        <f t="shared" si="899"/>
        <v>63.61</v>
      </c>
      <c r="H6364" s="435">
        <f t="shared" si="894"/>
        <v>0.64076228150832448</v>
      </c>
      <c r="I6364" s="577">
        <f t="shared" si="899"/>
        <v>63.61</v>
      </c>
      <c r="J6364" s="573">
        <f t="shared" si="895"/>
        <v>1.015448279655552</v>
      </c>
    </row>
    <row r="6365" spans="1:10" x14ac:dyDescent="0.25">
      <c r="A6365">
        <f t="shared" si="896"/>
        <v>0.63620024462571578</v>
      </c>
      <c r="B6365" s="2">
        <f t="shared" si="891"/>
        <v>63.619999999995912</v>
      </c>
      <c r="C6365" s="428">
        <f t="shared" si="897"/>
        <v>63.62</v>
      </c>
      <c r="D6365" s="425">
        <f t="shared" si="892"/>
        <v>0.63620024462575664</v>
      </c>
      <c r="E6365" s="433">
        <f t="shared" si="898"/>
        <v>63.62</v>
      </c>
      <c r="F6365" s="430">
        <f t="shared" si="893"/>
        <v>0.64086014446522854</v>
      </c>
      <c r="G6365" s="439">
        <f t="shared" si="899"/>
        <v>63.62</v>
      </c>
      <c r="H6365" s="435">
        <f t="shared" si="894"/>
        <v>0.64086014446522854</v>
      </c>
      <c r="I6365" s="577">
        <f t="shared" si="899"/>
        <v>63.62</v>
      </c>
      <c r="J6365" s="573">
        <f t="shared" si="895"/>
        <v>1.0155338896897046</v>
      </c>
    </row>
    <row r="6366" spans="1:10" x14ac:dyDescent="0.25">
      <c r="A6366">
        <f t="shared" si="896"/>
        <v>0.63630024421599551</v>
      </c>
      <c r="B6366" s="2">
        <f t="shared" si="891"/>
        <v>63.62999999999591</v>
      </c>
      <c r="C6366" s="428">
        <f t="shared" si="897"/>
        <v>63.63</v>
      </c>
      <c r="D6366" s="425">
        <f t="shared" si="892"/>
        <v>0.63630024421603637</v>
      </c>
      <c r="E6366" s="433">
        <f t="shared" si="898"/>
        <v>63.63</v>
      </c>
      <c r="F6366" s="430">
        <f t="shared" si="893"/>
        <v>0.64095800847470641</v>
      </c>
      <c r="G6366" s="439">
        <f t="shared" si="899"/>
        <v>63.63</v>
      </c>
      <c r="H6366" s="435">
        <f t="shared" si="894"/>
        <v>0.64095800847470641</v>
      </c>
      <c r="I6366" s="577">
        <f t="shared" si="899"/>
        <v>63.63</v>
      </c>
      <c r="J6366" s="573">
        <f t="shared" si="895"/>
        <v>1.0156195008155371</v>
      </c>
    </row>
    <row r="6367" spans="1:10" x14ac:dyDescent="0.25">
      <c r="A6367">
        <f t="shared" si="896"/>
        <v>0.63640024380698268</v>
      </c>
      <c r="B6367" s="2">
        <f t="shared" si="891"/>
        <v>63.639999999995908</v>
      </c>
      <c r="C6367" s="428">
        <f t="shared" si="897"/>
        <v>63.64</v>
      </c>
      <c r="D6367" s="425">
        <f t="shared" si="892"/>
        <v>0.63640024380702354</v>
      </c>
      <c r="E6367" s="433">
        <f t="shared" si="898"/>
        <v>63.64</v>
      </c>
      <c r="F6367" s="430">
        <f t="shared" si="893"/>
        <v>0.64105587353621318</v>
      </c>
      <c r="G6367" s="439">
        <f t="shared" si="899"/>
        <v>63.64</v>
      </c>
      <c r="H6367" s="435">
        <f t="shared" si="894"/>
        <v>0.64105587353621318</v>
      </c>
      <c r="I6367" s="577">
        <f t="shared" si="899"/>
        <v>63.64</v>
      </c>
      <c r="J6367" s="573">
        <f t="shared" si="895"/>
        <v>1.0157051130329235</v>
      </c>
    </row>
    <row r="6368" spans="1:10" x14ac:dyDescent="0.25">
      <c r="A6368">
        <f t="shared" si="896"/>
        <v>0.63650024339867617</v>
      </c>
      <c r="B6368" s="2">
        <f t="shared" ref="B6368:B6431" si="900">B6367+0.01</f>
        <v>63.649999999995906</v>
      </c>
      <c r="C6368" s="428">
        <f t="shared" si="897"/>
        <v>63.65</v>
      </c>
      <c r="D6368" s="425">
        <f t="shared" si="892"/>
        <v>0.63650024339871702</v>
      </c>
      <c r="E6368" s="433">
        <f t="shared" si="898"/>
        <v>63.65</v>
      </c>
      <c r="F6368" s="430">
        <f t="shared" si="893"/>
        <v>0.64115373964920386</v>
      </c>
      <c r="G6368" s="439">
        <f t="shared" si="899"/>
        <v>63.65</v>
      </c>
      <c r="H6368" s="435">
        <f t="shared" si="894"/>
        <v>0.64115373964920386</v>
      </c>
      <c r="I6368" s="577">
        <f t="shared" si="899"/>
        <v>63.65</v>
      </c>
      <c r="J6368" s="573">
        <f t="shared" si="895"/>
        <v>1.0157907263417412</v>
      </c>
    </row>
    <row r="6369" spans="1:10" x14ac:dyDescent="0.25">
      <c r="A6369">
        <f t="shared" si="896"/>
        <v>0.63660024299107465</v>
      </c>
      <c r="B6369" s="2">
        <f t="shared" si="900"/>
        <v>63.659999999995904</v>
      </c>
      <c r="C6369" s="428">
        <f t="shared" si="897"/>
        <v>63.66</v>
      </c>
      <c r="D6369" s="425">
        <f t="shared" si="892"/>
        <v>0.63660024299111551</v>
      </c>
      <c r="E6369" s="433">
        <f t="shared" si="898"/>
        <v>63.66</v>
      </c>
      <c r="F6369" s="430">
        <f t="shared" si="893"/>
        <v>0.6412516068131342</v>
      </c>
      <c r="G6369" s="439">
        <f t="shared" si="899"/>
        <v>63.66</v>
      </c>
      <c r="H6369" s="435">
        <f t="shared" si="894"/>
        <v>0.6412516068131342</v>
      </c>
      <c r="I6369" s="577">
        <f t="shared" si="899"/>
        <v>63.66</v>
      </c>
      <c r="J6369" s="573">
        <f t="shared" si="895"/>
        <v>1.0158763407418645</v>
      </c>
    </row>
    <row r="6370" spans="1:10" x14ac:dyDescent="0.25">
      <c r="A6370">
        <f t="shared" si="896"/>
        <v>0.6367002425841769</v>
      </c>
      <c r="B6370" s="2">
        <f t="shared" si="900"/>
        <v>63.669999999995902</v>
      </c>
      <c r="C6370" s="428">
        <f t="shared" si="897"/>
        <v>63.67</v>
      </c>
      <c r="D6370" s="425">
        <f t="shared" si="892"/>
        <v>0.63670024258421787</v>
      </c>
      <c r="E6370" s="433">
        <f t="shared" si="898"/>
        <v>63.67</v>
      </c>
      <c r="F6370" s="430">
        <f t="shared" si="893"/>
        <v>0.64134947502746043</v>
      </c>
      <c r="G6370" s="439">
        <f t="shared" si="899"/>
        <v>63.67</v>
      </c>
      <c r="H6370" s="435">
        <f t="shared" si="894"/>
        <v>0.64134947502746043</v>
      </c>
      <c r="I6370" s="577">
        <f t="shared" si="899"/>
        <v>63.67</v>
      </c>
      <c r="J6370" s="573">
        <f t="shared" si="895"/>
        <v>1.0159619562331703</v>
      </c>
    </row>
    <row r="6371" spans="1:10" x14ac:dyDescent="0.25">
      <c r="A6371">
        <f t="shared" si="896"/>
        <v>0.63680024217798159</v>
      </c>
      <c r="B6371" s="2">
        <f t="shared" si="900"/>
        <v>63.6799999999959</v>
      </c>
      <c r="C6371" s="428">
        <f t="shared" si="897"/>
        <v>63.68</v>
      </c>
      <c r="D6371" s="425">
        <f t="shared" si="892"/>
        <v>0.63680024217802267</v>
      </c>
      <c r="E6371" s="433">
        <f t="shared" si="898"/>
        <v>63.68</v>
      </c>
      <c r="F6371" s="430">
        <f t="shared" si="893"/>
        <v>0.64144734429163819</v>
      </c>
      <c r="G6371" s="439">
        <f t="shared" si="899"/>
        <v>63.68</v>
      </c>
      <c r="H6371" s="435">
        <f t="shared" si="894"/>
        <v>0.64144734429163819</v>
      </c>
      <c r="I6371" s="577">
        <f t="shared" si="899"/>
        <v>63.68</v>
      </c>
      <c r="J6371" s="573">
        <f t="shared" si="895"/>
        <v>1.016047572815534</v>
      </c>
    </row>
    <row r="6372" spans="1:10" x14ac:dyDescent="0.25">
      <c r="A6372">
        <f t="shared" si="896"/>
        <v>0.63690024177248772</v>
      </c>
      <c r="B6372" s="2">
        <f t="shared" si="900"/>
        <v>63.689999999995898</v>
      </c>
      <c r="C6372" s="428">
        <f t="shared" si="897"/>
        <v>63.69</v>
      </c>
      <c r="D6372" s="425">
        <f t="shared" si="892"/>
        <v>0.63690024177252857</v>
      </c>
      <c r="E6372" s="433">
        <f t="shared" si="898"/>
        <v>63.69</v>
      </c>
      <c r="F6372" s="430">
        <f t="shared" si="893"/>
        <v>0.64154521460512437</v>
      </c>
      <c r="G6372" s="439">
        <f t="shared" si="899"/>
        <v>63.69</v>
      </c>
      <c r="H6372" s="435">
        <f t="shared" si="894"/>
        <v>0.64154521460512437</v>
      </c>
      <c r="I6372" s="577">
        <f t="shared" si="899"/>
        <v>63.69</v>
      </c>
      <c r="J6372" s="573">
        <f t="shared" si="895"/>
        <v>1.0161331904888316</v>
      </c>
    </row>
    <row r="6373" spans="1:10" x14ac:dyDescent="0.25">
      <c r="A6373">
        <f t="shared" si="896"/>
        <v>0.63700024136769373</v>
      </c>
      <c r="B6373" s="2">
        <f t="shared" si="900"/>
        <v>63.699999999995896</v>
      </c>
      <c r="C6373" s="428">
        <f t="shared" si="897"/>
        <v>63.7</v>
      </c>
      <c r="D6373" s="425">
        <f t="shared" si="892"/>
        <v>0.63700024136773481</v>
      </c>
      <c r="E6373" s="433">
        <f t="shared" si="898"/>
        <v>63.7</v>
      </c>
      <c r="F6373" s="430">
        <f t="shared" si="893"/>
        <v>0.64164308596737551</v>
      </c>
      <c r="G6373" s="439">
        <f t="shared" si="899"/>
        <v>63.7</v>
      </c>
      <c r="H6373" s="435">
        <f t="shared" si="894"/>
        <v>0.64164308596737551</v>
      </c>
      <c r="I6373" s="577">
        <f t="shared" si="899"/>
        <v>63.7</v>
      </c>
      <c r="J6373" s="573">
        <f t="shared" si="895"/>
        <v>1.0162188092529389</v>
      </c>
    </row>
    <row r="6374" spans="1:10" x14ac:dyDescent="0.25">
      <c r="A6374">
        <f t="shared" si="896"/>
        <v>0.63710024096359852</v>
      </c>
      <c r="B6374" s="2">
        <f t="shared" si="900"/>
        <v>63.709999999995894</v>
      </c>
      <c r="C6374" s="428">
        <f t="shared" si="897"/>
        <v>63.71</v>
      </c>
      <c r="D6374" s="425">
        <f t="shared" si="892"/>
        <v>0.63710024096363949</v>
      </c>
      <c r="E6374" s="433">
        <f t="shared" si="898"/>
        <v>63.71</v>
      </c>
      <c r="F6374" s="430">
        <f t="shared" si="893"/>
        <v>0.64174095837784872</v>
      </c>
      <c r="G6374" s="439">
        <f t="shared" si="899"/>
        <v>63.71</v>
      </c>
      <c r="H6374" s="435">
        <f t="shared" si="894"/>
        <v>0.64174095837784872</v>
      </c>
      <c r="I6374" s="577">
        <f t="shared" si="899"/>
        <v>63.71</v>
      </c>
      <c r="J6374" s="573">
        <f t="shared" si="895"/>
        <v>1.0163044291077321</v>
      </c>
    </row>
    <row r="6375" spans="1:10" x14ac:dyDescent="0.25">
      <c r="A6375">
        <f t="shared" si="896"/>
        <v>0.63720024056020097</v>
      </c>
      <c r="B6375" s="2">
        <f t="shared" si="900"/>
        <v>63.719999999995892</v>
      </c>
      <c r="C6375" s="428">
        <f t="shared" si="897"/>
        <v>63.72</v>
      </c>
      <c r="D6375" s="425">
        <f t="shared" si="892"/>
        <v>0.63720024056024194</v>
      </c>
      <c r="E6375" s="433">
        <f t="shared" si="898"/>
        <v>63.72</v>
      </c>
      <c r="F6375" s="430">
        <f t="shared" si="893"/>
        <v>0.64183883183600132</v>
      </c>
      <c r="G6375" s="439">
        <f t="shared" si="899"/>
        <v>63.72</v>
      </c>
      <c r="H6375" s="435">
        <f t="shared" si="894"/>
        <v>0.64183883183600132</v>
      </c>
      <c r="I6375" s="577">
        <f t="shared" si="899"/>
        <v>63.72</v>
      </c>
      <c r="J6375" s="573">
        <f t="shared" si="895"/>
        <v>1.0163900500530867</v>
      </c>
    </row>
    <row r="6376" spans="1:10" x14ac:dyDescent="0.25">
      <c r="A6376">
        <f t="shared" si="896"/>
        <v>0.63730024015749942</v>
      </c>
      <c r="B6376" s="2">
        <f t="shared" si="900"/>
        <v>63.72999999999589</v>
      </c>
      <c r="C6376" s="428">
        <f t="shared" si="897"/>
        <v>63.73</v>
      </c>
      <c r="D6376" s="425">
        <f t="shared" si="892"/>
        <v>0.63730024015754061</v>
      </c>
      <c r="E6376" s="433">
        <f t="shared" si="898"/>
        <v>63.73</v>
      </c>
      <c r="F6376" s="430">
        <f t="shared" si="893"/>
        <v>0.64193670634129085</v>
      </c>
      <c r="G6376" s="439">
        <f t="shared" si="899"/>
        <v>63.73</v>
      </c>
      <c r="H6376" s="435">
        <f t="shared" si="894"/>
        <v>0.64193670634129085</v>
      </c>
      <c r="I6376" s="577">
        <f t="shared" si="899"/>
        <v>63.73</v>
      </c>
      <c r="J6376" s="573">
        <f t="shared" si="895"/>
        <v>1.0164756720888788</v>
      </c>
    </row>
    <row r="6377" spans="1:10" x14ac:dyDescent="0.25">
      <c r="A6377">
        <f t="shared" si="896"/>
        <v>0.63740023975549309</v>
      </c>
      <c r="B6377" s="2">
        <f t="shared" si="900"/>
        <v>63.739999999995888</v>
      </c>
      <c r="C6377" s="428">
        <f t="shared" si="897"/>
        <v>63.74</v>
      </c>
      <c r="D6377" s="425">
        <f t="shared" si="892"/>
        <v>0.63740023975553428</v>
      </c>
      <c r="E6377" s="433">
        <f t="shared" si="898"/>
        <v>63.74</v>
      </c>
      <c r="F6377" s="430">
        <f t="shared" si="893"/>
        <v>0.64203458189317553</v>
      </c>
      <c r="G6377" s="439">
        <f t="shared" si="899"/>
        <v>63.74</v>
      </c>
      <c r="H6377" s="435">
        <f t="shared" si="894"/>
        <v>0.64203458189317553</v>
      </c>
      <c r="I6377" s="577">
        <f t="shared" si="899"/>
        <v>63.74</v>
      </c>
      <c r="J6377" s="573">
        <f t="shared" si="895"/>
        <v>1.0165612952149845</v>
      </c>
    </row>
    <row r="6378" spans="1:10" x14ac:dyDescent="0.25">
      <c r="A6378">
        <f t="shared" si="896"/>
        <v>0.63750023935418076</v>
      </c>
      <c r="B6378" s="2">
        <f t="shared" si="900"/>
        <v>63.749999999995886</v>
      </c>
      <c r="C6378" s="428">
        <f t="shared" si="897"/>
        <v>63.75</v>
      </c>
      <c r="D6378" s="425">
        <f t="shared" si="892"/>
        <v>0.63750023935422195</v>
      </c>
      <c r="E6378" s="433">
        <f t="shared" si="898"/>
        <v>63.75</v>
      </c>
      <c r="F6378" s="430">
        <f t="shared" si="893"/>
        <v>0.64213245849111322</v>
      </c>
      <c r="G6378" s="439">
        <f t="shared" si="899"/>
        <v>63.75</v>
      </c>
      <c r="H6378" s="435">
        <f t="shared" si="894"/>
        <v>0.64213245849111322</v>
      </c>
      <c r="I6378" s="577">
        <f t="shared" si="899"/>
        <v>63.75</v>
      </c>
      <c r="J6378" s="573">
        <f t="shared" si="895"/>
        <v>1.0166469194312797</v>
      </c>
    </row>
    <row r="6379" spans="1:10" x14ac:dyDescent="0.25">
      <c r="A6379">
        <f t="shared" si="896"/>
        <v>0.63760023895356088</v>
      </c>
      <c r="B6379" s="2">
        <f t="shared" si="900"/>
        <v>63.759999999995884</v>
      </c>
      <c r="C6379" s="428">
        <f t="shared" si="897"/>
        <v>63.76</v>
      </c>
      <c r="D6379" s="425">
        <f t="shared" si="892"/>
        <v>0.63760023895360196</v>
      </c>
      <c r="E6379" s="433">
        <f t="shared" si="898"/>
        <v>63.76</v>
      </c>
      <c r="F6379" s="430">
        <f t="shared" si="893"/>
        <v>0.6422303361345626</v>
      </c>
      <c r="G6379" s="439">
        <f t="shared" si="899"/>
        <v>63.76</v>
      </c>
      <c r="H6379" s="435">
        <f t="shared" si="894"/>
        <v>0.6422303361345626</v>
      </c>
      <c r="I6379" s="577">
        <f t="shared" si="899"/>
        <v>63.76</v>
      </c>
      <c r="J6379" s="573">
        <f t="shared" si="895"/>
        <v>1.0167325447376403</v>
      </c>
    </row>
    <row r="6380" spans="1:10" x14ac:dyDescent="0.25">
      <c r="A6380">
        <f t="shared" si="896"/>
        <v>0.63770023855363234</v>
      </c>
      <c r="B6380" s="2">
        <f t="shared" si="900"/>
        <v>63.769999999995882</v>
      </c>
      <c r="C6380" s="428">
        <f t="shared" si="897"/>
        <v>63.77</v>
      </c>
      <c r="D6380" s="425">
        <f t="shared" si="892"/>
        <v>0.63770023855367353</v>
      </c>
      <c r="E6380" s="433">
        <f t="shared" si="898"/>
        <v>63.77</v>
      </c>
      <c r="F6380" s="430">
        <f t="shared" si="893"/>
        <v>0.6423282148229823</v>
      </c>
      <c r="G6380" s="439">
        <f t="shared" si="899"/>
        <v>63.77</v>
      </c>
      <c r="H6380" s="435">
        <f t="shared" si="894"/>
        <v>0.6423282148229823</v>
      </c>
      <c r="I6380" s="577">
        <f t="shared" si="899"/>
        <v>63.77</v>
      </c>
      <c r="J6380" s="573">
        <f t="shared" si="895"/>
        <v>1.0168181711339424</v>
      </c>
    </row>
    <row r="6381" spans="1:10" x14ac:dyDescent="0.25">
      <c r="A6381">
        <f t="shared" si="896"/>
        <v>0.63780023815439391</v>
      </c>
      <c r="B6381" s="2">
        <f t="shared" si="900"/>
        <v>63.77999999999588</v>
      </c>
      <c r="C6381" s="428">
        <f t="shared" si="897"/>
        <v>63.78</v>
      </c>
      <c r="D6381" s="425">
        <f t="shared" si="892"/>
        <v>0.6378002381544351</v>
      </c>
      <c r="E6381" s="433">
        <f t="shared" si="898"/>
        <v>63.78</v>
      </c>
      <c r="F6381" s="430">
        <f t="shared" si="893"/>
        <v>0.64242609455583155</v>
      </c>
      <c r="G6381" s="439">
        <f t="shared" si="899"/>
        <v>63.78</v>
      </c>
      <c r="H6381" s="435">
        <f t="shared" si="894"/>
        <v>0.64242609455583155</v>
      </c>
      <c r="I6381" s="577">
        <f t="shared" si="899"/>
        <v>63.78</v>
      </c>
      <c r="J6381" s="573">
        <f t="shared" si="895"/>
        <v>1.0169037986200622</v>
      </c>
    </row>
    <row r="6382" spans="1:10" x14ac:dyDescent="0.25">
      <c r="A6382">
        <f t="shared" si="896"/>
        <v>0.63790023775584437</v>
      </c>
      <c r="B6382" s="2">
        <f t="shared" si="900"/>
        <v>63.789999999995878</v>
      </c>
      <c r="C6382" s="428">
        <f t="shared" si="897"/>
        <v>63.79</v>
      </c>
      <c r="D6382" s="425">
        <f t="shared" si="892"/>
        <v>0.63790023775588567</v>
      </c>
      <c r="E6382" s="433">
        <f t="shared" si="898"/>
        <v>63.79</v>
      </c>
      <c r="F6382" s="430">
        <f t="shared" si="893"/>
        <v>0.64252397533256933</v>
      </c>
      <c r="G6382" s="439">
        <f t="shared" si="899"/>
        <v>63.79</v>
      </c>
      <c r="H6382" s="435">
        <f t="shared" si="894"/>
        <v>0.64252397533256933</v>
      </c>
      <c r="I6382" s="577">
        <f t="shared" si="899"/>
        <v>63.79</v>
      </c>
      <c r="J6382" s="573">
        <f t="shared" si="895"/>
        <v>1.0169894271958755</v>
      </c>
    </row>
    <row r="6383" spans="1:10" x14ac:dyDescent="0.25">
      <c r="A6383">
        <f t="shared" si="896"/>
        <v>0.63800023735798261</v>
      </c>
      <c r="B6383" s="2">
        <f t="shared" si="900"/>
        <v>63.799999999995876</v>
      </c>
      <c r="C6383" s="428">
        <f t="shared" si="897"/>
        <v>63.8</v>
      </c>
      <c r="D6383" s="425">
        <f t="shared" si="892"/>
        <v>0.6380002373580238</v>
      </c>
      <c r="E6383" s="433">
        <f t="shared" si="898"/>
        <v>63.8</v>
      </c>
      <c r="F6383" s="430">
        <f t="shared" si="893"/>
        <v>0.64262185715265574</v>
      </c>
      <c r="G6383" s="439">
        <f t="shared" si="899"/>
        <v>63.8</v>
      </c>
      <c r="H6383" s="435">
        <f t="shared" si="894"/>
        <v>0.64262185715265574</v>
      </c>
      <c r="I6383" s="577">
        <f t="shared" si="899"/>
        <v>63.8</v>
      </c>
      <c r="J6383" s="573">
        <f t="shared" si="895"/>
        <v>1.0170750568612585</v>
      </c>
    </row>
    <row r="6384" spans="1:10" x14ac:dyDescent="0.25">
      <c r="A6384">
        <f t="shared" si="896"/>
        <v>0.6381002369608072</v>
      </c>
      <c r="B6384" s="2">
        <f t="shared" si="900"/>
        <v>63.809999999995874</v>
      </c>
      <c r="C6384" s="428">
        <f t="shared" si="897"/>
        <v>63.81</v>
      </c>
      <c r="D6384" s="425">
        <f t="shared" si="892"/>
        <v>0.63810023696084861</v>
      </c>
      <c r="E6384" s="433">
        <f t="shared" si="898"/>
        <v>63.81</v>
      </c>
      <c r="F6384" s="430">
        <f t="shared" si="893"/>
        <v>0.64271974001555054</v>
      </c>
      <c r="G6384" s="439">
        <f t="shared" si="899"/>
        <v>63.81</v>
      </c>
      <c r="H6384" s="435">
        <f t="shared" si="894"/>
        <v>0.64271974001555054</v>
      </c>
      <c r="I6384" s="577">
        <f t="shared" si="899"/>
        <v>63.81</v>
      </c>
      <c r="J6384" s="573">
        <f t="shared" si="895"/>
        <v>1.0171606876160872</v>
      </c>
    </row>
    <row r="6385" spans="1:10" x14ac:dyDescent="0.25">
      <c r="A6385">
        <f t="shared" si="896"/>
        <v>0.63820023656431712</v>
      </c>
      <c r="B6385" s="2">
        <f t="shared" si="900"/>
        <v>63.819999999995872</v>
      </c>
      <c r="C6385" s="428">
        <f t="shared" si="897"/>
        <v>63.82</v>
      </c>
      <c r="D6385" s="425">
        <f t="shared" si="892"/>
        <v>0.63820023656435843</v>
      </c>
      <c r="E6385" s="433">
        <f t="shared" si="898"/>
        <v>63.82</v>
      </c>
      <c r="F6385" s="430">
        <f t="shared" si="893"/>
        <v>0.64281762392071373</v>
      </c>
      <c r="G6385" s="439">
        <f t="shared" si="899"/>
        <v>63.82</v>
      </c>
      <c r="H6385" s="435">
        <f t="shared" si="894"/>
        <v>0.64281762392071373</v>
      </c>
      <c r="I6385" s="577">
        <f t="shared" si="899"/>
        <v>63.82</v>
      </c>
      <c r="J6385" s="573">
        <f t="shared" si="895"/>
        <v>1.0172463194602381</v>
      </c>
    </row>
    <row r="6386" spans="1:10" x14ac:dyDescent="0.25">
      <c r="A6386">
        <f t="shared" si="896"/>
        <v>0.63830023616851095</v>
      </c>
      <c r="B6386" s="2">
        <f t="shared" si="900"/>
        <v>63.82999999999587</v>
      </c>
      <c r="C6386" s="428">
        <f t="shared" si="897"/>
        <v>63.83</v>
      </c>
      <c r="D6386" s="425">
        <f t="shared" si="892"/>
        <v>0.63830023616855236</v>
      </c>
      <c r="E6386" s="433">
        <f t="shared" si="898"/>
        <v>63.83</v>
      </c>
      <c r="F6386" s="430">
        <f t="shared" si="893"/>
        <v>0.64291550886760584</v>
      </c>
      <c r="G6386" s="439">
        <f t="shared" si="899"/>
        <v>63.83</v>
      </c>
      <c r="H6386" s="435">
        <f t="shared" si="894"/>
        <v>0.64291550886760584</v>
      </c>
      <c r="I6386" s="577">
        <f t="shared" si="899"/>
        <v>63.83</v>
      </c>
      <c r="J6386" s="573">
        <f t="shared" si="895"/>
        <v>1.0173319523935866</v>
      </c>
    </row>
    <row r="6387" spans="1:10" x14ac:dyDescent="0.25">
      <c r="A6387">
        <f t="shared" si="896"/>
        <v>0.63840023577338767</v>
      </c>
      <c r="B6387" s="2">
        <f t="shared" si="900"/>
        <v>63.839999999995868</v>
      </c>
      <c r="C6387" s="428">
        <f t="shared" si="897"/>
        <v>63.84</v>
      </c>
      <c r="D6387" s="425">
        <f t="shared" si="892"/>
        <v>0.63840023577342908</v>
      </c>
      <c r="E6387" s="433">
        <f t="shared" si="898"/>
        <v>63.84</v>
      </c>
      <c r="F6387" s="430">
        <f t="shared" si="893"/>
        <v>0.64301339485568798</v>
      </c>
      <c r="G6387" s="439">
        <f t="shared" si="899"/>
        <v>63.84</v>
      </c>
      <c r="H6387" s="435">
        <f t="shared" si="894"/>
        <v>0.64301339485568798</v>
      </c>
      <c r="I6387" s="577">
        <f t="shared" si="899"/>
        <v>63.84</v>
      </c>
      <c r="J6387" s="573">
        <f t="shared" si="895"/>
        <v>1.0174175864160098</v>
      </c>
    </row>
    <row r="6388" spans="1:10" x14ac:dyDescent="0.25">
      <c r="A6388">
        <f t="shared" si="896"/>
        <v>0.63850023537894607</v>
      </c>
      <c r="B6388" s="2">
        <f t="shared" si="900"/>
        <v>63.849999999995866</v>
      </c>
      <c r="C6388" s="428">
        <f t="shared" si="897"/>
        <v>63.85</v>
      </c>
      <c r="D6388" s="425">
        <f t="shared" si="892"/>
        <v>0.63850023537898737</v>
      </c>
      <c r="E6388" s="433">
        <f t="shared" si="898"/>
        <v>63.85</v>
      </c>
      <c r="F6388" s="430">
        <f t="shared" si="893"/>
        <v>0.6431112818844209</v>
      </c>
      <c r="G6388" s="439">
        <f t="shared" si="899"/>
        <v>63.85</v>
      </c>
      <c r="H6388" s="435">
        <f t="shared" si="894"/>
        <v>0.6431112818844209</v>
      </c>
      <c r="I6388" s="577">
        <f t="shared" si="899"/>
        <v>63.85</v>
      </c>
      <c r="J6388" s="573">
        <f t="shared" si="895"/>
        <v>1.0175032215273829</v>
      </c>
    </row>
    <row r="6389" spans="1:10" x14ac:dyDescent="0.25">
      <c r="A6389">
        <f t="shared" si="896"/>
        <v>0.6386002349851847</v>
      </c>
      <c r="B6389" s="2">
        <f t="shared" si="900"/>
        <v>63.859999999995864</v>
      </c>
      <c r="C6389" s="428">
        <f t="shared" si="897"/>
        <v>63.86</v>
      </c>
      <c r="D6389" s="425">
        <f t="shared" si="892"/>
        <v>0.638600234985226</v>
      </c>
      <c r="E6389" s="433">
        <f t="shared" si="898"/>
        <v>63.86</v>
      </c>
      <c r="F6389" s="430">
        <f t="shared" si="893"/>
        <v>0.64320916995326594</v>
      </c>
      <c r="G6389" s="439">
        <f t="shared" si="899"/>
        <v>63.86</v>
      </c>
      <c r="H6389" s="435">
        <f t="shared" si="894"/>
        <v>0.64320916995326594</v>
      </c>
      <c r="I6389" s="577">
        <f t="shared" si="899"/>
        <v>63.86</v>
      </c>
      <c r="J6389" s="573">
        <f t="shared" si="895"/>
        <v>1.0175888577275829</v>
      </c>
    </row>
    <row r="6390" spans="1:10" x14ac:dyDescent="0.25">
      <c r="A6390">
        <f t="shared" si="896"/>
        <v>0.63870023459210257</v>
      </c>
      <c r="B6390" s="2">
        <f t="shared" si="900"/>
        <v>63.869999999995862</v>
      </c>
      <c r="C6390" s="428">
        <f t="shared" si="897"/>
        <v>63.87</v>
      </c>
      <c r="D6390" s="425">
        <f t="shared" si="892"/>
        <v>0.63870023459214398</v>
      </c>
      <c r="E6390" s="433">
        <f t="shared" si="898"/>
        <v>63.87</v>
      </c>
      <c r="F6390" s="430">
        <f t="shared" si="893"/>
        <v>0.64330705906168484</v>
      </c>
      <c r="G6390" s="439">
        <f t="shared" si="899"/>
        <v>63.87</v>
      </c>
      <c r="H6390" s="435">
        <f t="shared" si="894"/>
        <v>0.64330705906168484</v>
      </c>
      <c r="I6390" s="577">
        <f t="shared" si="899"/>
        <v>63.87</v>
      </c>
      <c r="J6390" s="573">
        <f t="shared" si="895"/>
        <v>1.0176744950164853</v>
      </c>
    </row>
    <row r="6391" spans="1:10" x14ac:dyDescent="0.25">
      <c r="A6391">
        <f t="shared" si="896"/>
        <v>0.63880023419969845</v>
      </c>
      <c r="B6391" s="2">
        <f t="shared" si="900"/>
        <v>63.87999999999586</v>
      </c>
      <c r="C6391" s="428">
        <f t="shared" si="897"/>
        <v>63.88</v>
      </c>
      <c r="D6391" s="425">
        <f t="shared" si="892"/>
        <v>0.63880023419973986</v>
      </c>
      <c r="E6391" s="433">
        <f t="shared" si="898"/>
        <v>63.88</v>
      </c>
      <c r="F6391" s="430">
        <f t="shared" si="893"/>
        <v>0.64340494920913949</v>
      </c>
      <c r="G6391" s="439">
        <f t="shared" si="899"/>
        <v>63.88</v>
      </c>
      <c r="H6391" s="435">
        <f t="shared" si="894"/>
        <v>0.64340494920913949</v>
      </c>
      <c r="I6391" s="577">
        <f t="shared" si="899"/>
        <v>63.88</v>
      </c>
      <c r="J6391" s="573">
        <f t="shared" si="895"/>
        <v>1.017760133393967</v>
      </c>
    </row>
    <row r="6392" spans="1:10" x14ac:dyDescent="0.25">
      <c r="A6392">
        <f t="shared" si="896"/>
        <v>0.63890023380797101</v>
      </c>
      <c r="B6392" s="2">
        <f t="shared" si="900"/>
        <v>63.889999999995858</v>
      </c>
      <c r="C6392" s="428">
        <f t="shared" si="897"/>
        <v>63.89</v>
      </c>
      <c r="D6392" s="425">
        <f t="shared" si="892"/>
        <v>0.63890023380801253</v>
      </c>
      <c r="E6392" s="433">
        <f t="shared" si="898"/>
        <v>63.89</v>
      </c>
      <c r="F6392" s="430">
        <f t="shared" si="893"/>
        <v>0.64350284039509209</v>
      </c>
      <c r="G6392" s="439">
        <f t="shared" si="899"/>
        <v>63.89</v>
      </c>
      <c r="H6392" s="435">
        <f t="shared" si="894"/>
        <v>0.64350284039509209</v>
      </c>
      <c r="I6392" s="577">
        <f t="shared" si="899"/>
        <v>63.89</v>
      </c>
      <c r="J6392" s="573">
        <f t="shared" si="895"/>
        <v>1.0178457728599037</v>
      </c>
    </row>
    <row r="6393" spans="1:10" x14ac:dyDescent="0.25">
      <c r="A6393">
        <f t="shared" si="896"/>
        <v>0.63900023341691925</v>
      </c>
      <c r="B6393" s="2">
        <f t="shared" si="900"/>
        <v>63.899999999995856</v>
      </c>
      <c r="C6393" s="428">
        <f t="shared" si="897"/>
        <v>63.9</v>
      </c>
      <c r="D6393" s="425">
        <f t="shared" si="892"/>
        <v>0.63900023341696055</v>
      </c>
      <c r="E6393" s="433">
        <f t="shared" si="898"/>
        <v>63.9</v>
      </c>
      <c r="F6393" s="430">
        <f t="shared" si="893"/>
        <v>0.64360073261900508</v>
      </c>
      <c r="G6393" s="439">
        <f t="shared" si="899"/>
        <v>63.9</v>
      </c>
      <c r="H6393" s="435">
        <f t="shared" si="894"/>
        <v>0.64360073261900508</v>
      </c>
      <c r="I6393" s="577">
        <f t="shared" si="899"/>
        <v>63.9</v>
      </c>
      <c r="J6393" s="573">
        <f t="shared" si="895"/>
        <v>1.0179314134141721</v>
      </c>
    </row>
    <row r="6394" spans="1:10" x14ac:dyDescent="0.25">
      <c r="A6394">
        <f t="shared" si="896"/>
        <v>0.63910023302654173</v>
      </c>
      <c r="B6394" s="2">
        <f t="shared" si="900"/>
        <v>63.909999999995854</v>
      </c>
      <c r="C6394" s="428">
        <f t="shared" si="897"/>
        <v>63.91</v>
      </c>
      <c r="D6394" s="425">
        <f t="shared" si="892"/>
        <v>0.63910023302658314</v>
      </c>
      <c r="E6394" s="433">
        <f t="shared" si="898"/>
        <v>63.91</v>
      </c>
      <c r="F6394" s="430">
        <f t="shared" si="893"/>
        <v>0.64369862588034132</v>
      </c>
      <c r="G6394" s="439">
        <f t="shared" si="899"/>
        <v>63.91</v>
      </c>
      <c r="H6394" s="435">
        <f t="shared" si="894"/>
        <v>0.64369862588034132</v>
      </c>
      <c r="I6394" s="577">
        <f t="shared" si="899"/>
        <v>63.91</v>
      </c>
      <c r="J6394" s="573">
        <f t="shared" si="895"/>
        <v>1.0180170550566481</v>
      </c>
    </row>
    <row r="6395" spans="1:10" x14ac:dyDescent="0.25">
      <c r="A6395">
        <f t="shared" si="896"/>
        <v>0.63920023263683745</v>
      </c>
      <c r="B6395" s="2">
        <f t="shared" si="900"/>
        <v>63.919999999995852</v>
      </c>
      <c r="C6395" s="428">
        <f t="shared" si="897"/>
        <v>63.92</v>
      </c>
      <c r="D6395" s="425">
        <f t="shared" si="892"/>
        <v>0.63920023263687886</v>
      </c>
      <c r="E6395" s="433">
        <f t="shared" si="898"/>
        <v>63.92</v>
      </c>
      <c r="F6395" s="430">
        <f t="shared" si="893"/>
        <v>0.64379652017856359</v>
      </c>
      <c r="G6395" s="439">
        <f t="shared" si="899"/>
        <v>63.92</v>
      </c>
      <c r="H6395" s="435">
        <f t="shared" si="894"/>
        <v>0.64379652017856359</v>
      </c>
      <c r="I6395" s="577">
        <f t="shared" si="899"/>
        <v>63.92</v>
      </c>
      <c r="J6395" s="573">
        <f t="shared" si="895"/>
        <v>1.0181026977872083</v>
      </c>
    </row>
    <row r="6396" spans="1:10" x14ac:dyDescent="0.25">
      <c r="A6396">
        <f t="shared" si="896"/>
        <v>0.63930023224780508</v>
      </c>
      <c r="B6396" s="2">
        <f t="shared" si="900"/>
        <v>63.92999999999585</v>
      </c>
      <c r="C6396" s="428">
        <f t="shared" si="897"/>
        <v>63.93</v>
      </c>
      <c r="D6396" s="425">
        <f t="shared" si="892"/>
        <v>0.63930023224784649</v>
      </c>
      <c r="E6396" s="433">
        <f t="shared" si="898"/>
        <v>63.93</v>
      </c>
      <c r="F6396" s="430">
        <f t="shared" si="893"/>
        <v>0.64389441551313564</v>
      </c>
      <c r="G6396" s="439">
        <f t="shared" si="899"/>
        <v>63.93</v>
      </c>
      <c r="H6396" s="435">
        <f t="shared" si="894"/>
        <v>0.64389441551313564</v>
      </c>
      <c r="I6396" s="577">
        <f t="shared" si="899"/>
        <v>63.93</v>
      </c>
      <c r="J6396" s="573">
        <f t="shared" si="895"/>
        <v>1.0181883416057289</v>
      </c>
    </row>
    <row r="6397" spans="1:10" x14ac:dyDescent="0.25">
      <c r="A6397">
        <f t="shared" si="896"/>
        <v>0.63940023185944339</v>
      </c>
      <c r="B6397" s="2">
        <f t="shared" si="900"/>
        <v>63.939999999995848</v>
      </c>
      <c r="C6397" s="428">
        <f t="shared" si="897"/>
        <v>63.94</v>
      </c>
      <c r="D6397" s="425">
        <f t="shared" si="892"/>
        <v>0.63940023185948502</v>
      </c>
      <c r="E6397" s="433">
        <f t="shared" si="898"/>
        <v>63.94</v>
      </c>
      <c r="F6397" s="430">
        <f t="shared" si="893"/>
        <v>0.64399231188352091</v>
      </c>
      <c r="G6397" s="439">
        <f t="shared" si="899"/>
        <v>63.94</v>
      </c>
      <c r="H6397" s="435">
        <f t="shared" si="894"/>
        <v>0.64399231188352091</v>
      </c>
      <c r="I6397" s="577">
        <f t="shared" si="899"/>
        <v>63.94</v>
      </c>
      <c r="J6397" s="573">
        <f t="shared" si="895"/>
        <v>1.018273986512086</v>
      </c>
    </row>
    <row r="6398" spans="1:10" x14ac:dyDescent="0.25">
      <c r="A6398">
        <f t="shared" si="896"/>
        <v>0.6395002314717515</v>
      </c>
      <c r="B6398" s="2">
        <f t="shared" si="900"/>
        <v>63.949999999995846</v>
      </c>
      <c r="C6398" s="428">
        <f t="shared" si="897"/>
        <v>63.95</v>
      </c>
      <c r="D6398" s="425">
        <f t="shared" si="892"/>
        <v>0.63950023147179313</v>
      </c>
      <c r="E6398" s="433">
        <f t="shared" si="898"/>
        <v>63.95</v>
      </c>
      <c r="F6398" s="430">
        <f t="shared" si="893"/>
        <v>0.64409020928918315</v>
      </c>
      <c r="G6398" s="439">
        <f t="shared" si="899"/>
        <v>63.95</v>
      </c>
      <c r="H6398" s="435">
        <f t="shared" si="894"/>
        <v>0.64409020928918315</v>
      </c>
      <c r="I6398" s="577">
        <f t="shared" si="899"/>
        <v>63.95</v>
      </c>
      <c r="J6398" s="573">
        <f t="shared" si="895"/>
        <v>1.0183596325061566</v>
      </c>
    </row>
    <row r="6399" spans="1:10" x14ac:dyDescent="0.25">
      <c r="A6399">
        <f t="shared" si="896"/>
        <v>0.63960023108472797</v>
      </c>
      <c r="B6399" s="2">
        <f t="shared" si="900"/>
        <v>63.959999999995844</v>
      </c>
      <c r="C6399" s="428">
        <f t="shared" si="897"/>
        <v>63.96</v>
      </c>
      <c r="D6399" s="425">
        <f t="shared" si="892"/>
        <v>0.63960023108476949</v>
      </c>
      <c r="E6399" s="433">
        <f t="shared" si="898"/>
        <v>63.96</v>
      </c>
      <c r="F6399" s="430">
        <f t="shared" si="893"/>
        <v>0.64418810772958679</v>
      </c>
      <c r="G6399" s="439">
        <f t="shared" si="899"/>
        <v>63.96</v>
      </c>
      <c r="H6399" s="435">
        <f t="shared" si="894"/>
        <v>0.64418810772958679</v>
      </c>
      <c r="I6399" s="577">
        <f t="shared" si="899"/>
        <v>63.96</v>
      </c>
      <c r="J6399" s="573">
        <f t="shared" si="895"/>
        <v>1.0184452795878163</v>
      </c>
    </row>
    <row r="6400" spans="1:10" x14ac:dyDescent="0.25">
      <c r="A6400">
        <f t="shared" si="896"/>
        <v>0.63970023069837156</v>
      </c>
      <c r="B6400" s="2">
        <f t="shared" si="900"/>
        <v>63.969999999995842</v>
      </c>
      <c r="C6400" s="428">
        <f t="shared" si="897"/>
        <v>63.97</v>
      </c>
      <c r="D6400" s="425">
        <f t="shared" si="892"/>
        <v>0.6397002306984132</v>
      </c>
      <c r="E6400" s="433">
        <f t="shared" si="898"/>
        <v>63.97</v>
      </c>
      <c r="F6400" s="430">
        <f t="shared" si="893"/>
        <v>0.64428600720419615</v>
      </c>
      <c r="G6400" s="439">
        <f t="shared" si="899"/>
        <v>63.97</v>
      </c>
      <c r="H6400" s="435">
        <f t="shared" si="894"/>
        <v>0.64428600720419615</v>
      </c>
      <c r="I6400" s="577">
        <f t="shared" si="899"/>
        <v>63.97</v>
      </c>
      <c r="J6400" s="573">
        <f t="shared" si="895"/>
        <v>1.0185309277569421</v>
      </c>
    </row>
    <row r="6401" spans="1:10" x14ac:dyDescent="0.25">
      <c r="A6401">
        <f t="shared" si="896"/>
        <v>0.63980023031268118</v>
      </c>
      <c r="B6401" s="2">
        <f t="shared" si="900"/>
        <v>63.97999999999584</v>
      </c>
      <c r="C6401" s="428">
        <f t="shared" si="897"/>
        <v>63.98</v>
      </c>
      <c r="D6401" s="425">
        <f t="shared" si="892"/>
        <v>0.63980023031272282</v>
      </c>
      <c r="E6401" s="433">
        <f t="shared" si="898"/>
        <v>63.98</v>
      </c>
      <c r="F6401" s="430">
        <f t="shared" si="893"/>
        <v>0.644383907712476</v>
      </c>
      <c r="G6401" s="439">
        <f t="shared" si="899"/>
        <v>63.98</v>
      </c>
      <c r="H6401" s="435">
        <f t="shared" si="894"/>
        <v>0.644383907712476</v>
      </c>
      <c r="I6401" s="577">
        <f t="shared" si="899"/>
        <v>63.98</v>
      </c>
      <c r="J6401" s="573">
        <f t="shared" si="895"/>
        <v>1.0186165770134101</v>
      </c>
    </row>
    <row r="6402" spans="1:10" x14ac:dyDescent="0.25">
      <c r="A6402">
        <f t="shared" si="896"/>
        <v>0.63990022992765583</v>
      </c>
      <c r="B6402" s="2">
        <f t="shared" si="900"/>
        <v>63.989999999995838</v>
      </c>
      <c r="C6402" s="428">
        <f t="shared" si="897"/>
        <v>63.99</v>
      </c>
      <c r="D6402" s="425">
        <f t="shared" si="892"/>
        <v>0.63990022992769746</v>
      </c>
      <c r="E6402" s="433">
        <f t="shared" si="898"/>
        <v>63.99</v>
      </c>
      <c r="F6402" s="430">
        <f t="shared" si="893"/>
        <v>0.64448180925389154</v>
      </c>
      <c r="G6402" s="439">
        <f t="shared" si="899"/>
        <v>63.99</v>
      </c>
      <c r="H6402" s="435">
        <f t="shared" si="894"/>
        <v>0.64448180925389154</v>
      </c>
      <c r="I6402" s="577">
        <f t="shared" si="899"/>
        <v>63.99</v>
      </c>
      <c r="J6402" s="573">
        <f t="shared" si="895"/>
        <v>1.0187022273570969</v>
      </c>
    </row>
    <row r="6403" spans="1:10" x14ac:dyDescent="0.25">
      <c r="A6403">
        <f t="shared" si="896"/>
        <v>0.64000022954329394</v>
      </c>
      <c r="B6403" s="2">
        <f t="shared" si="900"/>
        <v>63.999999999995836</v>
      </c>
      <c r="C6403" s="428">
        <f t="shared" si="897"/>
        <v>64</v>
      </c>
      <c r="D6403" s="425">
        <f t="shared" ref="D6403:D6466" si="901">(((1+C6403/100)^D$2)*C6403/100)/(((1+C6403/100)^D$2)-1)</f>
        <v>0.64000022954333557</v>
      </c>
      <c r="E6403" s="433">
        <f t="shared" si="898"/>
        <v>64</v>
      </c>
      <c r="F6403" s="430">
        <f t="shared" ref="F6403:F6466" si="902">(((1+E6403/100)^F$2)*E6403/100)/(((1+E6403/100)^F$2)-1)</f>
        <v>0.64457971182790785</v>
      </c>
      <c r="G6403" s="439">
        <f t="shared" si="899"/>
        <v>64</v>
      </c>
      <c r="H6403" s="435">
        <f t="shared" ref="H6403:H6466" si="903">(((1+G6403/100)^H$2)*G6403/100)/(((1+G6403/100)^H$2)-1)</f>
        <v>0.64457971182790785</v>
      </c>
      <c r="I6403" s="577">
        <f t="shared" si="899"/>
        <v>64</v>
      </c>
      <c r="J6403" s="573">
        <f t="shared" ref="J6403:J6466" si="904">(((1+I6403/100)^J$2)*I6403/100)/(((1+I6403/100)^J$2)-1)</f>
        <v>1.0187878787878786</v>
      </c>
    </row>
    <row r="6404" spans="1:10" x14ac:dyDescent="0.25">
      <c r="A6404">
        <f t="shared" si="896"/>
        <v>0.64010022915959475</v>
      </c>
      <c r="B6404" s="2">
        <f t="shared" si="900"/>
        <v>64.009999999995841</v>
      </c>
      <c r="C6404" s="428">
        <f t="shared" si="897"/>
        <v>64.010000000000005</v>
      </c>
      <c r="D6404" s="425">
        <f t="shared" si="901"/>
        <v>0.64010022915963638</v>
      </c>
      <c r="E6404" s="433">
        <f t="shared" si="898"/>
        <v>64.010000000000005</v>
      </c>
      <c r="F6404" s="430">
        <f t="shared" si="902"/>
        <v>0.6446776154339906</v>
      </c>
      <c r="G6404" s="439">
        <f t="shared" si="899"/>
        <v>64.010000000000005</v>
      </c>
      <c r="H6404" s="435">
        <f t="shared" si="903"/>
        <v>0.6446776154339906</v>
      </c>
      <c r="I6404" s="577">
        <f t="shared" si="899"/>
        <v>64.010000000000005</v>
      </c>
      <c r="J6404" s="573">
        <f t="shared" si="904"/>
        <v>1.0188735313056325</v>
      </c>
    </row>
    <row r="6405" spans="1:10" x14ac:dyDescent="0.25">
      <c r="A6405">
        <f t="shared" ref="A6405:A6468" si="905">(((1+B6405/100)^A$2)*B6405/100)/(((1+B6405/100)^A$2)-1)</f>
        <v>0.6402002287765568</v>
      </c>
      <c r="B6405" s="2">
        <f t="shared" si="900"/>
        <v>64.019999999995846</v>
      </c>
      <c r="C6405" s="428">
        <f t="shared" si="897"/>
        <v>64.02</v>
      </c>
      <c r="D6405" s="425">
        <f t="shared" si="901"/>
        <v>0.64020022877659832</v>
      </c>
      <c r="E6405" s="433">
        <f t="shared" si="898"/>
        <v>64.02</v>
      </c>
      <c r="F6405" s="430">
        <f t="shared" si="902"/>
        <v>0.64477552007160577</v>
      </c>
      <c r="G6405" s="439">
        <f t="shared" si="899"/>
        <v>64.02</v>
      </c>
      <c r="H6405" s="435">
        <f t="shared" si="903"/>
        <v>0.64477552007160577</v>
      </c>
      <c r="I6405" s="577">
        <f t="shared" si="899"/>
        <v>64.02</v>
      </c>
      <c r="J6405" s="573">
        <f t="shared" si="904"/>
        <v>1.018959184910234</v>
      </c>
    </row>
    <row r="6406" spans="1:10" x14ac:dyDescent="0.25">
      <c r="A6406">
        <f t="shared" si="905"/>
        <v>0.64030022839417899</v>
      </c>
      <c r="B6406" s="2">
        <f t="shared" si="900"/>
        <v>64.029999999995852</v>
      </c>
      <c r="C6406" s="428">
        <f t="shared" ref="C6406:C6469" si="906">ROUND(C6405+0.01,2)</f>
        <v>64.03</v>
      </c>
      <c r="D6406" s="425">
        <f t="shared" si="901"/>
        <v>0.64030022839422052</v>
      </c>
      <c r="E6406" s="433">
        <f t="shared" ref="E6406:E6469" si="907">ROUND(E6405+0.01,2)</f>
        <v>64.03</v>
      </c>
      <c r="F6406" s="430">
        <f t="shared" si="902"/>
        <v>0.64487342574021955</v>
      </c>
      <c r="G6406" s="439">
        <f t="shared" ref="G6406:I6469" si="908">ROUND(G6405+0.01,2)</f>
        <v>64.03</v>
      </c>
      <c r="H6406" s="435">
        <f t="shared" si="903"/>
        <v>0.64487342574021955</v>
      </c>
      <c r="I6406" s="577">
        <f t="shared" si="908"/>
        <v>64.03</v>
      </c>
      <c r="J6406" s="573">
        <f t="shared" si="904"/>
        <v>1.0190448396015606</v>
      </c>
    </row>
    <row r="6407" spans="1:10" x14ac:dyDescent="0.25">
      <c r="A6407">
        <f t="shared" si="905"/>
        <v>0.6404002280124601</v>
      </c>
      <c r="B6407" s="2">
        <f t="shared" si="900"/>
        <v>64.039999999995857</v>
      </c>
      <c r="C6407" s="428">
        <f t="shared" si="906"/>
        <v>64.040000000000006</v>
      </c>
      <c r="D6407" s="425">
        <f t="shared" si="901"/>
        <v>0.64040022801250163</v>
      </c>
      <c r="E6407" s="433">
        <f t="shared" si="907"/>
        <v>64.040000000000006</v>
      </c>
      <c r="F6407" s="430">
        <f t="shared" si="902"/>
        <v>0.64497133243929838</v>
      </c>
      <c r="G6407" s="439">
        <f t="shared" si="908"/>
        <v>64.040000000000006</v>
      </c>
      <c r="H6407" s="435">
        <f t="shared" si="903"/>
        <v>0.64497133243929838</v>
      </c>
      <c r="I6407" s="577">
        <f t="shared" si="908"/>
        <v>64.040000000000006</v>
      </c>
      <c r="J6407" s="573">
        <f t="shared" si="904"/>
        <v>1.0191304953794882</v>
      </c>
    </row>
    <row r="6408" spans="1:10" x14ac:dyDescent="0.25">
      <c r="A6408">
        <f t="shared" si="905"/>
        <v>0.64050022763139913</v>
      </c>
      <c r="B6408" s="2">
        <f t="shared" si="900"/>
        <v>64.049999999995862</v>
      </c>
      <c r="C6408" s="428">
        <f t="shared" si="906"/>
        <v>64.05</v>
      </c>
      <c r="D6408" s="425">
        <f t="shared" si="901"/>
        <v>0.64050022763144043</v>
      </c>
      <c r="E6408" s="433">
        <f t="shared" si="907"/>
        <v>64.05</v>
      </c>
      <c r="F6408" s="430">
        <f t="shared" si="902"/>
        <v>0.64506924016830891</v>
      </c>
      <c r="G6408" s="439">
        <f t="shared" si="908"/>
        <v>64.05</v>
      </c>
      <c r="H6408" s="435">
        <f t="shared" si="903"/>
        <v>0.64506924016830891</v>
      </c>
      <c r="I6408" s="577">
        <f t="shared" si="908"/>
        <v>64.05</v>
      </c>
      <c r="J6408" s="573">
        <f t="shared" si="904"/>
        <v>1.0192161522438934</v>
      </c>
    </row>
    <row r="6409" spans="1:10" x14ac:dyDescent="0.25">
      <c r="A6409">
        <f t="shared" si="905"/>
        <v>0.64060022725099475</v>
      </c>
      <c r="B6409" s="2">
        <f t="shared" si="900"/>
        <v>64.059999999995867</v>
      </c>
      <c r="C6409" s="428">
        <f t="shared" si="906"/>
        <v>64.06</v>
      </c>
      <c r="D6409" s="425">
        <f t="shared" si="901"/>
        <v>0.64060022725103605</v>
      </c>
      <c r="E6409" s="433">
        <f t="shared" si="907"/>
        <v>64.06</v>
      </c>
      <c r="F6409" s="430">
        <f t="shared" si="902"/>
        <v>0.64516714892671811</v>
      </c>
      <c r="G6409" s="439">
        <f t="shared" si="908"/>
        <v>64.06</v>
      </c>
      <c r="H6409" s="435">
        <f t="shared" si="903"/>
        <v>0.64516714892671811</v>
      </c>
      <c r="I6409" s="577">
        <f t="shared" si="908"/>
        <v>64.06</v>
      </c>
      <c r="J6409" s="573">
        <f t="shared" si="904"/>
        <v>1.0193018101946527</v>
      </c>
    </row>
    <row r="6410" spans="1:10" x14ac:dyDescent="0.25">
      <c r="A6410">
        <f t="shared" si="905"/>
        <v>0.64070022687124595</v>
      </c>
      <c r="B6410" s="2">
        <f t="shared" si="900"/>
        <v>64.069999999995872</v>
      </c>
      <c r="C6410" s="428">
        <f t="shared" si="906"/>
        <v>64.069999999999993</v>
      </c>
      <c r="D6410" s="425">
        <f t="shared" si="901"/>
        <v>0.64070022687128703</v>
      </c>
      <c r="E6410" s="433">
        <f t="shared" si="907"/>
        <v>64.069999999999993</v>
      </c>
      <c r="F6410" s="430">
        <f t="shared" si="902"/>
        <v>0.64526505871399342</v>
      </c>
      <c r="G6410" s="439">
        <f t="shared" si="908"/>
        <v>64.069999999999993</v>
      </c>
      <c r="H6410" s="435">
        <f t="shared" si="903"/>
        <v>0.64526505871399342</v>
      </c>
      <c r="I6410" s="577">
        <f t="shared" si="908"/>
        <v>64.069999999999993</v>
      </c>
      <c r="J6410" s="573">
        <f t="shared" si="904"/>
        <v>1.0193874692316431</v>
      </c>
    </row>
    <row r="6411" spans="1:10" x14ac:dyDescent="0.25">
      <c r="A6411">
        <f t="shared" si="905"/>
        <v>0.64080022649215129</v>
      </c>
      <c r="B6411" s="2">
        <f t="shared" si="900"/>
        <v>64.079999999995877</v>
      </c>
      <c r="C6411" s="428">
        <f t="shared" si="906"/>
        <v>64.08</v>
      </c>
      <c r="D6411" s="425">
        <f t="shared" si="901"/>
        <v>0.64080022649219248</v>
      </c>
      <c r="E6411" s="433">
        <f t="shared" si="907"/>
        <v>64.08</v>
      </c>
      <c r="F6411" s="430">
        <f t="shared" si="902"/>
        <v>0.64536296952960237</v>
      </c>
      <c r="G6411" s="439">
        <f t="shared" si="908"/>
        <v>64.08</v>
      </c>
      <c r="H6411" s="435">
        <f t="shared" si="903"/>
        <v>0.64536296952960237</v>
      </c>
      <c r="I6411" s="577">
        <f t="shared" si="908"/>
        <v>64.08</v>
      </c>
      <c r="J6411" s="573">
        <f t="shared" si="904"/>
        <v>1.0194731293547408</v>
      </c>
    </row>
    <row r="6412" spans="1:10" x14ac:dyDescent="0.25">
      <c r="A6412">
        <f t="shared" si="905"/>
        <v>0.64090022611370978</v>
      </c>
      <c r="B6412" s="2">
        <f t="shared" si="900"/>
        <v>64.089999999995882</v>
      </c>
      <c r="C6412" s="428">
        <f t="shared" si="906"/>
        <v>64.09</v>
      </c>
      <c r="D6412" s="425">
        <f t="shared" si="901"/>
        <v>0.64090022611375097</v>
      </c>
      <c r="E6412" s="433">
        <f t="shared" si="907"/>
        <v>64.09</v>
      </c>
      <c r="F6412" s="430">
        <f t="shared" si="902"/>
        <v>0.64546088137301294</v>
      </c>
      <c r="G6412" s="439">
        <f t="shared" si="908"/>
        <v>64.09</v>
      </c>
      <c r="H6412" s="435">
        <f t="shared" si="903"/>
        <v>0.64546088137301294</v>
      </c>
      <c r="I6412" s="577">
        <f t="shared" si="908"/>
        <v>64.09</v>
      </c>
      <c r="J6412" s="573">
        <f t="shared" si="904"/>
        <v>1.019558790563823</v>
      </c>
    </row>
    <row r="6413" spans="1:10" x14ac:dyDescent="0.25">
      <c r="A6413">
        <f t="shared" si="905"/>
        <v>0.6410002257359203</v>
      </c>
      <c r="B6413" s="2">
        <f t="shared" si="900"/>
        <v>64.099999999995887</v>
      </c>
      <c r="C6413" s="428">
        <f t="shared" si="906"/>
        <v>64.099999999999994</v>
      </c>
      <c r="D6413" s="425">
        <f t="shared" si="901"/>
        <v>0.64100022573596127</v>
      </c>
      <c r="E6413" s="433">
        <f t="shared" si="907"/>
        <v>64.099999999999994</v>
      </c>
      <c r="F6413" s="430">
        <f t="shared" si="902"/>
        <v>0.645558794243693</v>
      </c>
      <c r="G6413" s="439">
        <f t="shared" si="908"/>
        <v>64.099999999999994</v>
      </c>
      <c r="H6413" s="435">
        <f t="shared" si="903"/>
        <v>0.645558794243693</v>
      </c>
      <c r="I6413" s="577">
        <f t="shared" si="908"/>
        <v>64.099999999999994</v>
      </c>
      <c r="J6413" s="573">
        <f t="shared" si="904"/>
        <v>1.0196444528587656</v>
      </c>
    </row>
    <row r="6414" spans="1:10" x14ac:dyDescent="0.25">
      <c r="A6414">
        <f t="shared" si="905"/>
        <v>0.64110022535878153</v>
      </c>
      <c r="B6414" s="2">
        <f t="shared" si="900"/>
        <v>64.109999999995892</v>
      </c>
      <c r="C6414" s="428">
        <f t="shared" si="906"/>
        <v>64.11</v>
      </c>
      <c r="D6414" s="425">
        <f t="shared" si="901"/>
        <v>0.64110022535882261</v>
      </c>
      <c r="E6414" s="433">
        <f t="shared" si="907"/>
        <v>64.11</v>
      </c>
      <c r="F6414" s="430">
        <f t="shared" si="902"/>
        <v>0.64565670814111131</v>
      </c>
      <c r="G6414" s="439">
        <f t="shared" si="908"/>
        <v>64.11</v>
      </c>
      <c r="H6414" s="435">
        <f t="shared" si="903"/>
        <v>0.64565670814111131</v>
      </c>
      <c r="I6414" s="577">
        <f t="shared" si="908"/>
        <v>64.11</v>
      </c>
      <c r="J6414" s="573">
        <f t="shared" si="904"/>
        <v>1.0197301162394456</v>
      </c>
    </row>
    <row r="6415" spans="1:10" x14ac:dyDescent="0.25">
      <c r="A6415">
        <f t="shared" si="905"/>
        <v>0.64120022498229268</v>
      </c>
      <c r="B6415" s="2">
        <f t="shared" si="900"/>
        <v>64.119999999995898</v>
      </c>
      <c r="C6415" s="428">
        <f t="shared" si="906"/>
        <v>64.12</v>
      </c>
      <c r="D6415" s="425">
        <f t="shared" si="901"/>
        <v>0.64120022498233364</v>
      </c>
      <c r="E6415" s="433">
        <f t="shared" si="907"/>
        <v>64.12</v>
      </c>
      <c r="F6415" s="430">
        <f t="shared" si="902"/>
        <v>0.64575462306473641</v>
      </c>
      <c r="G6415" s="439">
        <f t="shared" si="908"/>
        <v>64.12</v>
      </c>
      <c r="H6415" s="435">
        <f t="shared" si="903"/>
        <v>0.64575462306473641</v>
      </c>
      <c r="I6415" s="577">
        <f t="shared" si="908"/>
        <v>64.12</v>
      </c>
      <c r="J6415" s="573">
        <f t="shared" si="904"/>
        <v>1.01981578070574</v>
      </c>
    </row>
    <row r="6416" spans="1:10" x14ac:dyDescent="0.25">
      <c r="A6416">
        <f t="shared" si="905"/>
        <v>0.6413002246064522</v>
      </c>
      <c r="B6416" s="2">
        <f t="shared" si="900"/>
        <v>64.129999999995903</v>
      </c>
      <c r="C6416" s="428">
        <f t="shared" si="906"/>
        <v>64.13</v>
      </c>
      <c r="D6416" s="425">
        <f t="shared" si="901"/>
        <v>0.64130022460649316</v>
      </c>
      <c r="E6416" s="433">
        <f t="shared" si="907"/>
        <v>64.13</v>
      </c>
      <c r="F6416" s="430">
        <f t="shared" si="902"/>
        <v>0.64585253901403716</v>
      </c>
      <c r="G6416" s="439">
        <f t="shared" si="908"/>
        <v>64.13</v>
      </c>
      <c r="H6416" s="435">
        <f t="shared" si="903"/>
        <v>0.64585253901403716</v>
      </c>
      <c r="I6416" s="577">
        <f t="shared" si="908"/>
        <v>64.13</v>
      </c>
      <c r="J6416" s="573">
        <f t="shared" si="904"/>
        <v>1.0199014462575247</v>
      </c>
    </row>
    <row r="6417" spans="1:10" x14ac:dyDescent="0.25">
      <c r="A6417">
        <f t="shared" si="905"/>
        <v>0.64140022423125909</v>
      </c>
      <c r="B6417" s="2">
        <f t="shared" si="900"/>
        <v>64.139999999995908</v>
      </c>
      <c r="C6417" s="428">
        <f t="shared" si="906"/>
        <v>64.14</v>
      </c>
      <c r="D6417" s="425">
        <f t="shared" si="901"/>
        <v>0.64140022423130005</v>
      </c>
      <c r="E6417" s="433">
        <f t="shared" si="907"/>
        <v>64.14</v>
      </c>
      <c r="F6417" s="430">
        <f t="shared" si="902"/>
        <v>0.64595045598848311</v>
      </c>
      <c r="G6417" s="439">
        <f t="shared" si="908"/>
        <v>64.14</v>
      </c>
      <c r="H6417" s="435">
        <f t="shared" si="903"/>
        <v>0.64595045598848311</v>
      </c>
      <c r="I6417" s="577">
        <f t="shared" si="908"/>
        <v>64.14</v>
      </c>
      <c r="J6417" s="573">
        <f t="shared" si="904"/>
        <v>1.0199871128946771</v>
      </c>
    </row>
    <row r="6418" spans="1:10" x14ac:dyDescent="0.25">
      <c r="A6418">
        <f t="shared" si="905"/>
        <v>0.64150022385671224</v>
      </c>
      <c r="B6418" s="2">
        <f t="shared" si="900"/>
        <v>64.149999999995913</v>
      </c>
      <c r="C6418" s="428">
        <f t="shared" si="906"/>
        <v>64.150000000000006</v>
      </c>
      <c r="D6418" s="425">
        <f t="shared" si="901"/>
        <v>0.6415002238567532</v>
      </c>
      <c r="E6418" s="433">
        <f t="shared" si="907"/>
        <v>64.150000000000006</v>
      </c>
      <c r="F6418" s="430">
        <f t="shared" si="902"/>
        <v>0.64604837398754367</v>
      </c>
      <c r="G6418" s="439">
        <f t="shared" si="908"/>
        <v>64.150000000000006</v>
      </c>
      <c r="H6418" s="435">
        <f t="shared" si="903"/>
        <v>0.64604837398754367</v>
      </c>
      <c r="I6418" s="577">
        <f t="shared" si="908"/>
        <v>64.150000000000006</v>
      </c>
      <c r="J6418" s="573">
        <f t="shared" si="904"/>
        <v>1.0200727806170735</v>
      </c>
    </row>
    <row r="6419" spans="1:10" x14ac:dyDescent="0.25">
      <c r="A6419">
        <f t="shared" si="905"/>
        <v>0.64160022348281043</v>
      </c>
      <c r="B6419" s="2">
        <f t="shared" si="900"/>
        <v>64.159999999995918</v>
      </c>
      <c r="C6419" s="428">
        <f t="shared" si="906"/>
        <v>64.16</v>
      </c>
      <c r="D6419" s="425">
        <f t="shared" si="901"/>
        <v>0.64160022348285117</v>
      </c>
      <c r="E6419" s="433">
        <f t="shared" si="907"/>
        <v>64.16</v>
      </c>
      <c r="F6419" s="430">
        <f t="shared" si="902"/>
        <v>0.6461462930106886</v>
      </c>
      <c r="G6419" s="439">
        <f t="shared" si="908"/>
        <v>64.16</v>
      </c>
      <c r="H6419" s="435">
        <f t="shared" si="903"/>
        <v>0.6461462930106886</v>
      </c>
      <c r="I6419" s="577">
        <f t="shared" si="908"/>
        <v>64.16</v>
      </c>
      <c r="J6419" s="573">
        <f t="shared" si="904"/>
        <v>1.0201584494245912</v>
      </c>
    </row>
    <row r="6420" spans="1:10" x14ac:dyDescent="0.25">
      <c r="A6420">
        <f t="shared" si="905"/>
        <v>0.64170022310955266</v>
      </c>
      <c r="B6420" s="2">
        <f t="shared" si="900"/>
        <v>64.169999999995923</v>
      </c>
      <c r="C6420" s="428">
        <f t="shared" si="906"/>
        <v>64.17</v>
      </c>
      <c r="D6420" s="425">
        <f t="shared" si="901"/>
        <v>0.6417002231095934</v>
      </c>
      <c r="E6420" s="433">
        <f t="shared" si="907"/>
        <v>64.17</v>
      </c>
      <c r="F6420" s="430">
        <f t="shared" si="902"/>
        <v>0.64624421305738833</v>
      </c>
      <c r="G6420" s="439">
        <f t="shared" si="908"/>
        <v>64.17</v>
      </c>
      <c r="H6420" s="435">
        <f t="shared" si="903"/>
        <v>0.64624421305738833</v>
      </c>
      <c r="I6420" s="577">
        <f t="shared" si="908"/>
        <v>64.17</v>
      </c>
      <c r="J6420" s="573">
        <f t="shared" si="904"/>
        <v>1.0202441193171061</v>
      </c>
    </row>
    <row r="6421" spans="1:10" x14ac:dyDescent="0.25">
      <c r="A6421">
        <f t="shared" si="905"/>
        <v>0.6418002227369376</v>
      </c>
      <c r="B6421" s="2">
        <f t="shared" si="900"/>
        <v>64.179999999995928</v>
      </c>
      <c r="C6421" s="428">
        <f t="shared" si="906"/>
        <v>64.180000000000007</v>
      </c>
      <c r="D6421" s="425">
        <f t="shared" si="901"/>
        <v>0.64180022273697823</v>
      </c>
      <c r="E6421" s="433">
        <f t="shared" si="907"/>
        <v>64.180000000000007</v>
      </c>
      <c r="F6421" s="430">
        <f t="shared" si="902"/>
        <v>0.64634213412711283</v>
      </c>
      <c r="G6421" s="439">
        <f t="shared" si="908"/>
        <v>64.180000000000007</v>
      </c>
      <c r="H6421" s="435">
        <f t="shared" si="903"/>
        <v>0.64634213412711283</v>
      </c>
      <c r="I6421" s="577">
        <f t="shared" si="908"/>
        <v>64.180000000000007</v>
      </c>
      <c r="J6421" s="573">
        <f t="shared" si="904"/>
        <v>1.0203297902944963</v>
      </c>
    </row>
    <row r="6422" spans="1:10" x14ac:dyDescent="0.25">
      <c r="A6422">
        <f t="shared" si="905"/>
        <v>0.64190022236496413</v>
      </c>
      <c r="B6422" s="2">
        <f t="shared" si="900"/>
        <v>64.189999999995933</v>
      </c>
      <c r="C6422" s="428">
        <f t="shared" si="906"/>
        <v>64.19</v>
      </c>
      <c r="D6422" s="425">
        <f t="shared" si="901"/>
        <v>0.64190022236500488</v>
      </c>
      <c r="E6422" s="433">
        <f t="shared" si="907"/>
        <v>64.19</v>
      </c>
      <c r="F6422" s="430">
        <f t="shared" si="902"/>
        <v>0.64644005621933309</v>
      </c>
      <c r="G6422" s="439">
        <f t="shared" si="908"/>
        <v>64.19</v>
      </c>
      <c r="H6422" s="435">
        <f t="shared" si="903"/>
        <v>0.64644005621933309</v>
      </c>
      <c r="I6422" s="577">
        <f t="shared" si="908"/>
        <v>64.19</v>
      </c>
      <c r="J6422" s="573">
        <f t="shared" si="904"/>
        <v>1.0204154623566373</v>
      </c>
    </row>
    <row r="6423" spans="1:10" x14ac:dyDescent="0.25">
      <c r="A6423">
        <f t="shared" si="905"/>
        <v>0.64200022199363127</v>
      </c>
      <c r="B6423" s="2">
        <f t="shared" si="900"/>
        <v>64.199999999995939</v>
      </c>
      <c r="C6423" s="428">
        <f t="shared" si="906"/>
        <v>64.2</v>
      </c>
      <c r="D6423" s="425">
        <f t="shared" si="901"/>
        <v>0.6420002219936719</v>
      </c>
      <c r="E6423" s="433">
        <f t="shared" si="907"/>
        <v>64.2</v>
      </c>
      <c r="F6423" s="430">
        <f t="shared" si="902"/>
        <v>0.64653797933351986</v>
      </c>
      <c r="G6423" s="439">
        <f t="shared" si="908"/>
        <v>64.2</v>
      </c>
      <c r="H6423" s="435">
        <f t="shared" si="903"/>
        <v>0.64653797933351986</v>
      </c>
      <c r="I6423" s="577">
        <f t="shared" si="908"/>
        <v>64.2</v>
      </c>
      <c r="J6423" s="573">
        <f t="shared" si="904"/>
        <v>1.0205011355034066</v>
      </c>
    </row>
    <row r="6424" spans="1:10" x14ac:dyDescent="0.25">
      <c r="A6424">
        <f t="shared" si="905"/>
        <v>0.64210022162293778</v>
      </c>
      <c r="B6424" s="2">
        <f t="shared" si="900"/>
        <v>64.209999999995944</v>
      </c>
      <c r="C6424" s="428">
        <f t="shared" si="906"/>
        <v>64.209999999999994</v>
      </c>
      <c r="D6424" s="425">
        <f t="shared" si="901"/>
        <v>0.64210022162297831</v>
      </c>
      <c r="E6424" s="433">
        <f t="shared" si="907"/>
        <v>64.209999999999994</v>
      </c>
      <c r="F6424" s="430">
        <f t="shared" si="902"/>
        <v>0.64663590346914457</v>
      </c>
      <c r="G6424" s="439">
        <f t="shared" si="908"/>
        <v>64.209999999999994</v>
      </c>
      <c r="H6424" s="435">
        <f t="shared" si="903"/>
        <v>0.64663590346914457</v>
      </c>
      <c r="I6424" s="577">
        <f t="shared" si="908"/>
        <v>64.209999999999994</v>
      </c>
      <c r="J6424" s="573">
        <f t="shared" si="904"/>
        <v>1.0205868097346806</v>
      </c>
    </row>
    <row r="6425" spans="1:10" x14ac:dyDescent="0.25">
      <c r="A6425">
        <f t="shared" si="905"/>
        <v>0.64220022125288256</v>
      </c>
      <c r="B6425" s="2">
        <f t="shared" si="900"/>
        <v>64.219999999995949</v>
      </c>
      <c r="C6425" s="428">
        <f t="shared" si="906"/>
        <v>64.22</v>
      </c>
      <c r="D6425" s="425">
        <f t="shared" si="901"/>
        <v>0.64220022125292309</v>
      </c>
      <c r="E6425" s="433">
        <f t="shared" si="907"/>
        <v>64.22</v>
      </c>
      <c r="F6425" s="430">
        <f t="shared" si="902"/>
        <v>0.64673382862567852</v>
      </c>
      <c r="G6425" s="439">
        <f t="shared" si="908"/>
        <v>64.22</v>
      </c>
      <c r="H6425" s="435">
        <f t="shared" si="903"/>
        <v>0.64673382862567852</v>
      </c>
      <c r="I6425" s="577">
        <f t="shared" si="908"/>
        <v>64.22</v>
      </c>
      <c r="J6425" s="573">
        <f t="shared" si="904"/>
        <v>1.020672485050337</v>
      </c>
    </row>
    <row r="6426" spans="1:10" x14ac:dyDescent="0.25">
      <c r="A6426">
        <f t="shared" si="905"/>
        <v>0.64230022088346439</v>
      </c>
      <c r="B6426" s="2">
        <f t="shared" si="900"/>
        <v>64.229999999995954</v>
      </c>
      <c r="C6426" s="428">
        <f t="shared" si="906"/>
        <v>64.23</v>
      </c>
      <c r="D6426" s="425">
        <f t="shared" si="901"/>
        <v>0.64230022088350491</v>
      </c>
      <c r="E6426" s="433">
        <f t="shared" si="907"/>
        <v>64.23</v>
      </c>
      <c r="F6426" s="430">
        <f t="shared" si="902"/>
        <v>0.64683175480259381</v>
      </c>
      <c r="G6426" s="439">
        <f t="shared" si="908"/>
        <v>64.23</v>
      </c>
      <c r="H6426" s="435">
        <f t="shared" si="903"/>
        <v>0.64683175480259381</v>
      </c>
      <c r="I6426" s="577">
        <f t="shared" si="908"/>
        <v>64.23</v>
      </c>
      <c r="J6426" s="573">
        <f t="shared" si="904"/>
        <v>1.0207581614502517</v>
      </c>
    </row>
    <row r="6427" spans="1:10" x14ac:dyDescent="0.25">
      <c r="A6427">
        <f t="shared" si="905"/>
        <v>0.64240022051468226</v>
      </c>
      <c r="B6427" s="2">
        <f t="shared" si="900"/>
        <v>64.239999999995959</v>
      </c>
      <c r="C6427" s="428">
        <f t="shared" si="906"/>
        <v>64.239999999999995</v>
      </c>
      <c r="D6427" s="425">
        <f t="shared" si="901"/>
        <v>0.64240022051472256</v>
      </c>
      <c r="E6427" s="433">
        <f t="shared" si="907"/>
        <v>64.239999999999995</v>
      </c>
      <c r="F6427" s="430">
        <f t="shared" si="902"/>
        <v>0.64692968199936207</v>
      </c>
      <c r="G6427" s="439">
        <f t="shared" si="908"/>
        <v>64.239999999999995</v>
      </c>
      <c r="H6427" s="435">
        <f t="shared" si="903"/>
        <v>0.64692968199936207</v>
      </c>
      <c r="I6427" s="577">
        <f t="shared" si="908"/>
        <v>64.239999999999995</v>
      </c>
      <c r="J6427" s="573">
        <f t="shared" si="904"/>
        <v>1.0208438389343022</v>
      </c>
    </row>
    <row r="6428" spans="1:10" x14ac:dyDescent="0.25">
      <c r="A6428">
        <f t="shared" si="905"/>
        <v>0.64250022014653496</v>
      </c>
      <c r="B6428" s="2">
        <f t="shared" si="900"/>
        <v>64.249999999995964</v>
      </c>
      <c r="C6428" s="428">
        <f t="shared" si="906"/>
        <v>64.25</v>
      </c>
      <c r="D6428" s="425">
        <f t="shared" si="901"/>
        <v>0.64250022014657537</v>
      </c>
      <c r="E6428" s="433">
        <f t="shared" si="907"/>
        <v>64.25</v>
      </c>
      <c r="F6428" s="430">
        <f t="shared" si="902"/>
        <v>0.64702761021545618</v>
      </c>
      <c r="G6428" s="439">
        <f t="shared" si="908"/>
        <v>64.25</v>
      </c>
      <c r="H6428" s="435">
        <f t="shared" si="903"/>
        <v>0.64702761021545618</v>
      </c>
      <c r="I6428" s="577">
        <f t="shared" si="908"/>
        <v>64.25</v>
      </c>
      <c r="J6428" s="573">
        <f t="shared" si="904"/>
        <v>1.0209295175023652</v>
      </c>
    </row>
    <row r="6429" spans="1:10" x14ac:dyDescent="0.25">
      <c r="A6429">
        <f t="shared" si="905"/>
        <v>0.64260021977902149</v>
      </c>
      <c r="B6429" s="2">
        <f t="shared" si="900"/>
        <v>64.259999999995969</v>
      </c>
      <c r="C6429" s="428">
        <f t="shared" si="906"/>
        <v>64.260000000000005</v>
      </c>
      <c r="D6429" s="425">
        <f t="shared" si="901"/>
        <v>0.64260021977906179</v>
      </c>
      <c r="E6429" s="433">
        <f t="shared" si="907"/>
        <v>64.260000000000005</v>
      </c>
      <c r="F6429" s="430">
        <f t="shared" si="902"/>
        <v>0.64712553945034845</v>
      </c>
      <c r="G6429" s="439">
        <f t="shared" si="908"/>
        <v>64.260000000000005</v>
      </c>
      <c r="H6429" s="435">
        <f t="shared" si="903"/>
        <v>0.64712553945034845</v>
      </c>
      <c r="I6429" s="577">
        <f t="shared" si="908"/>
        <v>64.260000000000005</v>
      </c>
      <c r="J6429" s="573">
        <f t="shared" si="904"/>
        <v>1.0210151971543178</v>
      </c>
    </row>
    <row r="6430" spans="1:10" x14ac:dyDescent="0.25">
      <c r="A6430">
        <f t="shared" si="905"/>
        <v>0.64270021941214039</v>
      </c>
      <c r="B6430" s="2">
        <f t="shared" si="900"/>
        <v>64.269999999995974</v>
      </c>
      <c r="C6430" s="428">
        <f t="shared" si="906"/>
        <v>64.27</v>
      </c>
      <c r="D6430" s="425">
        <f t="shared" si="901"/>
        <v>0.6427002194121807</v>
      </c>
      <c r="E6430" s="433">
        <f t="shared" si="907"/>
        <v>64.27</v>
      </c>
      <c r="F6430" s="430">
        <f t="shared" si="902"/>
        <v>0.64722346970351186</v>
      </c>
      <c r="G6430" s="439">
        <f t="shared" si="908"/>
        <v>64.27</v>
      </c>
      <c r="H6430" s="435">
        <f t="shared" si="903"/>
        <v>0.64722346970351186</v>
      </c>
      <c r="I6430" s="577">
        <f t="shared" si="908"/>
        <v>64.27</v>
      </c>
      <c r="J6430" s="573">
        <f t="shared" si="904"/>
        <v>1.0211008778900366</v>
      </c>
    </row>
    <row r="6431" spans="1:10" x14ac:dyDescent="0.25">
      <c r="A6431">
        <f t="shared" si="905"/>
        <v>0.64280021904589102</v>
      </c>
      <c r="B6431" s="2">
        <f t="shared" si="900"/>
        <v>64.279999999995979</v>
      </c>
      <c r="C6431" s="428">
        <f t="shared" si="906"/>
        <v>64.28</v>
      </c>
      <c r="D6431" s="425">
        <f t="shared" si="901"/>
        <v>0.64280021904593132</v>
      </c>
      <c r="E6431" s="433">
        <f t="shared" si="907"/>
        <v>64.28</v>
      </c>
      <c r="F6431" s="430">
        <f t="shared" si="902"/>
        <v>0.6473214009744197</v>
      </c>
      <c r="G6431" s="439">
        <f t="shared" si="908"/>
        <v>64.28</v>
      </c>
      <c r="H6431" s="435">
        <f t="shared" si="903"/>
        <v>0.6473214009744197</v>
      </c>
      <c r="I6431" s="577">
        <f t="shared" si="908"/>
        <v>64.28</v>
      </c>
      <c r="J6431" s="573">
        <f t="shared" si="904"/>
        <v>1.0211865597093992</v>
      </c>
    </row>
    <row r="6432" spans="1:10" x14ac:dyDescent="0.25">
      <c r="A6432">
        <f t="shared" si="905"/>
        <v>0.64290021868027192</v>
      </c>
      <c r="B6432" s="2">
        <f t="shared" ref="B6432:B6495" si="909">B6431+0.01</f>
        <v>64.289999999995985</v>
      </c>
      <c r="C6432" s="428">
        <f t="shared" si="906"/>
        <v>64.290000000000006</v>
      </c>
      <c r="D6432" s="425">
        <f t="shared" si="901"/>
        <v>0.64290021868031222</v>
      </c>
      <c r="E6432" s="433">
        <f t="shared" si="907"/>
        <v>64.290000000000006</v>
      </c>
      <c r="F6432" s="430">
        <f t="shared" si="902"/>
        <v>0.6474193332625453</v>
      </c>
      <c r="G6432" s="439">
        <f t="shared" si="908"/>
        <v>64.290000000000006</v>
      </c>
      <c r="H6432" s="435">
        <f t="shared" si="903"/>
        <v>0.6474193332625453</v>
      </c>
      <c r="I6432" s="577">
        <f t="shared" si="908"/>
        <v>64.290000000000006</v>
      </c>
      <c r="J6432" s="573">
        <f t="shared" si="904"/>
        <v>1.0212722426122822</v>
      </c>
    </row>
    <row r="6433" spans="1:10" x14ac:dyDescent="0.25">
      <c r="A6433">
        <f t="shared" si="905"/>
        <v>0.6430002183152822</v>
      </c>
      <c r="B6433" s="2">
        <f t="shared" si="909"/>
        <v>64.29999999999599</v>
      </c>
      <c r="C6433" s="428">
        <f t="shared" si="906"/>
        <v>64.3</v>
      </c>
      <c r="D6433" s="425">
        <f t="shared" si="901"/>
        <v>0.64300021831532228</v>
      </c>
      <c r="E6433" s="433">
        <f t="shared" si="907"/>
        <v>64.3</v>
      </c>
      <c r="F6433" s="430">
        <f t="shared" si="902"/>
        <v>0.64751726656736253</v>
      </c>
      <c r="G6433" s="439">
        <f t="shared" si="908"/>
        <v>64.3</v>
      </c>
      <c r="H6433" s="435">
        <f t="shared" si="903"/>
        <v>0.64751726656736253</v>
      </c>
      <c r="I6433" s="577">
        <f t="shared" si="908"/>
        <v>64.3</v>
      </c>
      <c r="J6433" s="573">
        <f t="shared" si="904"/>
        <v>1.0213579265985622</v>
      </c>
    </row>
    <row r="6434" spans="1:10" x14ac:dyDescent="0.25">
      <c r="A6434">
        <f t="shared" si="905"/>
        <v>0.64310021795092054</v>
      </c>
      <c r="B6434" s="2">
        <f t="shared" si="909"/>
        <v>64.309999999995995</v>
      </c>
      <c r="C6434" s="428">
        <f t="shared" si="906"/>
        <v>64.31</v>
      </c>
      <c r="D6434" s="425">
        <f t="shared" si="901"/>
        <v>0.64310021795096062</v>
      </c>
      <c r="E6434" s="433">
        <f t="shared" si="907"/>
        <v>64.31</v>
      </c>
      <c r="F6434" s="430">
        <f t="shared" si="902"/>
        <v>0.64761520088834523</v>
      </c>
      <c r="G6434" s="439">
        <f t="shared" si="908"/>
        <v>64.31</v>
      </c>
      <c r="H6434" s="435">
        <f t="shared" si="903"/>
        <v>0.64761520088834523</v>
      </c>
      <c r="I6434" s="577">
        <f t="shared" si="908"/>
        <v>64.31</v>
      </c>
      <c r="J6434" s="573">
        <f t="shared" si="904"/>
        <v>1.0214436116681171</v>
      </c>
    </row>
    <row r="6435" spans="1:10" x14ac:dyDescent="0.25">
      <c r="A6435">
        <f t="shared" si="905"/>
        <v>0.64320021758718582</v>
      </c>
      <c r="B6435" s="2">
        <f t="shared" si="909"/>
        <v>64.319999999996</v>
      </c>
      <c r="C6435" s="428">
        <f t="shared" si="906"/>
        <v>64.319999999999993</v>
      </c>
      <c r="D6435" s="425">
        <f t="shared" si="901"/>
        <v>0.64320021758722568</v>
      </c>
      <c r="E6435" s="433">
        <f t="shared" si="907"/>
        <v>64.319999999999993</v>
      </c>
      <c r="F6435" s="430">
        <f t="shared" si="902"/>
        <v>0.64771313622496784</v>
      </c>
      <c r="G6435" s="439">
        <f t="shared" si="908"/>
        <v>64.319999999999993</v>
      </c>
      <c r="H6435" s="435">
        <f t="shared" si="903"/>
        <v>0.64771313622496784</v>
      </c>
      <c r="I6435" s="577">
        <f t="shared" si="908"/>
        <v>64.319999999999993</v>
      </c>
      <c r="J6435" s="573">
        <f t="shared" si="904"/>
        <v>1.0215292978208232</v>
      </c>
    </row>
    <row r="6436" spans="1:10" x14ac:dyDescent="0.25">
      <c r="A6436">
        <f t="shared" si="905"/>
        <v>0.64330021722407715</v>
      </c>
      <c r="B6436" s="2">
        <f t="shared" si="909"/>
        <v>64.329999999996005</v>
      </c>
      <c r="C6436" s="428">
        <f t="shared" si="906"/>
        <v>64.33</v>
      </c>
      <c r="D6436" s="425">
        <f t="shared" si="901"/>
        <v>0.6433002172241169</v>
      </c>
      <c r="E6436" s="433">
        <f t="shared" si="907"/>
        <v>64.33</v>
      </c>
      <c r="F6436" s="430">
        <f t="shared" si="902"/>
        <v>0.64781107257670523</v>
      </c>
      <c r="G6436" s="439">
        <f t="shared" si="908"/>
        <v>64.33</v>
      </c>
      <c r="H6436" s="435">
        <f t="shared" si="903"/>
        <v>0.64781107257670523</v>
      </c>
      <c r="I6436" s="577">
        <f t="shared" si="908"/>
        <v>64.33</v>
      </c>
      <c r="J6436" s="573">
        <f t="shared" si="904"/>
        <v>1.0216149850565581</v>
      </c>
    </row>
    <row r="6437" spans="1:10" x14ac:dyDescent="0.25">
      <c r="A6437">
        <f t="shared" si="905"/>
        <v>0.64340021686159321</v>
      </c>
      <c r="B6437" s="2">
        <f t="shared" si="909"/>
        <v>64.33999999999601</v>
      </c>
      <c r="C6437" s="428">
        <f t="shared" si="906"/>
        <v>64.34</v>
      </c>
      <c r="D6437" s="425">
        <f t="shared" si="901"/>
        <v>0.64340021686163307</v>
      </c>
      <c r="E6437" s="433">
        <f t="shared" si="907"/>
        <v>64.34</v>
      </c>
      <c r="F6437" s="430">
        <f t="shared" si="902"/>
        <v>0.6479090099430318</v>
      </c>
      <c r="G6437" s="439">
        <f t="shared" si="908"/>
        <v>64.34</v>
      </c>
      <c r="H6437" s="435">
        <f t="shared" si="903"/>
        <v>0.6479090099430318</v>
      </c>
      <c r="I6437" s="577">
        <f t="shared" si="908"/>
        <v>64.34</v>
      </c>
      <c r="J6437" s="573">
        <f t="shared" si="904"/>
        <v>1.0217006733751985</v>
      </c>
    </row>
    <row r="6438" spans="1:10" x14ac:dyDescent="0.25">
      <c r="A6438">
        <f t="shared" si="905"/>
        <v>0.64350021649973288</v>
      </c>
      <c r="B6438" s="2">
        <f t="shared" si="909"/>
        <v>64.349999999996015</v>
      </c>
      <c r="C6438" s="428">
        <f t="shared" si="906"/>
        <v>64.349999999999994</v>
      </c>
      <c r="D6438" s="425">
        <f t="shared" si="901"/>
        <v>0.64350021649977274</v>
      </c>
      <c r="E6438" s="433">
        <f t="shared" si="907"/>
        <v>64.349999999999994</v>
      </c>
      <c r="F6438" s="430">
        <f t="shared" si="902"/>
        <v>0.64800694832342287</v>
      </c>
      <c r="G6438" s="439">
        <f t="shared" si="908"/>
        <v>64.349999999999994</v>
      </c>
      <c r="H6438" s="435">
        <f t="shared" si="903"/>
        <v>0.64800694832342287</v>
      </c>
      <c r="I6438" s="577">
        <f t="shared" si="908"/>
        <v>64.349999999999994</v>
      </c>
      <c r="J6438" s="573">
        <f t="shared" si="904"/>
        <v>1.0217863627766219</v>
      </c>
    </row>
    <row r="6439" spans="1:10" x14ac:dyDescent="0.25">
      <c r="A6439">
        <f t="shared" si="905"/>
        <v>0.64360021613849516</v>
      </c>
      <c r="B6439" s="2">
        <f t="shared" si="909"/>
        <v>64.35999999999602</v>
      </c>
      <c r="C6439" s="428">
        <f t="shared" si="906"/>
        <v>64.36</v>
      </c>
      <c r="D6439" s="425">
        <f t="shared" si="901"/>
        <v>0.64360021613853513</v>
      </c>
      <c r="E6439" s="433">
        <f t="shared" si="907"/>
        <v>64.36</v>
      </c>
      <c r="F6439" s="430">
        <f t="shared" si="902"/>
        <v>0.64810488771735397</v>
      </c>
      <c r="G6439" s="439">
        <f t="shared" si="908"/>
        <v>64.36</v>
      </c>
      <c r="H6439" s="435">
        <f t="shared" si="903"/>
        <v>0.64810488771735397</v>
      </c>
      <c r="I6439" s="577">
        <f t="shared" si="908"/>
        <v>64.36</v>
      </c>
      <c r="J6439" s="573">
        <f t="shared" si="904"/>
        <v>1.0218720532607051</v>
      </c>
    </row>
    <row r="6440" spans="1:10" x14ac:dyDescent="0.25">
      <c r="A6440">
        <f t="shared" si="905"/>
        <v>0.64370021577787917</v>
      </c>
      <c r="B6440" s="2">
        <f t="shared" si="909"/>
        <v>64.369999999996026</v>
      </c>
      <c r="C6440" s="428">
        <f t="shared" si="906"/>
        <v>64.37</v>
      </c>
      <c r="D6440" s="425">
        <f t="shared" si="901"/>
        <v>0.64370021577791892</v>
      </c>
      <c r="E6440" s="433">
        <f t="shared" si="907"/>
        <v>64.37</v>
      </c>
      <c r="F6440" s="430">
        <f t="shared" si="902"/>
        <v>0.64820282812430086</v>
      </c>
      <c r="G6440" s="439">
        <f t="shared" si="908"/>
        <v>64.37</v>
      </c>
      <c r="H6440" s="435">
        <f t="shared" si="903"/>
        <v>0.64820282812430086</v>
      </c>
      <c r="I6440" s="577">
        <f t="shared" si="908"/>
        <v>64.37</v>
      </c>
      <c r="J6440" s="573">
        <f t="shared" si="904"/>
        <v>1.0219577448273256</v>
      </c>
    </row>
    <row r="6441" spans="1:10" x14ac:dyDescent="0.25">
      <c r="A6441">
        <f t="shared" si="905"/>
        <v>0.64380021541788335</v>
      </c>
      <c r="B6441" s="2">
        <f t="shared" si="909"/>
        <v>64.379999999996031</v>
      </c>
      <c r="C6441" s="428">
        <f t="shared" si="906"/>
        <v>64.38</v>
      </c>
      <c r="D6441" s="425">
        <f t="shared" si="901"/>
        <v>0.64380021541792298</v>
      </c>
      <c r="E6441" s="433">
        <f t="shared" si="907"/>
        <v>64.38</v>
      </c>
      <c r="F6441" s="430">
        <f t="shared" si="902"/>
        <v>0.64830076954373905</v>
      </c>
      <c r="G6441" s="439">
        <f t="shared" si="908"/>
        <v>64.38</v>
      </c>
      <c r="H6441" s="435">
        <f t="shared" si="903"/>
        <v>0.64830076954373905</v>
      </c>
      <c r="I6441" s="577">
        <f t="shared" si="908"/>
        <v>64.38</v>
      </c>
      <c r="J6441" s="573">
        <f t="shared" si="904"/>
        <v>1.0220434374763596</v>
      </c>
    </row>
    <row r="6442" spans="1:10" x14ac:dyDescent="0.25">
      <c r="A6442">
        <f t="shared" si="905"/>
        <v>0.64390021505850681</v>
      </c>
      <c r="B6442" s="2">
        <f t="shared" si="909"/>
        <v>64.389999999996036</v>
      </c>
      <c r="C6442" s="428">
        <f t="shared" si="906"/>
        <v>64.39</v>
      </c>
      <c r="D6442" s="425">
        <f t="shared" si="901"/>
        <v>0.64390021505854655</v>
      </c>
      <c r="E6442" s="433">
        <f t="shared" si="907"/>
        <v>64.39</v>
      </c>
      <c r="F6442" s="430">
        <f t="shared" si="902"/>
        <v>0.64839871197514531</v>
      </c>
      <c r="G6442" s="439">
        <f t="shared" si="908"/>
        <v>64.39</v>
      </c>
      <c r="H6442" s="435">
        <f t="shared" si="903"/>
        <v>0.64839871197514531</v>
      </c>
      <c r="I6442" s="577">
        <f t="shared" si="908"/>
        <v>64.39</v>
      </c>
      <c r="J6442" s="573">
        <f t="shared" si="904"/>
        <v>1.0221291312076857</v>
      </c>
    </row>
    <row r="6443" spans="1:10" x14ac:dyDescent="0.25">
      <c r="A6443">
        <f t="shared" si="905"/>
        <v>0.64400021469974855</v>
      </c>
      <c r="B6443" s="2">
        <f t="shared" si="909"/>
        <v>64.399999999996041</v>
      </c>
      <c r="C6443" s="428">
        <f t="shared" si="906"/>
        <v>64.400000000000006</v>
      </c>
      <c r="D6443" s="425">
        <f t="shared" si="901"/>
        <v>0.6440002146997883</v>
      </c>
      <c r="E6443" s="433">
        <f t="shared" si="907"/>
        <v>64.400000000000006</v>
      </c>
      <c r="F6443" s="430">
        <f t="shared" si="902"/>
        <v>0.64849665541799606</v>
      </c>
      <c r="G6443" s="439">
        <f t="shared" si="908"/>
        <v>64.400000000000006</v>
      </c>
      <c r="H6443" s="435">
        <f t="shared" si="903"/>
        <v>0.64849665541799606</v>
      </c>
      <c r="I6443" s="577">
        <f t="shared" si="908"/>
        <v>64.400000000000006</v>
      </c>
      <c r="J6443" s="573">
        <f t="shared" si="904"/>
        <v>1.0222148260211801</v>
      </c>
    </row>
    <row r="6444" spans="1:10" x14ac:dyDescent="0.25">
      <c r="A6444">
        <f t="shared" si="905"/>
        <v>0.64410021434160747</v>
      </c>
      <c r="B6444" s="2">
        <f t="shared" si="909"/>
        <v>64.409999999996046</v>
      </c>
      <c r="C6444" s="428">
        <f t="shared" si="906"/>
        <v>64.41</v>
      </c>
      <c r="D6444" s="425">
        <f t="shared" si="901"/>
        <v>0.64410021434164699</v>
      </c>
      <c r="E6444" s="433">
        <f t="shared" si="907"/>
        <v>64.41</v>
      </c>
      <c r="F6444" s="430">
        <f t="shared" si="902"/>
        <v>0.64859459987176771</v>
      </c>
      <c r="G6444" s="439">
        <f t="shared" si="908"/>
        <v>64.41</v>
      </c>
      <c r="H6444" s="435">
        <f t="shared" si="903"/>
        <v>0.64859459987176771</v>
      </c>
      <c r="I6444" s="577">
        <f t="shared" si="908"/>
        <v>64.41</v>
      </c>
      <c r="J6444" s="573">
        <f t="shared" si="904"/>
        <v>1.0223005219167203</v>
      </c>
    </row>
    <row r="6445" spans="1:10" x14ac:dyDescent="0.25">
      <c r="A6445">
        <f t="shared" si="905"/>
        <v>0.64420021398408223</v>
      </c>
      <c r="B6445" s="2">
        <f t="shared" si="909"/>
        <v>64.419999999996051</v>
      </c>
      <c r="C6445" s="428">
        <f t="shared" si="906"/>
        <v>64.42</v>
      </c>
      <c r="D6445" s="425">
        <f t="shared" si="901"/>
        <v>0.64420021398412186</v>
      </c>
      <c r="E6445" s="433">
        <f t="shared" si="907"/>
        <v>64.42</v>
      </c>
      <c r="F6445" s="430">
        <f t="shared" si="902"/>
        <v>0.64869254533593812</v>
      </c>
      <c r="G6445" s="439">
        <f t="shared" si="908"/>
        <v>64.42</v>
      </c>
      <c r="H6445" s="435">
        <f t="shared" si="903"/>
        <v>0.64869254533593812</v>
      </c>
      <c r="I6445" s="577">
        <f t="shared" si="908"/>
        <v>64.42</v>
      </c>
      <c r="J6445" s="573">
        <f t="shared" si="904"/>
        <v>1.0223862188941835</v>
      </c>
    </row>
    <row r="6446" spans="1:10" x14ac:dyDescent="0.25">
      <c r="A6446">
        <f t="shared" si="905"/>
        <v>0.64430021362717205</v>
      </c>
      <c r="B6446" s="2">
        <f t="shared" si="909"/>
        <v>64.429999999996056</v>
      </c>
      <c r="C6446" s="428">
        <f t="shared" si="906"/>
        <v>64.430000000000007</v>
      </c>
      <c r="D6446" s="425">
        <f t="shared" si="901"/>
        <v>0.64430021362721157</v>
      </c>
      <c r="E6446" s="433">
        <f t="shared" si="907"/>
        <v>64.430000000000007</v>
      </c>
      <c r="F6446" s="430">
        <f t="shared" si="902"/>
        <v>0.64879049180998405</v>
      </c>
      <c r="G6446" s="439">
        <f t="shared" si="908"/>
        <v>64.430000000000007</v>
      </c>
      <c r="H6446" s="435">
        <f t="shared" si="903"/>
        <v>0.64879049180998405</v>
      </c>
      <c r="I6446" s="577">
        <f t="shared" si="908"/>
        <v>64.430000000000007</v>
      </c>
      <c r="J6446" s="573">
        <f t="shared" si="904"/>
        <v>1.0224719169534471</v>
      </c>
    </row>
    <row r="6447" spans="1:10" x14ac:dyDescent="0.25">
      <c r="A6447">
        <f t="shared" si="905"/>
        <v>0.6444002132708756</v>
      </c>
      <c r="B6447" s="2">
        <f t="shared" si="909"/>
        <v>64.439999999996061</v>
      </c>
      <c r="C6447" s="428">
        <f t="shared" si="906"/>
        <v>64.44</v>
      </c>
      <c r="D6447" s="425">
        <f t="shared" si="901"/>
        <v>0.64440021327091501</v>
      </c>
      <c r="E6447" s="433">
        <f t="shared" si="907"/>
        <v>64.44</v>
      </c>
      <c r="F6447" s="430">
        <f t="shared" si="902"/>
        <v>0.64888843929338313</v>
      </c>
      <c r="G6447" s="439">
        <f t="shared" si="908"/>
        <v>64.44</v>
      </c>
      <c r="H6447" s="435">
        <f t="shared" si="903"/>
        <v>0.64888843929338313</v>
      </c>
      <c r="I6447" s="577">
        <f t="shared" si="908"/>
        <v>64.44</v>
      </c>
      <c r="J6447" s="573">
        <f t="shared" si="904"/>
        <v>1.0225576160943881</v>
      </c>
    </row>
    <row r="6448" spans="1:10" x14ac:dyDescent="0.25">
      <c r="A6448">
        <f t="shared" si="905"/>
        <v>0.64450021291519199</v>
      </c>
      <c r="B6448" s="2">
        <f t="shared" si="909"/>
        <v>64.449999999996066</v>
      </c>
      <c r="C6448" s="428">
        <f t="shared" si="906"/>
        <v>64.45</v>
      </c>
      <c r="D6448" s="425">
        <f t="shared" si="901"/>
        <v>0.6445002129152313</v>
      </c>
      <c r="E6448" s="433">
        <f t="shared" si="907"/>
        <v>64.45</v>
      </c>
      <c r="F6448" s="430">
        <f t="shared" si="902"/>
        <v>0.64898638778561379</v>
      </c>
      <c r="G6448" s="439">
        <f t="shared" si="908"/>
        <v>64.45</v>
      </c>
      <c r="H6448" s="435">
        <f t="shared" si="903"/>
        <v>0.64898638778561379</v>
      </c>
      <c r="I6448" s="577">
        <f t="shared" si="908"/>
        <v>64.45</v>
      </c>
      <c r="J6448" s="573">
        <f t="shared" si="904"/>
        <v>1.022643316316884</v>
      </c>
    </row>
    <row r="6449" spans="1:10" x14ac:dyDescent="0.25">
      <c r="A6449">
        <f t="shared" si="905"/>
        <v>0.64460021256012001</v>
      </c>
      <c r="B6449" s="2">
        <f t="shared" si="909"/>
        <v>64.459999999996072</v>
      </c>
      <c r="C6449" s="428">
        <f t="shared" si="906"/>
        <v>64.459999999999994</v>
      </c>
      <c r="D6449" s="425">
        <f t="shared" si="901"/>
        <v>0.6446002125601592</v>
      </c>
      <c r="E6449" s="433">
        <f t="shared" si="907"/>
        <v>64.459999999999994</v>
      </c>
      <c r="F6449" s="430">
        <f t="shared" si="902"/>
        <v>0.64908433728615367</v>
      </c>
      <c r="G6449" s="439">
        <f t="shared" si="908"/>
        <v>64.459999999999994</v>
      </c>
      <c r="H6449" s="435">
        <f t="shared" si="903"/>
        <v>0.64908433728615367</v>
      </c>
      <c r="I6449" s="577">
        <f t="shared" si="908"/>
        <v>64.459999999999994</v>
      </c>
      <c r="J6449" s="573">
        <f t="shared" si="904"/>
        <v>1.0227290176208121</v>
      </c>
    </row>
    <row r="6450" spans="1:10" x14ac:dyDescent="0.25">
      <c r="A6450">
        <f t="shared" si="905"/>
        <v>0.64470021220565843</v>
      </c>
      <c r="B6450" s="2">
        <f t="shared" si="909"/>
        <v>64.469999999996077</v>
      </c>
      <c r="C6450" s="428">
        <f t="shared" si="906"/>
        <v>64.47</v>
      </c>
      <c r="D6450" s="425">
        <f t="shared" si="901"/>
        <v>0.64470021220569762</v>
      </c>
      <c r="E6450" s="433">
        <f t="shared" si="907"/>
        <v>64.47</v>
      </c>
      <c r="F6450" s="430">
        <f t="shared" si="902"/>
        <v>0.64918228779448139</v>
      </c>
      <c r="G6450" s="439">
        <f t="shared" si="908"/>
        <v>64.47</v>
      </c>
      <c r="H6450" s="435">
        <f t="shared" si="903"/>
        <v>0.64918228779448139</v>
      </c>
      <c r="I6450" s="577">
        <f t="shared" si="908"/>
        <v>64.47</v>
      </c>
      <c r="J6450" s="573">
        <f t="shared" si="904"/>
        <v>1.02281472000605</v>
      </c>
    </row>
    <row r="6451" spans="1:10" x14ac:dyDescent="0.25">
      <c r="A6451">
        <f t="shared" si="905"/>
        <v>0.64480021185180658</v>
      </c>
      <c r="B6451" s="2">
        <f t="shared" si="909"/>
        <v>64.479999999996082</v>
      </c>
      <c r="C6451" s="428">
        <f t="shared" si="906"/>
        <v>64.48</v>
      </c>
      <c r="D6451" s="425">
        <f t="shared" si="901"/>
        <v>0.64480021185184566</v>
      </c>
      <c r="E6451" s="433">
        <f t="shared" si="907"/>
        <v>64.48</v>
      </c>
      <c r="F6451" s="430">
        <f t="shared" si="902"/>
        <v>0.64928023931007606</v>
      </c>
      <c r="G6451" s="439">
        <f t="shared" si="908"/>
        <v>64.48</v>
      </c>
      <c r="H6451" s="435">
        <f t="shared" si="903"/>
        <v>0.64928023931007606</v>
      </c>
      <c r="I6451" s="577">
        <f t="shared" si="908"/>
        <v>64.48</v>
      </c>
      <c r="J6451" s="573">
        <f t="shared" si="904"/>
        <v>1.0229004234724743</v>
      </c>
    </row>
    <row r="6452" spans="1:10" x14ac:dyDescent="0.25">
      <c r="A6452">
        <f t="shared" si="905"/>
        <v>0.64490021149856291</v>
      </c>
      <c r="B6452" s="2">
        <f t="shared" si="909"/>
        <v>64.489999999996087</v>
      </c>
      <c r="C6452" s="428">
        <f t="shared" si="906"/>
        <v>64.489999999999995</v>
      </c>
      <c r="D6452" s="425">
        <f t="shared" si="901"/>
        <v>0.64490021149860211</v>
      </c>
      <c r="E6452" s="433">
        <f t="shared" si="907"/>
        <v>64.489999999999995</v>
      </c>
      <c r="F6452" s="430">
        <f t="shared" si="902"/>
        <v>0.64937819183241607</v>
      </c>
      <c r="G6452" s="439">
        <f t="shared" si="908"/>
        <v>64.489999999999995</v>
      </c>
      <c r="H6452" s="435">
        <f t="shared" si="903"/>
        <v>0.64937819183241607</v>
      </c>
      <c r="I6452" s="577">
        <f t="shared" si="908"/>
        <v>64.489999999999995</v>
      </c>
      <c r="J6452" s="573">
        <f t="shared" si="904"/>
        <v>1.022986128019963</v>
      </c>
    </row>
    <row r="6453" spans="1:10" x14ac:dyDescent="0.25">
      <c r="A6453">
        <f t="shared" si="905"/>
        <v>0.64500021114592687</v>
      </c>
      <c r="B6453" s="2">
        <f t="shared" si="909"/>
        <v>64.499999999996092</v>
      </c>
      <c r="C6453" s="428">
        <f t="shared" si="906"/>
        <v>64.5</v>
      </c>
      <c r="D6453" s="425">
        <f t="shared" si="901"/>
        <v>0.64500021114596584</v>
      </c>
      <c r="E6453" s="433">
        <f t="shared" si="907"/>
        <v>64.5</v>
      </c>
      <c r="F6453" s="430">
        <f t="shared" si="902"/>
        <v>0.64947614536098142</v>
      </c>
      <c r="G6453" s="439">
        <f t="shared" si="908"/>
        <v>64.5</v>
      </c>
      <c r="H6453" s="435">
        <f t="shared" si="903"/>
        <v>0.64947614536098142</v>
      </c>
      <c r="I6453" s="577">
        <f t="shared" si="908"/>
        <v>64.5</v>
      </c>
      <c r="J6453" s="573">
        <f t="shared" si="904"/>
        <v>1.0230718336483933</v>
      </c>
    </row>
    <row r="6454" spans="1:10" x14ac:dyDescent="0.25">
      <c r="A6454">
        <f t="shared" si="905"/>
        <v>0.64510021079389679</v>
      </c>
      <c r="B6454" s="2">
        <f t="shared" si="909"/>
        <v>64.509999999996097</v>
      </c>
      <c r="C6454" s="428">
        <f t="shared" si="906"/>
        <v>64.510000000000005</v>
      </c>
      <c r="D6454" s="425">
        <f t="shared" si="901"/>
        <v>0.64510021079393598</v>
      </c>
      <c r="E6454" s="433">
        <f t="shared" si="907"/>
        <v>64.510000000000005</v>
      </c>
      <c r="F6454" s="430">
        <f t="shared" si="902"/>
        <v>0.64957409989525128</v>
      </c>
      <c r="G6454" s="439">
        <f t="shared" si="908"/>
        <v>64.510000000000005</v>
      </c>
      <c r="H6454" s="435">
        <f t="shared" si="903"/>
        <v>0.64957409989525128</v>
      </c>
      <c r="I6454" s="577">
        <f t="shared" si="908"/>
        <v>64.510000000000005</v>
      </c>
      <c r="J6454" s="573">
        <f t="shared" si="904"/>
        <v>1.0231575403576425</v>
      </c>
    </row>
    <row r="6455" spans="1:10" x14ac:dyDescent="0.25">
      <c r="A6455">
        <f t="shared" si="905"/>
        <v>0.64520021044247211</v>
      </c>
      <c r="B6455" s="2">
        <f t="shared" si="909"/>
        <v>64.519999999996102</v>
      </c>
      <c r="C6455" s="428">
        <f t="shared" si="906"/>
        <v>64.52</v>
      </c>
      <c r="D6455" s="425">
        <f t="shared" si="901"/>
        <v>0.64520021044251097</v>
      </c>
      <c r="E6455" s="433">
        <f t="shared" si="907"/>
        <v>64.52</v>
      </c>
      <c r="F6455" s="430">
        <f t="shared" si="902"/>
        <v>0.64967205543470541</v>
      </c>
      <c r="G6455" s="439">
        <f t="shared" si="908"/>
        <v>64.52</v>
      </c>
      <c r="H6455" s="435">
        <f t="shared" si="903"/>
        <v>0.64967205543470541</v>
      </c>
      <c r="I6455" s="577">
        <f t="shared" si="908"/>
        <v>64.52</v>
      </c>
      <c r="J6455" s="573">
        <f t="shared" si="904"/>
        <v>1.0232432481475882</v>
      </c>
    </row>
    <row r="6456" spans="1:10" x14ac:dyDescent="0.25">
      <c r="A6456">
        <f t="shared" si="905"/>
        <v>0.64530021009165139</v>
      </c>
      <c r="B6456" s="2">
        <f t="shared" si="909"/>
        <v>64.529999999996107</v>
      </c>
      <c r="C6456" s="428">
        <f t="shared" si="906"/>
        <v>64.53</v>
      </c>
      <c r="D6456" s="425">
        <f t="shared" si="901"/>
        <v>0.64530021009169036</v>
      </c>
      <c r="E6456" s="433">
        <f t="shared" si="907"/>
        <v>64.53</v>
      </c>
      <c r="F6456" s="430">
        <f t="shared" si="902"/>
        <v>0.64977001197882411</v>
      </c>
      <c r="G6456" s="439">
        <f t="shared" si="908"/>
        <v>64.53</v>
      </c>
      <c r="H6456" s="435">
        <f t="shared" si="903"/>
        <v>0.64977001197882411</v>
      </c>
      <c r="I6456" s="577">
        <f t="shared" si="908"/>
        <v>64.53</v>
      </c>
      <c r="J6456" s="573">
        <f t="shared" si="904"/>
        <v>1.0233289570181074</v>
      </c>
    </row>
    <row r="6457" spans="1:10" x14ac:dyDescent="0.25">
      <c r="A6457">
        <f t="shared" si="905"/>
        <v>0.64540020974143386</v>
      </c>
      <c r="B6457" s="2">
        <f t="shared" si="909"/>
        <v>64.539999999996112</v>
      </c>
      <c r="C6457" s="428">
        <f t="shared" si="906"/>
        <v>64.540000000000006</v>
      </c>
      <c r="D6457" s="425">
        <f t="shared" si="901"/>
        <v>0.64540020974147272</v>
      </c>
      <c r="E6457" s="433">
        <f t="shared" si="907"/>
        <v>64.540000000000006</v>
      </c>
      <c r="F6457" s="430">
        <f t="shared" si="902"/>
        <v>0.64986796952708803</v>
      </c>
      <c r="G6457" s="439">
        <f t="shared" si="908"/>
        <v>64.540000000000006</v>
      </c>
      <c r="H6457" s="435">
        <f t="shared" si="903"/>
        <v>0.64986796952708803</v>
      </c>
      <c r="I6457" s="577">
        <f t="shared" si="908"/>
        <v>64.540000000000006</v>
      </c>
      <c r="J6457" s="573">
        <f t="shared" si="904"/>
        <v>1.0234146669690785</v>
      </c>
    </row>
    <row r="6458" spans="1:10" x14ac:dyDescent="0.25">
      <c r="A6458">
        <f t="shared" si="905"/>
        <v>0.64550020939181829</v>
      </c>
      <c r="B6458" s="2">
        <f t="shared" si="909"/>
        <v>64.549999999996118</v>
      </c>
      <c r="C6458" s="428">
        <f t="shared" si="906"/>
        <v>64.55</v>
      </c>
      <c r="D6458" s="425">
        <f t="shared" si="901"/>
        <v>0.64550020939185704</v>
      </c>
      <c r="E6458" s="433">
        <f t="shared" si="907"/>
        <v>64.55</v>
      </c>
      <c r="F6458" s="430">
        <f t="shared" si="902"/>
        <v>0.64996592807897735</v>
      </c>
      <c r="G6458" s="439">
        <f t="shared" si="908"/>
        <v>64.55</v>
      </c>
      <c r="H6458" s="435">
        <f t="shared" si="903"/>
        <v>0.64996592807897735</v>
      </c>
      <c r="I6458" s="577">
        <f t="shared" si="908"/>
        <v>64.55</v>
      </c>
      <c r="J6458" s="573">
        <f t="shared" si="904"/>
        <v>1.023500378000378</v>
      </c>
    </row>
    <row r="6459" spans="1:10" x14ac:dyDescent="0.25">
      <c r="A6459">
        <f t="shared" si="905"/>
        <v>0.64560020904280357</v>
      </c>
      <c r="B6459" s="2">
        <f t="shared" si="909"/>
        <v>64.559999999996123</v>
      </c>
      <c r="C6459" s="428">
        <f t="shared" si="906"/>
        <v>64.56</v>
      </c>
      <c r="D6459" s="425">
        <f t="shared" si="901"/>
        <v>0.64560020904284232</v>
      </c>
      <c r="E6459" s="433">
        <f t="shared" si="907"/>
        <v>64.56</v>
      </c>
      <c r="F6459" s="430">
        <f t="shared" si="902"/>
        <v>0.65006388763397316</v>
      </c>
      <c r="G6459" s="439">
        <f t="shared" si="908"/>
        <v>64.56</v>
      </c>
      <c r="H6459" s="435">
        <f t="shared" si="903"/>
        <v>0.65006388763397316</v>
      </c>
      <c r="I6459" s="577">
        <f t="shared" si="908"/>
        <v>64.56</v>
      </c>
      <c r="J6459" s="573">
        <f t="shared" si="904"/>
        <v>1.0235860901118841</v>
      </c>
    </row>
    <row r="6460" spans="1:10" x14ac:dyDescent="0.25">
      <c r="A6460">
        <f t="shared" si="905"/>
        <v>0.64570020869438871</v>
      </c>
      <c r="B6460" s="2">
        <f t="shared" si="909"/>
        <v>64.569999999996128</v>
      </c>
      <c r="C6460" s="428">
        <f t="shared" si="906"/>
        <v>64.569999999999993</v>
      </c>
      <c r="D6460" s="425">
        <f t="shared" si="901"/>
        <v>0.64570020869442735</v>
      </c>
      <c r="E6460" s="433">
        <f t="shared" si="907"/>
        <v>64.569999999999993</v>
      </c>
      <c r="F6460" s="430">
        <f t="shared" si="902"/>
        <v>0.65016184819155687</v>
      </c>
      <c r="G6460" s="439">
        <f t="shared" si="908"/>
        <v>64.569999999999993</v>
      </c>
      <c r="H6460" s="435">
        <f t="shared" si="903"/>
        <v>0.65016184819155687</v>
      </c>
      <c r="I6460" s="577">
        <f t="shared" si="908"/>
        <v>64.569999999999993</v>
      </c>
      <c r="J6460" s="573">
        <f t="shared" si="904"/>
        <v>1.0236718033034735</v>
      </c>
    </row>
    <row r="6461" spans="1:10" x14ac:dyDescent="0.25">
      <c r="A6461">
        <f t="shared" si="905"/>
        <v>0.64580020834657259</v>
      </c>
      <c r="B6461" s="2">
        <f t="shared" si="909"/>
        <v>64.579999999996133</v>
      </c>
      <c r="C6461" s="428">
        <f t="shared" si="906"/>
        <v>64.58</v>
      </c>
      <c r="D6461" s="425">
        <f t="shared" si="901"/>
        <v>0.64580020834661123</v>
      </c>
      <c r="E6461" s="433">
        <f t="shared" si="907"/>
        <v>64.58</v>
      </c>
      <c r="F6461" s="430">
        <f t="shared" si="902"/>
        <v>0.65025980975121012</v>
      </c>
      <c r="G6461" s="439">
        <f t="shared" si="908"/>
        <v>64.58</v>
      </c>
      <c r="H6461" s="435">
        <f t="shared" si="903"/>
        <v>0.65025980975121012</v>
      </c>
      <c r="I6461" s="577">
        <f t="shared" si="908"/>
        <v>64.58</v>
      </c>
      <c r="J6461" s="573">
        <f t="shared" si="904"/>
        <v>1.0237575175750246</v>
      </c>
    </row>
    <row r="6462" spans="1:10" x14ac:dyDescent="0.25">
      <c r="A6462">
        <f t="shared" si="905"/>
        <v>0.64590020799935433</v>
      </c>
      <c r="B6462" s="2">
        <f t="shared" si="909"/>
        <v>64.589999999996138</v>
      </c>
      <c r="C6462" s="428">
        <f t="shared" si="906"/>
        <v>64.59</v>
      </c>
      <c r="D6462" s="425">
        <f t="shared" si="901"/>
        <v>0.64590020799939296</v>
      </c>
      <c r="E6462" s="433">
        <f t="shared" si="907"/>
        <v>64.59</v>
      </c>
      <c r="F6462" s="430">
        <f t="shared" si="902"/>
        <v>0.65035777231241432</v>
      </c>
      <c r="G6462" s="439">
        <f t="shared" si="908"/>
        <v>64.59</v>
      </c>
      <c r="H6462" s="435">
        <f t="shared" si="903"/>
        <v>0.65035777231241432</v>
      </c>
      <c r="I6462" s="577">
        <f t="shared" si="908"/>
        <v>64.59</v>
      </c>
      <c r="J6462" s="573">
        <f t="shared" si="904"/>
        <v>1.0238432329264144</v>
      </c>
    </row>
    <row r="6463" spans="1:10" x14ac:dyDescent="0.25">
      <c r="A6463">
        <f t="shared" si="905"/>
        <v>0.64600020765273269</v>
      </c>
      <c r="B6463" s="2">
        <f t="shared" si="909"/>
        <v>64.599999999996143</v>
      </c>
      <c r="C6463" s="428">
        <f t="shared" si="906"/>
        <v>64.599999999999994</v>
      </c>
      <c r="D6463" s="425">
        <f t="shared" si="901"/>
        <v>0.64600020765277122</v>
      </c>
      <c r="E6463" s="433">
        <f t="shared" si="907"/>
        <v>64.599999999999994</v>
      </c>
      <c r="F6463" s="430">
        <f t="shared" si="902"/>
        <v>0.65045573587465155</v>
      </c>
      <c r="G6463" s="439">
        <f t="shared" si="908"/>
        <v>64.599999999999994</v>
      </c>
      <c r="H6463" s="435">
        <f t="shared" si="903"/>
        <v>0.65045573587465155</v>
      </c>
      <c r="I6463" s="577">
        <f t="shared" si="908"/>
        <v>64.599999999999994</v>
      </c>
      <c r="J6463" s="573">
        <f t="shared" si="904"/>
        <v>1.0239289493575208</v>
      </c>
    </row>
    <row r="6464" spans="1:10" x14ac:dyDescent="0.25">
      <c r="A6464">
        <f t="shared" si="905"/>
        <v>0.64610020730670659</v>
      </c>
      <c r="B6464" s="2">
        <f t="shared" si="909"/>
        <v>64.609999999996148</v>
      </c>
      <c r="C6464" s="428">
        <f t="shared" si="906"/>
        <v>64.61</v>
      </c>
      <c r="D6464" s="425">
        <f t="shared" si="901"/>
        <v>0.64610020730674522</v>
      </c>
      <c r="E6464" s="433">
        <f t="shared" si="907"/>
        <v>64.61</v>
      </c>
      <c r="F6464" s="430">
        <f t="shared" si="902"/>
        <v>0.65055370043740446</v>
      </c>
      <c r="G6464" s="439">
        <f t="shared" si="908"/>
        <v>64.61</v>
      </c>
      <c r="H6464" s="435">
        <f t="shared" si="903"/>
        <v>0.65055370043740446</v>
      </c>
      <c r="I6464" s="577">
        <f t="shared" si="908"/>
        <v>64.61</v>
      </c>
      <c r="J6464" s="573">
        <f t="shared" si="904"/>
        <v>1.0240146668682208</v>
      </c>
    </row>
    <row r="6465" spans="1:10" x14ac:dyDescent="0.25">
      <c r="A6465">
        <f t="shared" si="905"/>
        <v>0.64620020696127511</v>
      </c>
      <c r="B6465" s="2">
        <f t="shared" si="909"/>
        <v>64.619999999996153</v>
      </c>
      <c r="C6465" s="428">
        <f t="shared" si="906"/>
        <v>64.62</v>
      </c>
      <c r="D6465" s="425">
        <f t="shared" si="901"/>
        <v>0.64620020696131364</v>
      </c>
      <c r="E6465" s="433">
        <f t="shared" si="907"/>
        <v>64.62</v>
      </c>
      <c r="F6465" s="430">
        <f t="shared" si="902"/>
        <v>0.65065166600015545</v>
      </c>
      <c r="G6465" s="439">
        <f t="shared" si="908"/>
        <v>64.62</v>
      </c>
      <c r="H6465" s="435">
        <f t="shared" si="903"/>
        <v>0.65065166600015545</v>
      </c>
      <c r="I6465" s="577">
        <f t="shared" si="908"/>
        <v>64.62</v>
      </c>
      <c r="J6465" s="573">
        <f t="shared" si="904"/>
        <v>1.0241003854583934</v>
      </c>
    </row>
    <row r="6466" spans="1:10" x14ac:dyDescent="0.25">
      <c r="A6466">
        <f t="shared" si="905"/>
        <v>0.64630020661643717</v>
      </c>
      <c r="B6466" s="2">
        <f t="shared" si="909"/>
        <v>64.629999999996159</v>
      </c>
      <c r="C6466" s="428">
        <f t="shared" si="906"/>
        <v>64.63</v>
      </c>
      <c r="D6466" s="425">
        <f t="shared" si="901"/>
        <v>0.64630020661647558</v>
      </c>
      <c r="E6466" s="433">
        <f t="shared" si="907"/>
        <v>64.63</v>
      </c>
      <c r="F6466" s="430">
        <f t="shared" si="902"/>
        <v>0.65074963256238716</v>
      </c>
      <c r="G6466" s="439">
        <f t="shared" si="908"/>
        <v>64.63</v>
      </c>
      <c r="H6466" s="435">
        <f t="shared" si="903"/>
        <v>0.65074963256238716</v>
      </c>
      <c r="I6466" s="577">
        <f t="shared" si="908"/>
        <v>64.63</v>
      </c>
      <c r="J6466" s="573">
        <f t="shared" si="904"/>
        <v>1.0241861051279144</v>
      </c>
    </row>
    <row r="6467" spans="1:10" x14ac:dyDescent="0.25">
      <c r="A6467">
        <f t="shared" si="905"/>
        <v>0.64640020627219164</v>
      </c>
      <c r="B6467" s="2">
        <f t="shared" si="909"/>
        <v>64.639999999996164</v>
      </c>
      <c r="C6467" s="428">
        <f t="shared" si="906"/>
        <v>64.64</v>
      </c>
      <c r="D6467" s="425">
        <f t="shared" ref="D6467:D6530" si="910">(((1+C6467/100)^D$2)*C6467/100)/(((1+C6467/100)^D$2)-1)</f>
        <v>0.64640020627223005</v>
      </c>
      <c r="E6467" s="433">
        <f t="shared" si="907"/>
        <v>64.64</v>
      </c>
      <c r="F6467" s="430">
        <f t="shared" ref="F6467:F6530" si="911">(((1+E6467/100)^F$2)*E6467/100)/(((1+E6467/100)^F$2)-1)</f>
        <v>0.65084760012358334</v>
      </c>
      <c r="G6467" s="439">
        <f t="shared" si="908"/>
        <v>64.64</v>
      </c>
      <c r="H6467" s="435">
        <f t="shared" ref="H6467:H6530" si="912">(((1+G6467/100)^H$2)*G6467/100)/(((1+G6467/100)^H$2)-1)</f>
        <v>0.65084760012358334</v>
      </c>
      <c r="I6467" s="577">
        <f t="shared" si="908"/>
        <v>64.64</v>
      </c>
      <c r="J6467" s="573">
        <f t="shared" ref="J6467:J6530" si="913">(((1+I6467/100)^J$2)*I6467/100)/(((1+I6467/100)^J$2)-1)</f>
        <v>1.0242718258766628</v>
      </c>
    </row>
    <row r="6468" spans="1:10" x14ac:dyDescent="0.25">
      <c r="A6468">
        <f t="shared" si="905"/>
        <v>0.64650020592853763</v>
      </c>
      <c r="B6468" s="2">
        <f t="shared" si="909"/>
        <v>64.649999999996169</v>
      </c>
      <c r="C6468" s="428">
        <f t="shared" si="906"/>
        <v>64.650000000000006</v>
      </c>
      <c r="D6468" s="425">
        <f t="shared" si="910"/>
        <v>0.64650020592857593</v>
      </c>
      <c r="E6468" s="433">
        <f t="shared" si="907"/>
        <v>64.650000000000006</v>
      </c>
      <c r="F6468" s="430">
        <f t="shared" si="911"/>
        <v>0.65094556868322684</v>
      </c>
      <c r="G6468" s="439">
        <f t="shared" si="908"/>
        <v>64.650000000000006</v>
      </c>
      <c r="H6468" s="435">
        <f t="shared" si="912"/>
        <v>0.65094556868322684</v>
      </c>
      <c r="I6468" s="577">
        <f t="shared" si="908"/>
        <v>64.650000000000006</v>
      </c>
      <c r="J6468" s="573">
        <f t="shared" si="913"/>
        <v>1.0243575477045155</v>
      </c>
    </row>
    <row r="6469" spans="1:10" x14ac:dyDescent="0.25">
      <c r="A6469">
        <f t="shared" ref="A6469:A6532" si="914">(((1+B6469/100)^A$2)*B6469/100)/(((1+B6469/100)^A$2)-1)</f>
        <v>0.64660020558547393</v>
      </c>
      <c r="B6469" s="2">
        <f t="shared" si="909"/>
        <v>64.659999999996174</v>
      </c>
      <c r="C6469" s="428">
        <f t="shared" si="906"/>
        <v>64.66</v>
      </c>
      <c r="D6469" s="425">
        <f t="shared" si="910"/>
        <v>0.64660020558551212</v>
      </c>
      <c r="E6469" s="433">
        <f t="shared" si="907"/>
        <v>64.66</v>
      </c>
      <c r="F6469" s="430">
        <f t="shared" si="911"/>
        <v>0.65104353824080163</v>
      </c>
      <c r="G6469" s="439">
        <f t="shared" si="908"/>
        <v>64.66</v>
      </c>
      <c r="H6469" s="435">
        <f t="shared" si="912"/>
        <v>0.65104353824080163</v>
      </c>
      <c r="I6469" s="577">
        <f t="shared" si="908"/>
        <v>64.66</v>
      </c>
      <c r="J6469" s="573">
        <f t="shared" si="913"/>
        <v>1.0244432706113507</v>
      </c>
    </row>
    <row r="6470" spans="1:10" x14ac:dyDescent="0.25">
      <c r="A6470">
        <f t="shared" si="914"/>
        <v>0.64670020524299943</v>
      </c>
      <c r="B6470" s="2">
        <f t="shared" si="909"/>
        <v>64.669999999996179</v>
      </c>
      <c r="C6470" s="428">
        <f t="shared" ref="C6470:C6533" si="915">ROUND(C6469+0.01,2)</f>
        <v>64.67</v>
      </c>
      <c r="D6470" s="425">
        <f t="shared" si="910"/>
        <v>0.64670020524303773</v>
      </c>
      <c r="E6470" s="433">
        <f t="shared" ref="E6470:E6533" si="916">ROUND(E6469+0.01,2)</f>
        <v>64.67</v>
      </c>
      <c r="F6470" s="430">
        <f t="shared" si="911"/>
        <v>0.65114150879579169</v>
      </c>
      <c r="G6470" s="439">
        <f t="shared" ref="G6470:I6533" si="917">ROUND(G6469+0.01,2)</f>
        <v>64.67</v>
      </c>
      <c r="H6470" s="435">
        <f t="shared" si="912"/>
        <v>0.65114150879579169</v>
      </c>
      <c r="I6470" s="577">
        <f t="shared" si="917"/>
        <v>64.67</v>
      </c>
      <c r="J6470" s="573">
        <f t="shared" si="913"/>
        <v>1.0245289945970453</v>
      </c>
    </row>
    <row r="6471" spans="1:10" x14ac:dyDescent="0.25">
      <c r="A6471">
        <f t="shared" si="914"/>
        <v>0.64680020490111334</v>
      </c>
      <c r="B6471" s="2">
        <f t="shared" si="909"/>
        <v>64.679999999996184</v>
      </c>
      <c r="C6471" s="428">
        <f t="shared" si="915"/>
        <v>64.680000000000007</v>
      </c>
      <c r="D6471" s="425">
        <f t="shared" si="910"/>
        <v>0.64680020490115153</v>
      </c>
      <c r="E6471" s="433">
        <f t="shared" si="916"/>
        <v>64.680000000000007</v>
      </c>
      <c r="F6471" s="430">
        <f t="shared" si="911"/>
        <v>0.6512394803476812</v>
      </c>
      <c r="G6471" s="439">
        <f t="shared" si="917"/>
        <v>64.680000000000007</v>
      </c>
      <c r="H6471" s="435">
        <f t="shared" si="912"/>
        <v>0.6512394803476812</v>
      </c>
      <c r="I6471" s="577">
        <f t="shared" si="917"/>
        <v>64.680000000000007</v>
      </c>
      <c r="J6471" s="573">
        <f t="shared" si="913"/>
        <v>1.0246147196614781</v>
      </c>
    </row>
    <row r="6472" spans="1:10" x14ac:dyDescent="0.25">
      <c r="A6472">
        <f t="shared" si="914"/>
        <v>0.64690020455981445</v>
      </c>
      <c r="B6472" s="2">
        <f t="shared" si="909"/>
        <v>64.689999999996189</v>
      </c>
      <c r="C6472" s="428">
        <f t="shared" si="915"/>
        <v>64.69</v>
      </c>
      <c r="D6472" s="425">
        <f t="shared" si="910"/>
        <v>0.64690020455985253</v>
      </c>
      <c r="E6472" s="433">
        <f t="shared" si="916"/>
        <v>64.69</v>
      </c>
      <c r="F6472" s="430">
        <f t="shared" si="911"/>
        <v>0.65133745289595446</v>
      </c>
      <c r="G6472" s="439">
        <f t="shared" si="917"/>
        <v>64.69</v>
      </c>
      <c r="H6472" s="435">
        <f t="shared" si="912"/>
        <v>0.65133745289595446</v>
      </c>
      <c r="I6472" s="577">
        <f t="shared" si="917"/>
        <v>64.69</v>
      </c>
      <c r="J6472" s="573">
        <f t="shared" si="913"/>
        <v>1.0247004458045261</v>
      </c>
    </row>
    <row r="6473" spans="1:10" x14ac:dyDescent="0.25">
      <c r="A6473">
        <f t="shared" si="914"/>
        <v>0.64700020421910176</v>
      </c>
      <c r="B6473" s="2">
        <f t="shared" si="909"/>
        <v>64.699999999996194</v>
      </c>
      <c r="C6473" s="428">
        <f t="shared" si="915"/>
        <v>64.7</v>
      </c>
      <c r="D6473" s="425">
        <f t="shared" si="910"/>
        <v>0.64700020421913984</v>
      </c>
      <c r="E6473" s="433">
        <f t="shared" si="916"/>
        <v>64.7</v>
      </c>
      <c r="F6473" s="430">
        <f t="shared" si="911"/>
        <v>0.65143542644009667</v>
      </c>
      <c r="G6473" s="439">
        <f t="shared" si="917"/>
        <v>64.7</v>
      </c>
      <c r="H6473" s="435">
        <f t="shared" si="912"/>
        <v>0.65143542644009667</v>
      </c>
      <c r="I6473" s="577">
        <f t="shared" si="917"/>
        <v>64.7</v>
      </c>
      <c r="J6473" s="573">
        <f t="shared" si="913"/>
        <v>1.0247861730260672</v>
      </c>
    </row>
    <row r="6474" spans="1:10" x14ac:dyDescent="0.25">
      <c r="A6474">
        <f t="shared" si="914"/>
        <v>0.64710020387897427</v>
      </c>
      <c r="B6474" s="2">
        <f t="shared" si="909"/>
        <v>64.709999999996199</v>
      </c>
      <c r="C6474" s="428">
        <f t="shared" si="915"/>
        <v>64.709999999999994</v>
      </c>
      <c r="D6474" s="425">
        <f t="shared" si="910"/>
        <v>0.64710020387901224</v>
      </c>
      <c r="E6474" s="433">
        <f t="shared" si="916"/>
        <v>64.709999999999994</v>
      </c>
      <c r="F6474" s="430">
        <f t="shared" si="911"/>
        <v>0.65153340097959267</v>
      </c>
      <c r="G6474" s="439">
        <f t="shared" si="917"/>
        <v>64.709999999999994</v>
      </c>
      <c r="H6474" s="435">
        <f t="shared" si="912"/>
        <v>0.65153340097959267</v>
      </c>
      <c r="I6474" s="577">
        <f t="shared" si="917"/>
        <v>64.709999999999994</v>
      </c>
      <c r="J6474" s="573">
        <f t="shared" si="913"/>
        <v>1.0248719013259793</v>
      </c>
    </row>
    <row r="6475" spans="1:10" x14ac:dyDescent="0.25">
      <c r="A6475">
        <f t="shared" si="914"/>
        <v>0.64720020353943086</v>
      </c>
      <c r="B6475" s="2">
        <f t="shared" si="909"/>
        <v>64.719999999996205</v>
      </c>
      <c r="C6475" s="428">
        <f t="shared" si="915"/>
        <v>64.72</v>
      </c>
      <c r="D6475" s="425">
        <f t="shared" si="910"/>
        <v>0.64720020353946894</v>
      </c>
      <c r="E6475" s="433">
        <f t="shared" si="916"/>
        <v>64.72</v>
      </c>
      <c r="F6475" s="430">
        <f t="shared" si="911"/>
        <v>0.651631376513928</v>
      </c>
      <c r="G6475" s="439">
        <f t="shared" si="917"/>
        <v>64.72</v>
      </c>
      <c r="H6475" s="435">
        <f t="shared" si="912"/>
        <v>0.651631376513928</v>
      </c>
      <c r="I6475" s="577">
        <f t="shared" si="917"/>
        <v>64.72</v>
      </c>
      <c r="J6475" s="573">
        <f t="shared" si="913"/>
        <v>1.0249576307041401</v>
      </c>
    </row>
    <row r="6476" spans="1:10" x14ac:dyDescent="0.25">
      <c r="A6476">
        <f t="shared" si="914"/>
        <v>0.64730020320047066</v>
      </c>
      <c r="B6476" s="2">
        <f t="shared" si="909"/>
        <v>64.72999999999621</v>
      </c>
      <c r="C6476" s="428">
        <f t="shared" si="915"/>
        <v>64.73</v>
      </c>
      <c r="D6476" s="425">
        <f t="shared" si="910"/>
        <v>0.64730020320050852</v>
      </c>
      <c r="E6476" s="433">
        <f t="shared" si="916"/>
        <v>64.73</v>
      </c>
      <c r="F6476" s="430">
        <f t="shared" si="911"/>
        <v>0.65172935304258783</v>
      </c>
      <c r="G6476" s="439">
        <f t="shared" si="917"/>
        <v>64.73</v>
      </c>
      <c r="H6476" s="435">
        <f t="shared" si="912"/>
        <v>0.65172935304258783</v>
      </c>
      <c r="I6476" s="577">
        <f t="shared" si="917"/>
        <v>64.73</v>
      </c>
      <c r="J6476" s="573">
        <f t="shared" si="913"/>
        <v>1.0250433611604277</v>
      </c>
    </row>
    <row r="6477" spans="1:10" x14ac:dyDescent="0.25">
      <c r="A6477">
        <f t="shared" si="914"/>
        <v>0.64740020286209243</v>
      </c>
      <c r="B6477" s="2">
        <f t="shared" si="909"/>
        <v>64.739999999996215</v>
      </c>
      <c r="C6477" s="428">
        <f t="shared" si="915"/>
        <v>64.739999999999995</v>
      </c>
      <c r="D6477" s="425">
        <f t="shared" si="910"/>
        <v>0.64740020286213018</v>
      </c>
      <c r="E6477" s="433">
        <f t="shared" si="916"/>
        <v>64.739999999999995</v>
      </c>
      <c r="F6477" s="430">
        <f t="shared" si="911"/>
        <v>0.65182733056505837</v>
      </c>
      <c r="G6477" s="439">
        <f t="shared" si="917"/>
        <v>64.739999999999995</v>
      </c>
      <c r="H6477" s="435">
        <f t="shared" si="912"/>
        <v>0.65182733056505837</v>
      </c>
      <c r="I6477" s="577">
        <f t="shared" si="917"/>
        <v>64.739999999999995</v>
      </c>
      <c r="J6477" s="573">
        <f t="shared" si="913"/>
        <v>1.0251290926947192</v>
      </c>
    </row>
    <row r="6478" spans="1:10" x14ac:dyDescent="0.25">
      <c r="A6478">
        <f t="shared" si="914"/>
        <v>0.64750020252429519</v>
      </c>
      <c r="B6478" s="2">
        <f t="shared" si="909"/>
        <v>64.74999999999622</v>
      </c>
      <c r="C6478" s="428">
        <f t="shared" si="915"/>
        <v>64.75</v>
      </c>
      <c r="D6478" s="425">
        <f t="shared" si="910"/>
        <v>0.64750020252433305</v>
      </c>
      <c r="E6478" s="433">
        <f t="shared" si="916"/>
        <v>64.75</v>
      </c>
      <c r="F6478" s="430">
        <f t="shared" si="911"/>
        <v>0.65192530908082591</v>
      </c>
      <c r="G6478" s="439">
        <f t="shared" si="917"/>
        <v>64.75</v>
      </c>
      <c r="H6478" s="435">
        <f t="shared" si="912"/>
        <v>0.65192530908082591</v>
      </c>
      <c r="I6478" s="577">
        <f t="shared" si="917"/>
        <v>64.75</v>
      </c>
      <c r="J6478" s="573">
        <f t="shared" si="913"/>
        <v>1.0252148253068931</v>
      </c>
    </row>
    <row r="6479" spans="1:10" x14ac:dyDescent="0.25">
      <c r="A6479">
        <f t="shared" si="914"/>
        <v>0.64760020218707803</v>
      </c>
      <c r="B6479" s="2">
        <f t="shared" si="909"/>
        <v>64.759999999996225</v>
      </c>
      <c r="C6479" s="428">
        <f t="shared" si="915"/>
        <v>64.760000000000005</v>
      </c>
      <c r="D6479" s="425">
        <f t="shared" si="910"/>
        <v>0.64760020218711589</v>
      </c>
      <c r="E6479" s="433">
        <f t="shared" si="916"/>
        <v>64.760000000000005</v>
      </c>
      <c r="F6479" s="430">
        <f t="shared" si="911"/>
        <v>0.65202328858937653</v>
      </c>
      <c r="G6479" s="439">
        <f t="shared" si="917"/>
        <v>64.760000000000005</v>
      </c>
      <c r="H6479" s="435">
        <f t="shared" si="912"/>
        <v>0.65202328858937653</v>
      </c>
      <c r="I6479" s="577">
        <f t="shared" si="917"/>
        <v>64.760000000000005</v>
      </c>
      <c r="J6479" s="573">
        <f t="shared" si="913"/>
        <v>1.0253005589968271</v>
      </c>
    </row>
    <row r="6480" spans="1:10" x14ac:dyDescent="0.25">
      <c r="A6480">
        <f t="shared" si="914"/>
        <v>0.64770020185043986</v>
      </c>
      <c r="B6480" s="2">
        <f t="shared" si="909"/>
        <v>64.76999999999623</v>
      </c>
      <c r="C6480" s="428">
        <f t="shared" si="915"/>
        <v>64.77</v>
      </c>
      <c r="D6480" s="425">
        <f t="shared" si="910"/>
        <v>0.6477002018504775</v>
      </c>
      <c r="E6480" s="433">
        <f t="shared" si="916"/>
        <v>64.77</v>
      </c>
      <c r="F6480" s="430">
        <f t="shared" si="911"/>
        <v>0.65212126909019708</v>
      </c>
      <c r="G6480" s="439">
        <f t="shared" si="917"/>
        <v>64.77</v>
      </c>
      <c r="H6480" s="435">
        <f t="shared" si="912"/>
        <v>0.65212126909019708</v>
      </c>
      <c r="I6480" s="577">
        <f t="shared" si="917"/>
        <v>64.77</v>
      </c>
      <c r="J6480" s="573">
        <f t="shared" si="913"/>
        <v>1.0253862937643992</v>
      </c>
    </row>
    <row r="6481" spans="1:10" x14ac:dyDescent="0.25">
      <c r="A6481">
        <f t="shared" si="914"/>
        <v>0.64780020151437967</v>
      </c>
      <c r="B6481" s="2">
        <f t="shared" si="909"/>
        <v>64.779999999996235</v>
      </c>
      <c r="C6481" s="428">
        <f t="shared" si="915"/>
        <v>64.78</v>
      </c>
      <c r="D6481" s="425">
        <f t="shared" si="910"/>
        <v>0.64780020151441731</v>
      </c>
      <c r="E6481" s="433">
        <f t="shared" si="916"/>
        <v>64.78</v>
      </c>
      <c r="F6481" s="430">
        <f t="shared" si="911"/>
        <v>0.65221925058277475</v>
      </c>
      <c r="G6481" s="439">
        <f t="shared" si="917"/>
        <v>64.78</v>
      </c>
      <c r="H6481" s="435">
        <f t="shared" si="912"/>
        <v>0.65221925058277475</v>
      </c>
      <c r="I6481" s="577">
        <f t="shared" si="917"/>
        <v>64.78</v>
      </c>
      <c r="J6481" s="573">
        <f t="shared" si="913"/>
        <v>1.025472029609487</v>
      </c>
    </row>
    <row r="6482" spans="1:10" x14ac:dyDescent="0.25">
      <c r="A6482">
        <f t="shared" si="914"/>
        <v>0.64790020117889635</v>
      </c>
      <c r="B6482" s="2">
        <f t="shared" si="909"/>
        <v>64.78999999999624</v>
      </c>
      <c r="C6482" s="428">
        <f t="shared" si="915"/>
        <v>64.790000000000006</v>
      </c>
      <c r="D6482" s="425">
        <f t="shared" si="910"/>
        <v>0.6479002011789341</v>
      </c>
      <c r="E6482" s="433">
        <f t="shared" si="916"/>
        <v>64.790000000000006</v>
      </c>
      <c r="F6482" s="430">
        <f t="shared" si="911"/>
        <v>0.65231723306659639</v>
      </c>
      <c r="G6482" s="439">
        <f t="shared" si="917"/>
        <v>64.790000000000006</v>
      </c>
      <c r="H6482" s="435">
        <f t="shared" si="912"/>
        <v>0.65231723306659639</v>
      </c>
      <c r="I6482" s="577">
        <f t="shared" si="917"/>
        <v>64.790000000000006</v>
      </c>
      <c r="J6482" s="573">
        <f t="shared" si="913"/>
        <v>1.0255577665319688</v>
      </c>
    </row>
    <row r="6483" spans="1:10" x14ac:dyDescent="0.25">
      <c r="A6483">
        <f t="shared" si="914"/>
        <v>0.64800020084398902</v>
      </c>
      <c r="B6483" s="2">
        <f t="shared" si="909"/>
        <v>64.799999999996245</v>
      </c>
      <c r="C6483" s="428">
        <f t="shared" si="915"/>
        <v>64.8</v>
      </c>
      <c r="D6483" s="425">
        <f t="shared" si="910"/>
        <v>0.64800020084402654</v>
      </c>
      <c r="E6483" s="433">
        <f t="shared" si="916"/>
        <v>64.8</v>
      </c>
      <c r="F6483" s="430">
        <f t="shared" si="911"/>
        <v>0.65241521654114965</v>
      </c>
      <c r="G6483" s="439">
        <f t="shared" si="917"/>
        <v>64.8</v>
      </c>
      <c r="H6483" s="435">
        <f t="shared" si="912"/>
        <v>0.65241521654114965</v>
      </c>
      <c r="I6483" s="577">
        <f t="shared" si="917"/>
        <v>64.8</v>
      </c>
      <c r="J6483" s="573">
        <f t="shared" si="913"/>
        <v>1.0256435045317218</v>
      </c>
    </row>
    <row r="6484" spans="1:10" x14ac:dyDescent="0.25">
      <c r="A6484">
        <f t="shared" si="914"/>
        <v>0.64810020050965655</v>
      </c>
      <c r="B6484" s="2">
        <f t="shared" si="909"/>
        <v>64.809999999996251</v>
      </c>
      <c r="C6484" s="428">
        <f t="shared" si="915"/>
        <v>64.81</v>
      </c>
      <c r="D6484" s="425">
        <f t="shared" si="910"/>
        <v>0.64810020050969408</v>
      </c>
      <c r="E6484" s="433">
        <f t="shared" si="916"/>
        <v>64.81</v>
      </c>
      <c r="F6484" s="430">
        <f t="shared" si="911"/>
        <v>0.65251320100592247</v>
      </c>
      <c r="G6484" s="439">
        <f t="shared" si="917"/>
        <v>64.81</v>
      </c>
      <c r="H6484" s="435">
        <f t="shared" si="912"/>
        <v>0.65251320100592247</v>
      </c>
      <c r="I6484" s="577">
        <f t="shared" si="917"/>
        <v>64.81</v>
      </c>
      <c r="J6484" s="573">
        <f t="shared" si="913"/>
        <v>1.0257292436086252</v>
      </c>
    </row>
    <row r="6485" spans="1:10" x14ac:dyDescent="0.25">
      <c r="A6485">
        <f t="shared" si="914"/>
        <v>0.64820020017589808</v>
      </c>
      <c r="B6485" s="2">
        <f t="shared" si="909"/>
        <v>64.819999999996256</v>
      </c>
      <c r="C6485" s="428">
        <f t="shared" si="915"/>
        <v>64.819999999999993</v>
      </c>
      <c r="D6485" s="425">
        <f t="shared" si="910"/>
        <v>0.64820020017593538</v>
      </c>
      <c r="E6485" s="433">
        <f t="shared" si="916"/>
        <v>64.819999999999993</v>
      </c>
      <c r="F6485" s="430">
        <f t="shared" si="911"/>
        <v>0.65261118646040273</v>
      </c>
      <c r="G6485" s="439">
        <f t="shared" si="917"/>
        <v>64.819999999999993</v>
      </c>
      <c r="H6485" s="435">
        <f t="shared" si="912"/>
        <v>0.65261118646040273</v>
      </c>
      <c r="I6485" s="577">
        <f t="shared" si="917"/>
        <v>64.819999999999993</v>
      </c>
      <c r="J6485" s="573">
        <f t="shared" si="913"/>
        <v>1.0258149837625556</v>
      </c>
    </row>
    <row r="6486" spans="1:10" x14ac:dyDescent="0.25">
      <c r="A6486">
        <f t="shared" si="914"/>
        <v>0.64830019984271237</v>
      </c>
      <c r="B6486" s="2">
        <f t="shared" si="909"/>
        <v>64.829999999996261</v>
      </c>
      <c r="C6486" s="428">
        <f t="shared" si="915"/>
        <v>64.83</v>
      </c>
      <c r="D6486" s="425">
        <f t="shared" si="910"/>
        <v>0.64830019984274978</v>
      </c>
      <c r="E6486" s="433">
        <f t="shared" si="916"/>
        <v>64.83</v>
      </c>
      <c r="F6486" s="430">
        <f t="shared" si="911"/>
        <v>0.65270917290407893</v>
      </c>
      <c r="G6486" s="439">
        <f t="shared" si="917"/>
        <v>64.83</v>
      </c>
      <c r="H6486" s="435">
        <f t="shared" si="912"/>
        <v>0.65270917290407893</v>
      </c>
      <c r="I6486" s="577">
        <f t="shared" si="917"/>
        <v>64.83</v>
      </c>
      <c r="J6486" s="573">
        <f t="shared" si="913"/>
        <v>1.025900724993392</v>
      </c>
    </row>
    <row r="6487" spans="1:10" x14ac:dyDescent="0.25">
      <c r="A6487">
        <f t="shared" si="914"/>
        <v>0.64840019951009842</v>
      </c>
      <c r="B6487" s="2">
        <f t="shared" si="909"/>
        <v>64.839999999996266</v>
      </c>
      <c r="C6487" s="428">
        <f t="shared" si="915"/>
        <v>64.84</v>
      </c>
      <c r="D6487" s="425">
        <f t="shared" si="910"/>
        <v>0.64840019951013583</v>
      </c>
      <c r="E6487" s="433">
        <f t="shared" si="916"/>
        <v>64.84</v>
      </c>
      <c r="F6487" s="430">
        <f t="shared" si="911"/>
        <v>0.6528071603364396</v>
      </c>
      <c r="G6487" s="439">
        <f t="shared" si="917"/>
        <v>64.84</v>
      </c>
      <c r="H6487" s="435">
        <f t="shared" si="912"/>
        <v>0.6528071603364396</v>
      </c>
      <c r="I6487" s="577">
        <f t="shared" si="917"/>
        <v>64.84</v>
      </c>
      <c r="J6487" s="573">
        <f t="shared" si="913"/>
        <v>1.025986467301012</v>
      </c>
    </row>
    <row r="6488" spans="1:10" x14ac:dyDescent="0.25">
      <c r="A6488">
        <f t="shared" si="914"/>
        <v>0.64850019917805535</v>
      </c>
      <c r="B6488" s="2">
        <f t="shared" si="909"/>
        <v>64.849999999996271</v>
      </c>
      <c r="C6488" s="428">
        <f t="shared" si="915"/>
        <v>64.849999999999994</v>
      </c>
      <c r="D6488" s="425">
        <f t="shared" si="910"/>
        <v>0.64850019917809276</v>
      </c>
      <c r="E6488" s="433">
        <f t="shared" si="916"/>
        <v>64.849999999999994</v>
      </c>
      <c r="F6488" s="430">
        <f t="shared" si="911"/>
        <v>0.65290514875697347</v>
      </c>
      <c r="G6488" s="439">
        <f t="shared" si="917"/>
        <v>64.849999999999994</v>
      </c>
      <c r="H6488" s="435">
        <f t="shared" si="912"/>
        <v>0.65290514875697347</v>
      </c>
      <c r="I6488" s="577">
        <f t="shared" si="917"/>
        <v>64.849999999999994</v>
      </c>
      <c r="J6488" s="573">
        <f t="shared" si="913"/>
        <v>1.0260722106852935</v>
      </c>
    </row>
    <row r="6489" spans="1:10" x14ac:dyDescent="0.25">
      <c r="A6489">
        <f t="shared" si="914"/>
        <v>0.64860019884658227</v>
      </c>
      <c r="B6489" s="2">
        <f t="shared" si="909"/>
        <v>64.859999999996276</v>
      </c>
      <c r="C6489" s="428">
        <f t="shared" si="915"/>
        <v>64.86</v>
      </c>
      <c r="D6489" s="425">
        <f t="shared" si="910"/>
        <v>0.64860019884661957</v>
      </c>
      <c r="E6489" s="433">
        <f t="shared" si="916"/>
        <v>64.86</v>
      </c>
      <c r="F6489" s="430">
        <f t="shared" si="911"/>
        <v>0.65300313816516975</v>
      </c>
      <c r="G6489" s="439">
        <f t="shared" si="917"/>
        <v>64.86</v>
      </c>
      <c r="H6489" s="435">
        <f t="shared" si="912"/>
        <v>0.65300313816516975</v>
      </c>
      <c r="I6489" s="577">
        <f t="shared" si="917"/>
        <v>64.86</v>
      </c>
      <c r="J6489" s="573">
        <f t="shared" si="913"/>
        <v>1.0261579551461149</v>
      </c>
    </row>
    <row r="6490" spans="1:10" x14ac:dyDescent="0.25">
      <c r="A6490">
        <f t="shared" si="914"/>
        <v>0.64870019851567795</v>
      </c>
      <c r="B6490" s="2">
        <f t="shared" si="909"/>
        <v>64.869999999996281</v>
      </c>
      <c r="C6490" s="428">
        <f t="shared" si="915"/>
        <v>64.87</v>
      </c>
      <c r="D6490" s="425">
        <f t="shared" si="910"/>
        <v>0.64870019851571514</v>
      </c>
      <c r="E6490" s="433">
        <f t="shared" si="916"/>
        <v>64.87</v>
      </c>
      <c r="F6490" s="430">
        <f t="shared" si="911"/>
        <v>0.65310112856051816</v>
      </c>
      <c r="G6490" s="439">
        <f t="shared" si="917"/>
        <v>64.87</v>
      </c>
      <c r="H6490" s="435">
        <f t="shared" si="912"/>
        <v>0.65310112856051816</v>
      </c>
      <c r="I6490" s="577">
        <f t="shared" si="917"/>
        <v>64.87</v>
      </c>
      <c r="J6490" s="573">
        <f t="shared" si="913"/>
        <v>1.0262437006833542</v>
      </c>
    </row>
    <row r="6491" spans="1:10" x14ac:dyDescent="0.25">
      <c r="A6491">
        <f t="shared" si="914"/>
        <v>0.64880019818534151</v>
      </c>
      <c r="B6491" s="2">
        <f t="shared" si="909"/>
        <v>64.879999999996286</v>
      </c>
      <c r="C6491" s="428">
        <f t="shared" si="915"/>
        <v>64.88</v>
      </c>
      <c r="D6491" s="425">
        <f t="shared" si="910"/>
        <v>0.64880019818537871</v>
      </c>
      <c r="E6491" s="433">
        <f t="shared" si="916"/>
        <v>64.88</v>
      </c>
      <c r="F6491" s="430">
        <f t="shared" si="911"/>
        <v>0.65319911994250779</v>
      </c>
      <c r="G6491" s="439">
        <f t="shared" si="917"/>
        <v>64.88</v>
      </c>
      <c r="H6491" s="435">
        <f t="shared" si="912"/>
        <v>0.65319911994250779</v>
      </c>
      <c r="I6491" s="577">
        <f t="shared" si="917"/>
        <v>64.88</v>
      </c>
      <c r="J6491" s="573">
        <f t="shared" si="913"/>
        <v>1.0263294472968889</v>
      </c>
    </row>
    <row r="6492" spans="1:10" x14ac:dyDescent="0.25">
      <c r="A6492">
        <f t="shared" si="914"/>
        <v>0.64890019785557174</v>
      </c>
      <c r="B6492" s="2">
        <f t="shared" si="909"/>
        <v>64.889999999996292</v>
      </c>
      <c r="C6492" s="428">
        <f t="shared" si="915"/>
        <v>64.89</v>
      </c>
      <c r="D6492" s="425">
        <f t="shared" si="910"/>
        <v>0.64890019785560893</v>
      </c>
      <c r="E6492" s="433">
        <f t="shared" si="916"/>
        <v>64.89</v>
      </c>
      <c r="F6492" s="430">
        <f t="shared" si="911"/>
        <v>0.65329711231062926</v>
      </c>
      <c r="G6492" s="439">
        <f t="shared" si="917"/>
        <v>64.89</v>
      </c>
      <c r="H6492" s="435">
        <f t="shared" si="912"/>
        <v>0.65329711231062926</v>
      </c>
      <c r="I6492" s="577">
        <f t="shared" si="917"/>
        <v>64.89</v>
      </c>
      <c r="J6492" s="573">
        <f t="shared" si="913"/>
        <v>1.0264151949865983</v>
      </c>
    </row>
    <row r="6493" spans="1:10" x14ac:dyDescent="0.25">
      <c r="A6493">
        <f t="shared" si="914"/>
        <v>0.64900019752636795</v>
      </c>
      <c r="B6493" s="2">
        <f t="shared" si="909"/>
        <v>64.899999999996297</v>
      </c>
      <c r="C6493" s="428">
        <f t="shared" si="915"/>
        <v>64.900000000000006</v>
      </c>
      <c r="D6493" s="425">
        <f t="shared" si="910"/>
        <v>0.64900019752640514</v>
      </c>
      <c r="E6493" s="433">
        <f t="shared" si="916"/>
        <v>64.900000000000006</v>
      </c>
      <c r="F6493" s="430">
        <f t="shared" si="911"/>
        <v>0.65339510566437231</v>
      </c>
      <c r="G6493" s="439">
        <f t="shared" si="917"/>
        <v>64.900000000000006</v>
      </c>
      <c r="H6493" s="435">
        <f t="shared" si="912"/>
        <v>0.65339510566437231</v>
      </c>
      <c r="I6493" s="577">
        <f t="shared" si="917"/>
        <v>64.900000000000006</v>
      </c>
      <c r="J6493" s="573">
        <f t="shared" si="913"/>
        <v>1.0265009437523593</v>
      </c>
    </row>
    <row r="6494" spans="1:10" x14ac:dyDescent="0.25">
      <c r="A6494">
        <f t="shared" si="914"/>
        <v>0.64910019719772893</v>
      </c>
      <c r="B6494" s="2">
        <f t="shared" si="909"/>
        <v>64.909999999996302</v>
      </c>
      <c r="C6494" s="428">
        <f t="shared" si="915"/>
        <v>64.91</v>
      </c>
      <c r="D6494" s="425">
        <f t="shared" si="910"/>
        <v>0.6491001971977659</v>
      </c>
      <c r="E6494" s="433">
        <f t="shared" si="916"/>
        <v>64.91</v>
      </c>
      <c r="F6494" s="430">
        <f t="shared" si="911"/>
        <v>0.65349310000322758</v>
      </c>
      <c r="G6494" s="439">
        <f t="shared" si="917"/>
        <v>64.91</v>
      </c>
      <c r="H6494" s="435">
        <f t="shared" si="912"/>
        <v>0.65349310000322758</v>
      </c>
      <c r="I6494" s="577">
        <f t="shared" si="917"/>
        <v>64.91</v>
      </c>
      <c r="J6494" s="573">
        <f t="shared" si="913"/>
        <v>1.0265866935940509</v>
      </c>
    </row>
    <row r="6495" spans="1:10" x14ac:dyDescent="0.25">
      <c r="A6495">
        <f t="shared" si="914"/>
        <v>0.6492001968696538</v>
      </c>
      <c r="B6495" s="2">
        <f t="shared" si="909"/>
        <v>64.919999999996307</v>
      </c>
      <c r="C6495" s="428">
        <f t="shared" si="915"/>
        <v>64.92</v>
      </c>
      <c r="D6495" s="425">
        <f t="shared" si="910"/>
        <v>0.64920019686969077</v>
      </c>
      <c r="E6495" s="433">
        <f t="shared" si="916"/>
        <v>64.92</v>
      </c>
      <c r="F6495" s="430">
        <f t="shared" si="911"/>
        <v>0.6535910953266858</v>
      </c>
      <c r="G6495" s="439">
        <f t="shared" si="917"/>
        <v>64.92</v>
      </c>
      <c r="H6495" s="435">
        <f t="shared" si="912"/>
        <v>0.6535910953266858</v>
      </c>
      <c r="I6495" s="577">
        <f t="shared" si="917"/>
        <v>64.92</v>
      </c>
      <c r="J6495" s="573">
        <f t="shared" si="913"/>
        <v>1.0266724445115507</v>
      </c>
    </row>
    <row r="6496" spans="1:10" x14ac:dyDescent="0.25">
      <c r="A6496">
        <f t="shared" si="914"/>
        <v>0.64930019654214133</v>
      </c>
      <c r="B6496" s="2">
        <f t="shared" ref="B6496:B6559" si="918">B6495+0.01</f>
        <v>64.929999999996312</v>
      </c>
      <c r="C6496" s="428">
        <f t="shared" si="915"/>
        <v>64.930000000000007</v>
      </c>
      <c r="D6496" s="425">
        <f t="shared" si="910"/>
        <v>0.64930019654217841</v>
      </c>
      <c r="E6496" s="433">
        <f t="shared" si="916"/>
        <v>64.930000000000007</v>
      </c>
      <c r="F6496" s="430">
        <f t="shared" si="911"/>
        <v>0.65368909163423816</v>
      </c>
      <c r="G6496" s="439">
        <f t="shared" si="917"/>
        <v>64.930000000000007</v>
      </c>
      <c r="H6496" s="435">
        <f t="shared" si="912"/>
        <v>0.65368909163423816</v>
      </c>
      <c r="I6496" s="577">
        <f t="shared" si="917"/>
        <v>64.930000000000007</v>
      </c>
      <c r="J6496" s="573">
        <f t="shared" si="913"/>
        <v>1.026758196504737</v>
      </c>
    </row>
    <row r="6497" spans="1:10" x14ac:dyDescent="0.25">
      <c r="A6497">
        <f t="shared" si="914"/>
        <v>0.64940019621519085</v>
      </c>
      <c r="B6497" s="2">
        <f t="shared" si="918"/>
        <v>64.939999999996317</v>
      </c>
      <c r="C6497" s="428">
        <f t="shared" si="915"/>
        <v>64.94</v>
      </c>
      <c r="D6497" s="425">
        <f t="shared" si="910"/>
        <v>0.6494001962152276</v>
      </c>
      <c r="E6497" s="433">
        <f t="shared" si="916"/>
        <v>64.94</v>
      </c>
      <c r="F6497" s="430">
        <f t="shared" si="911"/>
        <v>0.65378708892537574</v>
      </c>
      <c r="G6497" s="439">
        <f t="shared" si="917"/>
        <v>64.94</v>
      </c>
      <c r="H6497" s="435">
        <f t="shared" si="912"/>
        <v>0.65378708892537574</v>
      </c>
      <c r="I6497" s="577">
        <f t="shared" si="917"/>
        <v>64.94</v>
      </c>
      <c r="J6497" s="573">
        <f t="shared" si="913"/>
        <v>1.0268439495734882</v>
      </c>
    </row>
    <row r="6498" spans="1:10" x14ac:dyDescent="0.25">
      <c r="A6498">
        <f t="shared" si="914"/>
        <v>0.64950019588880115</v>
      </c>
      <c r="B6498" s="2">
        <f t="shared" si="918"/>
        <v>64.949999999996322</v>
      </c>
      <c r="C6498" s="428">
        <f t="shared" si="915"/>
        <v>64.95</v>
      </c>
      <c r="D6498" s="425">
        <f t="shared" si="910"/>
        <v>0.64950019588883801</v>
      </c>
      <c r="E6498" s="433">
        <f t="shared" si="916"/>
        <v>64.95</v>
      </c>
      <c r="F6498" s="430">
        <f t="shared" si="911"/>
        <v>0.65388508719959038</v>
      </c>
      <c r="G6498" s="439">
        <f t="shared" si="917"/>
        <v>64.95</v>
      </c>
      <c r="H6498" s="435">
        <f t="shared" si="912"/>
        <v>0.65388508719959038</v>
      </c>
      <c r="I6498" s="577">
        <f t="shared" si="917"/>
        <v>64.95</v>
      </c>
      <c r="J6498" s="573">
        <f t="shared" si="913"/>
        <v>1.0269297037176823</v>
      </c>
    </row>
    <row r="6499" spans="1:10" x14ac:dyDescent="0.25">
      <c r="A6499">
        <f t="shared" si="914"/>
        <v>0.64960019556297133</v>
      </c>
      <c r="B6499" s="2">
        <f t="shared" si="918"/>
        <v>64.959999999996327</v>
      </c>
      <c r="C6499" s="428">
        <f t="shared" si="915"/>
        <v>64.959999999999994</v>
      </c>
      <c r="D6499" s="425">
        <f t="shared" si="910"/>
        <v>0.64960019556300808</v>
      </c>
      <c r="E6499" s="433">
        <f t="shared" si="916"/>
        <v>64.959999999999994</v>
      </c>
      <c r="F6499" s="430">
        <f t="shared" si="911"/>
        <v>0.65398308645637371</v>
      </c>
      <c r="G6499" s="439">
        <f t="shared" si="917"/>
        <v>64.959999999999994</v>
      </c>
      <c r="H6499" s="435">
        <f t="shared" si="912"/>
        <v>0.65398308645637371</v>
      </c>
      <c r="I6499" s="577">
        <f t="shared" si="917"/>
        <v>64.959999999999994</v>
      </c>
      <c r="J6499" s="573">
        <f t="shared" si="913"/>
        <v>1.027015458937198</v>
      </c>
    </row>
    <row r="6500" spans="1:10" x14ac:dyDescent="0.25">
      <c r="A6500">
        <f t="shared" si="914"/>
        <v>0.6497001952377004</v>
      </c>
      <c r="B6500" s="2">
        <f t="shared" si="918"/>
        <v>64.969999999996332</v>
      </c>
      <c r="C6500" s="428">
        <f t="shared" si="915"/>
        <v>64.97</v>
      </c>
      <c r="D6500" s="425">
        <f t="shared" si="910"/>
        <v>0.64970019523773703</v>
      </c>
      <c r="E6500" s="433">
        <f t="shared" si="916"/>
        <v>64.97</v>
      </c>
      <c r="F6500" s="430">
        <f t="shared" si="911"/>
        <v>0.65408108669521792</v>
      </c>
      <c r="G6500" s="439">
        <f t="shared" si="917"/>
        <v>64.97</v>
      </c>
      <c r="H6500" s="435">
        <f t="shared" si="912"/>
        <v>0.65408108669521792</v>
      </c>
      <c r="I6500" s="577">
        <f t="shared" si="917"/>
        <v>64.97</v>
      </c>
      <c r="J6500" s="573">
        <f t="shared" si="913"/>
        <v>1.027101215231913</v>
      </c>
    </row>
    <row r="6501" spans="1:10" x14ac:dyDescent="0.25">
      <c r="A6501">
        <f t="shared" si="914"/>
        <v>0.64980019491298724</v>
      </c>
      <c r="B6501" s="2">
        <f t="shared" si="918"/>
        <v>64.979999999996338</v>
      </c>
      <c r="C6501" s="428">
        <f t="shared" si="915"/>
        <v>64.98</v>
      </c>
      <c r="D6501" s="425">
        <f t="shared" si="910"/>
        <v>0.64980019491302399</v>
      </c>
      <c r="E6501" s="433">
        <f t="shared" si="916"/>
        <v>64.98</v>
      </c>
      <c r="F6501" s="430">
        <f t="shared" si="911"/>
        <v>0.6541790879156153</v>
      </c>
      <c r="G6501" s="439">
        <f t="shared" si="917"/>
        <v>64.98</v>
      </c>
      <c r="H6501" s="435">
        <f t="shared" si="912"/>
        <v>0.6541790879156153</v>
      </c>
      <c r="I6501" s="577">
        <f t="shared" si="917"/>
        <v>64.98</v>
      </c>
      <c r="J6501" s="573">
        <f t="shared" si="913"/>
        <v>1.027186972601706</v>
      </c>
    </row>
    <row r="6502" spans="1:10" x14ac:dyDescent="0.25">
      <c r="A6502">
        <f t="shared" si="914"/>
        <v>0.64990019458883097</v>
      </c>
      <c r="B6502" s="2">
        <f t="shared" si="918"/>
        <v>64.989999999996343</v>
      </c>
      <c r="C6502" s="428">
        <f t="shared" si="915"/>
        <v>64.989999999999995</v>
      </c>
      <c r="D6502" s="425">
        <f t="shared" si="910"/>
        <v>0.64990019458886761</v>
      </c>
      <c r="E6502" s="433">
        <f t="shared" si="916"/>
        <v>64.989999999999995</v>
      </c>
      <c r="F6502" s="430">
        <f t="shared" si="911"/>
        <v>0.65427709011705859</v>
      </c>
      <c r="G6502" s="439">
        <f t="shared" si="917"/>
        <v>64.989999999999995</v>
      </c>
      <c r="H6502" s="435">
        <f t="shared" si="912"/>
        <v>0.65427709011705859</v>
      </c>
      <c r="I6502" s="577">
        <f t="shared" si="917"/>
        <v>64.989999999999995</v>
      </c>
      <c r="J6502" s="573">
        <f t="shared" si="913"/>
        <v>1.0272727310464547</v>
      </c>
    </row>
    <row r="6503" spans="1:10" x14ac:dyDescent="0.25">
      <c r="A6503">
        <f t="shared" si="914"/>
        <v>0.65000019426523081</v>
      </c>
      <c r="B6503" s="2">
        <f t="shared" si="918"/>
        <v>64.999999999996348</v>
      </c>
      <c r="C6503" s="428">
        <f t="shared" si="915"/>
        <v>65</v>
      </c>
      <c r="D6503" s="425">
        <f t="shared" si="910"/>
        <v>0.65000019426526734</v>
      </c>
      <c r="E6503" s="433">
        <f t="shared" si="916"/>
        <v>65</v>
      </c>
      <c r="F6503" s="430">
        <f t="shared" si="911"/>
        <v>0.65437509329904076</v>
      </c>
      <c r="G6503" s="439">
        <f t="shared" si="917"/>
        <v>65</v>
      </c>
      <c r="H6503" s="435">
        <f t="shared" si="912"/>
        <v>0.65437509329904076</v>
      </c>
      <c r="I6503" s="577">
        <f t="shared" si="917"/>
        <v>65</v>
      </c>
      <c r="J6503" s="573">
        <f t="shared" si="913"/>
        <v>1.0273584905660378</v>
      </c>
    </row>
    <row r="6504" spans="1:10" x14ac:dyDescent="0.25">
      <c r="A6504">
        <f t="shared" si="914"/>
        <v>0.65010019394218543</v>
      </c>
      <c r="B6504" s="2">
        <f t="shared" si="918"/>
        <v>65.009999999996353</v>
      </c>
      <c r="C6504" s="428">
        <f t="shared" si="915"/>
        <v>65.010000000000005</v>
      </c>
      <c r="D6504" s="425">
        <f t="shared" si="910"/>
        <v>0.65010019394222185</v>
      </c>
      <c r="E6504" s="433">
        <f t="shared" si="916"/>
        <v>65.010000000000005</v>
      </c>
      <c r="F6504" s="430">
        <f t="shared" si="911"/>
        <v>0.65447309746105498</v>
      </c>
      <c r="G6504" s="439">
        <f t="shared" si="917"/>
        <v>65.010000000000005</v>
      </c>
      <c r="H6504" s="435">
        <f t="shared" si="912"/>
        <v>0.65447309746105498</v>
      </c>
      <c r="I6504" s="577">
        <f t="shared" si="917"/>
        <v>65.010000000000005</v>
      </c>
      <c r="J6504" s="573">
        <f t="shared" si="913"/>
        <v>1.0274442511603334</v>
      </c>
    </row>
    <row r="6505" spans="1:10" x14ac:dyDescent="0.25">
      <c r="A6505">
        <f t="shared" si="914"/>
        <v>0.65020019361969394</v>
      </c>
      <c r="B6505" s="2">
        <f t="shared" si="918"/>
        <v>65.019999999996358</v>
      </c>
      <c r="C6505" s="428">
        <f t="shared" si="915"/>
        <v>65.02</v>
      </c>
      <c r="D6505" s="425">
        <f t="shared" si="910"/>
        <v>0.65020019361973036</v>
      </c>
      <c r="E6505" s="433">
        <f t="shared" si="916"/>
        <v>65.02</v>
      </c>
      <c r="F6505" s="430">
        <f t="shared" si="911"/>
        <v>0.65457110260259455</v>
      </c>
      <c r="G6505" s="439">
        <f t="shared" si="917"/>
        <v>65.02</v>
      </c>
      <c r="H6505" s="435">
        <f t="shared" si="912"/>
        <v>0.65457110260259455</v>
      </c>
      <c r="I6505" s="577">
        <f t="shared" si="917"/>
        <v>65.02</v>
      </c>
      <c r="J6505" s="573">
        <f t="shared" si="913"/>
        <v>1.0275300128292204</v>
      </c>
    </row>
    <row r="6506" spans="1:10" x14ac:dyDescent="0.25">
      <c r="A6506">
        <f t="shared" si="914"/>
        <v>0.65030019329775557</v>
      </c>
      <c r="B6506" s="2">
        <f t="shared" si="918"/>
        <v>65.029999999996363</v>
      </c>
      <c r="C6506" s="428">
        <f t="shared" si="915"/>
        <v>65.03</v>
      </c>
      <c r="D6506" s="425">
        <f t="shared" si="910"/>
        <v>0.65030019329779187</v>
      </c>
      <c r="E6506" s="433">
        <f t="shared" si="916"/>
        <v>65.03</v>
      </c>
      <c r="F6506" s="430">
        <f t="shared" si="911"/>
        <v>0.65466910872315343</v>
      </c>
      <c r="G6506" s="439">
        <f t="shared" si="917"/>
        <v>65.03</v>
      </c>
      <c r="H6506" s="435">
        <f t="shared" si="912"/>
        <v>0.65466910872315343</v>
      </c>
      <c r="I6506" s="577">
        <f t="shared" si="917"/>
        <v>65.03</v>
      </c>
      <c r="J6506" s="573">
        <f t="shared" si="913"/>
        <v>1.0276157755725768</v>
      </c>
    </row>
    <row r="6507" spans="1:10" x14ac:dyDescent="0.25">
      <c r="A6507">
        <f t="shared" si="914"/>
        <v>0.65040019297636908</v>
      </c>
      <c r="B6507" s="2">
        <f t="shared" si="918"/>
        <v>65.039999999996368</v>
      </c>
      <c r="C6507" s="428">
        <f t="shared" si="915"/>
        <v>65.040000000000006</v>
      </c>
      <c r="D6507" s="425">
        <f t="shared" si="910"/>
        <v>0.65040019297640539</v>
      </c>
      <c r="E6507" s="433">
        <f t="shared" si="916"/>
        <v>65.040000000000006</v>
      </c>
      <c r="F6507" s="430">
        <f t="shared" si="911"/>
        <v>0.65476711582222547</v>
      </c>
      <c r="G6507" s="439">
        <f t="shared" si="917"/>
        <v>65.040000000000006</v>
      </c>
      <c r="H6507" s="435">
        <f t="shared" si="912"/>
        <v>0.65476711582222547</v>
      </c>
      <c r="I6507" s="577">
        <f t="shared" si="917"/>
        <v>65.040000000000006</v>
      </c>
      <c r="J6507" s="573">
        <f t="shared" si="913"/>
        <v>1.0277015393902809</v>
      </c>
    </row>
    <row r="6508" spans="1:10" x14ac:dyDescent="0.25">
      <c r="A6508">
        <f t="shared" si="914"/>
        <v>0.65050019265553372</v>
      </c>
      <c r="B6508" s="2">
        <f t="shared" si="918"/>
        <v>65.049999999996373</v>
      </c>
      <c r="C6508" s="428">
        <f t="shared" si="915"/>
        <v>65.05</v>
      </c>
      <c r="D6508" s="425">
        <f t="shared" si="910"/>
        <v>0.65050019265556991</v>
      </c>
      <c r="E6508" s="433">
        <f t="shared" si="916"/>
        <v>65.05</v>
      </c>
      <c r="F6508" s="430">
        <f t="shared" si="911"/>
        <v>0.65486512389930485</v>
      </c>
      <c r="G6508" s="439">
        <f t="shared" si="917"/>
        <v>65.05</v>
      </c>
      <c r="H6508" s="435">
        <f t="shared" si="912"/>
        <v>0.65486512389930485</v>
      </c>
      <c r="I6508" s="577">
        <f t="shared" si="917"/>
        <v>65.05</v>
      </c>
      <c r="J6508" s="573">
        <f t="shared" si="913"/>
        <v>1.0277873042822108</v>
      </c>
    </row>
    <row r="6509" spans="1:10" x14ac:dyDescent="0.25">
      <c r="A6509">
        <f t="shared" si="914"/>
        <v>0.65060019233524813</v>
      </c>
      <c r="B6509" s="2">
        <f t="shared" si="918"/>
        <v>65.059999999996379</v>
      </c>
      <c r="C6509" s="428">
        <f t="shared" si="915"/>
        <v>65.06</v>
      </c>
      <c r="D6509" s="425">
        <f t="shared" si="910"/>
        <v>0.65060019233528454</v>
      </c>
      <c r="E6509" s="433">
        <f t="shared" si="916"/>
        <v>65.06</v>
      </c>
      <c r="F6509" s="430">
        <f t="shared" si="911"/>
        <v>0.65496313295388631</v>
      </c>
      <c r="G6509" s="439">
        <f t="shared" si="917"/>
        <v>65.06</v>
      </c>
      <c r="H6509" s="435">
        <f t="shared" si="912"/>
        <v>0.65496313295388631</v>
      </c>
      <c r="I6509" s="577">
        <f t="shared" si="917"/>
        <v>65.06</v>
      </c>
      <c r="J6509" s="573">
        <f t="shared" si="913"/>
        <v>1.0278730702482457</v>
      </c>
    </row>
    <row r="6510" spans="1:10" x14ac:dyDescent="0.25">
      <c r="A6510">
        <f t="shared" si="914"/>
        <v>0.65070019201551188</v>
      </c>
      <c r="B6510" s="2">
        <f t="shared" si="918"/>
        <v>65.069999999996384</v>
      </c>
      <c r="C6510" s="428">
        <f t="shared" si="915"/>
        <v>65.069999999999993</v>
      </c>
      <c r="D6510" s="425">
        <f t="shared" si="910"/>
        <v>0.65070019201554796</v>
      </c>
      <c r="E6510" s="433">
        <f t="shared" si="916"/>
        <v>65.069999999999993</v>
      </c>
      <c r="F6510" s="430">
        <f t="shared" si="911"/>
        <v>0.65506114298546447</v>
      </c>
      <c r="G6510" s="439">
        <f t="shared" si="917"/>
        <v>65.069999999999993</v>
      </c>
      <c r="H6510" s="435">
        <f t="shared" si="912"/>
        <v>0.65506114298546447</v>
      </c>
      <c r="I6510" s="577">
        <f t="shared" si="917"/>
        <v>65.069999999999993</v>
      </c>
      <c r="J6510" s="573">
        <f t="shared" si="913"/>
        <v>1.0279588372882633</v>
      </c>
    </row>
    <row r="6511" spans="1:10" x14ac:dyDescent="0.25">
      <c r="A6511">
        <f t="shared" si="914"/>
        <v>0.65080019169632375</v>
      </c>
      <c r="B6511" s="2">
        <f t="shared" si="918"/>
        <v>65.079999999996389</v>
      </c>
      <c r="C6511" s="428">
        <f t="shared" si="915"/>
        <v>65.08</v>
      </c>
      <c r="D6511" s="425">
        <f t="shared" si="910"/>
        <v>0.65080019169635983</v>
      </c>
      <c r="E6511" s="433">
        <f t="shared" si="916"/>
        <v>65.08</v>
      </c>
      <c r="F6511" s="430">
        <f t="shared" si="911"/>
        <v>0.65515915399353453</v>
      </c>
      <c r="G6511" s="439">
        <f t="shared" si="917"/>
        <v>65.08</v>
      </c>
      <c r="H6511" s="435">
        <f t="shared" si="912"/>
        <v>0.65515915399353453</v>
      </c>
      <c r="I6511" s="577">
        <f t="shared" si="917"/>
        <v>65.08</v>
      </c>
      <c r="J6511" s="573">
        <f t="shared" si="913"/>
        <v>1.0280446054021428</v>
      </c>
    </row>
    <row r="6512" spans="1:10" x14ac:dyDescent="0.25">
      <c r="A6512">
        <f t="shared" si="914"/>
        <v>0.65090019137768262</v>
      </c>
      <c r="B6512" s="2">
        <f t="shared" si="918"/>
        <v>65.089999999996394</v>
      </c>
      <c r="C6512" s="428">
        <f t="shared" si="915"/>
        <v>65.09</v>
      </c>
      <c r="D6512" s="425">
        <f t="shared" si="910"/>
        <v>0.65090019137771871</v>
      </c>
      <c r="E6512" s="433">
        <f t="shared" si="916"/>
        <v>65.09</v>
      </c>
      <c r="F6512" s="430">
        <f t="shared" si="911"/>
        <v>0.65525716597759176</v>
      </c>
      <c r="G6512" s="439">
        <f t="shared" si="917"/>
        <v>65.09</v>
      </c>
      <c r="H6512" s="435">
        <f t="shared" si="912"/>
        <v>0.65525716597759176</v>
      </c>
      <c r="I6512" s="577">
        <f t="shared" si="917"/>
        <v>65.09</v>
      </c>
      <c r="J6512" s="573">
        <f t="shared" si="913"/>
        <v>1.0281303745897621</v>
      </c>
    </row>
    <row r="6513" spans="1:10" x14ac:dyDescent="0.25">
      <c r="A6513">
        <f t="shared" si="914"/>
        <v>0.65100019105958784</v>
      </c>
      <c r="B6513" s="2">
        <f t="shared" si="918"/>
        <v>65.099999999996399</v>
      </c>
      <c r="C6513" s="428">
        <f t="shared" si="915"/>
        <v>65.099999999999994</v>
      </c>
      <c r="D6513" s="425">
        <f t="shared" si="910"/>
        <v>0.65100019105962359</v>
      </c>
      <c r="E6513" s="433">
        <f t="shared" si="916"/>
        <v>65.099999999999994</v>
      </c>
      <c r="F6513" s="430">
        <f t="shared" si="911"/>
        <v>0.6553551789371318</v>
      </c>
      <c r="G6513" s="439">
        <f t="shared" si="917"/>
        <v>65.099999999999994</v>
      </c>
      <c r="H6513" s="435">
        <f t="shared" si="912"/>
        <v>0.6553551789371318</v>
      </c>
      <c r="I6513" s="577">
        <f t="shared" si="917"/>
        <v>65.099999999999994</v>
      </c>
      <c r="J6513" s="573">
        <f t="shared" si="913"/>
        <v>1.0282161448509997</v>
      </c>
    </row>
    <row r="6514" spans="1:10" x14ac:dyDescent="0.25">
      <c r="A6514">
        <f t="shared" si="914"/>
        <v>0.65110019074203807</v>
      </c>
      <c r="B6514" s="2">
        <f t="shared" si="918"/>
        <v>65.109999999996404</v>
      </c>
      <c r="C6514" s="428">
        <f t="shared" si="915"/>
        <v>65.11</v>
      </c>
      <c r="D6514" s="425">
        <f t="shared" si="910"/>
        <v>0.65110019074207393</v>
      </c>
      <c r="E6514" s="433">
        <f t="shared" si="916"/>
        <v>65.11</v>
      </c>
      <c r="F6514" s="430">
        <f t="shared" si="911"/>
        <v>0.65545319287165049</v>
      </c>
      <c r="G6514" s="439">
        <f t="shared" si="917"/>
        <v>65.11</v>
      </c>
      <c r="H6514" s="435">
        <f t="shared" si="912"/>
        <v>0.65545319287165049</v>
      </c>
      <c r="I6514" s="577">
        <f t="shared" si="917"/>
        <v>65.11</v>
      </c>
      <c r="J6514" s="573">
        <f t="shared" si="913"/>
        <v>1.0283019161857343</v>
      </c>
    </row>
    <row r="6515" spans="1:10" x14ac:dyDescent="0.25">
      <c r="A6515">
        <f t="shared" si="914"/>
        <v>0.65120019042503263</v>
      </c>
      <c r="B6515" s="2">
        <f t="shared" si="918"/>
        <v>65.119999999996409</v>
      </c>
      <c r="C6515" s="428">
        <f t="shared" si="915"/>
        <v>65.12</v>
      </c>
      <c r="D6515" s="425">
        <f t="shared" si="910"/>
        <v>0.65120019042506849</v>
      </c>
      <c r="E6515" s="433">
        <f t="shared" si="916"/>
        <v>65.12</v>
      </c>
      <c r="F6515" s="430">
        <f t="shared" si="911"/>
        <v>0.65555120778064402</v>
      </c>
      <c r="G6515" s="439">
        <f t="shared" si="917"/>
        <v>65.12</v>
      </c>
      <c r="H6515" s="435">
        <f t="shared" si="912"/>
        <v>0.65555120778064402</v>
      </c>
      <c r="I6515" s="577">
        <f t="shared" si="917"/>
        <v>65.12</v>
      </c>
      <c r="J6515" s="573">
        <f t="shared" si="913"/>
        <v>1.0283876885938446</v>
      </c>
    </row>
    <row r="6516" spans="1:10" x14ac:dyDescent="0.25">
      <c r="A6516">
        <f t="shared" si="914"/>
        <v>0.65130019010857032</v>
      </c>
      <c r="B6516" s="2">
        <f t="shared" si="918"/>
        <v>65.129999999996414</v>
      </c>
      <c r="C6516" s="428">
        <f t="shared" si="915"/>
        <v>65.13</v>
      </c>
      <c r="D6516" s="425">
        <f t="shared" si="910"/>
        <v>0.65130019010860618</v>
      </c>
      <c r="E6516" s="433">
        <f t="shared" si="916"/>
        <v>65.13</v>
      </c>
      <c r="F6516" s="430">
        <f t="shared" si="911"/>
        <v>0.65564922366360856</v>
      </c>
      <c r="G6516" s="439">
        <f t="shared" si="917"/>
        <v>65.13</v>
      </c>
      <c r="H6516" s="435">
        <f t="shared" si="912"/>
        <v>0.65564922366360856</v>
      </c>
      <c r="I6516" s="577">
        <f t="shared" si="917"/>
        <v>65.13</v>
      </c>
      <c r="J6516" s="573">
        <f t="shared" si="913"/>
        <v>1.0284734620752083</v>
      </c>
    </row>
    <row r="6517" spans="1:10" x14ac:dyDescent="0.25">
      <c r="A6517">
        <f t="shared" si="914"/>
        <v>0.65140018979265057</v>
      </c>
      <c r="B6517" s="2">
        <f t="shared" si="918"/>
        <v>65.139999999996419</v>
      </c>
      <c r="C6517" s="428">
        <f t="shared" si="915"/>
        <v>65.14</v>
      </c>
      <c r="D6517" s="425">
        <f t="shared" si="910"/>
        <v>0.65140018979268632</v>
      </c>
      <c r="E6517" s="433">
        <f t="shared" si="916"/>
        <v>65.14</v>
      </c>
      <c r="F6517" s="430">
        <f t="shared" si="911"/>
        <v>0.65574724052004107</v>
      </c>
      <c r="G6517" s="439">
        <f t="shared" si="917"/>
        <v>65.14</v>
      </c>
      <c r="H6517" s="435">
        <f t="shared" si="912"/>
        <v>0.65574724052004107</v>
      </c>
      <c r="I6517" s="577">
        <f t="shared" si="917"/>
        <v>65.14</v>
      </c>
      <c r="J6517" s="573">
        <f t="shared" si="913"/>
        <v>1.0285592366297052</v>
      </c>
    </row>
    <row r="6518" spans="1:10" x14ac:dyDescent="0.25">
      <c r="A6518">
        <f t="shared" si="914"/>
        <v>0.65150018947727217</v>
      </c>
      <c r="B6518" s="2">
        <f t="shared" si="918"/>
        <v>65.149999999996425</v>
      </c>
      <c r="C6518" s="428">
        <f t="shared" si="915"/>
        <v>65.150000000000006</v>
      </c>
      <c r="D6518" s="425">
        <f t="shared" si="910"/>
        <v>0.65150018947730792</v>
      </c>
      <c r="E6518" s="433">
        <f t="shared" si="916"/>
        <v>65.150000000000006</v>
      </c>
      <c r="F6518" s="430">
        <f t="shared" si="911"/>
        <v>0.65584525834943852</v>
      </c>
      <c r="G6518" s="439">
        <f t="shared" si="917"/>
        <v>65.150000000000006</v>
      </c>
      <c r="H6518" s="435">
        <f t="shared" si="912"/>
        <v>0.65584525834943852</v>
      </c>
      <c r="I6518" s="577">
        <f t="shared" si="917"/>
        <v>65.150000000000006</v>
      </c>
      <c r="J6518" s="573">
        <f t="shared" si="913"/>
        <v>1.0286450122572131</v>
      </c>
    </row>
    <row r="6519" spans="1:10" x14ac:dyDescent="0.25">
      <c r="A6519">
        <f t="shared" si="914"/>
        <v>0.65160018916243401</v>
      </c>
      <c r="B6519" s="2">
        <f t="shared" si="918"/>
        <v>65.15999999999643</v>
      </c>
      <c r="C6519" s="428">
        <f t="shared" si="915"/>
        <v>65.16</v>
      </c>
      <c r="D6519" s="425">
        <f t="shared" si="910"/>
        <v>0.65160018916246965</v>
      </c>
      <c r="E6519" s="433">
        <f t="shared" si="916"/>
        <v>65.16</v>
      </c>
      <c r="F6519" s="430">
        <f t="shared" si="911"/>
        <v>0.65594327715129774</v>
      </c>
      <c r="G6519" s="439">
        <f t="shared" si="917"/>
        <v>65.16</v>
      </c>
      <c r="H6519" s="435">
        <f t="shared" si="912"/>
        <v>0.65594327715129774</v>
      </c>
      <c r="I6519" s="577">
        <f t="shared" si="917"/>
        <v>65.16</v>
      </c>
      <c r="J6519" s="573">
        <f t="shared" si="913"/>
        <v>1.0287307889576105</v>
      </c>
    </row>
    <row r="6520" spans="1:10" x14ac:dyDescent="0.25">
      <c r="A6520">
        <f t="shared" si="914"/>
        <v>0.65170018884813552</v>
      </c>
      <c r="B6520" s="2">
        <f t="shared" si="918"/>
        <v>65.169999999996435</v>
      </c>
      <c r="C6520" s="428">
        <f t="shared" si="915"/>
        <v>65.17</v>
      </c>
      <c r="D6520" s="425">
        <f t="shared" si="910"/>
        <v>0.65170018884817116</v>
      </c>
      <c r="E6520" s="433">
        <f t="shared" si="916"/>
        <v>65.17</v>
      </c>
      <c r="F6520" s="430">
        <f t="shared" si="911"/>
        <v>0.65604129692511659</v>
      </c>
      <c r="G6520" s="439">
        <f t="shared" si="917"/>
        <v>65.17</v>
      </c>
      <c r="H6520" s="435">
        <f t="shared" si="912"/>
        <v>0.65604129692511659</v>
      </c>
      <c r="I6520" s="577">
        <f t="shared" si="917"/>
        <v>65.17</v>
      </c>
      <c r="J6520" s="573">
        <f t="shared" si="913"/>
        <v>1.0288165667307765</v>
      </c>
    </row>
    <row r="6521" spans="1:10" x14ac:dyDescent="0.25">
      <c r="A6521">
        <f t="shared" si="914"/>
        <v>0.65180018853437527</v>
      </c>
      <c r="B6521" s="2">
        <f t="shared" si="918"/>
        <v>65.17999999999644</v>
      </c>
      <c r="C6521" s="428">
        <f t="shared" si="915"/>
        <v>65.180000000000007</v>
      </c>
      <c r="D6521" s="425">
        <f t="shared" si="910"/>
        <v>0.65180018853441102</v>
      </c>
      <c r="E6521" s="433">
        <f t="shared" si="916"/>
        <v>65.180000000000007</v>
      </c>
      <c r="F6521" s="430">
        <f t="shared" si="911"/>
        <v>0.65613931767039257</v>
      </c>
      <c r="G6521" s="439">
        <f t="shared" si="917"/>
        <v>65.180000000000007</v>
      </c>
      <c r="H6521" s="435">
        <f t="shared" si="912"/>
        <v>0.65613931767039257</v>
      </c>
      <c r="I6521" s="577">
        <f t="shared" si="917"/>
        <v>65.180000000000007</v>
      </c>
      <c r="J6521" s="573">
        <f t="shared" si="913"/>
        <v>1.0289023455765893</v>
      </c>
    </row>
    <row r="6522" spans="1:10" x14ac:dyDescent="0.25">
      <c r="A6522">
        <f t="shared" si="914"/>
        <v>0.65190018822115292</v>
      </c>
      <c r="B6522" s="2">
        <f t="shared" si="918"/>
        <v>65.189999999996445</v>
      </c>
      <c r="C6522" s="428">
        <f t="shared" si="915"/>
        <v>65.19</v>
      </c>
      <c r="D6522" s="425">
        <f t="shared" si="910"/>
        <v>0.65190018822118845</v>
      </c>
      <c r="E6522" s="433">
        <f t="shared" si="916"/>
        <v>65.19</v>
      </c>
      <c r="F6522" s="430">
        <f t="shared" si="911"/>
        <v>0.65623733938662365</v>
      </c>
      <c r="G6522" s="439">
        <f t="shared" si="917"/>
        <v>65.19</v>
      </c>
      <c r="H6522" s="435">
        <f t="shared" si="912"/>
        <v>0.65623733938662365</v>
      </c>
      <c r="I6522" s="577">
        <f t="shared" si="917"/>
        <v>65.19</v>
      </c>
      <c r="J6522" s="573">
        <f t="shared" si="913"/>
        <v>1.0289881254949282</v>
      </c>
    </row>
    <row r="6523" spans="1:10" x14ac:dyDescent="0.25">
      <c r="A6523">
        <f t="shared" si="914"/>
        <v>0.65200018790846692</v>
      </c>
      <c r="B6523" s="2">
        <f t="shared" si="918"/>
        <v>65.19999999999645</v>
      </c>
      <c r="C6523" s="428">
        <f t="shared" si="915"/>
        <v>65.2</v>
      </c>
      <c r="D6523" s="425">
        <f t="shared" si="910"/>
        <v>0.65200018790850245</v>
      </c>
      <c r="E6523" s="433">
        <f t="shared" si="916"/>
        <v>65.2</v>
      </c>
      <c r="F6523" s="430">
        <f t="shared" si="911"/>
        <v>0.65633536207330834</v>
      </c>
      <c r="G6523" s="439">
        <f t="shared" si="917"/>
        <v>65.2</v>
      </c>
      <c r="H6523" s="435">
        <f t="shared" si="912"/>
        <v>0.65633536207330834</v>
      </c>
      <c r="I6523" s="577">
        <f t="shared" si="917"/>
        <v>65.2</v>
      </c>
      <c r="J6523" s="573">
        <f t="shared" si="913"/>
        <v>1.0290739064856711</v>
      </c>
    </row>
    <row r="6524" spans="1:10" x14ac:dyDescent="0.25">
      <c r="A6524">
        <f t="shared" si="914"/>
        <v>0.65210018759631672</v>
      </c>
      <c r="B6524" s="2">
        <f t="shared" si="918"/>
        <v>65.209999999996455</v>
      </c>
      <c r="C6524" s="428">
        <f t="shared" si="915"/>
        <v>65.209999999999994</v>
      </c>
      <c r="D6524" s="425">
        <f t="shared" si="910"/>
        <v>0.65210018759635213</v>
      </c>
      <c r="E6524" s="433">
        <f t="shared" si="916"/>
        <v>65.209999999999994</v>
      </c>
      <c r="F6524" s="430">
        <f t="shared" si="911"/>
        <v>0.65643338572994492</v>
      </c>
      <c r="G6524" s="439">
        <f t="shared" si="917"/>
        <v>65.209999999999994</v>
      </c>
      <c r="H6524" s="435">
        <f t="shared" si="912"/>
        <v>0.65643338572994492</v>
      </c>
      <c r="I6524" s="577">
        <f t="shared" si="917"/>
        <v>65.209999999999994</v>
      </c>
      <c r="J6524" s="573">
        <f t="shared" si="913"/>
        <v>1.0291596885486971</v>
      </c>
    </row>
    <row r="6525" spans="1:10" x14ac:dyDescent="0.25">
      <c r="A6525">
        <f t="shared" si="914"/>
        <v>0.65220018728470108</v>
      </c>
      <c r="B6525" s="2">
        <f t="shared" si="918"/>
        <v>65.21999999999646</v>
      </c>
      <c r="C6525" s="428">
        <f t="shared" si="915"/>
        <v>65.22</v>
      </c>
      <c r="D6525" s="425">
        <f t="shared" si="910"/>
        <v>0.6522001872847365</v>
      </c>
      <c r="E6525" s="433">
        <f t="shared" si="916"/>
        <v>65.22</v>
      </c>
      <c r="F6525" s="430">
        <f t="shared" si="911"/>
        <v>0.65653141035603257</v>
      </c>
      <c r="G6525" s="439">
        <f t="shared" si="917"/>
        <v>65.22</v>
      </c>
      <c r="H6525" s="435">
        <f t="shared" si="912"/>
        <v>0.65653141035603257</v>
      </c>
      <c r="I6525" s="577">
        <f t="shared" si="917"/>
        <v>65.22</v>
      </c>
      <c r="J6525" s="573">
        <f t="shared" si="913"/>
        <v>1.0292454716838848</v>
      </c>
    </row>
    <row r="6526" spans="1:10" x14ac:dyDescent="0.25">
      <c r="A6526">
        <f t="shared" si="914"/>
        <v>0.65230018697361947</v>
      </c>
      <c r="B6526" s="2">
        <f t="shared" si="918"/>
        <v>65.229999999996465</v>
      </c>
      <c r="C6526" s="428">
        <f t="shared" si="915"/>
        <v>65.23</v>
      </c>
      <c r="D6526" s="425">
        <f t="shared" si="910"/>
        <v>0.65230018697365488</v>
      </c>
      <c r="E6526" s="433">
        <f t="shared" si="916"/>
        <v>65.23</v>
      </c>
      <c r="F6526" s="430">
        <f t="shared" si="911"/>
        <v>0.65662943595106993</v>
      </c>
      <c r="G6526" s="439">
        <f t="shared" si="917"/>
        <v>65.23</v>
      </c>
      <c r="H6526" s="435">
        <f t="shared" si="912"/>
        <v>0.65662943595106993</v>
      </c>
      <c r="I6526" s="577">
        <f t="shared" si="917"/>
        <v>65.23</v>
      </c>
      <c r="J6526" s="573">
        <f t="shared" si="913"/>
        <v>1.0293312558911134</v>
      </c>
    </row>
    <row r="6527" spans="1:10" x14ac:dyDescent="0.25">
      <c r="A6527">
        <f t="shared" si="914"/>
        <v>0.65240018666307054</v>
      </c>
      <c r="B6527" s="2">
        <f t="shared" si="918"/>
        <v>65.239999999996471</v>
      </c>
      <c r="C6527" s="428">
        <f t="shared" si="915"/>
        <v>65.239999999999995</v>
      </c>
      <c r="D6527" s="425">
        <f t="shared" si="910"/>
        <v>0.65240018666310562</v>
      </c>
      <c r="E6527" s="433">
        <f t="shared" si="916"/>
        <v>65.239999999999995</v>
      </c>
      <c r="F6527" s="430">
        <f t="shared" si="911"/>
        <v>0.65672746251455649</v>
      </c>
      <c r="G6527" s="439">
        <f t="shared" si="917"/>
        <v>65.239999999999995</v>
      </c>
      <c r="H6527" s="435">
        <f t="shared" si="912"/>
        <v>0.65672746251455649</v>
      </c>
      <c r="I6527" s="577">
        <f t="shared" si="917"/>
        <v>65.239999999999995</v>
      </c>
      <c r="J6527" s="573">
        <f t="shared" si="913"/>
        <v>1.029417041170261</v>
      </c>
    </row>
    <row r="6528" spans="1:10" x14ac:dyDescent="0.25">
      <c r="A6528">
        <f t="shared" si="914"/>
        <v>0.65250018635305351</v>
      </c>
      <c r="B6528" s="2">
        <f t="shared" si="918"/>
        <v>65.249999999996476</v>
      </c>
      <c r="C6528" s="428">
        <f t="shared" si="915"/>
        <v>65.25</v>
      </c>
      <c r="D6528" s="425">
        <f t="shared" si="910"/>
        <v>0.6525001863530886</v>
      </c>
      <c r="E6528" s="433">
        <f t="shared" si="916"/>
        <v>65.25</v>
      </c>
      <c r="F6528" s="430">
        <f t="shared" si="911"/>
        <v>0.656825490045992</v>
      </c>
      <c r="G6528" s="439">
        <f t="shared" si="917"/>
        <v>65.25</v>
      </c>
      <c r="H6528" s="435">
        <f t="shared" si="912"/>
        <v>0.656825490045992</v>
      </c>
      <c r="I6528" s="577">
        <f t="shared" si="917"/>
        <v>65.25</v>
      </c>
      <c r="J6528" s="573">
        <f t="shared" si="913"/>
        <v>1.0295028275212064</v>
      </c>
    </row>
    <row r="6529" spans="1:10" x14ac:dyDescent="0.25">
      <c r="A6529">
        <f t="shared" si="914"/>
        <v>0.6526001860435674</v>
      </c>
      <c r="B6529" s="2">
        <f t="shared" si="918"/>
        <v>65.259999999996481</v>
      </c>
      <c r="C6529" s="428">
        <f t="shared" si="915"/>
        <v>65.260000000000005</v>
      </c>
      <c r="D6529" s="425">
        <f t="shared" si="910"/>
        <v>0.65260018604360259</v>
      </c>
      <c r="E6529" s="433">
        <f t="shared" si="916"/>
        <v>65.260000000000005</v>
      </c>
      <c r="F6529" s="430">
        <f t="shared" si="911"/>
        <v>0.65692351854487607</v>
      </c>
      <c r="G6529" s="439">
        <f t="shared" si="917"/>
        <v>65.260000000000005</v>
      </c>
      <c r="H6529" s="435">
        <f t="shared" si="912"/>
        <v>0.65692351854487607</v>
      </c>
      <c r="I6529" s="577">
        <f t="shared" si="917"/>
        <v>65.260000000000005</v>
      </c>
      <c r="J6529" s="573">
        <f t="shared" si="913"/>
        <v>1.0295886149438287</v>
      </c>
    </row>
    <row r="6530" spans="1:10" x14ac:dyDescent="0.25">
      <c r="A6530">
        <f t="shared" si="914"/>
        <v>0.65270018573461142</v>
      </c>
      <c r="B6530" s="2">
        <f t="shared" si="918"/>
        <v>65.269999999996486</v>
      </c>
      <c r="C6530" s="428">
        <f t="shared" si="915"/>
        <v>65.27</v>
      </c>
      <c r="D6530" s="425">
        <f t="shared" si="910"/>
        <v>0.65270018573464639</v>
      </c>
      <c r="E6530" s="433">
        <f t="shared" si="916"/>
        <v>65.27</v>
      </c>
      <c r="F6530" s="430">
        <f t="shared" si="911"/>
        <v>0.65702154801070889</v>
      </c>
      <c r="G6530" s="439">
        <f t="shared" si="917"/>
        <v>65.27</v>
      </c>
      <c r="H6530" s="435">
        <f t="shared" si="912"/>
        <v>0.65702154801070889</v>
      </c>
      <c r="I6530" s="577">
        <f t="shared" si="917"/>
        <v>65.27</v>
      </c>
      <c r="J6530" s="573">
        <f t="shared" si="913"/>
        <v>1.0296744034380068</v>
      </c>
    </row>
    <row r="6531" spans="1:10" x14ac:dyDescent="0.25">
      <c r="A6531">
        <f t="shared" si="914"/>
        <v>0.65280018542618445</v>
      </c>
      <c r="B6531" s="2">
        <f t="shared" si="918"/>
        <v>65.279999999996491</v>
      </c>
      <c r="C6531" s="428">
        <f t="shared" si="915"/>
        <v>65.28</v>
      </c>
      <c r="D6531" s="425">
        <f t="shared" ref="D6531:D6594" si="919">(((1+C6531/100)^D$2)*C6531/100)/(((1+C6531/100)^D$2)-1)</f>
        <v>0.65280018542621943</v>
      </c>
      <c r="E6531" s="433">
        <f t="shared" si="916"/>
        <v>65.28</v>
      </c>
      <c r="F6531" s="430">
        <f t="shared" ref="F6531:F6594" si="920">(((1+E6531/100)^F$2)*E6531/100)/(((1+E6531/100)^F$2)-1)</f>
        <v>0.65711957844299107</v>
      </c>
      <c r="G6531" s="439">
        <f t="shared" si="917"/>
        <v>65.28</v>
      </c>
      <c r="H6531" s="435">
        <f t="shared" ref="H6531:H6594" si="921">(((1+G6531/100)^H$2)*G6531/100)/(((1+G6531/100)^H$2)-1)</f>
        <v>0.65711957844299107</v>
      </c>
      <c r="I6531" s="577">
        <f t="shared" si="917"/>
        <v>65.28</v>
      </c>
      <c r="J6531" s="573">
        <f t="shared" ref="J6531:J6594" si="922">(((1+I6531/100)^J$2)*I6531/100)/(((1+I6531/100)^J$2)-1)</f>
        <v>1.0297601930036189</v>
      </c>
    </row>
    <row r="6532" spans="1:10" x14ac:dyDescent="0.25">
      <c r="A6532">
        <f t="shared" si="914"/>
        <v>0.65290018511828563</v>
      </c>
      <c r="B6532" s="2">
        <f t="shared" si="918"/>
        <v>65.289999999996496</v>
      </c>
      <c r="C6532" s="428">
        <f t="shared" si="915"/>
        <v>65.290000000000006</v>
      </c>
      <c r="D6532" s="425">
        <f t="shared" si="919"/>
        <v>0.65290018511832071</v>
      </c>
      <c r="E6532" s="433">
        <f t="shared" si="916"/>
        <v>65.290000000000006</v>
      </c>
      <c r="F6532" s="430">
        <f t="shared" si="920"/>
        <v>0.65721760984122313</v>
      </c>
      <c r="G6532" s="439">
        <f t="shared" si="917"/>
        <v>65.290000000000006</v>
      </c>
      <c r="H6532" s="435">
        <f t="shared" si="921"/>
        <v>0.65721760984122313</v>
      </c>
      <c r="I6532" s="577">
        <f t="shared" si="917"/>
        <v>65.290000000000006</v>
      </c>
      <c r="J6532" s="573">
        <f t="shared" si="922"/>
        <v>1.0298459836405442</v>
      </c>
    </row>
    <row r="6533" spans="1:10" x14ac:dyDescent="0.25">
      <c r="A6533">
        <f t="shared" ref="A6533:A6596" si="923">(((1+B6533/100)^A$2)*B6533/100)/(((1+B6533/100)^A$2)-1)</f>
        <v>0.65300018481091393</v>
      </c>
      <c r="B6533" s="2">
        <f t="shared" si="918"/>
        <v>65.299999999996501</v>
      </c>
      <c r="C6533" s="428">
        <f t="shared" si="915"/>
        <v>65.3</v>
      </c>
      <c r="D6533" s="425">
        <f t="shared" si="919"/>
        <v>0.65300018481094901</v>
      </c>
      <c r="E6533" s="433">
        <f t="shared" si="916"/>
        <v>65.3</v>
      </c>
      <c r="F6533" s="430">
        <f t="shared" si="920"/>
        <v>0.65731564220490568</v>
      </c>
      <c r="G6533" s="439">
        <f t="shared" si="917"/>
        <v>65.3</v>
      </c>
      <c r="H6533" s="435">
        <f t="shared" si="921"/>
        <v>0.65731564220490568</v>
      </c>
      <c r="I6533" s="577">
        <f t="shared" si="917"/>
        <v>65.3</v>
      </c>
      <c r="J6533" s="573">
        <f t="shared" si="922"/>
        <v>1.0299317753486619</v>
      </c>
    </row>
    <row r="6534" spans="1:10" x14ac:dyDescent="0.25">
      <c r="A6534">
        <f t="shared" si="923"/>
        <v>0.6531001845040687</v>
      </c>
      <c r="B6534" s="2">
        <f t="shared" si="918"/>
        <v>65.309999999996506</v>
      </c>
      <c r="C6534" s="428">
        <f t="shared" ref="C6534:C6597" si="924">ROUND(C6533+0.01,2)</f>
        <v>65.31</v>
      </c>
      <c r="D6534" s="425">
        <f t="shared" si="919"/>
        <v>0.65310018450410356</v>
      </c>
      <c r="E6534" s="433">
        <f t="shared" ref="E6534:E6597" si="925">ROUND(E6533+0.01,2)</f>
        <v>65.31</v>
      </c>
      <c r="F6534" s="430">
        <f t="shared" si="920"/>
        <v>0.65741367553354035</v>
      </c>
      <c r="G6534" s="439">
        <f t="shared" ref="G6534:I6597" si="926">ROUND(G6533+0.01,2)</f>
        <v>65.31</v>
      </c>
      <c r="H6534" s="435">
        <f t="shared" si="921"/>
        <v>0.65741367553354035</v>
      </c>
      <c r="I6534" s="577">
        <f t="shared" si="926"/>
        <v>65.31</v>
      </c>
      <c r="J6534" s="573">
        <f t="shared" si="922"/>
        <v>1.0300175681278505</v>
      </c>
    </row>
    <row r="6535" spans="1:10" x14ac:dyDescent="0.25">
      <c r="A6535">
        <f t="shared" si="923"/>
        <v>0.65320018419774883</v>
      </c>
      <c r="B6535" s="2">
        <f t="shared" si="918"/>
        <v>65.319999999996512</v>
      </c>
      <c r="C6535" s="428">
        <f t="shared" si="924"/>
        <v>65.319999999999993</v>
      </c>
      <c r="D6535" s="425">
        <f t="shared" si="919"/>
        <v>0.65320018419778358</v>
      </c>
      <c r="E6535" s="433">
        <f t="shared" si="925"/>
        <v>65.319999999999993</v>
      </c>
      <c r="F6535" s="430">
        <f t="shared" si="920"/>
        <v>0.65751170982662843</v>
      </c>
      <c r="G6535" s="439">
        <f t="shared" si="926"/>
        <v>65.319999999999993</v>
      </c>
      <c r="H6535" s="435">
        <f t="shared" si="921"/>
        <v>0.65751170982662843</v>
      </c>
      <c r="I6535" s="577">
        <f t="shared" si="926"/>
        <v>65.319999999999993</v>
      </c>
      <c r="J6535" s="573">
        <f t="shared" si="922"/>
        <v>1.0301033619779887</v>
      </c>
    </row>
    <row r="6536" spans="1:10" x14ac:dyDescent="0.25">
      <c r="A6536">
        <f t="shared" si="923"/>
        <v>0.65330018389195332</v>
      </c>
      <c r="B6536" s="2">
        <f t="shared" si="918"/>
        <v>65.329999999996517</v>
      </c>
      <c r="C6536" s="428">
        <f t="shared" si="924"/>
        <v>65.33</v>
      </c>
      <c r="D6536" s="425">
        <f t="shared" si="919"/>
        <v>0.65330018389198807</v>
      </c>
      <c r="E6536" s="433">
        <f t="shared" si="925"/>
        <v>65.33</v>
      </c>
      <c r="F6536" s="430">
        <f t="shared" si="920"/>
        <v>0.65760974508367165</v>
      </c>
      <c r="G6536" s="439">
        <f t="shared" si="926"/>
        <v>65.33</v>
      </c>
      <c r="H6536" s="435">
        <f t="shared" si="921"/>
        <v>0.65760974508367165</v>
      </c>
      <c r="I6536" s="577">
        <f t="shared" si="926"/>
        <v>65.33</v>
      </c>
      <c r="J6536" s="573">
        <f t="shared" si="922"/>
        <v>1.0301891568989561</v>
      </c>
    </row>
    <row r="6537" spans="1:10" x14ac:dyDescent="0.25">
      <c r="A6537">
        <f t="shared" si="923"/>
        <v>0.65340018358668128</v>
      </c>
      <c r="B6537" s="2">
        <f t="shared" si="918"/>
        <v>65.339999999996522</v>
      </c>
      <c r="C6537" s="428">
        <f t="shared" si="924"/>
        <v>65.34</v>
      </c>
      <c r="D6537" s="425">
        <f t="shared" si="919"/>
        <v>0.65340018358671603</v>
      </c>
      <c r="E6537" s="433">
        <f t="shared" si="925"/>
        <v>65.34</v>
      </c>
      <c r="F6537" s="430">
        <f t="shared" si="920"/>
        <v>0.65770778130417207</v>
      </c>
      <c r="G6537" s="439">
        <f t="shared" si="926"/>
        <v>65.34</v>
      </c>
      <c r="H6537" s="435">
        <f t="shared" si="921"/>
        <v>0.65770778130417207</v>
      </c>
      <c r="I6537" s="577">
        <f t="shared" si="926"/>
        <v>65.34</v>
      </c>
      <c r="J6537" s="573">
        <f t="shared" si="922"/>
        <v>1.030274952890631</v>
      </c>
    </row>
    <row r="6538" spans="1:10" x14ac:dyDescent="0.25">
      <c r="A6538">
        <f t="shared" si="923"/>
        <v>0.65350018328193193</v>
      </c>
      <c r="B6538" s="2">
        <f t="shared" si="918"/>
        <v>65.349999999996527</v>
      </c>
      <c r="C6538" s="428">
        <f t="shared" si="924"/>
        <v>65.349999999999994</v>
      </c>
      <c r="D6538" s="425">
        <f t="shared" si="919"/>
        <v>0.65350018328196657</v>
      </c>
      <c r="E6538" s="433">
        <f t="shared" si="925"/>
        <v>65.349999999999994</v>
      </c>
      <c r="F6538" s="430">
        <f t="shared" si="920"/>
        <v>0.65780581848763175</v>
      </c>
      <c r="G6538" s="439">
        <f t="shared" si="926"/>
        <v>65.349999999999994</v>
      </c>
      <c r="H6538" s="435">
        <f t="shared" si="921"/>
        <v>0.65780581848763175</v>
      </c>
      <c r="I6538" s="577">
        <f t="shared" si="926"/>
        <v>65.349999999999994</v>
      </c>
      <c r="J6538" s="573">
        <f t="shared" si="922"/>
        <v>1.0303607499528924</v>
      </c>
    </row>
    <row r="6539" spans="1:10" x14ac:dyDescent="0.25">
      <c r="A6539">
        <f t="shared" si="923"/>
        <v>0.65360018297770417</v>
      </c>
      <c r="B6539" s="2">
        <f t="shared" si="918"/>
        <v>65.359999999996532</v>
      </c>
      <c r="C6539" s="428">
        <f t="shared" si="924"/>
        <v>65.36</v>
      </c>
      <c r="D6539" s="425">
        <f t="shared" si="919"/>
        <v>0.65360018297773892</v>
      </c>
      <c r="E6539" s="433">
        <f t="shared" si="925"/>
        <v>65.36</v>
      </c>
      <c r="F6539" s="430">
        <f t="shared" si="920"/>
        <v>0.65790385663355322</v>
      </c>
      <c r="G6539" s="439">
        <f t="shared" si="926"/>
        <v>65.36</v>
      </c>
      <c r="H6539" s="435">
        <f t="shared" si="921"/>
        <v>0.65790385663355322</v>
      </c>
      <c r="I6539" s="577">
        <f t="shared" si="926"/>
        <v>65.36</v>
      </c>
      <c r="J6539" s="573">
        <f t="shared" si="922"/>
        <v>1.0304465480856198</v>
      </c>
    </row>
    <row r="6540" spans="1:10" x14ac:dyDescent="0.25">
      <c r="A6540">
        <f t="shared" si="923"/>
        <v>0.65370018267399721</v>
      </c>
      <c r="B6540" s="2">
        <f t="shared" si="918"/>
        <v>65.369999999996537</v>
      </c>
      <c r="C6540" s="428">
        <f t="shared" si="924"/>
        <v>65.37</v>
      </c>
      <c r="D6540" s="425">
        <f t="shared" si="919"/>
        <v>0.65370018267403196</v>
      </c>
      <c r="E6540" s="433">
        <f t="shared" si="925"/>
        <v>65.37</v>
      </c>
      <c r="F6540" s="430">
        <f t="shared" si="920"/>
        <v>0.65800189574143952</v>
      </c>
      <c r="G6540" s="439">
        <f t="shared" si="926"/>
        <v>65.37</v>
      </c>
      <c r="H6540" s="435">
        <f t="shared" si="921"/>
        <v>0.65800189574143952</v>
      </c>
      <c r="I6540" s="577">
        <f t="shared" si="926"/>
        <v>65.37</v>
      </c>
      <c r="J6540" s="573">
        <f t="shared" si="922"/>
        <v>1.0305323472886911</v>
      </c>
    </row>
    <row r="6541" spans="1:10" x14ac:dyDescent="0.25">
      <c r="A6541">
        <f t="shared" si="923"/>
        <v>0.65380018237081006</v>
      </c>
      <c r="B6541" s="2">
        <f t="shared" si="918"/>
        <v>65.379999999996542</v>
      </c>
      <c r="C6541" s="428">
        <f t="shared" si="924"/>
        <v>65.38</v>
      </c>
      <c r="D6541" s="425">
        <f t="shared" si="919"/>
        <v>0.65380018237084458</v>
      </c>
      <c r="E6541" s="433">
        <f t="shared" si="925"/>
        <v>65.38</v>
      </c>
      <c r="F6541" s="430">
        <f t="shared" si="920"/>
        <v>0.65809993581079329</v>
      </c>
      <c r="G6541" s="439">
        <f t="shared" si="926"/>
        <v>65.38</v>
      </c>
      <c r="H6541" s="435">
        <f t="shared" si="921"/>
        <v>0.65809993581079329</v>
      </c>
      <c r="I6541" s="577">
        <f t="shared" si="926"/>
        <v>65.38</v>
      </c>
      <c r="J6541" s="573">
        <f t="shared" si="922"/>
        <v>1.0306181475619864</v>
      </c>
    </row>
    <row r="6542" spans="1:10" x14ac:dyDescent="0.25">
      <c r="A6542">
        <f t="shared" si="923"/>
        <v>0.65390018206814182</v>
      </c>
      <c r="B6542" s="2">
        <f t="shared" si="918"/>
        <v>65.389999999996547</v>
      </c>
      <c r="C6542" s="428">
        <f t="shared" si="924"/>
        <v>65.39</v>
      </c>
      <c r="D6542" s="425">
        <f t="shared" si="919"/>
        <v>0.65390018206817635</v>
      </c>
      <c r="E6542" s="433">
        <f t="shared" si="925"/>
        <v>65.39</v>
      </c>
      <c r="F6542" s="430">
        <f t="shared" si="920"/>
        <v>0.65819797684111803</v>
      </c>
      <c r="G6542" s="439">
        <f t="shared" si="926"/>
        <v>65.39</v>
      </c>
      <c r="H6542" s="435">
        <f t="shared" si="921"/>
        <v>0.65819797684111803</v>
      </c>
      <c r="I6542" s="577">
        <f t="shared" si="926"/>
        <v>65.39</v>
      </c>
      <c r="J6542" s="573">
        <f t="shared" si="922"/>
        <v>1.0307039489053846</v>
      </c>
    </row>
    <row r="6543" spans="1:10" x14ac:dyDescent="0.25">
      <c r="A6543">
        <f t="shared" si="923"/>
        <v>0.65400018176599162</v>
      </c>
      <c r="B6543" s="2">
        <f t="shared" si="918"/>
        <v>65.399999999996552</v>
      </c>
      <c r="C6543" s="428">
        <f t="shared" si="924"/>
        <v>65.400000000000006</v>
      </c>
      <c r="D6543" s="425">
        <f t="shared" si="919"/>
        <v>0.65400018176602615</v>
      </c>
      <c r="E6543" s="433">
        <f t="shared" si="925"/>
        <v>65.400000000000006</v>
      </c>
      <c r="F6543" s="430">
        <f t="shared" si="920"/>
        <v>0.65829601883191757</v>
      </c>
      <c r="G6543" s="439">
        <f t="shared" si="926"/>
        <v>65.400000000000006</v>
      </c>
      <c r="H6543" s="435">
        <f t="shared" si="921"/>
        <v>0.65829601883191757</v>
      </c>
      <c r="I6543" s="577">
        <f t="shared" si="926"/>
        <v>65.400000000000006</v>
      </c>
      <c r="J6543" s="573">
        <f t="shared" si="922"/>
        <v>1.0307897513187643</v>
      </c>
    </row>
    <row r="6544" spans="1:10" x14ac:dyDescent="0.25">
      <c r="A6544">
        <f t="shared" si="923"/>
        <v>0.65410018146435855</v>
      </c>
      <c r="B6544" s="2">
        <f t="shared" si="918"/>
        <v>65.409999999996558</v>
      </c>
      <c r="C6544" s="428">
        <f t="shared" si="924"/>
        <v>65.41</v>
      </c>
      <c r="D6544" s="425">
        <f t="shared" si="919"/>
        <v>0.65410018146439297</v>
      </c>
      <c r="E6544" s="433">
        <f t="shared" si="925"/>
        <v>65.41</v>
      </c>
      <c r="F6544" s="430">
        <f t="shared" si="920"/>
        <v>0.65839406178269511</v>
      </c>
      <c r="G6544" s="439">
        <f t="shared" si="926"/>
        <v>65.41</v>
      </c>
      <c r="H6544" s="435">
        <f t="shared" si="921"/>
        <v>0.65839406178269511</v>
      </c>
      <c r="I6544" s="577">
        <f t="shared" si="926"/>
        <v>65.41</v>
      </c>
      <c r="J6544" s="573">
        <f t="shared" si="922"/>
        <v>1.0308755548020043</v>
      </c>
    </row>
    <row r="6545" spans="1:10" x14ac:dyDescent="0.25">
      <c r="A6545">
        <f t="shared" si="923"/>
        <v>0.65420018116324163</v>
      </c>
      <c r="B6545" s="2">
        <f t="shared" si="918"/>
        <v>65.419999999996563</v>
      </c>
      <c r="C6545" s="428">
        <f t="shared" si="924"/>
        <v>65.42</v>
      </c>
      <c r="D6545" s="425">
        <f t="shared" si="919"/>
        <v>0.65420018116327594</v>
      </c>
      <c r="E6545" s="433">
        <f t="shared" si="925"/>
        <v>65.42</v>
      </c>
      <c r="F6545" s="430">
        <f t="shared" si="920"/>
        <v>0.65849210569295547</v>
      </c>
      <c r="G6545" s="439">
        <f t="shared" si="926"/>
        <v>65.42</v>
      </c>
      <c r="H6545" s="435">
        <f t="shared" si="921"/>
        <v>0.65849210569295547</v>
      </c>
      <c r="I6545" s="577">
        <f t="shared" si="926"/>
        <v>65.42</v>
      </c>
      <c r="J6545" s="573">
        <f t="shared" si="922"/>
        <v>1.0309613593549847</v>
      </c>
    </row>
    <row r="6546" spans="1:10" x14ac:dyDescent="0.25">
      <c r="A6546">
        <f t="shared" si="923"/>
        <v>0.65430018086263997</v>
      </c>
      <c r="B6546" s="2">
        <f t="shared" si="918"/>
        <v>65.429999999996568</v>
      </c>
      <c r="C6546" s="428">
        <f t="shared" si="924"/>
        <v>65.430000000000007</v>
      </c>
      <c r="D6546" s="425">
        <f t="shared" si="919"/>
        <v>0.65430018086267427</v>
      </c>
      <c r="E6546" s="433">
        <f t="shared" si="925"/>
        <v>65.430000000000007</v>
      </c>
      <c r="F6546" s="430">
        <f t="shared" si="920"/>
        <v>0.65859015056220249</v>
      </c>
      <c r="G6546" s="439">
        <f t="shared" si="926"/>
        <v>65.430000000000007</v>
      </c>
      <c r="H6546" s="435">
        <f t="shared" si="921"/>
        <v>0.65859015056220249</v>
      </c>
      <c r="I6546" s="577">
        <f t="shared" si="926"/>
        <v>65.430000000000007</v>
      </c>
      <c r="J6546" s="573">
        <f t="shared" si="922"/>
        <v>1.0310471649775836</v>
      </c>
    </row>
    <row r="6547" spans="1:10" x14ac:dyDescent="0.25">
      <c r="A6547">
        <f t="shared" si="923"/>
        <v>0.65440018056255256</v>
      </c>
      <c r="B6547" s="2">
        <f t="shared" si="918"/>
        <v>65.439999999996573</v>
      </c>
      <c r="C6547" s="428">
        <f t="shared" si="924"/>
        <v>65.44</v>
      </c>
      <c r="D6547" s="425">
        <f t="shared" si="919"/>
        <v>0.65440018056258686</v>
      </c>
      <c r="E6547" s="433">
        <f t="shared" si="925"/>
        <v>65.44</v>
      </c>
      <c r="F6547" s="430">
        <f t="shared" si="920"/>
        <v>0.65868819638994069</v>
      </c>
      <c r="G6547" s="439">
        <f t="shared" si="926"/>
        <v>65.44</v>
      </c>
      <c r="H6547" s="435">
        <f t="shared" si="921"/>
        <v>0.65868819638994069</v>
      </c>
      <c r="I6547" s="577">
        <f t="shared" si="926"/>
        <v>65.44</v>
      </c>
      <c r="J6547" s="573">
        <f t="shared" si="922"/>
        <v>1.0311329716696807</v>
      </c>
    </row>
    <row r="6548" spans="1:10" x14ac:dyDescent="0.25">
      <c r="A6548">
        <f t="shared" si="923"/>
        <v>0.65450018026297874</v>
      </c>
      <c r="B6548" s="2">
        <f t="shared" si="918"/>
        <v>65.449999999996578</v>
      </c>
      <c r="C6548" s="428">
        <f t="shared" si="924"/>
        <v>65.45</v>
      </c>
      <c r="D6548" s="425">
        <f t="shared" si="919"/>
        <v>0.65450018026301293</v>
      </c>
      <c r="E6548" s="433">
        <f t="shared" si="925"/>
        <v>65.45</v>
      </c>
      <c r="F6548" s="430">
        <f t="shared" si="920"/>
        <v>0.65878624317567547</v>
      </c>
      <c r="G6548" s="439">
        <f t="shared" si="926"/>
        <v>65.45</v>
      </c>
      <c r="H6548" s="435">
        <f t="shared" si="921"/>
        <v>0.65878624317567547</v>
      </c>
      <c r="I6548" s="577">
        <f t="shared" si="926"/>
        <v>65.45</v>
      </c>
      <c r="J6548" s="573">
        <f t="shared" si="922"/>
        <v>1.0312187794311547</v>
      </c>
    </row>
    <row r="6549" spans="1:10" x14ac:dyDescent="0.25">
      <c r="A6549">
        <f t="shared" si="923"/>
        <v>0.65460017996391739</v>
      </c>
      <c r="B6549" s="2">
        <f t="shared" si="918"/>
        <v>65.459999999996583</v>
      </c>
      <c r="C6549" s="428">
        <f t="shared" si="924"/>
        <v>65.459999999999994</v>
      </c>
      <c r="D6549" s="425">
        <f t="shared" si="919"/>
        <v>0.65460017996395148</v>
      </c>
      <c r="E6549" s="433">
        <f t="shared" si="925"/>
        <v>65.459999999999994</v>
      </c>
      <c r="F6549" s="430">
        <f t="shared" si="920"/>
        <v>0.65888429091891132</v>
      </c>
      <c r="G6549" s="439">
        <f t="shared" si="926"/>
        <v>65.459999999999994</v>
      </c>
      <c r="H6549" s="435">
        <f t="shared" si="921"/>
        <v>0.65888429091891132</v>
      </c>
      <c r="I6549" s="577">
        <f t="shared" si="926"/>
        <v>65.459999999999994</v>
      </c>
      <c r="J6549" s="573">
        <f t="shared" si="922"/>
        <v>1.031304588261885</v>
      </c>
    </row>
    <row r="6550" spans="1:10" x14ac:dyDescent="0.25">
      <c r="A6550">
        <f t="shared" si="923"/>
        <v>0.65470017966536764</v>
      </c>
      <c r="B6550" s="2">
        <f t="shared" si="918"/>
        <v>65.469999999996588</v>
      </c>
      <c r="C6550" s="428">
        <f t="shared" si="924"/>
        <v>65.47</v>
      </c>
      <c r="D6550" s="425">
        <f t="shared" si="919"/>
        <v>0.65470017966540184</v>
      </c>
      <c r="E6550" s="433">
        <f t="shared" si="925"/>
        <v>65.47</v>
      </c>
      <c r="F6550" s="430">
        <f t="shared" si="920"/>
        <v>0.65898233961915431</v>
      </c>
      <c r="G6550" s="439">
        <f t="shared" si="926"/>
        <v>65.47</v>
      </c>
      <c r="H6550" s="435">
        <f t="shared" si="921"/>
        <v>0.65898233961915431</v>
      </c>
      <c r="I6550" s="577">
        <f t="shared" si="926"/>
        <v>65.47</v>
      </c>
      <c r="J6550" s="573">
        <f t="shared" si="922"/>
        <v>1.0313903981617507</v>
      </c>
    </row>
    <row r="6551" spans="1:10" x14ac:dyDescent="0.25">
      <c r="A6551">
        <f t="shared" si="923"/>
        <v>0.65480017936732882</v>
      </c>
      <c r="B6551" s="2">
        <f t="shared" si="918"/>
        <v>65.479999999996593</v>
      </c>
      <c r="C6551" s="428">
        <f t="shared" si="924"/>
        <v>65.48</v>
      </c>
      <c r="D6551" s="425">
        <f t="shared" si="919"/>
        <v>0.6548001793673629</v>
      </c>
      <c r="E6551" s="433">
        <f t="shared" si="925"/>
        <v>65.48</v>
      </c>
      <c r="F6551" s="430">
        <f t="shared" si="920"/>
        <v>0.65908038927590984</v>
      </c>
      <c r="G6551" s="439">
        <f t="shared" si="926"/>
        <v>65.48</v>
      </c>
      <c r="H6551" s="435">
        <f t="shared" si="921"/>
        <v>0.65908038927590984</v>
      </c>
      <c r="I6551" s="577">
        <f t="shared" si="926"/>
        <v>65.48</v>
      </c>
      <c r="J6551" s="573">
        <f t="shared" si="922"/>
        <v>1.0314762091306313</v>
      </c>
    </row>
    <row r="6552" spans="1:10" x14ac:dyDescent="0.25">
      <c r="A6552">
        <f t="shared" si="923"/>
        <v>0.6549001790697998</v>
      </c>
      <c r="B6552" s="2">
        <f t="shared" si="918"/>
        <v>65.489999999996598</v>
      </c>
      <c r="C6552" s="428">
        <f t="shared" si="924"/>
        <v>65.489999999999995</v>
      </c>
      <c r="D6552" s="425">
        <f t="shared" si="919"/>
        <v>0.65490017906983367</v>
      </c>
      <c r="E6552" s="433">
        <f t="shared" si="925"/>
        <v>65.489999999999995</v>
      </c>
      <c r="F6552" s="430">
        <f t="shared" si="920"/>
        <v>0.65917843988868352</v>
      </c>
      <c r="G6552" s="439">
        <f t="shared" si="926"/>
        <v>65.489999999999995</v>
      </c>
      <c r="H6552" s="435">
        <f t="shared" si="921"/>
        <v>0.65917843988868352</v>
      </c>
      <c r="I6552" s="577">
        <f t="shared" si="926"/>
        <v>65.489999999999995</v>
      </c>
      <c r="J6552" s="573">
        <f t="shared" si="922"/>
        <v>1.0315620211684056</v>
      </c>
    </row>
    <row r="6553" spans="1:10" x14ac:dyDescent="0.25">
      <c r="A6553">
        <f t="shared" si="923"/>
        <v>0.65500017877277961</v>
      </c>
      <c r="B6553" s="2">
        <f t="shared" si="918"/>
        <v>65.499999999996604</v>
      </c>
      <c r="C6553" s="428">
        <f t="shared" si="924"/>
        <v>65.5</v>
      </c>
      <c r="D6553" s="425">
        <f t="shared" si="919"/>
        <v>0.65500017877281358</v>
      </c>
      <c r="E6553" s="433">
        <f t="shared" si="925"/>
        <v>65.5</v>
      </c>
      <c r="F6553" s="430">
        <f t="shared" si="920"/>
        <v>0.65927649145698197</v>
      </c>
      <c r="G6553" s="439">
        <f t="shared" si="926"/>
        <v>65.5</v>
      </c>
      <c r="H6553" s="435">
        <f t="shared" si="921"/>
        <v>0.65927649145698197</v>
      </c>
      <c r="I6553" s="577">
        <f t="shared" si="926"/>
        <v>65.5</v>
      </c>
      <c r="J6553" s="573">
        <f t="shared" si="922"/>
        <v>1.0316478342749529</v>
      </c>
    </row>
    <row r="6554" spans="1:10" x14ac:dyDescent="0.25">
      <c r="A6554">
        <f t="shared" si="923"/>
        <v>0.65510017847626745</v>
      </c>
      <c r="B6554" s="2">
        <f t="shared" si="918"/>
        <v>65.509999999996609</v>
      </c>
      <c r="C6554" s="428">
        <f t="shared" si="924"/>
        <v>65.510000000000005</v>
      </c>
      <c r="D6554" s="425">
        <f t="shared" si="919"/>
        <v>0.65510017847630142</v>
      </c>
      <c r="E6554" s="433">
        <f t="shared" si="925"/>
        <v>65.510000000000005</v>
      </c>
      <c r="F6554" s="430">
        <f t="shared" si="920"/>
        <v>0.65937454398031148</v>
      </c>
      <c r="G6554" s="439">
        <f t="shared" si="926"/>
        <v>65.510000000000005</v>
      </c>
      <c r="H6554" s="435">
        <f t="shared" si="921"/>
        <v>0.65937454398031148</v>
      </c>
      <c r="I6554" s="577">
        <f t="shared" si="926"/>
        <v>65.510000000000005</v>
      </c>
      <c r="J6554" s="573">
        <f t="shared" si="922"/>
        <v>1.0317336484501527</v>
      </c>
    </row>
    <row r="6555" spans="1:10" x14ac:dyDescent="0.25">
      <c r="A6555">
        <f t="shared" si="923"/>
        <v>0.65520017818026255</v>
      </c>
      <c r="B6555" s="2">
        <f t="shared" si="918"/>
        <v>65.519999999996614</v>
      </c>
      <c r="C6555" s="428">
        <f t="shared" si="924"/>
        <v>65.52</v>
      </c>
      <c r="D6555" s="425">
        <f t="shared" si="919"/>
        <v>0.65520017818029641</v>
      </c>
      <c r="E6555" s="433">
        <f t="shared" si="925"/>
        <v>65.52</v>
      </c>
      <c r="F6555" s="430">
        <f t="shared" si="920"/>
        <v>0.65947259745817877</v>
      </c>
      <c r="G6555" s="439">
        <f t="shared" si="926"/>
        <v>65.52</v>
      </c>
      <c r="H6555" s="435">
        <f t="shared" si="921"/>
        <v>0.65947259745817877</v>
      </c>
      <c r="I6555" s="577">
        <f t="shared" si="926"/>
        <v>65.52</v>
      </c>
      <c r="J6555" s="573">
        <f t="shared" si="922"/>
        <v>1.0318194636938836</v>
      </c>
    </row>
    <row r="6556" spans="1:10" x14ac:dyDescent="0.25">
      <c r="A6556">
        <f t="shared" si="923"/>
        <v>0.65530017788476391</v>
      </c>
      <c r="B6556" s="2">
        <f t="shared" si="918"/>
        <v>65.529999999996619</v>
      </c>
      <c r="C6556" s="428">
        <f t="shared" si="924"/>
        <v>65.53</v>
      </c>
      <c r="D6556" s="425">
        <f t="shared" si="919"/>
        <v>0.65530017788479766</v>
      </c>
      <c r="E6556" s="433">
        <f t="shared" si="925"/>
        <v>65.53</v>
      </c>
      <c r="F6556" s="430">
        <f t="shared" si="920"/>
        <v>0.65957065189009068</v>
      </c>
      <c r="G6556" s="439">
        <f t="shared" si="926"/>
        <v>65.53</v>
      </c>
      <c r="H6556" s="435">
        <f t="shared" si="921"/>
        <v>0.65957065189009068</v>
      </c>
      <c r="I6556" s="577">
        <f t="shared" si="926"/>
        <v>65.53</v>
      </c>
      <c r="J6556" s="573">
        <f t="shared" si="922"/>
        <v>1.0319052800060258</v>
      </c>
    </row>
    <row r="6557" spans="1:10" x14ac:dyDescent="0.25">
      <c r="A6557">
        <f t="shared" si="923"/>
        <v>0.65540017758977065</v>
      </c>
      <c r="B6557" s="2">
        <f t="shared" si="918"/>
        <v>65.539999999996624</v>
      </c>
      <c r="C6557" s="428">
        <f t="shared" si="924"/>
        <v>65.540000000000006</v>
      </c>
      <c r="D6557" s="425">
        <f t="shared" si="919"/>
        <v>0.6554001775898044</v>
      </c>
      <c r="E6557" s="433">
        <f t="shared" si="925"/>
        <v>65.540000000000006</v>
      </c>
      <c r="F6557" s="430">
        <f t="shared" si="920"/>
        <v>0.65966870727555482</v>
      </c>
      <c r="G6557" s="439">
        <f t="shared" si="926"/>
        <v>65.540000000000006</v>
      </c>
      <c r="H6557" s="435">
        <f t="shared" si="921"/>
        <v>0.65966870727555482</v>
      </c>
      <c r="I6557" s="577">
        <f t="shared" si="926"/>
        <v>65.540000000000006</v>
      </c>
      <c r="J6557" s="573">
        <f t="shared" si="922"/>
        <v>1.0319910973864577</v>
      </c>
    </row>
    <row r="6558" spans="1:10" x14ac:dyDescent="0.25">
      <c r="A6558">
        <f t="shared" si="923"/>
        <v>0.65550017729528176</v>
      </c>
      <c r="B6558" s="2">
        <f t="shared" si="918"/>
        <v>65.549999999996629</v>
      </c>
      <c r="C6558" s="428">
        <f t="shared" si="924"/>
        <v>65.55</v>
      </c>
      <c r="D6558" s="425">
        <f t="shared" si="919"/>
        <v>0.65550017729531551</v>
      </c>
      <c r="E6558" s="433">
        <f t="shared" si="925"/>
        <v>65.55</v>
      </c>
      <c r="F6558" s="430">
        <f t="shared" si="920"/>
        <v>0.65976676361407816</v>
      </c>
      <c r="G6558" s="439">
        <f t="shared" si="926"/>
        <v>65.55</v>
      </c>
      <c r="H6558" s="435">
        <f t="shared" si="921"/>
        <v>0.65976676361407816</v>
      </c>
      <c r="I6558" s="577">
        <f t="shared" si="926"/>
        <v>65.55</v>
      </c>
      <c r="J6558" s="573">
        <f t="shared" si="922"/>
        <v>1.0320769158350593</v>
      </c>
    </row>
    <row r="6559" spans="1:10" x14ac:dyDescent="0.25">
      <c r="A6559">
        <f t="shared" si="923"/>
        <v>0.65560017700129669</v>
      </c>
      <c r="B6559" s="2">
        <f t="shared" si="918"/>
        <v>65.559999999996634</v>
      </c>
      <c r="C6559" s="428">
        <f t="shared" si="924"/>
        <v>65.56</v>
      </c>
      <c r="D6559" s="425">
        <f t="shared" si="919"/>
        <v>0.65560017700133022</v>
      </c>
      <c r="E6559" s="433">
        <f t="shared" si="925"/>
        <v>65.56</v>
      </c>
      <c r="F6559" s="430">
        <f t="shared" si="920"/>
        <v>0.65986482090516885</v>
      </c>
      <c r="G6559" s="439">
        <f t="shared" si="926"/>
        <v>65.56</v>
      </c>
      <c r="H6559" s="435">
        <f t="shared" si="921"/>
        <v>0.65986482090516885</v>
      </c>
      <c r="I6559" s="577">
        <f t="shared" si="926"/>
        <v>65.56</v>
      </c>
      <c r="J6559" s="573">
        <f t="shared" si="922"/>
        <v>1.0321627353517095</v>
      </c>
    </row>
    <row r="6560" spans="1:10" x14ac:dyDescent="0.25">
      <c r="A6560">
        <f t="shared" si="923"/>
        <v>0.655700176707814</v>
      </c>
      <c r="B6560" s="2">
        <f t="shared" ref="B6560:B6623" si="927">B6559+0.01</f>
        <v>65.569999999996639</v>
      </c>
      <c r="C6560" s="428">
        <f t="shared" si="924"/>
        <v>65.569999999999993</v>
      </c>
      <c r="D6560" s="425">
        <f t="shared" si="919"/>
        <v>0.65570017670784764</v>
      </c>
      <c r="E6560" s="433">
        <f t="shared" si="925"/>
        <v>65.569999999999993</v>
      </c>
      <c r="F6560" s="430">
        <f t="shared" si="920"/>
        <v>0.65996287914833474</v>
      </c>
      <c r="G6560" s="439">
        <f t="shared" si="926"/>
        <v>65.569999999999993</v>
      </c>
      <c r="H6560" s="435">
        <f t="shared" si="921"/>
        <v>0.65996287914833474</v>
      </c>
      <c r="I6560" s="577">
        <f t="shared" si="926"/>
        <v>65.569999999999993</v>
      </c>
      <c r="J6560" s="573">
        <f t="shared" si="922"/>
        <v>1.0322485559362879</v>
      </c>
    </row>
    <row r="6561" spans="1:10" x14ac:dyDescent="0.25">
      <c r="A6561">
        <f t="shared" si="923"/>
        <v>0.65580017641483335</v>
      </c>
      <c r="B6561" s="2">
        <f t="shared" si="927"/>
        <v>65.579999999996645</v>
      </c>
      <c r="C6561" s="428">
        <f t="shared" si="924"/>
        <v>65.58</v>
      </c>
      <c r="D6561" s="425">
        <f t="shared" si="919"/>
        <v>0.65580017641486699</v>
      </c>
      <c r="E6561" s="433">
        <f t="shared" si="925"/>
        <v>65.58</v>
      </c>
      <c r="F6561" s="430">
        <f t="shared" si="920"/>
        <v>0.66006093834308421</v>
      </c>
      <c r="G6561" s="439">
        <f t="shared" si="926"/>
        <v>65.58</v>
      </c>
      <c r="H6561" s="435">
        <f t="shared" si="921"/>
        <v>0.66006093834308421</v>
      </c>
      <c r="I6561" s="577">
        <f t="shared" si="926"/>
        <v>65.58</v>
      </c>
      <c r="J6561" s="573">
        <f t="shared" si="922"/>
        <v>1.032334377588674</v>
      </c>
    </row>
    <row r="6562" spans="1:10" x14ac:dyDescent="0.25">
      <c r="A6562">
        <f t="shared" si="923"/>
        <v>0.65590017612235363</v>
      </c>
      <c r="B6562" s="2">
        <f t="shared" si="927"/>
        <v>65.58999999999665</v>
      </c>
      <c r="C6562" s="428">
        <f t="shared" si="924"/>
        <v>65.59</v>
      </c>
      <c r="D6562" s="425">
        <f t="shared" si="919"/>
        <v>0.65590017612238716</v>
      </c>
      <c r="E6562" s="433">
        <f t="shared" si="925"/>
        <v>65.59</v>
      </c>
      <c r="F6562" s="430">
        <f t="shared" si="920"/>
        <v>0.66015899848892579</v>
      </c>
      <c r="G6562" s="439">
        <f t="shared" si="926"/>
        <v>65.59</v>
      </c>
      <c r="H6562" s="435">
        <f t="shared" si="921"/>
        <v>0.66015899848892579</v>
      </c>
      <c r="I6562" s="577">
        <f t="shared" si="926"/>
        <v>65.59</v>
      </c>
      <c r="J6562" s="573">
        <f t="shared" si="922"/>
        <v>1.0324202003087468</v>
      </c>
    </row>
    <row r="6563" spans="1:10" x14ac:dyDescent="0.25">
      <c r="A6563">
        <f t="shared" si="923"/>
        <v>0.65600017583037395</v>
      </c>
      <c r="B6563" s="2">
        <f t="shared" si="927"/>
        <v>65.599999999996655</v>
      </c>
      <c r="C6563" s="428">
        <f t="shared" si="924"/>
        <v>65.599999999999994</v>
      </c>
      <c r="D6563" s="425">
        <f t="shared" si="919"/>
        <v>0.65600017583040737</v>
      </c>
      <c r="E6563" s="433">
        <f t="shared" si="925"/>
        <v>65.599999999999994</v>
      </c>
      <c r="F6563" s="430">
        <f t="shared" si="920"/>
        <v>0.66025705958536807</v>
      </c>
      <c r="G6563" s="439">
        <f t="shared" si="926"/>
        <v>65.599999999999994</v>
      </c>
      <c r="H6563" s="435">
        <f t="shared" si="921"/>
        <v>0.66025705958536807</v>
      </c>
      <c r="I6563" s="577">
        <f t="shared" si="926"/>
        <v>65.599999999999994</v>
      </c>
      <c r="J6563" s="573">
        <f t="shared" si="922"/>
        <v>1.0325060240963855</v>
      </c>
    </row>
    <row r="6564" spans="1:10" x14ac:dyDescent="0.25">
      <c r="A6564">
        <f t="shared" si="923"/>
        <v>0.65610017553889344</v>
      </c>
      <c r="B6564" s="2">
        <f t="shared" si="927"/>
        <v>65.60999999999666</v>
      </c>
      <c r="C6564" s="428">
        <f t="shared" si="924"/>
        <v>65.61</v>
      </c>
      <c r="D6564" s="425">
        <f t="shared" si="919"/>
        <v>0.65610017553892686</v>
      </c>
      <c r="E6564" s="433">
        <f t="shared" si="925"/>
        <v>65.61</v>
      </c>
      <c r="F6564" s="430">
        <f t="shared" si="920"/>
        <v>0.66035512163192045</v>
      </c>
      <c r="G6564" s="439">
        <f t="shared" si="926"/>
        <v>65.61</v>
      </c>
      <c r="H6564" s="435">
        <f t="shared" si="921"/>
        <v>0.66035512163192045</v>
      </c>
      <c r="I6564" s="577">
        <f t="shared" si="926"/>
        <v>65.61</v>
      </c>
      <c r="J6564" s="573">
        <f t="shared" si="922"/>
        <v>1.0325918489514703</v>
      </c>
    </row>
    <row r="6565" spans="1:10" x14ac:dyDescent="0.25">
      <c r="A6565">
        <f t="shared" si="923"/>
        <v>0.65620017524791119</v>
      </c>
      <c r="B6565" s="2">
        <f t="shared" si="927"/>
        <v>65.619999999996665</v>
      </c>
      <c r="C6565" s="428">
        <f t="shared" si="924"/>
        <v>65.62</v>
      </c>
      <c r="D6565" s="425">
        <f t="shared" si="919"/>
        <v>0.65620017524794449</v>
      </c>
      <c r="E6565" s="433">
        <f t="shared" si="925"/>
        <v>65.62</v>
      </c>
      <c r="F6565" s="430">
        <f t="shared" si="920"/>
        <v>0.66045318462809222</v>
      </c>
      <c r="G6565" s="439">
        <f t="shared" si="926"/>
        <v>65.62</v>
      </c>
      <c r="H6565" s="435">
        <f t="shared" si="921"/>
        <v>0.66045318462809222</v>
      </c>
      <c r="I6565" s="577">
        <f t="shared" si="926"/>
        <v>65.62</v>
      </c>
      <c r="J6565" s="573">
        <f t="shared" si="922"/>
        <v>1.03267767487388</v>
      </c>
    </row>
    <row r="6566" spans="1:10" x14ac:dyDescent="0.25">
      <c r="A6566">
        <f t="shared" si="923"/>
        <v>0.65630017495742632</v>
      </c>
      <c r="B6566" s="2">
        <f t="shared" si="927"/>
        <v>65.62999999999667</v>
      </c>
      <c r="C6566" s="428">
        <f t="shared" si="924"/>
        <v>65.63</v>
      </c>
      <c r="D6566" s="425">
        <f t="shared" si="919"/>
        <v>0.65630017495745963</v>
      </c>
      <c r="E6566" s="433">
        <f t="shared" si="925"/>
        <v>65.63</v>
      </c>
      <c r="F6566" s="430">
        <f t="shared" si="920"/>
        <v>0.66055124857339254</v>
      </c>
      <c r="G6566" s="439">
        <f t="shared" si="926"/>
        <v>65.63</v>
      </c>
      <c r="H6566" s="435">
        <f t="shared" si="921"/>
        <v>0.66055124857339254</v>
      </c>
      <c r="I6566" s="577">
        <f t="shared" si="926"/>
        <v>65.63</v>
      </c>
      <c r="J6566" s="573">
        <f t="shared" si="922"/>
        <v>1.0327635018634944</v>
      </c>
    </row>
    <row r="6567" spans="1:10" x14ac:dyDescent="0.25">
      <c r="A6567">
        <f t="shared" si="923"/>
        <v>0.65640017466743805</v>
      </c>
      <c r="B6567" s="2">
        <f t="shared" si="927"/>
        <v>65.639999999996675</v>
      </c>
      <c r="C6567" s="428">
        <f t="shared" si="924"/>
        <v>65.64</v>
      </c>
      <c r="D6567" s="425">
        <f t="shared" si="919"/>
        <v>0.65640017466747136</v>
      </c>
      <c r="E6567" s="433">
        <f t="shared" si="925"/>
        <v>65.64</v>
      </c>
      <c r="F6567" s="430">
        <f t="shared" si="920"/>
        <v>0.66064931346733158</v>
      </c>
      <c r="G6567" s="439">
        <f t="shared" si="926"/>
        <v>65.64</v>
      </c>
      <c r="H6567" s="435">
        <f t="shared" si="921"/>
        <v>0.66064931346733158</v>
      </c>
      <c r="I6567" s="577">
        <f t="shared" si="926"/>
        <v>65.64</v>
      </c>
      <c r="J6567" s="573">
        <f t="shared" si="922"/>
        <v>1.0328493299201926</v>
      </c>
    </row>
    <row r="6568" spans="1:10" x14ac:dyDescent="0.25">
      <c r="A6568">
        <f t="shared" si="923"/>
        <v>0.6565001743779455</v>
      </c>
      <c r="B6568" s="2">
        <f t="shared" si="927"/>
        <v>65.64999999999668</v>
      </c>
      <c r="C6568" s="428">
        <f t="shared" si="924"/>
        <v>65.650000000000006</v>
      </c>
      <c r="D6568" s="425">
        <f t="shared" si="919"/>
        <v>0.6565001743779787</v>
      </c>
      <c r="E6568" s="433">
        <f t="shared" si="925"/>
        <v>65.650000000000006</v>
      </c>
      <c r="F6568" s="430">
        <f t="shared" si="920"/>
        <v>0.6607473793094194</v>
      </c>
      <c r="G6568" s="439">
        <f t="shared" si="926"/>
        <v>65.650000000000006</v>
      </c>
      <c r="H6568" s="435">
        <f t="shared" si="921"/>
        <v>0.6607473793094194</v>
      </c>
      <c r="I6568" s="577">
        <f t="shared" si="926"/>
        <v>65.650000000000006</v>
      </c>
      <c r="J6568" s="573">
        <f t="shared" si="922"/>
        <v>1.0329351590438547</v>
      </c>
    </row>
    <row r="6569" spans="1:10" x14ac:dyDescent="0.25">
      <c r="A6569">
        <f t="shared" si="923"/>
        <v>0.65660017408894766</v>
      </c>
      <c r="B6569" s="2">
        <f t="shared" si="927"/>
        <v>65.659999999996685</v>
      </c>
      <c r="C6569" s="428">
        <f t="shared" si="924"/>
        <v>65.66</v>
      </c>
      <c r="D6569" s="425">
        <f t="shared" si="919"/>
        <v>0.65660017408898075</v>
      </c>
      <c r="E6569" s="433">
        <f t="shared" si="925"/>
        <v>65.66</v>
      </c>
      <c r="F6569" s="430">
        <f t="shared" si="920"/>
        <v>0.6608454460991664</v>
      </c>
      <c r="G6569" s="439">
        <f t="shared" si="926"/>
        <v>65.66</v>
      </c>
      <c r="H6569" s="435">
        <f t="shared" si="921"/>
        <v>0.6608454460991664</v>
      </c>
      <c r="I6569" s="577">
        <f t="shared" si="926"/>
        <v>65.66</v>
      </c>
      <c r="J6569" s="573">
        <f t="shared" si="922"/>
        <v>1.0330209892343596</v>
      </c>
    </row>
    <row r="6570" spans="1:10" x14ac:dyDescent="0.25">
      <c r="A6570">
        <f t="shared" si="923"/>
        <v>0.65670017380044388</v>
      </c>
      <c r="B6570" s="2">
        <f t="shared" si="927"/>
        <v>65.669999999996691</v>
      </c>
      <c r="C6570" s="428">
        <f t="shared" si="924"/>
        <v>65.67</v>
      </c>
      <c r="D6570" s="425">
        <f t="shared" si="919"/>
        <v>0.65670017380047696</v>
      </c>
      <c r="E6570" s="433">
        <f t="shared" si="925"/>
        <v>65.67</v>
      </c>
      <c r="F6570" s="430">
        <f t="shared" si="920"/>
        <v>0.66094351383608319</v>
      </c>
      <c r="G6570" s="439">
        <f t="shared" si="926"/>
        <v>65.67</v>
      </c>
      <c r="H6570" s="435">
        <f t="shared" si="921"/>
        <v>0.66094351383608319</v>
      </c>
      <c r="I6570" s="577">
        <f t="shared" si="926"/>
        <v>65.67</v>
      </c>
      <c r="J6570" s="573">
        <f t="shared" si="922"/>
        <v>1.0331068204915872</v>
      </c>
    </row>
    <row r="6571" spans="1:10" x14ac:dyDescent="0.25">
      <c r="A6571">
        <f t="shared" si="923"/>
        <v>0.65680017351243303</v>
      </c>
      <c r="B6571" s="2">
        <f t="shared" si="927"/>
        <v>65.679999999996696</v>
      </c>
      <c r="C6571" s="428">
        <f t="shared" si="924"/>
        <v>65.680000000000007</v>
      </c>
      <c r="D6571" s="425">
        <f t="shared" si="919"/>
        <v>0.65680017351246611</v>
      </c>
      <c r="E6571" s="433">
        <f t="shared" si="925"/>
        <v>65.680000000000007</v>
      </c>
      <c r="F6571" s="430">
        <f t="shared" si="920"/>
        <v>0.6610415825196807</v>
      </c>
      <c r="G6571" s="439">
        <f t="shared" si="926"/>
        <v>65.680000000000007</v>
      </c>
      <c r="H6571" s="435">
        <f t="shared" si="921"/>
        <v>0.6610415825196807</v>
      </c>
      <c r="I6571" s="577">
        <f t="shared" si="926"/>
        <v>65.680000000000007</v>
      </c>
      <c r="J6571" s="573">
        <f t="shared" si="922"/>
        <v>1.0331926528154172</v>
      </c>
    </row>
    <row r="6572" spans="1:10" x14ac:dyDescent="0.25">
      <c r="A6572">
        <f t="shared" si="923"/>
        <v>0.65690017322491434</v>
      </c>
      <c r="B6572" s="2">
        <f t="shared" si="927"/>
        <v>65.689999999996701</v>
      </c>
      <c r="C6572" s="428">
        <f t="shared" si="924"/>
        <v>65.69</v>
      </c>
      <c r="D6572" s="425">
        <f t="shared" si="919"/>
        <v>0.65690017322494731</v>
      </c>
      <c r="E6572" s="433">
        <f t="shared" si="925"/>
        <v>65.69</v>
      </c>
      <c r="F6572" s="430">
        <f t="shared" si="920"/>
        <v>0.66113965214946979</v>
      </c>
      <c r="G6572" s="439">
        <f t="shared" si="926"/>
        <v>65.69</v>
      </c>
      <c r="H6572" s="435">
        <f t="shared" si="921"/>
        <v>0.66113965214946979</v>
      </c>
      <c r="I6572" s="577">
        <f t="shared" si="926"/>
        <v>65.69</v>
      </c>
      <c r="J6572" s="573">
        <f t="shared" si="922"/>
        <v>1.0332784862057285</v>
      </c>
    </row>
    <row r="6573" spans="1:10" x14ac:dyDescent="0.25">
      <c r="A6573">
        <f t="shared" si="923"/>
        <v>0.65700017293788715</v>
      </c>
      <c r="B6573" s="2">
        <f t="shared" si="927"/>
        <v>65.699999999996706</v>
      </c>
      <c r="C6573" s="428">
        <f t="shared" si="924"/>
        <v>65.7</v>
      </c>
      <c r="D6573" s="425">
        <f t="shared" si="919"/>
        <v>0.65700017293792001</v>
      </c>
      <c r="E6573" s="433">
        <f t="shared" si="925"/>
        <v>65.7</v>
      </c>
      <c r="F6573" s="430">
        <f t="shared" si="920"/>
        <v>0.66123772272496206</v>
      </c>
      <c r="G6573" s="439">
        <f t="shared" si="926"/>
        <v>65.7</v>
      </c>
      <c r="H6573" s="435">
        <f t="shared" si="921"/>
        <v>0.66123772272496206</v>
      </c>
      <c r="I6573" s="577">
        <f t="shared" si="926"/>
        <v>65.7</v>
      </c>
      <c r="J6573" s="573">
        <f t="shared" si="922"/>
        <v>1.033364320662401</v>
      </c>
    </row>
    <row r="6574" spans="1:10" x14ac:dyDescent="0.25">
      <c r="A6574">
        <f t="shared" si="923"/>
        <v>0.65710017265135023</v>
      </c>
      <c r="B6574" s="2">
        <f t="shared" si="927"/>
        <v>65.709999999996711</v>
      </c>
      <c r="C6574" s="428">
        <f t="shared" si="924"/>
        <v>65.709999999999994</v>
      </c>
      <c r="D6574" s="425">
        <f t="shared" si="919"/>
        <v>0.6571001726513831</v>
      </c>
      <c r="E6574" s="433">
        <f t="shared" si="925"/>
        <v>65.709999999999994</v>
      </c>
      <c r="F6574" s="430">
        <f t="shared" si="920"/>
        <v>0.66133579424566913</v>
      </c>
      <c r="G6574" s="439">
        <f t="shared" si="926"/>
        <v>65.709999999999994</v>
      </c>
      <c r="H6574" s="435">
        <f t="shared" si="921"/>
        <v>0.66133579424566913</v>
      </c>
      <c r="I6574" s="577">
        <f t="shared" si="926"/>
        <v>65.709999999999994</v>
      </c>
      <c r="J6574" s="573">
        <f t="shared" si="922"/>
        <v>1.0334501561853149</v>
      </c>
    </row>
    <row r="6575" spans="1:10" x14ac:dyDescent="0.25">
      <c r="A6575">
        <f t="shared" si="923"/>
        <v>0.65720017236530304</v>
      </c>
      <c r="B6575" s="2">
        <f t="shared" si="927"/>
        <v>65.719999999996716</v>
      </c>
      <c r="C6575" s="428">
        <f t="shared" si="924"/>
        <v>65.72</v>
      </c>
      <c r="D6575" s="425">
        <f t="shared" si="919"/>
        <v>0.65720017236533579</v>
      </c>
      <c r="E6575" s="433">
        <f t="shared" si="925"/>
        <v>65.72</v>
      </c>
      <c r="F6575" s="430">
        <f t="shared" si="920"/>
        <v>0.66143386671110316</v>
      </c>
      <c r="G6575" s="439">
        <f t="shared" si="926"/>
        <v>65.72</v>
      </c>
      <c r="H6575" s="435">
        <f t="shared" si="921"/>
        <v>0.66143386671110316</v>
      </c>
      <c r="I6575" s="577">
        <f t="shared" si="926"/>
        <v>65.72</v>
      </c>
      <c r="J6575" s="573">
        <f t="shared" si="922"/>
        <v>1.0335359927743488</v>
      </c>
    </row>
    <row r="6576" spans="1:10" x14ac:dyDescent="0.25">
      <c r="A6576">
        <f t="shared" si="923"/>
        <v>0.65730017207974445</v>
      </c>
      <c r="B6576" s="2">
        <f t="shared" si="927"/>
        <v>65.729999999996721</v>
      </c>
      <c r="C6576" s="428">
        <f t="shared" si="924"/>
        <v>65.73</v>
      </c>
      <c r="D6576" s="425">
        <f t="shared" si="919"/>
        <v>0.65730017207977731</v>
      </c>
      <c r="E6576" s="433">
        <f t="shared" si="925"/>
        <v>65.73</v>
      </c>
      <c r="F6576" s="430">
        <f t="shared" si="920"/>
        <v>0.66153194012077599</v>
      </c>
      <c r="G6576" s="439">
        <f t="shared" si="926"/>
        <v>65.73</v>
      </c>
      <c r="H6576" s="435">
        <f t="shared" si="921"/>
        <v>0.66153194012077599</v>
      </c>
      <c r="I6576" s="577">
        <f t="shared" si="926"/>
        <v>65.73</v>
      </c>
      <c r="J6576" s="573">
        <f t="shared" si="922"/>
        <v>1.0336218304293832</v>
      </c>
    </row>
    <row r="6577" spans="1:10" x14ac:dyDescent="0.25">
      <c r="A6577">
        <f t="shared" si="923"/>
        <v>0.6574001717946738</v>
      </c>
      <c r="B6577" s="2">
        <f t="shared" si="927"/>
        <v>65.739999999996726</v>
      </c>
      <c r="C6577" s="428">
        <f t="shared" si="924"/>
        <v>65.739999999999995</v>
      </c>
      <c r="D6577" s="425">
        <f t="shared" si="919"/>
        <v>0.65740017179470656</v>
      </c>
      <c r="E6577" s="433">
        <f t="shared" si="925"/>
        <v>65.739999999999995</v>
      </c>
      <c r="F6577" s="430">
        <f t="shared" si="920"/>
        <v>0.66163001447420022</v>
      </c>
      <c r="G6577" s="439">
        <f t="shared" si="926"/>
        <v>65.739999999999995</v>
      </c>
      <c r="H6577" s="435">
        <f t="shared" si="921"/>
        <v>0.66163001447420022</v>
      </c>
      <c r="I6577" s="577">
        <f t="shared" si="926"/>
        <v>65.739999999999995</v>
      </c>
      <c r="J6577" s="573">
        <f t="shared" si="922"/>
        <v>1.0337076691502971</v>
      </c>
    </row>
    <row r="6578" spans="1:10" x14ac:dyDescent="0.25">
      <c r="A6578">
        <f t="shared" si="923"/>
        <v>0.65750017151009021</v>
      </c>
      <c r="B6578" s="2">
        <f t="shared" si="927"/>
        <v>65.749999999996732</v>
      </c>
      <c r="C6578" s="428">
        <f t="shared" si="924"/>
        <v>65.75</v>
      </c>
      <c r="D6578" s="425">
        <f t="shared" si="919"/>
        <v>0.65750017151012297</v>
      </c>
      <c r="E6578" s="433">
        <f t="shared" si="925"/>
        <v>65.75</v>
      </c>
      <c r="F6578" s="430">
        <f t="shared" si="920"/>
        <v>0.66172808977088859</v>
      </c>
      <c r="G6578" s="439">
        <f t="shared" si="926"/>
        <v>65.75</v>
      </c>
      <c r="H6578" s="435">
        <f t="shared" si="921"/>
        <v>0.66172808977088859</v>
      </c>
      <c r="I6578" s="577">
        <f t="shared" si="926"/>
        <v>65.75</v>
      </c>
      <c r="J6578" s="573">
        <f t="shared" si="922"/>
        <v>1.033793508936971</v>
      </c>
    </row>
    <row r="6579" spans="1:10" x14ac:dyDescent="0.25">
      <c r="A6579">
        <f t="shared" si="923"/>
        <v>0.65760017122599279</v>
      </c>
      <c r="B6579" s="2">
        <f t="shared" si="927"/>
        <v>65.759999999996737</v>
      </c>
      <c r="C6579" s="428">
        <f t="shared" si="924"/>
        <v>65.760000000000005</v>
      </c>
      <c r="D6579" s="425">
        <f t="shared" si="919"/>
        <v>0.65760017122602532</v>
      </c>
      <c r="E6579" s="433">
        <f t="shared" si="925"/>
        <v>65.760000000000005</v>
      </c>
      <c r="F6579" s="430">
        <f t="shared" si="920"/>
        <v>0.66182616601035382</v>
      </c>
      <c r="G6579" s="439">
        <f t="shared" si="926"/>
        <v>65.760000000000005</v>
      </c>
      <c r="H6579" s="435">
        <f t="shared" si="921"/>
        <v>0.66182616601035382</v>
      </c>
      <c r="I6579" s="577">
        <f t="shared" si="926"/>
        <v>65.760000000000005</v>
      </c>
      <c r="J6579" s="573">
        <f t="shared" si="922"/>
        <v>1.0338793497892838</v>
      </c>
    </row>
    <row r="6580" spans="1:10" x14ac:dyDescent="0.25">
      <c r="A6580">
        <f t="shared" si="923"/>
        <v>0.65770017094238065</v>
      </c>
      <c r="B6580" s="2">
        <f t="shared" si="927"/>
        <v>65.769999999996742</v>
      </c>
      <c r="C6580" s="428">
        <f t="shared" si="924"/>
        <v>65.77</v>
      </c>
      <c r="D6580" s="425">
        <f t="shared" si="919"/>
        <v>0.65770017094241318</v>
      </c>
      <c r="E6580" s="433">
        <f t="shared" si="925"/>
        <v>65.77</v>
      </c>
      <c r="F6580" s="430">
        <f t="shared" si="920"/>
        <v>0.6619242431921093</v>
      </c>
      <c r="G6580" s="439">
        <f t="shared" si="926"/>
        <v>65.77</v>
      </c>
      <c r="H6580" s="435">
        <f t="shared" si="921"/>
        <v>0.6619242431921093</v>
      </c>
      <c r="I6580" s="577">
        <f t="shared" si="926"/>
        <v>65.77</v>
      </c>
      <c r="J6580" s="573">
        <f t="shared" si="922"/>
        <v>1.0339651917071153</v>
      </c>
    </row>
    <row r="6581" spans="1:10" x14ac:dyDescent="0.25">
      <c r="A6581">
        <f t="shared" si="923"/>
        <v>0.65780017065925289</v>
      </c>
      <c r="B6581" s="2">
        <f t="shared" si="927"/>
        <v>65.779999999996747</v>
      </c>
      <c r="C6581" s="428">
        <f t="shared" si="924"/>
        <v>65.78</v>
      </c>
      <c r="D6581" s="425">
        <f t="shared" si="919"/>
        <v>0.65780017065928542</v>
      </c>
      <c r="E6581" s="433">
        <f t="shared" si="925"/>
        <v>65.78</v>
      </c>
      <c r="F6581" s="430">
        <f t="shared" si="920"/>
        <v>0.66202232131566841</v>
      </c>
      <c r="G6581" s="439">
        <f t="shared" si="926"/>
        <v>65.78</v>
      </c>
      <c r="H6581" s="435">
        <f t="shared" si="921"/>
        <v>0.66202232131566841</v>
      </c>
      <c r="I6581" s="577">
        <f t="shared" si="926"/>
        <v>65.78</v>
      </c>
      <c r="J6581" s="573">
        <f t="shared" si="922"/>
        <v>1.0340510346903455</v>
      </c>
    </row>
    <row r="6582" spans="1:10" x14ac:dyDescent="0.25">
      <c r="A6582">
        <f t="shared" si="923"/>
        <v>0.65790017037660875</v>
      </c>
      <c r="B6582" s="2">
        <f t="shared" si="927"/>
        <v>65.789999999996752</v>
      </c>
      <c r="C6582" s="428">
        <f t="shared" si="924"/>
        <v>65.790000000000006</v>
      </c>
      <c r="D6582" s="425">
        <f t="shared" si="919"/>
        <v>0.65790017037664128</v>
      </c>
      <c r="E6582" s="433">
        <f t="shared" si="925"/>
        <v>65.790000000000006</v>
      </c>
      <c r="F6582" s="430">
        <f t="shared" si="920"/>
        <v>0.66212040038054509</v>
      </c>
      <c r="G6582" s="439">
        <f t="shared" si="926"/>
        <v>65.790000000000006</v>
      </c>
      <c r="H6582" s="435">
        <f t="shared" si="921"/>
        <v>0.66212040038054509</v>
      </c>
      <c r="I6582" s="577">
        <f t="shared" si="926"/>
        <v>65.790000000000006</v>
      </c>
      <c r="J6582" s="573">
        <f t="shared" si="922"/>
        <v>1.0341368787388538</v>
      </c>
    </row>
    <row r="6583" spans="1:10" x14ac:dyDescent="0.25">
      <c r="A6583">
        <f t="shared" si="923"/>
        <v>0.65800017009444745</v>
      </c>
      <c r="B6583" s="2">
        <f t="shared" si="927"/>
        <v>65.799999999996757</v>
      </c>
      <c r="C6583" s="428">
        <f t="shared" si="924"/>
        <v>65.8</v>
      </c>
      <c r="D6583" s="425">
        <f t="shared" si="919"/>
        <v>0.65800017009447975</v>
      </c>
      <c r="E6583" s="433">
        <f t="shared" si="925"/>
        <v>65.8</v>
      </c>
      <c r="F6583" s="430">
        <f t="shared" si="920"/>
        <v>0.66221848038625297</v>
      </c>
      <c r="G6583" s="439">
        <f t="shared" si="926"/>
        <v>65.8</v>
      </c>
      <c r="H6583" s="435">
        <f t="shared" si="921"/>
        <v>0.66221848038625297</v>
      </c>
      <c r="I6583" s="577">
        <f t="shared" si="926"/>
        <v>65.8</v>
      </c>
      <c r="J6583" s="573">
        <f t="shared" si="922"/>
        <v>1.0342227238525208</v>
      </c>
    </row>
    <row r="6584" spans="1:10" x14ac:dyDescent="0.25">
      <c r="A6584">
        <f t="shared" si="923"/>
        <v>0.65810016981276798</v>
      </c>
      <c r="B6584" s="2">
        <f t="shared" si="927"/>
        <v>65.809999999996762</v>
      </c>
      <c r="C6584" s="428">
        <f t="shared" si="924"/>
        <v>65.81</v>
      </c>
      <c r="D6584" s="425">
        <f t="shared" si="919"/>
        <v>0.6581001698128004</v>
      </c>
      <c r="E6584" s="433">
        <f t="shared" si="925"/>
        <v>65.81</v>
      </c>
      <c r="F6584" s="430">
        <f t="shared" si="920"/>
        <v>0.66231656133230665</v>
      </c>
      <c r="G6584" s="439">
        <f t="shared" si="926"/>
        <v>65.81</v>
      </c>
      <c r="H6584" s="435">
        <f t="shared" si="921"/>
        <v>0.66231656133230665</v>
      </c>
      <c r="I6584" s="577">
        <f t="shared" si="926"/>
        <v>65.81</v>
      </c>
      <c r="J6584" s="573">
        <f t="shared" si="922"/>
        <v>1.0343085700312253</v>
      </c>
    </row>
    <row r="6585" spans="1:10" x14ac:dyDescent="0.25">
      <c r="A6585">
        <f t="shared" si="923"/>
        <v>0.65820016953156946</v>
      </c>
      <c r="B6585" s="2">
        <f t="shared" si="927"/>
        <v>65.819999999996767</v>
      </c>
      <c r="C6585" s="428">
        <f t="shared" si="924"/>
        <v>65.819999999999993</v>
      </c>
      <c r="D6585" s="425">
        <f t="shared" si="919"/>
        <v>0.65820016953160176</v>
      </c>
      <c r="E6585" s="433">
        <f t="shared" si="925"/>
        <v>65.819999999999993</v>
      </c>
      <c r="F6585" s="430">
        <f t="shared" si="920"/>
        <v>0.6624146432182203</v>
      </c>
      <c r="G6585" s="439">
        <f t="shared" si="926"/>
        <v>65.819999999999993</v>
      </c>
      <c r="H6585" s="435">
        <f t="shared" si="921"/>
        <v>0.6624146432182203</v>
      </c>
      <c r="I6585" s="577">
        <f t="shared" si="926"/>
        <v>65.819999999999993</v>
      </c>
      <c r="J6585" s="573">
        <f t="shared" si="922"/>
        <v>1.0343944172748476</v>
      </c>
    </row>
    <row r="6586" spans="1:10" x14ac:dyDescent="0.25">
      <c r="A6586">
        <f t="shared" si="923"/>
        <v>0.65830016925085133</v>
      </c>
      <c r="B6586" s="2">
        <f t="shared" si="927"/>
        <v>65.829999999996772</v>
      </c>
      <c r="C6586" s="428">
        <f t="shared" si="924"/>
        <v>65.83</v>
      </c>
      <c r="D6586" s="425">
        <f t="shared" si="919"/>
        <v>0.65830016925088364</v>
      </c>
      <c r="E6586" s="433">
        <f t="shared" si="925"/>
        <v>65.83</v>
      </c>
      <c r="F6586" s="430">
        <f t="shared" si="920"/>
        <v>0.66251272604350897</v>
      </c>
      <c r="G6586" s="439">
        <f t="shared" si="926"/>
        <v>65.83</v>
      </c>
      <c r="H6586" s="435">
        <f t="shared" si="921"/>
        <v>0.66251272604350897</v>
      </c>
      <c r="I6586" s="577">
        <f t="shared" si="926"/>
        <v>65.83</v>
      </c>
      <c r="J6586" s="573">
        <f t="shared" si="922"/>
        <v>1.0344802655832674</v>
      </c>
    </row>
    <row r="6587" spans="1:10" x14ac:dyDescent="0.25">
      <c r="A6587">
        <f t="shared" si="923"/>
        <v>0.65840016897061249</v>
      </c>
      <c r="B6587" s="2">
        <f t="shared" si="927"/>
        <v>65.839999999996778</v>
      </c>
      <c r="C6587" s="428">
        <f t="shared" si="924"/>
        <v>65.84</v>
      </c>
      <c r="D6587" s="425">
        <f t="shared" si="919"/>
        <v>0.65840016897064479</v>
      </c>
      <c r="E6587" s="433">
        <f t="shared" si="925"/>
        <v>65.84</v>
      </c>
      <c r="F6587" s="430">
        <f t="shared" si="920"/>
        <v>0.66261080980768761</v>
      </c>
      <c r="G6587" s="439">
        <f t="shared" si="926"/>
        <v>65.84</v>
      </c>
      <c r="H6587" s="435">
        <f t="shared" si="921"/>
        <v>0.66261080980768761</v>
      </c>
      <c r="I6587" s="577">
        <f t="shared" si="926"/>
        <v>65.84</v>
      </c>
      <c r="J6587" s="573">
        <f t="shared" si="922"/>
        <v>1.034566114956365</v>
      </c>
    </row>
    <row r="6588" spans="1:10" x14ac:dyDescent="0.25">
      <c r="A6588">
        <f t="shared" si="923"/>
        <v>0.65850016869085215</v>
      </c>
      <c r="B6588" s="2">
        <f t="shared" si="927"/>
        <v>65.849999999996783</v>
      </c>
      <c r="C6588" s="428">
        <f t="shared" si="924"/>
        <v>65.849999999999994</v>
      </c>
      <c r="D6588" s="425">
        <f t="shared" si="919"/>
        <v>0.65850016869088424</v>
      </c>
      <c r="E6588" s="433">
        <f t="shared" si="925"/>
        <v>65.849999999999994</v>
      </c>
      <c r="F6588" s="430">
        <f t="shared" si="920"/>
        <v>0.66270889451027126</v>
      </c>
      <c r="G6588" s="439">
        <f t="shared" si="926"/>
        <v>65.849999999999994</v>
      </c>
      <c r="H6588" s="435">
        <f t="shared" si="921"/>
        <v>0.66270889451027126</v>
      </c>
      <c r="I6588" s="577">
        <f t="shared" si="926"/>
        <v>65.849999999999994</v>
      </c>
      <c r="J6588" s="573">
        <f t="shared" si="922"/>
        <v>1.0346519653940189</v>
      </c>
    </row>
    <row r="6589" spans="1:10" x14ac:dyDescent="0.25">
      <c r="A6589">
        <f t="shared" si="923"/>
        <v>0.65860016841156954</v>
      </c>
      <c r="B6589" s="2">
        <f t="shared" si="927"/>
        <v>65.859999999996788</v>
      </c>
      <c r="C6589" s="428">
        <f t="shared" si="924"/>
        <v>65.86</v>
      </c>
      <c r="D6589" s="425">
        <f t="shared" si="919"/>
        <v>0.65860016841160163</v>
      </c>
      <c r="E6589" s="433">
        <f t="shared" si="925"/>
        <v>65.86</v>
      </c>
      <c r="F6589" s="430">
        <f t="shared" si="920"/>
        <v>0.66280698015077566</v>
      </c>
      <c r="G6589" s="439">
        <f t="shared" si="926"/>
        <v>65.86</v>
      </c>
      <c r="H6589" s="435">
        <f t="shared" si="921"/>
        <v>0.66280698015077566</v>
      </c>
      <c r="I6589" s="577">
        <f t="shared" si="926"/>
        <v>65.86</v>
      </c>
      <c r="J6589" s="573">
        <f t="shared" si="922"/>
        <v>1.0347378168961108</v>
      </c>
    </row>
    <row r="6590" spans="1:10" x14ac:dyDescent="0.25">
      <c r="A6590">
        <f t="shared" si="923"/>
        <v>0.65870016813276366</v>
      </c>
      <c r="B6590" s="2">
        <f t="shared" si="927"/>
        <v>65.869999999996793</v>
      </c>
      <c r="C6590" s="428">
        <f t="shared" si="924"/>
        <v>65.87</v>
      </c>
      <c r="D6590" s="425">
        <f t="shared" si="919"/>
        <v>0.65870016813279586</v>
      </c>
      <c r="E6590" s="433">
        <f t="shared" si="925"/>
        <v>65.87</v>
      </c>
      <c r="F6590" s="430">
        <f t="shared" si="920"/>
        <v>0.66290506672871674</v>
      </c>
      <c r="G6590" s="439">
        <f t="shared" si="926"/>
        <v>65.87</v>
      </c>
      <c r="H6590" s="435">
        <f t="shared" si="921"/>
        <v>0.66290506672871674</v>
      </c>
      <c r="I6590" s="577">
        <f t="shared" si="926"/>
        <v>65.87</v>
      </c>
      <c r="J6590" s="573">
        <f t="shared" si="922"/>
        <v>1.0348236694625192</v>
      </c>
    </row>
    <row r="6591" spans="1:10" x14ac:dyDescent="0.25">
      <c r="A6591">
        <f t="shared" si="923"/>
        <v>0.65880016785443385</v>
      </c>
      <c r="B6591" s="2">
        <f t="shared" si="927"/>
        <v>65.879999999996798</v>
      </c>
      <c r="C6591" s="428">
        <f t="shared" si="924"/>
        <v>65.88</v>
      </c>
      <c r="D6591" s="425">
        <f t="shared" si="919"/>
        <v>0.65880016785446582</v>
      </c>
      <c r="E6591" s="433">
        <f t="shared" si="925"/>
        <v>65.88</v>
      </c>
      <c r="F6591" s="430">
        <f t="shared" si="920"/>
        <v>0.66300315424361012</v>
      </c>
      <c r="G6591" s="439">
        <f t="shared" si="926"/>
        <v>65.88</v>
      </c>
      <c r="H6591" s="435">
        <f t="shared" si="921"/>
        <v>0.66300315424361012</v>
      </c>
      <c r="I6591" s="577">
        <f t="shared" si="926"/>
        <v>65.88</v>
      </c>
      <c r="J6591" s="573">
        <f t="shared" si="922"/>
        <v>1.0349095230931249</v>
      </c>
    </row>
    <row r="6592" spans="1:10" x14ac:dyDescent="0.25">
      <c r="A6592">
        <f t="shared" si="923"/>
        <v>0.6589001675765791</v>
      </c>
      <c r="B6592" s="2">
        <f t="shared" si="927"/>
        <v>65.889999999996803</v>
      </c>
      <c r="C6592" s="428">
        <f t="shared" si="924"/>
        <v>65.89</v>
      </c>
      <c r="D6592" s="425">
        <f t="shared" si="919"/>
        <v>0.65890016757661107</v>
      </c>
      <c r="E6592" s="433">
        <f t="shared" si="925"/>
        <v>65.89</v>
      </c>
      <c r="F6592" s="430">
        <f t="shared" si="920"/>
        <v>0.66310124269497239</v>
      </c>
      <c r="G6592" s="439">
        <f t="shared" si="926"/>
        <v>65.89</v>
      </c>
      <c r="H6592" s="435">
        <f t="shared" si="921"/>
        <v>0.66310124269497239</v>
      </c>
      <c r="I6592" s="577">
        <f t="shared" si="926"/>
        <v>65.89</v>
      </c>
      <c r="J6592" s="573">
        <f t="shared" si="922"/>
        <v>1.0349953777878069</v>
      </c>
    </row>
    <row r="6593" spans="1:10" x14ac:dyDescent="0.25">
      <c r="A6593">
        <f t="shared" si="923"/>
        <v>0.65900016729919897</v>
      </c>
      <c r="B6593" s="2">
        <f t="shared" si="927"/>
        <v>65.899999999996808</v>
      </c>
      <c r="C6593" s="428">
        <f t="shared" si="924"/>
        <v>65.900000000000006</v>
      </c>
      <c r="D6593" s="425">
        <f t="shared" si="919"/>
        <v>0.65900016729923072</v>
      </c>
      <c r="E6593" s="433">
        <f t="shared" si="925"/>
        <v>65.900000000000006</v>
      </c>
      <c r="F6593" s="430">
        <f t="shared" si="920"/>
        <v>0.66319933208232007</v>
      </c>
      <c r="G6593" s="439">
        <f t="shared" si="926"/>
        <v>65.900000000000006</v>
      </c>
      <c r="H6593" s="435">
        <f t="shared" si="921"/>
        <v>0.66319933208232007</v>
      </c>
      <c r="I6593" s="577">
        <f t="shared" si="926"/>
        <v>65.900000000000006</v>
      </c>
      <c r="J6593" s="573">
        <f t="shared" si="922"/>
        <v>1.0350812335464463</v>
      </c>
    </row>
    <row r="6594" spans="1:10" x14ac:dyDescent="0.25">
      <c r="A6594">
        <f t="shared" si="923"/>
        <v>0.65910016702229202</v>
      </c>
      <c r="B6594" s="2">
        <f t="shared" si="927"/>
        <v>65.909999999996813</v>
      </c>
      <c r="C6594" s="428">
        <f t="shared" si="924"/>
        <v>65.91</v>
      </c>
      <c r="D6594" s="425">
        <f t="shared" si="919"/>
        <v>0.65910016702232388</v>
      </c>
      <c r="E6594" s="433">
        <f t="shared" si="925"/>
        <v>65.91</v>
      </c>
      <c r="F6594" s="430">
        <f t="shared" si="920"/>
        <v>0.66329742240516987</v>
      </c>
      <c r="G6594" s="439">
        <f t="shared" si="926"/>
        <v>65.91</v>
      </c>
      <c r="H6594" s="435">
        <f t="shared" si="921"/>
        <v>0.66329742240516987</v>
      </c>
      <c r="I6594" s="577">
        <f t="shared" si="926"/>
        <v>65.91</v>
      </c>
      <c r="J6594" s="573">
        <f t="shared" si="922"/>
        <v>1.0351670903689218</v>
      </c>
    </row>
    <row r="6595" spans="1:10" x14ac:dyDescent="0.25">
      <c r="A6595">
        <f t="shared" si="923"/>
        <v>0.6592001667458578</v>
      </c>
      <c r="B6595" s="2">
        <f t="shared" si="927"/>
        <v>65.919999999996818</v>
      </c>
      <c r="C6595" s="428">
        <f t="shared" si="924"/>
        <v>65.92</v>
      </c>
      <c r="D6595" s="425">
        <f t="shared" ref="D6595:D6658" si="928">(((1+C6595/100)^D$2)*C6595/100)/(((1+C6595/100)^D$2)-1)</f>
        <v>0.65920016674588966</v>
      </c>
      <c r="E6595" s="433">
        <f t="shared" si="925"/>
        <v>65.92</v>
      </c>
      <c r="F6595" s="430">
        <f t="shared" ref="F6595:F6658" si="929">(((1+E6595/100)^F$2)*E6595/100)/(((1+E6595/100)^F$2)-1)</f>
        <v>0.66339551366303917</v>
      </c>
      <c r="G6595" s="439">
        <f t="shared" si="926"/>
        <v>65.92</v>
      </c>
      <c r="H6595" s="435">
        <f t="shared" ref="H6595:H6658" si="930">(((1+G6595/100)^H$2)*G6595/100)/(((1+G6595/100)^H$2)-1)</f>
        <v>0.66339551366303917</v>
      </c>
      <c r="I6595" s="577">
        <f t="shared" si="926"/>
        <v>65.92</v>
      </c>
      <c r="J6595" s="573">
        <f t="shared" ref="J6595:J6658" si="931">(((1+I6595/100)^J$2)*I6595/100)/(((1+I6595/100)^J$2)-1)</f>
        <v>1.0352529482551143</v>
      </c>
    </row>
    <row r="6596" spans="1:10" x14ac:dyDescent="0.25">
      <c r="A6596">
        <f t="shared" si="923"/>
        <v>0.65930016646989553</v>
      </c>
      <c r="B6596" s="2">
        <f t="shared" si="927"/>
        <v>65.929999999996824</v>
      </c>
      <c r="C6596" s="428">
        <f t="shared" si="924"/>
        <v>65.930000000000007</v>
      </c>
      <c r="D6596" s="425">
        <f t="shared" si="928"/>
        <v>0.65930016646992728</v>
      </c>
      <c r="E6596" s="433">
        <f t="shared" si="925"/>
        <v>65.930000000000007</v>
      </c>
      <c r="F6596" s="430">
        <f t="shared" si="929"/>
        <v>0.66349360585544492</v>
      </c>
      <c r="G6596" s="439">
        <f t="shared" si="926"/>
        <v>65.930000000000007</v>
      </c>
      <c r="H6596" s="435">
        <f t="shared" si="930"/>
        <v>0.66349360585544492</v>
      </c>
      <c r="I6596" s="577">
        <f t="shared" si="926"/>
        <v>65.930000000000007</v>
      </c>
      <c r="J6596" s="573">
        <f t="shared" si="931"/>
        <v>1.0353388072049037</v>
      </c>
    </row>
    <row r="6597" spans="1:10" x14ac:dyDescent="0.25">
      <c r="A6597">
        <f t="shared" ref="A6597:A6660" si="932">(((1+B6597/100)^A$2)*B6597/100)/(((1+B6597/100)^A$2)-1)</f>
        <v>0.65940016619440422</v>
      </c>
      <c r="B6597" s="2">
        <f t="shared" si="927"/>
        <v>65.939999999996829</v>
      </c>
      <c r="C6597" s="428">
        <f t="shared" si="924"/>
        <v>65.94</v>
      </c>
      <c r="D6597" s="425">
        <f t="shared" si="928"/>
        <v>0.65940016619443576</v>
      </c>
      <c r="E6597" s="433">
        <f t="shared" si="925"/>
        <v>65.94</v>
      </c>
      <c r="F6597" s="430">
        <f t="shared" si="929"/>
        <v>0.66359169898190473</v>
      </c>
      <c r="G6597" s="439">
        <f t="shared" si="926"/>
        <v>65.94</v>
      </c>
      <c r="H6597" s="435">
        <f t="shared" si="930"/>
        <v>0.66359169898190473</v>
      </c>
      <c r="I6597" s="577">
        <f t="shared" si="926"/>
        <v>65.94</v>
      </c>
      <c r="J6597" s="573">
        <f t="shared" si="931"/>
        <v>1.0354246672181695</v>
      </c>
    </row>
    <row r="6598" spans="1:10" x14ac:dyDescent="0.25">
      <c r="A6598">
        <f t="shared" si="932"/>
        <v>0.65950016591938299</v>
      </c>
      <c r="B6598" s="2">
        <f t="shared" si="927"/>
        <v>65.949999999996834</v>
      </c>
      <c r="C6598" s="428">
        <f t="shared" ref="C6598:C6661" si="933">ROUND(C6597+0.01,2)</f>
        <v>65.95</v>
      </c>
      <c r="D6598" s="425">
        <f t="shared" si="928"/>
        <v>0.65950016591941474</v>
      </c>
      <c r="E6598" s="433">
        <f t="shared" ref="E6598:E6661" si="934">ROUND(E6597+0.01,2)</f>
        <v>65.95</v>
      </c>
      <c r="F6598" s="430">
        <f t="shared" si="929"/>
        <v>0.66368979304193676</v>
      </c>
      <c r="G6598" s="439">
        <f t="shared" ref="G6598:I6661" si="935">ROUND(G6597+0.01,2)</f>
        <v>65.95</v>
      </c>
      <c r="H6598" s="435">
        <f t="shared" si="930"/>
        <v>0.66368979304193676</v>
      </c>
      <c r="I6598" s="577">
        <f t="shared" si="935"/>
        <v>65.95</v>
      </c>
      <c r="J6598" s="573">
        <f t="shared" si="931"/>
        <v>1.0355105282947923</v>
      </c>
    </row>
    <row r="6599" spans="1:10" x14ac:dyDescent="0.25">
      <c r="A6599">
        <f t="shared" si="932"/>
        <v>0.65960016564483115</v>
      </c>
      <c r="B6599" s="2">
        <f t="shared" si="927"/>
        <v>65.959999999996839</v>
      </c>
      <c r="C6599" s="428">
        <f t="shared" si="933"/>
        <v>65.959999999999994</v>
      </c>
      <c r="D6599" s="425">
        <f t="shared" si="928"/>
        <v>0.65960016564486268</v>
      </c>
      <c r="E6599" s="433">
        <f t="shared" si="934"/>
        <v>65.959999999999994</v>
      </c>
      <c r="F6599" s="430">
        <f t="shared" si="929"/>
        <v>0.66378788803505873</v>
      </c>
      <c r="G6599" s="439">
        <f t="shared" si="935"/>
        <v>65.959999999999994</v>
      </c>
      <c r="H6599" s="435">
        <f t="shared" si="930"/>
        <v>0.66378788803505873</v>
      </c>
      <c r="I6599" s="577">
        <f t="shared" si="935"/>
        <v>65.959999999999994</v>
      </c>
      <c r="J6599" s="573">
        <f t="shared" si="931"/>
        <v>1.0355963904346517</v>
      </c>
    </row>
    <row r="6600" spans="1:10" x14ac:dyDescent="0.25">
      <c r="A6600">
        <f t="shared" si="932"/>
        <v>0.65970016537074772</v>
      </c>
      <c r="B6600" s="2">
        <f t="shared" si="927"/>
        <v>65.969999999996844</v>
      </c>
      <c r="C6600" s="428">
        <f t="shared" si="933"/>
        <v>65.97</v>
      </c>
      <c r="D6600" s="425">
        <f t="shared" si="928"/>
        <v>0.65970016537077936</v>
      </c>
      <c r="E6600" s="433">
        <f t="shared" si="934"/>
        <v>65.97</v>
      </c>
      <c r="F6600" s="430">
        <f t="shared" si="929"/>
        <v>0.66388598396078913</v>
      </c>
      <c r="G6600" s="439">
        <f t="shared" si="935"/>
        <v>65.97</v>
      </c>
      <c r="H6600" s="435">
        <f t="shared" si="930"/>
        <v>0.66388598396078913</v>
      </c>
      <c r="I6600" s="577">
        <f t="shared" si="935"/>
        <v>65.97</v>
      </c>
      <c r="J6600" s="573">
        <f t="shared" si="931"/>
        <v>1.0356822536376282</v>
      </c>
    </row>
    <row r="6601" spans="1:10" x14ac:dyDescent="0.25">
      <c r="A6601">
        <f t="shared" si="932"/>
        <v>0.65980016509713224</v>
      </c>
      <c r="B6601" s="2">
        <f t="shared" si="927"/>
        <v>65.979999999996849</v>
      </c>
      <c r="C6601" s="428">
        <f t="shared" si="933"/>
        <v>65.98</v>
      </c>
      <c r="D6601" s="425">
        <f t="shared" si="928"/>
        <v>0.65980016509716377</v>
      </c>
      <c r="E6601" s="433">
        <f t="shared" si="934"/>
        <v>65.98</v>
      </c>
      <c r="F6601" s="430">
        <f t="shared" si="929"/>
        <v>0.66398408081864668</v>
      </c>
      <c r="G6601" s="439">
        <f t="shared" si="935"/>
        <v>65.98</v>
      </c>
      <c r="H6601" s="435">
        <f t="shared" si="930"/>
        <v>0.66398408081864668</v>
      </c>
      <c r="I6601" s="577">
        <f t="shared" si="935"/>
        <v>65.98</v>
      </c>
      <c r="J6601" s="573">
        <f t="shared" si="931"/>
        <v>1.0357681179036018</v>
      </c>
    </row>
    <row r="6602" spans="1:10" x14ac:dyDescent="0.25">
      <c r="A6602">
        <f t="shared" si="932"/>
        <v>0.6599001648239835</v>
      </c>
      <c r="B6602" s="2">
        <f t="shared" si="927"/>
        <v>65.989999999996854</v>
      </c>
      <c r="C6602" s="428">
        <f t="shared" si="933"/>
        <v>65.989999999999995</v>
      </c>
      <c r="D6602" s="425">
        <f t="shared" si="928"/>
        <v>0.65990016482401481</v>
      </c>
      <c r="E6602" s="433">
        <f t="shared" si="934"/>
        <v>65.989999999999995</v>
      </c>
      <c r="F6602" s="430">
        <f t="shared" si="929"/>
        <v>0.66408217860815</v>
      </c>
      <c r="G6602" s="439">
        <f t="shared" si="935"/>
        <v>65.989999999999995</v>
      </c>
      <c r="H6602" s="435">
        <f t="shared" si="930"/>
        <v>0.66408217860815</v>
      </c>
      <c r="I6602" s="577">
        <f t="shared" si="935"/>
        <v>65.989999999999995</v>
      </c>
      <c r="J6602" s="573">
        <f t="shared" si="931"/>
        <v>1.0358539832324523</v>
      </c>
    </row>
    <row r="6603" spans="1:10" x14ac:dyDescent="0.25">
      <c r="A6603">
        <f t="shared" si="932"/>
        <v>0.66000016455130084</v>
      </c>
      <c r="B6603" s="2">
        <f t="shared" si="927"/>
        <v>65.999999999996859</v>
      </c>
      <c r="C6603" s="428">
        <f t="shared" si="933"/>
        <v>66</v>
      </c>
      <c r="D6603" s="425">
        <f t="shared" si="928"/>
        <v>0.66000016455133215</v>
      </c>
      <c r="E6603" s="433">
        <f t="shared" si="934"/>
        <v>66</v>
      </c>
      <c r="F6603" s="430">
        <f t="shared" si="929"/>
        <v>0.66418027732881868</v>
      </c>
      <c r="G6603" s="439">
        <f t="shared" si="935"/>
        <v>66</v>
      </c>
      <c r="H6603" s="435">
        <f t="shared" si="930"/>
        <v>0.66418027732881868</v>
      </c>
      <c r="I6603" s="577">
        <f t="shared" si="935"/>
        <v>66</v>
      </c>
      <c r="J6603" s="573">
        <f t="shared" si="931"/>
        <v>1.0359398496240599</v>
      </c>
    </row>
    <row r="6604" spans="1:10" x14ac:dyDescent="0.25">
      <c r="A6604">
        <f t="shared" si="932"/>
        <v>0.66010016427908336</v>
      </c>
      <c r="B6604" s="2">
        <f t="shared" si="927"/>
        <v>66.009999999996865</v>
      </c>
      <c r="C6604" s="428">
        <f t="shared" si="933"/>
        <v>66.010000000000005</v>
      </c>
      <c r="D6604" s="425">
        <f t="shared" si="928"/>
        <v>0.66010016427911478</v>
      </c>
      <c r="E6604" s="433">
        <f t="shared" si="934"/>
        <v>66.010000000000005</v>
      </c>
      <c r="F6604" s="430">
        <f t="shared" si="929"/>
        <v>0.66427837698017145</v>
      </c>
      <c r="G6604" s="439">
        <f t="shared" si="935"/>
        <v>66.010000000000005</v>
      </c>
      <c r="H6604" s="435">
        <f t="shared" si="930"/>
        <v>0.66427837698017145</v>
      </c>
      <c r="I6604" s="577">
        <f t="shared" si="935"/>
        <v>66.010000000000005</v>
      </c>
      <c r="J6604" s="573">
        <f t="shared" si="931"/>
        <v>1.0360257170783054</v>
      </c>
    </row>
    <row r="6605" spans="1:10" x14ac:dyDescent="0.25">
      <c r="A6605">
        <f t="shared" si="932"/>
        <v>0.66020016400733039</v>
      </c>
      <c r="B6605" s="2">
        <f t="shared" si="927"/>
        <v>66.01999999999687</v>
      </c>
      <c r="C6605" s="428">
        <f t="shared" si="933"/>
        <v>66.02</v>
      </c>
      <c r="D6605" s="425">
        <f t="shared" si="928"/>
        <v>0.66020016400736159</v>
      </c>
      <c r="E6605" s="433">
        <f t="shared" si="934"/>
        <v>66.02</v>
      </c>
      <c r="F6605" s="430">
        <f t="shared" si="929"/>
        <v>0.66437647756172835</v>
      </c>
      <c r="G6605" s="439">
        <f t="shared" si="935"/>
        <v>66.02</v>
      </c>
      <c r="H6605" s="435">
        <f t="shared" si="930"/>
        <v>0.66437647756172835</v>
      </c>
      <c r="I6605" s="577">
        <f t="shared" si="935"/>
        <v>66.02</v>
      </c>
      <c r="J6605" s="573">
        <f t="shared" si="931"/>
        <v>1.0361115855950678</v>
      </c>
    </row>
    <row r="6606" spans="1:10" x14ac:dyDescent="0.25">
      <c r="A6606">
        <f t="shared" si="932"/>
        <v>0.66030016373604083</v>
      </c>
      <c r="B6606" s="2">
        <f t="shared" si="927"/>
        <v>66.029999999996875</v>
      </c>
      <c r="C6606" s="428">
        <f t="shared" si="933"/>
        <v>66.03</v>
      </c>
      <c r="D6606" s="425">
        <f t="shared" si="928"/>
        <v>0.66030016373607203</v>
      </c>
      <c r="E6606" s="433">
        <f t="shared" si="934"/>
        <v>66.03</v>
      </c>
      <c r="F6606" s="430">
        <f t="shared" si="929"/>
        <v>0.66447457907300911</v>
      </c>
      <c r="G6606" s="439">
        <f t="shared" si="935"/>
        <v>66.03</v>
      </c>
      <c r="H6606" s="435">
        <f t="shared" si="930"/>
        <v>0.66447457907300911</v>
      </c>
      <c r="I6606" s="577">
        <f t="shared" si="935"/>
        <v>66.03</v>
      </c>
      <c r="J6606" s="573">
        <f t="shared" si="931"/>
        <v>1.0361974551742286</v>
      </c>
    </row>
    <row r="6607" spans="1:10" x14ac:dyDescent="0.25">
      <c r="A6607">
        <f t="shared" si="932"/>
        <v>0.66040016346521413</v>
      </c>
      <c r="B6607" s="2">
        <f t="shared" si="927"/>
        <v>66.03999999999688</v>
      </c>
      <c r="C6607" s="428">
        <f t="shared" si="933"/>
        <v>66.040000000000006</v>
      </c>
      <c r="D6607" s="425">
        <f t="shared" si="928"/>
        <v>0.66040016346524544</v>
      </c>
      <c r="E6607" s="433">
        <f t="shared" si="934"/>
        <v>66.040000000000006</v>
      </c>
      <c r="F6607" s="430">
        <f t="shared" si="929"/>
        <v>0.66457268151353388</v>
      </c>
      <c r="G6607" s="439">
        <f t="shared" si="935"/>
        <v>66.040000000000006</v>
      </c>
      <c r="H6607" s="435">
        <f t="shared" si="930"/>
        <v>0.66457268151353388</v>
      </c>
      <c r="I6607" s="577">
        <f t="shared" si="935"/>
        <v>66.040000000000006</v>
      </c>
      <c r="J6607" s="573">
        <f t="shared" si="931"/>
        <v>1.0362833258156667</v>
      </c>
    </row>
    <row r="6608" spans="1:10" x14ac:dyDescent="0.25">
      <c r="A6608">
        <f t="shared" si="932"/>
        <v>0.66050016319484961</v>
      </c>
      <c r="B6608" s="2">
        <f t="shared" si="927"/>
        <v>66.049999999996885</v>
      </c>
      <c r="C6608" s="428">
        <f t="shared" si="933"/>
        <v>66.05</v>
      </c>
      <c r="D6608" s="425">
        <f t="shared" si="928"/>
        <v>0.6605001631948807</v>
      </c>
      <c r="E6608" s="433">
        <f t="shared" si="934"/>
        <v>66.05</v>
      </c>
      <c r="F6608" s="430">
        <f t="shared" si="929"/>
        <v>0.66467078488282305</v>
      </c>
      <c r="G6608" s="439">
        <f t="shared" si="935"/>
        <v>66.05</v>
      </c>
      <c r="H6608" s="435">
        <f t="shared" si="930"/>
        <v>0.66467078488282305</v>
      </c>
      <c r="I6608" s="577">
        <f t="shared" si="935"/>
        <v>66.05</v>
      </c>
      <c r="J6608" s="573">
        <f t="shared" si="931"/>
        <v>1.0363691975192635</v>
      </c>
    </row>
    <row r="6609" spans="1:10" x14ac:dyDescent="0.25">
      <c r="A6609">
        <f t="shared" si="932"/>
        <v>0.66060016292494605</v>
      </c>
      <c r="B6609" s="2">
        <f t="shared" si="927"/>
        <v>66.05999999999689</v>
      </c>
      <c r="C6609" s="428">
        <f t="shared" si="933"/>
        <v>66.06</v>
      </c>
      <c r="D6609" s="425">
        <f t="shared" si="928"/>
        <v>0.66060016292497725</v>
      </c>
      <c r="E6609" s="433">
        <f t="shared" si="934"/>
        <v>66.06</v>
      </c>
      <c r="F6609" s="430">
        <f t="shared" si="929"/>
        <v>0.66476888918039734</v>
      </c>
      <c r="G6609" s="439">
        <f t="shared" si="935"/>
        <v>66.06</v>
      </c>
      <c r="H6609" s="435">
        <f t="shared" si="930"/>
        <v>0.66476888918039734</v>
      </c>
      <c r="I6609" s="577">
        <f t="shared" si="935"/>
        <v>66.06</v>
      </c>
      <c r="J6609" s="573">
        <f t="shared" si="931"/>
        <v>1.0364550702848982</v>
      </c>
    </row>
    <row r="6610" spans="1:10" x14ac:dyDescent="0.25">
      <c r="A6610">
        <f t="shared" si="932"/>
        <v>0.66070016265550302</v>
      </c>
      <c r="B6610" s="2">
        <f t="shared" si="927"/>
        <v>66.069999999996895</v>
      </c>
      <c r="C6610" s="428">
        <f t="shared" si="933"/>
        <v>66.069999999999993</v>
      </c>
      <c r="D6610" s="425">
        <f t="shared" si="928"/>
        <v>0.660700162655534</v>
      </c>
      <c r="E6610" s="433">
        <f t="shared" si="934"/>
        <v>66.069999999999993</v>
      </c>
      <c r="F6610" s="430">
        <f t="shared" si="929"/>
        <v>0.66486699440577757</v>
      </c>
      <c r="G6610" s="439">
        <f t="shared" si="935"/>
        <v>66.069999999999993</v>
      </c>
      <c r="H6610" s="435">
        <f t="shared" si="930"/>
        <v>0.66486699440577757</v>
      </c>
      <c r="I6610" s="577">
        <f t="shared" si="935"/>
        <v>66.069999999999993</v>
      </c>
      <c r="J6610" s="573">
        <f t="shared" si="931"/>
        <v>1.0365409441124516</v>
      </c>
    </row>
    <row r="6611" spans="1:10" x14ac:dyDescent="0.25">
      <c r="A6611">
        <f t="shared" si="932"/>
        <v>0.6608001623865194</v>
      </c>
      <c r="B6611" s="2">
        <f t="shared" si="927"/>
        <v>66.0799999999969</v>
      </c>
      <c r="C6611" s="428">
        <f t="shared" si="933"/>
        <v>66.08</v>
      </c>
      <c r="D6611" s="425">
        <f t="shared" si="928"/>
        <v>0.66080016238655026</v>
      </c>
      <c r="E6611" s="433">
        <f t="shared" si="934"/>
        <v>66.08</v>
      </c>
      <c r="F6611" s="430">
        <f t="shared" si="929"/>
        <v>0.66496510055848479</v>
      </c>
      <c r="G6611" s="439">
        <f t="shared" si="935"/>
        <v>66.08</v>
      </c>
      <c r="H6611" s="435">
        <f t="shared" si="930"/>
        <v>0.66496510055848479</v>
      </c>
      <c r="I6611" s="577">
        <f t="shared" si="935"/>
        <v>66.08</v>
      </c>
      <c r="J6611" s="573">
        <f t="shared" si="931"/>
        <v>1.0366268190018038</v>
      </c>
    </row>
    <row r="6612" spans="1:10" x14ac:dyDescent="0.25">
      <c r="A6612">
        <f t="shared" si="932"/>
        <v>0.66090016211799452</v>
      </c>
      <c r="B6612" s="2">
        <f t="shared" si="927"/>
        <v>66.089999999996905</v>
      </c>
      <c r="C6612" s="428">
        <f t="shared" si="933"/>
        <v>66.09</v>
      </c>
      <c r="D6612" s="425">
        <f t="shared" si="928"/>
        <v>0.66090016211802549</v>
      </c>
      <c r="E6612" s="433">
        <f t="shared" si="934"/>
        <v>66.09</v>
      </c>
      <c r="F6612" s="430">
        <f t="shared" si="929"/>
        <v>0.66506320763804072</v>
      </c>
      <c r="G6612" s="439">
        <f t="shared" si="935"/>
        <v>66.09</v>
      </c>
      <c r="H6612" s="435">
        <f t="shared" si="930"/>
        <v>0.66506320763804072</v>
      </c>
      <c r="I6612" s="577">
        <f t="shared" si="935"/>
        <v>66.09</v>
      </c>
      <c r="J6612" s="573">
        <f t="shared" si="931"/>
        <v>1.0367126949528356</v>
      </c>
    </row>
    <row r="6613" spans="1:10" x14ac:dyDescent="0.25">
      <c r="A6613">
        <f t="shared" si="932"/>
        <v>0.6610001618499276</v>
      </c>
      <c r="B6613" s="2">
        <f t="shared" si="927"/>
        <v>66.099999999996911</v>
      </c>
      <c r="C6613" s="428">
        <f t="shared" si="933"/>
        <v>66.099999999999994</v>
      </c>
      <c r="D6613" s="425">
        <f t="shared" si="928"/>
        <v>0.66100016184995847</v>
      </c>
      <c r="E6613" s="433">
        <f t="shared" si="934"/>
        <v>66.099999999999994</v>
      </c>
      <c r="F6613" s="430">
        <f t="shared" si="929"/>
        <v>0.66516131564396663</v>
      </c>
      <c r="G6613" s="439">
        <f t="shared" si="935"/>
        <v>66.099999999999994</v>
      </c>
      <c r="H6613" s="435">
        <f t="shared" si="930"/>
        <v>0.66516131564396663</v>
      </c>
      <c r="I6613" s="577">
        <f t="shared" si="935"/>
        <v>66.099999999999994</v>
      </c>
      <c r="J6613" s="573">
        <f t="shared" si="931"/>
        <v>1.0367985719654265</v>
      </c>
    </row>
    <row r="6614" spans="1:10" x14ac:dyDescent="0.25">
      <c r="A6614">
        <f t="shared" si="932"/>
        <v>0.66110016158231766</v>
      </c>
      <c r="B6614" s="2">
        <f t="shared" si="927"/>
        <v>66.109999999996916</v>
      </c>
      <c r="C6614" s="428">
        <f t="shared" si="933"/>
        <v>66.11</v>
      </c>
      <c r="D6614" s="425">
        <f t="shared" si="928"/>
        <v>0.66110016158234863</v>
      </c>
      <c r="E6614" s="433">
        <f t="shared" si="934"/>
        <v>66.11</v>
      </c>
      <c r="F6614" s="430">
        <f t="shared" si="929"/>
        <v>0.6652594245757848</v>
      </c>
      <c r="G6614" s="439">
        <f t="shared" si="935"/>
        <v>66.11</v>
      </c>
      <c r="H6614" s="435">
        <f t="shared" si="930"/>
        <v>0.6652594245757848</v>
      </c>
      <c r="I6614" s="577">
        <f t="shared" si="935"/>
        <v>66.11</v>
      </c>
      <c r="J6614" s="573">
        <f t="shared" si="931"/>
        <v>1.0368844500394574</v>
      </c>
    </row>
    <row r="6615" spans="1:10" x14ac:dyDescent="0.25">
      <c r="A6615">
        <f t="shared" si="932"/>
        <v>0.66120016131516435</v>
      </c>
      <c r="B6615" s="2">
        <f t="shared" si="927"/>
        <v>66.119999999996921</v>
      </c>
      <c r="C6615" s="428">
        <f t="shared" si="933"/>
        <v>66.12</v>
      </c>
      <c r="D6615" s="425">
        <f t="shared" si="928"/>
        <v>0.6612001613151951</v>
      </c>
      <c r="E6615" s="433">
        <f t="shared" si="934"/>
        <v>66.12</v>
      </c>
      <c r="F6615" s="430">
        <f t="shared" si="929"/>
        <v>0.66535753443301715</v>
      </c>
      <c r="G6615" s="439">
        <f t="shared" si="935"/>
        <v>66.12</v>
      </c>
      <c r="H6615" s="435">
        <f t="shared" si="930"/>
        <v>0.66535753443301715</v>
      </c>
      <c r="I6615" s="577">
        <f t="shared" si="935"/>
        <v>66.12</v>
      </c>
      <c r="J6615" s="573">
        <f t="shared" si="931"/>
        <v>1.0369703291748085</v>
      </c>
    </row>
    <row r="6616" spans="1:10" x14ac:dyDescent="0.25">
      <c r="A6616">
        <f t="shared" si="932"/>
        <v>0.66130016104846634</v>
      </c>
      <c r="B6616" s="2">
        <f t="shared" si="927"/>
        <v>66.129999999996926</v>
      </c>
      <c r="C6616" s="428">
        <f t="shared" si="933"/>
        <v>66.13</v>
      </c>
      <c r="D6616" s="425">
        <f t="shared" si="928"/>
        <v>0.66130016104849709</v>
      </c>
      <c r="E6616" s="433">
        <f t="shared" si="934"/>
        <v>66.13</v>
      </c>
      <c r="F6616" s="430">
        <f t="shared" si="929"/>
        <v>0.66545564521518608</v>
      </c>
      <c r="G6616" s="439">
        <f t="shared" si="935"/>
        <v>66.13</v>
      </c>
      <c r="H6616" s="435">
        <f t="shared" si="930"/>
        <v>0.66545564521518608</v>
      </c>
      <c r="I6616" s="577">
        <f t="shared" si="935"/>
        <v>66.13</v>
      </c>
      <c r="J6616" s="573">
        <f t="shared" si="931"/>
        <v>1.0370562093713598</v>
      </c>
    </row>
    <row r="6617" spans="1:10" x14ac:dyDescent="0.25">
      <c r="A6617">
        <f t="shared" si="932"/>
        <v>0.66140016078222308</v>
      </c>
      <c r="B6617" s="2">
        <f t="shared" si="927"/>
        <v>66.139999999996931</v>
      </c>
      <c r="C6617" s="428">
        <f t="shared" si="933"/>
        <v>66.14</v>
      </c>
      <c r="D6617" s="425">
        <f t="shared" si="928"/>
        <v>0.66140016078225383</v>
      </c>
      <c r="E6617" s="433">
        <f t="shared" si="934"/>
        <v>66.14</v>
      </c>
      <c r="F6617" s="430">
        <f t="shared" si="929"/>
        <v>0.6655537569218144</v>
      </c>
      <c r="G6617" s="439">
        <f t="shared" si="935"/>
        <v>66.14</v>
      </c>
      <c r="H6617" s="435">
        <f t="shared" si="930"/>
        <v>0.6655537569218144</v>
      </c>
      <c r="I6617" s="577">
        <f t="shared" si="935"/>
        <v>66.14</v>
      </c>
      <c r="J6617" s="573">
        <f t="shared" si="931"/>
        <v>1.0371420906289923</v>
      </c>
    </row>
    <row r="6618" spans="1:10" x14ac:dyDescent="0.25">
      <c r="A6618">
        <f t="shared" si="932"/>
        <v>0.6615001605164339</v>
      </c>
      <c r="B6618" s="2">
        <f t="shared" si="927"/>
        <v>66.149999999996936</v>
      </c>
      <c r="C6618" s="428">
        <f t="shared" si="933"/>
        <v>66.150000000000006</v>
      </c>
      <c r="D6618" s="425">
        <f t="shared" si="928"/>
        <v>0.66150016051646454</v>
      </c>
      <c r="E6618" s="433">
        <f t="shared" si="934"/>
        <v>66.150000000000006</v>
      </c>
      <c r="F6618" s="430">
        <f t="shared" si="929"/>
        <v>0.66565186955242506</v>
      </c>
      <c r="G6618" s="439">
        <f t="shared" si="935"/>
        <v>66.150000000000006</v>
      </c>
      <c r="H6618" s="435">
        <f t="shared" si="930"/>
        <v>0.66565186955242506</v>
      </c>
      <c r="I6618" s="577">
        <f t="shared" si="935"/>
        <v>66.150000000000006</v>
      </c>
      <c r="J6618" s="573">
        <f t="shared" si="931"/>
        <v>1.037227972947586</v>
      </c>
    </row>
    <row r="6619" spans="1:10" x14ac:dyDescent="0.25">
      <c r="A6619">
        <f t="shared" si="932"/>
        <v>0.66160016025109769</v>
      </c>
      <c r="B6619" s="2">
        <f t="shared" si="927"/>
        <v>66.159999999996941</v>
      </c>
      <c r="C6619" s="428">
        <f t="shared" si="933"/>
        <v>66.16</v>
      </c>
      <c r="D6619" s="425">
        <f t="shared" si="928"/>
        <v>0.66160016025112822</v>
      </c>
      <c r="E6619" s="433">
        <f t="shared" si="934"/>
        <v>66.16</v>
      </c>
      <c r="F6619" s="430">
        <f t="shared" si="929"/>
        <v>0.66574998310654099</v>
      </c>
      <c r="G6619" s="439">
        <f t="shared" si="935"/>
        <v>66.16</v>
      </c>
      <c r="H6619" s="435">
        <f t="shared" si="930"/>
        <v>0.66574998310654099</v>
      </c>
      <c r="I6619" s="577">
        <f t="shared" si="935"/>
        <v>66.16</v>
      </c>
      <c r="J6619" s="573">
        <f t="shared" si="931"/>
        <v>1.0373138563270214</v>
      </c>
    </row>
    <row r="6620" spans="1:10" x14ac:dyDescent="0.25">
      <c r="A6620">
        <f t="shared" si="932"/>
        <v>0.66170015998621379</v>
      </c>
      <c r="B6620" s="2">
        <f t="shared" si="927"/>
        <v>66.169999999996946</v>
      </c>
      <c r="C6620" s="428">
        <f t="shared" si="933"/>
        <v>66.17</v>
      </c>
      <c r="D6620" s="425">
        <f t="shared" si="928"/>
        <v>0.66170015998624443</v>
      </c>
      <c r="E6620" s="433">
        <f t="shared" si="934"/>
        <v>66.17</v>
      </c>
      <c r="F6620" s="430">
        <f t="shared" si="929"/>
        <v>0.66584809758368579</v>
      </c>
      <c r="G6620" s="439">
        <f t="shared" si="935"/>
        <v>66.17</v>
      </c>
      <c r="H6620" s="435">
        <f t="shared" si="930"/>
        <v>0.66584809758368579</v>
      </c>
      <c r="I6620" s="577">
        <f t="shared" si="935"/>
        <v>66.17</v>
      </c>
      <c r="J6620" s="573">
        <f t="shared" si="931"/>
        <v>1.0373997407671789</v>
      </c>
    </row>
    <row r="6621" spans="1:10" x14ac:dyDescent="0.25">
      <c r="A6621">
        <f t="shared" si="932"/>
        <v>0.66180015972178163</v>
      </c>
      <c r="B6621" s="2">
        <f t="shared" si="927"/>
        <v>66.179999999996951</v>
      </c>
      <c r="C6621" s="428">
        <f t="shared" si="933"/>
        <v>66.180000000000007</v>
      </c>
      <c r="D6621" s="425">
        <f t="shared" si="928"/>
        <v>0.66180015972181216</v>
      </c>
      <c r="E6621" s="433">
        <f t="shared" si="934"/>
        <v>66.180000000000007</v>
      </c>
      <c r="F6621" s="430">
        <f t="shared" si="929"/>
        <v>0.66594621298338341</v>
      </c>
      <c r="G6621" s="439">
        <f t="shared" si="935"/>
        <v>66.180000000000007</v>
      </c>
      <c r="H6621" s="435">
        <f t="shared" si="930"/>
        <v>0.66594621298338341</v>
      </c>
      <c r="I6621" s="577">
        <f t="shared" si="935"/>
        <v>66.180000000000007</v>
      </c>
      <c r="J6621" s="573">
        <f t="shared" si="931"/>
        <v>1.0374856262679393</v>
      </c>
    </row>
    <row r="6622" spans="1:10" x14ac:dyDescent="0.25">
      <c r="A6622">
        <f t="shared" si="932"/>
        <v>0.66190015945780012</v>
      </c>
      <c r="B6622" s="2">
        <f t="shared" si="927"/>
        <v>66.189999999996957</v>
      </c>
      <c r="C6622" s="428">
        <f t="shared" si="933"/>
        <v>66.19</v>
      </c>
      <c r="D6622" s="425">
        <f t="shared" si="928"/>
        <v>0.66190015945783054</v>
      </c>
      <c r="E6622" s="433">
        <f t="shared" si="934"/>
        <v>66.19</v>
      </c>
      <c r="F6622" s="430">
        <f t="shared" si="929"/>
        <v>0.66604432930515722</v>
      </c>
      <c r="G6622" s="439">
        <f t="shared" si="935"/>
        <v>66.19</v>
      </c>
      <c r="H6622" s="435">
        <f t="shared" si="930"/>
        <v>0.66604432930515722</v>
      </c>
      <c r="I6622" s="577">
        <f t="shared" si="935"/>
        <v>66.19</v>
      </c>
      <c r="J6622" s="573">
        <f t="shared" si="931"/>
        <v>1.0375715128291823</v>
      </c>
    </row>
    <row r="6623" spans="1:10" x14ac:dyDescent="0.25">
      <c r="A6623">
        <f t="shared" si="932"/>
        <v>0.66200015919426847</v>
      </c>
      <c r="B6623" s="2">
        <f t="shared" si="927"/>
        <v>66.199999999996962</v>
      </c>
      <c r="C6623" s="428">
        <f t="shared" si="933"/>
        <v>66.2</v>
      </c>
      <c r="D6623" s="425">
        <f t="shared" si="928"/>
        <v>0.66200015919429878</v>
      </c>
      <c r="E6623" s="433">
        <f t="shared" si="934"/>
        <v>66.2</v>
      </c>
      <c r="F6623" s="430">
        <f t="shared" si="929"/>
        <v>0.66614244654853194</v>
      </c>
      <c r="G6623" s="439">
        <f t="shared" si="935"/>
        <v>66.2</v>
      </c>
      <c r="H6623" s="435">
        <f t="shared" si="930"/>
        <v>0.66614244654853194</v>
      </c>
      <c r="I6623" s="577">
        <f t="shared" si="935"/>
        <v>66.2</v>
      </c>
      <c r="J6623" s="573">
        <f t="shared" si="931"/>
        <v>1.037657400450789</v>
      </c>
    </row>
    <row r="6624" spans="1:10" x14ac:dyDescent="0.25">
      <c r="A6624">
        <f t="shared" si="932"/>
        <v>0.66210015893118612</v>
      </c>
      <c r="B6624" s="2">
        <f t="shared" ref="B6624:B6687" si="936">B6623+0.01</f>
        <v>66.209999999996967</v>
      </c>
      <c r="C6624" s="428">
        <f t="shared" si="933"/>
        <v>66.209999999999994</v>
      </c>
      <c r="D6624" s="425">
        <f t="shared" si="928"/>
        <v>0.66210015893121632</v>
      </c>
      <c r="E6624" s="433">
        <f t="shared" si="934"/>
        <v>66.209999999999994</v>
      </c>
      <c r="F6624" s="430">
        <f t="shared" si="929"/>
        <v>0.6662405647130315</v>
      </c>
      <c r="G6624" s="439">
        <f t="shared" si="935"/>
        <v>66.209999999999994</v>
      </c>
      <c r="H6624" s="435">
        <f t="shared" si="930"/>
        <v>0.6662405647130315</v>
      </c>
      <c r="I6624" s="577">
        <f t="shared" si="935"/>
        <v>66.209999999999994</v>
      </c>
      <c r="J6624" s="573">
        <f t="shared" si="931"/>
        <v>1.0377432891326395</v>
      </c>
    </row>
    <row r="6625" spans="1:10" x14ac:dyDescent="0.25">
      <c r="A6625">
        <f t="shared" si="932"/>
        <v>0.66220015866855186</v>
      </c>
      <c r="B6625" s="2">
        <f t="shared" si="936"/>
        <v>66.219999999996972</v>
      </c>
      <c r="C6625" s="428">
        <f t="shared" si="933"/>
        <v>66.22</v>
      </c>
      <c r="D6625" s="425">
        <f t="shared" si="928"/>
        <v>0.66220015866858228</v>
      </c>
      <c r="E6625" s="433">
        <f t="shared" si="934"/>
        <v>66.22</v>
      </c>
      <c r="F6625" s="430">
        <f t="shared" si="929"/>
        <v>0.66633868379818117</v>
      </c>
      <c r="G6625" s="439">
        <f t="shared" si="935"/>
        <v>66.22</v>
      </c>
      <c r="H6625" s="435">
        <f t="shared" si="930"/>
        <v>0.66633868379818117</v>
      </c>
      <c r="I6625" s="577">
        <f t="shared" si="935"/>
        <v>66.22</v>
      </c>
      <c r="J6625" s="573">
        <f t="shared" si="931"/>
        <v>1.037829178874615</v>
      </c>
    </row>
    <row r="6626" spans="1:10" x14ac:dyDescent="0.25">
      <c r="A6626">
        <f t="shared" si="932"/>
        <v>0.66230015840636547</v>
      </c>
      <c r="B6626" s="2">
        <f t="shared" si="936"/>
        <v>66.229999999996977</v>
      </c>
      <c r="C6626" s="428">
        <f t="shared" si="933"/>
        <v>66.23</v>
      </c>
      <c r="D6626" s="425">
        <f t="shared" si="928"/>
        <v>0.66230015840639578</v>
      </c>
      <c r="E6626" s="433">
        <f t="shared" si="934"/>
        <v>66.23</v>
      </c>
      <c r="F6626" s="430">
        <f t="shared" si="929"/>
        <v>0.66643680380350545</v>
      </c>
      <c r="G6626" s="439">
        <f t="shared" si="935"/>
        <v>66.23</v>
      </c>
      <c r="H6626" s="435">
        <f t="shared" si="930"/>
        <v>0.66643680380350545</v>
      </c>
      <c r="I6626" s="577">
        <f t="shared" si="935"/>
        <v>66.23</v>
      </c>
      <c r="J6626" s="573">
        <f t="shared" si="931"/>
        <v>1.0379150696765955</v>
      </c>
    </row>
    <row r="6627" spans="1:10" x14ac:dyDescent="0.25">
      <c r="A6627">
        <f t="shared" si="932"/>
        <v>0.66240015814462594</v>
      </c>
      <c r="B6627" s="2">
        <f t="shared" si="936"/>
        <v>66.239999999996982</v>
      </c>
      <c r="C6627" s="428">
        <f t="shared" si="933"/>
        <v>66.239999999999995</v>
      </c>
      <c r="D6627" s="425">
        <f t="shared" si="928"/>
        <v>0.66240015814465603</v>
      </c>
      <c r="E6627" s="433">
        <f t="shared" si="934"/>
        <v>66.239999999999995</v>
      </c>
      <c r="F6627" s="430">
        <f t="shared" si="929"/>
        <v>0.6665349247285296</v>
      </c>
      <c r="G6627" s="439">
        <f t="shared" si="935"/>
        <v>66.239999999999995</v>
      </c>
      <c r="H6627" s="435">
        <f t="shared" si="930"/>
        <v>0.6665349247285296</v>
      </c>
      <c r="I6627" s="577">
        <f t="shared" si="935"/>
        <v>66.239999999999995</v>
      </c>
      <c r="J6627" s="573">
        <f t="shared" si="931"/>
        <v>1.0380009615384616</v>
      </c>
    </row>
    <row r="6628" spans="1:10" x14ac:dyDescent="0.25">
      <c r="A6628">
        <f t="shared" si="932"/>
        <v>0.66250015788333227</v>
      </c>
      <c r="B6628" s="2">
        <f t="shared" si="936"/>
        <v>66.249999999996987</v>
      </c>
      <c r="C6628" s="428">
        <f t="shared" si="933"/>
        <v>66.25</v>
      </c>
      <c r="D6628" s="425">
        <f t="shared" si="928"/>
        <v>0.66250015788336236</v>
      </c>
      <c r="E6628" s="433">
        <f t="shared" si="934"/>
        <v>66.25</v>
      </c>
      <c r="F6628" s="430">
        <f t="shared" si="929"/>
        <v>0.66663304657277944</v>
      </c>
      <c r="G6628" s="439">
        <f t="shared" si="935"/>
        <v>66.25</v>
      </c>
      <c r="H6628" s="435">
        <f t="shared" si="930"/>
        <v>0.66663304657277944</v>
      </c>
      <c r="I6628" s="577">
        <f t="shared" si="935"/>
        <v>66.25</v>
      </c>
      <c r="J6628" s="573">
        <f t="shared" si="931"/>
        <v>1.0380868544600939</v>
      </c>
    </row>
    <row r="6629" spans="1:10" x14ac:dyDescent="0.25">
      <c r="A6629">
        <f t="shared" si="932"/>
        <v>0.66260015762248381</v>
      </c>
      <c r="B6629" s="2">
        <f t="shared" si="936"/>
        <v>66.259999999996992</v>
      </c>
      <c r="C6629" s="428">
        <f t="shared" si="933"/>
        <v>66.260000000000005</v>
      </c>
      <c r="D6629" s="425">
        <f t="shared" si="928"/>
        <v>0.66260015762251412</v>
      </c>
      <c r="E6629" s="433">
        <f t="shared" si="934"/>
        <v>66.260000000000005</v>
      </c>
      <c r="F6629" s="430">
        <f t="shared" si="929"/>
        <v>0.66673116933578025</v>
      </c>
      <c r="G6629" s="439">
        <f t="shared" si="935"/>
        <v>66.260000000000005</v>
      </c>
      <c r="H6629" s="435">
        <f t="shared" si="930"/>
        <v>0.66673116933578025</v>
      </c>
      <c r="I6629" s="577">
        <f t="shared" si="935"/>
        <v>66.260000000000005</v>
      </c>
      <c r="J6629" s="573">
        <f t="shared" si="931"/>
        <v>1.0381727484413732</v>
      </c>
    </row>
    <row r="6630" spans="1:10" x14ac:dyDescent="0.25">
      <c r="A6630">
        <f t="shared" si="932"/>
        <v>0.66270015736207988</v>
      </c>
      <c r="B6630" s="2">
        <f t="shared" si="936"/>
        <v>66.269999999996998</v>
      </c>
      <c r="C6630" s="428">
        <f t="shared" si="933"/>
        <v>66.27</v>
      </c>
      <c r="D6630" s="425">
        <f t="shared" si="928"/>
        <v>0.66270015736210985</v>
      </c>
      <c r="E6630" s="433">
        <f t="shared" si="934"/>
        <v>66.27</v>
      </c>
      <c r="F6630" s="430">
        <f t="shared" si="929"/>
        <v>0.66682929301705796</v>
      </c>
      <c r="G6630" s="439">
        <f t="shared" si="935"/>
        <v>66.27</v>
      </c>
      <c r="H6630" s="435">
        <f t="shared" si="930"/>
        <v>0.66682929301705796</v>
      </c>
      <c r="I6630" s="577">
        <f t="shared" si="935"/>
        <v>66.27</v>
      </c>
      <c r="J6630" s="573">
        <f t="shared" si="931"/>
        <v>1.0382586434821797</v>
      </c>
    </row>
    <row r="6631" spans="1:10" x14ac:dyDescent="0.25">
      <c r="A6631">
        <f t="shared" si="932"/>
        <v>0.66280015710211959</v>
      </c>
      <c r="B6631" s="2">
        <f t="shared" si="936"/>
        <v>66.279999999997003</v>
      </c>
      <c r="C6631" s="428">
        <f t="shared" si="933"/>
        <v>66.28</v>
      </c>
      <c r="D6631" s="425">
        <f t="shared" si="928"/>
        <v>0.66280015710214968</v>
      </c>
      <c r="E6631" s="433">
        <f t="shared" si="934"/>
        <v>66.28</v>
      </c>
      <c r="F6631" s="430">
        <f t="shared" si="929"/>
        <v>0.66692741761613916</v>
      </c>
      <c r="G6631" s="439">
        <f t="shared" si="935"/>
        <v>66.28</v>
      </c>
      <c r="H6631" s="435">
        <f t="shared" si="930"/>
        <v>0.66692741761613916</v>
      </c>
      <c r="I6631" s="577">
        <f t="shared" si="935"/>
        <v>66.28</v>
      </c>
      <c r="J6631" s="573">
        <f t="shared" si="931"/>
        <v>1.0383445395823945</v>
      </c>
    </row>
    <row r="6632" spans="1:10" x14ac:dyDescent="0.25">
      <c r="A6632">
        <f t="shared" si="932"/>
        <v>0.66290015684260228</v>
      </c>
      <c r="B6632" s="2">
        <f t="shared" si="936"/>
        <v>66.289999999997008</v>
      </c>
      <c r="C6632" s="428">
        <f t="shared" si="933"/>
        <v>66.290000000000006</v>
      </c>
      <c r="D6632" s="425">
        <f t="shared" si="928"/>
        <v>0.66290015684263237</v>
      </c>
      <c r="E6632" s="433">
        <f t="shared" si="934"/>
        <v>66.290000000000006</v>
      </c>
      <c r="F6632" s="430">
        <f t="shared" si="929"/>
        <v>0.66702554313255014</v>
      </c>
      <c r="G6632" s="439">
        <f t="shared" si="935"/>
        <v>66.290000000000006</v>
      </c>
      <c r="H6632" s="435">
        <f t="shared" si="930"/>
        <v>0.66702554313255014</v>
      </c>
      <c r="I6632" s="577">
        <f t="shared" si="935"/>
        <v>66.290000000000006</v>
      </c>
      <c r="J6632" s="573">
        <f t="shared" si="931"/>
        <v>1.0384304367418979</v>
      </c>
    </row>
    <row r="6633" spans="1:10" x14ac:dyDescent="0.25">
      <c r="A6633">
        <f t="shared" si="932"/>
        <v>0.66300015658352718</v>
      </c>
      <c r="B6633" s="2">
        <f t="shared" si="936"/>
        <v>66.299999999997013</v>
      </c>
      <c r="C6633" s="428">
        <f t="shared" si="933"/>
        <v>66.3</v>
      </c>
      <c r="D6633" s="425">
        <f t="shared" si="928"/>
        <v>0.66300015658355693</v>
      </c>
      <c r="E6633" s="433">
        <f t="shared" si="934"/>
        <v>66.3</v>
      </c>
      <c r="F6633" s="430">
        <f t="shared" si="929"/>
        <v>0.66712366956581737</v>
      </c>
      <c r="G6633" s="439">
        <f t="shared" si="935"/>
        <v>66.3</v>
      </c>
      <c r="H6633" s="435">
        <f t="shared" si="930"/>
        <v>0.66712366956581737</v>
      </c>
      <c r="I6633" s="577">
        <f t="shared" si="935"/>
        <v>66.3</v>
      </c>
      <c r="J6633" s="573">
        <f t="shared" si="931"/>
        <v>1.0385163349605708</v>
      </c>
    </row>
    <row r="6634" spans="1:10" x14ac:dyDescent="0.25">
      <c r="A6634">
        <f t="shared" si="932"/>
        <v>0.66310015632489328</v>
      </c>
      <c r="B6634" s="2">
        <f t="shared" si="936"/>
        <v>66.309999999997018</v>
      </c>
      <c r="C6634" s="428">
        <f t="shared" si="933"/>
        <v>66.31</v>
      </c>
      <c r="D6634" s="425">
        <f t="shared" si="928"/>
        <v>0.66310015632492314</v>
      </c>
      <c r="E6634" s="433">
        <f t="shared" si="934"/>
        <v>66.31</v>
      </c>
      <c r="F6634" s="430">
        <f t="shared" si="929"/>
        <v>0.66722179691546812</v>
      </c>
      <c r="G6634" s="439">
        <f t="shared" si="935"/>
        <v>66.31</v>
      </c>
      <c r="H6634" s="435">
        <f t="shared" si="930"/>
        <v>0.66722179691546812</v>
      </c>
      <c r="I6634" s="577">
        <f t="shared" si="935"/>
        <v>66.31</v>
      </c>
      <c r="J6634" s="573">
        <f t="shared" si="931"/>
        <v>1.0386022342382937</v>
      </c>
    </row>
    <row r="6635" spans="1:10" x14ac:dyDescent="0.25">
      <c r="A6635">
        <f t="shared" si="932"/>
        <v>0.66320015606669991</v>
      </c>
      <c r="B6635" s="2">
        <f t="shared" si="936"/>
        <v>66.319999999997023</v>
      </c>
      <c r="C6635" s="428">
        <f t="shared" si="933"/>
        <v>66.319999999999993</v>
      </c>
      <c r="D6635" s="425">
        <f t="shared" si="928"/>
        <v>0.66320015606672966</v>
      </c>
      <c r="E6635" s="433">
        <f t="shared" si="934"/>
        <v>66.319999999999993</v>
      </c>
      <c r="F6635" s="430">
        <f t="shared" si="929"/>
        <v>0.66731992518102934</v>
      </c>
      <c r="G6635" s="439">
        <f t="shared" si="935"/>
        <v>66.319999999999993</v>
      </c>
      <c r="H6635" s="435">
        <f t="shared" si="930"/>
        <v>0.66731992518102934</v>
      </c>
      <c r="I6635" s="577">
        <f t="shared" si="935"/>
        <v>66.319999999999993</v>
      </c>
      <c r="J6635" s="573">
        <f t="shared" si="931"/>
        <v>1.0386881345749475</v>
      </c>
    </row>
    <row r="6636" spans="1:10" x14ac:dyDescent="0.25">
      <c r="A6636">
        <f t="shared" si="932"/>
        <v>0.66330015580894641</v>
      </c>
      <c r="B6636" s="2">
        <f t="shared" si="936"/>
        <v>66.329999999997028</v>
      </c>
      <c r="C6636" s="428">
        <f t="shared" si="933"/>
        <v>66.33</v>
      </c>
      <c r="D6636" s="425">
        <f t="shared" si="928"/>
        <v>0.66330015580897606</v>
      </c>
      <c r="E6636" s="433">
        <f t="shared" si="934"/>
        <v>66.33</v>
      </c>
      <c r="F6636" s="430">
        <f t="shared" si="929"/>
        <v>0.66741805436202872</v>
      </c>
      <c r="G6636" s="439">
        <f t="shared" si="935"/>
        <v>66.33</v>
      </c>
      <c r="H6636" s="435">
        <f t="shared" si="930"/>
        <v>0.66741805436202872</v>
      </c>
      <c r="I6636" s="577">
        <f t="shared" si="935"/>
        <v>66.33</v>
      </c>
      <c r="J6636" s="573">
        <f t="shared" si="931"/>
        <v>1.0387740359704125</v>
      </c>
    </row>
    <row r="6637" spans="1:10" x14ac:dyDescent="0.25">
      <c r="A6637">
        <f t="shared" si="932"/>
        <v>0.66340015555163201</v>
      </c>
      <c r="B6637" s="2">
        <f t="shared" si="936"/>
        <v>66.339999999997033</v>
      </c>
      <c r="C6637" s="428">
        <f t="shared" si="933"/>
        <v>66.34</v>
      </c>
      <c r="D6637" s="425">
        <f t="shared" si="928"/>
        <v>0.66340015555166165</v>
      </c>
      <c r="E6637" s="433">
        <f t="shared" si="934"/>
        <v>66.34</v>
      </c>
      <c r="F6637" s="430">
        <f t="shared" si="929"/>
        <v>0.66751618445799399</v>
      </c>
      <c r="G6637" s="439">
        <f t="shared" si="935"/>
        <v>66.34</v>
      </c>
      <c r="H6637" s="435">
        <f t="shared" si="930"/>
        <v>0.66751618445799399</v>
      </c>
      <c r="I6637" s="577">
        <f t="shared" si="935"/>
        <v>66.34</v>
      </c>
      <c r="J6637" s="573">
        <f t="shared" si="931"/>
        <v>1.0388599384245703</v>
      </c>
    </row>
    <row r="6638" spans="1:10" x14ac:dyDescent="0.25">
      <c r="A6638">
        <f t="shared" si="932"/>
        <v>0.6635001552947557</v>
      </c>
      <c r="B6638" s="2">
        <f t="shared" si="936"/>
        <v>66.349999999997038</v>
      </c>
      <c r="C6638" s="428">
        <f t="shared" si="933"/>
        <v>66.349999999999994</v>
      </c>
      <c r="D6638" s="425">
        <f t="shared" si="928"/>
        <v>0.66350015529478534</v>
      </c>
      <c r="E6638" s="433">
        <f t="shared" si="934"/>
        <v>66.349999999999994</v>
      </c>
      <c r="F6638" s="430">
        <f t="shared" si="929"/>
        <v>0.66761431546845273</v>
      </c>
      <c r="G6638" s="439">
        <f t="shared" si="935"/>
        <v>66.349999999999994</v>
      </c>
      <c r="H6638" s="435">
        <f t="shared" si="930"/>
        <v>0.66761431546845273</v>
      </c>
      <c r="I6638" s="577">
        <f t="shared" si="935"/>
        <v>66.349999999999994</v>
      </c>
      <c r="J6638" s="573">
        <f t="shared" si="931"/>
        <v>1.0389458419373003</v>
      </c>
    </row>
    <row r="6639" spans="1:10" x14ac:dyDescent="0.25">
      <c r="A6639">
        <f t="shared" si="932"/>
        <v>0.66360015503831704</v>
      </c>
      <c r="B6639" s="2">
        <f t="shared" si="936"/>
        <v>66.359999999997044</v>
      </c>
      <c r="C6639" s="428">
        <f t="shared" si="933"/>
        <v>66.36</v>
      </c>
      <c r="D6639" s="425">
        <f t="shared" si="928"/>
        <v>0.66360015503834646</v>
      </c>
      <c r="E6639" s="433">
        <f t="shared" si="934"/>
        <v>66.36</v>
      </c>
      <c r="F6639" s="430">
        <f t="shared" si="929"/>
        <v>0.66771244739293367</v>
      </c>
      <c r="G6639" s="439">
        <f t="shared" si="935"/>
        <v>66.36</v>
      </c>
      <c r="H6639" s="435">
        <f t="shared" si="930"/>
        <v>0.66771244739293367</v>
      </c>
      <c r="I6639" s="577">
        <f t="shared" si="935"/>
        <v>66.36</v>
      </c>
      <c r="J6639" s="573">
        <f t="shared" si="931"/>
        <v>1.0390317465084846</v>
      </c>
    </row>
    <row r="6640" spans="1:10" x14ac:dyDescent="0.25">
      <c r="A6640">
        <f t="shared" si="932"/>
        <v>0.66370015478231492</v>
      </c>
      <c r="B6640" s="2">
        <f t="shared" si="936"/>
        <v>66.369999999997049</v>
      </c>
      <c r="C6640" s="428">
        <f t="shared" si="933"/>
        <v>66.37</v>
      </c>
      <c r="D6640" s="425">
        <f t="shared" si="928"/>
        <v>0.66370015478234445</v>
      </c>
      <c r="E6640" s="433">
        <f t="shared" si="934"/>
        <v>66.37</v>
      </c>
      <c r="F6640" s="430">
        <f t="shared" si="929"/>
        <v>0.66781058023096507</v>
      </c>
      <c r="G6640" s="439">
        <f t="shared" si="935"/>
        <v>66.37</v>
      </c>
      <c r="H6640" s="435">
        <f t="shared" si="930"/>
        <v>0.66781058023096507</v>
      </c>
      <c r="I6640" s="577">
        <f t="shared" si="935"/>
        <v>66.37</v>
      </c>
      <c r="J6640" s="573">
        <f t="shared" si="931"/>
        <v>1.0391176521380037</v>
      </c>
    </row>
    <row r="6641" spans="1:10" x14ac:dyDescent="0.25">
      <c r="A6641">
        <f t="shared" si="932"/>
        <v>0.6638001545267489</v>
      </c>
      <c r="B6641" s="2">
        <f t="shared" si="936"/>
        <v>66.379999999997054</v>
      </c>
      <c r="C6641" s="428">
        <f t="shared" si="933"/>
        <v>66.38</v>
      </c>
      <c r="D6641" s="425">
        <f t="shared" si="928"/>
        <v>0.66380015452677832</v>
      </c>
      <c r="E6641" s="433">
        <f t="shared" si="934"/>
        <v>66.38</v>
      </c>
      <c r="F6641" s="430">
        <f t="shared" si="929"/>
        <v>0.66790871398207519</v>
      </c>
      <c r="G6641" s="439">
        <f t="shared" si="935"/>
        <v>66.38</v>
      </c>
      <c r="H6641" s="435">
        <f t="shared" si="930"/>
        <v>0.66790871398207519</v>
      </c>
      <c r="I6641" s="577">
        <f t="shared" si="935"/>
        <v>66.38</v>
      </c>
      <c r="J6641" s="573">
        <f t="shared" si="931"/>
        <v>1.0392035588257376</v>
      </c>
    </row>
    <row r="6642" spans="1:10" x14ac:dyDescent="0.25">
      <c r="A6642">
        <f t="shared" si="932"/>
        <v>0.66390015427161808</v>
      </c>
      <c r="B6642" s="2">
        <f t="shared" si="936"/>
        <v>66.389999999997059</v>
      </c>
      <c r="C6642" s="428">
        <f t="shared" si="933"/>
        <v>66.39</v>
      </c>
      <c r="D6642" s="425">
        <f t="shared" si="928"/>
        <v>0.66390015427164739</v>
      </c>
      <c r="E6642" s="433">
        <f t="shared" si="934"/>
        <v>66.39</v>
      </c>
      <c r="F6642" s="430">
        <f t="shared" si="929"/>
        <v>0.66800684864579385</v>
      </c>
      <c r="G6642" s="439">
        <f t="shared" si="935"/>
        <v>66.39</v>
      </c>
      <c r="H6642" s="435">
        <f t="shared" si="930"/>
        <v>0.66800684864579385</v>
      </c>
      <c r="I6642" s="577">
        <f t="shared" si="935"/>
        <v>66.39</v>
      </c>
      <c r="J6642" s="573">
        <f t="shared" si="931"/>
        <v>1.039289466571568</v>
      </c>
    </row>
    <row r="6643" spans="1:10" x14ac:dyDescent="0.25">
      <c r="A6643">
        <f t="shared" si="932"/>
        <v>0.66400015401692147</v>
      </c>
      <c r="B6643" s="2">
        <f t="shared" si="936"/>
        <v>66.399999999997064</v>
      </c>
      <c r="C6643" s="428">
        <f t="shared" si="933"/>
        <v>66.400000000000006</v>
      </c>
      <c r="D6643" s="425">
        <f t="shared" si="928"/>
        <v>0.66400015401695101</v>
      </c>
      <c r="E6643" s="433">
        <f t="shared" si="934"/>
        <v>66.400000000000006</v>
      </c>
      <c r="F6643" s="430">
        <f t="shared" si="929"/>
        <v>0.66810498422164954</v>
      </c>
      <c r="G6643" s="439">
        <f t="shared" si="935"/>
        <v>66.400000000000006</v>
      </c>
      <c r="H6643" s="435">
        <f t="shared" si="930"/>
        <v>0.66810498422164954</v>
      </c>
      <c r="I6643" s="577">
        <f t="shared" si="935"/>
        <v>66.400000000000006</v>
      </c>
      <c r="J6643" s="573">
        <f t="shared" si="931"/>
        <v>1.0393753753753754</v>
      </c>
    </row>
    <row r="6644" spans="1:10" x14ac:dyDescent="0.25">
      <c r="A6644">
        <f t="shared" si="932"/>
        <v>0.66410015376265885</v>
      </c>
      <c r="B6644" s="2">
        <f t="shared" si="936"/>
        <v>66.409999999997069</v>
      </c>
      <c r="C6644" s="428">
        <f t="shared" si="933"/>
        <v>66.41</v>
      </c>
      <c r="D6644" s="425">
        <f t="shared" si="928"/>
        <v>0.66410015376268805</v>
      </c>
      <c r="E6644" s="433">
        <f t="shared" si="934"/>
        <v>66.41</v>
      </c>
      <c r="F6644" s="430">
        <f t="shared" si="929"/>
        <v>0.66820312070917209</v>
      </c>
      <c r="G6644" s="439">
        <f t="shared" si="935"/>
        <v>66.41</v>
      </c>
      <c r="H6644" s="435">
        <f t="shared" si="930"/>
        <v>0.66820312070917209</v>
      </c>
      <c r="I6644" s="577">
        <f t="shared" si="935"/>
        <v>66.41</v>
      </c>
      <c r="J6644" s="573">
        <f t="shared" si="931"/>
        <v>1.0394612852370406</v>
      </c>
    </row>
    <row r="6645" spans="1:10" x14ac:dyDescent="0.25">
      <c r="A6645">
        <f t="shared" si="932"/>
        <v>0.66420015350882899</v>
      </c>
      <c r="B6645" s="2">
        <f t="shared" si="936"/>
        <v>66.419999999997074</v>
      </c>
      <c r="C6645" s="428">
        <f t="shared" si="933"/>
        <v>66.42</v>
      </c>
      <c r="D6645" s="425">
        <f t="shared" si="928"/>
        <v>0.66420015350885819</v>
      </c>
      <c r="E6645" s="433">
        <f t="shared" si="934"/>
        <v>66.42</v>
      </c>
      <c r="F6645" s="430">
        <f t="shared" si="929"/>
        <v>0.66830125810789109</v>
      </c>
      <c r="G6645" s="439">
        <f t="shared" si="935"/>
        <v>66.42</v>
      </c>
      <c r="H6645" s="435">
        <f t="shared" si="930"/>
        <v>0.66830125810789109</v>
      </c>
      <c r="I6645" s="577">
        <f t="shared" si="935"/>
        <v>66.42</v>
      </c>
      <c r="J6645" s="573">
        <f t="shared" si="931"/>
        <v>1.0395471961564444</v>
      </c>
    </row>
    <row r="6646" spans="1:10" x14ac:dyDescent="0.25">
      <c r="A6646">
        <f t="shared" si="932"/>
        <v>0.66430015325543124</v>
      </c>
      <c r="B6646" s="2">
        <f t="shared" si="936"/>
        <v>66.429999999997079</v>
      </c>
      <c r="C6646" s="428">
        <f t="shared" si="933"/>
        <v>66.430000000000007</v>
      </c>
      <c r="D6646" s="425">
        <f t="shared" si="928"/>
        <v>0.66430015325546043</v>
      </c>
      <c r="E6646" s="433">
        <f t="shared" si="934"/>
        <v>66.430000000000007</v>
      </c>
      <c r="F6646" s="430">
        <f t="shared" si="929"/>
        <v>0.6683993964173367</v>
      </c>
      <c r="G6646" s="439">
        <f t="shared" si="935"/>
        <v>66.430000000000007</v>
      </c>
      <c r="H6646" s="435">
        <f t="shared" si="930"/>
        <v>0.6683993964173367</v>
      </c>
      <c r="I6646" s="577">
        <f t="shared" si="935"/>
        <v>66.430000000000007</v>
      </c>
      <c r="J6646" s="573">
        <f t="shared" si="931"/>
        <v>1.0396331081334684</v>
      </c>
    </row>
    <row r="6647" spans="1:10" x14ac:dyDescent="0.25">
      <c r="A6647">
        <f t="shared" si="932"/>
        <v>0.66440015300246491</v>
      </c>
      <c r="B6647" s="2">
        <f t="shared" si="936"/>
        <v>66.439999999997085</v>
      </c>
      <c r="C6647" s="428">
        <f t="shared" si="933"/>
        <v>66.44</v>
      </c>
      <c r="D6647" s="425">
        <f t="shared" si="928"/>
        <v>0.66440015300249411</v>
      </c>
      <c r="E6647" s="433">
        <f t="shared" si="934"/>
        <v>66.44</v>
      </c>
      <c r="F6647" s="430">
        <f t="shared" si="929"/>
        <v>0.66849753563703862</v>
      </c>
      <c r="G6647" s="439">
        <f t="shared" si="935"/>
        <v>66.44</v>
      </c>
      <c r="H6647" s="435">
        <f t="shared" si="930"/>
        <v>0.66849753563703862</v>
      </c>
      <c r="I6647" s="577">
        <f t="shared" si="935"/>
        <v>66.44</v>
      </c>
      <c r="J6647" s="573">
        <f t="shared" si="931"/>
        <v>1.0397190211679928</v>
      </c>
    </row>
    <row r="6648" spans="1:10" x14ac:dyDescent="0.25">
      <c r="A6648">
        <f t="shared" si="932"/>
        <v>0.66450015274992913</v>
      </c>
      <c r="B6648" s="2">
        <f t="shared" si="936"/>
        <v>66.44999999999709</v>
      </c>
      <c r="C6648" s="428">
        <f t="shared" si="933"/>
        <v>66.45</v>
      </c>
      <c r="D6648" s="425">
        <f t="shared" si="928"/>
        <v>0.66450015274995833</v>
      </c>
      <c r="E6648" s="433">
        <f t="shared" si="934"/>
        <v>66.45</v>
      </c>
      <c r="F6648" s="430">
        <f t="shared" si="929"/>
        <v>0.66859567576652779</v>
      </c>
      <c r="G6648" s="439">
        <f t="shared" si="935"/>
        <v>66.45</v>
      </c>
      <c r="H6648" s="435">
        <f t="shared" si="930"/>
        <v>0.66859567576652779</v>
      </c>
      <c r="I6648" s="577">
        <f t="shared" si="935"/>
        <v>66.45</v>
      </c>
      <c r="J6648" s="573">
        <f t="shared" si="931"/>
        <v>1.0398049352598988</v>
      </c>
    </row>
    <row r="6649" spans="1:10" x14ac:dyDescent="0.25">
      <c r="A6649">
        <f t="shared" si="932"/>
        <v>0.66460015249782334</v>
      </c>
      <c r="B6649" s="2">
        <f t="shared" si="936"/>
        <v>66.459999999997095</v>
      </c>
      <c r="C6649" s="428">
        <f t="shared" si="933"/>
        <v>66.459999999999994</v>
      </c>
      <c r="D6649" s="425">
        <f t="shared" si="928"/>
        <v>0.66460015249785231</v>
      </c>
      <c r="E6649" s="433">
        <f t="shared" si="934"/>
        <v>66.459999999999994</v>
      </c>
      <c r="F6649" s="430">
        <f t="shared" si="929"/>
        <v>0.66869381680533491</v>
      </c>
      <c r="G6649" s="439">
        <f t="shared" si="935"/>
        <v>66.459999999999994</v>
      </c>
      <c r="H6649" s="435">
        <f t="shared" si="930"/>
        <v>0.66869381680533491</v>
      </c>
      <c r="I6649" s="577">
        <f t="shared" si="935"/>
        <v>66.459999999999994</v>
      </c>
      <c r="J6649" s="573">
        <f t="shared" si="931"/>
        <v>1.0398908504090669</v>
      </c>
    </row>
    <row r="6650" spans="1:10" x14ac:dyDescent="0.25">
      <c r="A6650">
        <f t="shared" si="932"/>
        <v>0.66470015224614665</v>
      </c>
      <c r="B6650" s="2">
        <f t="shared" si="936"/>
        <v>66.4699999999971</v>
      </c>
      <c r="C6650" s="428">
        <f t="shared" si="933"/>
        <v>66.47</v>
      </c>
      <c r="D6650" s="425">
        <f t="shared" si="928"/>
        <v>0.66470015224617562</v>
      </c>
      <c r="E6650" s="433">
        <f t="shared" si="934"/>
        <v>66.47</v>
      </c>
      <c r="F6650" s="430">
        <f t="shared" si="929"/>
        <v>0.66879195875299069</v>
      </c>
      <c r="G6650" s="439">
        <f t="shared" si="935"/>
        <v>66.47</v>
      </c>
      <c r="H6650" s="435">
        <f t="shared" si="930"/>
        <v>0.66879195875299069</v>
      </c>
      <c r="I6650" s="577">
        <f t="shared" si="935"/>
        <v>66.47</v>
      </c>
      <c r="J6650" s="573">
        <f t="shared" si="931"/>
        <v>1.039976766615379</v>
      </c>
    </row>
    <row r="6651" spans="1:10" x14ac:dyDescent="0.25">
      <c r="A6651">
        <f t="shared" si="932"/>
        <v>0.66480015199489828</v>
      </c>
      <c r="B6651" s="2">
        <f t="shared" si="936"/>
        <v>66.479999999997105</v>
      </c>
      <c r="C6651" s="428">
        <f t="shared" si="933"/>
        <v>66.48</v>
      </c>
      <c r="D6651" s="425">
        <f t="shared" si="928"/>
        <v>0.66480015199492737</v>
      </c>
      <c r="E6651" s="433">
        <f t="shared" si="934"/>
        <v>66.48</v>
      </c>
      <c r="F6651" s="430">
        <f t="shared" si="929"/>
        <v>0.6688901016090264</v>
      </c>
      <c r="G6651" s="439">
        <f t="shared" si="935"/>
        <v>66.48</v>
      </c>
      <c r="H6651" s="435">
        <f t="shared" si="930"/>
        <v>0.6688901016090264</v>
      </c>
      <c r="I6651" s="577">
        <f t="shared" si="935"/>
        <v>66.48</v>
      </c>
      <c r="J6651" s="573">
        <f t="shared" si="931"/>
        <v>1.040062683878715</v>
      </c>
    </row>
    <row r="6652" spans="1:10" x14ac:dyDescent="0.25">
      <c r="A6652">
        <f t="shared" si="932"/>
        <v>0.66490015174407768</v>
      </c>
      <c r="B6652" s="2">
        <f t="shared" si="936"/>
        <v>66.48999999999711</v>
      </c>
      <c r="C6652" s="428">
        <f t="shared" si="933"/>
        <v>66.489999999999995</v>
      </c>
      <c r="D6652" s="425">
        <f t="shared" si="928"/>
        <v>0.66490015174410655</v>
      </c>
      <c r="E6652" s="433">
        <f t="shared" si="934"/>
        <v>66.489999999999995</v>
      </c>
      <c r="F6652" s="430">
        <f t="shared" si="929"/>
        <v>0.66898824537297363</v>
      </c>
      <c r="G6652" s="439">
        <f t="shared" si="935"/>
        <v>66.489999999999995</v>
      </c>
      <c r="H6652" s="435">
        <f t="shared" si="930"/>
        <v>0.66898824537297363</v>
      </c>
      <c r="I6652" s="577">
        <f t="shared" si="935"/>
        <v>66.489999999999995</v>
      </c>
      <c r="J6652" s="573">
        <f t="shared" si="931"/>
        <v>1.040148602198957</v>
      </c>
    </row>
    <row r="6653" spans="1:10" x14ac:dyDescent="0.25">
      <c r="A6653">
        <f t="shared" si="932"/>
        <v>0.66500015149368386</v>
      </c>
      <c r="B6653" s="2">
        <f t="shared" si="936"/>
        <v>66.499999999997115</v>
      </c>
      <c r="C6653" s="428">
        <f t="shared" si="933"/>
        <v>66.5</v>
      </c>
      <c r="D6653" s="425">
        <f t="shared" si="928"/>
        <v>0.6650001514937125</v>
      </c>
      <c r="E6653" s="433">
        <f t="shared" si="934"/>
        <v>66.5</v>
      </c>
      <c r="F6653" s="430">
        <f t="shared" si="929"/>
        <v>0.66908639004436399</v>
      </c>
      <c r="G6653" s="439">
        <f t="shared" si="935"/>
        <v>66.5</v>
      </c>
      <c r="H6653" s="435">
        <f t="shared" si="930"/>
        <v>0.66908639004436399</v>
      </c>
      <c r="I6653" s="577">
        <f t="shared" si="935"/>
        <v>66.5</v>
      </c>
      <c r="J6653" s="573">
        <f t="shared" si="931"/>
        <v>1.0402345215759849</v>
      </c>
    </row>
    <row r="6654" spans="1:10" x14ac:dyDescent="0.25">
      <c r="A6654">
        <f t="shared" si="932"/>
        <v>0.66510015124371624</v>
      </c>
      <c r="B6654" s="2">
        <f t="shared" si="936"/>
        <v>66.50999999999712</v>
      </c>
      <c r="C6654" s="428">
        <f t="shared" si="933"/>
        <v>66.510000000000005</v>
      </c>
      <c r="D6654" s="425">
        <f t="shared" si="928"/>
        <v>0.665100151243745</v>
      </c>
      <c r="E6654" s="433">
        <f t="shared" si="934"/>
        <v>66.510000000000005</v>
      </c>
      <c r="F6654" s="430">
        <f t="shared" si="929"/>
        <v>0.66918453562272961</v>
      </c>
      <c r="G6654" s="439">
        <f t="shared" si="935"/>
        <v>66.510000000000005</v>
      </c>
      <c r="H6654" s="435">
        <f t="shared" si="930"/>
        <v>0.66918453562272961</v>
      </c>
      <c r="I6654" s="577">
        <f t="shared" si="935"/>
        <v>66.510000000000005</v>
      </c>
      <c r="J6654" s="573">
        <f t="shared" si="931"/>
        <v>1.0403204420096808</v>
      </c>
    </row>
    <row r="6655" spans="1:10" x14ac:dyDescent="0.25">
      <c r="A6655">
        <f t="shared" si="932"/>
        <v>0.66520015099417373</v>
      </c>
      <c r="B6655" s="2">
        <f t="shared" si="936"/>
        <v>66.519999999997125</v>
      </c>
      <c r="C6655" s="428">
        <f t="shared" si="933"/>
        <v>66.52</v>
      </c>
      <c r="D6655" s="425">
        <f t="shared" si="928"/>
        <v>0.66520015099420249</v>
      </c>
      <c r="E6655" s="433">
        <f t="shared" si="934"/>
        <v>66.52</v>
      </c>
      <c r="F6655" s="430">
        <f t="shared" si="929"/>
        <v>0.66928268210760222</v>
      </c>
      <c r="G6655" s="439">
        <f t="shared" si="935"/>
        <v>66.52</v>
      </c>
      <c r="H6655" s="435">
        <f t="shared" si="930"/>
        <v>0.66928268210760222</v>
      </c>
      <c r="I6655" s="577">
        <f t="shared" si="935"/>
        <v>66.52</v>
      </c>
      <c r="J6655" s="573">
        <f t="shared" si="931"/>
        <v>1.0404063634999248</v>
      </c>
    </row>
    <row r="6656" spans="1:10" x14ac:dyDescent="0.25">
      <c r="A6656">
        <f t="shared" si="932"/>
        <v>0.66530015074505611</v>
      </c>
      <c r="B6656" s="2">
        <f t="shared" si="936"/>
        <v>66.529999999997131</v>
      </c>
      <c r="C6656" s="428">
        <f t="shared" si="933"/>
        <v>66.53</v>
      </c>
      <c r="D6656" s="425">
        <f t="shared" si="928"/>
        <v>0.66530015074508475</v>
      </c>
      <c r="E6656" s="433">
        <f t="shared" si="934"/>
        <v>66.53</v>
      </c>
      <c r="F6656" s="430">
        <f t="shared" si="929"/>
        <v>0.66938082949851485</v>
      </c>
      <c r="G6656" s="439">
        <f t="shared" si="935"/>
        <v>66.53</v>
      </c>
      <c r="H6656" s="435">
        <f t="shared" si="930"/>
        <v>0.66938082949851485</v>
      </c>
      <c r="I6656" s="577">
        <f t="shared" si="935"/>
        <v>66.53</v>
      </c>
      <c r="J6656" s="573">
        <f t="shared" si="931"/>
        <v>1.040492286046599</v>
      </c>
    </row>
    <row r="6657" spans="1:10" x14ac:dyDescent="0.25">
      <c r="A6657">
        <f t="shared" si="932"/>
        <v>0.66540015049636225</v>
      </c>
      <c r="B6657" s="2">
        <f t="shared" si="936"/>
        <v>66.539999999997136</v>
      </c>
      <c r="C6657" s="428">
        <f t="shared" si="933"/>
        <v>66.540000000000006</v>
      </c>
      <c r="D6657" s="425">
        <f t="shared" si="928"/>
        <v>0.6654001504963909</v>
      </c>
      <c r="E6657" s="433">
        <f t="shared" si="934"/>
        <v>66.540000000000006</v>
      </c>
      <c r="F6657" s="430">
        <f t="shared" si="929"/>
        <v>0.66947897779499976</v>
      </c>
      <c r="G6657" s="439">
        <f t="shared" si="935"/>
        <v>66.540000000000006</v>
      </c>
      <c r="H6657" s="435">
        <f t="shared" si="930"/>
        <v>0.66947897779499976</v>
      </c>
      <c r="I6657" s="577">
        <f t="shared" si="935"/>
        <v>66.540000000000006</v>
      </c>
      <c r="J6657" s="573">
        <f t="shared" si="931"/>
        <v>1.0405782096495835</v>
      </c>
    </row>
    <row r="6658" spans="1:10" x14ac:dyDescent="0.25">
      <c r="A6658">
        <f t="shared" si="932"/>
        <v>0.66550015024809162</v>
      </c>
      <c r="B6658" s="2">
        <f t="shared" si="936"/>
        <v>66.549999999997141</v>
      </c>
      <c r="C6658" s="428">
        <f t="shared" si="933"/>
        <v>66.55</v>
      </c>
      <c r="D6658" s="425">
        <f t="shared" si="928"/>
        <v>0.66550015024812015</v>
      </c>
      <c r="E6658" s="433">
        <f t="shared" si="934"/>
        <v>66.55</v>
      </c>
      <c r="F6658" s="430">
        <f t="shared" si="929"/>
        <v>0.66957712699659</v>
      </c>
      <c r="G6658" s="439">
        <f t="shared" si="935"/>
        <v>66.55</v>
      </c>
      <c r="H6658" s="435">
        <f t="shared" si="930"/>
        <v>0.66957712699659</v>
      </c>
      <c r="I6658" s="577">
        <f t="shared" si="935"/>
        <v>66.55</v>
      </c>
      <c r="J6658" s="573">
        <f t="shared" si="931"/>
        <v>1.0406641343087601</v>
      </c>
    </row>
    <row r="6659" spans="1:10" x14ac:dyDescent="0.25">
      <c r="A6659">
        <f t="shared" si="932"/>
        <v>0.66560015000024331</v>
      </c>
      <c r="B6659" s="2">
        <f t="shared" si="936"/>
        <v>66.559999999997146</v>
      </c>
      <c r="C6659" s="428">
        <f t="shared" si="933"/>
        <v>66.56</v>
      </c>
      <c r="D6659" s="425">
        <f t="shared" ref="D6659:D6722" si="937">(((1+C6659/100)^D$2)*C6659/100)/(((1+C6659/100)^D$2)-1)</f>
        <v>0.66560015000027184</v>
      </c>
      <c r="E6659" s="433">
        <f t="shared" si="934"/>
        <v>66.56</v>
      </c>
      <c r="F6659" s="430">
        <f t="shared" ref="F6659:F6722" si="938">(((1+E6659/100)^F$2)*E6659/100)/(((1+E6659/100)^F$2)-1)</f>
        <v>0.66967527710281893</v>
      </c>
      <c r="G6659" s="439">
        <f t="shared" si="935"/>
        <v>66.56</v>
      </c>
      <c r="H6659" s="435">
        <f t="shared" ref="H6659:H6722" si="939">(((1+G6659/100)^H$2)*G6659/100)/(((1+G6659/100)^H$2)-1)</f>
        <v>0.66967527710281893</v>
      </c>
      <c r="I6659" s="577">
        <f t="shared" si="935"/>
        <v>66.56</v>
      </c>
      <c r="J6659" s="573">
        <f t="shared" ref="J6659:J6722" si="940">(((1+I6659/100)^J$2)*I6659/100)/(((1+I6659/100)^J$2)-1)</f>
        <v>1.0407500600240098</v>
      </c>
    </row>
    <row r="6660" spans="1:10" x14ac:dyDescent="0.25">
      <c r="A6660">
        <f t="shared" si="932"/>
        <v>0.66570014975281666</v>
      </c>
      <c r="B6660" s="2">
        <f t="shared" si="936"/>
        <v>66.569999999997151</v>
      </c>
      <c r="C6660" s="428">
        <f t="shared" si="933"/>
        <v>66.569999999999993</v>
      </c>
      <c r="D6660" s="425">
        <f t="shared" si="937"/>
        <v>0.66570014975284508</v>
      </c>
      <c r="E6660" s="433">
        <f t="shared" si="934"/>
        <v>66.569999999999993</v>
      </c>
      <c r="F6660" s="430">
        <f t="shared" si="938"/>
        <v>0.66977342811321983</v>
      </c>
      <c r="G6660" s="439">
        <f t="shared" si="935"/>
        <v>66.569999999999993</v>
      </c>
      <c r="H6660" s="435">
        <f t="shared" si="939"/>
        <v>0.66977342811321983</v>
      </c>
      <c r="I6660" s="577">
        <f t="shared" si="935"/>
        <v>66.569999999999993</v>
      </c>
      <c r="J6660" s="573">
        <f t="shared" si="940"/>
        <v>1.0408359867952133</v>
      </c>
    </row>
    <row r="6661" spans="1:10" x14ac:dyDescent="0.25">
      <c r="A6661">
        <f t="shared" ref="A6661:A6724" si="941">(((1+B6661/100)^A$2)*B6661/100)/(((1+B6661/100)^A$2)-1)</f>
        <v>0.66580014950581112</v>
      </c>
      <c r="B6661" s="2">
        <f t="shared" si="936"/>
        <v>66.579999999997156</v>
      </c>
      <c r="C6661" s="428">
        <f t="shared" si="933"/>
        <v>66.58</v>
      </c>
      <c r="D6661" s="425">
        <f t="shared" si="937"/>
        <v>0.66580014950583954</v>
      </c>
      <c r="E6661" s="433">
        <f t="shared" si="934"/>
        <v>66.58</v>
      </c>
      <c r="F6661" s="430">
        <f t="shared" si="938"/>
        <v>0.6698715800273265</v>
      </c>
      <c r="G6661" s="439">
        <f t="shared" si="935"/>
        <v>66.58</v>
      </c>
      <c r="H6661" s="435">
        <f t="shared" si="939"/>
        <v>0.6698715800273265</v>
      </c>
      <c r="I6661" s="577">
        <f t="shared" si="935"/>
        <v>66.58</v>
      </c>
      <c r="J6661" s="573">
        <f t="shared" si="940"/>
        <v>1.0409219146222521</v>
      </c>
    </row>
    <row r="6662" spans="1:10" x14ac:dyDescent="0.25">
      <c r="A6662">
        <f t="shared" si="941"/>
        <v>0.66590014925922558</v>
      </c>
      <c r="B6662" s="2">
        <f t="shared" si="936"/>
        <v>66.589999999997161</v>
      </c>
      <c r="C6662" s="428">
        <f t="shared" ref="C6662:C6725" si="942">ROUND(C6661+0.01,2)</f>
        <v>66.59</v>
      </c>
      <c r="D6662" s="425">
        <f t="shared" si="937"/>
        <v>0.665900149259254</v>
      </c>
      <c r="E6662" s="433">
        <f t="shared" ref="E6662:E6725" si="943">ROUND(E6661+0.01,2)</f>
        <v>66.59</v>
      </c>
      <c r="F6662" s="430">
        <f t="shared" si="938"/>
        <v>0.66996973284467287</v>
      </c>
      <c r="G6662" s="439">
        <f t="shared" ref="G6662:I6725" si="944">ROUND(G6661+0.01,2)</f>
        <v>66.59</v>
      </c>
      <c r="H6662" s="435">
        <f t="shared" si="939"/>
        <v>0.66996973284467287</v>
      </c>
      <c r="I6662" s="577">
        <f t="shared" si="944"/>
        <v>66.59</v>
      </c>
      <c r="J6662" s="573">
        <f t="shared" si="940"/>
        <v>1.0410078435050076</v>
      </c>
    </row>
    <row r="6663" spans="1:10" x14ac:dyDescent="0.25">
      <c r="A6663">
        <f t="shared" si="941"/>
        <v>0.66600014901305959</v>
      </c>
      <c r="B6663" s="2">
        <f t="shared" si="936"/>
        <v>66.599999999997166</v>
      </c>
      <c r="C6663" s="428">
        <f t="shared" si="942"/>
        <v>66.599999999999994</v>
      </c>
      <c r="D6663" s="425">
        <f t="shared" si="937"/>
        <v>0.66600014901308779</v>
      </c>
      <c r="E6663" s="433">
        <f t="shared" si="943"/>
        <v>66.599999999999994</v>
      </c>
      <c r="F6663" s="430">
        <f t="shared" si="938"/>
        <v>0.67006788656479288</v>
      </c>
      <c r="G6663" s="439">
        <f t="shared" si="944"/>
        <v>66.599999999999994</v>
      </c>
      <c r="H6663" s="435">
        <f t="shared" si="939"/>
        <v>0.67006788656479288</v>
      </c>
      <c r="I6663" s="577">
        <f t="shared" si="944"/>
        <v>66.599999999999994</v>
      </c>
      <c r="J6663" s="573">
        <f t="shared" si="940"/>
        <v>1.0410937734433607</v>
      </c>
    </row>
    <row r="6664" spans="1:10" x14ac:dyDescent="0.25">
      <c r="A6664">
        <f t="shared" si="941"/>
        <v>0.66610014876731216</v>
      </c>
      <c r="B6664" s="2">
        <f t="shared" si="936"/>
        <v>66.609999999997171</v>
      </c>
      <c r="C6664" s="428">
        <f t="shared" si="942"/>
        <v>66.61</v>
      </c>
      <c r="D6664" s="425">
        <f t="shared" si="937"/>
        <v>0.66610014876734047</v>
      </c>
      <c r="E6664" s="433">
        <f t="shared" si="943"/>
        <v>66.61</v>
      </c>
      <c r="F6664" s="430">
        <f t="shared" si="938"/>
        <v>0.67016604118722134</v>
      </c>
      <c r="G6664" s="439">
        <f t="shared" si="944"/>
        <v>66.61</v>
      </c>
      <c r="H6664" s="435">
        <f t="shared" si="939"/>
        <v>0.67016604118722134</v>
      </c>
      <c r="I6664" s="577">
        <f t="shared" si="944"/>
        <v>66.61</v>
      </c>
      <c r="J6664" s="573">
        <f t="shared" si="940"/>
        <v>1.0411797044371927</v>
      </c>
    </row>
    <row r="6665" spans="1:10" x14ac:dyDescent="0.25">
      <c r="A6665">
        <f t="shared" si="941"/>
        <v>0.66620014852198273</v>
      </c>
      <c r="B6665" s="2">
        <f t="shared" si="936"/>
        <v>66.619999999997177</v>
      </c>
      <c r="C6665" s="428">
        <f t="shared" si="942"/>
        <v>66.62</v>
      </c>
      <c r="D6665" s="425">
        <f t="shared" si="937"/>
        <v>0.66620014852201115</v>
      </c>
      <c r="E6665" s="433">
        <f t="shared" si="943"/>
        <v>66.62</v>
      </c>
      <c r="F6665" s="430">
        <f t="shared" si="938"/>
        <v>0.67026419671149262</v>
      </c>
      <c r="G6665" s="439">
        <f t="shared" si="944"/>
        <v>66.62</v>
      </c>
      <c r="H6665" s="435">
        <f t="shared" si="939"/>
        <v>0.67026419671149262</v>
      </c>
      <c r="I6665" s="577">
        <f t="shared" si="944"/>
        <v>66.62</v>
      </c>
      <c r="J6665" s="573">
        <f t="shared" si="940"/>
        <v>1.0412656364863853</v>
      </c>
    </row>
    <row r="6666" spans="1:10" x14ac:dyDescent="0.25">
      <c r="A6666">
        <f t="shared" si="941"/>
        <v>0.66630014827707063</v>
      </c>
      <c r="B6666" s="2">
        <f t="shared" si="936"/>
        <v>66.629999999997182</v>
      </c>
      <c r="C6666" s="428">
        <f t="shared" si="942"/>
        <v>66.63</v>
      </c>
      <c r="D6666" s="425">
        <f t="shared" si="937"/>
        <v>0.66630014827709882</v>
      </c>
      <c r="E6666" s="433">
        <f t="shared" si="943"/>
        <v>66.63</v>
      </c>
      <c r="F6666" s="430">
        <f t="shared" si="938"/>
        <v>0.67036235313714165</v>
      </c>
      <c r="G6666" s="439">
        <f t="shared" si="944"/>
        <v>66.63</v>
      </c>
      <c r="H6666" s="435">
        <f t="shared" si="939"/>
        <v>0.67036235313714165</v>
      </c>
      <c r="I6666" s="577">
        <f t="shared" si="944"/>
        <v>66.63</v>
      </c>
      <c r="J6666" s="573">
        <f t="shared" si="940"/>
        <v>1.0413515695908186</v>
      </c>
    </row>
    <row r="6667" spans="1:10" x14ac:dyDescent="0.25">
      <c r="A6667">
        <f t="shared" si="941"/>
        <v>0.66640014803257508</v>
      </c>
      <c r="B6667" s="2">
        <f t="shared" si="936"/>
        <v>66.639999999997187</v>
      </c>
      <c r="C6667" s="428">
        <f t="shared" si="942"/>
        <v>66.64</v>
      </c>
      <c r="D6667" s="425">
        <f t="shared" si="937"/>
        <v>0.66640014803260328</v>
      </c>
      <c r="E6667" s="433">
        <f t="shared" si="943"/>
        <v>66.64</v>
      </c>
      <c r="F6667" s="430">
        <f t="shared" si="938"/>
        <v>0.67046051046370403</v>
      </c>
      <c r="G6667" s="439">
        <f t="shared" si="944"/>
        <v>66.64</v>
      </c>
      <c r="H6667" s="435">
        <f t="shared" si="939"/>
        <v>0.67046051046370403</v>
      </c>
      <c r="I6667" s="577">
        <f t="shared" si="944"/>
        <v>66.64</v>
      </c>
      <c r="J6667" s="573">
        <f t="shared" si="940"/>
        <v>1.0414375037503751</v>
      </c>
    </row>
    <row r="6668" spans="1:10" x14ac:dyDescent="0.25">
      <c r="A6668">
        <f t="shared" si="941"/>
        <v>0.66650014778849531</v>
      </c>
      <c r="B6668" s="2">
        <f t="shared" si="936"/>
        <v>66.649999999997192</v>
      </c>
      <c r="C6668" s="428">
        <f t="shared" si="942"/>
        <v>66.650000000000006</v>
      </c>
      <c r="D6668" s="425">
        <f t="shared" si="937"/>
        <v>0.66650014778852351</v>
      </c>
      <c r="E6668" s="433">
        <f t="shared" si="943"/>
        <v>66.650000000000006</v>
      </c>
      <c r="F6668" s="430">
        <f t="shared" si="938"/>
        <v>0.67055866869071468</v>
      </c>
      <c r="G6668" s="439">
        <f t="shared" si="944"/>
        <v>66.650000000000006</v>
      </c>
      <c r="H6668" s="435">
        <f t="shared" si="939"/>
        <v>0.67055866869071468</v>
      </c>
      <c r="I6668" s="577">
        <f t="shared" si="944"/>
        <v>66.650000000000006</v>
      </c>
      <c r="J6668" s="573">
        <f t="shared" si="940"/>
        <v>1.0415234389649353</v>
      </c>
    </row>
    <row r="6669" spans="1:10" x14ac:dyDescent="0.25">
      <c r="A6669">
        <f t="shared" si="941"/>
        <v>0.66660014754483066</v>
      </c>
      <c r="B6669" s="2">
        <f t="shared" si="936"/>
        <v>66.659999999997197</v>
      </c>
      <c r="C6669" s="428">
        <f t="shared" si="942"/>
        <v>66.66</v>
      </c>
      <c r="D6669" s="425">
        <f t="shared" si="937"/>
        <v>0.66660014754485863</v>
      </c>
      <c r="E6669" s="433">
        <f t="shared" si="943"/>
        <v>66.66</v>
      </c>
      <c r="F6669" s="430">
        <f t="shared" si="938"/>
        <v>0.67065682781770941</v>
      </c>
      <c r="G6669" s="439">
        <f t="shared" si="944"/>
        <v>66.66</v>
      </c>
      <c r="H6669" s="435">
        <f t="shared" si="939"/>
        <v>0.67065682781770941</v>
      </c>
      <c r="I6669" s="577">
        <f t="shared" si="944"/>
        <v>66.66</v>
      </c>
      <c r="J6669" s="573">
        <f t="shared" si="940"/>
        <v>1.0416093752343809</v>
      </c>
    </row>
    <row r="6670" spans="1:10" x14ac:dyDescent="0.25">
      <c r="A6670">
        <f t="shared" si="941"/>
        <v>0.66670014730158034</v>
      </c>
      <c r="B6670" s="2">
        <f t="shared" si="936"/>
        <v>66.669999999997202</v>
      </c>
      <c r="C6670" s="428">
        <f t="shared" si="942"/>
        <v>66.67</v>
      </c>
      <c r="D6670" s="425">
        <f t="shared" si="937"/>
        <v>0.6667001473016082</v>
      </c>
      <c r="E6670" s="433">
        <f t="shared" si="943"/>
        <v>66.67</v>
      </c>
      <c r="F6670" s="430">
        <f t="shared" si="938"/>
        <v>0.67075498784422416</v>
      </c>
      <c r="G6670" s="439">
        <f t="shared" si="944"/>
        <v>66.67</v>
      </c>
      <c r="H6670" s="435">
        <f t="shared" si="939"/>
        <v>0.67075498784422416</v>
      </c>
      <c r="I6670" s="577">
        <f t="shared" si="944"/>
        <v>66.67</v>
      </c>
      <c r="J6670" s="573">
        <f t="shared" si="940"/>
        <v>1.041695312558593</v>
      </c>
    </row>
    <row r="6671" spans="1:10" x14ac:dyDescent="0.25">
      <c r="A6671">
        <f t="shared" si="941"/>
        <v>0.66680014705874358</v>
      </c>
      <c r="B6671" s="2">
        <f t="shared" si="936"/>
        <v>66.679999999997207</v>
      </c>
      <c r="C6671" s="428">
        <f t="shared" si="942"/>
        <v>66.680000000000007</v>
      </c>
      <c r="D6671" s="425">
        <f t="shared" si="937"/>
        <v>0.66680014705877144</v>
      </c>
      <c r="E6671" s="433">
        <f t="shared" si="943"/>
        <v>66.680000000000007</v>
      </c>
      <c r="F6671" s="430">
        <f t="shared" si="938"/>
        <v>0.67085314876979518</v>
      </c>
      <c r="G6671" s="439">
        <f t="shared" si="944"/>
        <v>66.680000000000007</v>
      </c>
      <c r="H6671" s="435">
        <f t="shared" si="939"/>
        <v>0.67085314876979518</v>
      </c>
      <c r="I6671" s="577">
        <f t="shared" si="944"/>
        <v>66.680000000000007</v>
      </c>
      <c r="J6671" s="573">
        <f t="shared" si="940"/>
        <v>1.0417812509374531</v>
      </c>
    </row>
    <row r="6672" spans="1:10" x14ac:dyDescent="0.25">
      <c r="A6672">
        <f t="shared" si="941"/>
        <v>0.66690014681631959</v>
      </c>
      <c r="B6672" s="2">
        <f t="shared" si="936"/>
        <v>66.689999999997212</v>
      </c>
      <c r="C6672" s="428">
        <f t="shared" si="942"/>
        <v>66.69</v>
      </c>
      <c r="D6672" s="425">
        <f t="shared" si="937"/>
        <v>0.66690014681634735</v>
      </c>
      <c r="E6672" s="433">
        <f t="shared" si="943"/>
        <v>66.69</v>
      </c>
      <c r="F6672" s="430">
        <f t="shared" si="938"/>
        <v>0.67095131059395863</v>
      </c>
      <c r="G6672" s="439">
        <f t="shared" si="944"/>
        <v>66.69</v>
      </c>
      <c r="H6672" s="435">
        <f t="shared" si="939"/>
        <v>0.67095131059395863</v>
      </c>
      <c r="I6672" s="577">
        <f t="shared" si="944"/>
        <v>66.69</v>
      </c>
      <c r="J6672" s="573">
        <f t="shared" si="940"/>
        <v>1.0418671903708425</v>
      </c>
    </row>
    <row r="6673" spans="1:10" x14ac:dyDescent="0.25">
      <c r="A6673">
        <f t="shared" si="941"/>
        <v>0.66700014657430795</v>
      </c>
      <c r="B6673" s="2">
        <f t="shared" si="936"/>
        <v>66.699999999997218</v>
      </c>
      <c r="C6673" s="428">
        <f t="shared" si="942"/>
        <v>66.7</v>
      </c>
      <c r="D6673" s="425">
        <f t="shared" si="937"/>
        <v>0.66700014657433571</v>
      </c>
      <c r="E6673" s="433">
        <f t="shared" si="943"/>
        <v>66.7</v>
      </c>
      <c r="F6673" s="430">
        <f t="shared" si="938"/>
        <v>0.67104947331625153</v>
      </c>
      <c r="G6673" s="439">
        <f t="shared" si="944"/>
        <v>66.7</v>
      </c>
      <c r="H6673" s="435">
        <f t="shared" si="939"/>
        <v>0.67104947331625153</v>
      </c>
      <c r="I6673" s="577">
        <f t="shared" si="944"/>
        <v>66.7</v>
      </c>
      <c r="J6673" s="573">
        <f t="shared" si="940"/>
        <v>1.0419531308586427</v>
      </c>
    </row>
    <row r="6674" spans="1:10" x14ac:dyDescent="0.25">
      <c r="A6674">
        <f t="shared" si="941"/>
        <v>0.66710014633270764</v>
      </c>
      <c r="B6674" s="2">
        <f t="shared" si="936"/>
        <v>66.709999999997223</v>
      </c>
      <c r="C6674" s="428">
        <f t="shared" si="942"/>
        <v>66.709999999999994</v>
      </c>
      <c r="D6674" s="425">
        <f t="shared" si="937"/>
        <v>0.66710014633273518</v>
      </c>
      <c r="E6674" s="433">
        <f t="shared" si="943"/>
        <v>66.709999999999994</v>
      </c>
      <c r="F6674" s="430">
        <f t="shared" si="938"/>
        <v>0.67114763693621038</v>
      </c>
      <c r="G6674" s="439">
        <f t="shared" si="944"/>
        <v>66.709999999999994</v>
      </c>
      <c r="H6674" s="435">
        <f t="shared" si="939"/>
        <v>0.67114763693621038</v>
      </c>
      <c r="I6674" s="577">
        <f t="shared" si="944"/>
        <v>66.709999999999994</v>
      </c>
      <c r="J6674" s="573">
        <f t="shared" si="940"/>
        <v>1.0420390724007347</v>
      </c>
    </row>
    <row r="6675" spans="1:10" x14ac:dyDescent="0.25">
      <c r="A6675">
        <f t="shared" si="941"/>
        <v>0.66720014609151801</v>
      </c>
      <c r="B6675" s="2">
        <f t="shared" si="936"/>
        <v>66.719999999997228</v>
      </c>
      <c r="C6675" s="428">
        <f t="shared" si="942"/>
        <v>66.72</v>
      </c>
      <c r="D6675" s="425">
        <f t="shared" si="937"/>
        <v>0.66720014609154565</v>
      </c>
      <c r="E6675" s="433">
        <f t="shared" si="943"/>
        <v>66.72</v>
      </c>
      <c r="F6675" s="430">
        <f t="shared" si="938"/>
        <v>0.67124580145337243</v>
      </c>
      <c r="G6675" s="439">
        <f t="shared" si="944"/>
        <v>66.72</v>
      </c>
      <c r="H6675" s="435">
        <f t="shared" si="939"/>
        <v>0.67124580145337243</v>
      </c>
      <c r="I6675" s="577">
        <f t="shared" si="944"/>
        <v>66.72</v>
      </c>
      <c r="J6675" s="573">
        <f t="shared" si="940"/>
        <v>1.0421250149970005</v>
      </c>
    </row>
    <row r="6676" spans="1:10" x14ac:dyDescent="0.25">
      <c r="A6676">
        <f t="shared" si="941"/>
        <v>0.66730014585073838</v>
      </c>
      <c r="B6676" s="2">
        <f t="shared" si="936"/>
        <v>66.729999999997233</v>
      </c>
      <c r="C6676" s="428">
        <f t="shared" si="942"/>
        <v>66.73</v>
      </c>
      <c r="D6676" s="425">
        <f t="shared" si="937"/>
        <v>0.66730014585076614</v>
      </c>
      <c r="E6676" s="433">
        <f t="shared" si="943"/>
        <v>66.73</v>
      </c>
      <c r="F6676" s="430">
        <f t="shared" si="938"/>
        <v>0.67134396686727538</v>
      </c>
      <c r="G6676" s="439">
        <f t="shared" si="944"/>
        <v>66.73</v>
      </c>
      <c r="H6676" s="435">
        <f t="shared" si="939"/>
        <v>0.67134396686727538</v>
      </c>
      <c r="I6676" s="577">
        <f t="shared" si="944"/>
        <v>66.73</v>
      </c>
      <c r="J6676" s="573">
        <f t="shared" si="940"/>
        <v>1.0422109586473212</v>
      </c>
    </row>
    <row r="6677" spans="1:10" x14ac:dyDescent="0.25">
      <c r="A6677">
        <f t="shared" si="941"/>
        <v>0.66740014561036809</v>
      </c>
      <c r="B6677" s="2">
        <f t="shared" si="936"/>
        <v>66.739999999997238</v>
      </c>
      <c r="C6677" s="428">
        <f t="shared" si="942"/>
        <v>66.739999999999995</v>
      </c>
      <c r="D6677" s="425">
        <f t="shared" si="937"/>
        <v>0.66740014561039573</v>
      </c>
      <c r="E6677" s="433">
        <f t="shared" si="943"/>
        <v>66.739999999999995</v>
      </c>
      <c r="F6677" s="430">
        <f t="shared" si="938"/>
        <v>0.67144213317745638</v>
      </c>
      <c r="G6677" s="439">
        <f t="shared" si="944"/>
        <v>66.739999999999995</v>
      </c>
      <c r="H6677" s="435">
        <f t="shared" si="939"/>
        <v>0.67144213317745638</v>
      </c>
      <c r="I6677" s="577">
        <f t="shared" si="944"/>
        <v>66.739999999999995</v>
      </c>
      <c r="J6677" s="573">
        <f t="shared" si="940"/>
        <v>1.0422969033515783</v>
      </c>
    </row>
    <row r="6678" spans="1:10" x14ac:dyDescent="0.25">
      <c r="A6678">
        <f t="shared" si="941"/>
        <v>0.66750014537040636</v>
      </c>
      <c r="B6678" s="2">
        <f t="shared" si="936"/>
        <v>66.749999999997243</v>
      </c>
      <c r="C6678" s="428">
        <f t="shared" si="942"/>
        <v>66.75</v>
      </c>
      <c r="D6678" s="425">
        <f t="shared" si="937"/>
        <v>0.66750014537043401</v>
      </c>
      <c r="E6678" s="433">
        <f t="shared" si="943"/>
        <v>66.75</v>
      </c>
      <c r="F6678" s="430">
        <f t="shared" si="938"/>
        <v>0.67154030038345369</v>
      </c>
      <c r="G6678" s="439">
        <f t="shared" si="944"/>
        <v>66.75</v>
      </c>
      <c r="H6678" s="435">
        <f t="shared" si="939"/>
        <v>0.67154030038345369</v>
      </c>
      <c r="I6678" s="577">
        <f t="shared" si="944"/>
        <v>66.75</v>
      </c>
      <c r="J6678" s="573">
        <f t="shared" si="940"/>
        <v>1.0423828491096532</v>
      </c>
    </row>
    <row r="6679" spans="1:10" x14ac:dyDescent="0.25">
      <c r="A6679">
        <f t="shared" si="941"/>
        <v>0.66760014513085253</v>
      </c>
      <c r="B6679" s="2">
        <f t="shared" si="936"/>
        <v>66.759999999997248</v>
      </c>
      <c r="C6679" s="428">
        <f t="shared" si="942"/>
        <v>66.760000000000005</v>
      </c>
      <c r="D6679" s="425">
        <f t="shared" si="937"/>
        <v>0.66760014513088017</v>
      </c>
      <c r="E6679" s="433">
        <f t="shared" si="943"/>
        <v>66.760000000000005</v>
      </c>
      <c r="F6679" s="430">
        <f t="shared" si="938"/>
        <v>0.67163846848480535</v>
      </c>
      <c r="G6679" s="439">
        <f t="shared" si="944"/>
        <v>66.760000000000005</v>
      </c>
      <c r="H6679" s="435">
        <f t="shared" si="939"/>
        <v>0.67163846848480535</v>
      </c>
      <c r="I6679" s="577">
        <f t="shared" si="944"/>
        <v>66.760000000000005</v>
      </c>
      <c r="J6679" s="573">
        <f t="shared" si="940"/>
        <v>1.0424687959214276</v>
      </c>
    </row>
    <row r="6680" spans="1:10" x14ac:dyDescent="0.25">
      <c r="A6680">
        <f t="shared" si="941"/>
        <v>0.66770014489170582</v>
      </c>
      <c r="B6680" s="2">
        <f t="shared" si="936"/>
        <v>66.769999999997253</v>
      </c>
      <c r="C6680" s="428">
        <f t="shared" si="942"/>
        <v>66.77</v>
      </c>
      <c r="D6680" s="425">
        <f t="shared" si="937"/>
        <v>0.66770014489173313</v>
      </c>
      <c r="E6680" s="433">
        <f t="shared" si="943"/>
        <v>66.77</v>
      </c>
      <c r="F6680" s="430">
        <f t="shared" si="938"/>
        <v>0.6717366374810495</v>
      </c>
      <c r="G6680" s="439">
        <f t="shared" si="944"/>
        <v>66.77</v>
      </c>
      <c r="H6680" s="435">
        <f t="shared" si="939"/>
        <v>0.6717366374810495</v>
      </c>
      <c r="I6680" s="577">
        <f t="shared" si="944"/>
        <v>66.77</v>
      </c>
      <c r="J6680" s="573">
        <f t="shared" si="940"/>
        <v>1.0425547437867826</v>
      </c>
    </row>
    <row r="6681" spans="1:10" x14ac:dyDescent="0.25">
      <c r="A6681">
        <f t="shared" si="941"/>
        <v>0.66780014465296544</v>
      </c>
      <c r="B6681" s="2">
        <f t="shared" si="936"/>
        <v>66.779999999997258</v>
      </c>
      <c r="C6681" s="428">
        <f t="shared" si="942"/>
        <v>66.78</v>
      </c>
      <c r="D6681" s="425">
        <f t="shared" si="937"/>
        <v>0.66780014465299287</v>
      </c>
      <c r="E6681" s="433">
        <f t="shared" si="943"/>
        <v>66.78</v>
      </c>
      <c r="F6681" s="430">
        <f t="shared" si="938"/>
        <v>0.67183480737172507</v>
      </c>
      <c r="G6681" s="439">
        <f t="shared" si="944"/>
        <v>66.78</v>
      </c>
      <c r="H6681" s="435">
        <f t="shared" si="939"/>
        <v>0.67183480737172507</v>
      </c>
      <c r="I6681" s="577">
        <f t="shared" si="944"/>
        <v>66.78</v>
      </c>
      <c r="J6681" s="573">
        <f t="shared" si="940"/>
        <v>1.0426406927056</v>
      </c>
    </row>
    <row r="6682" spans="1:10" x14ac:dyDescent="0.25">
      <c r="A6682">
        <f t="shared" si="941"/>
        <v>0.66790014441463097</v>
      </c>
      <c r="B6682" s="2">
        <f t="shared" si="936"/>
        <v>66.789999999997264</v>
      </c>
      <c r="C6682" s="428">
        <f t="shared" si="942"/>
        <v>66.790000000000006</v>
      </c>
      <c r="D6682" s="425">
        <f t="shared" si="937"/>
        <v>0.66790014441465839</v>
      </c>
      <c r="E6682" s="433">
        <f t="shared" si="943"/>
        <v>66.790000000000006</v>
      </c>
      <c r="F6682" s="430">
        <f t="shared" si="938"/>
        <v>0.67193297815637065</v>
      </c>
      <c r="G6682" s="439">
        <f t="shared" si="944"/>
        <v>66.790000000000006</v>
      </c>
      <c r="H6682" s="435">
        <f t="shared" si="939"/>
        <v>0.67193297815637065</v>
      </c>
      <c r="I6682" s="577">
        <f t="shared" si="944"/>
        <v>66.790000000000006</v>
      </c>
      <c r="J6682" s="573">
        <f t="shared" si="940"/>
        <v>1.0427266426777617</v>
      </c>
    </row>
    <row r="6683" spans="1:10" x14ac:dyDescent="0.25">
      <c r="A6683">
        <f t="shared" si="941"/>
        <v>0.66800014417670139</v>
      </c>
      <c r="B6683" s="2">
        <f t="shared" si="936"/>
        <v>66.799999999997269</v>
      </c>
      <c r="C6683" s="428">
        <f t="shared" si="942"/>
        <v>66.8</v>
      </c>
      <c r="D6683" s="425">
        <f t="shared" si="937"/>
        <v>0.66800014417672859</v>
      </c>
      <c r="E6683" s="433">
        <f t="shared" si="943"/>
        <v>66.8</v>
      </c>
      <c r="F6683" s="430">
        <f t="shared" si="938"/>
        <v>0.67203114983452528</v>
      </c>
      <c r="G6683" s="439">
        <f t="shared" si="944"/>
        <v>66.8</v>
      </c>
      <c r="H6683" s="435">
        <f t="shared" si="939"/>
        <v>0.67203114983452528</v>
      </c>
      <c r="I6683" s="577">
        <f t="shared" si="944"/>
        <v>66.8</v>
      </c>
      <c r="J6683" s="573">
        <f t="shared" si="940"/>
        <v>1.0428125937031485</v>
      </c>
    </row>
    <row r="6684" spans="1:10" x14ac:dyDescent="0.25">
      <c r="A6684">
        <f t="shared" si="941"/>
        <v>0.66810014393917594</v>
      </c>
      <c r="B6684" s="2">
        <f t="shared" si="936"/>
        <v>66.809999999997274</v>
      </c>
      <c r="C6684" s="428">
        <f t="shared" si="942"/>
        <v>66.81</v>
      </c>
      <c r="D6684" s="425">
        <f t="shared" si="937"/>
        <v>0.66810014393920336</v>
      </c>
      <c r="E6684" s="433">
        <f t="shared" si="943"/>
        <v>66.81</v>
      </c>
      <c r="F6684" s="430">
        <f t="shared" si="938"/>
        <v>0.67212932240572876</v>
      </c>
      <c r="G6684" s="439">
        <f t="shared" si="944"/>
        <v>66.81</v>
      </c>
      <c r="H6684" s="435">
        <f t="shared" si="939"/>
        <v>0.67212932240572876</v>
      </c>
      <c r="I6684" s="577">
        <f t="shared" si="944"/>
        <v>66.81</v>
      </c>
      <c r="J6684" s="573">
        <f t="shared" si="940"/>
        <v>1.0428985457816424</v>
      </c>
    </row>
    <row r="6685" spans="1:10" x14ac:dyDescent="0.25">
      <c r="A6685">
        <f t="shared" si="941"/>
        <v>0.66820014370205427</v>
      </c>
      <c r="B6685" s="2">
        <f t="shared" si="936"/>
        <v>66.819999999997279</v>
      </c>
      <c r="C6685" s="428">
        <f t="shared" si="942"/>
        <v>66.819999999999993</v>
      </c>
      <c r="D6685" s="425">
        <f t="shared" si="937"/>
        <v>0.66820014370208147</v>
      </c>
      <c r="E6685" s="433">
        <f t="shared" si="943"/>
        <v>66.819999999999993</v>
      </c>
      <c r="F6685" s="430">
        <f t="shared" si="938"/>
        <v>0.67222749586952024</v>
      </c>
      <c r="G6685" s="439">
        <f t="shared" si="944"/>
        <v>66.819999999999993</v>
      </c>
      <c r="H6685" s="435">
        <f t="shared" si="939"/>
        <v>0.67222749586952024</v>
      </c>
      <c r="I6685" s="577">
        <f t="shared" si="944"/>
        <v>66.819999999999993</v>
      </c>
      <c r="J6685" s="573">
        <f t="shared" si="940"/>
        <v>1.0429844989131249</v>
      </c>
    </row>
    <row r="6686" spans="1:10" x14ac:dyDescent="0.25">
      <c r="A6686">
        <f t="shared" si="941"/>
        <v>0.66830014346533551</v>
      </c>
      <c r="B6686" s="2">
        <f t="shared" si="936"/>
        <v>66.829999999997284</v>
      </c>
      <c r="C6686" s="428">
        <f t="shared" si="942"/>
        <v>66.83</v>
      </c>
      <c r="D6686" s="425">
        <f t="shared" si="937"/>
        <v>0.66830014346536259</v>
      </c>
      <c r="E6686" s="433">
        <f t="shared" si="943"/>
        <v>66.83</v>
      </c>
      <c r="F6686" s="430">
        <f t="shared" si="938"/>
        <v>0.67232567022543965</v>
      </c>
      <c r="G6686" s="439">
        <f t="shared" si="944"/>
        <v>66.83</v>
      </c>
      <c r="H6686" s="435">
        <f t="shared" si="939"/>
        <v>0.67232567022543965</v>
      </c>
      <c r="I6686" s="577">
        <f t="shared" si="944"/>
        <v>66.83</v>
      </c>
      <c r="J6686" s="573">
        <f t="shared" si="940"/>
        <v>1.0430704530974777</v>
      </c>
    </row>
    <row r="6687" spans="1:10" x14ac:dyDescent="0.25">
      <c r="A6687">
        <f t="shared" si="941"/>
        <v>0.66840014322901886</v>
      </c>
      <c r="B6687" s="2">
        <f t="shared" si="936"/>
        <v>66.839999999997289</v>
      </c>
      <c r="C6687" s="428">
        <f t="shared" si="942"/>
        <v>66.84</v>
      </c>
      <c r="D6687" s="425">
        <f t="shared" si="937"/>
        <v>0.66840014322904595</v>
      </c>
      <c r="E6687" s="433">
        <f t="shared" si="943"/>
        <v>66.84</v>
      </c>
      <c r="F6687" s="430">
        <f t="shared" si="938"/>
        <v>0.67242384547302736</v>
      </c>
      <c r="G6687" s="439">
        <f t="shared" si="944"/>
        <v>66.84</v>
      </c>
      <c r="H6687" s="435">
        <f t="shared" si="939"/>
        <v>0.67242384547302736</v>
      </c>
      <c r="I6687" s="577">
        <f t="shared" si="944"/>
        <v>66.84</v>
      </c>
      <c r="J6687" s="573">
        <f t="shared" si="940"/>
        <v>1.0431564083345826</v>
      </c>
    </row>
    <row r="6688" spans="1:10" x14ac:dyDescent="0.25">
      <c r="A6688">
        <f t="shared" si="941"/>
        <v>0.66850014299310379</v>
      </c>
      <c r="B6688" s="2">
        <f t="shared" ref="B6688:B6751" si="945">B6687+0.01</f>
        <v>66.849999999997294</v>
      </c>
      <c r="C6688" s="428">
        <f t="shared" si="942"/>
        <v>66.849999999999994</v>
      </c>
      <c r="D6688" s="425">
        <f t="shared" si="937"/>
        <v>0.66850014299313054</v>
      </c>
      <c r="E6688" s="433">
        <f t="shared" si="943"/>
        <v>66.849999999999994</v>
      </c>
      <c r="F6688" s="430">
        <f t="shared" si="938"/>
        <v>0.67252202161182317</v>
      </c>
      <c r="G6688" s="439">
        <f t="shared" si="944"/>
        <v>66.849999999999994</v>
      </c>
      <c r="H6688" s="435">
        <f t="shared" si="939"/>
        <v>0.67252202161182317</v>
      </c>
      <c r="I6688" s="577">
        <f t="shared" si="944"/>
        <v>66.849999999999994</v>
      </c>
      <c r="J6688" s="573">
        <f t="shared" si="940"/>
        <v>1.0432423646243207</v>
      </c>
    </row>
    <row r="6689" spans="1:10" x14ac:dyDescent="0.25">
      <c r="A6689">
        <f t="shared" si="941"/>
        <v>0.66860014275758928</v>
      </c>
      <c r="B6689" s="2">
        <f t="shared" si="945"/>
        <v>66.859999999997299</v>
      </c>
      <c r="C6689" s="428">
        <f t="shared" si="942"/>
        <v>66.86</v>
      </c>
      <c r="D6689" s="425">
        <f t="shared" si="937"/>
        <v>0.66860014275761626</v>
      </c>
      <c r="E6689" s="433">
        <f t="shared" si="943"/>
        <v>66.86</v>
      </c>
      <c r="F6689" s="430">
        <f t="shared" si="938"/>
        <v>0.67262019864136824</v>
      </c>
      <c r="G6689" s="439">
        <f t="shared" si="944"/>
        <v>66.86</v>
      </c>
      <c r="H6689" s="435">
        <f t="shared" si="939"/>
        <v>0.67262019864136824</v>
      </c>
      <c r="I6689" s="577">
        <f t="shared" si="944"/>
        <v>66.86</v>
      </c>
      <c r="J6689" s="573">
        <f t="shared" si="940"/>
        <v>1.0433283219665743</v>
      </c>
    </row>
    <row r="6690" spans="1:10" x14ac:dyDescent="0.25">
      <c r="A6690">
        <f t="shared" si="941"/>
        <v>0.66870014252247489</v>
      </c>
      <c r="B6690" s="2">
        <f t="shared" si="945"/>
        <v>66.869999999997304</v>
      </c>
      <c r="C6690" s="428">
        <f t="shared" si="942"/>
        <v>66.87</v>
      </c>
      <c r="D6690" s="425">
        <f t="shared" si="937"/>
        <v>0.66870014252250187</v>
      </c>
      <c r="E6690" s="433">
        <f t="shared" si="943"/>
        <v>66.87</v>
      </c>
      <c r="F6690" s="430">
        <f t="shared" si="938"/>
        <v>0.67271837656120304</v>
      </c>
      <c r="G6690" s="439">
        <f t="shared" si="944"/>
        <v>66.87</v>
      </c>
      <c r="H6690" s="435">
        <f t="shared" si="939"/>
        <v>0.67271837656120304</v>
      </c>
      <c r="I6690" s="577">
        <f t="shared" si="944"/>
        <v>66.87</v>
      </c>
      <c r="J6690" s="573">
        <f t="shared" si="940"/>
        <v>1.0434142803612247</v>
      </c>
    </row>
    <row r="6691" spans="1:10" x14ac:dyDescent="0.25">
      <c r="A6691">
        <f t="shared" si="941"/>
        <v>0.66880014228775986</v>
      </c>
      <c r="B6691" s="2">
        <f t="shared" si="945"/>
        <v>66.87999999999731</v>
      </c>
      <c r="C6691" s="428">
        <f t="shared" si="942"/>
        <v>66.88</v>
      </c>
      <c r="D6691" s="425">
        <f t="shared" si="937"/>
        <v>0.66880014228778684</v>
      </c>
      <c r="E6691" s="433">
        <f t="shared" si="943"/>
        <v>66.88</v>
      </c>
      <c r="F6691" s="430">
        <f t="shared" si="938"/>
        <v>0.67281655537086837</v>
      </c>
      <c r="G6691" s="439">
        <f t="shared" si="944"/>
        <v>66.88</v>
      </c>
      <c r="H6691" s="435">
        <f t="shared" si="939"/>
        <v>0.67281655537086837</v>
      </c>
      <c r="I6691" s="577">
        <f t="shared" si="944"/>
        <v>66.88</v>
      </c>
      <c r="J6691" s="573">
        <f t="shared" si="940"/>
        <v>1.0435002398081534</v>
      </c>
    </row>
    <row r="6692" spans="1:10" x14ac:dyDescent="0.25">
      <c r="A6692">
        <f t="shared" si="941"/>
        <v>0.66890014205344361</v>
      </c>
      <c r="B6692" s="2">
        <f t="shared" si="945"/>
        <v>66.889999999997315</v>
      </c>
      <c r="C6692" s="428">
        <f t="shared" si="942"/>
        <v>66.89</v>
      </c>
      <c r="D6692" s="425">
        <f t="shared" si="937"/>
        <v>0.66890014205347048</v>
      </c>
      <c r="E6692" s="433">
        <f t="shared" si="943"/>
        <v>66.89</v>
      </c>
      <c r="F6692" s="430">
        <f t="shared" si="938"/>
        <v>0.67291473506990607</v>
      </c>
      <c r="G6692" s="439">
        <f t="shared" si="944"/>
        <v>66.89</v>
      </c>
      <c r="H6692" s="435">
        <f t="shared" si="939"/>
        <v>0.67291473506990607</v>
      </c>
      <c r="I6692" s="577">
        <f t="shared" si="944"/>
        <v>66.89</v>
      </c>
      <c r="J6692" s="573">
        <f t="shared" si="940"/>
        <v>1.0435862003072427</v>
      </c>
    </row>
    <row r="6693" spans="1:10" x14ac:dyDescent="0.25">
      <c r="A6693">
        <f t="shared" si="941"/>
        <v>0.66900014181952538</v>
      </c>
      <c r="B6693" s="2">
        <f t="shared" si="945"/>
        <v>66.89999999999732</v>
      </c>
      <c r="C6693" s="428">
        <f t="shared" si="942"/>
        <v>66.900000000000006</v>
      </c>
      <c r="D6693" s="425">
        <f t="shared" si="937"/>
        <v>0.66900014181955214</v>
      </c>
      <c r="E6693" s="433">
        <f t="shared" si="943"/>
        <v>66.900000000000006</v>
      </c>
      <c r="F6693" s="430">
        <f t="shared" si="938"/>
        <v>0.67301291565785748</v>
      </c>
      <c r="G6693" s="439">
        <f t="shared" si="944"/>
        <v>66.900000000000006</v>
      </c>
      <c r="H6693" s="435">
        <f t="shared" si="939"/>
        <v>0.67301291565785748</v>
      </c>
      <c r="I6693" s="577">
        <f t="shared" si="944"/>
        <v>66.900000000000006</v>
      </c>
      <c r="J6693" s="573">
        <f t="shared" si="940"/>
        <v>1.043672161858374</v>
      </c>
    </row>
    <row r="6694" spans="1:10" x14ac:dyDescent="0.25">
      <c r="A6694">
        <f t="shared" si="941"/>
        <v>0.66910014158600417</v>
      </c>
      <c r="B6694" s="2">
        <f t="shared" si="945"/>
        <v>66.909999999997325</v>
      </c>
      <c r="C6694" s="428">
        <f t="shared" si="942"/>
        <v>66.91</v>
      </c>
      <c r="D6694" s="425">
        <f t="shared" si="937"/>
        <v>0.66910014158603104</v>
      </c>
      <c r="E6694" s="433">
        <f t="shared" si="943"/>
        <v>66.91</v>
      </c>
      <c r="F6694" s="430">
        <f t="shared" si="938"/>
        <v>0.67311109713426409</v>
      </c>
      <c r="G6694" s="439">
        <f t="shared" si="944"/>
        <v>66.91</v>
      </c>
      <c r="H6694" s="435">
        <f t="shared" si="939"/>
        <v>0.67311109713426409</v>
      </c>
      <c r="I6694" s="577">
        <f t="shared" si="944"/>
        <v>66.91</v>
      </c>
      <c r="J6694" s="573">
        <f t="shared" si="940"/>
        <v>1.0437581244614291</v>
      </c>
    </row>
    <row r="6695" spans="1:10" x14ac:dyDescent="0.25">
      <c r="A6695">
        <f t="shared" si="941"/>
        <v>0.66920014135287964</v>
      </c>
      <c r="B6695" s="2">
        <f t="shared" si="945"/>
        <v>66.91999999999733</v>
      </c>
      <c r="C6695" s="428">
        <f t="shared" si="942"/>
        <v>66.92</v>
      </c>
      <c r="D6695" s="425">
        <f t="shared" si="937"/>
        <v>0.66920014135290651</v>
      </c>
      <c r="E6695" s="433">
        <f t="shared" si="943"/>
        <v>66.92</v>
      </c>
      <c r="F6695" s="430">
        <f t="shared" si="938"/>
        <v>0.67320927949866838</v>
      </c>
      <c r="G6695" s="439">
        <f t="shared" si="944"/>
        <v>66.92</v>
      </c>
      <c r="H6695" s="435">
        <f t="shared" si="939"/>
        <v>0.67320927949866838</v>
      </c>
      <c r="I6695" s="577">
        <f t="shared" si="944"/>
        <v>66.92</v>
      </c>
      <c r="J6695" s="573">
        <f t="shared" si="940"/>
        <v>1.0438440881162896</v>
      </c>
    </row>
    <row r="6696" spans="1:10" x14ac:dyDescent="0.25">
      <c r="A6696">
        <f t="shared" si="941"/>
        <v>0.66930014112015124</v>
      </c>
      <c r="B6696" s="2">
        <f t="shared" si="945"/>
        <v>66.929999999997335</v>
      </c>
      <c r="C6696" s="428">
        <f t="shared" si="942"/>
        <v>66.930000000000007</v>
      </c>
      <c r="D6696" s="425">
        <f t="shared" si="937"/>
        <v>0.66930014112017788</v>
      </c>
      <c r="E6696" s="433">
        <f t="shared" si="943"/>
        <v>66.930000000000007</v>
      </c>
      <c r="F6696" s="430">
        <f t="shared" si="938"/>
        <v>0.67330746275061248</v>
      </c>
      <c r="G6696" s="439">
        <f t="shared" si="944"/>
        <v>66.930000000000007</v>
      </c>
      <c r="H6696" s="435">
        <f t="shared" si="939"/>
        <v>0.67330746275061248</v>
      </c>
      <c r="I6696" s="577">
        <f t="shared" si="944"/>
        <v>66.930000000000007</v>
      </c>
      <c r="J6696" s="573">
        <f t="shared" si="940"/>
        <v>1.0439300528228375</v>
      </c>
    </row>
    <row r="6697" spans="1:10" x14ac:dyDescent="0.25">
      <c r="A6697">
        <f t="shared" si="941"/>
        <v>0.66940014088781774</v>
      </c>
      <c r="B6697" s="2">
        <f t="shared" si="945"/>
        <v>66.93999999999734</v>
      </c>
      <c r="C6697" s="428">
        <f t="shared" si="942"/>
        <v>66.94</v>
      </c>
      <c r="D6697" s="425">
        <f t="shared" si="937"/>
        <v>0.66940014088784439</v>
      </c>
      <c r="E6697" s="433">
        <f t="shared" si="943"/>
        <v>66.94</v>
      </c>
      <c r="F6697" s="430">
        <f t="shared" si="938"/>
        <v>0.67340564688963866</v>
      </c>
      <c r="G6697" s="439">
        <f t="shared" si="944"/>
        <v>66.94</v>
      </c>
      <c r="H6697" s="435">
        <f t="shared" si="939"/>
        <v>0.67340564688963866</v>
      </c>
      <c r="I6697" s="577">
        <f t="shared" si="944"/>
        <v>66.94</v>
      </c>
      <c r="J6697" s="573">
        <f t="shared" si="940"/>
        <v>1.0440160185809544</v>
      </c>
    </row>
    <row r="6698" spans="1:10" x14ac:dyDescent="0.25">
      <c r="A6698">
        <f t="shared" si="941"/>
        <v>0.66950014065587893</v>
      </c>
      <c r="B6698" s="2">
        <f t="shared" si="945"/>
        <v>66.949999999997345</v>
      </c>
      <c r="C6698" s="428">
        <f t="shared" si="942"/>
        <v>66.95</v>
      </c>
      <c r="D6698" s="425">
        <f t="shared" si="937"/>
        <v>0.66950014065590557</v>
      </c>
      <c r="E6698" s="433">
        <f t="shared" si="943"/>
        <v>66.95</v>
      </c>
      <c r="F6698" s="430">
        <f t="shared" si="938"/>
        <v>0.67350383191528995</v>
      </c>
      <c r="G6698" s="439">
        <f t="shared" si="944"/>
        <v>66.95</v>
      </c>
      <c r="H6698" s="435">
        <f t="shared" si="939"/>
        <v>0.67350383191528995</v>
      </c>
      <c r="I6698" s="577">
        <f t="shared" si="944"/>
        <v>66.95</v>
      </c>
      <c r="J6698" s="573">
        <f t="shared" si="940"/>
        <v>1.0441019853905227</v>
      </c>
    </row>
    <row r="6699" spans="1:10" x14ac:dyDescent="0.25">
      <c r="A6699">
        <f t="shared" si="941"/>
        <v>0.6696001404243338</v>
      </c>
      <c r="B6699" s="2">
        <f t="shared" si="945"/>
        <v>66.959999999997351</v>
      </c>
      <c r="C6699" s="428">
        <f t="shared" si="942"/>
        <v>66.959999999999994</v>
      </c>
      <c r="D6699" s="425">
        <f t="shared" si="937"/>
        <v>0.66960014042436022</v>
      </c>
      <c r="E6699" s="433">
        <f t="shared" si="943"/>
        <v>66.959999999999994</v>
      </c>
      <c r="F6699" s="430">
        <f t="shared" si="938"/>
        <v>0.67360201782710916</v>
      </c>
      <c r="G6699" s="439">
        <f t="shared" si="944"/>
        <v>66.959999999999994</v>
      </c>
      <c r="H6699" s="435">
        <f t="shared" si="939"/>
        <v>0.67360201782710916</v>
      </c>
      <c r="I6699" s="577">
        <f t="shared" si="944"/>
        <v>66.959999999999994</v>
      </c>
      <c r="J6699" s="573">
        <f t="shared" si="940"/>
        <v>1.0441879532514233</v>
      </c>
    </row>
    <row r="6700" spans="1:10" x14ac:dyDescent="0.25">
      <c r="A6700">
        <f t="shared" si="941"/>
        <v>0.66970014019318191</v>
      </c>
      <c r="B6700" s="2">
        <f t="shared" si="945"/>
        <v>66.969999999997356</v>
      </c>
      <c r="C6700" s="428">
        <f t="shared" si="942"/>
        <v>66.97</v>
      </c>
      <c r="D6700" s="425">
        <f t="shared" si="937"/>
        <v>0.66970014019320834</v>
      </c>
      <c r="E6700" s="433">
        <f t="shared" si="943"/>
        <v>66.97</v>
      </c>
      <c r="F6700" s="430">
        <f t="shared" si="938"/>
        <v>0.67370020462463975</v>
      </c>
      <c r="G6700" s="439">
        <f t="shared" si="944"/>
        <v>66.97</v>
      </c>
      <c r="H6700" s="435">
        <f t="shared" si="939"/>
        <v>0.67370020462463975</v>
      </c>
      <c r="I6700" s="577">
        <f t="shared" si="944"/>
        <v>66.97</v>
      </c>
      <c r="J6700" s="573">
        <f t="shared" si="940"/>
        <v>1.0442739221635391</v>
      </c>
    </row>
    <row r="6701" spans="1:10" x14ac:dyDescent="0.25">
      <c r="A6701">
        <f t="shared" si="941"/>
        <v>0.66980013996242249</v>
      </c>
      <c r="B6701" s="2">
        <f t="shared" si="945"/>
        <v>66.979999999997361</v>
      </c>
      <c r="C6701" s="428">
        <f t="shared" si="942"/>
        <v>66.98</v>
      </c>
      <c r="D6701" s="425">
        <f t="shared" si="937"/>
        <v>0.6698001399624488</v>
      </c>
      <c r="E6701" s="433">
        <f t="shared" si="943"/>
        <v>66.98</v>
      </c>
      <c r="F6701" s="430">
        <f t="shared" si="938"/>
        <v>0.67379839230742511</v>
      </c>
      <c r="G6701" s="439">
        <f t="shared" si="944"/>
        <v>66.98</v>
      </c>
      <c r="H6701" s="435">
        <f t="shared" si="939"/>
        <v>0.67379839230742511</v>
      </c>
      <c r="I6701" s="577">
        <f t="shared" si="944"/>
        <v>66.98</v>
      </c>
      <c r="J6701" s="573">
        <f t="shared" si="940"/>
        <v>1.0443598921267512</v>
      </c>
    </row>
    <row r="6702" spans="1:10" x14ac:dyDescent="0.25">
      <c r="A6702">
        <f t="shared" si="941"/>
        <v>0.66990013973205464</v>
      </c>
      <c r="B6702" s="2">
        <f t="shared" si="945"/>
        <v>66.989999999997366</v>
      </c>
      <c r="C6702" s="428">
        <f t="shared" si="942"/>
        <v>66.989999999999995</v>
      </c>
      <c r="D6702" s="425">
        <f t="shared" si="937"/>
        <v>0.66990013973208096</v>
      </c>
      <c r="E6702" s="433">
        <f t="shared" si="943"/>
        <v>66.989999999999995</v>
      </c>
      <c r="F6702" s="430">
        <f t="shared" si="938"/>
        <v>0.67389658087500881</v>
      </c>
      <c r="G6702" s="439">
        <f t="shared" si="944"/>
        <v>66.989999999999995</v>
      </c>
      <c r="H6702" s="435">
        <f t="shared" si="939"/>
        <v>0.67389658087500881</v>
      </c>
      <c r="I6702" s="577">
        <f t="shared" si="944"/>
        <v>66.989999999999995</v>
      </c>
      <c r="J6702" s="573">
        <f t="shared" si="940"/>
        <v>1.0444458631409415</v>
      </c>
    </row>
    <row r="6703" spans="1:10" x14ac:dyDescent="0.25">
      <c r="A6703">
        <f t="shared" si="941"/>
        <v>0.67000013950207804</v>
      </c>
      <c r="B6703" s="2">
        <f t="shared" si="945"/>
        <v>66.999999999997371</v>
      </c>
      <c r="C6703" s="428">
        <f t="shared" si="942"/>
        <v>67</v>
      </c>
      <c r="D6703" s="425">
        <f t="shared" si="937"/>
        <v>0.67000013950210424</v>
      </c>
      <c r="E6703" s="433">
        <f t="shared" si="943"/>
        <v>67</v>
      </c>
      <c r="F6703" s="430">
        <f t="shared" si="938"/>
        <v>0.673994770326935</v>
      </c>
      <c r="G6703" s="439">
        <f t="shared" si="944"/>
        <v>67</v>
      </c>
      <c r="H6703" s="435">
        <f t="shared" si="939"/>
        <v>0.673994770326935</v>
      </c>
      <c r="I6703" s="577">
        <f t="shared" si="944"/>
        <v>67</v>
      </c>
      <c r="J6703" s="573">
        <f t="shared" si="940"/>
        <v>1.0445318352059925</v>
      </c>
    </row>
    <row r="6704" spans="1:10" x14ac:dyDescent="0.25">
      <c r="A6704">
        <f t="shared" si="941"/>
        <v>0.67010013927249179</v>
      </c>
      <c r="B6704" s="2">
        <f t="shared" si="945"/>
        <v>67.009999999997376</v>
      </c>
      <c r="C6704" s="428">
        <f t="shared" si="942"/>
        <v>67.010000000000005</v>
      </c>
      <c r="D6704" s="425">
        <f t="shared" si="937"/>
        <v>0.67010013927251799</v>
      </c>
      <c r="E6704" s="433">
        <f t="shared" si="943"/>
        <v>67.010000000000005</v>
      </c>
      <c r="F6704" s="430">
        <f t="shared" si="938"/>
        <v>0.67409296066274793</v>
      </c>
      <c r="G6704" s="439">
        <f t="shared" si="944"/>
        <v>67.010000000000005</v>
      </c>
      <c r="H6704" s="435">
        <f t="shared" si="939"/>
        <v>0.67409296066274793</v>
      </c>
      <c r="I6704" s="577">
        <f t="shared" si="944"/>
        <v>67.010000000000005</v>
      </c>
      <c r="J6704" s="573">
        <f t="shared" si="940"/>
        <v>1.0446178083217856</v>
      </c>
    </row>
    <row r="6705" spans="1:10" x14ac:dyDescent="0.25">
      <c r="A6705">
        <f t="shared" si="941"/>
        <v>0.67020013904329512</v>
      </c>
      <c r="B6705" s="2">
        <f t="shared" si="945"/>
        <v>67.019999999997381</v>
      </c>
      <c r="C6705" s="428">
        <f t="shared" si="942"/>
        <v>67.02</v>
      </c>
      <c r="D6705" s="425">
        <f t="shared" si="937"/>
        <v>0.67020013904332121</v>
      </c>
      <c r="E6705" s="433">
        <f t="shared" si="943"/>
        <v>67.02</v>
      </c>
      <c r="F6705" s="430">
        <f t="shared" si="938"/>
        <v>0.67419115188199186</v>
      </c>
      <c r="G6705" s="439">
        <f t="shared" si="944"/>
        <v>67.02</v>
      </c>
      <c r="H6705" s="435">
        <f t="shared" si="939"/>
        <v>0.67419115188199186</v>
      </c>
      <c r="I6705" s="577">
        <f t="shared" si="944"/>
        <v>67.02</v>
      </c>
      <c r="J6705" s="573">
        <f t="shared" si="940"/>
        <v>1.0447037824882031</v>
      </c>
    </row>
    <row r="6706" spans="1:10" x14ac:dyDescent="0.25">
      <c r="A6706">
        <f t="shared" si="941"/>
        <v>0.67030013881448747</v>
      </c>
      <c r="B6706" s="2">
        <f t="shared" si="945"/>
        <v>67.029999999997386</v>
      </c>
      <c r="C6706" s="428">
        <f t="shared" si="942"/>
        <v>67.03</v>
      </c>
      <c r="D6706" s="425">
        <f t="shared" si="937"/>
        <v>0.67030013881451367</v>
      </c>
      <c r="E6706" s="433">
        <f t="shared" si="943"/>
        <v>67.03</v>
      </c>
      <c r="F6706" s="430">
        <f t="shared" si="938"/>
        <v>0.67428934398421159</v>
      </c>
      <c r="G6706" s="439">
        <f t="shared" si="944"/>
        <v>67.03</v>
      </c>
      <c r="H6706" s="435">
        <f t="shared" si="939"/>
        <v>0.67428934398421159</v>
      </c>
      <c r="I6706" s="577">
        <f t="shared" si="944"/>
        <v>67.03</v>
      </c>
      <c r="J6706" s="573">
        <f t="shared" si="940"/>
        <v>1.0447897577051266</v>
      </c>
    </row>
    <row r="6707" spans="1:10" x14ac:dyDescent="0.25">
      <c r="A6707">
        <f t="shared" si="941"/>
        <v>0.67040013858606828</v>
      </c>
      <c r="B6707" s="2">
        <f t="shared" si="945"/>
        <v>67.039999999997391</v>
      </c>
      <c r="C6707" s="428">
        <f t="shared" si="942"/>
        <v>67.040000000000006</v>
      </c>
      <c r="D6707" s="425">
        <f t="shared" si="937"/>
        <v>0.67040013858609437</v>
      </c>
      <c r="E6707" s="433">
        <f t="shared" si="943"/>
        <v>67.040000000000006</v>
      </c>
      <c r="F6707" s="430">
        <f t="shared" si="938"/>
        <v>0.67438753696895215</v>
      </c>
      <c r="G6707" s="439">
        <f t="shared" si="944"/>
        <v>67.040000000000006</v>
      </c>
      <c r="H6707" s="435">
        <f t="shared" si="939"/>
        <v>0.67438753696895215</v>
      </c>
      <c r="I6707" s="577">
        <f t="shared" si="944"/>
        <v>67.040000000000006</v>
      </c>
      <c r="J6707" s="573">
        <f t="shared" si="940"/>
        <v>1.0448757339724386</v>
      </c>
    </row>
    <row r="6708" spans="1:10" x14ac:dyDescent="0.25">
      <c r="A6708">
        <f t="shared" si="941"/>
        <v>0.67050013835803679</v>
      </c>
      <c r="B6708" s="2">
        <f t="shared" si="945"/>
        <v>67.049999999997397</v>
      </c>
      <c r="C6708" s="428">
        <f t="shared" si="942"/>
        <v>67.05</v>
      </c>
      <c r="D6708" s="425">
        <f t="shared" si="937"/>
        <v>0.67050013835806277</v>
      </c>
      <c r="E6708" s="433">
        <f t="shared" si="943"/>
        <v>67.05</v>
      </c>
      <c r="F6708" s="430">
        <f t="shared" si="938"/>
        <v>0.67448573083575847</v>
      </c>
      <c r="G6708" s="439">
        <f t="shared" si="944"/>
        <v>67.05</v>
      </c>
      <c r="H6708" s="435">
        <f t="shared" si="939"/>
        <v>0.67448573083575847</v>
      </c>
      <c r="I6708" s="577">
        <f t="shared" si="944"/>
        <v>67.05</v>
      </c>
      <c r="J6708" s="573">
        <f t="shared" si="940"/>
        <v>1.0449617112900205</v>
      </c>
    </row>
    <row r="6709" spans="1:10" x14ac:dyDescent="0.25">
      <c r="A6709">
        <f t="shared" si="941"/>
        <v>0.6706001381303921</v>
      </c>
      <c r="B6709" s="2">
        <f t="shared" si="945"/>
        <v>67.059999999997402</v>
      </c>
      <c r="C6709" s="428">
        <f t="shared" si="942"/>
        <v>67.06</v>
      </c>
      <c r="D6709" s="425">
        <f t="shared" si="937"/>
        <v>0.67060013813041819</v>
      </c>
      <c r="E6709" s="433">
        <f t="shared" si="943"/>
        <v>67.06</v>
      </c>
      <c r="F6709" s="430">
        <f t="shared" si="938"/>
        <v>0.67458392558417624</v>
      </c>
      <c r="G6709" s="439">
        <f t="shared" si="944"/>
        <v>67.06</v>
      </c>
      <c r="H6709" s="435">
        <f t="shared" si="939"/>
        <v>0.67458392558417624</v>
      </c>
      <c r="I6709" s="577">
        <f t="shared" si="944"/>
        <v>67.06</v>
      </c>
      <c r="J6709" s="573">
        <f t="shared" si="940"/>
        <v>1.045047689657755</v>
      </c>
    </row>
    <row r="6710" spans="1:10" x14ac:dyDescent="0.25">
      <c r="A6710">
        <f t="shared" si="941"/>
        <v>0.67070013790313376</v>
      </c>
      <c r="B6710" s="2">
        <f t="shared" si="945"/>
        <v>67.069999999997407</v>
      </c>
      <c r="C6710" s="428">
        <f t="shared" si="942"/>
        <v>67.069999999999993</v>
      </c>
      <c r="D6710" s="425">
        <f t="shared" si="937"/>
        <v>0.67070013790315974</v>
      </c>
      <c r="E6710" s="433">
        <f t="shared" si="943"/>
        <v>67.069999999999993</v>
      </c>
      <c r="F6710" s="430">
        <f t="shared" si="938"/>
        <v>0.67468212121375071</v>
      </c>
      <c r="G6710" s="439">
        <f t="shared" si="944"/>
        <v>67.069999999999993</v>
      </c>
      <c r="H6710" s="435">
        <f t="shared" si="939"/>
        <v>0.67468212121375071</v>
      </c>
      <c r="I6710" s="577">
        <f t="shared" si="944"/>
        <v>67.069999999999993</v>
      </c>
      <c r="J6710" s="573">
        <f t="shared" si="940"/>
        <v>1.0451336690755231</v>
      </c>
    </row>
    <row r="6711" spans="1:10" x14ac:dyDescent="0.25">
      <c r="A6711">
        <f t="shared" si="941"/>
        <v>0.67080013767626123</v>
      </c>
      <c r="B6711" s="2">
        <f t="shared" si="945"/>
        <v>67.079999999997412</v>
      </c>
      <c r="C6711" s="428">
        <f t="shared" si="942"/>
        <v>67.08</v>
      </c>
      <c r="D6711" s="425">
        <f t="shared" si="937"/>
        <v>0.6708001376762871</v>
      </c>
      <c r="E6711" s="433">
        <f t="shared" si="943"/>
        <v>67.08</v>
      </c>
      <c r="F6711" s="430">
        <f t="shared" si="938"/>
        <v>0.67478031772402836</v>
      </c>
      <c r="G6711" s="439">
        <f t="shared" si="944"/>
        <v>67.08</v>
      </c>
      <c r="H6711" s="435">
        <f t="shared" si="939"/>
        <v>0.67478031772402836</v>
      </c>
      <c r="I6711" s="577">
        <f t="shared" si="944"/>
        <v>67.08</v>
      </c>
      <c r="J6711" s="573">
        <f t="shared" si="940"/>
        <v>1.045219649543208</v>
      </c>
    </row>
    <row r="6712" spans="1:10" x14ac:dyDescent="0.25">
      <c r="A6712">
        <f t="shared" si="941"/>
        <v>0.67090013744977339</v>
      </c>
      <c r="B6712" s="2">
        <f t="shared" si="945"/>
        <v>67.089999999997417</v>
      </c>
      <c r="C6712" s="428">
        <f t="shared" si="942"/>
        <v>67.09</v>
      </c>
      <c r="D6712" s="425">
        <f t="shared" si="937"/>
        <v>0.67090013744979937</v>
      </c>
      <c r="E6712" s="433">
        <f t="shared" si="943"/>
        <v>67.09</v>
      </c>
      <c r="F6712" s="430">
        <f t="shared" si="938"/>
        <v>0.6748785151145551</v>
      </c>
      <c r="G6712" s="439">
        <f t="shared" si="944"/>
        <v>67.09</v>
      </c>
      <c r="H6712" s="435">
        <f t="shared" si="939"/>
        <v>0.6748785151145551</v>
      </c>
      <c r="I6712" s="577">
        <f t="shared" si="944"/>
        <v>67.09</v>
      </c>
      <c r="J6712" s="573">
        <f t="shared" si="940"/>
        <v>1.0453056310606912</v>
      </c>
    </row>
    <row r="6713" spans="1:10" x14ac:dyDescent="0.25">
      <c r="A6713">
        <f t="shared" si="941"/>
        <v>0.67100013722367025</v>
      </c>
      <c r="B6713" s="2">
        <f t="shared" si="945"/>
        <v>67.099999999997422</v>
      </c>
      <c r="C6713" s="428">
        <f t="shared" si="942"/>
        <v>67.099999999999994</v>
      </c>
      <c r="D6713" s="425">
        <f t="shared" si="937"/>
        <v>0.67100013722369578</v>
      </c>
      <c r="E6713" s="433">
        <f t="shared" si="943"/>
        <v>67.099999999999994</v>
      </c>
      <c r="F6713" s="430">
        <f t="shared" si="938"/>
        <v>0.67497671338487697</v>
      </c>
      <c r="G6713" s="439">
        <f t="shared" si="944"/>
        <v>67.099999999999994</v>
      </c>
      <c r="H6713" s="435">
        <f t="shared" si="939"/>
        <v>0.67497671338487697</v>
      </c>
      <c r="I6713" s="577">
        <f t="shared" si="944"/>
        <v>67.099999999999994</v>
      </c>
      <c r="J6713" s="573">
        <f t="shared" si="940"/>
        <v>1.0453916136278547</v>
      </c>
    </row>
    <row r="6714" spans="1:10" x14ac:dyDescent="0.25">
      <c r="A6714">
        <f t="shared" si="941"/>
        <v>0.67110013699795035</v>
      </c>
      <c r="B6714" s="2">
        <f t="shared" si="945"/>
        <v>67.109999999997427</v>
      </c>
      <c r="C6714" s="428">
        <f t="shared" si="942"/>
        <v>67.11</v>
      </c>
      <c r="D6714" s="425">
        <f t="shared" si="937"/>
        <v>0.67110013699797599</v>
      </c>
      <c r="E6714" s="433">
        <f t="shared" si="943"/>
        <v>67.11</v>
      </c>
      <c r="F6714" s="430">
        <f t="shared" si="938"/>
        <v>0.67507491253454122</v>
      </c>
      <c r="G6714" s="439">
        <f t="shared" si="944"/>
        <v>67.11</v>
      </c>
      <c r="H6714" s="435">
        <f t="shared" si="939"/>
        <v>0.67507491253454122</v>
      </c>
      <c r="I6714" s="577">
        <f t="shared" si="944"/>
        <v>67.11</v>
      </c>
      <c r="J6714" s="573">
        <f t="shared" si="940"/>
        <v>1.0454775972445807</v>
      </c>
    </row>
    <row r="6715" spans="1:10" x14ac:dyDescent="0.25">
      <c r="A6715">
        <f t="shared" si="941"/>
        <v>0.67120013677261348</v>
      </c>
      <c r="B6715" s="2">
        <f t="shared" si="945"/>
        <v>67.119999999997432</v>
      </c>
      <c r="C6715" s="428">
        <f t="shared" si="942"/>
        <v>67.12</v>
      </c>
      <c r="D6715" s="425">
        <f t="shared" si="937"/>
        <v>0.67120013677263912</v>
      </c>
      <c r="E6715" s="433">
        <f t="shared" si="943"/>
        <v>67.12</v>
      </c>
      <c r="F6715" s="430">
        <f t="shared" si="938"/>
        <v>0.6751731125630942</v>
      </c>
      <c r="G6715" s="439">
        <f t="shared" si="944"/>
        <v>67.12</v>
      </c>
      <c r="H6715" s="435">
        <f t="shared" si="939"/>
        <v>0.6751731125630942</v>
      </c>
      <c r="I6715" s="577">
        <f t="shared" si="944"/>
        <v>67.12</v>
      </c>
      <c r="J6715" s="573">
        <f t="shared" si="940"/>
        <v>1.0455635819107518</v>
      </c>
    </row>
    <row r="6716" spans="1:10" x14ac:dyDescent="0.25">
      <c r="A6716">
        <f t="shared" si="941"/>
        <v>0.67130013654765885</v>
      </c>
      <c r="B6716" s="2">
        <f t="shared" si="945"/>
        <v>67.129999999997437</v>
      </c>
      <c r="C6716" s="428">
        <f t="shared" si="942"/>
        <v>67.13</v>
      </c>
      <c r="D6716" s="425">
        <f t="shared" si="937"/>
        <v>0.6713001365476845</v>
      </c>
      <c r="E6716" s="433">
        <f t="shared" si="943"/>
        <v>67.13</v>
      </c>
      <c r="F6716" s="430">
        <f t="shared" si="938"/>
        <v>0.67527131347008307</v>
      </c>
      <c r="G6716" s="439">
        <f t="shared" si="944"/>
        <v>67.13</v>
      </c>
      <c r="H6716" s="435">
        <f t="shared" si="939"/>
        <v>0.67527131347008307</v>
      </c>
      <c r="I6716" s="577">
        <f t="shared" si="944"/>
        <v>67.13</v>
      </c>
      <c r="J6716" s="573">
        <f t="shared" si="940"/>
        <v>1.0456495676262492</v>
      </c>
    </row>
    <row r="6717" spans="1:10" x14ac:dyDescent="0.25">
      <c r="A6717">
        <f t="shared" si="941"/>
        <v>0.67140013632308593</v>
      </c>
      <c r="B6717" s="2">
        <f t="shared" si="945"/>
        <v>67.139999999997443</v>
      </c>
      <c r="C6717" s="428">
        <f t="shared" si="942"/>
        <v>67.14</v>
      </c>
      <c r="D6717" s="425">
        <f t="shared" si="937"/>
        <v>0.67140013632311146</v>
      </c>
      <c r="E6717" s="433">
        <f t="shared" si="943"/>
        <v>67.14</v>
      </c>
      <c r="F6717" s="430">
        <f t="shared" si="938"/>
        <v>0.6753695152550554</v>
      </c>
      <c r="G6717" s="439">
        <f t="shared" si="944"/>
        <v>67.14</v>
      </c>
      <c r="H6717" s="435">
        <f t="shared" si="939"/>
        <v>0.6753695152550554</v>
      </c>
      <c r="I6717" s="577">
        <f t="shared" si="944"/>
        <v>67.14</v>
      </c>
      <c r="J6717" s="573">
        <f t="shared" si="940"/>
        <v>1.0457355543909561</v>
      </c>
    </row>
    <row r="6718" spans="1:10" x14ac:dyDescent="0.25">
      <c r="A6718">
        <f t="shared" si="941"/>
        <v>0.67150013609889392</v>
      </c>
      <c r="B6718" s="2">
        <f t="shared" si="945"/>
        <v>67.149999999997448</v>
      </c>
      <c r="C6718" s="428">
        <f t="shared" si="942"/>
        <v>67.150000000000006</v>
      </c>
      <c r="D6718" s="425">
        <f t="shared" si="937"/>
        <v>0.67150013609891956</v>
      </c>
      <c r="E6718" s="433">
        <f t="shared" si="943"/>
        <v>67.150000000000006</v>
      </c>
      <c r="F6718" s="430">
        <f t="shared" si="938"/>
        <v>0.67546771791755877</v>
      </c>
      <c r="G6718" s="439">
        <f t="shared" si="944"/>
        <v>67.150000000000006</v>
      </c>
      <c r="H6718" s="435">
        <f t="shared" si="939"/>
        <v>0.67546771791755877</v>
      </c>
      <c r="I6718" s="577">
        <f t="shared" si="944"/>
        <v>67.150000000000006</v>
      </c>
      <c r="J6718" s="573">
        <f t="shared" si="940"/>
        <v>1.0458215422047541</v>
      </c>
    </row>
    <row r="6719" spans="1:10" x14ac:dyDescent="0.25">
      <c r="A6719">
        <f t="shared" si="941"/>
        <v>0.67160013587508227</v>
      </c>
      <c r="B6719" s="2">
        <f t="shared" si="945"/>
        <v>67.159999999997453</v>
      </c>
      <c r="C6719" s="428">
        <f t="shared" si="942"/>
        <v>67.16</v>
      </c>
      <c r="D6719" s="425">
        <f t="shared" si="937"/>
        <v>0.6716001358751077</v>
      </c>
      <c r="E6719" s="433">
        <f t="shared" si="943"/>
        <v>67.16</v>
      </c>
      <c r="F6719" s="430">
        <f t="shared" si="938"/>
        <v>0.67556592145714056</v>
      </c>
      <c r="G6719" s="439">
        <f t="shared" si="944"/>
        <v>67.16</v>
      </c>
      <c r="H6719" s="435">
        <f t="shared" si="939"/>
        <v>0.67556592145714056</v>
      </c>
      <c r="I6719" s="577">
        <f t="shared" si="944"/>
        <v>67.16</v>
      </c>
      <c r="J6719" s="573">
        <f t="shared" si="940"/>
        <v>1.045907531067525</v>
      </c>
    </row>
    <row r="6720" spans="1:10" x14ac:dyDescent="0.25">
      <c r="A6720">
        <f t="shared" si="941"/>
        <v>0.67170013565164999</v>
      </c>
      <c r="B6720" s="2">
        <f t="shared" si="945"/>
        <v>67.169999999997458</v>
      </c>
      <c r="C6720" s="428">
        <f t="shared" si="942"/>
        <v>67.17</v>
      </c>
      <c r="D6720" s="425">
        <f t="shared" si="937"/>
        <v>0.67170013565167552</v>
      </c>
      <c r="E6720" s="433">
        <f t="shared" si="943"/>
        <v>67.17</v>
      </c>
      <c r="F6720" s="430">
        <f t="shared" si="938"/>
        <v>0.67566412587334956</v>
      </c>
      <c r="G6720" s="439">
        <f t="shared" si="944"/>
        <v>67.17</v>
      </c>
      <c r="H6720" s="435">
        <f t="shared" si="939"/>
        <v>0.67566412587334956</v>
      </c>
      <c r="I6720" s="577">
        <f t="shared" si="944"/>
        <v>67.17</v>
      </c>
      <c r="J6720" s="573">
        <f t="shared" si="940"/>
        <v>1.045993520979152</v>
      </c>
    </row>
    <row r="6721" spans="1:10" x14ac:dyDescent="0.25">
      <c r="A6721">
        <f t="shared" si="941"/>
        <v>0.67180013542859685</v>
      </c>
      <c r="B6721" s="2">
        <f t="shared" si="945"/>
        <v>67.179999999997463</v>
      </c>
      <c r="C6721" s="428">
        <f t="shared" si="942"/>
        <v>67.180000000000007</v>
      </c>
      <c r="D6721" s="425">
        <f t="shared" si="937"/>
        <v>0.67180013542862227</v>
      </c>
      <c r="E6721" s="433">
        <f t="shared" si="943"/>
        <v>67.180000000000007</v>
      </c>
      <c r="F6721" s="430">
        <f t="shared" si="938"/>
        <v>0.67576233116573348</v>
      </c>
      <c r="G6721" s="439">
        <f t="shared" si="944"/>
        <v>67.180000000000007</v>
      </c>
      <c r="H6721" s="435">
        <f t="shared" si="939"/>
        <v>0.67576233116573348</v>
      </c>
      <c r="I6721" s="577">
        <f t="shared" si="944"/>
        <v>67.180000000000007</v>
      </c>
      <c r="J6721" s="573">
        <f t="shared" si="940"/>
        <v>1.0460795119395163</v>
      </c>
    </row>
    <row r="6722" spans="1:10" x14ac:dyDescent="0.25">
      <c r="A6722">
        <f t="shared" si="941"/>
        <v>0.67190013520592196</v>
      </c>
      <c r="B6722" s="2">
        <f t="shared" si="945"/>
        <v>67.189999999997468</v>
      </c>
      <c r="C6722" s="428">
        <f t="shared" si="942"/>
        <v>67.19</v>
      </c>
      <c r="D6722" s="425">
        <f t="shared" si="937"/>
        <v>0.67190013520594727</v>
      </c>
      <c r="E6722" s="433">
        <f t="shared" si="943"/>
        <v>67.19</v>
      </c>
      <c r="F6722" s="430">
        <f t="shared" si="938"/>
        <v>0.6758605373338411</v>
      </c>
      <c r="G6722" s="439">
        <f t="shared" si="944"/>
        <v>67.19</v>
      </c>
      <c r="H6722" s="435">
        <f t="shared" si="939"/>
        <v>0.6758605373338411</v>
      </c>
      <c r="I6722" s="577">
        <f t="shared" si="944"/>
        <v>67.19</v>
      </c>
      <c r="J6722" s="573">
        <f t="shared" si="940"/>
        <v>1.0461655039485012</v>
      </c>
    </row>
    <row r="6723" spans="1:10" x14ac:dyDescent="0.25">
      <c r="A6723">
        <f t="shared" si="941"/>
        <v>0.67200013498362465</v>
      </c>
      <c r="B6723" s="2">
        <f t="shared" si="945"/>
        <v>67.199999999997473</v>
      </c>
      <c r="C6723" s="428">
        <f t="shared" si="942"/>
        <v>67.2</v>
      </c>
      <c r="D6723" s="425">
        <f t="shared" ref="D6723:D6786" si="946">(((1+C6723/100)^D$2)*C6723/100)/(((1+C6723/100)^D$2)-1)</f>
        <v>0.67200013498364985</v>
      </c>
      <c r="E6723" s="433">
        <f t="shared" si="943"/>
        <v>67.2</v>
      </c>
      <c r="F6723" s="430">
        <f t="shared" ref="F6723:F6786" si="947">(((1+E6723/100)^F$2)*E6723/100)/(((1+E6723/100)^F$2)-1)</f>
        <v>0.67595874437722125</v>
      </c>
      <c r="G6723" s="439">
        <f t="shared" si="944"/>
        <v>67.2</v>
      </c>
      <c r="H6723" s="435">
        <f t="shared" ref="H6723:H6786" si="948">(((1+G6723/100)^H$2)*G6723/100)/(((1+G6723/100)^H$2)-1)</f>
        <v>0.67595874437722125</v>
      </c>
      <c r="I6723" s="577">
        <f t="shared" si="944"/>
        <v>67.2</v>
      </c>
      <c r="J6723" s="573">
        <f t="shared" ref="J6723:J6786" si="949">(((1+I6723/100)^J$2)*I6723/100)/(((1+I6723/100)^J$2)-1)</f>
        <v>1.046251497005988</v>
      </c>
    </row>
    <row r="6724" spans="1:10" x14ac:dyDescent="0.25">
      <c r="A6724">
        <f t="shared" si="941"/>
        <v>0.67210013476170438</v>
      </c>
      <c r="B6724" s="2">
        <f t="shared" si="945"/>
        <v>67.209999999997478</v>
      </c>
      <c r="C6724" s="428">
        <f t="shared" si="942"/>
        <v>67.209999999999994</v>
      </c>
      <c r="D6724" s="425">
        <f t="shared" si="946"/>
        <v>0.67210013476172947</v>
      </c>
      <c r="E6724" s="433">
        <f t="shared" si="943"/>
        <v>67.209999999999994</v>
      </c>
      <c r="F6724" s="430">
        <f t="shared" si="947"/>
        <v>0.67605695229542284</v>
      </c>
      <c r="G6724" s="439">
        <f t="shared" si="944"/>
        <v>67.209999999999994</v>
      </c>
      <c r="H6724" s="435">
        <f t="shared" si="948"/>
        <v>0.67605695229542284</v>
      </c>
      <c r="I6724" s="577">
        <f t="shared" si="944"/>
        <v>67.209999999999994</v>
      </c>
      <c r="J6724" s="573">
        <f t="shared" si="949"/>
        <v>1.0463374911118597</v>
      </c>
    </row>
    <row r="6725" spans="1:10" x14ac:dyDescent="0.25">
      <c r="A6725">
        <f t="shared" ref="A6725:A6788" si="950">(((1+B6725/100)^A$2)*B6725/100)/(((1+B6725/100)^A$2)-1)</f>
        <v>0.67220013454016025</v>
      </c>
      <c r="B6725" s="2">
        <f t="shared" si="945"/>
        <v>67.219999999997484</v>
      </c>
      <c r="C6725" s="428">
        <f t="shared" si="942"/>
        <v>67.22</v>
      </c>
      <c r="D6725" s="425">
        <f t="shared" si="946"/>
        <v>0.67220013454018546</v>
      </c>
      <c r="E6725" s="433">
        <f t="shared" si="943"/>
        <v>67.22</v>
      </c>
      <c r="F6725" s="430">
        <f t="shared" si="947"/>
        <v>0.67615516108799512</v>
      </c>
      <c r="G6725" s="439">
        <f t="shared" si="944"/>
        <v>67.22</v>
      </c>
      <c r="H6725" s="435">
        <f t="shared" si="948"/>
        <v>0.67615516108799512</v>
      </c>
      <c r="I6725" s="577">
        <f t="shared" si="944"/>
        <v>67.22</v>
      </c>
      <c r="J6725" s="573">
        <f t="shared" si="949"/>
        <v>1.046423486265998</v>
      </c>
    </row>
    <row r="6726" spans="1:10" x14ac:dyDescent="0.25">
      <c r="A6726">
        <f t="shared" si="950"/>
        <v>0.67230013431899194</v>
      </c>
      <c r="B6726" s="2">
        <f t="shared" si="945"/>
        <v>67.229999999997489</v>
      </c>
      <c r="C6726" s="428">
        <f t="shared" ref="C6726:C6789" si="951">ROUND(C6725+0.01,2)</f>
        <v>67.23</v>
      </c>
      <c r="D6726" s="425">
        <f t="shared" si="946"/>
        <v>0.67230013431901725</v>
      </c>
      <c r="E6726" s="433">
        <f t="shared" ref="E6726:E6789" si="952">ROUND(E6725+0.01,2)</f>
        <v>67.23</v>
      </c>
      <c r="F6726" s="430">
        <f t="shared" si="947"/>
        <v>0.67625337075448788</v>
      </c>
      <c r="G6726" s="439">
        <f t="shared" ref="G6726:I6789" si="953">ROUND(G6725+0.01,2)</f>
        <v>67.23</v>
      </c>
      <c r="H6726" s="435">
        <f t="shared" si="948"/>
        <v>0.67625337075448788</v>
      </c>
      <c r="I6726" s="577">
        <f t="shared" si="953"/>
        <v>67.23</v>
      </c>
      <c r="J6726" s="573">
        <f t="shared" si="949"/>
        <v>1.0465094824682859</v>
      </c>
    </row>
    <row r="6727" spans="1:10" x14ac:dyDescent="0.25">
      <c r="A6727">
        <f t="shared" si="950"/>
        <v>0.67240013409819854</v>
      </c>
      <c r="B6727" s="2">
        <f t="shared" si="945"/>
        <v>67.239999999997494</v>
      </c>
      <c r="C6727" s="428">
        <f t="shared" si="951"/>
        <v>67.239999999999995</v>
      </c>
      <c r="D6727" s="425">
        <f t="shared" si="946"/>
        <v>0.67240013409822363</v>
      </c>
      <c r="E6727" s="433">
        <f t="shared" si="952"/>
        <v>67.239999999999995</v>
      </c>
      <c r="F6727" s="430">
        <f t="shared" si="947"/>
        <v>0.67635158129445039</v>
      </c>
      <c r="G6727" s="439">
        <f t="shared" si="953"/>
        <v>67.239999999999995</v>
      </c>
      <c r="H6727" s="435">
        <f t="shared" si="948"/>
        <v>0.67635158129445039</v>
      </c>
      <c r="I6727" s="577">
        <f t="shared" si="953"/>
        <v>67.239999999999995</v>
      </c>
      <c r="J6727" s="573">
        <f t="shared" si="949"/>
        <v>1.0465954797186048</v>
      </c>
    </row>
    <row r="6728" spans="1:10" x14ac:dyDescent="0.25">
      <c r="A6728">
        <f t="shared" si="950"/>
        <v>0.67250013387777952</v>
      </c>
      <c r="B6728" s="2">
        <f t="shared" si="945"/>
        <v>67.249999999997499</v>
      </c>
      <c r="C6728" s="428">
        <f t="shared" si="951"/>
        <v>67.25</v>
      </c>
      <c r="D6728" s="425">
        <f t="shared" si="946"/>
        <v>0.67250013387780461</v>
      </c>
      <c r="E6728" s="433">
        <f t="shared" si="952"/>
        <v>67.25</v>
      </c>
      <c r="F6728" s="430">
        <f t="shared" si="947"/>
        <v>0.67644979270743277</v>
      </c>
      <c r="G6728" s="439">
        <f t="shared" si="953"/>
        <v>67.25</v>
      </c>
      <c r="H6728" s="435">
        <f t="shared" si="948"/>
        <v>0.67644979270743277</v>
      </c>
      <c r="I6728" s="577">
        <f t="shared" si="953"/>
        <v>67.25</v>
      </c>
      <c r="J6728" s="573">
        <f t="shared" si="949"/>
        <v>1.0466814780168381</v>
      </c>
    </row>
    <row r="6729" spans="1:10" x14ac:dyDescent="0.25">
      <c r="A6729">
        <f t="shared" si="950"/>
        <v>0.67260013365773419</v>
      </c>
      <c r="B6729" s="2">
        <f t="shared" si="945"/>
        <v>67.259999999997504</v>
      </c>
      <c r="C6729" s="428">
        <f t="shared" si="951"/>
        <v>67.260000000000005</v>
      </c>
      <c r="D6729" s="425">
        <f t="shared" si="946"/>
        <v>0.67260013365775917</v>
      </c>
      <c r="E6729" s="433">
        <f t="shared" si="952"/>
        <v>67.260000000000005</v>
      </c>
      <c r="F6729" s="430">
        <f t="shared" si="947"/>
        <v>0.67654800499298573</v>
      </c>
      <c r="G6729" s="439">
        <f t="shared" si="953"/>
        <v>67.260000000000005</v>
      </c>
      <c r="H6729" s="435">
        <f t="shared" si="948"/>
        <v>0.67654800499298573</v>
      </c>
      <c r="I6729" s="577">
        <f t="shared" si="953"/>
        <v>67.260000000000005</v>
      </c>
      <c r="J6729" s="573">
        <f t="shared" si="949"/>
        <v>1.0467674773628677</v>
      </c>
    </row>
    <row r="6730" spans="1:10" x14ac:dyDescent="0.25">
      <c r="A6730">
        <f t="shared" si="950"/>
        <v>0.6727001334380619</v>
      </c>
      <c r="B6730" s="2">
        <f t="shared" si="945"/>
        <v>67.269999999997509</v>
      </c>
      <c r="C6730" s="428">
        <f t="shared" si="951"/>
        <v>67.27</v>
      </c>
      <c r="D6730" s="425">
        <f t="shared" si="946"/>
        <v>0.67270013343808677</v>
      </c>
      <c r="E6730" s="433">
        <f t="shared" si="952"/>
        <v>67.27</v>
      </c>
      <c r="F6730" s="430">
        <f t="shared" si="947"/>
        <v>0.67664621815065895</v>
      </c>
      <c r="G6730" s="439">
        <f t="shared" si="953"/>
        <v>67.27</v>
      </c>
      <c r="H6730" s="435">
        <f t="shared" si="948"/>
        <v>0.67664621815065895</v>
      </c>
      <c r="I6730" s="577">
        <f t="shared" si="953"/>
        <v>67.27</v>
      </c>
      <c r="J6730" s="573">
        <f t="shared" si="949"/>
        <v>1.0468534777565759</v>
      </c>
    </row>
    <row r="6731" spans="1:10" x14ac:dyDescent="0.25">
      <c r="A6731">
        <f t="shared" si="950"/>
        <v>0.67280013321876209</v>
      </c>
      <c r="B6731" s="2">
        <f t="shared" si="945"/>
        <v>67.279999999997514</v>
      </c>
      <c r="C6731" s="428">
        <f t="shared" si="951"/>
        <v>67.28</v>
      </c>
      <c r="D6731" s="425">
        <f t="shared" si="946"/>
        <v>0.67280013321878684</v>
      </c>
      <c r="E6731" s="433">
        <f t="shared" si="952"/>
        <v>67.28</v>
      </c>
      <c r="F6731" s="430">
        <f t="shared" si="947"/>
        <v>0.6767444321800038</v>
      </c>
      <c r="G6731" s="439">
        <f t="shared" si="953"/>
        <v>67.28</v>
      </c>
      <c r="H6731" s="435">
        <f t="shared" si="948"/>
        <v>0.6767444321800038</v>
      </c>
      <c r="I6731" s="577">
        <f t="shared" si="953"/>
        <v>67.28</v>
      </c>
      <c r="J6731" s="573">
        <f t="shared" si="949"/>
        <v>1.0469394791978448</v>
      </c>
    </row>
    <row r="6732" spans="1:10" x14ac:dyDescent="0.25">
      <c r="A6732">
        <f t="shared" si="950"/>
        <v>0.67290013299983387</v>
      </c>
      <c r="B6732" s="2">
        <f t="shared" si="945"/>
        <v>67.289999999997519</v>
      </c>
      <c r="C6732" s="428">
        <f t="shared" si="951"/>
        <v>67.290000000000006</v>
      </c>
      <c r="D6732" s="425">
        <f t="shared" si="946"/>
        <v>0.67290013299985862</v>
      </c>
      <c r="E6732" s="433">
        <f t="shared" si="952"/>
        <v>67.290000000000006</v>
      </c>
      <c r="F6732" s="430">
        <f t="shared" si="947"/>
        <v>0.67684264708057096</v>
      </c>
      <c r="G6732" s="439">
        <f t="shared" si="953"/>
        <v>67.290000000000006</v>
      </c>
      <c r="H6732" s="435">
        <f t="shared" si="948"/>
        <v>0.67684264708057096</v>
      </c>
      <c r="I6732" s="577">
        <f t="shared" si="953"/>
        <v>67.290000000000006</v>
      </c>
      <c r="J6732" s="573">
        <f t="shared" si="949"/>
        <v>1.0470254816865576</v>
      </c>
    </row>
    <row r="6733" spans="1:10" x14ac:dyDescent="0.25">
      <c r="A6733">
        <f t="shared" si="950"/>
        <v>0.67300013278127668</v>
      </c>
      <c r="B6733" s="2">
        <f t="shared" si="945"/>
        <v>67.299999999997524</v>
      </c>
      <c r="C6733" s="428">
        <f t="shared" si="951"/>
        <v>67.3</v>
      </c>
      <c r="D6733" s="425">
        <f t="shared" si="946"/>
        <v>0.67300013278130133</v>
      </c>
      <c r="E6733" s="433">
        <f t="shared" si="952"/>
        <v>67.3</v>
      </c>
      <c r="F6733" s="430">
        <f t="shared" si="947"/>
        <v>0.67694086285191124</v>
      </c>
      <c r="G6733" s="439">
        <f t="shared" si="953"/>
        <v>67.3</v>
      </c>
      <c r="H6733" s="435">
        <f t="shared" si="948"/>
        <v>0.67694086285191124</v>
      </c>
      <c r="I6733" s="577">
        <f t="shared" si="953"/>
        <v>67.3</v>
      </c>
      <c r="J6733" s="573">
        <f t="shared" si="949"/>
        <v>1.0471114852225962</v>
      </c>
    </row>
    <row r="6734" spans="1:10" x14ac:dyDescent="0.25">
      <c r="A6734">
        <f t="shared" si="950"/>
        <v>0.67310013256309009</v>
      </c>
      <c r="B6734" s="2">
        <f t="shared" si="945"/>
        <v>67.30999999999753</v>
      </c>
      <c r="C6734" s="428">
        <f t="shared" si="951"/>
        <v>67.31</v>
      </c>
      <c r="D6734" s="425">
        <f t="shared" si="946"/>
        <v>0.67310013256311474</v>
      </c>
      <c r="E6734" s="433">
        <f t="shared" si="952"/>
        <v>67.31</v>
      </c>
      <c r="F6734" s="430">
        <f t="shared" si="947"/>
        <v>0.67703907949357667</v>
      </c>
      <c r="G6734" s="439">
        <f t="shared" si="953"/>
        <v>67.31</v>
      </c>
      <c r="H6734" s="435">
        <f t="shared" si="948"/>
        <v>0.67703907949357667</v>
      </c>
      <c r="I6734" s="577">
        <f t="shared" si="953"/>
        <v>67.31</v>
      </c>
      <c r="J6734" s="573">
        <f t="shared" si="949"/>
        <v>1.0471974898058434</v>
      </c>
    </row>
    <row r="6735" spans="1:10" x14ac:dyDescent="0.25">
      <c r="A6735">
        <f t="shared" si="950"/>
        <v>0.67320013234527309</v>
      </c>
      <c r="B6735" s="2">
        <f t="shared" si="945"/>
        <v>67.319999999997535</v>
      </c>
      <c r="C6735" s="428">
        <f t="shared" si="951"/>
        <v>67.319999999999993</v>
      </c>
      <c r="D6735" s="425">
        <f t="shared" si="946"/>
        <v>0.67320013234529774</v>
      </c>
      <c r="E6735" s="433">
        <f t="shared" si="952"/>
        <v>67.319999999999993</v>
      </c>
      <c r="F6735" s="430">
        <f t="shared" si="947"/>
        <v>0.67713729700511838</v>
      </c>
      <c r="G6735" s="439">
        <f t="shared" si="953"/>
        <v>67.319999999999993</v>
      </c>
      <c r="H6735" s="435">
        <f t="shared" si="948"/>
        <v>0.67713729700511838</v>
      </c>
      <c r="I6735" s="577">
        <f t="shared" si="953"/>
        <v>67.319999999999993</v>
      </c>
      <c r="J6735" s="573">
        <f t="shared" si="949"/>
        <v>1.0472834954361814</v>
      </c>
    </row>
    <row r="6736" spans="1:10" x14ac:dyDescent="0.25">
      <c r="A6736">
        <f t="shared" si="950"/>
        <v>0.67330013212782547</v>
      </c>
      <c r="B6736" s="2">
        <f t="shared" si="945"/>
        <v>67.32999999999754</v>
      </c>
      <c r="C6736" s="428">
        <f t="shared" si="951"/>
        <v>67.33</v>
      </c>
      <c r="D6736" s="425">
        <f t="shared" si="946"/>
        <v>0.67330013212785</v>
      </c>
      <c r="E6736" s="433">
        <f t="shared" si="952"/>
        <v>67.33</v>
      </c>
      <c r="F6736" s="430">
        <f t="shared" si="947"/>
        <v>0.67723551538608873</v>
      </c>
      <c r="G6736" s="439">
        <f t="shared" si="953"/>
        <v>67.33</v>
      </c>
      <c r="H6736" s="435">
        <f t="shared" si="948"/>
        <v>0.67723551538608873</v>
      </c>
      <c r="I6736" s="577">
        <f t="shared" si="953"/>
        <v>67.33</v>
      </c>
      <c r="J6736" s="573">
        <f t="shared" si="949"/>
        <v>1.0473695021134926</v>
      </c>
    </row>
    <row r="6737" spans="1:10" x14ac:dyDescent="0.25">
      <c r="A6737">
        <f t="shared" si="950"/>
        <v>0.6734001319107461</v>
      </c>
      <c r="B6737" s="2">
        <f t="shared" si="945"/>
        <v>67.339999999997545</v>
      </c>
      <c r="C6737" s="428">
        <f t="shared" si="951"/>
        <v>67.34</v>
      </c>
      <c r="D6737" s="425">
        <f t="shared" si="946"/>
        <v>0.67340013191077064</v>
      </c>
      <c r="E6737" s="433">
        <f t="shared" si="952"/>
        <v>67.34</v>
      </c>
      <c r="F6737" s="430">
        <f t="shared" si="947"/>
        <v>0.67733373463603952</v>
      </c>
      <c r="G6737" s="439">
        <f t="shared" si="953"/>
        <v>67.34</v>
      </c>
      <c r="H6737" s="435">
        <f t="shared" si="948"/>
        <v>0.67733373463603952</v>
      </c>
      <c r="I6737" s="577">
        <f t="shared" si="953"/>
        <v>67.34</v>
      </c>
      <c r="J6737" s="573">
        <f t="shared" si="949"/>
        <v>1.0474555098376599</v>
      </c>
    </row>
    <row r="6738" spans="1:10" x14ac:dyDescent="0.25">
      <c r="A6738">
        <f t="shared" si="950"/>
        <v>0.67350013169403466</v>
      </c>
      <c r="B6738" s="2">
        <f t="shared" si="945"/>
        <v>67.34999999999755</v>
      </c>
      <c r="C6738" s="428">
        <f t="shared" si="951"/>
        <v>67.349999999999994</v>
      </c>
      <c r="D6738" s="425">
        <f t="shared" si="946"/>
        <v>0.6735001316940592</v>
      </c>
      <c r="E6738" s="433">
        <f t="shared" si="952"/>
        <v>67.349999999999994</v>
      </c>
      <c r="F6738" s="430">
        <f t="shared" si="947"/>
        <v>0.67743195475452311</v>
      </c>
      <c r="G6738" s="439">
        <f t="shared" si="953"/>
        <v>67.349999999999994</v>
      </c>
      <c r="H6738" s="435">
        <f t="shared" si="948"/>
        <v>0.67743195475452311</v>
      </c>
      <c r="I6738" s="577">
        <f t="shared" si="953"/>
        <v>67.349999999999994</v>
      </c>
      <c r="J6738" s="573">
        <f t="shared" si="949"/>
        <v>1.0475415186085655</v>
      </c>
    </row>
    <row r="6739" spans="1:10" x14ac:dyDescent="0.25">
      <c r="A6739">
        <f t="shared" si="950"/>
        <v>0.67360013147769049</v>
      </c>
      <c r="B6739" s="2">
        <f t="shared" si="945"/>
        <v>67.359999999997555</v>
      </c>
      <c r="C6739" s="428">
        <f t="shared" si="951"/>
        <v>67.36</v>
      </c>
      <c r="D6739" s="425">
        <f t="shared" si="946"/>
        <v>0.67360013147771491</v>
      </c>
      <c r="E6739" s="433">
        <f t="shared" si="952"/>
        <v>67.36</v>
      </c>
      <c r="F6739" s="430">
        <f t="shared" si="947"/>
        <v>0.67753017574109242</v>
      </c>
      <c r="G6739" s="439">
        <f t="shared" si="953"/>
        <v>67.36</v>
      </c>
      <c r="H6739" s="435">
        <f t="shared" si="948"/>
        <v>0.67753017574109242</v>
      </c>
      <c r="I6739" s="577">
        <f t="shared" si="953"/>
        <v>67.36</v>
      </c>
      <c r="J6739" s="573">
        <f t="shared" si="949"/>
        <v>1.0476275284260921</v>
      </c>
    </row>
    <row r="6740" spans="1:10" x14ac:dyDescent="0.25">
      <c r="A6740">
        <f t="shared" si="950"/>
        <v>0.67370013126171291</v>
      </c>
      <c r="B6740" s="2">
        <f t="shared" si="945"/>
        <v>67.36999999999756</v>
      </c>
      <c r="C6740" s="428">
        <f t="shared" si="951"/>
        <v>67.37</v>
      </c>
      <c r="D6740" s="425">
        <f t="shared" si="946"/>
        <v>0.67370013126173733</v>
      </c>
      <c r="E6740" s="433">
        <f t="shared" si="952"/>
        <v>67.37</v>
      </c>
      <c r="F6740" s="430">
        <f t="shared" si="947"/>
        <v>0.67762839759529991</v>
      </c>
      <c r="G6740" s="439">
        <f t="shared" si="953"/>
        <v>67.37</v>
      </c>
      <c r="H6740" s="435">
        <f t="shared" si="948"/>
        <v>0.67762839759529991</v>
      </c>
      <c r="I6740" s="577">
        <f t="shared" si="953"/>
        <v>67.37</v>
      </c>
      <c r="J6740" s="573">
        <f t="shared" si="949"/>
        <v>1.0477135392901225</v>
      </c>
    </row>
    <row r="6741" spans="1:10" x14ac:dyDescent="0.25">
      <c r="A6741">
        <f t="shared" si="950"/>
        <v>0.67380013104610126</v>
      </c>
      <c r="B6741" s="2">
        <f t="shared" si="945"/>
        <v>67.379999999997565</v>
      </c>
      <c r="C6741" s="428">
        <f t="shared" si="951"/>
        <v>67.38</v>
      </c>
      <c r="D6741" s="425">
        <f t="shared" si="946"/>
        <v>0.67380013104612546</v>
      </c>
      <c r="E6741" s="433">
        <f t="shared" si="952"/>
        <v>67.38</v>
      </c>
      <c r="F6741" s="430">
        <f t="shared" si="947"/>
        <v>0.67772662031669872</v>
      </c>
      <c r="G6741" s="439">
        <f t="shared" si="953"/>
        <v>67.38</v>
      </c>
      <c r="H6741" s="435">
        <f t="shared" si="948"/>
        <v>0.67772662031669872</v>
      </c>
      <c r="I6741" s="577">
        <f t="shared" si="953"/>
        <v>67.38</v>
      </c>
      <c r="J6741" s="573">
        <f t="shared" si="949"/>
        <v>1.0477995512005385</v>
      </c>
    </row>
    <row r="6742" spans="1:10" x14ac:dyDescent="0.25">
      <c r="A6742">
        <f t="shared" si="950"/>
        <v>0.67390013083085487</v>
      </c>
      <c r="B6742" s="2">
        <f t="shared" si="945"/>
        <v>67.389999999997571</v>
      </c>
      <c r="C6742" s="428">
        <f t="shared" si="951"/>
        <v>67.39</v>
      </c>
      <c r="D6742" s="425">
        <f t="shared" si="946"/>
        <v>0.67390013083087918</v>
      </c>
      <c r="E6742" s="433">
        <f t="shared" si="952"/>
        <v>67.39</v>
      </c>
      <c r="F6742" s="430">
        <f t="shared" si="947"/>
        <v>0.67782484390484243</v>
      </c>
      <c r="G6742" s="439">
        <f t="shared" si="953"/>
        <v>67.39</v>
      </c>
      <c r="H6742" s="435">
        <f t="shared" si="948"/>
        <v>0.67782484390484243</v>
      </c>
      <c r="I6742" s="577">
        <f t="shared" si="953"/>
        <v>67.39</v>
      </c>
      <c r="J6742" s="573">
        <f t="shared" si="949"/>
        <v>1.0478855641572233</v>
      </c>
    </row>
    <row r="6743" spans="1:10" x14ac:dyDescent="0.25">
      <c r="A6743">
        <f t="shared" si="950"/>
        <v>0.67400013061597308</v>
      </c>
      <c r="B6743" s="2">
        <f t="shared" si="945"/>
        <v>67.399999999997576</v>
      </c>
      <c r="C6743" s="428">
        <f t="shared" si="951"/>
        <v>67.400000000000006</v>
      </c>
      <c r="D6743" s="425">
        <f t="shared" si="946"/>
        <v>0.67400013061599739</v>
      </c>
      <c r="E6743" s="433">
        <f t="shared" si="952"/>
        <v>67.400000000000006</v>
      </c>
      <c r="F6743" s="430">
        <f t="shared" si="947"/>
        <v>0.6779230683592844</v>
      </c>
      <c r="G6743" s="439">
        <f t="shared" si="953"/>
        <v>67.400000000000006</v>
      </c>
      <c r="H6743" s="435">
        <f t="shared" si="948"/>
        <v>0.6779230683592844</v>
      </c>
      <c r="I6743" s="577">
        <f t="shared" si="953"/>
        <v>67.400000000000006</v>
      </c>
      <c r="J6743" s="573">
        <f t="shared" si="949"/>
        <v>1.0479715781600598</v>
      </c>
    </row>
    <row r="6744" spans="1:10" x14ac:dyDescent="0.25">
      <c r="A6744">
        <f t="shared" si="950"/>
        <v>0.67410013040145533</v>
      </c>
      <c r="B6744" s="2">
        <f t="shared" si="945"/>
        <v>67.409999999997581</v>
      </c>
      <c r="C6744" s="428">
        <f t="shared" si="951"/>
        <v>67.41</v>
      </c>
      <c r="D6744" s="425">
        <f t="shared" si="946"/>
        <v>0.67410013040147954</v>
      </c>
      <c r="E6744" s="433">
        <f t="shared" si="952"/>
        <v>67.41</v>
      </c>
      <c r="F6744" s="430">
        <f t="shared" si="947"/>
        <v>0.67802129367957831</v>
      </c>
      <c r="G6744" s="439">
        <f t="shared" si="953"/>
        <v>67.41</v>
      </c>
      <c r="H6744" s="435">
        <f t="shared" si="948"/>
        <v>0.67802129367957831</v>
      </c>
      <c r="I6744" s="577">
        <f t="shared" si="953"/>
        <v>67.41</v>
      </c>
      <c r="J6744" s="573">
        <f t="shared" si="949"/>
        <v>1.0480575932089302</v>
      </c>
    </row>
    <row r="6745" spans="1:10" x14ac:dyDescent="0.25">
      <c r="A6745">
        <f t="shared" si="950"/>
        <v>0.67420013018730107</v>
      </c>
      <c r="B6745" s="2">
        <f t="shared" si="945"/>
        <v>67.419999999997586</v>
      </c>
      <c r="C6745" s="428">
        <f t="shared" si="951"/>
        <v>67.42</v>
      </c>
      <c r="D6745" s="425">
        <f t="shared" si="946"/>
        <v>0.67420013018732516</v>
      </c>
      <c r="E6745" s="433">
        <f t="shared" si="952"/>
        <v>67.42</v>
      </c>
      <c r="F6745" s="430">
        <f t="shared" si="947"/>
        <v>0.67811951986527841</v>
      </c>
      <c r="G6745" s="439">
        <f t="shared" si="953"/>
        <v>67.42</v>
      </c>
      <c r="H6745" s="435">
        <f t="shared" si="948"/>
        <v>0.67811951986527841</v>
      </c>
      <c r="I6745" s="577">
        <f t="shared" si="953"/>
        <v>67.42</v>
      </c>
      <c r="J6745" s="573">
        <f t="shared" si="949"/>
        <v>1.0481436093037171</v>
      </c>
    </row>
    <row r="6746" spans="1:10" x14ac:dyDescent="0.25">
      <c r="A6746">
        <f t="shared" si="950"/>
        <v>0.67430012997350952</v>
      </c>
      <c r="B6746" s="2">
        <f t="shared" si="945"/>
        <v>67.429999999997591</v>
      </c>
      <c r="C6746" s="428">
        <f t="shared" si="951"/>
        <v>67.430000000000007</v>
      </c>
      <c r="D6746" s="425">
        <f t="shared" si="946"/>
        <v>0.67430012997353372</v>
      </c>
      <c r="E6746" s="433">
        <f t="shared" si="952"/>
        <v>67.430000000000007</v>
      </c>
      <c r="F6746" s="430">
        <f t="shared" si="947"/>
        <v>0.67821774691593883</v>
      </c>
      <c r="G6746" s="439">
        <f t="shared" si="953"/>
        <v>67.430000000000007</v>
      </c>
      <c r="H6746" s="435">
        <f t="shared" si="948"/>
        <v>0.67821774691593883</v>
      </c>
      <c r="I6746" s="577">
        <f t="shared" si="953"/>
        <v>67.430000000000007</v>
      </c>
      <c r="J6746" s="573">
        <f t="shared" si="949"/>
        <v>1.0482296264443032</v>
      </c>
    </row>
    <row r="6747" spans="1:10" x14ac:dyDescent="0.25">
      <c r="A6747">
        <f t="shared" si="950"/>
        <v>0.67440012976008001</v>
      </c>
      <c r="B6747" s="2">
        <f t="shared" si="945"/>
        <v>67.439999999997596</v>
      </c>
      <c r="C6747" s="428">
        <f t="shared" si="951"/>
        <v>67.44</v>
      </c>
      <c r="D6747" s="425">
        <f t="shared" si="946"/>
        <v>0.67440012976010411</v>
      </c>
      <c r="E6747" s="433">
        <f t="shared" si="952"/>
        <v>67.44</v>
      </c>
      <c r="F6747" s="430">
        <f t="shared" si="947"/>
        <v>0.67831597483111394</v>
      </c>
      <c r="G6747" s="439">
        <f t="shared" si="953"/>
        <v>67.44</v>
      </c>
      <c r="H6747" s="435">
        <f t="shared" si="948"/>
        <v>0.67831597483111394</v>
      </c>
      <c r="I6747" s="577">
        <f t="shared" si="953"/>
        <v>67.44</v>
      </c>
      <c r="J6747" s="573">
        <f t="shared" si="949"/>
        <v>1.0483156446305715</v>
      </c>
    </row>
    <row r="6748" spans="1:10" x14ac:dyDescent="0.25">
      <c r="A6748">
        <f t="shared" si="950"/>
        <v>0.67450012954701211</v>
      </c>
      <c r="B6748" s="2">
        <f t="shared" si="945"/>
        <v>67.449999999997601</v>
      </c>
      <c r="C6748" s="428">
        <f t="shared" si="951"/>
        <v>67.45</v>
      </c>
      <c r="D6748" s="425">
        <f t="shared" si="946"/>
        <v>0.67450012954703609</v>
      </c>
      <c r="E6748" s="433">
        <f t="shared" si="952"/>
        <v>67.45</v>
      </c>
      <c r="F6748" s="430">
        <f t="shared" si="947"/>
        <v>0.67841420361035887</v>
      </c>
      <c r="G6748" s="439">
        <f t="shared" si="953"/>
        <v>67.45</v>
      </c>
      <c r="H6748" s="435">
        <f t="shared" si="948"/>
        <v>0.67841420361035887</v>
      </c>
      <c r="I6748" s="577">
        <f t="shared" si="953"/>
        <v>67.45</v>
      </c>
      <c r="J6748" s="573">
        <f t="shared" si="949"/>
        <v>1.0484016638624043</v>
      </c>
    </row>
    <row r="6749" spans="1:10" x14ac:dyDescent="0.25">
      <c r="A6749">
        <f t="shared" si="950"/>
        <v>0.67460012933430502</v>
      </c>
      <c r="B6749" s="2">
        <f t="shared" si="945"/>
        <v>67.459999999997606</v>
      </c>
      <c r="C6749" s="428">
        <f t="shared" si="951"/>
        <v>67.459999999999994</v>
      </c>
      <c r="D6749" s="425">
        <f t="shared" si="946"/>
        <v>0.67460012933432878</v>
      </c>
      <c r="E6749" s="433">
        <f t="shared" si="952"/>
        <v>67.459999999999994</v>
      </c>
      <c r="F6749" s="430">
        <f t="shared" si="947"/>
        <v>0.67851243325322808</v>
      </c>
      <c r="G6749" s="439">
        <f t="shared" si="953"/>
        <v>67.459999999999994</v>
      </c>
      <c r="H6749" s="435">
        <f t="shared" si="948"/>
        <v>0.67851243325322808</v>
      </c>
      <c r="I6749" s="577">
        <f t="shared" si="953"/>
        <v>67.459999999999994</v>
      </c>
      <c r="J6749" s="573">
        <f t="shared" si="949"/>
        <v>1.0484876841396844</v>
      </c>
    </row>
    <row r="6750" spans="1:10" x14ac:dyDescent="0.25">
      <c r="A6750">
        <f t="shared" si="950"/>
        <v>0.67470012912195809</v>
      </c>
      <c r="B6750" s="2">
        <f t="shared" si="945"/>
        <v>67.469999999997611</v>
      </c>
      <c r="C6750" s="428">
        <f t="shared" si="951"/>
        <v>67.47</v>
      </c>
      <c r="D6750" s="425">
        <f t="shared" si="946"/>
        <v>0.67470012912198196</v>
      </c>
      <c r="E6750" s="433">
        <f t="shared" si="952"/>
        <v>67.47</v>
      </c>
      <c r="F6750" s="430">
        <f t="shared" si="947"/>
        <v>0.67861066375927714</v>
      </c>
      <c r="G6750" s="439">
        <f t="shared" si="953"/>
        <v>67.47</v>
      </c>
      <c r="H6750" s="435">
        <f t="shared" si="948"/>
        <v>0.67861066375927714</v>
      </c>
      <c r="I6750" s="577">
        <f t="shared" si="953"/>
        <v>67.47</v>
      </c>
      <c r="J6750" s="573">
        <f t="shared" si="949"/>
        <v>1.0485737054622948</v>
      </c>
    </row>
    <row r="6751" spans="1:10" x14ac:dyDescent="0.25">
      <c r="A6751">
        <f t="shared" si="950"/>
        <v>0.67480012890997076</v>
      </c>
      <c r="B6751" s="2">
        <f t="shared" si="945"/>
        <v>67.479999999997617</v>
      </c>
      <c r="C6751" s="428">
        <f t="shared" si="951"/>
        <v>67.48</v>
      </c>
      <c r="D6751" s="425">
        <f t="shared" si="946"/>
        <v>0.67480012890999475</v>
      </c>
      <c r="E6751" s="433">
        <f t="shared" si="952"/>
        <v>67.48</v>
      </c>
      <c r="F6751" s="430">
        <f t="shared" si="947"/>
        <v>0.67870889512806165</v>
      </c>
      <c r="G6751" s="439">
        <f t="shared" si="953"/>
        <v>67.48</v>
      </c>
      <c r="H6751" s="435">
        <f t="shared" si="948"/>
        <v>0.67870889512806165</v>
      </c>
      <c r="I6751" s="577">
        <f t="shared" si="953"/>
        <v>67.48</v>
      </c>
      <c r="J6751" s="573">
        <f t="shared" si="949"/>
        <v>1.0486597278301182</v>
      </c>
    </row>
    <row r="6752" spans="1:10" x14ac:dyDescent="0.25">
      <c r="A6752">
        <f t="shared" si="950"/>
        <v>0.67490012869834248</v>
      </c>
      <c r="B6752" s="2">
        <f t="shared" ref="B6752:B6815" si="954">B6751+0.01</f>
        <v>67.489999999997622</v>
      </c>
      <c r="C6752" s="428">
        <f t="shared" si="951"/>
        <v>67.489999999999995</v>
      </c>
      <c r="D6752" s="425">
        <f t="shared" si="946"/>
        <v>0.67490012869836624</v>
      </c>
      <c r="E6752" s="433">
        <f t="shared" si="952"/>
        <v>67.489999999999995</v>
      </c>
      <c r="F6752" s="430">
        <f t="shared" si="947"/>
        <v>0.67880712735913662</v>
      </c>
      <c r="G6752" s="439">
        <f t="shared" si="953"/>
        <v>67.489999999999995</v>
      </c>
      <c r="H6752" s="435">
        <f t="shared" si="948"/>
        <v>0.67880712735913662</v>
      </c>
      <c r="I6752" s="577">
        <f t="shared" si="953"/>
        <v>67.489999999999995</v>
      </c>
      <c r="J6752" s="573">
        <f t="shared" si="949"/>
        <v>1.0487457512430369</v>
      </c>
    </row>
    <row r="6753" spans="1:10" x14ac:dyDescent="0.25">
      <c r="A6753">
        <f t="shared" si="950"/>
        <v>0.67500012848707258</v>
      </c>
      <c r="B6753" s="2">
        <f t="shared" si="954"/>
        <v>67.499999999997627</v>
      </c>
      <c r="C6753" s="428">
        <f t="shared" si="951"/>
        <v>67.5</v>
      </c>
      <c r="D6753" s="425">
        <f t="shared" si="946"/>
        <v>0.67500012848709623</v>
      </c>
      <c r="E6753" s="433">
        <f t="shared" si="952"/>
        <v>67.5</v>
      </c>
      <c r="F6753" s="430">
        <f t="shared" si="947"/>
        <v>0.67890536045205863</v>
      </c>
      <c r="G6753" s="439">
        <f t="shared" si="953"/>
        <v>67.5</v>
      </c>
      <c r="H6753" s="435">
        <f t="shared" si="948"/>
        <v>0.67890536045205863</v>
      </c>
      <c r="I6753" s="577">
        <f t="shared" si="953"/>
        <v>67.5</v>
      </c>
      <c r="J6753" s="573">
        <f t="shared" si="949"/>
        <v>1.0488317757009344</v>
      </c>
    </row>
    <row r="6754" spans="1:10" x14ac:dyDescent="0.25">
      <c r="A6754">
        <f t="shared" si="950"/>
        <v>0.67510012827616017</v>
      </c>
      <c r="B6754" s="2">
        <f t="shared" si="954"/>
        <v>67.509999999997632</v>
      </c>
      <c r="C6754" s="428">
        <f t="shared" si="951"/>
        <v>67.510000000000005</v>
      </c>
      <c r="D6754" s="425">
        <f t="shared" si="946"/>
        <v>0.67510012827618404</v>
      </c>
      <c r="E6754" s="433">
        <f t="shared" si="952"/>
        <v>67.510000000000005</v>
      </c>
      <c r="F6754" s="430">
        <f t="shared" si="947"/>
        <v>0.67900359440638347</v>
      </c>
      <c r="G6754" s="439">
        <f t="shared" si="953"/>
        <v>67.510000000000005</v>
      </c>
      <c r="H6754" s="435">
        <f t="shared" si="948"/>
        <v>0.67900359440638347</v>
      </c>
      <c r="I6754" s="577">
        <f t="shared" si="953"/>
        <v>67.510000000000005</v>
      </c>
      <c r="J6754" s="573">
        <f t="shared" si="949"/>
        <v>1.0489178012036933</v>
      </c>
    </row>
    <row r="6755" spans="1:10" x14ac:dyDescent="0.25">
      <c r="A6755">
        <f t="shared" si="950"/>
        <v>0.67520012806560503</v>
      </c>
      <c r="B6755" s="2">
        <f t="shared" si="954"/>
        <v>67.519999999997637</v>
      </c>
      <c r="C6755" s="428">
        <f t="shared" si="951"/>
        <v>67.52</v>
      </c>
      <c r="D6755" s="425">
        <f t="shared" si="946"/>
        <v>0.67520012806562857</v>
      </c>
      <c r="E6755" s="433">
        <f t="shared" si="952"/>
        <v>67.52</v>
      </c>
      <c r="F6755" s="430">
        <f t="shared" si="947"/>
        <v>0.67910182922166773</v>
      </c>
      <c r="G6755" s="439">
        <f t="shared" si="953"/>
        <v>67.52</v>
      </c>
      <c r="H6755" s="435">
        <f t="shared" si="948"/>
        <v>0.67910182922166773</v>
      </c>
      <c r="I6755" s="577">
        <f t="shared" si="953"/>
        <v>67.52</v>
      </c>
      <c r="J6755" s="573">
        <f t="shared" si="949"/>
        <v>1.0490038277511962</v>
      </c>
    </row>
    <row r="6756" spans="1:10" x14ac:dyDescent="0.25">
      <c r="A6756">
        <f t="shared" si="950"/>
        <v>0.67530012785540638</v>
      </c>
      <c r="B6756" s="2">
        <f t="shared" si="954"/>
        <v>67.529999999997642</v>
      </c>
      <c r="C6756" s="428">
        <f t="shared" si="951"/>
        <v>67.53</v>
      </c>
      <c r="D6756" s="425">
        <f t="shared" si="946"/>
        <v>0.67530012785543003</v>
      </c>
      <c r="E6756" s="433">
        <f t="shared" si="952"/>
        <v>67.53</v>
      </c>
      <c r="F6756" s="430">
        <f t="shared" si="947"/>
        <v>0.67920006489746776</v>
      </c>
      <c r="G6756" s="439">
        <f t="shared" si="953"/>
        <v>67.53</v>
      </c>
      <c r="H6756" s="435">
        <f t="shared" si="948"/>
        <v>0.67920006489746776</v>
      </c>
      <c r="I6756" s="577">
        <f t="shared" si="953"/>
        <v>67.53</v>
      </c>
      <c r="J6756" s="573">
        <f t="shared" si="949"/>
        <v>1.0490898553433259</v>
      </c>
    </row>
    <row r="6757" spans="1:10" x14ac:dyDescent="0.25">
      <c r="A6757">
        <f t="shared" si="950"/>
        <v>0.67540012764556345</v>
      </c>
      <c r="B6757" s="2">
        <f t="shared" si="954"/>
        <v>67.539999999997647</v>
      </c>
      <c r="C6757" s="428">
        <f t="shared" si="951"/>
        <v>67.540000000000006</v>
      </c>
      <c r="D6757" s="425">
        <f t="shared" si="946"/>
        <v>0.67540012764558721</v>
      </c>
      <c r="E6757" s="433">
        <f t="shared" si="952"/>
        <v>67.540000000000006</v>
      </c>
      <c r="F6757" s="430">
        <f t="shared" si="947"/>
        <v>0.67929830143334069</v>
      </c>
      <c r="G6757" s="439">
        <f t="shared" si="953"/>
        <v>67.540000000000006</v>
      </c>
      <c r="H6757" s="435">
        <f t="shared" si="948"/>
        <v>0.67929830143334069</v>
      </c>
      <c r="I6757" s="577">
        <f t="shared" si="953"/>
        <v>67.540000000000006</v>
      </c>
      <c r="J6757" s="573">
        <f t="shared" si="949"/>
        <v>1.0491758839799654</v>
      </c>
    </row>
    <row r="6758" spans="1:10" x14ac:dyDescent="0.25">
      <c r="A6758">
        <f t="shared" si="950"/>
        <v>0.67550012743607601</v>
      </c>
      <c r="B6758" s="2">
        <f t="shared" si="954"/>
        <v>67.549999999997652</v>
      </c>
      <c r="C6758" s="428">
        <f t="shared" si="951"/>
        <v>67.55</v>
      </c>
      <c r="D6758" s="425">
        <f t="shared" si="946"/>
        <v>0.67550012743609944</v>
      </c>
      <c r="E6758" s="433">
        <f t="shared" si="952"/>
        <v>67.55</v>
      </c>
      <c r="F6758" s="430">
        <f t="shared" si="947"/>
        <v>0.67939653882884343</v>
      </c>
      <c r="G6758" s="439">
        <f t="shared" si="953"/>
        <v>67.55</v>
      </c>
      <c r="H6758" s="435">
        <f t="shared" si="948"/>
        <v>0.67939653882884343</v>
      </c>
      <c r="I6758" s="577">
        <f t="shared" si="953"/>
        <v>67.55</v>
      </c>
      <c r="J6758" s="573">
        <f t="shared" si="949"/>
        <v>1.049261913660998</v>
      </c>
    </row>
    <row r="6759" spans="1:10" x14ac:dyDescent="0.25">
      <c r="A6759">
        <f t="shared" si="950"/>
        <v>0.67560012722694296</v>
      </c>
      <c r="B6759" s="2">
        <f t="shared" si="954"/>
        <v>67.559999999997657</v>
      </c>
      <c r="C6759" s="428">
        <f t="shared" si="951"/>
        <v>67.56</v>
      </c>
      <c r="D6759" s="425">
        <f t="shared" si="946"/>
        <v>0.67560012722696638</v>
      </c>
      <c r="E6759" s="433">
        <f t="shared" si="952"/>
        <v>67.56</v>
      </c>
      <c r="F6759" s="430">
        <f t="shared" si="947"/>
        <v>0.67949477708353345</v>
      </c>
      <c r="G6759" s="439">
        <f t="shared" si="953"/>
        <v>67.56</v>
      </c>
      <c r="H6759" s="435">
        <f t="shared" si="948"/>
        <v>0.67949477708353345</v>
      </c>
      <c r="I6759" s="577">
        <f t="shared" si="953"/>
        <v>67.56</v>
      </c>
      <c r="J6759" s="573">
        <f t="shared" si="949"/>
        <v>1.0493479443863061</v>
      </c>
    </row>
    <row r="6760" spans="1:10" x14ac:dyDescent="0.25">
      <c r="A6760">
        <f t="shared" si="950"/>
        <v>0.67570012701816395</v>
      </c>
      <c r="B6760" s="2">
        <f t="shared" si="954"/>
        <v>67.569999999997663</v>
      </c>
      <c r="C6760" s="428">
        <f t="shared" si="951"/>
        <v>67.569999999999993</v>
      </c>
      <c r="D6760" s="425">
        <f t="shared" si="946"/>
        <v>0.67570012701818727</v>
      </c>
      <c r="E6760" s="433">
        <f t="shared" si="952"/>
        <v>67.569999999999993</v>
      </c>
      <c r="F6760" s="430">
        <f t="shared" si="947"/>
        <v>0.67959301619696821</v>
      </c>
      <c r="G6760" s="439">
        <f t="shared" si="953"/>
        <v>67.569999999999993</v>
      </c>
      <c r="H6760" s="435">
        <f t="shared" si="948"/>
        <v>0.67959301619696821</v>
      </c>
      <c r="I6760" s="577">
        <f t="shared" si="953"/>
        <v>67.569999999999993</v>
      </c>
      <c r="J6760" s="573">
        <f t="shared" si="949"/>
        <v>1.0494339761557721</v>
      </c>
    </row>
    <row r="6761" spans="1:10" x14ac:dyDescent="0.25">
      <c r="A6761">
        <f t="shared" si="950"/>
        <v>0.67580012680973833</v>
      </c>
      <c r="B6761" s="2">
        <f t="shared" si="954"/>
        <v>67.579999999997668</v>
      </c>
      <c r="C6761" s="428">
        <f t="shared" si="951"/>
        <v>67.58</v>
      </c>
      <c r="D6761" s="425">
        <f t="shared" si="946"/>
        <v>0.67580012680976176</v>
      </c>
      <c r="E6761" s="433">
        <f t="shared" si="952"/>
        <v>67.58</v>
      </c>
      <c r="F6761" s="430">
        <f t="shared" si="947"/>
        <v>0.67969125616870563</v>
      </c>
      <c r="G6761" s="439">
        <f t="shared" si="953"/>
        <v>67.58</v>
      </c>
      <c r="H6761" s="435">
        <f t="shared" si="948"/>
        <v>0.67969125616870563</v>
      </c>
      <c r="I6761" s="577">
        <f t="shared" si="953"/>
        <v>67.58</v>
      </c>
      <c r="J6761" s="573">
        <f t="shared" si="949"/>
        <v>1.0495200089692802</v>
      </c>
    </row>
    <row r="6762" spans="1:10" x14ac:dyDescent="0.25">
      <c r="A6762">
        <f t="shared" si="950"/>
        <v>0.67590012660166543</v>
      </c>
      <c r="B6762" s="2">
        <f t="shared" si="954"/>
        <v>67.589999999997673</v>
      </c>
      <c r="C6762" s="428">
        <f t="shared" si="951"/>
        <v>67.59</v>
      </c>
      <c r="D6762" s="425">
        <f t="shared" si="946"/>
        <v>0.67590012660168874</v>
      </c>
      <c r="E6762" s="433">
        <f t="shared" si="952"/>
        <v>67.59</v>
      </c>
      <c r="F6762" s="430">
        <f t="shared" si="947"/>
        <v>0.6797894969983036</v>
      </c>
      <c r="G6762" s="439">
        <f t="shared" si="953"/>
        <v>67.59</v>
      </c>
      <c r="H6762" s="435">
        <f t="shared" si="948"/>
        <v>0.6797894969983036</v>
      </c>
      <c r="I6762" s="577">
        <f t="shared" si="953"/>
        <v>67.59</v>
      </c>
      <c r="J6762" s="573">
        <f t="shared" si="949"/>
        <v>1.0496060428267127</v>
      </c>
    </row>
    <row r="6763" spans="1:10" x14ac:dyDescent="0.25">
      <c r="A6763">
        <f t="shared" si="950"/>
        <v>0.6760001263939448</v>
      </c>
      <c r="B6763" s="2">
        <f t="shared" si="954"/>
        <v>67.599999999997678</v>
      </c>
      <c r="C6763" s="428">
        <f t="shared" si="951"/>
        <v>67.599999999999994</v>
      </c>
      <c r="D6763" s="425">
        <f t="shared" si="946"/>
        <v>0.67600012639396789</v>
      </c>
      <c r="E6763" s="433">
        <f t="shared" si="952"/>
        <v>67.599999999999994</v>
      </c>
      <c r="F6763" s="430">
        <f t="shared" si="947"/>
        <v>0.67988773868532038</v>
      </c>
      <c r="G6763" s="439">
        <f t="shared" si="953"/>
        <v>67.599999999999994</v>
      </c>
      <c r="H6763" s="435">
        <f t="shared" si="948"/>
        <v>0.67988773868532038</v>
      </c>
      <c r="I6763" s="577">
        <f t="shared" si="953"/>
        <v>67.599999999999994</v>
      </c>
      <c r="J6763" s="573">
        <f t="shared" si="949"/>
        <v>1.0496920777279521</v>
      </c>
    </row>
    <row r="6764" spans="1:10" x14ac:dyDescent="0.25">
      <c r="A6764">
        <f t="shared" si="950"/>
        <v>0.67610012618657567</v>
      </c>
      <c r="B6764" s="2">
        <f t="shared" si="954"/>
        <v>67.609999999997683</v>
      </c>
      <c r="C6764" s="428">
        <f t="shared" si="951"/>
        <v>67.61</v>
      </c>
      <c r="D6764" s="425">
        <f t="shared" si="946"/>
        <v>0.67610012618659876</v>
      </c>
      <c r="E6764" s="433">
        <f t="shared" si="952"/>
        <v>67.61</v>
      </c>
      <c r="F6764" s="430">
        <f t="shared" si="947"/>
        <v>0.67998598122931464</v>
      </c>
      <c r="G6764" s="439">
        <f t="shared" si="953"/>
        <v>67.61</v>
      </c>
      <c r="H6764" s="435">
        <f t="shared" si="948"/>
        <v>0.67998598122931464</v>
      </c>
      <c r="I6764" s="577">
        <f t="shared" si="953"/>
        <v>67.61</v>
      </c>
      <c r="J6764" s="573">
        <f t="shared" si="949"/>
        <v>1.0497781136728821</v>
      </c>
    </row>
    <row r="6765" spans="1:10" x14ac:dyDescent="0.25">
      <c r="A6765">
        <f t="shared" si="950"/>
        <v>0.67620012597955748</v>
      </c>
      <c r="B6765" s="2">
        <f t="shared" si="954"/>
        <v>67.619999999997688</v>
      </c>
      <c r="C6765" s="428">
        <f t="shared" si="951"/>
        <v>67.62</v>
      </c>
      <c r="D6765" s="425">
        <f t="shared" si="946"/>
        <v>0.67620012597958057</v>
      </c>
      <c r="E6765" s="433">
        <f t="shared" si="952"/>
        <v>67.62</v>
      </c>
      <c r="F6765" s="430">
        <f t="shared" si="947"/>
        <v>0.68008422462984486</v>
      </c>
      <c r="G6765" s="439">
        <f t="shared" si="953"/>
        <v>67.62</v>
      </c>
      <c r="H6765" s="435">
        <f t="shared" si="948"/>
        <v>0.68008422462984486</v>
      </c>
      <c r="I6765" s="577">
        <f t="shared" si="953"/>
        <v>67.62</v>
      </c>
      <c r="J6765" s="573">
        <f t="shared" si="949"/>
        <v>1.0498641506613855</v>
      </c>
    </row>
    <row r="6766" spans="1:10" x14ac:dyDescent="0.25">
      <c r="A6766">
        <f t="shared" si="950"/>
        <v>0.67630012577288945</v>
      </c>
      <c r="B6766" s="2">
        <f t="shared" si="954"/>
        <v>67.629999999997693</v>
      </c>
      <c r="C6766" s="428">
        <f t="shared" si="951"/>
        <v>67.63</v>
      </c>
      <c r="D6766" s="425">
        <f t="shared" si="946"/>
        <v>0.67630012577291243</v>
      </c>
      <c r="E6766" s="433">
        <f t="shared" si="952"/>
        <v>67.63</v>
      </c>
      <c r="F6766" s="430">
        <f t="shared" si="947"/>
        <v>0.68018246888647016</v>
      </c>
      <c r="G6766" s="439">
        <f t="shared" si="953"/>
        <v>67.63</v>
      </c>
      <c r="H6766" s="435">
        <f t="shared" si="948"/>
        <v>0.68018246888647016</v>
      </c>
      <c r="I6766" s="577">
        <f t="shared" si="953"/>
        <v>67.63</v>
      </c>
      <c r="J6766" s="573">
        <f t="shared" si="949"/>
        <v>1.0499501886933451</v>
      </c>
    </row>
    <row r="6767" spans="1:10" x14ac:dyDescent="0.25">
      <c r="A6767">
        <f t="shared" si="950"/>
        <v>0.67640012556657114</v>
      </c>
      <c r="B6767" s="2">
        <f t="shared" si="954"/>
        <v>67.639999999997698</v>
      </c>
      <c r="C6767" s="428">
        <f t="shared" si="951"/>
        <v>67.64</v>
      </c>
      <c r="D6767" s="425">
        <f t="shared" si="946"/>
        <v>0.67640012556659412</v>
      </c>
      <c r="E6767" s="433">
        <f t="shared" si="952"/>
        <v>67.64</v>
      </c>
      <c r="F6767" s="430">
        <f t="shared" si="947"/>
        <v>0.68028071399874979</v>
      </c>
      <c r="G6767" s="439">
        <f t="shared" si="953"/>
        <v>67.64</v>
      </c>
      <c r="H6767" s="435">
        <f t="shared" si="948"/>
        <v>0.68028071399874979</v>
      </c>
      <c r="I6767" s="577">
        <f t="shared" si="953"/>
        <v>67.64</v>
      </c>
      <c r="J6767" s="573">
        <f t="shared" si="949"/>
        <v>1.0500362277686446</v>
      </c>
    </row>
    <row r="6768" spans="1:10" x14ac:dyDescent="0.25">
      <c r="A6768">
        <f t="shared" si="950"/>
        <v>0.676500125360602</v>
      </c>
      <c r="B6768" s="2">
        <f t="shared" si="954"/>
        <v>67.649999999997704</v>
      </c>
      <c r="C6768" s="428">
        <f t="shared" si="951"/>
        <v>67.650000000000006</v>
      </c>
      <c r="D6768" s="425">
        <f t="shared" si="946"/>
        <v>0.67650012536062498</v>
      </c>
      <c r="E6768" s="433">
        <f t="shared" si="952"/>
        <v>67.650000000000006</v>
      </c>
      <c r="F6768" s="430">
        <f t="shared" si="947"/>
        <v>0.68037895996624309</v>
      </c>
      <c r="G6768" s="439">
        <f t="shared" si="953"/>
        <v>67.650000000000006</v>
      </c>
      <c r="H6768" s="435">
        <f t="shared" si="948"/>
        <v>0.68037895996624309</v>
      </c>
      <c r="I6768" s="577">
        <f t="shared" si="953"/>
        <v>67.650000000000006</v>
      </c>
      <c r="J6768" s="573">
        <f t="shared" si="949"/>
        <v>1.0501222678871662</v>
      </c>
    </row>
    <row r="6769" spans="1:10" x14ac:dyDescent="0.25">
      <c r="A6769">
        <f t="shared" si="950"/>
        <v>0.67660012515498125</v>
      </c>
      <c r="B6769" s="2">
        <f t="shared" si="954"/>
        <v>67.659999999997709</v>
      </c>
      <c r="C6769" s="428">
        <f t="shared" si="951"/>
        <v>67.66</v>
      </c>
      <c r="D6769" s="425">
        <f t="shared" si="946"/>
        <v>0.67660012515500423</v>
      </c>
      <c r="E6769" s="433">
        <f t="shared" si="952"/>
        <v>67.66</v>
      </c>
      <c r="F6769" s="430">
        <f t="shared" si="947"/>
        <v>0.68047720678850976</v>
      </c>
      <c r="G6769" s="439">
        <f t="shared" si="953"/>
        <v>67.66</v>
      </c>
      <c r="H6769" s="435">
        <f t="shared" si="948"/>
        <v>0.68047720678850976</v>
      </c>
      <c r="I6769" s="577">
        <f t="shared" si="953"/>
        <v>67.66</v>
      </c>
      <c r="J6769" s="573">
        <f t="shared" si="949"/>
        <v>1.050208309048793</v>
      </c>
    </row>
    <row r="6770" spans="1:10" x14ac:dyDescent="0.25">
      <c r="A6770">
        <f t="shared" si="950"/>
        <v>0.67670012494970855</v>
      </c>
      <c r="B6770" s="2">
        <f t="shared" si="954"/>
        <v>67.669999999997714</v>
      </c>
      <c r="C6770" s="428">
        <f t="shared" si="951"/>
        <v>67.67</v>
      </c>
      <c r="D6770" s="425">
        <f t="shared" si="946"/>
        <v>0.67670012494973142</v>
      </c>
      <c r="E6770" s="433">
        <f t="shared" si="952"/>
        <v>67.67</v>
      </c>
      <c r="F6770" s="430">
        <f t="shared" si="947"/>
        <v>0.6805754544651097</v>
      </c>
      <c r="G6770" s="439">
        <f t="shared" si="953"/>
        <v>67.67</v>
      </c>
      <c r="H6770" s="435">
        <f t="shared" si="948"/>
        <v>0.6805754544651097</v>
      </c>
      <c r="I6770" s="577">
        <f t="shared" si="953"/>
        <v>67.67</v>
      </c>
      <c r="J6770" s="573">
        <f t="shared" si="949"/>
        <v>1.0502943512534091</v>
      </c>
    </row>
    <row r="6771" spans="1:10" x14ac:dyDescent="0.25">
      <c r="A6771">
        <f t="shared" si="950"/>
        <v>0.6768001247447829</v>
      </c>
      <c r="B6771" s="2">
        <f t="shared" si="954"/>
        <v>67.679999999997719</v>
      </c>
      <c r="C6771" s="428">
        <f t="shared" si="951"/>
        <v>67.680000000000007</v>
      </c>
      <c r="D6771" s="425">
        <f t="shared" si="946"/>
        <v>0.67680012474480578</v>
      </c>
      <c r="E6771" s="433">
        <f t="shared" si="952"/>
        <v>67.680000000000007</v>
      </c>
      <c r="F6771" s="430">
        <f t="shared" si="947"/>
        <v>0.68067370299560326</v>
      </c>
      <c r="G6771" s="439">
        <f t="shared" si="953"/>
        <v>67.680000000000007</v>
      </c>
      <c r="H6771" s="435">
        <f t="shared" si="948"/>
        <v>0.68067370299560326</v>
      </c>
      <c r="I6771" s="577">
        <f t="shared" si="953"/>
        <v>67.680000000000007</v>
      </c>
      <c r="J6771" s="573">
        <f t="shared" si="949"/>
        <v>1.0503803945008967</v>
      </c>
    </row>
    <row r="6772" spans="1:10" x14ac:dyDescent="0.25">
      <c r="A6772">
        <f t="shared" si="950"/>
        <v>0.67690012454020398</v>
      </c>
      <c r="B6772" s="2">
        <f t="shared" si="954"/>
        <v>67.689999999997724</v>
      </c>
      <c r="C6772" s="428">
        <f t="shared" si="951"/>
        <v>67.69</v>
      </c>
      <c r="D6772" s="425">
        <f t="shared" si="946"/>
        <v>0.67690012454022674</v>
      </c>
      <c r="E6772" s="433">
        <f t="shared" si="952"/>
        <v>67.69</v>
      </c>
      <c r="F6772" s="430">
        <f t="shared" si="947"/>
        <v>0.68077195237955024</v>
      </c>
      <c r="G6772" s="439">
        <f t="shared" si="953"/>
        <v>67.69</v>
      </c>
      <c r="H6772" s="435">
        <f t="shared" si="948"/>
        <v>0.68077195237955024</v>
      </c>
      <c r="I6772" s="577">
        <f t="shared" si="953"/>
        <v>67.69</v>
      </c>
      <c r="J6772" s="573">
        <f t="shared" si="949"/>
        <v>1.0504664387911391</v>
      </c>
    </row>
    <row r="6773" spans="1:10" x14ac:dyDescent="0.25">
      <c r="A6773">
        <f t="shared" si="950"/>
        <v>0.67700012433597112</v>
      </c>
      <c r="B6773" s="2">
        <f t="shared" si="954"/>
        <v>67.699999999997729</v>
      </c>
      <c r="C6773" s="428">
        <f t="shared" si="951"/>
        <v>67.7</v>
      </c>
      <c r="D6773" s="425">
        <f t="shared" si="946"/>
        <v>0.67700012433599399</v>
      </c>
      <c r="E6773" s="433">
        <f t="shared" si="952"/>
        <v>67.7</v>
      </c>
      <c r="F6773" s="430">
        <f t="shared" si="947"/>
        <v>0.68087020261651199</v>
      </c>
      <c r="G6773" s="439">
        <f t="shared" si="953"/>
        <v>67.7</v>
      </c>
      <c r="H6773" s="435">
        <f t="shared" si="948"/>
        <v>0.68087020261651199</v>
      </c>
      <c r="I6773" s="577">
        <f t="shared" si="953"/>
        <v>67.7</v>
      </c>
      <c r="J6773" s="573">
        <f t="shared" si="949"/>
        <v>1.0505524841240195</v>
      </c>
    </row>
    <row r="6774" spans="1:10" x14ac:dyDescent="0.25">
      <c r="A6774">
        <f t="shared" si="950"/>
        <v>0.67710012413208387</v>
      </c>
      <c r="B6774" s="2">
        <f t="shared" si="954"/>
        <v>67.709999999997734</v>
      </c>
      <c r="C6774" s="428">
        <f t="shared" si="951"/>
        <v>67.709999999999994</v>
      </c>
      <c r="D6774" s="425">
        <f t="shared" si="946"/>
        <v>0.67710012413210641</v>
      </c>
      <c r="E6774" s="433">
        <f t="shared" si="952"/>
        <v>67.709999999999994</v>
      </c>
      <c r="F6774" s="430">
        <f t="shared" si="947"/>
        <v>0.68096845370604864</v>
      </c>
      <c r="G6774" s="439">
        <f t="shared" si="953"/>
        <v>67.709999999999994</v>
      </c>
      <c r="H6774" s="435">
        <f t="shared" si="948"/>
        <v>0.68096845370604864</v>
      </c>
      <c r="I6774" s="577">
        <f t="shared" si="953"/>
        <v>67.709999999999994</v>
      </c>
      <c r="J6774" s="573">
        <f t="shared" si="949"/>
        <v>1.050638530499421</v>
      </c>
    </row>
    <row r="6775" spans="1:10" x14ac:dyDescent="0.25">
      <c r="A6775">
        <f t="shared" si="950"/>
        <v>0.67720012392854123</v>
      </c>
      <c r="B6775" s="2">
        <f t="shared" si="954"/>
        <v>67.719999999997739</v>
      </c>
      <c r="C6775" s="428">
        <f t="shared" si="951"/>
        <v>67.72</v>
      </c>
      <c r="D6775" s="425">
        <f t="shared" si="946"/>
        <v>0.67720012392856377</v>
      </c>
      <c r="E6775" s="433">
        <f t="shared" si="952"/>
        <v>67.72</v>
      </c>
      <c r="F6775" s="430">
        <f t="shared" si="947"/>
        <v>0.68106670564772187</v>
      </c>
      <c r="G6775" s="439">
        <f t="shared" si="953"/>
        <v>67.72</v>
      </c>
      <c r="H6775" s="435">
        <f t="shared" si="948"/>
        <v>0.68106670564772187</v>
      </c>
      <c r="I6775" s="577">
        <f t="shared" si="953"/>
        <v>67.72</v>
      </c>
      <c r="J6775" s="573">
        <f t="shared" si="949"/>
        <v>1.050724577917227</v>
      </c>
    </row>
    <row r="6776" spans="1:10" x14ac:dyDescent="0.25">
      <c r="A6776">
        <f t="shared" si="950"/>
        <v>0.67730012372534298</v>
      </c>
      <c r="B6776" s="2">
        <f t="shared" si="954"/>
        <v>67.729999999997744</v>
      </c>
      <c r="C6776" s="428">
        <f t="shared" si="951"/>
        <v>67.73</v>
      </c>
      <c r="D6776" s="425">
        <f t="shared" si="946"/>
        <v>0.67730012372536552</v>
      </c>
      <c r="E6776" s="433">
        <f t="shared" si="952"/>
        <v>67.73</v>
      </c>
      <c r="F6776" s="430">
        <f t="shared" si="947"/>
        <v>0.68116495844109259</v>
      </c>
      <c r="G6776" s="439">
        <f t="shared" si="953"/>
        <v>67.73</v>
      </c>
      <c r="H6776" s="435">
        <f t="shared" si="948"/>
        <v>0.68116495844109259</v>
      </c>
      <c r="I6776" s="577">
        <f t="shared" si="953"/>
        <v>67.73</v>
      </c>
      <c r="J6776" s="573">
        <f t="shared" si="949"/>
        <v>1.0508106263773205</v>
      </c>
    </row>
    <row r="6777" spans="1:10" x14ac:dyDescent="0.25">
      <c r="A6777">
        <f t="shared" si="950"/>
        <v>0.67740012352248835</v>
      </c>
      <c r="B6777" s="2">
        <f t="shared" si="954"/>
        <v>67.73999999999775</v>
      </c>
      <c r="C6777" s="428">
        <f t="shared" si="951"/>
        <v>67.739999999999995</v>
      </c>
      <c r="D6777" s="425">
        <f t="shared" si="946"/>
        <v>0.67740012352251078</v>
      </c>
      <c r="E6777" s="433">
        <f t="shared" si="952"/>
        <v>67.739999999999995</v>
      </c>
      <c r="F6777" s="430">
        <f t="shared" si="947"/>
        <v>0.68126321208572227</v>
      </c>
      <c r="G6777" s="439">
        <f t="shared" si="953"/>
        <v>67.739999999999995</v>
      </c>
      <c r="H6777" s="435">
        <f t="shared" si="948"/>
        <v>0.68126321208572227</v>
      </c>
      <c r="I6777" s="577">
        <f t="shared" si="953"/>
        <v>67.739999999999995</v>
      </c>
      <c r="J6777" s="573">
        <f t="shared" si="949"/>
        <v>1.0508966758795848</v>
      </c>
    </row>
    <row r="6778" spans="1:10" x14ac:dyDescent="0.25">
      <c r="A6778">
        <f t="shared" si="950"/>
        <v>0.67750012331997678</v>
      </c>
      <c r="B6778" s="2">
        <f t="shared" si="954"/>
        <v>67.749999999997755</v>
      </c>
      <c r="C6778" s="428">
        <f t="shared" si="951"/>
        <v>67.75</v>
      </c>
      <c r="D6778" s="425">
        <f t="shared" si="946"/>
        <v>0.67750012331999931</v>
      </c>
      <c r="E6778" s="433">
        <f t="shared" si="952"/>
        <v>67.75</v>
      </c>
      <c r="F6778" s="430">
        <f t="shared" si="947"/>
        <v>0.68136146658117314</v>
      </c>
      <c r="G6778" s="439">
        <f t="shared" si="953"/>
        <v>67.75</v>
      </c>
      <c r="H6778" s="435">
        <f t="shared" si="948"/>
        <v>0.68136146658117314</v>
      </c>
      <c r="I6778" s="577">
        <f t="shared" si="953"/>
        <v>67.75</v>
      </c>
      <c r="J6778" s="573">
        <f t="shared" si="949"/>
        <v>1.0509827264239029</v>
      </c>
    </row>
    <row r="6779" spans="1:10" x14ac:dyDescent="0.25">
      <c r="A6779">
        <f t="shared" si="950"/>
        <v>0.67760012311780771</v>
      </c>
      <c r="B6779" s="2">
        <f t="shared" si="954"/>
        <v>67.75999999999776</v>
      </c>
      <c r="C6779" s="428">
        <f t="shared" si="951"/>
        <v>67.760000000000005</v>
      </c>
      <c r="D6779" s="425">
        <f t="shared" si="946"/>
        <v>0.67760012311783013</v>
      </c>
      <c r="E6779" s="433">
        <f t="shared" si="952"/>
        <v>67.760000000000005</v>
      </c>
      <c r="F6779" s="430">
        <f t="shared" si="947"/>
        <v>0.68145972192700688</v>
      </c>
      <c r="G6779" s="439">
        <f t="shared" si="953"/>
        <v>67.760000000000005</v>
      </c>
      <c r="H6779" s="435">
        <f t="shared" si="948"/>
        <v>0.68145972192700688</v>
      </c>
      <c r="I6779" s="577">
        <f t="shared" si="953"/>
        <v>67.760000000000005</v>
      </c>
      <c r="J6779" s="573">
        <f t="shared" si="949"/>
        <v>1.0510687780101584</v>
      </c>
    </row>
    <row r="6780" spans="1:10" x14ac:dyDescent="0.25">
      <c r="A6780">
        <f t="shared" si="950"/>
        <v>0.67770012291598036</v>
      </c>
      <c r="B6780" s="2">
        <f t="shared" si="954"/>
        <v>67.769999999997765</v>
      </c>
      <c r="C6780" s="428">
        <f t="shared" si="951"/>
        <v>67.77</v>
      </c>
      <c r="D6780" s="425">
        <f t="shared" si="946"/>
        <v>0.67770012291600279</v>
      </c>
      <c r="E6780" s="433">
        <f t="shared" si="952"/>
        <v>67.77</v>
      </c>
      <c r="F6780" s="430">
        <f t="shared" si="947"/>
        <v>0.68155797812278573</v>
      </c>
      <c r="G6780" s="439">
        <f t="shared" si="953"/>
        <v>67.77</v>
      </c>
      <c r="H6780" s="435">
        <f t="shared" si="948"/>
        <v>0.68155797812278573</v>
      </c>
      <c r="I6780" s="577">
        <f t="shared" si="953"/>
        <v>67.77</v>
      </c>
      <c r="J6780" s="573">
        <f t="shared" si="949"/>
        <v>1.0511548306382341</v>
      </c>
    </row>
    <row r="6781" spans="1:10" x14ac:dyDescent="0.25">
      <c r="A6781">
        <f t="shared" si="950"/>
        <v>0.6778001227144943</v>
      </c>
      <c r="B6781" s="2">
        <f t="shared" si="954"/>
        <v>67.77999999999777</v>
      </c>
      <c r="C6781" s="428">
        <f t="shared" si="951"/>
        <v>67.78</v>
      </c>
      <c r="D6781" s="425">
        <f t="shared" si="946"/>
        <v>0.67780012271451673</v>
      </c>
      <c r="E6781" s="433">
        <f t="shared" si="952"/>
        <v>67.78</v>
      </c>
      <c r="F6781" s="430">
        <f t="shared" si="947"/>
        <v>0.68165623516807217</v>
      </c>
      <c r="G6781" s="439">
        <f t="shared" si="953"/>
        <v>67.78</v>
      </c>
      <c r="H6781" s="435">
        <f t="shared" si="948"/>
        <v>0.68165623516807217</v>
      </c>
      <c r="I6781" s="577">
        <f t="shared" si="953"/>
        <v>67.78</v>
      </c>
      <c r="J6781" s="573">
        <f t="shared" si="949"/>
        <v>1.0512408843080141</v>
      </c>
    </row>
    <row r="6782" spans="1:10" x14ac:dyDescent="0.25">
      <c r="A6782">
        <f t="shared" si="950"/>
        <v>0.67790012251334908</v>
      </c>
      <c r="B6782" s="2">
        <f t="shared" si="954"/>
        <v>67.789999999997775</v>
      </c>
      <c r="C6782" s="428">
        <f t="shared" si="951"/>
        <v>67.790000000000006</v>
      </c>
      <c r="D6782" s="425">
        <f t="shared" si="946"/>
        <v>0.67790012251337151</v>
      </c>
      <c r="E6782" s="433">
        <f t="shared" si="952"/>
        <v>67.790000000000006</v>
      </c>
      <c r="F6782" s="430">
        <f t="shared" si="947"/>
        <v>0.68175449306242897</v>
      </c>
      <c r="G6782" s="439">
        <f t="shared" si="953"/>
        <v>67.790000000000006</v>
      </c>
      <c r="H6782" s="435">
        <f t="shared" si="948"/>
        <v>0.68175449306242897</v>
      </c>
      <c r="I6782" s="577">
        <f t="shared" si="953"/>
        <v>67.790000000000006</v>
      </c>
      <c r="J6782" s="573">
        <f t="shared" si="949"/>
        <v>1.0513269390193809</v>
      </c>
    </row>
    <row r="6783" spans="1:10" x14ac:dyDescent="0.25">
      <c r="A6783">
        <f t="shared" si="950"/>
        <v>0.67800012231254381</v>
      </c>
      <c r="B6783" s="2">
        <f t="shared" si="954"/>
        <v>67.79999999999778</v>
      </c>
      <c r="C6783" s="428">
        <f t="shared" si="951"/>
        <v>67.8</v>
      </c>
      <c r="D6783" s="425">
        <f t="shared" si="946"/>
        <v>0.67800012231256601</v>
      </c>
      <c r="E6783" s="433">
        <f t="shared" si="952"/>
        <v>67.8</v>
      </c>
      <c r="F6783" s="430">
        <f t="shared" si="947"/>
        <v>0.68185275180541893</v>
      </c>
      <c r="G6783" s="439">
        <f t="shared" si="953"/>
        <v>67.8</v>
      </c>
      <c r="H6783" s="435">
        <f t="shared" si="948"/>
        <v>0.68185275180541893</v>
      </c>
      <c r="I6783" s="577">
        <f t="shared" si="953"/>
        <v>67.8</v>
      </c>
      <c r="J6783" s="573">
        <f t="shared" si="949"/>
        <v>1.0514129947722182</v>
      </c>
    </row>
    <row r="6784" spans="1:10" x14ac:dyDescent="0.25">
      <c r="A6784">
        <f t="shared" si="950"/>
        <v>0.67810012211207804</v>
      </c>
      <c r="B6784" s="2">
        <f t="shared" si="954"/>
        <v>67.809999999997785</v>
      </c>
      <c r="C6784" s="428">
        <f t="shared" si="951"/>
        <v>67.81</v>
      </c>
      <c r="D6784" s="425">
        <f t="shared" si="946"/>
        <v>0.67810012211210025</v>
      </c>
      <c r="E6784" s="433">
        <f t="shared" si="952"/>
        <v>67.81</v>
      </c>
      <c r="F6784" s="430">
        <f t="shared" si="947"/>
        <v>0.6819510113966053</v>
      </c>
      <c r="G6784" s="439">
        <f t="shared" si="953"/>
        <v>67.81</v>
      </c>
      <c r="H6784" s="435">
        <f t="shared" si="948"/>
        <v>0.6819510113966053</v>
      </c>
      <c r="I6784" s="577">
        <f t="shared" si="953"/>
        <v>67.81</v>
      </c>
      <c r="J6784" s="573">
        <f t="shared" si="949"/>
        <v>1.0514990515664089</v>
      </c>
    </row>
    <row r="6785" spans="1:10" x14ac:dyDescent="0.25">
      <c r="A6785">
        <f t="shared" si="950"/>
        <v>0.67820012191195111</v>
      </c>
      <c r="B6785" s="2">
        <f t="shared" si="954"/>
        <v>67.81999999999779</v>
      </c>
      <c r="C6785" s="428">
        <f t="shared" si="951"/>
        <v>67.819999999999993</v>
      </c>
      <c r="D6785" s="425">
        <f t="shared" si="946"/>
        <v>0.67820012191197321</v>
      </c>
      <c r="E6785" s="433">
        <f t="shared" si="952"/>
        <v>67.819999999999993</v>
      </c>
      <c r="F6785" s="430">
        <f t="shared" si="947"/>
        <v>0.68204927183555153</v>
      </c>
      <c r="G6785" s="439">
        <f t="shared" si="953"/>
        <v>67.819999999999993</v>
      </c>
      <c r="H6785" s="435">
        <f t="shared" si="948"/>
        <v>0.68204927183555153</v>
      </c>
      <c r="I6785" s="577">
        <f t="shared" si="953"/>
        <v>67.819999999999993</v>
      </c>
      <c r="J6785" s="573">
        <f t="shared" si="949"/>
        <v>1.0515851094018371</v>
      </c>
    </row>
    <row r="6786" spans="1:10" x14ac:dyDescent="0.25">
      <c r="A6786">
        <f t="shared" si="950"/>
        <v>0.67830012171216258</v>
      </c>
      <c r="B6786" s="2">
        <f t="shared" si="954"/>
        <v>67.829999999997796</v>
      </c>
      <c r="C6786" s="428">
        <f t="shared" si="951"/>
        <v>67.83</v>
      </c>
      <c r="D6786" s="425">
        <f t="shared" si="946"/>
        <v>0.67830012171218468</v>
      </c>
      <c r="E6786" s="433">
        <f t="shared" si="952"/>
        <v>67.83</v>
      </c>
      <c r="F6786" s="430">
        <f t="shared" si="947"/>
        <v>0.68214753312182119</v>
      </c>
      <c r="G6786" s="439">
        <f t="shared" si="953"/>
        <v>67.83</v>
      </c>
      <c r="H6786" s="435">
        <f t="shared" si="948"/>
        <v>0.68214753312182119</v>
      </c>
      <c r="I6786" s="577">
        <f t="shared" si="953"/>
        <v>67.83</v>
      </c>
      <c r="J6786" s="573">
        <f t="shared" si="949"/>
        <v>1.0516711682783855</v>
      </c>
    </row>
    <row r="6787" spans="1:10" x14ac:dyDescent="0.25">
      <c r="A6787">
        <f t="shared" si="950"/>
        <v>0.67840012151271178</v>
      </c>
      <c r="B6787" s="2">
        <f t="shared" si="954"/>
        <v>67.839999999997801</v>
      </c>
      <c r="C6787" s="428">
        <f t="shared" si="951"/>
        <v>67.84</v>
      </c>
      <c r="D6787" s="425">
        <f t="shared" ref="D6787:D6850" si="955">(((1+C6787/100)^D$2)*C6787/100)/(((1+C6787/100)^D$2)-1)</f>
        <v>0.67840012151273366</v>
      </c>
      <c r="E6787" s="433">
        <f t="shared" si="952"/>
        <v>67.84</v>
      </c>
      <c r="F6787" s="430">
        <f t="shared" ref="F6787:F6850" si="956">(((1+E6787/100)^F$2)*E6787/100)/(((1+E6787/100)^F$2)-1)</f>
        <v>0.6822457952549783</v>
      </c>
      <c r="G6787" s="439">
        <f t="shared" si="953"/>
        <v>67.84</v>
      </c>
      <c r="H6787" s="435">
        <f t="shared" ref="H6787:H6850" si="957">(((1+G6787/100)^H$2)*G6787/100)/(((1+G6787/100)^H$2)-1)</f>
        <v>0.6822457952549783</v>
      </c>
      <c r="I6787" s="577">
        <f t="shared" si="953"/>
        <v>67.84</v>
      </c>
      <c r="J6787" s="573">
        <f t="shared" ref="J6787:J6850" si="958">(((1+I6787/100)^J$2)*I6787/100)/(((1+I6787/100)^J$2)-1)</f>
        <v>1.051757228195938</v>
      </c>
    </row>
    <row r="6788" spans="1:10" x14ac:dyDescent="0.25">
      <c r="A6788">
        <f t="shared" si="950"/>
        <v>0.67850012131359794</v>
      </c>
      <c r="B6788" s="2">
        <f t="shared" si="954"/>
        <v>67.849999999997806</v>
      </c>
      <c r="C6788" s="428">
        <f t="shared" si="951"/>
        <v>67.849999999999994</v>
      </c>
      <c r="D6788" s="425">
        <f t="shared" si="955"/>
        <v>0.67850012131361981</v>
      </c>
      <c r="E6788" s="433">
        <f t="shared" si="952"/>
        <v>67.849999999999994</v>
      </c>
      <c r="F6788" s="430">
        <f t="shared" si="956"/>
        <v>0.68234405823458644</v>
      </c>
      <c r="G6788" s="439">
        <f t="shared" si="953"/>
        <v>67.849999999999994</v>
      </c>
      <c r="H6788" s="435">
        <f t="shared" si="957"/>
        <v>0.68234405823458644</v>
      </c>
      <c r="I6788" s="577">
        <f t="shared" si="953"/>
        <v>67.849999999999994</v>
      </c>
      <c r="J6788" s="573">
        <f t="shared" si="958"/>
        <v>1.0518432891543774</v>
      </c>
    </row>
    <row r="6789" spans="1:10" x14ac:dyDescent="0.25">
      <c r="A6789">
        <f t="shared" ref="A6789:A6852" si="959">(((1+B6789/100)^A$2)*B6789/100)/(((1+B6789/100)^A$2)-1)</f>
        <v>0.67860012111482093</v>
      </c>
      <c r="B6789" s="2">
        <f t="shared" si="954"/>
        <v>67.859999999997811</v>
      </c>
      <c r="C6789" s="428">
        <f t="shared" si="951"/>
        <v>67.86</v>
      </c>
      <c r="D6789" s="425">
        <f t="shared" si="955"/>
        <v>0.67860012111484269</v>
      </c>
      <c r="E6789" s="433">
        <f t="shared" si="952"/>
        <v>67.86</v>
      </c>
      <c r="F6789" s="430">
        <f t="shared" si="956"/>
        <v>0.6824423220602106</v>
      </c>
      <c r="G6789" s="439">
        <f t="shared" si="953"/>
        <v>67.86</v>
      </c>
      <c r="H6789" s="435">
        <f t="shared" si="957"/>
        <v>0.6824423220602106</v>
      </c>
      <c r="I6789" s="577">
        <f t="shared" si="953"/>
        <v>67.86</v>
      </c>
      <c r="J6789" s="573">
        <f t="shared" si="958"/>
        <v>1.0519293511535879</v>
      </c>
    </row>
    <row r="6790" spans="1:10" x14ac:dyDescent="0.25">
      <c r="A6790">
        <f t="shared" si="959"/>
        <v>0.67870012091637955</v>
      </c>
      <c r="B6790" s="2">
        <f t="shared" si="954"/>
        <v>67.869999999997816</v>
      </c>
      <c r="C6790" s="428">
        <f t="shared" ref="C6790:C6853" si="960">ROUND(C6789+0.01,2)</f>
        <v>67.87</v>
      </c>
      <c r="D6790" s="425">
        <f t="shared" si="955"/>
        <v>0.67870012091640142</v>
      </c>
      <c r="E6790" s="433">
        <f t="shared" ref="E6790:E6853" si="961">ROUND(E6789+0.01,2)</f>
        <v>67.87</v>
      </c>
      <c r="F6790" s="430">
        <f t="shared" si="956"/>
        <v>0.68254058673141482</v>
      </c>
      <c r="G6790" s="439">
        <f t="shared" ref="G6790:I6853" si="962">ROUND(G6789+0.01,2)</f>
        <v>67.87</v>
      </c>
      <c r="H6790" s="435">
        <f t="shared" si="957"/>
        <v>0.68254058673141482</v>
      </c>
      <c r="I6790" s="577">
        <f t="shared" si="962"/>
        <v>67.87</v>
      </c>
      <c r="J6790" s="573">
        <f t="shared" si="958"/>
        <v>1.0520154141934519</v>
      </c>
    </row>
    <row r="6791" spans="1:10" x14ac:dyDescent="0.25">
      <c r="A6791">
        <f t="shared" si="959"/>
        <v>0.67880012071827367</v>
      </c>
      <c r="B6791" s="2">
        <f t="shared" si="954"/>
        <v>67.879999999997821</v>
      </c>
      <c r="C6791" s="428">
        <f t="shared" si="960"/>
        <v>67.88</v>
      </c>
      <c r="D6791" s="425">
        <f t="shared" si="955"/>
        <v>0.67880012071829543</v>
      </c>
      <c r="E6791" s="433">
        <f t="shared" si="961"/>
        <v>67.88</v>
      </c>
      <c r="F6791" s="430">
        <f t="shared" si="956"/>
        <v>0.68263885224776411</v>
      </c>
      <c r="G6791" s="439">
        <f t="shared" si="962"/>
        <v>67.88</v>
      </c>
      <c r="H6791" s="435">
        <f t="shared" si="957"/>
        <v>0.68263885224776411</v>
      </c>
      <c r="I6791" s="577">
        <f t="shared" si="962"/>
        <v>67.88</v>
      </c>
      <c r="J6791" s="573">
        <f t="shared" si="958"/>
        <v>1.052101478273854</v>
      </c>
    </row>
    <row r="6792" spans="1:10" x14ac:dyDescent="0.25">
      <c r="A6792">
        <f t="shared" si="959"/>
        <v>0.67890012052050253</v>
      </c>
      <c r="B6792" s="2">
        <f t="shared" si="954"/>
        <v>67.889999999997826</v>
      </c>
      <c r="C6792" s="428">
        <f t="shared" si="960"/>
        <v>67.89</v>
      </c>
      <c r="D6792" s="425">
        <f t="shared" si="955"/>
        <v>0.67890012052052429</v>
      </c>
      <c r="E6792" s="433">
        <f t="shared" si="961"/>
        <v>67.89</v>
      </c>
      <c r="F6792" s="430">
        <f t="shared" si="956"/>
        <v>0.68273711860882358</v>
      </c>
      <c r="G6792" s="439">
        <f t="shared" si="962"/>
        <v>67.89</v>
      </c>
      <c r="H6792" s="435">
        <f t="shared" si="957"/>
        <v>0.68273711860882358</v>
      </c>
      <c r="I6792" s="577">
        <f t="shared" si="962"/>
        <v>67.89</v>
      </c>
      <c r="J6792" s="573">
        <f t="shared" si="958"/>
        <v>1.0521875433946768</v>
      </c>
    </row>
    <row r="6793" spans="1:10" x14ac:dyDescent="0.25">
      <c r="A6793">
        <f t="shared" si="959"/>
        <v>0.67900012032306567</v>
      </c>
      <c r="B6793" s="2">
        <f t="shared" si="954"/>
        <v>67.899999999997831</v>
      </c>
      <c r="C6793" s="428">
        <f t="shared" si="960"/>
        <v>67.900000000000006</v>
      </c>
      <c r="D6793" s="425">
        <f t="shared" si="955"/>
        <v>0.67900012032308743</v>
      </c>
      <c r="E6793" s="433">
        <f t="shared" si="961"/>
        <v>67.900000000000006</v>
      </c>
      <c r="F6793" s="430">
        <f t="shared" si="956"/>
        <v>0.68283538581415826</v>
      </c>
      <c r="G6793" s="439">
        <f t="shared" si="962"/>
        <v>67.900000000000006</v>
      </c>
      <c r="H6793" s="435">
        <f t="shared" si="957"/>
        <v>0.68283538581415826</v>
      </c>
      <c r="I6793" s="577">
        <f t="shared" si="962"/>
        <v>67.900000000000006</v>
      </c>
      <c r="J6793" s="573">
        <f t="shared" si="958"/>
        <v>1.0522736095558045</v>
      </c>
    </row>
    <row r="6794" spans="1:10" x14ac:dyDescent="0.25">
      <c r="A6794">
        <f t="shared" si="959"/>
        <v>0.67910012012596244</v>
      </c>
      <c r="B6794" s="2">
        <f t="shared" si="954"/>
        <v>67.909999999997837</v>
      </c>
      <c r="C6794" s="428">
        <f t="shared" si="960"/>
        <v>67.91</v>
      </c>
      <c r="D6794" s="425">
        <f t="shared" si="955"/>
        <v>0.67910012012598397</v>
      </c>
      <c r="E6794" s="433">
        <f t="shared" si="961"/>
        <v>67.91</v>
      </c>
      <c r="F6794" s="430">
        <f t="shared" si="956"/>
        <v>0.6829336538633336</v>
      </c>
      <c r="G6794" s="439">
        <f t="shared" si="962"/>
        <v>67.91</v>
      </c>
      <c r="H6794" s="435">
        <f t="shared" si="957"/>
        <v>0.6829336538633336</v>
      </c>
      <c r="I6794" s="577">
        <f t="shared" si="962"/>
        <v>67.91</v>
      </c>
      <c r="J6794" s="573">
        <f t="shared" si="958"/>
        <v>1.0523596767571199</v>
      </c>
    </row>
    <row r="6795" spans="1:10" x14ac:dyDescent="0.25">
      <c r="A6795">
        <f t="shared" si="959"/>
        <v>0.67920011992919227</v>
      </c>
      <c r="B6795" s="2">
        <f t="shared" si="954"/>
        <v>67.919999999997842</v>
      </c>
      <c r="C6795" s="428">
        <f t="shared" si="960"/>
        <v>67.92</v>
      </c>
      <c r="D6795" s="425">
        <f t="shared" si="955"/>
        <v>0.67920011992921381</v>
      </c>
      <c r="E6795" s="433">
        <f t="shared" si="961"/>
        <v>67.92</v>
      </c>
      <c r="F6795" s="430">
        <f t="shared" si="956"/>
        <v>0.68303192275591562</v>
      </c>
      <c r="G6795" s="439">
        <f t="shared" si="962"/>
        <v>67.92</v>
      </c>
      <c r="H6795" s="435">
        <f t="shared" si="957"/>
        <v>0.68303192275591562</v>
      </c>
      <c r="I6795" s="577">
        <f t="shared" si="962"/>
        <v>67.92</v>
      </c>
      <c r="J6795" s="573">
        <f t="shared" si="958"/>
        <v>1.0524457449985072</v>
      </c>
    </row>
    <row r="6796" spans="1:10" x14ac:dyDescent="0.25">
      <c r="A6796">
        <f t="shared" si="959"/>
        <v>0.6793001197327545</v>
      </c>
      <c r="B6796" s="2">
        <f t="shared" si="954"/>
        <v>67.929999999997847</v>
      </c>
      <c r="C6796" s="428">
        <f t="shared" si="960"/>
        <v>67.930000000000007</v>
      </c>
      <c r="D6796" s="425">
        <f t="shared" si="955"/>
        <v>0.67930011973277615</v>
      </c>
      <c r="E6796" s="433">
        <f t="shared" si="961"/>
        <v>67.930000000000007</v>
      </c>
      <c r="F6796" s="430">
        <f t="shared" si="956"/>
        <v>0.68313019249147011</v>
      </c>
      <c r="G6796" s="439">
        <f t="shared" si="962"/>
        <v>67.930000000000007</v>
      </c>
      <c r="H6796" s="435">
        <f t="shared" si="957"/>
        <v>0.68313019249147011</v>
      </c>
      <c r="I6796" s="577">
        <f t="shared" si="962"/>
        <v>67.930000000000007</v>
      </c>
      <c r="J6796" s="573">
        <f t="shared" si="958"/>
        <v>1.0525318142798492</v>
      </c>
    </row>
    <row r="6797" spans="1:10" x14ac:dyDescent="0.25">
      <c r="A6797">
        <f t="shared" si="959"/>
        <v>0.67940011953664858</v>
      </c>
      <c r="B6797" s="2">
        <f t="shared" si="954"/>
        <v>67.939999999997852</v>
      </c>
      <c r="C6797" s="428">
        <f t="shared" si="960"/>
        <v>67.94</v>
      </c>
      <c r="D6797" s="425">
        <f t="shared" si="955"/>
        <v>0.67940011953667001</v>
      </c>
      <c r="E6797" s="433">
        <f t="shared" si="961"/>
        <v>67.94</v>
      </c>
      <c r="F6797" s="430">
        <f t="shared" si="956"/>
        <v>0.68322846306956297</v>
      </c>
      <c r="G6797" s="439">
        <f t="shared" si="962"/>
        <v>67.94</v>
      </c>
      <c r="H6797" s="435">
        <f t="shared" si="957"/>
        <v>0.68322846306956297</v>
      </c>
      <c r="I6797" s="577">
        <f t="shared" si="962"/>
        <v>67.94</v>
      </c>
      <c r="J6797" s="573">
        <f t="shared" si="958"/>
        <v>1.0526178846010301</v>
      </c>
    </row>
    <row r="6798" spans="1:10" x14ac:dyDescent="0.25">
      <c r="A6798">
        <f t="shared" si="959"/>
        <v>0.67950011934087406</v>
      </c>
      <c r="B6798" s="2">
        <f t="shared" si="954"/>
        <v>67.949999999997857</v>
      </c>
      <c r="C6798" s="428">
        <f t="shared" si="960"/>
        <v>67.95</v>
      </c>
      <c r="D6798" s="425">
        <f t="shared" si="955"/>
        <v>0.67950011934089549</v>
      </c>
      <c r="E6798" s="433">
        <f t="shared" si="961"/>
        <v>67.95</v>
      </c>
      <c r="F6798" s="430">
        <f t="shared" si="956"/>
        <v>0.68332673448976089</v>
      </c>
      <c r="G6798" s="439">
        <f t="shared" si="962"/>
        <v>67.95</v>
      </c>
      <c r="H6798" s="435">
        <f t="shared" si="957"/>
        <v>0.68332673448976089</v>
      </c>
      <c r="I6798" s="577">
        <f t="shared" si="962"/>
        <v>67.95</v>
      </c>
      <c r="J6798" s="573">
        <f t="shared" si="958"/>
        <v>1.0527039559619331</v>
      </c>
    </row>
    <row r="6799" spans="1:10" x14ac:dyDescent="0.25">
      <c r="A6799">
        <f t="shared" si="959"/>
        <v>0.67960011914543006</v>
      </c>
      <c r="B6799" s="2">
        <f t="shared" si="954"/>
        <v>67.959999999997862</v>
      </c>
      <c r="C6799" s="428">
        <f t="shared" si="960"/>
        <v>67.959999999999994</v>
      </c>
      <c r="D6799" s="425">
        <f t="shared" si="955"/>
        <v>0.67960011914545138</v>
      </c>
      <c r="E6799" s="433">
        <f t="shared" si="961"/>
        <v>67.959999999999994</v>
      </c>
      <c r="F6799" s="430">
        <f t="shared" si="956"/>
        <v>0.68342500675163043</v>
      </c>
      <c r="G6799" s="439">
        <f t="shared" si="962"/>
        <v>67.959999999999994</v>
      </c>
      <c r="H6799" s="435">
        <f t="shared" si="957"/>
        <v>0.68342500675163043</v>
      </c>
      <c r="I6799" s="577">
        <f t="shared" si="962"/>
        <v>67.959999999999994</v>
      </c>
      <c r="J6799" s="573">
        <f t="shared" si="958"/>
        <v>1.0527900283624421</v>
      </c>
    </row>
    <row r="6800" spans="1:10" x14ac:dyDescent="0.25">
      <c r="A6800">
        <f t="shared" si="959"/>
        <v>0.67970011895031635</v>
      </c>
      <c r="B6800" s="2">
        <f t="shared" si="954"/>
        <v>67.969999999997867</v>
      </c>
      <c r="C6800" s="428">
        <f t="shared" si="960"/>
        <v>67.97</v>
      </c>
      <c r="D6800" s="425">
        <f t="shared" si="955"/>
        <v>0.67970011895033777</v>
      </c>
      <c r="E6800" s="433">
        <f t="shared" si="961"/>
        <v>67.97</v>
      </c>
      <c r="F6800" s="430">
        <f t="shared" si="956"/>
        <v>0.68352327985473849</v>
      </c>
      <c r="G6800" s="439">
        <f t="shared" si="962"/>
        <v>67.97</v>
      </c>
      <c r="H6800" s="435">
        <f t="shared" si="957"/>
        <v>0.68352327985473849</v>
      </c>
      <c r="I6800" s="577">
        <f t="shared" si="962"/>
        <v>67.97</v>
      </c>
      <c r="J6800" s="573">
        <f t="shared" si="958"/>
        <v>1.0528761018024406</v>
      </c>
    </row>
    <row r="6801" spans="1:10" x14ac:dyDescent="0.25">
      <c r="A6801">
        <f t="shared" si="959"/>
        <v>0.67980011875553226</v>
      </c>
      <c r="B6801" s="2">
        <f t="shared" si="954"/>
        <v>67.979999999997872</v>
      </c>
      <c r="C6801" s="428">
        <f t="shared" si="960"/>
        <v>67.98</v>
      </c>
      <c r="D6801" s="425">
        <f t="shared" si="955"/>
        <v>0.67980011875555357</v>
      </c>
      <c r="E6801" s="433">
        <f t="shared" si="961"/>
        <v>67.98</v>
      </c>
      <c r="F6801" s="430">
        <f t="shared" si="956"/>
        <v>0.68362155379865219</v>
      </c>
      <c r="G6801" s="439">
        <f t="shared" si="962"/>
        <v>67.98</v>
      </c>
      <c r="H6801" s="435">
        <f t="shared" si="957"/>
        <v>0.68362155379865219</v>
      </c>
      <c r="I6801" s="577">
        <f t="shared" si="962"/>
        <v>67.98</v>
      </c>
      <c r="J6801" s="573">
        <f t="shared" si="958"/>
        <v>1.052962176281812</v>
      </c>
    </row>
    <row r="6802" spans="1:10" x14ac:dyDescent="0.25">
      <c r="A6802">
        <f t="shared" si="959"/>
        <v>0.67990011856107713</v>
      </c>
      <c r="B6802" s="2">
        <f t="shared" si="954"/>
        <v>67.989999999997877</v>
      </c>
      <c r="C6802" s="428">
        <f t="shared" si="960"/>
        <v>67.989999999999995</v>
      </c>
      <c r="D6802" s="425">
        <f t="shared" si="955"/>
        <v>0.67990011856109833</v>
      </c>
      <c r="E6802" s="433">
        <f t="shared" si="961"/>
        <v>67.989999999999995</v>
      </c>
      <c r="F6802" s="430">
        <f t="shared" si="956"/>
        <v>0.68371982858293856</v>
      </c>
      <c r="G6802" s="439">
        <f t="shared" si="962"/>
        <v>67.989999999999995</v>
      </c>
      <c r="H6802" s="435">
        <f t="shared" si="957"/>
        <v>0.68371982858293856</v>
      </c>
      <c r="I6802" s="577">
        <f t="shared" si="962"/>
        <v>67.989999999999995</v>
      </c>
      <c r="J6802" s="573">
        <f t="shared" si="958"/>
        <v>1.0530482518004403</v>
      </c>
    </row>
    <row r="6803" spans="1:10" x14ac:dyDescent="0.25">
      <c r="A6803">
        <f t="shared" si="959"/>
        <v>0.6800001183669504</v>
      </c>
      <c r="B6803" s="2">
        <f t="shared" si="954"/>
        <v>67.999999999997883</v>
      </c>
      <c r="C6803" s="428">
        <f t="shared" si="960"/>
        <v>68</v>
      </c>
      <c r="D6803" s="425">
        <f t="shared" si="955"/>
        <v>0.68000011836697161</v>
      </c>
      <c r="E6803" s="433">
        <f t="shared" si="961"/>
        <v>68</v>
      </c>
      <c r="F6803" s="430">
        <f t="shared" si="956"/>
        <v>0.68381810420716549</v>
      </c>
      <c r="G6803" s="439">
        <f t="shared" si="962"/>
        <v>68</v>
      </c>
      <c r="H6803" s="435">
        <f t="shared" si="957"/>
        <v>0.68381810420716549</v>
      </c>
      <c r="I6803" s="577">
        <f t="shared" si="962"/>
        <v>68</v>
      </c>
      <c r="J6803" s="573">
        <f t="shared" si="958"/>
        <v>1.0531343283582089</v>
      </c>
    </row>
    <row r="6804" spans="1:10" x14ac:dyDescent="0.25">
      <c r="A6804">
        <f t="shared" si="959"/>
        <v>0.68010011817315175</v>
      </c>
      <c r="B6804" s="2">
        <f t="shared" si="954"/>
        <v>68.009999999997888</v>
      </c>
      <c r="C6804" s="428">
        <f t="shared" si="960"/>
        <v>68.010000000000005</v>
      </c>
      <c r="D6804" s="425">
        <f t="shared" si="955"/>
        <v>0.68010011817317273</v>
      </c>
      <c r="E6804" s="433">
        <f t="shared" si="961"/>
        <v>68.010000000000005</v>
      </c>
      <c r="F6804" s="430">
        <f t="shared" si="956"/>
        <v>0.68391638067090077</v>
      </c>
      <c r="G6804" s="439">
        <f t="shared" si="962"/>
        <v>68.010000000000005</v>
      </c>
      <c r="H6804" s="435">
        <f t="shared" si="957"/>
        <v>0.68391638067090077</v>
      </c>
      <c r="I6804" s="577">
        <f t="shared" si="962"/>
        <v>68.010000000000005</v>
      </c>
      <c r="J6804" s="573">
        <f t="shared" si="958"/>
        <v>1.0532204059550017</v>
      </c>
    </row>
    <row r="6805" spans="1:10" x14ac:dyDescent="0.25">
      <c r="A6805">
        <f t="shared" si="959"/>
        <v>0.68020011797968005</v>
      </c>
      <c r="B6805" s="2">
        <f t="shared" si="954"/>
        <v>68.019999999997893</v>
      </c>
      <c r="C6805" s="428">
        <f t="shared" si="960"/>
        <v>68.02</v>
      </c>
      <c r="D6805" s="425">
        <f t="shared" si="955"/>
        <v>0.68020011797970104</v>
      </c>
      <c r="E6805" s="433">
        <f t="shared" si="961"/>
        <v>68.02</v>
      </c>
      <c r="F6805" s="430">
        <f t="shared" si="956"/>
        <v>0.68401465797371197</v>
      </c>
      <c r="G6805" s="439">
        <f t="shared" si="962"/>
        <v>68.02</v>
      </c>
      <c r="H6805" s="435">
        <f t="shared" si="957"/>
        <v>0.68401465797371197</v>
      </c>
      <c r="I6805" s="577">
        <f t="shared" si="962"/>
        <v>68.02</v>
      </c>
      <c r="J6805" s="573">
        <f t="shared" si="958"/>
        <v>1.0533064845907021</v>
      </c>
    </row>
    <row r="6806" spans="1:10" x14ac:dyDescent="0.25">
      <c r="A6806">
        <f t="shared" si="959"/>
        <v>0.68030011778653521</v>
      </c>
      <c r="B6806" s="2">
        <f t="shared" si="954"/>
        <v>68.029999999997898</v>
      </c>
      <c r="C6806" s="428">
        <f t="shared" si="960"/>
        <v>68.03</v>
      </c>
      <c r="D6806" s="425">
        <f t="shared" si="955"/>
        <v>0.68030011778655619</v>
      </c>
      <c r="E6806" s="433">
        <f t="shared" si="961"/>
        <v>68.03</v>
      </c>
      <c r="F6806" s="430">
        <f t="shared" si="956"/>
        <v>0.68411293611516788</v>
      </c>
      <c r="G6806" s="439">
        <f t="shared" si="962"/>
        <v>68.03</v>
      </c>
      <c r="H6806" s="435">
        <f t="shared" si="957"/>
        <v>0.68411293611516788</v>
      </c>
      <c r="I6806" s="577">
        <f t="shared" si="962"/>
        <v>68.03</v>
      </c>
      <c r="J6806" s="573">
        <f t="shared" si="958"/>
        <v>1.0533925642651942</v>
      </c>
    </row>
    <row r="6807" spans="1:10" x14ac:dyDescent="0.25">
      <c r="A6807">
        <f t="shared" si="959"/>
        <v>0.68040011759371655</v>
      </c>
      <c r="B6807" s="2">
        <f t="shared" si="954"/>
        <v>68.039999999997903</v>
      </c>
      <c r="C6807" s="428">
        <f t="shared" si="960"/>
        <v>68.040000000000006</v>
      </c>
      <c r="D6807" s="425">
        <f t="shared" si="955"/>
        <v>0.68040011759373753</v>
      </c>
      <c r="E6807" s="433">
        <f t="shared" si="961"/>
        <v>68.040000000000006</v>
      </c>
      <c r="F6807" s="430">
        <f t="shared" si="956"/>
        <v>0.68421121509483662</v>
      </c>
      <c r="G6807" s="439">
        <f t="shared" si="962"/>
        <v>68.040000000000006</v>
      </c>
      <c r="H6807" s="435">
        <f t="shared" si="957"/>
        <v>0.68421121509483662</v>
      </c>
      <c r="I6807" s="577">
        <f t="shared" si="962"/>
        <v>68.040000000000006</v>
      </c>
      <c r="J6807" s="573">
        <f t="shared" si="958"/>
        <v>1.0534786449783613</v>
      </c>
    </row>
    <row r="6808" spans="1:10" x14ac:dyDescent="0.25">
      <c r="A6808">
        <f t="shared" si="959"/>
        <v>0.68050011740122351</v>
      </c>
      <c r="B6808" s="2">
        <f t="shared" si="954"/>
        <v>68.049999999997908</v>
      </c>
      <c r="C6808" s="428">
        <f t="shared" si="960"/>
        <v>68.05</v>
      </c>
      <c r="D6808" s="425">
        <f t="shared" si="955"/>
        <v>0.68050011740124439</v>
      </c>
      <c r="E6808" s="433">
        <f t="shared" si="961"/>
        <v>68.05</v>
      </c>
      <c r="F6808" s="430">
        <f t="shared" si="956"/>
        <v>0.68430949491228676</v>
      </c>
      <c r="G6808" s="439">
        <f t="shared" si="962"/>
        <v>68.05</v>
      </c>
      <c r="H6808" s="435">
        <f t="shared" si="957"/>
        <v>0.68430949491228676</v>
      </c>
      <c r="I6808" s="577">
        <f t="shared" si="962"/>
        <v>68.05</v>
      </c>
      <c r="J6808" s="573">
        <f t="shared" si="958"/>
        <v>1.0535647267300878</v>
      </c>
    </row>
    <row r="6809" spans="1:10" x14ac:dyDescent="0.25">
      <c r="A6809">
        <f t="shared" si="959"/>
        <v>0.68060011720905544</v>
      </c>
      <c r="B6809" s="2">
        <f t="shared" si="954"/>
        <v>68.059999999997913</v>
      </c>
      <c r="C6809" s="428">
        <f t="shared" si="960"/>
        <v>68.06</v>
      </c>
      <c r="D6809" s="425">
        <f t="shared" si="955"/>
        <v>0.68060011720907632</v>
      </c>
      <c r="E6809" s="433">
        <f t="shared" si="961"/>
        <v>68.06</v>
      </c>
      <c r="F6809" s="430">
        <f t="shared" si="956"/>
        <v>0.68440777556708765</v>
      </c>
      <c r="G6809" s="439">
        <f t="shared" si="962"/>
        <v>68.06</v>
      </c>
      <c r="H6809" s="435">
        <f t="shared" si="957"/>
        <v>0.68440777556708765</v>
      </c>
      <c r="I6809" s="577">
        <f t="shared" si="962"/>
        <v>68.06</v>
      </c>
      <c r="J6809" s="573">
        <f t="shared" si="958"/>
        <v>1.0536508095202568</v>
      </c>
    </row>
    <row r="6810" spans="1:10" x14ac:dyDescent="0.25">
      <c r="A6810">
        <f t="shared" si="959"/>
        <v>0.68070011701721178</v>
      </c>
      <c r="B6810" s="2">
        <f t="shared" si="954"/>
        <v>68.069999999997918</v>
      </c>
      <c r="C6810" s="428">
        <f t="shared" si="960"/>
        <v>68.069999999999993</v>
      </c>
      <c r="D6810" s="425">
        <f t="shared" si="955"/>
        <v>0.68070011701723254</v>
      </c>
      <c r="E6810" s="433">
        <f t="shared" si="961"/>
        <v>68.069999999999993</v>
      </c>
      <c r="F6810" s="430">
        <f t="shared" si="956"/>
        <v>0.68450605705880818</v>
      </c>
      <c r="G6810" s="439">
        <f t="shared" si="962"/>
        <v>68.069999999999993</v>
      </c>
      <c r="H6810" s="435">
        <f t="shared" si="957"/>
        <v>0.68450605705880818</v>
      </c>
      <c r="I6810" s="577">
        <f t="shared" si="962"/>
        <v>68.069999999999993</v>
      </c>
      <c r="J6810" s="573">
        <f t="shared" si="958"/>
        <v>1.0537368933487523</v>
      </c>
    </row>
    <row r="6811" spans="1:10" x14ac:dyDescent="0.25">
      <c r="A6811">
        <f t="shared" si="959"/>
        <v>0.68080011682569197</v>
      </c>
      <c r="B6811" s="2">
        <f t="shared" si="954"/>
        <v>68.079999999997924</v>
      </c>
      <c r="C6811" s="428">
        <f t="shared" si="960"/>
        <v>68.08</v>
      </c>
      <c r="D6811" s="425">
        <f t="shared" si="955"/>
        <v>0.68080011682571284</v>
      </c>
      <c r="E6811" s="433">
        <f t="shared" si="961"/>
        <v>68.08</v>
      </c>
      <c r="F6811" s="430">
        <f t="shared" si="956"/>
        <v>0.68460433938701781</v>
      </c>
      <c r="G6811" s="439">
        <f t="shared" si="962"/>
        <v>68.08</v>
      </c>
      <c r="H6811" s="435">
        <f t="shared" si="957"/>
        <v>0.68460433938701781</v>
      </c>
      <c r="I6811" s="577">
        <f t="shared" si="962"/>
        <v>68.08</v>
      </c>
      <c r="J6811" s="573">
        <f t="shared" si="958"/>
        <v>1.053822978215458</v>
      </c>
    </row>
    <row r="6812" spans="1:10" x14ac:dyDescent="0.25">
      <c r="A6812">
        <f t="shared" si="959"/>
        <v>0.68090011663449568</v>
      </c>
      <c r="B6812" s="2">
        <f t="shared" si="954"/>
        <v>68.089999999997929</v>
      </c>
      <c r="C6812" s="428">
        <f t="shared" si="960"/>
        <v>68.09</v>
      </c>
      <c r="D6812" s="425">
        <f t="shared" si="955"/>
        <v>0.68090011663451633</v>
      </c>
      <c r="E6812" s="433">
        <f t="shared" si="961"/>
        <v>68.09</v>
      </c>
      <c r="F6812" s="430">
        <f t="shared" si="956"/>
        <v>0.68470262255128622</v>
      </c>
      <c r="G6812" s="439">
        <f t="shared" si="962"/>
        <v>68.09</v>
      </c>
      <c r="H6812" s="435">
        <f t="shared" si="957"/>
        <v>0.68470262255128622</v>
      </c>
      <c r="I6812" s="577">
        <f t="shared" si="962"/>
        <v>68.09</v>
      </c>
      <c r="J6812" s="573">
        <f t="shared" si="958"/>
        <v>1.053909064120258</v>
      </c>
    </row>
    <row r="6813" spans="1:10" x14ac:dyDescent="0.25">
      <c r="A6813">
        <f t="shared" si="959"/>
        <v>0.68100011644362202</v>
      </c>
      <c r="B6813" s="2">
        <f t="shared" si="954"/>
        <v>68.099999999997934</v>
      </c>
      <c r="C6813" s="428">
        <f t="shared" si="960"/>
        <v>68.099999999999994</v>
      </c>
      <c r="D6813" s="425">
        <f t="shared" si="955"/>
        <v>0.68100011644364256</v>
      </c>
      <c r="E6813" s="433">
        <f t="shared" si="961"/>
        <v>68.099999999999994</v>
      </c>
      <c r="F6813" s="430">
        <f t="shared" si="956"/>
        <v>0.68480090655118309</v>
      </c>
      <c r="G6813" s="439">
        <f t="shared" si="962"/>
        <v>68.099999999999994</v>
      </c>
      <c r="H6813" s="435">
        <f t="shared" si="957"/>
        <v>0.68480090655118309</v>
      </c>
      <c r="I6813" s="577">
        <f t="shared" si="962"/>
        <v>68.099999999999994</v>
      </c>
      <c r="J6813" s="573">
        <f t="shared" si="958"/>
        <v>1.0539951510630361</v>
      </c>
    </row>
    <row r="6814" spans="1:10" x14ac:dyDescent="0.25">
      <c r="A6814">
        <f t="shared" si="959"/>
        <v>0.68110011625307065</v>
      </c>
      <c r="B6814" s="2">
        <f t="shared" si="954"/>
        <v>68.109999999997939</v>
      </c>
      <c r="C6814" s="428">
        <f t="shared" si="960"/>
        <v>68.11</v>
      </c>
      <c r="D6814" s="425">
        <f t="shared" si="955"/>
        <v>0.68110011625309119</v>
      </c>
      <c r="E6814" s="433">
        <f t="shared" si="961"/>
        <v>68.11</v>
      </c>
      <c r="F6814" s="430">
        <f t="shared" si="956"/>
        <v>0.68489919138627842</v>
      </c>
      <c r="G6814" s="439">
        <f t="shared" si="962"/>
        <v>68.11</v>
      </c>
      <c r="H6814" s="435">
        <f t="shared" si="957"/>
        <v>0.68489919138627842</v>
      </c>
      <c r="I6814" s="577">
        <f t="shared" si="962"/>
        <v>68.11</v>
      </c>
      <c r="J6814" s="573">
        <f t="shared" si="958"/>
        <v>1.054081239043676</v>
      </c>
    </row>
    <row r="6815" spans="1:10" x14ac:dyDescent="0.25">
      <c r="A6815">
        <f t="shared" si="959"/>
        <v>0.68120011606284081</v>
      </c>
      <c r="B6815" s="2">
        <f t="shared" si="954"/>
        <v>68.119999999997944</v>
      </c>
      <c r="C6815" s="428">
        <f t="shared" si="960"/>
        <v>68.12</v>
      </c>
      <c r="D6815" s="425">
        <f t="shared" si="955"/>
        <v>0.68120011606286146</v>
      </c>
      <c r="E6815" s="433">
        <f t="shared" si="961"/>
        <v>68.12</v>
      </c>
      <c r="F6815" s="430">
        <f t="shared" si="956"/>
        <v>0.68499747705614278</v>
      </c>
      <c r="G6815" s="439">
        <f t="shared" si="962"/>
        <v>68.12</v>
      </c>
      <c r="H6815" s="435">
        <f t="shared" si="957"/>
        <v>0.68499747705614278</v>
      </c>
      <c r="I6815" s="577">
        <f t="shared" si="962"/>
        <v>68.12</v>
      </c>
      <c r="J6815" s="573">
        <f t="shared" si="958"/>
        <v>1.0541673280620618</v>
      </c>
    </row>
    <row r="6816" spans="1:10" x14ac:dyDescent="0.25">
      <c r="A6816">
        <f t="shared" si="959"/>
        <v>0.68130011587293204</v>
      </c>
      <c r="B6816" s="2">
        <f t="shared" ref="B6816:B6879" si="963">B6815+0.01</f>
        <v>68.129999999997949</v>
      </c>
      <c r="C6816" s="428">
        <f t="shared" si="960"/>
        <v>68.13</v>
      </c>
      <c r="D6816" s="425">
        <f t="shared" si="955"/>
        <v>0.68130011587295258</v>
      </c>
      <c r="E6816" s="433">
        <f t="shared" si="961"/>
        <v>68.13</v>
      </c>
      <c r="F6816" s="430">
        <f t="shared" si="956"/>
        <v>0.6850957635603464</v>
      </c>
      <c r="G6816" s="439">
        <f t="shared" si="962"/>
        <v>68.13</v>
      </c>
      <c r="H6816" s="435">
        <f t="shared" si="957"/>
        <v>0.6850957635603464</v>
      </c>
      <c r="I6816" s="577">
        <f t="shared" si="962"/>
        <v>68.13</v>
      </c>
      <c r="J6816" s="573">
        <f t="shared" si="958"/>
        <v>1.0542534181180772</v>
      </c>
    </row>
    <row r="6817" spans="1:10" x14ac:dyDescent="0.25">
      <c r="A6817">
        <f t="shared" si="959"/>
        <v>0.68140011568334391</v>
      </c>
      <c r="B6817" s="2">
        <f t="shared" si="963"/>
        <v>68.139999999997954</v>
      </c>
      <c r="C6817" s="428">
        <f t="shared" si="960"/>
        <v>68.14</v>
      </c>
      <c r="D6817" s="425">
        <f t="shared" si="955"/>
        <v>0.68140011568336445</v>
      </c>
      <c r="E6817" s="433">
        <f t="shared" si="961"/>
        <v>68.14</v>
      </c>
      <c r="F6817" s="430">
        <f t="shared" si="956"/>
        <v>0.68519405089846019</v>
      </c>
      <c r="G6817" s="439">
        <f t="shared" si="962"/>
        <v>68.14</v>
      </c>
      <c r="H6817" s="435">
        <f t="shared" si="957"/>
        <v>0.68519405089846019</v>
      </c>
      <c r="I6817" s="577">
        <f t="shared" si="962"/>
        <v>68.14</v>
      </c>
      <c r="J6817" s="573">
        <f t="shared" si="958"/>
        <v>1.0543395092116059</v>
      </c>
    </row>
    <row r="6818" spans="1:10" x14ac:dyDescent="0.25">
      <c r="A6818">
        <f t="shared" si="959"/>
        <v>0.68150011549407574</v>
      </c>
      <c r="B6818" s="2">
        <f t="shared" si="963"/>
        <v>68.149999999997959</v>
      </c>
      <c r="C6818" s="428">
        <f t="shared" si="960"/>
        <v>68.150000000000006</v>
      </c>
      <c r="D6818" s="425">
        <f t="shared" si="955"/>
        <v>0.68150011549409617</v>
      </c>
      <c r="E6818" s="433">
        <f t="shared" si="961"/>
        <v>68.150000000000006</v>
      </c>
      <c r="F6818" s="430">
        <f t="shared" si="956"/>
        <v>0.68529233907005538</v>
      </c>
      <c r="G6818" s="439">
        <f t="shared" si="962"/>
        <v>68.150000000000006</v>
      </c>
      <c r="H6818" s="435">
        <f t="shared" si="957"/>
        <v>0.68529233907005538</v>
      </c>
      <c r="I6818" s="577">
        <f t="shared" si="962"/>
        <v>68.150000000000006</v>
      </c>
      <c r="J6818" s="573">
        <f t="shared" si="958"/>
        <v>1.0544256013425322</v>
      </c>
    </row>
    <row r="6819" spans="1:10" x14ac:dyDescent="0.25">
      <c r="A6819">
        <f t="shared" si="959"/>
        <v>0.68160011530512699</v>
      </c>
      <c r="B6819" s="2">
        <f t="shared" si="963"/>
        <v>68.159999999997964</v>
      </c>
      <c r="C6819" s="428">
        <f t="shared" si="960"/>
        <v>68.16</v>
      </c>
      <c r="D6819" s="425">
        <f t="shared" si="955"/>
        <v>0.6816001153051473</v>
      </c>
      <c r="E6819" s="433">
        <f t="shared" si="961"/>
        <v>68.16</v>
      </c>
      <c r="F6819" s="430">
        <f t="shared" si="956"/>
        <v>0.68539062807470263</v>
      </c>
      <c r="G6819" s="439">
        <f t="shared" si="962"/>
        <v>68.16</v>
      </c>
      <c r="H6819" s="435">
        <f t="shared" si="957"/>
        <v>0.68539062807470263</v>
      </c>
      <c r="I6819" s="577">
        <f t="shared" si="962"/>
        <v>68.16</v>
      </c>
      <c r="J6819" s="573">
        <f t="shared" si="958"/>
        <v>1.0545116945107398</v>
      </c>
    </row>
    <row r="6820" spans="1:10" x14ac:dyDescent="0.25">
      <c r="A6820">
        <f t="shared" si="959"/>
        <v>0.68170011511649697</v>
      </c>
      <c r="B6820" s="2">
        <f t="shared" si="963"/>
        <v>68.16999999999797</v>
      </c>
      <c r="C6820" s="428">
        <f t="shared" si="960"/>
        <v>68.17</v>
      </c>
      <c r="D6820" s="425">
        <f t="shared" si="955"/>
        <v>0.68170011511651718</v>
      </c>
      <c r="E6820" s="433">
        <f t="shared" si="961"/>
        <v>68.17</v>
      </c>
      <c r="F6820" s="430">
        <f t="shared" si="956"/>
        <v>0.68548891791197375</v>
      </c>
      <c r="G6820" s="439">
        <f t="shared" si="962"/>
        <v>68.17</v>
      </c>
      <c r="H6820" s="435">
        <f t="shared" si="957"/>
        <v>0.68548891791197375</v>
      </c>
      <c r="I6820" s="577">
        <f t="shared" si="962"/>
        <v>68.17</v>
      </c>
      <c r="J6820" s="573">
        <f t="shared" si="958"/>
        <v>1.0545977887161129</v>
      </c>
    </row>
    <row r="6821" spans="1:10" x14ac:dyDescent="0.25">
      <c r="A6821">
        <f t="shared" si="959"/>
        <v>0.68180011492818526</v>
      </c>
      <c r="B6821" s="2">
        <f t="shared" si="963"/>
        <v>68.179999999997975</v>
      </c>
      <c r="C6821" s="428">
        <f t="shared" si="960"/>
        <v>68.180000000000007</v>
      </c>
      <c r="D6821" s="425">
        <f t="shared" si="955"/>
        <v>0.68180011492820558</v>
      </c>
      <c r="E6821" s="433">
        <f t="shared" si="961"/>
        <v>68.180000000000007</v>
      </c>
      <c r="F6821" s="430">
        <f t="shared" si="956"/>
        <v>0.6855872085814404</v>
      </c>
      <c r="G6821" s="439">
        <f t="shared" si="962"/>
        <v>68.180000000000007</v>
      </c>
      <c r="H6821" s="435">
        <f t="shared" si="957"/>
        <v>0.6855872085814404</v>
      </c>
      <c r="I6821" s="577">
        <f t="shared" si="962"/>
        <v>68.180000000000007</v>
      </c>
      <c r="J6821" s="573">
        <f t="shared" si="958"/>
        <v>1.0546838839585355</v>
      </c>
    </row>
    <row r="6822" spans="1:10" x14ac:dyDescent="0.25">
      <c r="A6822">
        <f t="shared" si="959"/>
        <v>0.6819001147401913</v>
      </c>
      <c r="B6822" s="2">
        <f t="shared" si="963"/>
        <v>68.18999999999798</v>
      </c>
      <c r="C6822" s="428">
        <f t="shared" si="960"/>
        <v>68.19</v>
      </c>
      <c r="D6822" s="425">
        <f t="shared" si="955"/>
        <v>0.68190011474021162</v>
      </c>
      <c r="E6822" s="433">
        <f t="shared" si="961"/>
        <v>68.19</v>
      </c>
      <c r="F6822" s="430">
        <f t="shared" si="956"/>
        <v>0.68568550008267415</v>
      </c>
      <c r="G6822" s="439">
        <f t="shared" si="962"/>
        <v>68.19</v>
      </c>
      <c r="H6822" s="435">
        <f t="shared" si="957"/>
        <v>0.68568550008267415</v>
      </c>
      <c r="I6822" s="577">
        <f t="shared" si="962"/>
        <v>68.19</v>
      </c>
      <c r="J6822" s="573">
        <f t="shared" si="958"/>
        <v>1.0547699802378909</v>
      </c>
    </row>
    <row r="6823" spans="1:10" x14ac:dyDescent="0.25">
      <c r="A6823">
        <f t="shared" si="959"/>
        <v>0.68200011455251475</v>
      </c>
      <c r="B6823" s="2">
        <f t="shared" si="963"/>
        <v>68.199999999997985</v>
      </c>
      <c r="C6823" s="428">
        <f t="shared" si="960"/>
        <v>68.2</v>
      </c>
      <c r="D6823" s="425">
        <f t="shared" si="955"/>
        <v>0.68200011455253484</v>
      </c>
      <c r="E6823" s="433">
        <f t="shared" si="961"/>
        <v>68.2</v>
      </c>
      <c r="F6823" s="430">
        <f t="shared" si="956"/>
        <v>0.68578379241524756</v>
      </c>
      <c r="G6823" s="439">
        <f t="shared" si="962"/>
        <v>68.2</v>
      </c>
      <c r="H6823" s="435">
        <f t="shared" si="957"/>
        <v>0.68578379241524756</v>
      </c>
      <c r="I6823" s="577">
        <f t="shared" si="962"/>
        <v>68.2</v>
      </c>
      <c r="J6823" s="573">
        <f t="shared" si="958"/>
        <v>1.0548560775540643</v>
      </c>
    </row>
    <row r="6824" spans="1:10" x14ac:dyDescent="0.25">
      <c r="A6824">
        <f t="shared" si="959"/>
        <v>0.68210011436515461</v>
      </c>
      <c r="B6824" s="2">
        <f t="shared" si="963"/>
        <v>68.20999999999799</v>
      </c>
      <c r="C6824" s="428">
        <f t="shared" si="960"/>
        <v>68.209999999999994</v>
      </c>
      <c r="D6824" s="425">
        <f t="shared" si="955"/>
        <v>0.68210011436517459</v>
      </c>
      <c r="E6824" s="433">
        <f t="shared" si="961"/>
        <v>68.209999999999994</v>
      </c>
      <c r="F6824" s="430">
        <f t="shared" si="956"/>
        <v>0.68588208557873254</v>
      </c>
      <c r="G6824" s="439">
        <f t="shared" si="962"/>
        <v>68.209999999999994</v>
      </c>
      <c r="H6824" s="435">
        <f t="shared" si="957"/>
        <v>0.68588208557873254</v>
      </c>
      <c r="I6824" s="577">
        <f t="shared" si="962"/>
        <v>68.209999999999994</v>
      </c>
      <c r="J6824" s="573">
        <f t="shared" si="958"/>
        <v>1.0549421759069384</v>
      </c>
    </row>
    <row r="6825" spans="1:10" x14ac:dyDescent="0.25">
      <c r="A6825">
        <f t="shared" si="959"/>
        <v>0.68220011417811066</v>
      </c>
      <c r="B6825" s="2">
        <f t="shared" si="963"/>
        <v>68.219999999997995</v>
      </c>
      <c r="C6825" s="428">
        <f t="shared" si="960"/>
        <v>68.22</v>
      </c>
      <c r="D6825" s="425">
        <f t="shared" si="955"/>
        <v>0.68220011417813076</v>
      </c>
      <c r="E6825" s="433">
        <f t="shared" si="961"/>
        <v>68.22</v>
      </c>
      <c r="F6825" s="430">
        <f t="shared" si="956"/>
        <v>0.68598037957270197</v>
      </c>
      <c r="G6825" s="439">
        <f t="shared" si="962"/>
        <v>68.22</v>
      </c>
      <c r="H6825" s="435">
        <f t="shared" si="957"/>
        <v>0.68598037957270197</v>
      </c>
      <c r="I6825" s="577">
        <f t="shared" si="962"/>
        <v>68.22</v>
      </c>
      <c r="J6825" s="573">
        <f t="shared" si="958"/>
        <v>1.0550282752963984</v>
      </c>
    </row>
    <row r="6826" spans="1:10" x14ac:dyDescent="0.25">
      <c r="A6826">
        <f t="shared" si="959"/>
        <v>0.68230011399138224</v>
      </c>
      <c r="B6826" s="2">
        <f t="shared" si="963"/>
        <v>68.229999999998</v>
      </c>
      <c r="C6826" s="428">
        <f t="shared" si="960"/>
        <v>68.23</v>
      </c>
      <c r="D6826" s="425">
        <f t="shared" si="955"/>
        <v>0.68230011399140233</v>
      </c>
      <c r="E6826" s="433">
        <f t="shared" si="961"/>
        <v>68.23</v>
      </c>
      <c r="F6826" s="430">
        <f t="shared" si="956"/>
        <v>0.68607867439672876</v>
      </c>
      <c r="G6826" s="439">
        <f t="shared" si="962"/>
        <v>68.23</v>
      </c>
      <c r="H6826" s="435">
        <f t="shared" si="957"/>
        <v>0.68607867439672876</v>
      </c>
      <c r="I6826" s="577">
        <f t="shared" si="962"/>
        <v>68.23</v>
      </c>
      <c r="J6826" s="573">
        <f t="shared" si="958"/>
        <v>1.0551143757223278</v>
      </c>
    </row>
    <row r="6827" spans="1:10" x14ac:dyDescent="0.25">
      <c r="A6827">
        <f t="shared" si="959"/>
        <v>0.6824001138049689</v>
      </c>
      <c r="B6827" s="2">
        <f t="shared" si="963"/>
        <v>68.239999999998005</v>
      </c>
      <c r="C6827" s="428">
        <f t="shared" si="960"/>
        <v>68.239999999999995</v>
      </c>
      <c r="D6827" s="425">
        <f t="shared" si="955"/>
        <v>0.68240011380498877</v>
      </c>
      <c r="E6827" s="433">
        <f t="shared" si="961"/>
        <v>68.239999999999995</v>
      </c>
      <c r="F6827" s="430">
        <f t="shared" si="956"/>
        <v>0.68617697005038547</v>
      </c>
      <c r="G6827" s="439">
        <f t="shared" si="962"/>
        <v>68.239999999999995</v>
      </c>
      <c r="H6827" s="435">
        <f t="shared" si="957"/>
        <v>0.68617697005038547</v>
      </c>
      <c r="I6827" s="577">
        <f t="shared" si="962"/>
        <v>68.239999999999995</v>
      </c>
      <c r="J6827" s="573">
        <f t="shared" si="958"/>
        <v>1.0552004771846109</v>
      </c>
    </row>
    <row r="6828" spans="1:10" x14ac:dyDescent="0.25">
      <c r="A6828">
        <f t="shared" si="959"/>
        <v>0.68250011361886975</v>
      </c>
      <c r="B6828" s="2">
        <f t="shared" si="963"/>
        <v>68.24999999999801</v>
      </c>
      <c r="C6828" s="428">
        <f t="shared" si="960"/>
        <v>68.25</v>
      </c>
      <c r="D6828" s="425">
        <f t="shared" si="955"/>
        <v>0.68250011361888974</v>
      </c>
      <c r="E6828" s="433">
        <f t="shared" si="961"/>
        <v>68.25</v>
      </c>
      <c r="F6828" s="430">
        <f t="shared" si="956"/>
        <v>0.68627526653324566</v>
      </c>
      <c r="G6828" s="439">
        <f t="shared" si="962"/>
        <v>68.25</v>
      </c>
      <c r="H6828" s="435">
        <f t="shared" si="957"/>
        <v>0.68627526653324566</v>
      </c>
      <c r="I6828" s="577">
        <f t="shared" si="962"/>
        <v>68.25</v>
      </c>
      <c r="J6828" s="573">
        <f t="shared" si="958"/>
        <v>1.0552865796831314</v>
      </c>
    </row>
    <row r="6829" spans="1:10" x14ac:dyDescent="0.25">
      <c r="A6829">
        <f t="shared" si="959"/>
        <v>0.6826001134330848</v>
      </c>
      <c r="B6829" s="2">
        <f t="shared" si="963"/>
        <v>68.259999999998016</v>
      </c>
      <c r="C6829" s="428">
        <f t="shared" si="960"/>
        <v>68.260000000000005</v>
      </c>
      <c r="D6829" s="425">
        <f t="shared" si="955"/>
        <v>0.68260011343310467</v>
      </c>
      <c r="E6829" s="433">
        <f t="shared" si="961"/>
        <v>68.260000000000005</v>
      </c>
      <c r="F6829" s="430">
        <f t="shared" si="956"/>
        <v>0.68637356384488291</v>
      </c>
      <c r="G6829" s="439">
        <f t="shared" si="962"/>
        <v>68.260000000000005</v>
      </c>
      <c r="H6829" s="435">
        <f t="shared" si="957"/>
        <v>0.68637356384488291</v>
      </c>
      <c r="I6829" s="577">
        <f t="shared" si="962"/>
        <v>68.260000000000005</v>
      </c>
      <c r="J6829" s="573">
        <f t="shared" si="958"/>
        <v>1.0553726832177739</v>
      </c>
    </row>
    <row r="6830" spans="1:10" x14ac:dyDescent="0.25">
      <c r="A6830">
        <f t="shared" si="959"/>
        <v>0.68270011324761304</v>
      </c>
      <c r="B6830" s="2">
        <f t="shared" si="963"/>
        <v>68.269999999998021</v>
      </c>
      <c r="C6830" s="428">
        <f t="shared" si="960"/>
        <v>68.27</v>
      </c>
      <c r="D6830" s="425">
        <f t="shared" si="955"/>
        <v>0.6827001132476328</v>
      </c>
      <c r="E6830" s="433">
        <f t="shared" si="961"/>
        <v>68.27</v>
      </c>
      <c r="F6830" s="430">
        <f t="shared" si="956"/>
        <v>0.68647186198487053</v>
      </c>
      <c r="G6830" s="439">
        <f t="shared" si="962"/>
        <v>68.27</v>
      </c>
      <c r="H6830" s="435">
        <f t="shared" si="957"/>
        <v>0.68647186198487053</v>
      </c>
      <c r="I6830" s="577">
        <f t="shared" si="962"/>
        <v>68.27</v>
      </c>
      <c r="J6830" s="573">
        <f t="shared" si="958"/>
        <v>1.0554587877884221</v>
      </c>
    </row>
    <row r="6831" spans="1:10" x14ac:dyDescent="0.25">
      <c r="A6831">
        <f t="shared" si="959"/>
        <v>0.68280011306245414</v>
      </c>
      <c r="B6831" s="2">
        <f t="shared" si="963"/>
        <v>68.279999999998026</v>
      </c>
      <c r="C6831" s="428">
        <f t="shared" si="960"/>
        <v>68.28</v>
      </c>
      <c r="D6831" s="425">
        <f t="shared" si="955"/>
        <v>0.6828001130624739</v>
      </c>
      <c r="E6831" s="433">
        <f t="shared" si="961"/>
        <v>68.28</v>
      </c>
      <c r="F6831" s="430">
        <f t="shared" si="956"/>
        <v>0.686570160952783</v>
      </c>
      <c r="G6831" s="439">
        <f t="shared" si="962"/>
        <v>68.28</v>
      </c>
      <c r="H6831" s="435">
        <f t="shared" si="957"/>
        <v>0.686570160952783</v>
      </c>
      <c r="I6831" s="577">
        <f t="shared" si="962"/>
        <v>68.28</v>
      </c>
      <c r="J6831" s="573">
        <f t="shared" si="958"/>
        <v>1.0555448933949607</v>
      </c>
    </row>
    <row r="6832" spans="1:10" x14ac:dyDescent="0.25">
      <c r="A6832">
        <f t="shared" si="959"/>
        <v>0.68290011287760755</v>
      </c>
      <c r="B6832" s="2">
        <f t="shared" si="963"/>
        <v>68.289999999998031</v>
      </c>
      <c r="C6832" s="428">
        <f t="shared" si="960"/>
        <v>68.290000000000006</v>
      </c>
      <c r="D6832" s="425">
        <f t="shared" si="955"/>
        <v>0.68290011287762742</v>
      </c>
      <c r="E6832" s="433">
        <f t="shared" si="961"/>
        <v>68.290000000000006</v>
      </c>
      <c r="F6832" s="430">
        <f t="shared" si="956"/>
        <v>0.68666846074819399</v>
      </c>
      <c r="G6832" s="439">
        <f t="shared" si="962"/>
        <v>68.290000000000006</v>
      </c>
      <c r="H6832" s="435">
        <f t="shared" si="957"/>
        <v>0.68666846074819399</v>
      </c>
      <c r="I6832" s="577">
        <f t="shared" si="962"/>
        <v>68.290000000000006</v>
      </c>
      <c r="J6832" s="573">
        <f t="shared" si="958"/>
        <v>1.0556310000372731</v>
      </c>
    </row>
    <row r="6833" spans="1:10" x14ac:dyDescent="0.25">
      <c r="A6833">
        <f t="shared" si="959"/>
        <v>0.68300011269307259</v>
      </c>
      <c r="B6833" s="2">
        <f t="shared" si="963"/>
        <v>68.299999999998036</v>
      </c>
      <c r="C6833" s="428">
        <f t="shared" si="960"/>
        <v>68.3</v>
      </c>
      <c r="D6833" s="425">
        <f t="shared" si="955"/>
        <v>0.68300011269309224</v>
      </c>
      <c r="E6833" s="433">
        <f t="shared" si="961"/>
        <v>68.3</v>
      </c>
      <c r="F6833" s="430">
        <f t="shared" si="956"/>
        <v>0.68676676137067794</v>
      </c>
      <c r="G6833" s="439">
        <f t="shared" si="962"/>
        <v>68.3</v>
      </c>
      <c r="H6833" s="435">
        <f t="shared" si="957"/>
        <v>0.68676676137067794</v>
      </c>
      <c r="I6833" s="577">
        <f t="shared" si="962"/>
        <v>68.3</v>
      </c>
      <c r="J6833" s="573">
        <f t="shared" si="958"/>
        <v>1.0557171077152441</v>
      </c>
    </row>
    <row r="6834" spans="1:10" x14ac:dyDescent="0.25">
      <c r="A6834">
        <f t="shared" si="959"/>
        <v>0.68310011250884894</v>
      </c>
      <c r="B6834" s="2">
        <f t="shared" si="963"/>
        <v>68.309999999998041</v>
      </c>
      <c r="C6834" s="428">
        <f t="shared" si="960"/>
        <v>68.31</v>
      </c>
      <c r="D6834" s="425">
        <f t="shared" si="955"/>
        <v>0.68310011250886848</v>
      </c>
      <c r="E6834" s="433">
        <f t="shared" si="961"/>
        <v>68.31</v>
      </c>
      <c r="F6834" s="430">
        <f t="shared" si="956"/>
        <v>0.68686506281980975</v>
      </c>
      <c r="G6834" s="439">
        <f t="shared" si="962"/>
        <v>68.31</v>
      </c>
      <c r="H6834" s="435">
        <f t="shared" si="957"/>
        <v>0.68686506281980975</v>
      </c>
      <c r="I6834" s="577">
        <f t="shared" si="962"/>
        <v>68.31</v>
      </c>
      <c r="J6834" s="573">
        <f t="shared" si="958"/>
        <v>1.0558032164287579</v>
      </c>
    </row>
    <row r="6835" spans="1:10" x14ac:dyDescent="0.25">
      <c r="A6835">
        <f t="shared" si="959"/>
        <v>0.68320011232493594</v>
      </c>
      <c r="B6835" s="2">
        <f t="shared" si="963"/>
        <v>68.319999999998046</v>
      </c>
      <c r="C6835" s="428">
        <f t="shared" si="960"/>
        <v>68.319999999999993</v>
      </c>
      <c r="D6835" s="425">
        <f t="shared" si="955"/>
        <v>0.68320011232495537</v>
      </c>
      <c r="E6835" s="433">
        <f t="shared" si="961"/>
        <v>68.319999999999993</v>
      </c>
      <c r="F6835" s="430">
        <f t="shared" si="956"/>
        <v>0.68696336509516398</v>
      </c>
      <c r="G6835" s="439">
        <f t="shared" si="962"/>
        <v>68.319999999999993</v>
      </c>
      <c r="H6835" s="435">
        <f t="shared" si="957"/>
        <v>0.68696336509516398</v>
      </c>
      <c r="I6835" s="577">
        <f t="shared" si="962"/>
        <v>68.319999999999993</v>
      </c>
      <c r="J6835" s="573">
        <f t="shared" si="958"/>
        <v>1.0558893261776985</v>
      </c>
    </row>
    <row r="6836" spans="1:10" x14ac:dyDescent="0.25">
      <c r="A6836">
        <f t="shared" si="959"/>
        <v>0.6833001121413329</v>
      </c>
      <c r="B6836" s="2">
        <f t="shared" si="963"/>
        <v>68.329999999998051</v>
      </c>
      <c r="C6836" s="428">
        <f t="shared" si="960"/>
        <v>68.33</v>
      </c>
      <c r="D6836" s="425">
        <f t="shared" si="955"/>
        <v>0.68330011214135233</v>
      </c>
      <c r="E6836" s="433">
        <f t="shared" si="961"/>
        <v>68.33</v>
      </c>
      <c r="F6836" s="430">
        <f t="shared" si="956"/>
        <v>0.68706166819631587</v>
      </c>
      <c r="G6836" s="439">
        <f t="shared" si="962"/>
        <v>68.33</v>
      </c>
      <c r="H6836" s="435">
        <f t="shared" si="957"/>
        <v>0.68706166819631587</v>
      </c>
      <c r="I6836" s="577">
        <f t="shared" si="962"/>
        <v>68.33</v>
      </c>
      <c r="J6836" s="573">
        <f t="shared" si="958"/>
        <v>1.0559754369619498</v>
      </c>
    </row>
    <row r="6837" spans="1:10" x14ac:dyDescent="0.25">
      <c r="A6837">
        <f t="shared" si="959"/>
        <v>0.68340011195803951</v>
      </c>
      <c r="B6837" s="2">
        <f t="shared" si="963"/>
        <v>68.339999999998057</v>
      </c>
      <c r="C6837" s="428">
        <f t="shared" si="960"/>
        <v>68.34</v>
      </c>
      <c r="D6837" s="425">
        <f t="shared" si="955"/>
        <v>0.68340011195805905</v>
      </c>
      <c r="E6837" s="433">
        <f t="shared" si="961"/>
        <v>68.34</v>
      </c>
      <c r="F6837" s="430">
        <f t="shared" si="956"/>
        <v>0.68715997212284075</v>
      </c>
      <c r="G6837" s="439">
        <f t="shared" si="962"/>
        <v>68.34</v>
      </c>
      <c r="H6837" s="435">
        <f t="shared" si="957"/>
        <v>0.68715997212284075</v>
      </c>
      <c r="I6837" s="577">
        <f t="shared" si="962"/>
        <v>68.34</v>
      </c>
      <c r="J6837" s="573">
        <f t="shared" si="958"/>
        <v>1.0560615487813969</v>
      </c>
    </row>
    <row r="6838" spans="1:10" x14ac:dyDescent="0.25">
      <c r="A6838">
        <f t="shared" si="959"/>
        <v>0.6835001117750551</v>
      </c>
      <c r="B6838" s="2">
        <f t="shared" si="963"/>
        <v>68.349999999998062</v>
      </c>
      <c r="C6838" s="428">
        <f t="shared" si="960"/>
        <v>68.349999999999994</v>
      </c>
      <c r="D6838" s="425">
        <f t="shared" si="955"/>
        <v>0.68350011177507453</v>
      </c>
      <c r="E6838" s="433">
        <f t="shared" si="961"/>
        <v>68.349999999999994</v>
      </c>
      <c r="F6838" s="430">
        <f t="shared" si="956"/>
        <v>0.68725827687431373</v>
      </c>
      <c r="G6838" s="439">
        <f t="shared" si="962"/>
        <v>68.349999999999994</v>
      </c>
      <c r="H6838" s="435">
        <f t="shared" si="957"/>
        <v>0.68725827687431373</v>
      </c>
      <c r="I6838" s="577">
        <f t="shared" si="962"/>
        <v>68.349999999999994</v>
      </c>
      <c r="J6838" s="573">
        <f t="shared" si="958"/>
        <v>1.0561476616359231</v>
      </c>
    </row>
    <row r="6839" spans="1:10" x14ac:dyDescent="0.25">
      <c r="A6839">
        <f t="shared" si="959"/>
        <v>0.68360011159237932</v>
      </c>
      <c r="B6839" s="2">
        <f t="shared" si="963"/>
        <v>68.359999999998067</v>
      </c>
      <c r="C6839" s="428">
        <f t="shared" si="960"/>
        <v>68.36</v>
      </c>
      <c r="D6839" s="425">
        <f t="shared" si="955"/>
        <v>0.68360011159239864</v>
      </c>
      <c r="E6839" s="433">
        <f t="shared" si="961"/>
        <v>68.36</v>
      </c>
      <c r="F6839" s="430">
        <f t="shared" si="956"/>
        <v>0.68735658245031106</v>
      </c>
      <c r="G6839" s="439">
        <f t="shared" si="962"/>
        <v>68.36</v>
      </c>
      <c r="H6839" s="435">
        <f t="shared" si="957"/>
        <v>0.68735658245031106</v>
      </c>
      <c r="I6839" s="577">
        <f t="shared" si="962"/>
        <v>68.36</v>
      </c>
      <c r="J6839" s="573">
        <f t="shared" si="958"/>
        <v>1.0562337755254136</v>
      </c>
    </row>
    <row r="6840" spans="1:10" x14ac:dyDescent="0.25">
      <c r="A6840">
        <f t="shared" si="959"/>
        <v>0.6837001114100113</v>
      </c>
      <c r="B6840" s="2">
        <f t="shared" si="963"/>
        <v>68.369999999998072</v>
      </c>
      <c r="C6840" s="428">
        <f t="shared" si="960"/>
        <v>68.37</v>
      </c>
      <c r="D6840" s="425">
        <f t="shared" si="955"/>
        <v>0.68370011141003073</v>
      </c>
      <c r="E6840" s="433">
        <f t="shared" si="961"/>
        <v>68.37</v>
      </c>
      <c r="F6840" s="430">
        <f t="shared" si="956"/>
        <v>0.68745488885040851</v>
      </c>
      <c r="G6840" s="439">
        <f t="shared" si="962"/>
        <v>68.37</v>
      </c>
      <c r="H6840" s="435">
        <f t="shared" si="957"/>
        <v>0.68745488885040851</v>
      </c>
      <c r="I6840" s="577">
        <f t="shared" si="962"/>
        <v>68.37</v>
      </c>
      <c r="J6840" s="573">
        <f t="shared" si="958"/>
        <v>1.0563198904497522</v>
      </c>
    </row>
    <row r="6841" spans="1:10" x14ac:dyDescent="0.25">
      <c r="A6841">
        <f t="shared" si="959"/>
        <v>0.68380011122795081</v>
      </c>
      <c r="B6841" s="2">
        <f t="shared" si="963"/>
        <v>68.379999999998077</v>
      </c>
      <c r="C6841" s="428">
        <f t="shared" si="960"/>
        <v>68.38</v>
      </c>
      <c r="D6841" s="425">
        <f t="shared" si="955"/>
        <v>0.68380011122797013</v>
      </c>
      <c r="E6841" s="433">
        <f t="shared" si="961"/>
        <v>68.38</v>
      </c>
      <c r="F6841" s="430">
        <f t="shared" si="956"/>
        <v>0.68755319607418197</v>
      </c>
      <c r="G6841" s="439">
        <f t="shared" si="962"/>
        <v>68.38</v>
      </c>
      <c r="H6841" s="435">
        <f t="shared" si="957"/>
        <v>0.68755319607418197</v>
      </c>
      <c r="I6841" s="577">
        <f t="shared" si="962"/>
        <v>68.38</v>
      </c>
      <c r="J6841" s="573">
        <f t="shared" si="958"/>
        <v>1.0564060064088232</v>
      </c>
    </row>
    <row r="6842" spans="1:10" x14ac:dyDescent="0.25">
      <c r="A6842">
        <f t="shared" si="959"/>
        <v>0.6839001110461973</v>
      </c>
      <c r="B6842" s="2">
        <f t="shared" si="963"/>
        <v>68.389999999998082</v>
      </c>
      <c r="C6842" s="428">
        <f t="shared" si="960"/>
        <v>68.39</v>
      </c>
      <c r="D6842" s="425">
        <f t="shared" si="955"/>
        <v>0.68390011104621651</v>
      </c>
      <c r="E6842" s="433">
        <f t="shared" si="961"/>
        <v>68.39</v>
      </c>
      <c r="F6842" s="430">
        <f t="shared" si="956"/>
        <v>0.68765150412120835</v>
      </c>
      <c r="G6842" s="439">
        <f t="shared" si="962"/>
        <v>68.39</v>
      </c>
      <c r="H6842" s="435">
        <f t="shared" si="957"/>
        <v>0.68765150412120835</v>
      </c>
      <c r="I6842" s="577">
        <f t="shared" si="962"/>
        <v>68.39</v>
      </c>
      <c r="J6842" s="573">
        <f t="shared" si="958"/>
        <v>1.0564921234025113</v>
      </c>
    </row>
    <row r="6843" spans="1:10" x14ac:dyDescent="0.25">
      <c r="A6843">
        <f t="shared" si="959"/>
        <v>0.6840001108647501</v>
      </c>
      <c r="B6843" s="2">
        <f t="shared" si="963"/>
        <v>68.399999999998087</v>
      </c>
      <c r="C6843" s="428">
        <f t="shared" si="960"/>
        <v>68.400000000000006</v>
      </c>
      <c r="D6843" s="425">
        <f t="shared" si="955"/>
        <v>0.6840001108647692</v>
      </c>
      <c r="E6843" s="433">
        <f t="shared" si="961"/>
        <v>68.400000000000006</v>
      </c>
      <c r="F6843" s="430">
        <f t="shared" si="956"/>
        <v>0.68774981299106386</v>
      </c>
      <c r="G6843" s="439">
        <f t="shared" si="962"/>
        <v>68.400000000000006</v>
      </c>
      <c r="H6843" s="435">
        <f t="shared" si="957"/>
        <v>0.68774981299106386</v>
      </c>
      <c r="I6843" s="577">
        <f t="shared" si="962"/>
        <v>68.400000000000006</v>
      </c>
      <c r="J6843" s="573">
        <f t="shared" si="958"/>
        <v>1.0565782414307003</v>
      </c>
    </row>
    <row r="6844" spans="1:10" x14ac:dyDescent="0.25">
      <c r="A6844">
        <f t="shared" si="959"/>
        <v>0.68410011068360865</v>
      </c>
      <c r="B6844" s="2">
        <f t="shared" si="963"/>
        <v>68.409999999998092</v>
      </c>
      <c r="C6844" s="428">
        <f t="shared" si="960"/>
        <v>68.41</v>
      </c>
      <c r="D6844" s="425">
        <f t="shared" si="955"/>
        <v>0.68410011068362775</v>
      </c>
      <c r="E6844" s="433">
        <f t="shared" si="961"/>
        <v>68.41</v>
      </c>
      <c r="F6844" s="430">
        <f t="shared" si="956"/>
        <v>0.68784812268332562</v>
      </c>
      <c r="G6844" s="439">
        <f t="shared" si="962"/>
        <v>68.41</v>
      </c>
      <c r="H6844" s="435">
        <f t="shared" si="957"/>
        <v>0.68784812268332562</v>
      </c>
      <c r="I6844" s="577">
        <f t="shared" si="962"/>
        <v>68.41</v>
      </c>
      <c r="J6844" s="573">
        <f t="shared" si="958"/>
        <v>1.0566643604932753</v>
      </c>
    </row>
    <row r="6845" spans="1:10" x14ac:dyDescent="0.25">
      <c r="A6845">
        <f t="shared" si="959"/>
        <v>0.68420011050277252</v>
      </c>
      <c r="B6845" s="2">
        <f t="shared" si="963"/>
        <v>68.419999999998097</v>
      </c>
      <c r="C6845" s="428">
        <f t="shared" si="960"/>
        <v>68.42</v>
      </c>
      <c r="D6845" s="425">
        <f t="shared" si="955"/>
        <v>0.68420011050279161</v>
      </c>
      <c r="E6845" s="433">
        <f t="shared" si="961"/>
        <v>68.42</v>
      </c>
      <c r="F6845" s="430">
        <f t="shared" si="956"/>
        <v>0.68794643319757065</v>
      </c>
      <c r="G6845" s="439">
        <f t="shared" si="962"/>
        <v>68.42</v>
      </c>
      <c r="H6845" s="435">
        <f t="shared" si="957"/>
        <v>0.68794643319757065</v>
      </c>
      <c r="I6845" s="577">
        <f t="shared" si="962"/>
        <v>68.42</v>
      </c>
      <c r="J6845" s="573">
        <f t="shared" si="958"/>
        <v>1.0567504805901198</v>
      </c>
    </row>
    <row r="6846" spans="1:10" x14ac:dyDescent="0.25">
      <c r="A6846">
        <f t="shared" si="959"/>
        <v>0.68430011032224114</v>
      </c>
      <c r="B6846" s="2">
        <f t="shared" si="963"/>
        <v>68.429999999998103</v>
      </c>
      <c r="C6846" s="428">
        <f t="shared" si="960"/>
        <v>68.430000000000007</v>
      </c>
      <c r="D6846" s="425">
        <f t="shared" si="955"/>
        <v>0.68430011032226012</v>
      </c>
      <c r="E6846" s="433">
        <f t="shared" si="961"/>
        <v>68.430000000000007</v>
      </c>
      <c r="F6846" s="430">
        <f t="shared" si="956"/>
        <v>0.68804474453337638</v>
      </c>
      <c r="G6846" s="439">
        <f t="shared" si="962"/>
        <v>68.430000000000007</v>
      </c>
      <c r="H6846" s="435">
        <f t="shared" si="957"/>
        <v>0.68804474453337638</v>
      </c>
      <c r="I6846" s="577">
        <f t="shared" si="962"/>
        <v>68.430000000000007</v>
      </c>
      <c r="J6846" s="573">
        <f t="shared" si="958"/>
        <v>1.0568366017211193</v>
      </c>
    </row>
    <row r="6847" spans="1:10" x14ac:dyDescent="0.25">
      <c r="A6847">
        <f t="shared" si="959"/>
        <v>0.68440011014201407</v>
      </c>
      <c r="B6847" s="2">
        <f t="shared" si="963"/>
        <v>68.439999999998108</v>
      </c>
      <c r="C6847" s="428">
        <f t="shared" si="960"/>
        <v>68.44</v>
      </c>
      <c r="D6847" s="425">
        <f t="shared" si="955"/>
        <v>0.68440011014203295</v>
      </c>
      <c r="E6847" s="433">
        <f t="shared" si="961"/>
        <v>68.44</v>
      </c>
      <c r="F6847" s="430">
        <f t="shared" si="956"/>
        <v>0.68814305669031983</v>
      </c>
      <c r="G6847" s="439">
        <f t="shared" si="962"/>
        <v>68.44</v>
      </c>
      <c r="H6847" s="435">
        <f t="shared" si="957"/>
        <v>0.68814305669031983</v>
      </c>
      <c r="I6847" s="577">
        <f t="shared" si="962"/>
        <v>68.44</v>
      </c>
      <c r="J6847" s="573">
        <f t="shared" si="958"/>
        <v>1.0569227238861569</v>
      </c>
    </row>
    <row r="6848" spans="1:10" x14ac:dyDescent="0.25">
      <c r="A6848">
        <f t="shared" si="959"/>
        <v>0.68450010996209065</v>
      </c>
      <c r="B6848" s="2">
        <f t="shared" si="963"/>
        <v>68.449999999998113</v>
      </c>
      <c r="C6848" s="428">
        <f t="shared" si="960"/>
        <v>68.45</v>
      </c>
      <c r="D6848" s="425">
        <f t="shared" si="955"/>
        <v>0.68450010996210942</v>
      </c>
      <c r="E6848" s="433">
        <f t="shared" si="961"/>
        <v>68.45</v>
      </c>
      <c r="F6848" s="430">
        <f t="shared" si="956"/>
        <v>0.68824136966797955</v>
      </c>
      <c r="G6848" s="439">
        <f t="shared" si="962"/>
        <v>68.45</v>
      </c>
      <c r="H6848" s="435">
        <f t="shared" si="957"/>
        <v>0.68824136966797955</v>
      </c>
      <c r="I6848" s="577">
        <f t="shared" si="962"/>
        <v>68.45</v>
      </c>
      <c r="J6848" s="573">
        <f t="shared" si="958"/>
        <v>1.0570088470851184</v>
      </c>
    </row>
    <row r="6849" spans="1:10" x14ac:dyDescent="0.25">
      <c r="A6849">
        <f t="shared" si="959"/>
        <v>0.68460010978247032</v>
      </c>
      <c r="B6849" s="2">
        <f t="shared" si="963"/>
        <v>68.459999999998118</v>
      </c>
      <c r="C6849" s="428">
        <f t="shared" si="960"/>
        <v>68.459999999999994</v>
      </c>
      <c r="D6849" s="425">
        <f t="shared" si="955"/>
        <v>0.68460010978248909</v>
      </c>
      <c r="E6849" s="433">
        <f t="shared" si="961"/>
        <v>68.459999999999994</v>
      </c>
      <c r="F6849" s="430">
        <f t="shared" si="956"/>
        <v>0.68833968346593288</v>
      </c>
      <c r="G6849" s="439">
        <f t="shared" si="962"/>
        <v>68.459999999999994</v>
      </c>
      <c r="H6849" s="435">
        <f t="shared" si="957"/>
        <v>0.68833968346593288</v>
      </c>
      <c r="I6849" s="577">
        <f t="shared" si="962"/>
        <v>68.459999999999994</v>
      </c>
      <c r="J6849" s="573">
        <f t="shared" si="958"/>
        <v>1.057094971317887</v>
      </c>
    </row>
    <row r="6850" spans="1:10" x14ac:dyDescent="0.25">
      <c r="A6850">
        <f t="shared" si="959"/>
        <v>0.68470010960315286</v>
      </c>
      <c r="B6850" s="2">
        <f t="shared" si="963"/>
        <v>68.469999999998123</v>
      </c>
      <c r="C6850" s="428">
        <f t="shared" si="960"/>
        <v>68.47</v>
      </c>
      <c r="D6850" s="425">
        <f t="shared" si="955"/>
        <v>0.68470010960317151</v>
      </c>
      <c r="E6850" s="433">
        <f t="shared" si="961"/>
        <v>68.47</v>
      </c>
      <c r="F6850" s="430">
        <f t="shared" si="956"/>
        <v>0.6884379980837585</v>
      </c>
      <c r="G6850" s="439">
        <f t="shared" si="962"/>
        <v>68.47</v>
      </c>
      <c r="H6850" s="435">
        <f t="shared" si="957"/>
        <v>0.6884379980837585</v>
      </c>
      <c r="I6850" s="577">
        <f t="shared" si="962"/>
        <v>68.47</v>
      </c>
      <c r="J6850" s="573">
        <f t="shared" si="958"/>
        <v>1.0571810965843484</v>
      </c>
    </row>
    <row r="6851" spans="1:10" x14ac:dyDescent="0.25">
      <c r="A6851">
        <f t="shared" si="959"/>
        <v>0.68480010942413738</v>
      </c>
      <c r="B6851" s="2">
        <f t="shared" si="963"/>
        <v>68.479999999998128</v>
      </c>
      <c r="C6851" s="428">
        <f t="shared" si="960"/>
        <v>68.48</v>
      </c>
      <c r="D6851" s="425">
        <f t="shared" ref="D6851:D6914" si="964">(((1+C6851/100)^D$2)*C6851/100)/(((1+C6851/100)^D$2)-1)</f>
        <v>0.68480010942415614</v>
      </c>
      <c r="E6851" s="433">
        <f t="shared" si="961"/>
        <v>68.48</v>
      </c>
      <c r="F6851" s="430">
        <f t="shared" ref="F6851:F6914" si="965">(((1+E6851/100)^F$2)*E6851/100)/(((1+E6851/100)^F$2)-1)</f>
        <v>0.6885363135210345</v>
      </c>
      <c r="G6851" s="439">
        <f t="shared" si="962"/>
        <v>68.48</v>
      </c>
      <c r="H6851" s="435">
        <f t="shared" ref="H6851:H6914" si="966">(((1+G6851/100)^H$2)*G6851/100)/(((1+G6851/100)^H$2)-1)</f>
        <v>0.6885363135210345</v>
      </c>
      <c r="I6851" s="577">
        <f t="shared" si="962"/>
        <v>68.48</v>
      </c>
      <c r="J6851" s="573">
        <f t="shared" ref="J6851:J6914" si="967">(((1+I6851/100)^J$2)*I6851/100)/(((1+I6851/100)^J$2)-1)</f>
        <v>1.057267222884386</v>
      </c>
    </row>
    <row r="6852" spans="1:10" x14ac:dyDescent="0.25">
      <c r="A6852">
        <f t="shared" si="959"/>
        <v>0.68490010924542344</v>
      </c>
      <c r="B6852" s="2">
        <f t="shared" si="963"/>
        <v>68.489999999998133</v>
      </c>
      <c r="C6852" s="428">
        <f t="shared" si="960"/>
        <v>68.489999999999995</v>
      </c>
      <c r="D6852" s="425">
        <f t="shared" si="964"/>
        <v>0.68490010924544198</v>
      </c>
      <c r="E6852" s="433">
        <f t="shared" si="961"/>
        <v>68.489999999999995</v>
      </c>
      <c r="F6852" s="430">
        <f t="shared" si="965"/>
        <v>0.68863462977733958</v>
      </c>
      <c r="G6852" s="439">
        <f t="shared" si="962"/>
        <v>68.489999999999995</v>
      </c>
      <c r="H6852" s="435">
        <f t="shared" si="966"/>
        <v>0.68863462977733958</v>
      </c>
      <c r="I6852" s="577">
        <f t="shared" si="962"/>
        <v>68.489999999999995</v>
      </c>
      <c r="J6852" s="573">
        <f t="shared" si="967"/>
        <v>1.0573533502178853</v>
      </c>
    </row>
    <row r="6853" spans="1:10" x14ac:dyDescent="0.25">
      <c r="A6853">
        <f t="shared" ref="A6853:A6916" si="968">(((1+B6853/100)^A$2)*B6853/100)/(((1+B6853/100)^A$2)-1)</f>
        <v>0.6850001090670107</v>
      </c>
      <c r="B6853" s="2">
        <f t="shared" si="963"/>
        <v>68.499999999998138</v>
      </c>
      <c r="C6853" s="428">
        <f t="shared" si="960"/>
        <v>68.5</v>
      </c>
      <c r="D6853" s="425">
        <f t="shared" si="964"/>
        <v>0.68500010906702935</v>
      </c>
      <c r="E6853" s="433">
        <f t="shared" si="961"/>
        <v>68.5</v>
      </c>
      <c r="F6853" s="430">
        <f t="shared" si="965"/>
        <v>0.68873294685225284</v>
      </c>
      <c r="G6853" s="439">
        <f t="shared" si="962"/>
        <v>68.5</v>
      </c>
      <c r="H6853" s="435">
        <f t="shared" si="966"/>
        <v>0.68873294685225284</v>
      </c>
      <c r="I6853" s="577">
        <f t="shared" si="962"/>
        <v>68.5</v>
      </c>
      <c r="J6853" s="573">
        <f t="shared" si="967"/>
        <v>1.0574394785847299</v>
      </c>
    </row>
    <row r="6854" spans="1:10" x14ac:dyDescent="0.25">
      <c r="A6854">
        <f t="shared" si="968"/>
        <v>0.6851001088888985</v>
      </c>
      <c r="B6854" s="2">
        <f t="shared" si="963"/>
        <v>68.509999999998143</v>
      </c>
      <c r="C6854" s="428">
        <f t="shared" ref="C6854:C6917" si="969">ROUND(C6853+0.01,2)</f>
        <v>68.510000000000005</v>
      </c>
      <c r="D6854" s="425">
        <f t="shared" si="964"/>
        <v>0.68510010888891715</v>
      </c>
      <c r="E6854" s="433">
        <f t="shared" ref="E6854:E6917" si="970">ROUND(E6853+0.01,2)</f>
        <v>68.510000000000005</v>
      </c>
      <c r="F6854" s="430">
        <f t="shared" si="965"/>
        <v>0.68883126474535317</v>
      </c>
      <c r="G6854" s="439">
        <f t="shared" ref="G6854:I6917" si="971">ROUND(G6853+0.01,2)</f>
        <v>68.510000000000005</v>
      </c>
      <c r="H6854" s="435">
        <f t="shared" si="966"/>
        <v>0.68883126474535317</v>
      </c>
      <c r="I6854" s="577">
        <f t="shared" si="971"/>
        <v>68.510000000000005</v>
      </c>
      <c r="J6854" s="573">
        <f t="shared" si="967"/>
        <v>1.0575256079848052</v>
      </c>
    </row>
    <row r="6855" spans="1:10" x14ac:dyDescent="0.25">
      <c r="A6855">
        <f t="shared" si="968"/>
        <v>0.68520010871108639</v>
      </c>
      <c r="B6855" s="2">
        <f t="shared" si="963"/>
        <v>68.519999999998149</v>
      </c>
      <c r="C6855" s="428">
        <f t="shared" si="969"/>
        <v>68.52</v>
      </c>
      <c r="D6855" s="425">
        <f t="shared" si="964"/>
        <v>0.68520010871110482</v>
      </c>
      <c r="E6855" s="433">
        <f t="shared" si="970"/>
        <v>68.52</v>
      </c>
      <c r="F6855" s="430">
        <f t="shared" si="965"/>
        <v>0.68892958345621969</v>
      </c>
      <c r="G6855" s="439">
        <f t="shared" si="971"/>
        <v>68.52</v>
      </c>
      <c r="H6855" s="435">
        <f t="shared" si="966"/>
        <v>0.68892958345621969</v>
      </c>
      <c r="I6855" s="577">
        <f t="shared" si="971"/>
        <v>68.52</v>
      </c>
      <c r="J6855" s="573">
        <f t="shared" si="967"/>
        <v>1.0576117384179948</v>
      </c>
    </row>
    <row r="6856" spans="1:10" x14ac:dyDescent="0.25">
      <c r="A6856">
        <f t="shared" si="968"/>
        <v>0.68530010853357359</v>
      </c>
      <c r="B6856" s="2">
        <f t="shared" si="963"/>
        <v>68.529999999998154</v>
      </c>
      <c r="C6856" s="428">
        <f t="shared" si="969"/>
        <v>68.53</v>
      </c>
      <c r="D6856" s="425">
        <f t="shared" si="964"/>
        <v>0.68530010853359224</v>
      </c>
      <c r="E6856" s="433">
        <f t="shared" si="970"/>
        <v>68.53</v>
      </c>
      <c r="F6856" s="430">
        <f t="shared" si="965"/>
        <v>0.68902790298443262</v>
      </c>
      <c r="G6856" s="439">
        <f t="shared" si="971"/>
        <v>68.53</v>
      </c>
      <c r="H6856" s="435">
        <f t="shared" si="966"/>
        <v>0.68902790298443262</v>
      </c>
      <c r="I6856" s="577">
        <f t="shared" si="971"/>
        <v>68.53</v>
      </c>
      <c r="J6856" s="573">
        <f t="shared" si="967"/>
        <v>1.0576978698841843</v>
      </c>
    </row>
    <row r="6857" spans="1:10" x14ac:dyDescent="0.25">
      <c r="A6857">
        <f t="shared" si="968"/>
        <v>0.68540010835636</v>
      </c>
      <c r="B6857" s="2">
        <f t="shared" si="963"/>
        <v>68.539999999998159</v>
      </c>
      <c r="C6857" s="428">
        <f t="shared" si="969"/>
        <v>68.540000000000006</v>
      </c>
      <c r="D6857" s="425">
        <f t="shared" si="964"/>
        <v>0.68540010835637843</v>
      </c>
      <c r="E6857" s="433">
        <f t="shared" si="970"/>
        <v>68.540000000000006</v>
      </c>
      <c r="F6857" s="430">
        <f t="shared" si="965"/>
        <v>0.68912622332957119</v>
      </c>
      <c r="G6857" s="439">
        <f t="shared" si="971"/>
        <v>68.540000000000006</v>
      </c>
      <c r="H6857" s="435">
        <f t="shared" si="966"/>
        <v>0.68912622332957119</v>
      </c>
      <c r="I6857" s="577">
        <f t="shared" si="971"/>
        <v>68.540000000000006</v>
      </c>
      <c r="J6857" s="573">
        <f t="shared" si="967"/>
        <v>1.0577840023832576</v>
      </c>
    </row>
    <row r="6858" spans="1:10" x14ac:dyDescent="0.25">
      <c r="A6858">
        <f t="shared" si="968"/>
        <v>0.68550010817944484</v>
      </c>
      <c r="B6858" s="2">
        <f t="shared" si="963"/>
        <v>68.549999999998164</v>
      </c>
      <c r="C6858" s="428">
        <f t="shared" si="969"/>
        <v>68.55</v>
      </c>
      <c r="D6858" s="425">
        <f t="shared" si="964"/>
        <v>0.68550010817946305</v>
      </c>
      <c r="E6858" s="433">
        <f t="shared" si="970"/>
        <v>68.55</v>
      </c>
      <c r="F6858" s="430">
        <f t="shared" si="965"/>
        <v>0.68922454449121529</v>
      </c>
      <c r="G6858" s="439">
        <f t="shared" si="971"/>
        <v>68.55</v>
      </c>
      <c r="H6858" s="435">
        <f t="shared" si="966"/>
        <v>0.68922454449121529</v>
      </c>
      <c r="I6858" s="577">
        <f t="shared" si="971"/>
        <v>68.55</v>
      </c>
      <c r="J6858" s="573">
        <f t="shared" si="967"/>
        <v>1.0578701359150995</v>
      </c>
    </row>
    <row r="6859" spans="1:10" x14ac:dyDescent="0.25">
      <c r="A6859">
        <f t="shared" si="968"/>
        <v>0.68560010800282756</v>
      </c>
      <c r="B6859" s="2">
        <f t="shared" si="963"/>
        <v>68.559999999998169</v>
      </c>
      <c r="C6859" s="428">
        <f t="shared" si="969"/>
        <v>68.56</v>
      </c>
      <c r="D6859" s="425">
        <f t="shared" si="964"/>
        <v>0.68560010800284588</v>
      </c>
      <c r="E6859" s="433">
        <f t="shared" si="970"/>
        <v>68.56</v>
      </c>
      <c r="F6859" s="430">
        <f t="shared" si="965"/>
        <v>0.68932286646894569</v>
      </c>
      <c r="G6859" s="439">
        <f t="shared" si="971"/>
        <v>68.56</v>
      </c>
      <c r="H6859" s="435">
        <f t="shared" si="966"/>
        <v>0.68932286646894569</v>
      </c>
      <c r="I6859" s="577">
        <f t="shared" si="971"/>
        <v>68.56</v>
      </c>
      <c r="J6859" s="573">
        <f t="shared" si="967"/>
        <v>1.0579562704795951</v>
      </c>
    </row>
    <row r="6860" spans="1:10" x14ac:dyDescent="0.25">
      <c r="A6860">
        <f t="shared" si="968"/>
        <v>0.6857001078265077</v>
      </c>
      <c r="B6860" s="2">
        <f t="shared" si="963"/>
        <v>68.569999999998174</v>
      </c>
      <c r="C6860" s="428">
        <f t="shared" si="969"/>
        <v>68.569999999999993</v>
      </c>
      <c r="D6860" s="425">
        <f t="shared" si="964"/>
        <v>0.68570010782652591</v>
      </c>
      <c r="E6860" s="433">
        <f t="shared" si="970"/>
        <v>68.569999999999993</v>
      </c>
      <c r="F6860" s="430">
        <f t="shared" si="965"/>
        <v>0.6894211892623423</v>
      </c>
      <c r="G6860" s="439">
        <f t="shared" si="971"/>
        <v>68.569999999999993</v>
      </c>
      <c r="H6860" s="435">
        <f t="shared" si="966"/>
        <v>0.6894211892623423</v>
      </c>
      <c r="I6860" s="577">
        <f t="shared" si="971"/>
        <v>68.569999999999993</v>
      </c>
      <c r="J6860" s="573">
        <f t="shared" si="967"/>
        <v>1.058042406076628</v>
      </c>
    </row>
    <row r="6861" spans="1:10" x14ac:dyDescent="0.25">
      <c r="A6861">
        <f t="shared" si="968"/>
        <v>0.68580010765048494</v>
      </c>
      <c r="B6861" s="2">
        <f t="shared" si="963"/>
        <v>68.579999999998179</v>
      </c>
      <c r="C6861" s="428">
        <f t="shared" si="969"/>
        <v>68.58</v>
      </c>
      <c r="D6861" s="425">
        <f t="shared" si="964"/>
        <v>0.68580010765050303</v>
      </c>
      <c r="E6861" s="433">
        <f t="shared" si="970"/>
        <v>68.58</v>
      </c>
      <c r="F6861" s="430">
        <f t="shared" si="965"/>
        <v>0.68951951287098623</v>
      </c>
      <c r="G6861" s="439">
        <f t="shared" si="971"/>
        <v>68.58</v>
      </c>
      <c r="H6861" s="435">
        <f t="shared" si="966"/>
        <v>0.68951951287098623</v>
      </c>
      <c r="I6861" s="577">
        <f t="shared" si="971"/>
        <v>68.58</v>
      </c>
      <c r="J6861" s="573">
        <f t="shared" si="967"/>
        <v>1.0581285427060838</v>
      </c>
    </row>
    <row r="6862" spans="1:10" x14ac:dyDescent="0.25">
      <c r="A6862">
        <f t="shared" si="968"/>
        <v>0.68590010747475849</v>
      </c>
      <c r="B6862" s="2">
        <f t="shared" si="963"/>
        <v>68.589999999998184</v>
      </c>
      <c r="C6862" s="428">
        <f t="shared" si="969"/>
        <v>68.59</v>
      </c>
      <c r="D6862" s="425">
        <f t="shared" si="964"/>
        <v>0.68590010747477659</v>
      </c>
      <c r="E6862" s="433">
        <f t="shared" si="970"/>
        <v>68.59</v>
      </c>
      <c r="F6862" s="430">
        <f t="shared" si="965"/>
        <v>0.68961783729445802</v>
      </c>
      <c r="G6862" s="439">
        <f t="shared" si="971"/>
        <v>68.59</v>
      </c>
      <c r="H6862" s="435">
        <f t="shared" si="966"/>
        <v>0.68961783729445802</v>
      </c>
      <c r="I6862" s="577">
        <f t="shared" si="971"/>
        <v>68.59</v>
      </c>
      <c r="J6862" s="573">
        <f t="shared" si="967"/>
        <v>1.0582146803678469</v>
      </c>
    </row>
    <row r="6863" spans="1:10" x14ac:dyDescent="0.25">
      <c r="A6863">
        <f t="shared" si="968"/>
        <v>0.68600010729932792</v>
      </c>
      <c r="B6863" s="2">
        <f t="shared" si="963"/>
        <v>68.59999999999819</v>
      </c>
      <c r="C6863" s="428">
        <f t="shared" si="969"/>
        <v>68.599999999999994</v>
      </c>
      <c r="D6863" s="425">
        <f t="shared" si="964"/>
        <v>0.68600010729934602</v>
      </c>
      <c r="E6863" s="433">
        <f t="shared" si="970"/>
        <v>68.599999999999994</v>
      </c>
      <c r="F6863" s="430">
        <f t="shared" si="965"/>
        <v>0.68971616253233892</v>
      </c>
      <c r="G6863" s="439">
        <f t="shared" si="971"/>
        <v>68.599999999999994</v>
      </c>
      <c r="H6863" s="435">
        <f t="shared" si="966"/>
        <v>0.68971616253233892</v>
      </c>
      <c r="I6863" s="577">
        <f t="shared" si="971"/>
        <v>68.599999999999994</v>
      </c>
      <c r="J6863" s="573">
        <f t="shared" si="967"/>
        <v>1.058300819061802</v>
      </c>
    </row>
    <row r="6864" spans="1:10" x14ac:dyDescent="0.25">
      <c r="A6864">
        <f t="shared" si="968"/>
        <v>0.68610010712419267</v>
      </c>
      <c r="B6864" s="2">
        <f t="shared" si="963"/>
        <v>68.609999999998195</v>
      </c>
      <c r="C6864" s="428">
        <f t="shared" si="969"/>
        <v>68.61</v>
      </c>
      <c r="D6864" s="425">
        <f t="shared" si="964"/>
        <v>0.68610010712421088</v>
      </c>
      <c r="E6864" s="433">
        <f t="shared" si="970"/>
        <v>68.61</v>
      </c>
      <c r="F6864" s="430">
        <f t="shared" si="965"/>
        <v>0.68981448858421013</v>
      </c>
      <c r="G6864" s="439">
        <f t="shared" si="971"/>
        <v>68.61</v>
      </c>
      <c r="H6864" s="435">
        <f t="shared" si="966"/>
        <v>0.68981448858421013</v>
      </c>
      <c r="I6864" s="577">
        <f t="shared" si="971"/>
        <v>68.61</v>
      </c>
      <c r="J6864" s="573">
        <f t="shared" si="967"/>
        <v>1.0583869587878334</v>
      </c>
    </row>
    <row r="6865" spans="1:10" x14ac:dyDescent="0.25">
      <c r="A6865">
        <f t="shared" si="968"/>
        <v>0.68620010694935241</v>
      </c>
      <c r="B6865" s="2">
        <f t="shared" si="963"/>
        <v>68.6199999999982</v>
      </c>
      <c r="C6865" s="428">
        <f t="shared" si="969"/>
        <v>68.62</v>
      </c>
      <c r="D6865" s="425">
        <f t="shared" si="964"/>
        <v>0.68620010694937061</v>
      </c>
      <c r="E6865" s="433">
        <f t="shared" si="970"/>
        <v>68.62</v>
      </c>
      <c r="F6865" s="430">
        <f t="shared" si="965"/>
        <v>0.68991281544965355</v>
      </c>
      <c r="G6865" s="439">
        <f t="shared" si="971"/>
        <v>68.62</v>
      </c>
      <c r="H6865" s="435">
        <f t="shared" si="966"/>
        <v>0.68991281544965355</v>
      </c>
      <c r="I6865" s="577">
        <f t="shared" si="971"/>
        <v>68.62</v>
      </c>
      <c r="J6865" s="573">
        <f t="shared" si="967"/>
        <v>1.0584730995458269</v>
      </c>
    </row>
    <row r="6866" spans="1:10" x14ac:dyDescent="0.25">
      <c r="A6866">
        <f t="shared" si="968"/>
        <v>0.68630010677480657</v>
      </c>
      <c r="B6866" s="2">
        <f t="shared" si="963"/>
        <v>68.629999999998205</v>
      </c>
      <c r="C6866" s="428">
        <f t="shared" si="969"/>
        <v>68.63</v>
      </c>
      <c r="D6866" s="425">
        <f t="shared" si="964"/>
        <v>0.68630010677482434</v>
      </c>
      <c r="E6866" s="433">
        <f t="shared" si="970"/>
        <v>68.63</v>
      </c>
      <c r="F6866" s="430">
        <f t="shared" si="965"/>
        <v>0.69001114312825051</v>
      </c>
      <c r="G6866" s="439">
        <f t="shared" si="971"/>
        <v>68.63</v>
      </c>
      <c r="H6866" s="435">
        <f t="shared" si="966"/>
        <v>0.69001114312825051</v>
      </c>
      <c r="I6866" s="577">
        <f t="shared" si="971"/>
        <v>68.63</v>
      </c>
      <c r="J6866" s="573">
        <f t="shared" si="967"/>
        <v>1.0585592413356661</v>
      </c>
    </row>
    <row r="6867" spans="1:10" x14ac:dyDescent="0.25">
      <c r="A6867">
        <f t="shared" si="968"/>
        <v>0.68640010660055439</v>
      </c>
      <c r="B6867" s="2">
        <f t="shared" si="963"/>
        <v>68.63999999999821</v>
      </c>
      <c r="C6867" s="428">
        <f t="shared" si="969"/>
        <v>68.64</v>
      </c>
      <c r="D6867" s="425">
        <f t="shared" si="964"/>
        <v>0.68640010660057227</v>
      </c>
      <c r="E6867" s="433">
        <f t="shared" si="970"/>
        <v>68.64</v>
      </c>
      <c r="F6867" s="430">
        <f t="shared" si="965"/>
        <v>0.69010947161958336</v>
      </c>
      <c r="G6867" s="439">
        <f t="shared" si="971"/>
        <v>68.64</v>
      </c>
      <c r="H6867" s="435">
        <f t="shared" si="966"/>
        <v>0.69010947161958336</v>
      </c>
      <c r="I6867" s="577">
        <f t="shared" si="971"/>
        <v>68.64</v>
      </c>
      <c r="J6867" s="573">
        <f t="shared" si="967"/>
        <v>1.0586453841572367</v>
      </c>
    </row>
    <row r="6868" spans="1:10" x14ac:dyDescent="0.25">
      <c r="A6868">
        <f t="shared" si="968"/>
        <v>0.68650010642659565</v>
      </c>
      <c r="B6868" s="2">
        <f t="shared" si="963"/>
        <v>68.649999999998215</v>
      </c>
      <c r="C6868" s="428">
        <f t="shared" si="969"/>
        <v>68.650000000000006</v>
      </c>
      <c r="D6868" s="425">
        <f t="shared" si="964"/>
        <v>0.68650010642661352</v>
      </c>
      <c r="E6868" s="433">
        <f t="shared" si="970"/>
        <v>68.650000000000006</v>
      </c>
      <c r="F6868" s="430">
        <f t="shared" si="965"/>
        <v>0.69020780092323408</v>
      </c>
      <c r="G6868" s="439">
        <f t="shared" si="971"/>
        <v>68.650000000000006</v>
      </c>
      <c r="H6868" s="435">
        <f t="shared" si="966"/>
        <v>0.69020780092323408</v>
      </c>
      <c r="I6868" s="577">
        <f t="shared" si="971"/>
        <v>68.650000000000006</v>
      </c>
      <c r="J6868" s="573">
        <f t="shared" si="967"/>
        <v>1.0587315280104224</v>
      </c>
    </row>
    <row r="6869" spans="1:10" x14ac:dyDescent="0.25">
      <c r="A6869">
        <f t="shared" si="968"/>
        <v>0.68660010625292978</v>
      </c>
      <c r="B6869" s="2">
        <f t="shared" si="963"/>
        <v>68.65999999999822</v>
      </c>
      <c r="C6869" s="428">
        <f t="shared" si="969"/>
        <v>68.66</v>
      </c>
      <c r="D6869" s="425">
        <f t="shared" si="964"/>
        <v>0.68660010625294754</v>
      </c>
      <c r="E6869" s="433">
        <f t="shared" si="970"/>
        <v>68.66</v>
      </c>
      <c r="F6869" s="430">
        <f t="shared" si="965"/>
        <v>0.69030613103878524</v>
      </c>
      <c r="G6869" s="439">
        <f t="shared" si="971"/>
        <v>68.66</v>
      </c>
      <c r="H6869" s="435">
        <f t="shared" si="966"/>
        <v>0.69030613103878524</v>
      </c>
      <c r="I6869" s="577">
        <f t="shared" si="971"/>
        <v>68.66</v>
      </c>
      <c r="J6869" s="573">
        <f t="shared" si="967"/>
        <v>1.0588176728951091</v>
      </c>
    </row>
    <row r="6870" spans="1:10" x14ac:dyDescent="0.25">
      <c r="A6870">
        <f t="shared" si="968"/>
        <v>0.68670010607955612</v>
      </c>
      <c r="B6870" s="2">
        <f t="shared" si="963"/>
        <v>68.669999999998225</v>
      </c>
      <c r="C6870" s="428">
        <f t="shared" si="969"/>
        <v>68.67</v>
      </c>
      <c r="D6870" s="425">
        <f t="shared" si="964"/>
        <v>0.68670010607957388</v>
      </c>
      <c r="E6870" s="433">
        <f t="shared" si="970"/>
        <v>68.67</v>
      </c>
      <c r="F6870" s="430">
        <f t="shared" si="965"/>
        <v>0.6904044619658195</v>
      </c>
      <c r="G6870" s="439">
        <f t="shared" si="971"/>
        <v>68.67</v>
      </c>
      <c r="H6870" s="435">
        <f t="shared" si="966"/>
        <v>0.6904044619658195</v>
      </c>
      <c r="I6870" s="577">
        <f t="shared" si="971"/>
        <v>68.67</v>
      </c>
      <c r="J6870" s="573">
        <f t="shared" si="967"/>
        <v>1.058903818811181</v>
      </c>
    </row>
    <row r="6871" spans="1:10" x14ac:dyDescent="0.25">
      <c r="A6871">
        <f t="shared" si="968"/>
        <v>0.68680010590647433</v>
      </c>
      <c r="B6871" s="2">
        <f t="shared" si="963"/>
        <v>68.67999999999823</v>
      </c>
      <c r="C6871" s="428">
        <f t="shared" si="969"/>
        <v>68.680000000000007</v>
      </c>
      <c r="D6871" s="425">
        <f t="shared" si="964"/>
        <v>0.68680010590649221</v>
      </c>
      <c r="E6871" s="433">
        <f t="shared" si="970"/>
        <v>68.680000000000007</v>
      </c>
      <c r="F6871" s="430">
        <f t="shared" si="965"/>
        <v>0.69050279370391976</v>
      </c>
      <c r="G6871" s="439">
        <f t="shared" si="971"/>
        <v>68.680000000000007</v>
      </c>
      <c r="H6871" s="435">
        <f t="shared" si="966"/>
        <v>0.69050279370391976</v>
      </c>
      <c r="I6871" s="577">
        <f t="shared" si="971"/>
        <v>68.680000000000007</v>
      </c>
      <c r="J6871" s="573">
        <f t="shared" si="967"/>
        <v>1.0589899657585231</v>
      </c>
    </row>
    <row r="6872" spans="1:10" x14ac:dyDescent="0.25">
      <c r="A6872">
        <f t="shared" si="968"/>
        <v>0.68690010573368387</v>
      </c>
      <c r="B6872" s="2">
        <f t="shared" si="963"/>
        <v>68.689999999998236</v>
      </c>
      <c r="C6872" s="428">
        <f t="shared" si="969"/>
        <v>68.69</v>
      </c>
      <c r="D6872" s="425">
        <f t="shared" si="964"/>
        <v>0.68690010573370153</v>
      </c>
      <c r="E6872" s="433">
        <f t="shared" si="970"/>
        <v>68.69</v>
      </c>
      <c r="F6872" s="430">
        <f t="shared" si="965"/>
        <v>0.69060112625266901</v>
      </c>
      <c r="G6872" s="439">
        <f t="shared" si="971"/>
        <v>68.69</v>
      </c>
      <c r="H6872" s="435">
        <f t="shared" si="966"/>
        <v>0.69060112625266901</v>
      </c>
      <c r="I6872" s="577">
        <f t="shared" si="971"/>
        <v>68.69</v>
      </c>
      <c r="J6872" s="573">
        <f t="shared" si="967"/>
        <v>1.0590761137370204</v>
      </c>
    </row>
    <row r="6873" spans="1:10" x14ac:dyDescent="0.25">
      <c r="A6873">
        <f t="shared" si="968"/>
        <v>0.68700010556118418</v>
      </c>
      <c r="B6873" s="2">
        <f t="shared" si="963"/>
        <v>68.699999999998241</v>
      </c>
      <c r="C6873" s="428">
        <f t="shared" si="969"/>
        <v>68.7</v>
      </c>
      <c r="D6873" s="425">
        <f t="shared" si="964"/>
        <v>0.68700010556120183</v>
      </c>
      <c r="E6873" s="433">
        <f t="shared" si="970"/>
        <v>68.7</v>
      </c>
      <c r="F6873" s="430">
        <f t="shared" si="965"/>
        <v>0.69069945961165069</v>
      </c>
      <c r="G6873" s="439">
        <f t="shared" si="971"/>
        <v>68.7</v>
      </c>
      <c r="H6873" s="435">
        <f t="shared" si="966"/>
        <v>0.69069945961165069</v>
      </c>
      <c r="I6873" s="577">
        <f t="shared" si="971"/>
        <v>68.7</v>
      </c>
      <c r="J6873" s="573">
        <f t="shared" si="967"/>
        <v>1.0591622627465576</v>
      </c>
    </row>
    <row r="6874" spans="1:10" x14ac:dyDescent="0.25">
      <c r="A6874">
        <f t="shared" si="968"/>
        <v>0.68710010538897492</v>
      </c>
      <c r="B6874" s="2">
        <f t="shared" si="963"/>
        <v>68.709999999998246</v>
      </c>
      <c r="C6874" s="428">
        <f t="shared" si="969"/>
        <v>68.709999999999994</v>
      </c>
      <c r="D6874" s="425">
        <f t="shared" si="964"/>
        <v>0.68710010538899235</v>
      </c>
      <c r="E6874" s="433">
        <f t="shared" si="970"/>
        <v>68.709999999999994</v>
      </c>
      <c r="F6874" s="430">
        <f t="shared" si="965"/>
        <v>0.69079779378044837</v>
      </c>
      <c r="G6874" s="439">
        <f t="shared" si="971"/>
        <v>68.709999999999994</v>
      </c>
      <c r="H6874" s="435">
        <f t="shared" si="966"/>
        <v>0.69079779378044837</v>
      </c>
      <c r="I6874" s="577">
        <f t="shared" si="971"/>
        <v>68.709999999999994</v>
      </c>
      <c r="J6874" s="573">
        <f t="shared" si="967"/>
        <v>1.0592484127870194</v>
      </c>
    </row>
    <row r="6875" spans="1:10" x14ac:dyDescent="0.25">
      <c r="A6875">
        <f t="shared" si="968"/>
        <v>0.68720010521705543</v>
      </c>
      <c r="B6875" s="2">
        <f t="shared" si="963"/>
        <v>68.719999999998251</v>
      </c>
      <c r="C6875" s="428">
        <f t="shared" si="969"/>
        <v>68.72</v>
      </c>
      <c r="D6875" s="425">
        <f t="shared" si="964"/>
        <v>0.68720010521707287</v>
      </c>
      <c r="E6875" s="433">
        <f t="shared" si="970"/>
        <v>68.72</v>
      </c>
      <c r="F6875" s="430">
        <f t="shared" si="965"/>
        <v>0.6908961287586457</v>
      </c>
      <c r="G6875" s="439">
        <f t="shared" si="971"/>
        <v>68.72</v>
      </c>
      <c r="H6875" s="435">
        <f t="shared" si="966"/>
        <v>0.6908961287586457</v>
      </c>
      <c r="I6875" s="577">
        <f t="shared" si="971"/>
        <v>68.72</v>
      </c>
      <c r="J6875" s="573">
        <f t="shared" si="967"/>
        <v>1.0593345638582912</v>
      </c>
    </row>
    <row r="6876" spans="1:10" x14ac:dyDescent="0.25">
      <c r="A6876">
        <f t="shared" si="968"/>
        <v>0.68730010504542505</v>
      </c>
      <c r="B6876" s="2">
        <f t="shared" si="963"/>
        <v>68.729999999998256</v>
      </c>
      <c r="C6876" s="428">
        <f t="shared" si="969"/>
        <v>68.73</v>
      </c>
      <c r="D6876" s="425">
        <f t="shared" si="964"/>
        <v>0.68730010504544248</v>
      </c>
      <c r="E6876" s="433">
        <f t="shared" si="970"/>
        <v>68.73</v>
      </c>
      <c r="F6876" s="430">
        <f t="shared" si="965"/>
        <v>0.6909944645458268</v>
      </c>
      <c r="G6876" s="439">
        <f t="shared" si="971"/>
        <v>68.73</v>
      </c>
      <c r="H6876" s="435">
        <f t="shared" si="966"/>
        <v>0.6909944645458268</v>
      </c>
      <c r="I6876" s="577">
        <f t="shared" si="971"/>
        <v>68.73</v>
      </c>
      <c r="J6876" s="573">
        <f t="shared" si="967"/>
        <v>1.0594207159602576</v>
      </c>
    </row>
    <row r="6877" spans="1:10" x14ac:dyDescent="0.25">
      <c r="A6877">
        <f t="shared" si="968"/>
        <v>0.68740010487408354</v>
      </c>
      <c r="B6877" s="2">
        <f t="shared" si="963"/>
        <v>68.739999999998261</v>
      </c>
      <c r="C6877" s="428">
        <f t="shared" si="969"/>
        <v>68.739999999999995</v>
      </c>
      <c r="D6877" s="425">
        <f t="shared" si="964"/>
        <v>0.68740010487410086</v>
      </c>
      <c r="E6877" s="433">
        <f t="shared" si="970"/>
        <v>68.739999999999995</v>
      </c>
      <c r="F6877" s="430">
        <f t="shared" si="965"/>
        <v>0.69109280114157579</v>
      </c>
      <c r="G6877" s="439">
        <f t="shared" si="971"/>
        <v>68.739999999999995</v>
      </c>
      <c r="H6877" s="435">
        <f t="shared" si="966"/>
        <v>0.69109280114157579</v>
      </c>
      <c r="I6877" s="577">
        <f t="shared" si="971"/>
        <v>68.739999999999995</v>
      </c>
      <c r="J6877" s="573">
        <f t="shared" si="967"/>
        <v>1.0595068690928036</v>
      </c>
    </row>
    <row r="6878" spans="1:10" x14ac:dyDescent="0.25">
      <c r="A6878">
        <f t="shared" si="968"/>
        <v>0.68750010470303047</v>
      </c>
      <c r="B6878" s="2">
        <f t="shared" si="963"/>
        <v>68.749999999998266</v>
      </c>
      <c r="C6878" s="428">
        <f t="shared" si="969"/>
        <v>68.75</v>
      </c>
      <c r="D6878" s="425">
        <f t="shared" si="964"/>
        <v>0.68750010470304779</v>
      </c>
      <c r="E6878" s="433">
        <f t="shared" si="970"/>
        <v>68.75</v>
      </c>
      <c r="F6878" s="430">
        <f t="shared" si="965"/>
        <v>0.69119113854547709</v>
      </c>
      <c r="G6878" s="439">
        <f t="shared" si="971"/>
        <v>68.75</v>
      </c>
      <c r="H6878" s="435">
        <f t="shared" si="966"/>
        <v>0.69119113854547709</v>
      </c>
      <c r="I6878" s="577">
        <f t="shared" si="971"/>
        <v>68.75</v>
      </c>
      <c r="J6878" s="573">
        <f t="shared" si="967"/>
        <v>1.0595930232558139</v>
      </c>
    </row>
    <row r="6879" spans="1:10" x14ac:dyDescent="0.25">
      <c r="A6879">
        <f t="shared" si="968"/>
        <v>0.68760010453226506</v>
      </c>
      <c r="B6879" s="2">
        <f t="shared" si="963"/>
        <v>68.759999999998271</v>
      </c>
      <c r="C6879" s="428">
        <f t="shared" si="969"/>
        <v>68.760000000000005</v>
      </c>
      <c r="D6879" s="425">
        <f t="shared" si="964"/>
        <v>0.68760010453228237</v>
      </c>
      <c r="E6879" s="433">
        <f t="shared" si="970"/>
        <v>68.760000000000005</v>
      </c>
      <c r="F6879" s="430">
        <f t="shared" si="965"/>
        <v>0.69128947675711561</v>
      </c>
      <c r="G6879" s="439">
        <f t="shared" si="971"/>
        <v>68.760000000000005</v>
      </c>
      <c r="H6879" s="435">
        <f t="shared" si="966"/>
        <v>0.69128947675711561</v>
      </c>
      <c r="I6879" s="577">
        <f t="shared" si="971"/>
        <v>68.760000000000005</v>
      </c>
      <c r="J6879" s="573">
        <f t="shared" si="967"/>
        <v>1.0596791784491739</v>
      </c>
    </row>
    <row r="6880" spans="1:10" x14ac:dyDescent="0.25">
      <c r="A6880">
        <f t="shared" si="968"/>
        <v>0.68770010436178708</v>
      </c>
      <c r="B6880" s="2">
        <f t="shared" ref="B6880:B6943" si="972">B6879+0.01</f>
        <v>68.769999999998277</v>
      </c>
      <c r="C6880" s="428">
        <f t="shared" si="969"/>
        <v>68.77</v>
      </c>
      <c r="D6880" s="425">
        <f t="shared" si="964"/>
        <v>0.68770010436180418</v>
      </c>
      <c r="E6880" s="433">
        <f t="shared" si="970"/>
        <v>68.77</v>
      </c>
      <c r="F6880" s="430">
        <f t="shared" si="965"/>
        <v>0.69138781577607555</v>
      </c>
      <c r="G6880" s="439">
        <f t="shared" si="971"/>
        <v>68.77</v>
      </c>
      <c r="H6880" s="435">
        <f t="shared" si="966"/>
        <v>0.69138781577607555</v>
      </c>
      <c r="I6880" s="577">
        <f t="shared" si="971"/>
        <v>68.77</v>
      </c>
      <c r="J6880" s="573">
        <f t="shared" si="967"/>
        <v>1.0597653346727687</v>
      </c>
    </row>
    <row r="6881" spans="1:10" x14ac:dyDescent="0.25">
      <c r="A6881">
        <f t="shared" si="968"/>
        <v>0.68780010419159576</v>
      </c>
      <c r="B6881" s="2">
        <f t="shared" si="972"/>
        <v>68.779999999998282</v>
      </c>
      <c r="C6881" s="428">
        <f t="shared" si="969"/>
        <v>68.78</v>
      </c>
      <c r="D6881" s="425">
        <f t="shared" si="964"/>
        <v>0.68780010419161297</v>
      </c>
      <c r="E6881" s="433">
        <f t="shared" si="970"/>
        <v>68.78</v>
      </c>
      <c r="F6881" s="430">
        <f t="shared" si="965"/>
        <v>0.69148615560194293</v>
      </c>
      <c r="G6881" s="439">
        <f t="shared" si="971"/>
        <v>68.78</v>
      </c>
      <c r="H6881" s="435">
        <f t="shared" si="966"/>
        <v>0.69148615560194293</v>
      </c>
      <c r="I6881" s="577">
        <f t="shared" si="971"/>
        <v>68.78</v>
      </c>
      <c r="J6881" s="573">
        <f t="shared" si="967"/>
        <v>1.0598514919264828</v>
      </c>
    </row>
    <row r="6882" spans="1:10" x14ac:dyDescent="0.25">
      <c r="A6882">
        <f t="shared" si="968"/>
        <v>0.68790010402169077</v>
      </c>
      <c r="B6882" s="2">
        <f t="shared" si="972"/>
        <v>68.789999999998287</v>
      </c>
      <c r="C6882" s="428">
        <f t="shared" si="969"/>
        <v>68.790000000000006</v>
      </c>
      <c r="D6882" s="425">
        <f t="shared" si="964"/>
        <v>0.68790010402170798</v>
      </c>
      <c r="E6882" s="433">
        <f t="shared" si="970"/>
        <v>68.790000000000006</v>
      </c>
      <c r="F6882" s="430">
        <f t="shared" si="965"/>
        <v>0.69158449623430251</v>
      </c>
      <c r="G6882" s="439">
        <f t="shared" si="971"/>
        <v>68.790000000000006</v>
      </c>
      <c r="H6882" s="435">
        <f t="shared" si="966"/>
        <v>0.69158449623430251</v>
      </c>
      <c r="I6882" s="577">
        <f t="shared" si="971"/>
        <v>68.790000000000006</v>
      </c>
      <c r="J6882" s="573">
        <f t="shared" si="967"/>
        <v>1.0599376502102014</v>
      </c>
    </row>
    <row r="6883" spans="1:10" x14ac:dyDescent="0.25">
      <c r="A6883">
        <f t="shared" si="968"/>
        <v>0.68800010385207155</v>
      </c>
      <c r="B6883" s="2">
        <f t="shared" si="972"/>
        <v>68.799999999998292</v>
      </c>
      <c r="C6883" s="428">
        <f t="shared" si="969"/>
        <v>68.8</v>
      </c>
      <c r="D6883" s="425">
        <f t="shared" si="964"/>
        <v>0.68800010385208843</v>
      </c>
      <c r="E6883" s="433">
        <f t="shared" si="970"/>
        <v>68.8</v>
      </c>
      <c r="F6883" s="430">
        <f t="shared" si="965"/>
        <v>0.69168283767273964</v>
      </c>
      <c r="G6883" s="439">
        <f t="shared" si="971"/>
        <v>68.8</v>
      </c>
      <c r="H6883" s="435">
        <f t="shared" si="966"/>
        <v>0.69168283767273964</v>
      </c>
      <c r="I6883" s="577">
        <f t="shared" si="971"/>
        <v>68.8</v>
      </c>
      <c r="J6883" s="573">
        <f t="shared" si="967"/>
        <v>1.0600238095238095</v>
      </c>
    </row>
    <row r="6884" spans="1:10" x14ac:dyDescent="0.25">
      <c r="A6884">
        <f t="shared" si="968"/>
        <v>0.68810010368273755</v>
      </c>
      <c r="B6884" s="2">
        <f t="shared" si="972"/>
        <v>68.809999999998297</v>
      </c>
      <c r="C6884" s="428">
        <f t="shared" si="969"/>
        <v>68.81</v>
      </c>
      <c r="D6884" s="425">
        <f t="shared" si="964"/>
        <v>0.68810010368275476</v>
      </c>
      <c r="E6884" s="433">
        <f t="shared" si="970"/>
        <v>68.81</v>
      </c>
      <c r="F6884" s="430">
        <f t="shared" si="965"/>
        <v>0.69178117991684063</v>
      </c>
      <c r="G6884" s="439">
        <f t="shared" si="971"/>
        <v>68.81</v>
      </c>
      <c r="H6884" s="435">
        <f t="shared" si="966"/>
        <v>0.69178117991684063</v>
      </c>
      <c r="I6884" s="577">
        <f t="shared" si="971"/>
        <v>68.81</v>
      </c>
      <c r="J6884" s="573">
        <f t="shared" si="967"/>
        <v>1.0601099698671925</v>
      </c>
    </row>
    <row r="6885" spans="1:10" x14ac:dyDescent="0.25">
      <c r="A6885">
        <f t="shared" si="968"/>
        <v>0.68820010351368854</v>
      </c>
      <c r="B6885" s="2">
        <f t="shared" si="972"/>
        <v>68.819999999998302</v>
      </c>
      <c r="C6885" s="428">
        <f t="shared" si="969"/>
        <v>68.819999999999993</v>
      </c>
      <c r="D6885" s="425">
        <f t="shared" si="964"/>
        <v>0.68820010351370553</v>
      </c>
      <c r="E6885" s="433">
        <f t="shared" si="970"/>
        <v>68.819999999999993</v>
      </c>
      <c r="F6885" s="430">
        <f t="shared" si="965"/>
        <v>0.69187952296619093</v>
      </c>
      <c r="G6885" s="439">
        <f t="shared" si="971"/>
        <v>68.819999999999993</v>
      </c>
      <c r="H6885" s="435">
        <f t="shared" si="966"/>
        <v>0.69187952296619093</v>
      </c>
      <c r="I6885" s="577">
        <f t="shared" si="971"/>
        <v>68.819999999999993</v>
      </c>
      <c r="J6885" s="573">
        <f t="shared" si="967"/>
        <v>1.060196131240235</v>
      </c>
    </row>
    <row r="6886" spans="1:10" x14ac:dyDescent="0.25">
      <c r="A6886">
        <f t="shared" si="968"/>
        <v>0.68830010334492386</v>
      </c>
      <c r="B6886" s="2">
        <f t="shared" si="972"/>
        <v>68.829999999998307</v>
      </c>
      <c r="C6886" s="428">
        <f t="shared" si="969"/>
        <v>68.83</v>
      </c>
      <c r="D6886" s="425">
        <f t="shared" si="964"/>
        <v>0.68830010334494074</v>
      </c>
      <c r="E6886" s="433">
        <f t="shared" si="970"/>
        <v>68.83</v>
      </c>
      <c r="F6886" s="430">
        <f t="shared" si="965"/>
        <v>0.69197786682037732</v>
      </c>
      <c r="G6886" s="439">
        <f t="shared" si="971"/>
        <v>68.83</v>
      </c>
      <c r="H6886" s="435">
        <f t="shared" si="966"/>
        <v>0.69197786682037732</v>
      </c>
      <c r="I6886" s="577">
        <f t="shared" si="971"/>
        <v>68.83</v>
      </c>
      <c r="J6886" s="573">
        <f t="shared" si="967"/>
        <v>1.0602822936428227</v>
      </c>
    </row>
    <row r="6887" spans="1:10" x14ac:dyDescent="0.25">
      <c r="A6887">
        <f t="shared" si="968"/>
        <v>0.68840010317644296</v>
      </c>
      <c r="B6887" s="2">
        <f t="shared" si="972"/>
        <v>68.839999999998312</v>
      </c>
      <c r="C6887" s="428">
        <f t="shared" si="969"/>
        <v>68.84</v>
      </c>
      <c r="D6887" s="425">
        <f t="shared" si="964"/>
        <v>0.68840010317645983</v>
      </c>
      <c r="E6887" s="433">
        <f t="shared" si="970"/>
        <v>68.84</v>
      </c>
      <c r="F6887" s="430">
        <f t="shared" si="965"/>
        <v>0.69207621147898568</v>
      </c>
      <c r="G6887" s="439">
        <f t="shared" si="971"/>
        <v>68.84</v>
      </c>
      <c r="H6887" s="435">
        <f t="shared" si="966"/>
        <v>0.69207621147898568</v>
      </c>
      <c r="I6887" s="577">
        <f t="shared" si="971"/>
        <v>68.84</v>
      </c>
      <c r="J6887" s="573">
        <f t="shared" si="967"/>
        <v>1.06036845707484</v>
      </c>
    </row>
    <row r="6888" spans="1:10" x14ac:dyDescent="0.25">
      <c r="A6888">
        <f t="shared" si="968"/>
        <v>0.68850010300824538</v>
      </c>
      <c r="B6888" s="2">
        <f t="shared" si="972"/>
        <v>68.849999999998317</v>
      </c>
      <c r="C6888" s="428">
        <f t="shared" si="969"/>
        <v>68.849999999999994</v>
      </c>
      <c r="D6888" s="425">
        <f t="shared" si="964"/>
        <v>0.68850010300826214</v>
      </c>
      <c r="E6888" s="433">
        <f t="shared" si="970"/>
        <v>68.849999999999994</v>
      </c>
      <c r="F6888" s="430">
        <f t="shared" si="965"/>
        <v>0.69217455694160279</v>
      </c>
      <c r="G6888" s="439">
        <f t="shared" si="971"/>
        <v>68.849999999999994</v>
      </c>
      <c r="H6888" s="435">
        <f t="shared" si="966"/>
        <v>0.69217455694160279</v>
      </c>
      <c r="I6888" s="577">
        <f t="shared" si="971"/>
        <v>68.849999999999994</v>
      </c>
      <c r="J6888" s="573">
        <f t="shared" si="967"/>
        <v>1.0604546215361725</v>
      </c>
    </row>
    <row r="6889" spans="1:10" x14ac:dyDescent="0.25">
      <c r="A6889">
        <f t="shared" si="968"/>
        <v>0.68860010284033069</v>
      </c>
      <c r="B6889" s="2">
        <f t="shared" si="972"/>
        <v>68.859999999998323</v>
      </c>
      <c r="C6889" s="428">
        <f t="shared" si="969"/>
        <v>68.86</v>
      </c>
      <c r="D6889" s="425">
        <f t="shared" si="964"/>
        <v>0.68860010284034745</v>
      </c>
      <c r="E6889" s="433">
        <f t="shared" si="970"/>
        <v>68.86</v>
      </c>
      <c r="F6889" s="430">
        <f t="shared" si="965"/>
        <v>0.69227290320781554</v>
      </c>
      <c r="G6889" s="439">
        <f t="shared" si="971"/>
        <v>68.86</v>
      </c>
      <c r="H6889" s="435">
        <f t="shared" si="966"/>
        <v>0.69227290320781554</v>
      </c>
      <c r="I6889" s="577">
        <f t="shared" si="971"/>
        <v>68.86</v>
      </c>
      <c r="J6889" s="573">
        <f t="shared" si="967"/>
        <v>1.0605407870267052</v>
      </c>
    </row>
    <row r="6890" spans="1:10" x14ac:dyDescent="0.25">
      <c r="A6890">
        <f t="shared" si="968"/>
        <v>0.68870010267269832</v>
      </c>
      <c r="B6890" s="2">
        <f t="shared" si="972"/>
        <v>68.869999999998328</v>
      </c>
      <c r="C6890" s="428">
        <f t="shared" si="969"/>
        <v>68.87</v>
      </c>
      <c r="D6890" s="425">
        <f t="shared" si="964"/>
        <v>0.68870010267271509</v>
      </c>
      <c r="E6890" s="433">
        <f t="shared" si="970"/>
        <v>68.87</v>
      </c>
      <c r="F6890" s="430">
        <f t="shared" si="965"/>
        <v>0.69237125027721114</v>
      </c>
      <c r="G6890" s="439">
        <f t="shared" si="971"/>
        <v>68.87</v>
      </c>
      <c r="H6890" s="435">
        <f t="shared" si="966"/>
        <v>0.69237125027721114</v>
      </c>
      <c r="I6890" s="577">
        <f t="shared" si="971"/>
        <v>68.87</v>
      </c>
      <c r="J6890" s="573">
        <f t="shared" si="967"/>
        <v>1.0606269535463235</v>
      </c>
    </row>
    <row r="6891" spans="1:10" x14ac:dyDescent="0.25">
      <c r="A6891">
        <f t="shared" si="968"/>
        <v>0.68880010250534773</v>
      </c>
      <c r="B6891" s="2">
        <f t="shared" si="972"/>
        <v>68.879999999998333</v>
      </c>
      <c r="C6891" s="428">
        <f t="shared" si="969"/>
        <v>68.88</v>
      </c>
      <c r="D6891" s="425">
        <f t="shared" si="964"/>
        <v>0.68880010250536439</v>
      </c>
      <c r="E6891" s="433">
        <f t="shared" si="970"/>
        <v>68.88</v>
      </c>
      <c r="F6891" s="430">
        <f t="shared" si="965"/>
        <v>0.6924695981493767</v>
      </c>
      <c r="G6891" s="439">
        <f t="shared" si="971"/>
        <v>68.88</v>
      </c>
      <c r="H6891" s="435">
        <f t="shared" si="966"/>
        <v>0.6924695981493767</v>
      </c>
      <c r="I6891" s="577">
        <f t="shared" si="971"/>
        <v>68.88</v>
      </c>
      <c r="J6891" s="573">
        <f t="shared" si="967"/>
        <v>1.0607131210949121</v>
      </c>
    </row>
    <row r="6892" spans="1:10" x14ac:dyDescent="0.25">
      <c r="A6892">
        <f t="shared" si="968"/>
        <v>0.6889001023382787</v>
      </c>
      <c r="B6892" s="2">
        <f t="shared" si="972"/>
        <v>68.889999999998338</v>
      </c>
      <c r="C6892" s="428">
        <f t="shared" si="969"/>
        <v>68.89</v>
      </c>
      <c r="D6892" s="425">
        <f t="shared" si="964"/>
        <v>0.68890010233829524</v>
      </c>
      <c r="E6892" s="433">
        <f t="shared" si="970"/>
        <v>68.89</v>
      </c>
      <c r="F6892" s="430">
        <f t="shared" si="965"/>
        <v>0.69256794682389988</v>
      </c>
      <c r="G6892" s="439">
        <f t="shared" si="971"/>
        <v>68.89</v>
      </c>
      <c r="H6892" s="435">
        <f t="shared" si="966"/>
        <v>0.69256794682389988</v>
      </c>
      <c r="I6892" s="577">
        <f t="shared" si="971"/>
        <v>68.89</v>
      </c>
      <c r="J6892" s="573">
        <f t="shared" si="967"/>
        <v>1.060799289672357</v>
      </c>
    </row>
    <row r="6893" spans="1:10" x14ac:dyDescent="0.25">
      <c r="A6893">
        <f t="shared" si="968"/>
        <v>0.68900010217149044</v>
      </c>
      <c r="B6893" s="2">
        <f t="shared" si="972"/>
        <v>68.899999999998343</v>
      </c>
      <c r="C6893" s="428">
        <f t="shared" si="969"/>
        <v>68.900000000000006</v>
      </c>
      <c r="D6893" s="425">
        <f t="shared" si="964"/>
        <v>0.68900010217150709</v>
      </c>
      <c r="E6893" s="433">
        <f t="shared" si="970"/>
        <v>68.900000000000006</v>
      </c>
      <c r="F6893" s="430">
        <f t="shared" si="965"/>
        <v>0.69266629630036813</v>
      </c>
      <c r="G6893" s="439">
        <f t="shared" si="971"/>
        <v>68.900000000000006</v>
      </c>
      <c r="H6893" s="435">
        <f t="shared" si="966"/>
        <v>0.69266629630036813</v>
      </c>
      <c r="I6893" s="577">
        <f t="shared" si="971"/>
        <v>68.900000000000006</v>
      </c>
      <c r="J6893" s="573">
        <f t="shared" si="967"/>
        <v>1.0608854592785422</v>
      </c>
    </row>
    <row r="6894" spans="1:10" x14ac:dyDescent="0.25">
      <c r="A6894">
        <f t="shared" si="968"/>
        <v>0.68910010200498262</v>
      </c>
      <c r="B6894" s="2">
        <f t="shared" si="972"/>
        <v>68.909999999998348</v>
      </c>
      <c r="C6894" s="428">
        <f t="shared" si="969"/>
        <v>68.91</v>
      </c>
      <c r="D6894" s="425">
        <f t="shared" si="964"/>
        <v>0.68910010200499905</v>
      </c>
      <c r="E6894" s="433">
        <f t="shared" si="970"/>
        <v>68.91</v>
      </c>
      <c r="F6894" s="430">
        <f t="shared" si="965"/>
        <v>0.69276464657836967</v>
      </c>
      <c r="G6894" s="439">
        <f t="shared" si="971"/>
        <v>68.91</v>
      </c>
      <c r="H6894" s="435">
        <f t="shared" si="966"/>
        <v>0.69276464657836967</v>
      </c>
      <c r="I6894" s="577">
        <f t="shared" si="971"/>
        <v>68.91</v>
      </c>
      <c r="J6894" s="573">
        <f t="shared" si="967"/>
        <v>1.060971629913354</v>
      </c>
    </row>
    <row r="6895" spans="1:10" x14ac:dyDescent="0.25">
      <c r="A6895">
        <f t="shared" si="968"/>
        <v>0.68920010183875469</v>
      </c>
      <c r="B6895" s="2">
        <f t="shared" si="972"/>
        <v>68.919999999998353</v>
      </c>
      <c r="C6895" s="428">
        <f t="shared" si="969"/>
        <v>68.92</v>
      </c>
      <c r="D6895" s="425">
        <f t="shared" si="964"/>
        <v>0.68920010183877123</v>
      </c>
      <c r="E6895" s="433">
        <f t="shared" si="970"/>
        <v>68.92</v>
      </c>
      <c r="F6895" s="430">
        <f t="shared" si="965"/>
        <v>0.6928629976574926</v>
      </c>
      <c r="G6895" s="439">
        <f t="shared" si="971"/>
        <v>68.92</v>
      </c>
      <c r="H6895" s="435">
        <f t="shared" si="966"/>
        <v>0.6928629976574926</v>
      </c>
      <c r="I6895" s="577">
        <f t="shared" si="971"/>
        <v>68.92</v>
      </c>
      <c r="J6895" s="573">
        <f t="shared" si="967"/>
        <v>1.0610578015766772</v>
      </c>
    </row>
    <row r="6896" spans="1:10" x14ac:dyDescent="0.25">
      <c r="A6896">
        <f t="shared" si="968"/>
        <v>0.6893001016728062</v>
      </c>
      <c r="B6896" s="2">
        <f t="shared" si="972"/>
        <v>68.929999999998358</v>
      </c>
      <c r="C6896" s="428">
        <f t="shared" si="969"/>
        <v>68.930000000000007</v>
      </c>
      <c r="D6896" s="425">
        <f t="shared" si="964"/>
        <v>0.68930010167282274</v>
      </c>
      <c r="E6896" s="433">
        <f t="shared" si="970"/>
        <v>68.930000000000007</v>
      </c>
      <c r="F6896" s="430">
        <f t="shared" si="965"/>
        <v>0.69296134953732536</v>
      </c>
      <c r="G6896" s="439">
        <f t="shared" si="971"/>
        <v>68.930000000000007</v>
      </c>
      <c r="H6896" s="435">
        <f t="shared" si="966"/>
        <v>0.69296134953732536</v>
      </c>
      <c r="I6896" s="577">
        <f t="shared" si="971"/>
        <v>68.930000000000007</v>
      </c>
      <c r="J6896" s="573">
        <f t="shared" si="967"/>
        <v>1.061143974268397</v>
      </c>
    </row>
    <row r="6897" spans="1:10" x14ac:dyDescent="0.25">
      <c r="A6897">
        <f t="shared" si="968"/>
        <v>0.68940010150713682</v>
      </c>
      <c r="B6897" s="2">
        <f t="shared" si="972"/>
        <v>68.939999999998363</v>
      </c>
      <c r="C6897" s="428">
        <f t="shared" si="969"/>
        <v>68.94</v>
      </c>
      <c r="D6897" s="425">
        <f t="shared" si="964"/>
        <v>0.68940010150715314</v>
      </c>
      <c r="E6897" s="433">
        <f t="shared" si="970"/>
        <v>68.94</v>
      </c>
      <c r="F6897" s="430">
        <f t="shared" si="965"/>
        <v>0.69305970221745616</v>
      </c>
      <c r="G6897" s="439">
        <f t="shared" si="971"/>
        <v>68.94</v>
      </c>
      <c r="H6897" s="435">
        <f t="shared" si="966"/>
        <v>0.69305970221745616</v>
      </c>
      <c r="I6897" s="577">
        <f t="shared" si="971"/>
        <v>68.94</v>
      </c>
      <c r="J6897" s="573">
        <f t="shared" si="967"/>
        <v>1.061230147988399</v>
      </c>
    </row>
    <row r="6898" spans="1:10" x14ac:dyDescent="0.25">
      <c r="A6898">
        <f t="shared" si="968"/>
        <v>0.68950010134174577</v>
      </c>
      <c r="B6898" s="2">
        <f t="shared" si="972"/>
        <v>68.949999999998369</v>
      </c>
      <c r="C6898" s="428">
        <f t="shared" si="969"/>
        <v>68.95</v>
      </c>
      <c r="D6898" s="425">
        <f t="shared" si="964"/>
        <v>0.68950010134176209</v>
      </c>
      <c r="E6898" s="433">
        <f t="shared" si="970"/>
        <v>68.95</v>
      </c>
      <c r="F6898" s="430">
        <f t="shared" si="965"/>
        <v>0.69315805569747457</v>
      </c>
      <c r="G6898" s="439">
        <f t="shared" si="971"/>
        <v>68.95</v>
      </c>
      <c r="H6898" s="435">
        <f t="shared" si="966"/>
        <v>0.69315805569747457</v>
      </c>
      <c r="I6898" s="577">
        <f t="shared" si="971"/>
        <v>68.95</v>
      </c>
      <c r="J6898" s="573">
        <f t="shared" si="967"/>
        <v>1.0613163227365681</v>
      </c>
    </row>
    <row r="6899" spans="1:10" x14ac:dyDescent="0.25">
      <c r="A6899">
        <f t="shared" si="968"/>
        <v>0.68960010117663262</v>
      </c>
      <c r="B6899" s="2">
        <f t="shared" si="972"/>
        <v>68.959999999998374</v>
      </c>
      <c r="C6899" s="428">
        <f t="shared" si="969"/>
        <v>68.959999999999994</v>
      </c>
      <c r="D6899" s="425">
        <f t="shared" si="964"/>
        <v>0.68960010117664872</v>
      </c>
      <c r="E6899" s="433">
        <f t="shared" si="970"/>
        <v>68.959999999999994</v>
      </c>
      <c r="F6899" s="430">
        <f t="shared" si="965"/>
        <v>0.69325640997696891</v>
      </c>
      <c r="G6899" s="439">
        <f t="shared" si="971"/>
        <v>68.959999999999994</v>
      </c>
      <c r="H6899" s="435">
        <f t="shared" si="966"/>
        <v>0.69325640997696891</v>
      </c>
      <c r="I6899" s="577">
        <f t="shared" si="971"/>
        <v>68.959999999999994</v>
      </c>
      <c r="J6899" s="573">
        <f t="shared" si="967"/>
        <v>1.0614024985127899</v>
      </c>
    </row>
    <row r="6900" spans="1:10" x14ac:dyDescent="0.25">
      <c r="A6900">
        <f t="shared" si="968"/>
        <v>0.68970010101179702</v>
      </c>
      <c r="B6900" s="2">
        <f t="shared" si="972"/>
        <v>68.969999999998379</v>
      </c>
      <c r="C6900" s="428">
        <f t="shared" si="969"/>
        <v>68.97</v>
      </c>
      <c r="D6900" s="425">
        <f t="shared" si="964"/>
        <v>0.68970010101181334</v>
      </c>
      <c r="E6900" s="433">
        <f t="shared" si="970"/>
        <v>68.97</v>
      </c>
      <c r="F6900" s="430">
        <f t="shared" si="965"/>
        <v>0.69335476505552895</v>
      </c>
      <c r="G6900" s="439">
        <f t="shared" si="971"/>
        <v>68.97</v>
      </c>
      <c r="H6900" s="435">
        <f t="shared" si="966"/>
        <v>0.69335476505552895</v>
      </c>
      <c r="I6900" s="577">
        <f t="shared" si="971"/>
        <v>68.97</v>
      </c>
      <c r="J6900" s="573">
        <f t="shared" si="967"/>
        <v>1.0614886753169499</v>
      </c>
    </row>
    <row r="6901" spans="1:10" x14ac:dyDescent="0.25">
      <c r="A6901">
        <f t="shared" si="968"/>
        <v>0.68980010084723853</v>
      </c>
      <c r="B6901" s="2">
        <f t="shared" si="972"/>
        <v>68.979999999998384</v>
      </c>
      <c r="C6901" s="428">
        <f t="shared" si="969"/>
        <v>68.98</v>
      </c>
      <c r="D6901" s="425">
        <f t="shared" si="964"/>
        <v>0.68980010084725474</v>
      </c>
      <c r="E6901" s="433">
        <f t="shared" si="970"/>
        <v>68.98</v>
      </c>
      <c r="F6901" s="430">
        <f t="shared" si="965"/>
        <v>0.69345312093274392</v>
      </c>
      <c r="G6901" s="439">
        <f t="shared" si="971"/>
        <v>68.98</v>
      </c>
      <c r="H6901" s="435">
        <f t="shared" si="966"/>
        <v>0.69345312093274392</v>
      </c>
      <c r="I6901" s="577">
        <f t="shared" si="971"/>
        <v>68.98</v>
      </c>
      <c r="J6901" s="573">
        <f t="shared" si="967"/>
        <v>1.0615748531489331</v>
      </c>
    </row>
    <row r="6902" spans="1:10" x14ac:dyDescent="0.25">
      <c r="A6902">
        <f t="shared" si="968"/>
        <v>0.6899001006829566</v>
      </c>
      <c r="B6902" s="2">
        <f t="shared" si="972"/>
        <v>68.989999999998389</v>
      </c>
      <c r="C6902" s="428">
        <f t="shared" si="969"/>
        <v>68.989999999999995</v>
      </c>
      <c r="D6902" s="425">
        <f t="shared" si="964"/>
        <v>0.68990010068297258</v>
      </c>
      <c r="E6902" s="433">
        <f t="shared" si="970"/>
        <v>68.989999999999995</v>
      </c>
      <c r="F6902" s="430">
        <f t="shared" si="965"/>
        <v>0.69355147760820335</v>
      </c>
      <c r="G6902" s="439">
        <f t="shared" si="971"/>
        <v>68.989999999999995</v>
      </c>
      <c r="H6902" s="435">
        <f t="shared" si="966"/>
        <v>0.69355147760820335</v>
      </c>
      <c r="I6902" s="577">
        <f t="shared" si="971"/>
        <v>68.989999999999995</v>
      </c>
      <c r="J6902" s="573">
        <f t="shared" si="967"/>
        <v>1.0616610320086248</v>
      </c>
    </row>
    <row r="6903" spans="1:10" x14ac:dyDescent="0.25">
      <c r="A6903">
        <f t="shared" si="968"/>
        <v>0.69000010051895078</v>
      </c>
      <c r="B6903" s="2">
        <f t="shared" si="972"/>
        <v>68.999999999998394</v>
      </c>
      <c r="C6903" s="428">
        <f t="shared" si="969"/>
        <v>69</v>
      </c>
      <c r="D6903" s="425">
        <f t="shared" si="964"/>
        <v>0.69000010051896665</v>
      </c>
      <c r="E6903" s="433">
        <f t="shared" si="970"/>
        <v>69</v>
      </c>
      <c r="F6903" s="430">
        <f t="shared" si="965"/>
        <v>0.69364983508149758</v>
      </c>
      <c r="G6903" s="439">
        <f t="shared" si="971"/>
        <v>69</v>
      </c>
      <c r="H6903" s="435">
        <f t="shared" si="966"/>
        <v>0.69364983508149758</v>
      </c>
      <c r="I6903" s="577">
        <f t="shared" si="971"/>
        <v>69</v>
      </c>
      <c r="J6903" s="573">
        <f t="shared" si="967"/>
        <v>1.0617472118959108</v>
      </c>
    </row>
    <row r="6904" spans="1:10" x14ac:dyDescent="0.25">
      <c r="A6904">
        <f t="shared" si="968"/>
        <v>0.6901001003552204</v>
      </c>
      <c r="B6904" s="2">
        <f t="shared" si="972"/>
        <v>69.009999999998399</v>
      </c>
      <c r="C6904" s="428">
        <f t="shared" si="969"/>
        <v>69.010000000000005</v>
      </c>
      <c r="D6904" s="425">
        <f t="shared" si="964"/>
        <v>0.69010010035523639</v>
      </c>
      <c r="E6904" s="433">
        <f t="shared" si="970"/>
        <v>69.010000000000005</v>
      </c>
      <c r="F6904" s="430">
        <f t="shared" si="965"/>
        <v>0.69374819335221638</v>
      </c>
      <c r="G6904" s="439">
        <f t="shared" si="971"/>
        <v>69.010000000000005</v>
      </c>
      <c r="H6904" s="435">
        <f t="shared" si="966"/>
        <v>0.69374819335221638</v>
      </c>
      <c r="I6904" s="577">
        <f t="shared" si="971"/>
        <v>69.010000000000005</v>
      </c>
      <c r="J6904" s="573">
        <f t="shared" si="967"/>
        <v>1.0618333928106762</v>
      </c>
    </row>
    <row r="6905" spans="1:10" x14ac:dyDescent="0.25">
      <c r="A6905">
        <f t="shared" si="968"/>
        <v>0.69020010019176514</v>
      </c>
      <c r="B6905" s="2">
        <f t="shared" si="972"/>
        <v>69.019999999998404</v>
      </c>
      <c r="C6905" s="428">
        <f t="shared" si="969"/>
        <v>69.02</v>
      </c>
      <c r="D6905" s="425">
        <f t="shared" si="964"/>
        <v>0.69020010019178091</v>
      </c>
      <c r="E6905" s="433">
        <f t="shared" si="970"/>
        <v>69.02</v>
      </c>
      <c r="F6905" s="430">
        <f t="shared" si="965"/>
        <v>0.69384655241995019</v>
      </c>
      <c r="G6905" s="439">
        <f t="shared" si="971"/>
        <v>69.02</v>
      </c>
      <c r="H6905" s="435">
        <f t="shared" si="966"/>
        <v>0.69384655241995019</v>
      </c>
      <c r="I6905" s="577">
        <f t="shared" si="971"/>
        <v>69.02</v>
      </c>
      <c r="J6905" s="573">
        <f t="shared" si="967"/>
        <v>1.0619195747528065</v>
      </c>
    </row>
    <row r="6906" spans="1:10" x14ac:dyDescent="0.25">
      <c r="A6906">
        <f t="shared" si="968"/>
        <v>0.69030010002858455</v>
      </c>
      <c r="B6906" s="2">
        <f t="shared" si="972"/>
        <v>69.02999999999841</v>
      </c>
      <c r="C6906" s="428">
        <f t="shared" si="969"/>
        <v>69.03</v>
      </c>
      <c r="D6906" s="425">
        <f t="shared" si="964"/>
        <v>0.69030010002860043</v>
      </c>
      <c r="E6906" s="433">
        <f t="shared" si="970"/>
        <v>69.03</v>
      </c>
      <c r="F6906" s="430">
        <f t="shared" si="965"/>
        <v>0.69394491228428989</v>
      </c>
      <c r="G6906" s="439">
        <f t="shared" si="971"/>
        <v>69.03</v>
      </c>
      <c r="H6906" s="435">
        <f t="shared" si="966"/>
        <v>0.69394491228428989</v>
      </c>
      <c r="I6906" s="577">
        <f t="shared" si="971"/>
        <v>69.03</v>
      </c>
      <c r="J6906" s="573">
        <f t="shared" si="967"/>
        <v>1.0620057577221871</v>
      </c>
    </row>
    <row r="6907" spans="1:10" x14ac:dyDescent="0.25">
      <c r="A6907">
        <f t="shared" si="968"/>
        <v>0.69040009986567796</v>
      </c>
      <c r="B6907" s="2">
        <f t="shared" si="972"/>
        <v>69.039999999998415</v>
      </c>
      <c r="C6907" s="428">
        <f t="shared" si="969"/>
        <v>69.040000000000006</v>
      </c>
      <c r="D6907" s="425">
        <f t="shared" si="964"/>
        <v>0.69040009986569395</v>
      </c>
      <c r="E6907" s="433">
        <f t="shared" si="970"/>
        <v>69.040000000000006</v>
      </c>
      <c r="F6907" s="430">
        <f t="shared" si="965"/>
        <v>0.69404327294482582</v>
      </c>
      <c r="G6907" s="439">
        <f t="shared" si="971"/>
        <v>69.040000000000006</v>
      </c>
      <c r="H6907" s="435">
        <f t="shared" si="966"/>
        <v>0.69404327294482582</v>
      </c>
      <c r="I6907" s="577">
        <f t="shared" si="971"/>
        <v>69.040000000000006</v>
      </c>
      <c r="J6907" s="573">
        <f t="shared" si="967"/>
        <v>1.0620919417187036</v>
      </c>
    </row>
    <row r="6908" spans="1:10" x14ac:dyDescent="0.25">
      <c r="A6908">
        <f t="shared" si="968"/>
        <v>0.69050009970304538</v>
      </c>
      <c r="B6908" s="2">
        <f t="shared" si="972"/>
        <v>69.04999999999842</v>
      </c>
      <c r="C6908" s="428">
        <f t="shared" si="969"/>
        <v>69.05</v>
      </c>
      <c r="D6908" s="425">
        <f t="shared" si="964"/>
        <v>0.69050009970306114</v>
      </c>
      <c r="E6908" s="433">
        <f t="shared" si="970"/>
        <v>69.05</v>
      </c>
      <c r="F6908" s="430">
        <f t="shared" si="965"/>
        <v>0.69414163440114907</v>
      </c>
      <c r="G6908" s="439">
        <f t="shared" si="971"/>
        <v>69.05</v>
      </c>
      <c r="H6908" s="435">
        <f t="shared" si="966"/>
        <v>0.69414163440114907</v>
      </c>
      <c r="I6908" s="577">
        <f t="shared" si="971"/>
        <v>69.05</v>
      </c>
      <c r="J6908" s="573">
        <f t="shared" si="967"/>
        <v>1.0621781267422412</v>
      </c>
    </row>
    <row r="6909" spans="1:10" x14ac:dyDescent="0.25">
      <c r="A6909">
        <f t="shared" si="968"/>
        <v>0.6906000995406858</v>
      </c>
      <c r="B6909" s="2">
        <f t="shared" si="972"/>
        <v>69.059999999998425</v>
      </c>
      <c r="C6909" s="428">
        <f t="shared" si="969"/>
        <v>69.06</v>
      </c>
      <c r="D6909" s="425">
        <f t="shared" si="964"/>
        <v>0.69060009954070167</v>
      </c>
      <c r="E6909" s="433">
        <f t="shared" si="970"/>
        <v>69.06</v>
      </c>
      <c r="F6909" s="430">
        <f t="shared" si="965"/>
        <v>0.69423999665285119</v>
      </c>
      <c r="G6909" s="439">
        <f t="shared" si="971"/>
        <v>69.06</v>
      </c>
      <c r="H6909" s="435">
        <f t="shared" si="966"/>
        <v>0.69423999665285119</v>
      </c>
      <c r="I6909" s="577">
        <f t="shared" si="971"/>
        <v>69.06</v>
      </c>
      <c r="J6909" s="573">
        <f t="shared" si="967"/>
        <v>1.0622643127926856</v>
      </c>
    </row>
    <row r="6910" spans="1:10" x14ac:dyDescent="0.25">
      <c r="A6910">
        <f t="shared" si="968"/>
        <v>0.690700099378599</v>
      </c>
      <c r="B6910" s="2">
        <f t="shared" si="972"/>
        <v>69.06999999999843</v>
      </c>
      <c r="C6910" s="428">
        <f t="shared" si="969"/>
        <v>69.069999999999993</v>
      </c>
      <c r="D6910" s="425">
        <f t="shared" si="964"/>
        <v>0.69070009937861476</v>
      </c>
      <c r="E6910" s="433">
        <f t="shared" si="970"/>
        <v>69.069999999999993</v>
      </c>
      <c r="F6910" s="430">
        <f t="shared" si="965"/>
        <v>0.69433835969952307</v>
      </c>
      <c r="G6910" s="439">
        <f t="shared" si="971"/>
        <v>69.069999999999993</v>
      </c>
      <c r="H6910" s="435">
        <f t="shared" si="966"/>
        <v>0.69433835969952307</v>
      </c>
      <c r="I6910" s="577">
        <f t="shared" si="971"/>
        <v>69.069999999999993</v>
      </c>
      <c r="J6910" s="573">
        <f t="shared" si="967"/>
        <v>1.0623504998699222</v>
      </c>
    </row>
    <row r="6911" spans="1:10" x14ac:dyDescent="0.25">
      <c r="A6911">
        <f t="shared" si="968"/>
        <v>0.69080009921678454</v>
      </c>
      <c r="B6911" s="2">
        <f t="shared" si="972"/>
        <v>69.079999999998435</v>
      </c>
      <c r="C6911" s="428">
        <f t="shared" si="969"/>
        <v>69.08</v>
      </c>
      <c r="D6911" s="425">
        <f t="shared" si="964"/>
        <v>0.69080009921680019</v>
      </c>
      <c r="E6911" s="433">
        <f t="shared" si="970"/>
        <v>69.08</v>
      </c>
      <c r="F6911" s="430">
        <f t="shared" si="965"/>
        <v>0.69443672354075703</v>
      </c>
      <c r="G6911" s="439">
        <f t="shared" si="971"/>
        <v>69.08</v>
      </c>
      <c r="H6911" s="435">
        <f t="shared" si="966"/>
        <v>0.69443672354075703</v>
      </c>
      <c r="I6911" s="577">
        <f t="shared" si="971"/>
        <v>69.08</v>
      </c>
      <c r="J6911" s="573">
        <f t="shared" si="967"/>
        <v>1.0624366879738369</v>
      </c>
    </row>
    <row r="6912" spans="1:10" x14ac:dyDescent="0.25">
      <c r="A6912">
        <f t="shared" si="968"/>
        <v>0.69090009905524186</v>
      </c>
      <c r="B6912" s="2">
        <f t="shared" si="972"/>
        <v>69.08999999999844</v>
      </c>
      <c r="C6912" s="428">
        <f t="shared" si="969"/>
        <v>69.09</v>
      </c>
      <c r="D6912" s="425">
        <f t="shared" si="964"/>
        <v>0.69090009905525751</v>
      </c>
      <c r="E6912" s="433">
        <f t="shared" si="970"/>
        <v>69.09</v>
      </c>
      <c r="F6912" s="430">
        <f t="shared" si="965"/>
        <v>0.6945350881761444</v>
      </c>
      <c r="G6912" s="439">
        <f t="shared" si="971"/>
        <v>69.09</v>
      </c>
      <c r="H6912" s="435">
        <f t="shared" si="966"/>
        <v>0.6945350881761444</v>
      </c>
      <c r="I6912" s="577">
        <f t="shared" si="971"/>
        <v>69.09</v>
      </c>
      <c r="J6912" s="573">
        <f t="shared" si="967"/>
        <v>1.0625228771043145</v>
      </c>
    </row>
    <row r="6913" spans="1:10" x14ac:dyDescent="0.25">
      <c r="A6913">
        <f t="shared" si="968"/>
        <v>0.6910000988939704</v>
      </c>
      <c r="B6913" s="2">
        <f t="shared" si="972"/>
        <v>69.099999999998445</v>
      </c>
      <c r="C6913" s="428">
        <f t="shared" si="969"/>
        <v>69.099999999999994</v>
      </c>
      <c r="D6913" s="425">
        <f t="shared" si="964"/>
        <v>0.69100009889398584</v>
      </c>
      <c r="E6913" s="433">
        <f t="shared" si="970"/>
        <v>69.099999999999994</v>
      </c>
      <c r="F6913" s="430">
        <f t="shared" si="965"/>
        <v>0.69463345360527717</v>
      </c>
      <c r="G6913" s="439">
        <f t="shared" si="971"/>
        <v>69.099999999999994</v>
      </c>
      <c r="H6913" s="435">
        <f t="shared" si="966"/>
        <v>0.69463345360527717</v>
      </c>
      <c r="I6913" s="577">
        <f t="shared" si="971"/>
        <v>69.099999999999994</v>
      </c>
      <c r="J6913" s="573">
        <f t="shared" si="967"/>
        <v>1.0626090672612412</v>
      </c>
    </row>
    <row r="6914" spans="1:10" x14ac:dyDescent="0.25">
      <c r="A6914">
        <f t="shared" si="968"/>
        <v>0.69110009873296985</v>
      </c>
      <c r="B6914" s="2">
        <f t="shared" si="972"/>
        <v>69.10999999999845</v>
      </c>
      <c r="C6914" s="428">
        <f t="shared" si="969"/>
        <v>69.11</v>
      </c>
      <c r="D6914" s="425">
        <f t="shared" si="964"/>
        <v>0.69110009873298528</v>
      </c>
      <c r="E6914" s="433">
        <f t="shared" si="970"/>
        <v>69.11</v>
      </c>
      <c r="F6914" s="430">
        <f t="shared" si="965"/>
        <v>0.69473181982774823</v>
      </c>
      <c r="G6914" s="439">
        <f t="shared" si="971"/>
        <v>69.11</v>
      </c>
      <c r="H6914" s="435">
        <f t="shared" si="966"/>
        <v>0.69473181982774823</v>
      </c>
      <c r="I6914" s="577">
        <f t="shared" si="971"/>
        <v>69.11</v>
      </c>
      <c r="J6914" s="573">
        <f t="shared" si="967"/>
        <v>1.0626952584445022</v>
      </c>
    </row>
    <row r="6915" spans="1:10" x14ac:dyDescent="0.25">
      <c r="A6915">
        <f t="shared" si="968"/>
        <v>0.69120009857223974</v>
      </c>
      <c r="B6915" s="2">
        <f t="shared" si="972"/>
        <v>69.119999999998456</v>
      </c>
      <c r="C6915" s="428">
        <f t="shared" si="969"/>
        <v>69.12</v>
      </c>
      <c r="D6915" s="425">
        <f t="shared" ref="D6915:D6978" si="973">(((1+C6915/100)^D$2)*C6915/100)/(((1+C6915/100)^D$2)-1)</f>
        <v>0.69120009857225517</v>
      </c>
      <c r="E6915" s="433">
        <f t="shared" si="970"/>
        <v>69.12</v>
      </c>
      <c r="F6915" s="430">
        <f t="shared" ref="F6915:F6978" si="974">(((1+E6915/100)^F$2)*E6915/100)/(((1+E6915/100)^F$2)-1)</f>
        <v>0.69483018684314968</v>
      </c>
      <c r="G6915" s="439">
        <f t="shared" si="971"/>
        <v>69.12</v>
      </c>
      <c r="H6915" s="435">
        <f t="shared" ref="H6915:H6978" si="975">(((1+G6915/100)^H$2)*G6915/100)/(((1+G6915/100)^H$2)-1)</f>
        <v>0.69483018684314968</v>
      </c>
      <c r="I6915" s="577">
        <f t="shared" si="971"/>
        <v>69.12</v>
      </c>
      <c r="J6915" s="573">
        <f t="shared" ref="J6915:J6978" si="976">(((1+I6915/100)^J$2)*I6915/100)/(((1+I6915/100)^J$2)-1)</f>
        <v>1.0627814506539834</v>
      </c>
    </row>
    <row r="6916" spans="1:10" x14ac:dyDescent="0.25">
      <c r="A6916">
        <f t="shared" si="968"/>
        <v>0.69130009841177942</v>
      </c>
      <c r="B6916" s="2">
        <f t="shared" si="972"/>
        <v>69.129999999998461</v>
      </c>
      <c r="C6916" s="428">
        <f t="shared" si="969"/>
        <v>69.13</v>
      </c>
      <c r="D6916" s="425">
        <f t="shared" si="973"/>
        <v>0.69130009841179474</v>
      </c>
      <c r="E6916" s="433">
        <f t="shared" si="970"/>
        <v>69.13</v>
      </c>
      <c r="F6916" s="430">
        <f t="shared" si="974"/>
        <v>0.69492855465107428</v>
      </c>
      <c r="G6916" s="439">
        <f t="shared" si="971"/>
        <v>69.13</v>
      </c>
      <c r="H6916" s="435">
        <f t="shared" si="975"/>
        <v>0.69492855465107428</v>
      </c>
      <c r="I6916" s="577">
        <f t="shared" si="971"/>
        <v>69.13</v>
      </c>
      <c r="J6916" s="573">
        <f t="shared" si="976"/>
        <v>1.0628676438895701</v>
      </c>
    </row>
    <row r="6917" spans="1:10" x14ac:dyDescent="0.25">
      <c r="A6917">
        <f t="shared" ref="A6917:A6980" si="977">(((1+B6917/100)^A$2)*B6917/100)/(((1+B6917/100)^A$2)-1)</f>
        <v>0.69140009825158877</v>
      </c>
      <c r="B6917" s="2">
        <f t="shared" si="972"/>
        <v>69.139999999998466</v>
      </c>
      <c r="C6917" s="428">
        <f t="shared" si="969"/>
        <v>69.14</v>
      </c>
      <c r="D6917" s="425">
        <f t="shared" si="973"/>
        <v>0.69140009825160409</v>
      </c>
      <c r="E6917" s="433">
        <f t="shared" si="970"/>
        <v>69.14</v>
      </c>
      <c r="F6917" s="430">
        <f t="shared" si="974"/>
        <v>0.69502692325111526</v>
      </c>
      <c r="G6917" s="439">
        <f t="shared" si="971"/>
        <v>69.14</v>
      </c>
      <c r="H6917" s="435">
        <f t="shared" si="975"/>
        <v>0.69502692325111526</v>
      </c>
      <c r="I6917" s="577">
        <f t="shared" si="971"/>
        <v>69.14</v>
      </c>
      <c r="J6917" s="573">
        <f t="shared" si="976"/>
        <v>1.0629538381511483</v>
      </c>
    </row>
    <row r="6918" spans="1:10" x14ac:dyDescent="0.25">
      <c r="A6918">
        <f t="shared" si="977"/>
        <v>0.6915000980916669</v>
      </c>
      <c r="B6918" s="2">
        <f t="shared" si="972"/>
        <v>69.149999999998471</v>
      </c>
      <c r="C6918" s="428">
        <f t="shared" ref="C6918:C6981" si="978">ROUND(C6917+0.01,2)</f>
        <v>69.150000000000006</v>
      </c>
      <c r="D6918" s="425">
        <f t="shared" si="973"/>
        <v>0.69150009809168222</v>
      </c>
      <c r="E6918" s="433">
        <f t="shared" ref="E6918:E6981" si="979">ROUND(E6917+0.01,2)</f>
        <v>69.150000000000006</v>
      </c>
      <c r="F6918" s="430">
        <f t="shared" si="974"/>
        <v>0.69512529264286549</v>
      </c>
      <c r="G6918" s="439">
        <f t="shared" ref="G6918:I6981" si="980">ROUND(G6917+0.01,2)</f>
        <v>69.150000000000006</v>
      </c>
      <c r="H6918" s="435">
        <f t="shared" si="975"/>
        <v>0.69512529264286549</v>
      </c>
      <c r="I6918" s="577">
        <f t="shared" si="980"/>
        <v>69.150000000000006</v>
      </c>
      <c r="J6918" s="573">
        <f t="shared" si="976"/>
        <v>1.0630400334386032</v>
      </c>
    </row>
    <row r="6919" spans="1:10" x14ac:dyDescent="0.25">
      <c r="A6919">
        <f t="shared" si="977"/>
        <v>0.6916000979320136</v>
      </c>
      <c r="B6919" s="2">
        <f t="shared" si="972"/>
        <v>69.159999999998476</v>
      </c>
      <c r="C6919" s="428">
        <f t="shared" si="978"/>
        <v>69.16</v>
      </c>
      <c r="D6919" s="425">
        <f t="shared" si="973"/>
        <v>0.69160009793202881</v>
      </c>
      <c r="E6919" s="433">
        <f t="shared" si="979"/>
        <v>69.16</v>
      </c>
      <c r="F6919" s="430">
        <f t="shared" si="974"/>
        <v>0.69522366282591819</v>
      </c>
      <c r="G6919" s="439">
        <f t="shared" si="980"/>
        <v>69.16</v>
      </c>
      <c r="H6919" s="435">
        <f t="shared" si="975"/>
        <v>0.69522366282591819</v>
      </c>
      <c r="I6919" s="577">
        <f t="shared" si="980"/>
        <v>69.16</v>
      </c>
      <c r="J6919" s="573">
        <f t="shared" si="976"/>
        <v>1.0631262297518205</v>
      </c>
    </row>
    <row r="6920" spans="1:10" x14ac:dyDescent="0.25">
      <c r="A6920">
        <f t="shared" si="977"/>
        <v>0.69170009777262842</v>
      </c>
      <c r="B6920" s="2">
        <f t="shared" si="972"/>
        <v>69.169999999998481</v>
      </c>
      <c r="C6920" s="428">
        <f t="shared" si="978"/>
        <v>69.17</v>
      </c>
      <c r="D6920" s="425">
        <f t="shared" si="973"/>
        <v>0.69170009777264363</v>
      </c>
      <c r="E6920" s="433">
        <f t="shared" si="979"/>
        <v>69.17</v>
      </c>
      <c r="F6920" s="430">
        <f t="shared" si="974"/>
        <v>0.69532203379986768</v>
      </c>
      <c r="G6920" s="439">
        <f t="shared" si="980"/>
        <v>69.17</v>
      </c>
      <c r="H6920" s="435">
        <f t="shared" si="975"/>
        <v>0.69532203379986768</v>
      </c>
      <c r="I6920" s="577">
        <f t="shared" si="980"/>
        <v>69.17</v>
      </c>
      <c r="J6920" s="573">
        <f t="shared" si="976"/>
        <v>1.0632124270906862</v>
      </c>
    </row>
    <row r="6921" spans="1:10" x14ac:dyDescent="0.25">
      <c r="A6921">
        <f t="shared" si="977"/>
        <v>0.6918000976135108</v>
      </c>
      <c r="B6921" s="2">
        <f t="shared" si="972"/>
        <v>69.179999999998486</v>
      </c>
      <c r="C6921" s="428">
        <f t="shared" si="978"/>
        <v>69.180000000000007</v>
      </c>
      <c r="D6921" s="425">
        <f t="shared" si="973"/>
        <v>0.6918000976135259</v>
      </c>
      <c r="E6921" s="433">
        <f t="shared" si="979"/>
        <v>69.180000000000007</v>
      </c>
      <c r="F6921" s="430">
        <f t="shared" si="974"/>
        <v>0.69542040556430706</v>
      </c>
      <c r="G6921" s="439">
        <f t="shared" si="980"/>
        <v>69.180000000000007</v>
      </c>
      <c r="H6921" s="435">
        <f t="shared" si="975"/>
        <v>0.69542040556430706</v>
      </c>
      <c r="I6921" s="577">
        <f t="shared" si="980"/>
        <v>69.180000000000007</v>
      </c>
      <c r="J6921" s="573">
        <f t="shared" si="976"/>
        <v>1.0632986254550856</v>
      </c>
    </row>
    <row r="6922" spans="1:10" x14ac:dyDescent="0.25">
      <c r="A6922">
        <f t="shared" si="977"/>
        <v>0.6919000974546603</v>
      </c>
      <c r="B6922" s="2">
        <f t="shared" si="972"/>
        <v>69.189999999998491</v>
      </c>
      <c r="C6922" s="428">
        <f t="shared" si="978"/>
        <v>69.19</v>
      </c>
      <c r="D6922" s="425">
        <f t="shared" si="973"/>
        <v>0.6919000974546754</v>
      </c>
      <c r="E6922" s="433">
        <f t="shared" si="979"/>
        <v>69.19</v>
      </c>
      <c r="F6922" s="430">
        <f t="shared" si="974"/>
        <v>0.69551877811883045</v>
      </c>
      <c r="G6922" s="439">
        <f t="shared" si="980"/>
        <v>69.19</v>
      </c>
      <c r="H6922" s="435">
        <f t="shared" si="975"/>
        <v>0.69551877811883045</v>
      </c>
      <c r="I6922" s="577">
        <f t="shared" si="980"/>
        <v>69.19</v>
      </c>
      <c r="J6922" s="573">
        <f t="shared" si="976"/>
        <v>1.0633848248449049</v>
      </c>
    </row>
    <row r="6923" spans="1:10" x14ac:dyDescent="0.25">
      <c r="A6923">
        <f t="shared" si="977"/>
        <v>0.69200009729607648</v>
      </c>
      <c r="B6923" s="2">
        <f t="shared" si="972"/>
        <v>69.199999999998496</v>
      </c>
      <c r="C6923" s="428">
        <f t="shared" si="978"/>
        <v>69.2</v>
      </c>
      <c r="D6923" s="425">
        <f t="shared" si="973"/>
        <v>0.69200009729609158</v>
      </c>
      <c r="E6923" s="433">
        <f t="shared" si="979"/>
        <v>69.2</v>
      </c>
      <c r="F6923" s="430">
        <f t="shared" si="974"/>
        <v>0.69561715146303249</v>
      </c>
      <c r="G6923" s="439">
        <f t="shared" si="980"/>
        <v>69.2</v>
      </c>
      <c r="H6923" s="435">
        <f t="shared" si="975"/>
        <v>0.69561715146303249</v>
      </c>
      <c r="I6923" s="577">
        <f t="shared" si="980"/>
        <v>69.2</v>
      </c>
      <c r="J6923" s="573">
        <f t="shared" si="976"/>
        <v>1.0634710252600297</v>
      </c>
    </row>
    <row r="6924" spans="1:10" x14ac:dyDescent="0.25">
      <c r="A6924">
        <f t="shared" si="977"/>
        <v>0.69210009713775877</v>
      </c>
      <c r="B6924" s="2">
        <f t="shared" si="972"/>
        <v>69.209999999998502</v>
      </c>
      <c r="C6924" s="428">
        <f t="shared" si="978"/>
        <v>69.209999999999994</v>
      </c>
      <c r="D6924" s="425">
        <f t="shared" si="973"/>
        <v>0.69210009713777376</v>
      </c>
      <c r="E6924" s="433">
        <f t="shared" si="979"/>
        <v>69.209999999999994</v>
      </c>
      <c r="F6924" s="430">
        <f t="shared" si="974"/>
        <v>0.69571552559650718</v>
      </c>
      <c r="G6924" s="439">
        <f t="shared" si="980"/>
        <v>69.209999999999994</v>
      </c>
      <c r="H6924" s="435">
        <f t="shared" si="975"/>
        <v>0.69571552559650718</v>
      </c>
      <c r="I6924" s="577">
        <f t="shared" si="980"/>
        <v>69.209999999999994</v>
      </c>
      <c r="J6924" s="573">
        <f t="shared" si="976"/>
        <v>1.0635572267003452</v>
      </c>
    </row>
    <row r="6925" spans="1:10" x14ac:dyDescent="0.25">
      <c r="A6925">
        <f t="shared" si="977"/>
        <v>0.69220009697970697</v>
      </c>
      <c r="B6925" s="2">
        <f t="shared" si="972"/>
        <v>69.219999999998507</v>
      </c>
      <c r="C6925" s="428">
        <f t="shared" si="978"/>
        <v>69.22</v>
      </c>
      <c r="D6925" s="425">
        <f t="shared" si="973"/>
        <v>0.69220009697972196</v>
      </c>
      <c r="E6925" s="433">
        <f t="shared" si="979"/>
        <v>69.22</v>
      </c>
      <c r="F6925" s="430">
        <f t="shared" si="974"/>
        <v>0.69581390051884973</v>
      </c>
      <c r="G6925" s="439">
        <f t="shared" si="980"/>
        <v>69.22</v>
      </c>
      <c r="H6925" s="435">
        <f t="shared" si="975"/>
        <v>0.69581390051884973</v>
      </c>
      <c r="I6925" s="577">
        <f t="shared" si="980"/>
        <v>69.22</v>
      </c>
      <c r="J6925" s="573">
        <f t="shared" si="976"/>
        <v>1.063643429165738</v>
      </c>
    </row>
    <row r="6926" spans="1:10" x14ac:dyDescent="0.25">
      <c r="A6926">
        <f t="shared" si="977"/>
        <v>0.69230009682192029</v>
      </c>
      <c r="B6926" s="2">
        <f t="shared" si="972"/>
        <v>69.229999999998512</v>
      </c>
      <c r="C6926" s="428">
        <f t="shared" si="978"/>
        <v>69.23</v>
      </c>
      <c r="D6926" s="425">
        <f t="shared" si="973"/>
        <v>0.69230009682193527</v>
      </c>
      <c r="E6926" s="433">
        <f t="shared" si="979"/>
        <v>69.23</v>
      </c>
      <c r="F6926" s="430">
        <f t="shared" si="974"/>
        <v>0.69591227622965468</v>
      </c>
      <c r="G6926" s="439">
        <f t="shared" si="980"/>
        <v>69.23</v>
      </c>
      <c r="H6926" s="435">
        <f t="shared" si="975"/>
        <v>0.69591227622965468</v>
      </c>
      <c r="I6926" s="577">
        <f t="shared" si="980"/>
        <v>69.23</v>
      </c>
      <c r="J6926" s="573">
        <f t="shared" si="976"/>
        <v>1.0637296326560934</v>
      </c>
    </row>
    <row r="6927" spans="1:10" x14ac:dyDescent="0.25">
      <c r="A6927">
        <f t="shared" si="977"/>
        <v>0.69240009666439872</v>
      </c>
      <c r="B6927" s="2">
        <f t="shared" si="972"/>
        <v>69.239999999998517</v>
      </c>
      <c r="C6927" s="428">
        <f t="shared" si="978"/>
        <v>69.239999999999995</v>
      </c>
      <c r="D6927" s="425">
        <f t="shared" si="973"/>
        <v>0.69240009666441349</v>
      </c>
      <c r="E6927" s="433">
        <f t="shared" si="979"/>
        <v>69.239999999999995</v>
      </c>
      <c r="F6927" s="430">
        <f t="shared" si="974"/>
        <v>0.69601065272851692</v>
      </c>
      <c r="G6927" s="439">
        <f t="shared" si="980"/>
        <v>69.239999999999995</v>
      </c>
      <c r="H6927" s="435">
        <f t="shared" si="975"/>
        <v>0.69601065272851692</v>
      </c>
      <c r="I6927" s="577">
        <f t="shared" si="980"/>
        <v>69.239999999999995</v>
      </c>
      <c r="J6927" s="573">
        <f t="shared" si="976"/>
        <v>1.0638158371712969</v>
      </c>
    </row>
    <row r="6928" spans="1:10" x14ac:dyDescent="0.25">
      <c r="A6928">
        <f t="shared" si="977"/>
        <v>0.69250009650714128</v>
      </c>
      <c r="B6928" s="2">
        <f t="shared" si="972"/>
        <v>69.249999999998522</v>
      </c>
      <c r="C6928" s="428">
        <f t="shared" si="978"/>
        <v>69.25</v>
      </c>
      <c r="D6928" s="425">
        <f t="shared" si="973"/>
        <v>0.69250009650715594</v>
      </c>
      <c r="E6928" s="433">
        <f t="shared" si="979"/>
        <v>69.25</v>
      </c>
      <c r="F6928" s="430">
        <f t="shared" si="974"/>
        <v>0.69610903001503233</v>
      </c>
      <c r="G6928" s="439">
        <f t="shared" si="980"/>
        <v>69.25</v>
      </c>
      <c r="H6928" s="435">
        <f t="shared" si="975"/>
        <v>0.69610903001503233</v>
      </c>
      <c r="I6928" s="577">
        <f t="shared" si="980"/>
        <v>69.25</v>
      </c>
      <c r="J6928" s="573">
        <f t="shared" si="976"/>
        <v>1.0639020427112351</v>
      </c>
    </row>
    <row r="6929" spans="1:10" x14ac:dyDescent="0.25">
      <c r="A6929">
        <f t="shared" si="977"/>
        <v>0.69260009635014774</v>
      </c>
      <c r="B6929" s="2">
        <f t="shared" si="972"/>
        <v>69.259999999998527</v>
      </c>
      <c r="C6929" s="428">
        <f t="shared" si="978"/>
        <v>69.260000000000005</v>
      </c>
      <c r="D6929" s="425">
        <f t="shared" si="973"/>
        <v>0.69260009635016251</v>
      </c>
      <c r="E6929" s="433">
        <f t="shared" si="979"/>
        <v>69.260000000000005</v>
      </c>
      <c r="F6929" s="430">
        <f t="shared" si="974"/>
        <v>0.696207408088796</v>
      </c>
      <c r="G6929" s="439">
        <f t="shared" si="980"/>
        <v>69.260000000000005</v>
      </c>
      <c r="H6929" s="435">
        <f t="shared" si="975"/>
        <v>0.696207408088796</v>
      </c>
      <c r="I6929" s="577">
        <f t="shared" si="980"/>
        <v>69.260000000000005</v>
      </c>
      <c r="J6929" s="573">
        <f t="shared" si="976"/>
        <v>1.0639882492757931</v>
      </c>
    </row>
    <row r="6930" spans="1:10" x14ac:dyDescent="0.25">
      <c r="A6930">
        <f t="shared" si="977"/>
        <v>0.69270009619341777</v>
      </c>
      <c r="B6930" s="2">
        <f t="shared" si="972"/>
        <v>69.269999999998532</v>
      </c>
      <c r="C6930" s="428">
        <f t="shared" si="978"/>
        <v>69.27</v>
      </c>
      <c r="D6930" s="425">
        <f t="shared" si="973"/>
        <v>0.69270009619343242</v>
      </c>
      <c r="E6930" s="433">
        <f t="shared" si="979"/>
        <v>69.27</v>
      </c>
      <c r="F6930" s="430">
        <f t="shared" si="974"/>
        <v>0.69630578694940382</v>
      </c>
      <c r="G6930" s="439">
        <f t="shared" si="980"/>
        <v>69.27</v>
      </c>
      <c r="H6930" s="435">
        <f t="shared" si="975"/>
        <v>0.69630578694940382</v>
      </c>
      <c r="I6930" s="577">
        <f t="shared" si="980"/>
        <v>69.27</v>
      </c>
      <c r="J6930" s="573">
        <f t="shared" si="976"/>
        <v>1.0640744568648568</v>
      </c>
    </row>
    <row r="6931" spans="1:10" x14ac:dyDescent="0.25">
      <c r="A6931">
        <f t="shared" si="977"/>
        <v>0.6928000960369507</v>
      </c>
      <c r="B6931" s="2">
        <f t="shared" si="972"/>
        <v>69.279999999998537</v>
      </c>
      <c r="C6931" s="428">
        <f t="shared" si="978"/>
        <v>69.28</v>
      </c>
      <c r="D6931" s="425">
        <f t="shared" si="973"/>
        <v>0.69280009603696546</v>
      </c>
      <c r="E6931" s="433">
        <f t="shared" si="979"/>
        <v>69.28</v>
      </c>
      <c r="F6931" s="430">
        <f t="shared" si="974"/>
        <v>0.69640416659645188</v>
      </c>
      <c r="G6931" s="439">
        <f t="shared" si="980"/>
        <v>69.28</v>
      </c>
      <c r="H6931" s="435">
        <f t="shared" si="975"/>
        <v>0.69640416659645188</v>
      </c>
      <c r="I6931" s="577">
        <f t="shared" si="980"/>
        <v>69.28</v>
      </c>
      <c r="J6931" s="573">
        <f t="shared" si="976"/>
        <v>1.0641606654783125</v>
      </c>
    </row>
    <row r="6932" spans="1:10" x14ac:dyDescent="0.25">
      <c r="A6932">
        <f t="shared" si="977"/>
        <v>0.69290009588074619</v>
      </c>
      <c r="B6932" s="2">
        <f t="shared" si="972"/>
        <v>69.289999999998543</v>
      </c>
      <c r="C6932" s="428">
        <f t="shared" si="978"/>
        <v>69.290000000000006</v>
      </c>
      <c r="D6932" s="425">
        <f t="shared" si="973"/>
        <v>0.69290009588076096</v>
      </c>
      <c r="E6932" s="433">
        <f t="shared" si="979"/>
        <v>69.290000000000006</v>
      </c>
      <c r="F6932" s="430">
        <f t="shared" si="974"/>
        <v>0.69650254702953618</v>
      </c>
      <c r="G6932" s="439">
        <f t="shared" si="980"/>
        <v>69.290000000000006</v>
      </c>
      <c r="H6932" s="435">
        <f t="shared" si="975"/>
        <v>0.69650254702953618</v>
      </c>
      <c r="I6932" s="577">
        <f t="shared" si="980"/>
        <v>69.290000000000006</v>
      </c>
      <c r="J6932" s="573">
        <f t="shared" si="976"/>
        <v>1.0642468751160459</v>
      </c>
    </row>
    <row r="6933" spans="1:10" x14ac:dyDescent="0.25">
      <c r="A6933">
        <f t="shared" si="977"/>
        <v>0.69300009572480392</v>
      </c>
      <c r="B6933" s="2">
        <f t="shared" si="972"/>
        <v>69.299999999998548</v>
      </c>
      <c r="C6933" s="428">
        <f t="shared" si="978"/>
        <v>69.3</v>
      </c>
      <c r="D6933" s="425">
        <f t="shared" si="973"/>
        <v>0.69300009572481847</v>
      </c>
      <c r="E6933" s="433">
        <f t="shared" si="979"/>
        <v>69.3</v>
      </c>
      <c r="F6933" s="430">
        <f t="shared" si="974"/>
        <v>0.69660092824825326</v>
      </c>
      <c r="G6933" s="439">
        <f t="shared" si="980"/>
        <v>69.3</v>
      </c>
      <c r="H6933" s="435">
        <f t="shared" si="975"/>
        <v>0.69660092824825326</v>
      </c>
      <c r="I6933" s="577">
        <f t="shared" si="980"/>
        <v>69.3</v>
      </c>
      <c r="J6933" s="573">
        <f t="shared" si="976"/>
        <v>1.0643330857779427</v>
      </c>
    </row>
    <row r="6934" spans="1:10" x14ac:dyDescent="0.25">
      <c r="A6934">
        <f t="shared" si="977"/>
        <v>0.69310009556912322</v>
      </c>
      <c r="B6934" s="2">
        <f t="shared" si="972"/>
        <v>69.309999999998553</v>
      </c>
      <c r="C6934" s="428">
        <f t="shared" si="978"/>
        <v>69.31</v>
      </c>
      <c r="D6934" s="425">
        <f t="shared" si="973"/>
        <v>0.69310009556913776</v>
      </c>
      <c r="E6934" s="433">
        <f t="shared" si="979"/>
        <v>69.31</v>
      </c>
      <c r="F6934" s="430">
        <f t="shared" si="974"/>
        <v>0.69669931025219956</v>
      </c>
      <c r="G6934" s="439">
        <f t="shared" si="980"/>
        <v>69.31</v>
      </c>
      <c r="H6934" s="435">
        <f t="shared" si="975"/>
        <v>0.69669931025219956</v>
      </c>
      <c r="I6934" s="577">
        <f t="shared" si="980"/>
        <v>69.31</v>
      </c>
      <c r="J6934" s="573">
        <f t="shared" si="976"/>
        <v>1.0644192974638893</v>
      </c>
    </row>
    <row r="6935" spans="1:10" x14ac:dyDescent="0.25">
      <c r="A6935">
        <f t="shared" si="977"/>
        <v>0.69320009541370364</v>
      </c>
      <c r="B6935" s="2">
        <f t="shared" si="972"/>
        <v>69.319999999998558</v>
      </c>
      <c r="C6935" s="428">
        <f t="shared" si="978"/>
        <v>69.319999999999993</v>
      </c>
      <c r="D6935" s="425">
        <f t="shared" si="973"/>
        <v>0.69320009541371796</v>
      </c>
      <c r="E6935" s="433">
        <f t="shared" si="979"/>
        <v>69.319999999999993</v>
      </c>
      <c r="F6935" s="430">
        <f t="shared" si="974"/>
        <v>0.69679769304097205</v>
      </c>
      <c r="G6935" s="439">
        <f t="shared" si="980"/>
        <v>69.319999999999993</v>
      </c>
      <c r="H6935" s="435">
        <f t="shared" si="975"/>
        <v>0.69679769304097205</v>
      </c>
      <c r="I6935" s="577">
        <f t="shared" si="980"/>
        <v>69.319999999999993</v>
      </c>
      <c r="J6935" s="573">
        <f t="shared" si="976"/>
        <v>1.0645055101737708</v>
      </c>
    </row>
    <row r="6936" spans="1:10" x14ac:dyDescent="0.25">
      <c r="A6936">
        <f t="shared" si="977"/>
        <v>0.69330009525854486</v>
      </c>
      <c r="B6936" s="2">
        <f t="shared" si="972"/>
        <v>69.329999999998563</v>
      </c>
      <c r="C6936" s="428">
        <f t="shared" si="978"/>
        <v>69.33</v>
      </c>
      <c r="D6936" s="425">
        <f t="shared" si="973"/>
        <v>0.69330009525855918</v>
      </c>
      <c r="E6936" s="433">
        <f t="shared" si="979"/>
        <v>69.33</v>
      </c>
      <c r="F6936" s="430">
        <f t="shared" si="974"/>
        <v>0.69689607661416775</v>
      </c>
      <c r="G6936" s="439">
        <f t="shared" si="980"/>
        <v>69.33</v>
      </c>
      <c r="H6936" s="435">
        <f t="shared" si="975"/>
        <v>0.69689607661416775</v>
      </c>
      <c r="I6936" s="577">
        <f t="shared" si="980"/>
        <v>69.33</v>
      </c>
      <c r="J6936" s="573">
        <f t="shared" si="976"/>
        <v>1.0645917239074743</v>
      </c>
    </row>
    <row r="6937" spans="1:10" x14ac:dyDescent="0.25">
      <c r="A6937">
        <f t="shared" si="977"/>
        <v>0.69340009510364631</v>
      </c>
      <c r="B6937" s="2">
        <f t="shared" si="972"/>
        <v>69.339999999998568</v>
      </c>
      <c r="C6937" s="428">
        <f t="shared" si="978"/>
        <v>69.34</v>
      </c>
      <c r="D6937" s="425">
        <f t="shared" si="973"/>
        <v>0.69340009510366074</v>
      </c>
      <c r="E6937" s="433">
        <f t="shared" si="979"/>
        <v>69.34</v>
      </c>
      <c r="F6937" s="430">
        <f t="shared" si="974"/>
        <v>0.69699446097138373</v>
      </c>
      <c r="G6937" s="439">
        <f t="shared" si="980"/>
        <v>69.34</v>
      </c>
      <c r="H6937" s="435">
        <f t="shared" si="975"/>
        <v>0.69699446097138373</v>
      </c>
      <c r="I6937" s="577">
        <f t="shared" si="980"/>
        <v>69.34</v>
      </c>
      <c r="J6937" s="573">
        <f t="shared" si="976"/>
        <v>1.0646779386648846</v>
      </c>
    </row>
    <row r="6938" spans="1:10" x14ac:dyDescent="0.25">
      <c r="A6938">
        <f t="shared" si="977"/>
        <v>0.69350009494900766</v>
      </c>
      <c r="B6938" s="2">
        <f t="shared" si="972"/>
        <v>69.349999999998573</v>
      </c>
      <c r="C6938" s="428">
        <f t="shared" si="978"/>
        <v>69.349999999999994</v>
      </c>
      <c r="D6938" s="425">
        <f t="shared" si="973"/>
        <v>0.69350009494902198</v>
      </c>
      <c r="E6938" s="433">
        <f t="shared" si="979"/>
        <v>69.349999999999994</v>
      </c>
      <c r="F6938" s="430">
        <f t="shared" si="974"/>
        <v>0.69709284611221767</v>
      </c>
      <c r="G6938" s="439">
        <f t="shared" si="980"/>
        <v>69.349999999999994</v>
      </c>
      <c r="H6938" s="435">
        <f t="shared" si="975"/>
        <v>0.69709284611221767</v>
      </c>
      <c r="I6938" s="577">
        <f t="shared" si="980"/>
        <v>69.349999999999994</v>
      </c>
      <c r="J6938" s="573">
        <f t="shared" si="976"/>
        <v>1.0647641544458883</v>
      </c>
    </row>
    <row r="6939" spans="1:10" x14ac:dyDescent="0.25">
      <c r="A6939">
        <f t="shared" si="977"/>
        <v>0.69360009479462847</v>
      </c>
      <c r="B6939" s="2">
        <f t="shared" si="972"/>
        <v>69.359999999998578</v>
      </c>
      <c r="C6939" s="428">
        <f t="shared" si="978"/>
        <v>69.36</v>
      </c>
      <c r="D6939" s="425">
        <f t="shared" si="973"/>
        <v>0.69360009479464246</v>
      </c>
      <c r="E6939" s="433">
        <f t="shared" si="979"/>
        <v>69.36</v>
      </c>
      <c r="F6939" s="430">
        <f t="shared" si="974"/>
        <v>0.69719123203626732</v>
      </c>
      <c r="G6939" s="439">
        <f t="shared" si="980"/>
        <v>69.36</v>
      </c>
      <c r="H6939" s="435">
        <f t="shared" si="975"/>
        <v>0.69719123203626732</v>
      </c>
      <c r="I6939" s="577">
        <f t="shared" si="980"/>
        <v>69.36</v>
      </c>
      <c r="J6939" s="573">
        <f t="shared" si="976"/>
        <v>1.0648503712503712</v>
      </c>
    </row>
    <row r="6940" spans="1:10" x14ac:dyDescent="0.25">
      <c r="A6940">
        <f t="shared" si="977"/>
        <v>0.69370009464050808</v>
      </c>
      <c r="B6940" s="2">
        <f t="shared" si="972"/>
        <v>69.369999999998583</v>
      </c>
      <c r="C6940" s="428">
        <f t="shared" si="978"/>
        <v>69.37</v>
      </c>
      <c r="D6940" s="425">
        <f t="shared" si="973"/>
        <v>0.69370009464052229</v>
      </c>
      <c r="E6940" s="433">
        <f t="shared" si="979"/>
        <v>69.37</v>
      </c>
      <c r="F6940" s="430">
        <f t="shared" si="974"/>
        <v>0.69728961874313033</v>
      </c>
      <c r="G6940" s="439">
        <f t="shared" si="980"/>
        <v>69.37</v>
      </c>
      <c r="H6940" s="435">
        <f t="shared" si="975"/>
        <v>0.69728961874313033</v>
      </c>
      <c r="I6940" s="577">
        <f t="shared" si="980"/>
        <v>69.37</v>
      </c>
      <c r="J6940" s="573">
        <f t="shared" si="976"/>
        <v>1.0649365890782194</v>
      </c>
    </row>
    <row r="6941" spans="1:10" x14ac:dyDescent="0.25">
      <c r="A6941">
        <f t="shared" si="977"/>
        <v>0.69380009448664626</v>
      </c>
      <c r="B6941" s="2">
        <f t="shared" si="972"/>
        <v>69.379999999998589</v>
      </c>
      <c r="C6941" s="428">
        <f t="shared" si="978"/>
        <v>69.38</v>
      </c>
      <c r="D6941" s="425">
        <f t="shared" si="973"/>
        <v>0.69380009448666025</v>
      </c>
      <c r="E6941" s="433">
        <f t="shared" si="979"/>
        <v>69.38</v>
      </c>
      <c r="F6941" s="430">
        <f t="shared" si="974"/>
        <v>0.69738800623240482</v>
      </c>
      <c r="G6941" s="439">
        <f t="shared" si="980"/>
        <v>69.38</v>
      </c>
      <c r="H6941" s="435">
        <f t="shared" si="975"/>
        <v>0.69738800623240482</v>
      </c>
      <c r="I6941" s="577">
        <f t="shared" si="980"/>
        <v>69.38</v>
      </c>
      <c r="J6941" s="573">
        <f t="shared" si="976"/>
        <v>1.0650228079293189</v>
      </c>
    </row>
    <row r="6942" spans="1:10" x14ac:dyDescent="0.25">
      <c r="A6942">
        <f t="shared" si="977"/>
        <v>0.69390009433304234</v>
      </c>
      <c r="B6942" s="2">
        <f t="shared" si="972"/>
        <v>69.389999999998594</v>
      </c>
      <c r="C6942" s="428">
        <f t="shared" si="978"/>
        <v>69.39</v>
      </c>
      <c r="D6942" s="425">
        <f t="shared" si="973"/>
        <v>0.69390009433305644</v>
      </c>
      <c r="E6942" s="433">
        <f t="shared" si="979"/>
        <v>69.39</v>
      </c>
      <c r="F6942" s="430">
        <f t="shared" si="974"/>
        <v>0.69748639450368943</v>
      </c>
      <c r="G6942" s="439">
        <f t="shared" si="980"/>
        <v>69.39</v>
      </c>
      <c r="H6942" s="435">
        <f t="shared" si="975"/>
        <v>0.69748639450368943</v>
      </c>
      <c r="I6942" s="577">
        <f t="shared" si="980"/>
        <v>69.39</v>
      </c>
      <c r="J6942" s="573">
        <f t="shared" si="976"/>
        <v>1.0651090278035562</v>
      </c>
    </row>
    <row r="6943" spans="1:10" x14ac:dyDescent="0.25">
      <c r="A6943">
        <f t="shared" si="977"/>
        <v>0.69400009417969621</v>
      </c>
      <c r="B6943" s="2">
        <f t="shared" si="972"/>
        <v>69.399999999998599</v>
      </c>
      <c r="C6943" s="428">
        <f t="shared" si="978"/>
        <v>69.400000000000006</v>
      </c>
      <c r="D6943" s="425">
        <f t="shared" si="973"/>
        <v>0.6940000941797102</v>
      </c>
      <c r="E6943" s="433">
        <f t="shared" si="979"/>
        <v>69.400000000000006</v>
      </c>
      <c r="F6943" s="430">
        <f t="shared" si="974"/>
        <v>0.69758478355658249</v>
      </c>
      <c r="G6943" s="439">
        <f t="shared" si="980"/>
        <v>69.400000000000006</v>
      </c>
      <c r="H6943" s="435">
        <f t="shared" si="975"/>
        <v>0.69758478355658249</v>
      </c>
      <c r="I6943" s="577">
        <f t="shared" si="980"/>
        <v>69.400000000000006</v>
      </c>
      <c r="J6943" s="573">
        <f t="shared" si="976"/>
        <v>1.0651952487008167</v>
      </c>
    </row>
    <row r="6944" spans="1:10" x14ac:dyDescent="0.25">
      <c r="A6944">
        <f t="shared" si="977"/>
        <v>0.69410009402660711</v>
      </c>
      <c r="B6944" s="2">
        <f t="shared" ref="B6944:B7007" si="981">B6943+0.01</f>
        <v>69.409999999998604</v>
      </c>
      <c r="C6944" s="428">
        <f t="shared" si="978"/>
        <v>69.41</v>
      </c>
      <c r="D6944" s="425">
        <f t="shared" si="973"/>
        <v>0.69410009402662098</v>
      </c>
      <c r="E6944" s="433">
        <f t="shared" si="979"/>
        <v>69.41</v>
      </c>
      <c r="F6944" s="430">
        <f t="shared" si="974"/>
        <v>0.69768317339068242</v>
      </c>
      <c r="G6944" s="439">
        <f t="shared" si="980"/>
        <v>69.41</v>
      </c>
      <c r="H6944" s="435">
        <f t="shared" si="975"/>
        <v>0.69768317339068242</v>
      </c>
      <c r="I6944" s="577">
        <f t="shared" si="980"/>
        <v>69.41</v>
      </c>
      <c r="J6944" s="573">
        <f t="shared" si="976"/>
        <v>1.0652814706209865</v>
      </c>
    </row>
    <row r="6945" spans="1:10" x14ac:dyDescent="0.25">
      <c r="A6945">
        <f t="shared" si="977"/>
        <v>0.69420009387377468</v>
      </c>
      <c r="B6945" s="2">
        <f t="shared" si="981"/>
        <v>69.419999999998609</v>
      </c>
      <c r="C6945" s="428">
        <f t="shared" si="978"/>
        <v>69.42</v>
      </c>
      <c r="D6945" s="425">
        <f t="shared" si="973"/>
        <v>0.69420009387378867</v>
      </c>
      <c r="E6945" s="433">
        <f t="shared" si="979"/>
        <v>69.42</v>
      </c>
      <c r="F6945" s="430">
        <f t="shared" si="974"/>
        <v>0.69778156400558866</v>
      </c>
      <c r="G6945" s="439">
        <f t="shared" si="980"/>
        <v>69.42</v>
      </c>
      <c r="H6945" s="435">
        <f t="shared" si="975"/>
        <v>0.69778156400558866</v>
      </c>
      <c r="I6945" s="577">
        <f t="shared" si="980"/>
        <v>69.42</v>
      </c>
      <c r="J6945" s="573">
        <f t="shared" si="976"/>
        <v>1.0653676935639522</v>
      </c>
    </row>
    <row r="6946" spans="1:10" x14ac:dyDescent="0.25">
      <c r="A6946">
        <f t="shared" si="977"/>
        <v>0.69430009372119861</v>
      </c>
      <c r="B6946" s="2">
        <f t="shared" si="981"/>
        <v>69.429999999998614</v>
      </c>
      <c r="C6946" s="428">
        <f t="shared" si="978"/>
        <v>69.430000000000007</v>
      </c>
      <c r="D6946" s="425">
        <f t="shared" si="973"/>
        <v>0.69430009372121249</v>
      </c>
      <c r="E6946" s="433">
        <f t="shared" si="979"/>
        <v>69.430000000000007</v>
      </c>
      <c r="F6946" s="430">
        <f t="shared" si="974"/>
        <v>0.69787995540090031</v>
      </c>
      <c r="G6946" s="439">
        <f t="shared" si="980"/>
        <v>69.430000000000007</v>
      </c>
      <c r="H6946" s="435">
        <f t="shared" si="975"/>
        <v>0.69787995540090031</v>
      </c>
      <c r="I6946" s="577">
        <f t="shared" si="980"/>
        <v>69.430000000000007</v>
      </c>
      <c r="J6946" s="573">
        <f t="shared" si="976"/>
        <v>1.0654539175295996</v>
      </c>
    </row>
    <row r="6947" spans="1:10" x14ac:dyDescent="0.25">
      <c r="A6947">
        <f t="shared" si="977"/>
        <v>0.69440009356887833</v>
      </c>
      <c r="B6947" s="2">
        <f t="shared" si="981"/>
        <v>69.439999999998619</v>
      </c>
      <c r="C6947" s="428">
        <f t="shared" si="978"/>
        <v>69.44</v>
      </c>
      <c r="D6947" s="425">
        <f t="shared" si="973"/>
        <v>0.69440009356889221</v>
      </c>
      <c r="E6947" s="433">
        <f t="shared" si="979"/>
        <v>69.44</v>
      </c>
      <c r="F6947" s="430">
        <f t="shared" si="974"/>
        <v>0.69797834757621635</v>
      </c>
      <c r="G6947" s="439">
        <f t="shared" si="980"/>
        <v>69.44</v>
      </c>
      <c r="H6947" s="435">
        <f t="shared" si="975"/>
        <v>0.69797834757621635</v>
      </c>
      <c r="I6947" s="577">
        <f t="shared" si="980"/>
        <v>69.44</v>
      </c>
      <c r="J6947" s="573">
        <f t="shared" si="976"/>
        <v>1.0655401425178148</v>
      </c>
    </row>
    <row r="6948" spans="1:10" x14ac:dyDescent="0.25">
      <c r="A6948">
        <f t="shared" si="977"/>
        <v>0.69450009341681362</v>
      </c>
      <c r="B6948" s="2">
        <f t="shared" si="981"/>
        <v>69.449999999998624</v>
      </c>
      <c r="C6948" s="428">
        <f t="shared" si="978"/>
        <v>69.45</v>
      </c>
      <c r="D6948" s="425">
        <f t="shared" si="973"/>
        <v>0.69450009341682728</v>
      </c>
      <c r="E6948" s="433">
        <f t="shared" si="979"/>
        <v>69.45</v>
      </c>
      <c r="F6948" s="430">
        <f t="shared" si="974"/>
        <v>0.698076740531137</v>
      </c>
      <c r="G6948" s="439">
        <f t="shared" si="980"/>
        <v>69.45</v>
      </c>
      <c r="H6948" s="435">
        <f t="shared" si="975"/>
        <v>0.698076740531137</v>
      </c>
      <c r="I6948" s="577">
        <f t="shared" si="980"/>
        <v>69.45</v>
      </c>
      <c r="J6948" s="573">
        <f t="shared" si="976"/>
        <v>1.0656263685284839</v>
      </c>
    </row>
    <row r="6949" spans="1:10" x14ac:dyDescent="0.25">
      <c r="A6949">
        <f t="shared" si="977"/>
        <v>0.6946000932650036</v>
      </c>
      <c r="B6949" s="2">
        <f t="shared" si="981"/>
        <v>69.45999999999863</v>
      </c>
      <c r="C6949" s="428">
        <f t="shared" si="978"/>
        <v>69.459999999999994</v>
      </c>
      <c r="D6949" s="425">
        <f t="shared" si="973"/>
        <v>0.69460009326501726</v>
      </c>
      <c r="E6949" s="433">
        <f t="shared" si="979"/>
        <v>69.459999999999994</v>
      </c>
      <c r="F6949" s="430">
        <f t="shared" si="974"/>
        <v>0.69817513426526157</v>
      </c>
      <c r="G6949" s="439">
        <f t="shared" si="980"/>
        <v>69.459999999999994</v>
      </c>
      <c r="H6949" s="435">
        <f t="shared" si="975"/>
        <v>0.69817513426526157</v>
      </c>
      <c r="I6949" s="577">
        <f t="shared" si="980"/>
        <v>69.459999999999994</v>
      </c>
      <c r="J6949" s="573">
        <f t="shared" si="976"/>
        <v>1.0657125955614934</v>
      </c>
    </row>
    <row r="6950" spans="1:10" x14ac:dyDescent="0.25">
      <c r="A6950">
        <f t="shared" si="977"/>
        <v>0.69470009311344827</v>
      </c>
      <c r="B6950" s="2">
        <f t="shared" si="981"/>
        <v>69.469999999998635</v>
      </c>
      <c r="C6950" s="428">
        <f t="shared" si="978"/>
        <v>69.47</v>
      </c>
      <c r="D6950" s="425">
        <f t="shared" si="973"/>
        <v>0.69470009311346181</v>
      </c>
      <c r="E6950" s="433">
        <f t="shared" si="979"/>
        <v>69.47</v>
      </c>
      <c r="F6950" s="430">
        <f t="shared" si="974"/>
        <v>0.69827352877819038</v>
      </c>
      <c r="G6950" s="439">
        <f t="shared" si="980"/>
        <v>69.47</v>
      </c>
      <c r="H6950" s="435">
        <f t="shared" si="975"/>
        <v>0.69827352877819038</v>
      </c>
      <c r="I6950" s="577">
        <f t="shared" si="980"/>
        <v>69.47</v>
      </c>
      <c r="J6950" s="573">
        <f t="shared" si="976"/>
        <v>1.0657988236167291</v>
      </c>
    </row>
    <row r="6951" spans="1:10" x14ac:dyDescent="0.25">
      <c r="A6951">
        <f t="shared" si="977"/>
        <v>0.69480009296214673</v>
      </c>
      <c r="B6951" s="2">
        <f t="shared" si="981"/>
        <v>69.47999999999864</v>
      </c>
      <c r="C6951" s="428">
        <f t="shared" si="978"/>
        <v>69.48</v>
      </c>
      <c r="D6951" s="425">
        <f t="shared" si="973"/>
        <v>0.6948000929621605</v>
      </c>
      <c r="E6951" s="433">
        <f t="shared" si="979"/>
        <v>69.48</v>
      </c>
      <c r="F6951" s="430">
        <f t="shared" si="974"/>
        <v>0.69837192406952353</v>
      </c>
      <c r="G6951" s="439">
        <f t="shared" si="980"/>
        <v>69.48</v>
      </c>
      <c r="H6951" s="435">
        <f t="shared" si="975"/>
        <v>0.69837192406952353</v>
      </c>
      <c r="I6951" s="577">
        <f t="shared" si="980"/>
        <v>69.48</v>
      </c>
      <c r="J6951" s="573">
        <f t="shared" si="976"/>
        <v>1.0658850526940775</v>
      </c>
    </row>
    <row r="6952" spans="1:10" x14ac:dyDescent="0.25">
      <c r="A6952">
        <f t="shared" si="977"/>
        <v>0.6949000928110991</v>
      </c>
      <c r="B6952" s="2">
        <f t="shared" si="981"/>
        <v>69.489999999998645</v>
      </c>
      <c r="C6952" s="428">
        <f t="shared" si="978"/>
        <v>69.489999999999995</v>
      </c>
      <c r="D6952" s="425">
        <f t="shared" si="973"/>
        <v>0.69490009281111242</v>
      </c>
      <c r="E6952" s="433">
        <f t="shared" si="979"/>
        <v>69.489999999999995</v>
      </c>
      <c r="F6952" s="430">
        <f t="shared" si="974"/>
        <v>0.69847032013886134</v>
      </c>
      <c r="G6952" s="439">
        <f t="shared" si="980"/>
        <v>69.489999999999995</v>
      </c>
      <c r="H6952" s="435">
        <f t="shared" si="975"/>
        <v>0.69847032013886134</v>
      </c>
      <c r="I6952" s="577">
        <f t="shared" si="980"/>
        <v>69.489999999999995</v>
      </c>
      <c r="J6952" s="573">
        <f t="shared" si="976"/>
        <v>1.0659712827934245</v>
      </c>
    </row>
    <row r="6953" spans="1:10" x14ac:dyDescent="0.25">
      <c r="A6953">
        <f t="shared" si="977"/>
        <v>0.69500009266030449</v>
      </c>
      <c r="B6953" s="2">
        <f t="shared" si="981"/>
        <v>69.49999999999865</v>
      </c>
      <c r="C6953" s="428">
        <f t="shared" si="978"/>
        <v>69.5</v>
      </c>
      <c r="D6953" s="425">
        <f t="shared" si="973"/>
        <v>0.69500009266031804</v>
      </c>
      <c r="E6953" s="433">
        <f t="shared" si="979"/>
        <v>69.5</v>
      </c>
      <c r="F6953" s="430">
        <f t="shared" si="974"/>
        <v>0.69856871698580469</v>
      </c>
      <c r="G6953" s="439">
        <f t="shared" si="980"/>
        <v>69.5</v>
      </c>
      <c r="H6953" s="435">
        <f t="shared" si="975"/>
        <v>0.69856871698580469</v>
      </c>
      <c r="I6953" s="577">
        <f t="shared" si="980"/>
        <v>69.5</v>
      </c>
      <c r="J6953" s="573">
        <f t="shared" si="976"/>
        <v>1.0660575139146569</v>
      </c>
    </row>
    <row r="6954" spans="1:10" x14ac:dyDescent="0.25">
      <c r="A6954">
        <f t="shared" si="977"/>
        <v>0.69510009250976268</v>
      </c>
      <c r="B6954" s="2">
        <f t="shared" si="981"/>
        <v>69.509999999998655</v>
      </c>
      <c r="C6954" s="428">
        <f t="shared" si="978"/>
        <v>69.510000000000005</v>
      </c>
      <c r="D6954" s="425">
        <f t="shared" si="973"/>
        <v>0.69510009250977611</v>
      </c>
      <c r="E6954" s="433">
        <f t="shared" si="979"/>
        <v>69.510000000000005</v>
      </c>
      <c r="F6954" s="430">
        <f t="shared" si="974"/>
        <v>0.69866711460995445</v>
      </c>
      <c r="G6954" s="439">
        <f t="shared" si="980"/>
        <v>69.510000000000005</v>
      </c>
      <c r="H6954" s="435">
        <f t="shared" si="975"/>
        <v>0.69866711460995445</v>
      </c>
      <c r="I6954" s="577">
        <f t="shared" si="980"/>
        <v>69.510000000000005</v>
      </c>
      <c r="J6954" s="573">
        <f t="shared" si="976"/>
        <v>1.0661437460576604</v>
      </c>
    </row>
    <row r="6955" spans="1:10" x14ac:dyDescent="0.25">
      <c r="A6955">
        <f t="shared" si="977"/>
        <v>0.69520009235947322</v>
      </c>
      <c r="B6955" s="2">
        <f t="shared" si="981"/>
        <v>69.51999999999866</v>
      </c>
      <c r="C6955" s="428">
        <f t="shared" si="978"/>
        <v>69.52</v>
      </c>
      <c r="D6955" s="425">
        <f t="shared" si="973"/>
        <v>0.69520009235948654</v>
      </c>
      <c r="E6955" s="433">
        <f t="shared" si="979"/>
        <v>69.52</v>
      </c>
      <c r="F6955" s="430">
        <f t="shared" si="974"/>
        <v>0.6987655130109115</v>
      </c>
      <c r="G6955" s="439">
        <f t="shared" si="980"/>
        <v>69.52</v>
      </c>
      <c r="H6955" s="435">
        <f t="shared" si="975"/>
        <v>0.6987655130109115</v>
      </c>
      <c r="I6955" s="577">
        <f t="shared" si="980"/>
        <v>69.52</v>
      </c>
      <c r="J6955" s="573">
        <f t="shared" si="976"/>
        <v>1.0662299792223213</v>
      </c>
    </row>
    <row r="6956" spans="1:10" x14ac:dyDescent="0.25">
      <c r="A6956">
        <f t="shared" si="977"/>
        <v>0.69530009220943556</v>
      </c>
      <c r="B6956" s="2">
        <f t="shared" si="981"/>
        <v>69.529999999998665</v>
      </c>
      <c r="C6956" s="428">
        <f t="shared" si="978"/>
        <v>69.53</v>
      </c>
      <c r="D6956" s="425">
        <f t="shared" si="973"/>
        <v>0.69530009220944888</v>
      </c>
      <c r="E6956" s="433">
        <f t="shared" si="979"/>
        <v>69.53</v>
      </c>
      <c r="F6956" s="430">
        <f t="shared" si="974"/>
        <v>0.69886391218827726</v>
      </c>
      <c r="G6956" s="439">
        <f t="shared" si="980"/>
        <v>69.53</v>
      </c>
      <c r="H6956" s="435">
        <f t="shared" si="975"/>
        <v>0.69886391218827726</v>
      </c>
      <c r="I6956" s="577">
        <f t="shared" si="980"/>
        <v>69.53</v>
      </c>
      <c r="J6956" s="573">
        <f t="shared" si="976"/>
        <v>1.066316213408526</v>
      </c>
    </row>
    <row r="6957" spans="1:10" x14ac:dyDescent="0.25">
      <c r="A6957">
        <f t="shared" si="977"/>
        <v>0.69540009205964937</v>
      </c>
      <c r="B6957" s="2">
        <f t="shared" si="981"/>
        <v>69.53999999999867</v>
      </c>
      <c r="C6957" s="428">
        <f t="shared" si="978"/>
        <v>69.540000000000006</v>
      </c>
      <c r="D6957" s="425">
        <f t="shared" si="973"/>
        <v>0.69540009205966269</v>
      </c>
      <c r="E6957" s="433">
        <f t="shared" si="979"/>
        <v>69.540000000000006</v>
      </c>
      <c r="F6957" s="430">
        <f t="shared" si="974"/>
        <v>0.69896231214165339</v>
      </c>
      <c r="G6957" s="439">
        <f t="shared" si="980"/>
        <v>69.540000000000006</v>
      </c>
      <c r="H6957" s="435">
        <f t="shared" si="975"/>
        <v>0.69896231214165339</v>
      </c>
      <c r="I6957" s="577">
        <f t="shared" si="980"/>
        <v>69.540000000000006</v>
      </c>
      <c r="J6957" s="573">
        <f t="shared" si="976"/>
        <v>1.066402448616161</v>
      </c>
    </row>
    <row r="6958" spans="1:10" x14ac:dyDescent="0.25">
      <c r="A6958">
        <f t="shared" si="977"/>
        <v>0.69550009191011419</v>
      </c>
      <c r="B6958" s="2">
        <f t="shared" si="981"/>
        <v>69.549999999998676</v>
      </c>
      <c r="C6958" s="428">
        <f t="shared" si="978"/>
        <v>69.55</v>
      </c>
      <c r="D6958" s="425">
        <f t="shared" si="973"/>
        <v>0.6955000919101274</v>
      </c>
      <c r="E6958" s="433">
        <f t="shared" si="979"/>
        <v>69.55</v>
      </c>
      <c r="F6958" s="430">
        <f t="shared" si="974"/>
        <v>0.69906071287064142</v>
      </c>
      <c r="G6958" s="439">
        <f t="shared" si="980"/>
        <v>69.55</v>
      </c>
      <c r="H6958" s="435">
        <f t="shared" si="975"/>
        <v>0.69906071287064142</v>
      </c>
      <c r="I6958" s="577">
        <f t="shared" si="980"/>
        <v>69.55</v>
      </c>
      <c r="J6958" s="573">
        <f t="shared" si="976"/>
        <v>1.0664886848451123</v>
      </c>
    </row>
    <row r="6959" spans="1:10" x14ac:dyDescent="0.25">
      <c r="A6959">
        <f t="shared" si="977"/>
        <v>0.6956000917608296</v>
      </c>
      <c r="B6959" s="2">
        <f t="shared" si="981"/>
        <v>69.559999999998681</v>
      </c>
      <c r="C6959" s="428">
        <f t="shared" si="978"/>
        <v>69.56</v>
      </c>
      <c r="D6959" s="425">
        <f t="shared" si="973"/>
        <v>0.69560009176084281</v>
      </c>
      <c r="E6959" s="433">
        <f t="shared" si="979"/>
        <v>69.56</v>
      </c>
      <c r="F6959" s="430">
        <f t="shared" si="974"/>
        <v>0.69915911437484313</v>
      </c>
      <c r="G6959" s="439">
        <f t="shared" si="980"/>
        <v>69.56</v>
      </c>
      <c r="H6959" s="435">
        <f t="shared" si="975"/>
        <v>0.69915911437484313</v>
      </c>
      <c r="I6959" s="577">
        <f t="shared" si="980"/>
        <v>69.56</v>
      </c>
      <c r="J6959" s="573">
        <f t="shared" si="976"/>
        <v>1.0665749220952665</v>
      </c>
    </row>
    <row r="6960" spans="1:10" x14ac:dyDescent="0.25">
      <c r="A6960">
        <f t="shared" si="977"/>
        <v>0.69570009161179514</v>
      </c>
      <c r="B6960" s="2">
        <f t="shared" si="981"/>
        <v>69.569999999998686</v>
      </c>
      <c r="C6960" s="428">
        <f t="shared" si="978"/>
        <v>69.569999999999993</v>
      </c>
      <c r="D6960" s="425">
        <f t="shared" si="973"/>
        <v>0.69570009161180812</v>
      </c>
      <c r="E6960" s="433">
        <f t="shared" si="979"/>
        <v>69.569999999999993</v>
      </c>
      <c r="F6960" s="430">
        <f t="shared" si="974"/>
        <v>0.69925751665386082</v>
      </c>
      <c r="G6960" s="439">
        <f t="shared" si="980"/>
        <v>69.569999999999993</v>
      </c>
      <c r="H6960" s="435">
        <f t="shared" si="975"/>
        <v>0.69925751665386082</v>
      </c>
      <c r="I6960" s="577">
        <f t="shared" si="980"/>
        <v>69.569999999999993</v>
      </c>
      <c r="J6960" s="573">
        <f t="shared" si="976"/>
        <v>1.0666611603665095</v>
      </c>
    </row>
    <row r="6961" spans="1:10" x14ac:dyDescent="0.25">
      <c r="A6961">
        <f t="shared" si="977"/>
        <v>0.69580009146301047</v>
      </c>
      <c r="B6961" s="2">
        <f t="shared" si="981"/>
        <v>69.579999999998691</v>
      </c>
      <c r="C6961" s="428">
        <f t="shared" si="978"/>
        <v>69.58</v>
      </c>
      <c r="D6961" s="425">
        <f t="shared" si="973"/>
        <v>0.69580009146302346</v>
      </c>
      <c r="E6961" s="433">
        <f t="shared" si="979"/>
        <v>69.58</v>
      </c>
      <c r="F6961" s="430">
        <f t="shared" si="974"/>
        <v>0.69935591970729727</v>
      </c>
      <c r="G6961" s="439">
        <f t="shared" si="980"/>
        <v>69.58</v>
      </c>
      <c r="H6961" s="435">
        <f t="shared" si="975"/>
        <v>0.69935591970729727</v>
      </c>
      <c r="I6961" s="577">
        <f t="shared" si="980"/>
        <v>69.58</v>
      </c>
      <c r="J6961" s="573">
        <f t="shared" si="976"/>
        <v>1.0667473996587284</v>
      </c>
    </row>
    <row r="6962" spans="1:10" x14ac:dyDescent="0.25">
      <c r="A6962">
        <f t="shared" si="977"/>
        <v>0.69590009131447494</v>
      </c>
      <c r="B6962" s="2">
        <f t="shared" si="981"/>
        <v>69.589999999998696</v>
      </c>
      <c r="C6962" s="428">
        <f t="shared" si="978"/>
        <v>69.59</v>
      </c>
      <c r="D6962" s="425">
        <f t="shared" si="973"/>
        <v>0.69590009131448793</v>
      </c>
      <c r="E6962" s="433">
        <f t="shared" si="979"/>
        <v>69.59</v>
      </c>
      <c r="F6962" s="430">
        <f t="shared" si="974"/>
        <v>0.69945432353475445</v>
      </c>
      <c r="G6962" s="439">
        <f t="shared" si="980"/>
        <v>69.59</v>
      </c>
      <c r="H6962" s="435">
        <f t="shared" si="975"/>
        <v>0.69945432353475445</v>
      </c>
      <c r="I6962" s="577">
        <f t="shared" si="980"/>
        <v>69.59</v>
      </c>
      <c r="J6962" s="573">
        <f t="shared" si="976"/>
        <v>1.0668336399718092</v>
      </c>
    </row>
    <row r="6963" spans="1:10" x14ac:dyDescent="0.25">
      <c r="A6963">
        <f t="shared" si="977"/>
        <v>0.69600009116618833</v>
      </c>
      <c r="B6963" s="2">
        <f t="shared" si="981"/>
        <v>69.599999999998701</v>
      </c>
      <c r="C6963" s="428">
        <f t="shared" si="978"/>
        <v>69.599999999999994</v>
      </c>
      <c r="D6963" s="425">
        <f t="shared" si="973"/>
        <v>0.69600009116620121</v>
      </c>
      <c r="E6963" s="433">
        <f t="shared" si="979"/>
        <v>69.599999999999994</v>
      </c>
      <c r="F6963" s="430">
        <f t="shared" si="974"/>
        <v>0.69955272813583502</v>
      </c>
      <c r="G6963" s="439">
        <f t="shared" si="980"/>
        <v>69.599999999999994</v>
      </c>
      <c r="H6963" s="435">
        <f t="shared" si="975"/>
        <v>0.69955272813583502</v>
      </c>
      <c r="I6963" s="577">
        <f t="shared" si="980"/>
        <v>69.599999999999994</v>
      </c>
      <c r="J6963" s="573">
        <f t="shared" si="976"/>
        <v>1.066919881305638</v>
      </c>
    </row>
    <row r="6964" spans="1:10" x14ac:dyDescent="0.25">
      <c r="A6964">
        <f t="shared" si="977"/>
        <v>0.69610009101814996</v>
      </c>
      <c r="B6964" s="2">
        <f t="shared" si="981"/>
        <v>69.609999999998706</v>
      </c>
      <c r="C6964" s="428">
        <f t="shared" si="978"/>
        <v>69.61</v>
      </c>
      <c r="D6964" s="425">
        <f t="shared" si="973"/>
        <v>0.69610009101816295</v>
      </c>
      <c r="E6964" s="433">
        <f t="shared" si="979"/>
        <v>69.61</v>
      </c>
      <c r="F6964" s="430">
        <f t="shared" si="974"/>
        <v>0.69965113351014263</v>
      </c>
      <c r="G6964" s="439">
        <f t="shared" si="980"/>
        <v>69.61</v>
      </c>
      <c r="H6964" s="435">
        <f t="shared" si="975"/>
        <v>0.69965113351014263</v>
      </c>
      <c r="I6964" s="577">
        <f t="shared" si="980"/>
        <v>69.61</v>
      </c>
      <c r="J6964" s="573">
        <f t="shared" si="976"/>
        <v>1.0670061236601018</v>
      </c>
    </row>
    <row r="6965" spans="1:10" x14ac:dyDescent="0.25">
      <c r="A6965">
        <f t="shared" si="977"/>
        <v>0.69620009087035983</v>
      </c>
      <c r="B6965" s="2">
        <f t="shared" si="981"/>
        <v>69.619999999998711</v>
      </c>
      <c r="C6965" s="428">
        <f t="shared" si="978"/>
        <v>69.62</v>
      </c>
      <c r="D6965" s="425">
        <f t="shared" si="973"/>
        <v>0.69620009087037271</v>
      </c>
      <c r="E6965" s="433">
        <f t="shared" si="979"/>
        <v>69.62</v>
      </c>
      <c r="F6965" s="430">
        <f t="shared" si="974"/>
        <v>0.69974953965728015</v>
      </c>
      <c r="G6965" s="439">
        <f t="shared" si="980"/>
        <v>69.62</v>
      </c>
      <c r="H6965" s="435">
        <f t="shared" si="975"/>
        <v>0.69974953965728015</v>
      </c>
      <c r="I6965" s="577">
        <f t="shared" si="980"/>
        <v>69.62</v>
      </c>
      <c r="J6965" s="573">
        <f t="shared" si="976"/>
        <v>1.0670923670350865</v>
      </c>
    </row>
    <row r="6966" spans="1:10" x14ac:dyDescent="0.25">
      <c r="A6966">
        <f t="shared" si="977"/>
        <v>0.69630009072281718</v>
      </c>
      <c r="B6966" s="2">
        <f t="shared" si="981"/>
        <v>69.629999999998716</v>
      </c>
      <c r="C6966" s="428">
        <f t="shared" si="978"/>
        <v>69.63</v>
      </c>
      <c r="D6966" s="425">
        <f t="shared" si="973"/>
        <v>0.69630009072282995</v>
      </c>
      <c r="E6966" s="433">
        <f t="shared" si="979"/>
        <v>69.63</v>
      </c>
      <c r="F6966" s="430">
        <f t="shared" si="974"/>
        <v>0.69984794657685068</v>
      </c>
      <c r="G6966" s="439">
        <f t="shared" si="980"/>
        <v>69.63</v>
      </c>
      <c r="H6966" s="435">
        <f t="shared" si="975"/>
        <v>0.69984794657685068</v>
      </c>
      <c r="I6966" s="577">
        <f t="shared" si="980"/>
        <v>69.63</v>
      </c>
      <c r="J6966" s="573">
        <f t="shared" si="976"/>
        <v>1.0671786114304787</v>
      </c>
    </row>
    <row r="6967" spans="1:10" x14ac:dyDescent="0.25">
      <c r="A6967">
        <f t="shared" si="977"/>
        <v>0.69640009057552166</v>
      </c>
      <c r="B6967" s="2">
        <f t="shared" si="981"/>
        <v>69.639999999998722</v>
      </c>
      <c r="C6967" s="428">
        <f t="shared" si="978"/>
        <v>69.64</v>
      </c>
      <c r="D6967" s="425">
        <f t="shared" si="973"/>
        <v>0.69640009057553443</v>
      </c>
      <c r="E6967" s="433">
        <f t="shared" si="979"/>
        <v>69.64</v>
      </c>
      <c r="F6967" s="430">
        <f t="shared" si="974"/>
        <v>0.6999463542684583</v>
      </c>
      <c r="G6967" s="439">
        <f t="shared" si="980"/>
        <v>69.64</v>
      </c>
      <c r="H6967" s="435">
        <f t="shared" si="975"/>
        <v>0.6999463542684583</v>
      </c>
      <c r="I6967" s="577">
        <f t="shared" si="980"/>
        <v>69.64</v>
      </c>
      <c r="J6967" s="573">
        <f t="shared" si="976"/>
        <v>1.0672648568461651</v>
      </c>
    </row>
    <row r="6968" spans="1:10" x14ac:dyDescent="0.25">
      <c r="A6968">
        <f t="shared" si="977"/>
        <v>0.69650009042847283</v>
      </c>
      <c r="B6968" s="2">
        <f t="shared" si="981"/>
        <v>69.649999999998727</v>
      </c>
      <c r="C6968" s="428">
        <f t="shared" si="978"/>
        <v>69.650000000000006</v>
      </c>
      <c r="D6968" s="425">
        <f t="shared" si="973"/>
        <v>0.69650009042848571</v>
      </c>
      <c r="E6968" s="433">
        <f t="shared" si="979"/>
        <v>69.650000000000006</v>
      </c>
      <c r="F6968" s="430">
        <f t="shared" si="974"/>
        <v>0.70004476273170668</v>
      </c>
      <c r="G6968" s="439">
        <f t="shared" si="980"/>
        <v>69.650000000000006</v>
      </c>
      <c r="H6968" s="435">
        <f t="shared" si="975"/>
        <v>0.70004476273170668</v>
      </c>
      <c r="I6968" s="577">
        <f t="shared" si="980"/>
        <v>69.650000000000006</v>
      </c>
      <c r="J6968" s="573">
        <f t="shared" si="976"/>
        <v>1.0673511032820324</v>
      </c>
    </row>
    <row r="6969" spans="1:10" x14ac:dyDescent="0.25">
      <c r="A6969">
        <f t="shared" si="977"/>
        <v>0.69660009028167025</v>
      </c>
      <c r="B6969" s="2">
        <f t="shared" si="981"/>
        <v>69.659999999998732</v>
      </c>
      <c r="C6969" s="428">
        <f t="shared" si="978"/>
        <v>69.66</v>
      </c>
      <c r="D6969" s="425">
        <f t="shared" si="973"/>
        <v>0.69660009028168302</v>
      </c>
      <c r="E6969" s="433">
        <f t="shared" si="979"/>
        <v>69.66</v>
      </c>
      <c r="F6969" s="430">
        <f t="shared" si="974"/>
        <v>0.7001431719661998</v>
      </c>
      <c r="G6969" s="439">
        <f t="shared" si="980"/>
        <v>69.66</v>
      </c>
      <c r="H6969" s="435">
        <f t="shared" si="975"/>
        <v>0.7001431719661998</v>
      </c>
      <c r="I6969" s="577">
        <f t="shared" si="980"/>
        <v>69.66</v>
      </c>
      <c r="J6969" s="573">
        <f t="shared" si="976"/>
        <v>1.0674373507379662</v>
      </c>
    </row>
    <row r="6970" spans="1:10" x14ac:dyDescent="0.25">
      <c r="A6970">
        <f t="shared" si="977"/>
        <v>0.69670009013511358</v>
      </c>
      <c r="B6970" s="2">
        <f t="shared" si="981"/>
        <v>69.669999999998737</v>
      </c>
      <c r="C6970" s="428">
        <f t="shared" si="978"/>
        <v>69.67</v>
      </c>
      <c r="D6970" s="425">
        <f t="shared" si="973"/>
        <v>0.69670009013512635</v>
      </c>
      <c r="E6970" s="433">
        <f t="shared" si="979"/>
        <v>69.67</v>
      </c>
      <c r="F6970" s="430">
        <f t="shared" si="974"/>
        <v>0.70024158197154174</v>
      </c>
      <c r="G6970" s="439">
        <f t="shared" si="980"/>
        <v>69.67</v>
      </c>
      <c r="H6970" s="435">
        <f t="shared" si="975"/>
        <v>0.70024158197154174</v>
      </c>
      <c r="I6970" s="577">
        <f t="shared" si="980"/>
        <v>69.67</v>
      </c>
      <c r="J6970" s="573">
        <f t="shared" si="976"/>
        <v>1.0675235992138541</v>
      </c>
    </row>
    <row r="6971" spans="1:10" x14ac:dyDescent="0.25">
      <c r="A6971">
        <f t="shared" si="977"/>
        <v>0.6968000899888025</v>
      </c>
      <c r="B6971" s="2">
        <f t="shared" si="981"/>
        <v>69.679999999998742</v>
      </c>
      <c r="C6971" s="428">
        <f t="shared" si="978"/>
        <v>69.680000000000007</v>
      </c>
      <c r="D6971" s="425">
        <f t="shared" si="973"/>
        <v>0.69680008998881504</v>
      </c>
      <c r="E6971" s="433">
        <f t="shared" si="979"/>
        <v>69.680000000000007</v>
      </c>
      <c r="F6971" s="430">
        <f t="shared" si="974"/>
        <v>0.70033999274733738</v>
      </c>
      <c r="G6971" s="439">
        <f t="shared" si="980"/>
        <v>69.680000000000007</v>
      </c>
      <c r="H6971" s="435">
        <f t="shared" si="975"/>
        <v>0.70033999274733738</v>
      </c>
      <c r="I6971" s="577">
        <f t="shared" si="980"/>
        <v>69.680000000000007</v>
      </c>
      <c r="J6971" s="573">
        <f t="shared" si="976"/>
        <v>1.0676098487095818</v>
      </c>
    </row>
    <row r="6972" spans="1:10" x14ac:dyDescent="0.25">
      <c r="A6972">
        <f t="shared" si="977"/>
        <v>0.69690008984273621</v>
      </c>
      <c r="B6972" s="2">
        <f t="shared" si="981"/>
        <v>69.689999999998747</v>
      </c>
      <c r="C6972" s="428">
        <f t="shared" si="978"/>
        <v>69.69</v>
      </c>
      <c r="D6972" s="425">
        <f t="shared" si="973"/>
        <v>0.69690008984274865</v>
      </c>
      <c r="E6972" s="433">
        <f t="shared" si="979"/>
        <v>69.69</v>
      </c>
      <c r="F6972" s="430">
        <f t="shared" si="974"/>
        <v>0.70043840429319115</v>
      </c>
      <c r="G6972" s="439">
        <f t="shared" si="980"/>
        <v>69.69</v>
      </c>
      <c r="H6972" s="435">
        <f t="shared" si="975"/>
        <v>0.70043840429319115</v>
      </c>
      <c r="I6972" s="577">
        <f t="shared" si="980"/>
        <v>69.69</v>
      </c>
      <c r="J6972" s="573">
        <f t="shared" si="976"/>
        <v>1.0676960992250362</v>
      </c>
    </row>
    <row r="6973" spans="1:10" x14ac:dyDescent="0.25">
      <c r="A6973">
        <f t="shared" si="977"/>
        <v>0.69700008969691463</v>
      </c>
      <c r="B6973" s="2">
        <f t="shared" si="981"/>
        <v>69.699999999998752</v>
      </c>
      <c r="C6973" s="428">
        <f t="shared" si="978"/>
        <v>69.7</v>
      </c>
      <c r="D6973" s="425">
        <f t="shared" si="973"/>
        <v>0.69700008969692695</v>
      </c>
      <c r="E6973" s="433">
        <f t="shared" si="979"/>
        <v>69.7</v>
      </c>
      <c r="F6973" s="430">
        <f t="shared" si="974"/>
        <v>0.70053681660870792</v>
      </c>
      <c r="G6973" s="439">
        <f t="shared" si="980"/>
        <v>69.7</v>
      </c>
      <c r="H6973" s="435">
        <f t="shared" si="975"/>
        <v>0.70053681660870792</v>
      </c>
      <c r="I6973" s="577">
        <f t="shared" si="980"/>
        <v>69.7</v>
      </c>
      <c r="J6973" s="573">
        <f t="shared" si="976"/>
        <v>1.0677823507601036</v>
      </c>
    </row>
    <row r="6974" spans="1:10" x14ac:dyDescent="0.25">
      <c r="A6974">
        <f t="shared" si="977"/>
        <v>0.69710008955133707</v>
      </c>
      <c r="B6974" s="2">
        <f t="shared" si="981"/>
        <v>69.709999999998757</v>
      </c>
      <c r="C6974" s="428">
        <f t="shared" si="978"/>
        <v>69.709999999999994</v>
      </c>
      <c r="D6974" s="425">
        <f t="shared" si="973"/>
        <v>0.69710008955134939</v>
      </c>
      <c r="E6974" s="433">
        <f t="shared" si="979"/>
        <v>69.709999999999994</v>
      </c>
      <c r="F6974" s="430">
        <f t="shared" si="974"/>
        <v>0.70063522969349268</v>
      </c>
      <c r="G6974" s="439">
        <f t="shared" si="980"/>
        <v>69.709999999999994</v>
      </c>
      <c r="H6974" s="435">
        <f t="shared" si="975"/>
        <v>0.70063522969349268</v>
      </c>
      <c r="I6974" s="577">
        <f t="shared" si="980"/>
        <v>69.709999999999994</v>
      </c>
      <c r="J6974" s="573">
        <f t="shared" si="976"/>
        <v>1.0678686033146714</v>
      </c>
    </row>
    <row r="6975" spans="1:10" x14ac:dyDescent="0.25">
      <c r="A6975">
        <f t="shared" si="977"/>
        <v>0.69720008940600331</v>
      </c>
      <c r="B6975" s="2">
        <f t="shared" si="981"/>
        <v>69.719999999998763</v>
      </c>
      <c r="C6975" s="428">
        <f t="shared" si="978"/>
        <v>69.72</v>
      </c>
      <c r="D6975" s="425">
        <f t="shared" si="973"/>
        <v>0.69720008940601563</v>
      </c>
      <c r="E6975" s="433">
        <f t="shared" si="979"/>
        <v>69.72</v>
      </c>
      <c r="F6975" s="430">
        <f t="shared" si="974"/>
        <v>0.70073364354715095</v>
      </c>
      <c r="G6975" s="439">
        <f t="shared" si="980"/>
        <v>69.72</v>
      </c>
      <c r="H6975" s="435">
        <f t="shared" si="975"/>
        <v>0.70073364354715095</v>
      </c>
      <c r="I6975" s="577">
        <f t="shared" si="980"/>
        <v>69.72</v>
      </c>
      <c r="J6975" s="573">
        <f t="shared" si="976"/>
        <v>1.0679548568886252</v>
      </c>
    </row>
    <row r="6976" spans="1:10" x14ac:dyDescent="0.25">
      <c r="A6976">
        <f t="shared" si="977"/>
        <v>0.6973000892609128</v>
      </c>
      <c r="B6976" s="2">
        <f t="shared" si="981"/>
        <v>69.729999999998768</v>
      </c>
      <c r="C6976" s="428">
        <f t="shared" si="978"/>
        <v>69.73</v>
      </c>
      <c r="D6976" s="425">
        <f t="shared" si="973"/>
        <v>0.69730008926092524</v>
      </c>
      <c r="E6976" s="433">
        <f t="shared" si="979"/>
        <v>69.73</v>
      </c>
      <c r="F6976" s="430">
        <f t="shared" si="974"/>
        <v>0.70083205816928829</v>
      </c>
      <c r="G6976" s="439">
        <f t="shared" si="980"/>
        <v>69.73</v>
      </c>
      <c r="H6976" s="435">
        <f t="shared" si="975"/>
        <v>0.70083205816928829</v>
      </c>
      <c r="I6976" s="577">
        <f t="shared" si="980"/>
        <v>69.73</v>
      </c>
      <c r="J6976" s="573">
        <f t="shared" si="976"/>
        <v>1.0680411114818522</v>
      </c>
    </row>
    <row r="6977" spans="1:10" x14ac:dyDescent="0.25">
      <c r="A6977">
        <f t="shared" si="977"/>
        <v>0.69740008911606544</v>
      </c>
      <c r="B6977" s="2">
        <f t="shared" si="981"/>
        <v>69.739999999998773</v>
      </c>
      <c r="C6977" s="428">
        <f t="shared" si="978"/>
        <v>69.739999999999995</v>
      </c>
      <c r="D6977" s="425">
        <f t="shared" si="973"/>
        <v>0.69740008911607776</v>
      </c>
      <c r="E6977" s="433">
        <f t="shared" si="979"/>
        <v>69.739999999999995</v>
      </c>
      <c r="F6977" s="430">
        <f t="shared" si="974"/>
        <v>0.70093047355950999</v>
      </c>
      <c r="G6977" s="439">
        <f t="shared" si="980"/>
        <v>69.739999999999995</v>
      </c>
      <c r="H6977" s="435">
        <f t="shared" si="975"/>
        <v>0.70093047355950999</v>
      </c>
      <c r="I6977" s="577">
        <f t="shared" si="980"/>
        <v>69.739999999999995</v>
      </c>
      <c r="J6977" s="573">
        <f t="shared" si="976"/>
        <v>1.0681273670942388</v>
      </c>
    </row>
    <row r="6978" spans="1:10" x14ac:dyDescent="0.25">
      <c r="A6978">
        <f t="shared" si="977"/>
        <v>0.69750008897146043</v>
      </c>
      <c r="B6978" s="2">
        <f t="shared" si="981"/>
        <v>69.749999999998778</v>
      </c>
      <c r="C6978" s="428">
        <f t="shared" si="978"/>
        <v>69.75</v>
      </c>
      <c r="D6978" s="425">
        <f t="shared" si="973"/>
        <v>0.69750008897147253</v>
      </c>
      <c r="E6978" s="433">
        <f t="shared" si="979"/>
        <v>69.75</v>
      </c>
      <c r="F6978" s="430">
        <f t="shared" si="974"/>
        <v>0.70102888971742239</v>
      </c>
      <c r="G6978" s="439">
        <f t="shared" si="980"/>
        <v>69.75</v>
      </c>
      <c r="H6978" s="435">
        <f t="shared" si="975"/>
        <v>0.70102888971742239</v>
      </c>
      <c r="I6978" s="577">
        <f t="shared" si="980"/>
        <v>69.75</v>
      </c>
      <c r="J6978" s="573">
        <f t="shared" si="976"/>
        <v>1.0682136237256719</v>
      </c>
    </row>
    <row r="6979" spans="1:10" x14ac:dyDescent="0.25">
      <c r="A6979">
        <f t="shared" si="977"/>
        <v>0.69760008882709745</v>
      </c>
      <c r="B6979" s="2">
        <f t="shared" si="981"/>
        <v>69.759999999998783</v>
      </c>
      <c r="C6979" s="428">
        <f t="shared" si="978"/>
        <v>69.760000000000005</v>
      </c>
      <c r="D6979" s="425">
        <f t="shared" ref="D6979:D7042" si="982">(((1+C6979/100)^D$2)*C6979/100)/(((1+C6979/100)^D$2)-1)</f>
        <v>0.69760008882710955</v>
      </c>
      <c r="E6979" s="433">
        <f t="shared" si="979"/>
        <v>69.760000000000005</v>
      </c>
      <c r="F6979" s="430">
        <f t="shared" ref="F6979:F7042" si="983">(((1+E6979/100)^F$2)*E6979/100)/(((1+E6979/100)^F$2)-1)</f>
        <v>0.70112730664263156</v>
      </c>
      <c r="G6979" s="439">
        <f t="shared" si="980"/>
        <v>69.760000000000005</v>
      </c>
      <c r="H6979" s="435">
        <f t="shared" ref="H6979:H7042" si="984">(((1+G6979/100)^H$2)*G6979/100)/(((1+G6979/100)^H$2)-1)</f>
        <v>0.70112730664263156</v>
      </c>
      <c r="I6979" s="577">
        <f t="shared" si="980"/>
        <v>69.760000000000005</v>
      </c>
      <c r="J6979" s="573">
        <f t="shared" ref="J6979:J7042" si="985">(((1+I6979/100)^J$2)*I6979/100)/(((1+I6979/100)^J$2)-1)</f>
        <v>1.0682998813760378</v>
      </c>
    </row>
    <row r="6980" spans="1:10" x14ac:dyDescent="0.25">
      <c r="A6980">
        <f t="shared" si="977"/>
        <v>0.69770008868297606</v>
      </c>
      <c r="B6980" s="2">
        <f t="shared" si="981"/>
        <v>69.769999999998788</v>
      </c>
      <c r="C6980" s="428">
        <f t="shared" si="978"/>
        <v>69.77</v>
      </c>
      <c r="D6980" s="425">
        <f t="shared" si="982"/>
        <v>0.69770008868298816</v>
      </c>
      <c r="E6980" s="433">
        <f t="shared" si="979"/>
        <v>69.77</v>
      </c>
      <c r="F6980" s="430">
        <f t="shared" si="983"/>
        <v>0.70122572433474362</v>
      </c>
      <c r="G6980" s="439">
        <f t="shared" si="980"/>
        <v>69.77</v>
      </c>
      <c r="H6980" s="435">
        <f t="shared" si="984"/>
        <v>0.70122572433474362</v>
      </c>
      <c r="I6980" s="577">
        <f t="shared" si="980"/>
        <v>69.77</v>
      </c>
      <c r="J6980" s="573">
        <f t="shared" si="985"/>
        <v>1.0683861400452237</v>
      </c>
    </row>
    <row r="6981" spans="1:10" x14ac:dyDescent="0.25">
      <c r="A6981">
        <f t="shared" ref="A6981:A7044" si="986">(((1+B6981/100)^A$2)*B6981/100)/(((1+B6981/100)^A$2)-1)</f>
        <v>0.69780008853909603</v>
      </c>
      <c r="B6981" s="2">
        <f t="shared" si="981"/>
        <v>69.779999999998793</v>
      </c>
      <c r="C6981" s="428">
        <f t="shared" si="978"/>
        <v>69.78</v>
      </c>
      <c r="D6981" s="425">
        <f t="shared" si="982"/>
        <v>0.69780008853910802</v>
      </c>
      <c r="E6981" s="433">
        <f t="shared" si="979"/>
        <v>69.78</v>
      </c>
      <c r="F6981" s="430">
        <f t="shared" si="983"/>
        <v>0.70132414279336541</v>
      </c>
      <c r="G6981" s="439">
        <f t="shared" si="980"/>
        <v>69.78</v>
      </c>
      <c r="H6981" s="435">
        <f t="shared" si="984"/>
        <v>0.70132414279336541</v>
      </c>
      <c r="I6981" s="577">
        <f t="shared" si="980"/>
        <v>69.78</v>
      </c>
      <c r="J6981" s="573">
        <f t="shared" si="985"/>
        <v>1.0684723997331158</v>
      </c>
    </row>
    <row r="6982" spans="1:10" x14ac:dyDescent="0.25">
      <c r="A6982">
        <f t="shared" si="986"/>
        <v>0.69790008839545681</v>
      </c>
      <c r="B6982" s="2">
        <f t="shared" si="981"/>
        <v>69.789999999998798</v>
      </c>
      <c r="C6982" s="428">
        <f t="shared" ref="C6982:C7045" si="987">ROUND(C6981+0.01,2)</f>
        <v>69.790000000000006</v>
      </c>
      <c r="D6982" s="425">
        <f t="shared" si="982"/>
        <v>0.69790008839546891</v>
      </c>
      <c r="E6982" s="433">
        <f t="shared" ref="E6982:E7045" si="988">ROUND(E6981+0.01,2)</f>
        <v>69.790000000000006</v>
      </c>
      <c r="F6982" s="430">
        <f t="shared" si="983"/>
        <v>0.70142256201810349</v>
      </c>
      <c r="G6982" s="439">
        <f t="shared" ref="G6982:I7045" si="989">ROUND(G6981+0.01,2)</f>
        <v>69.790000000000006</v>
      </c>
      <c r="H6982" s="435">
        <f t="shared" si="984"/>
        <v>0.70142256201810349</v>
      </c>
      <c r="I6982" s="577">
        <f t="shared" si="989"/>
        <v>69.790000000000006</v>
      </c>
      <c r="J6982" s="573">
        <f t="shared" si="985"/>
        <v>1.0685586604396009</v>
      </c>
    </row>
    <row r="6983" spans="1:10" x14ac:dyDescent="0.25">
      <c r="A6983">
        <f t="shared" si="986"/>
        <v>0.69800008825205795</v>
      </c>
      <c r="B6983" s="2">
        <f t="shared" si="981"/>
        <v>69.799999999998803</v>
      </c>
      <c r="C6983" s="428">
        <f t="shared" si="987"/>
        <v>69.8</v>
      </c>
      <c r="D6983" s="425">
        <f t="shared" si="982"/>
        <v>0.69800008825206983</v>
      </c>
      <c r="E6983" s="433">
        <f t="shared" si="988"/>
        <v>69.8</v>
      </c>
      <c r="F6983" s="430">
        <f t="shared" si="983"/>
        <v>0.70152098200856472</v>
      </c>
      <c r="G6983" s="439">
        <f t="shared" si="989"/>
        <v>69.8</v>
      </c>
      <c r="H6983" s="435">
        <f t="shared" si="984"/>
        <v>0.70152098200856472</v>
      </c>
      <c r="I6983" s="577">
        <f t="shared" si="989"/>
        <v>69.8</v>
      </c>
      <c r="J6983" s="573">
        <f t="shared" si="985"/>
        <v>1.0686449221645664</v>
      </c>
    </row>
    <row r="6984" spans="1:10" x14ac:dyDescent="0.25">
      <c r="A6984">
        <f t="shared" si="986"/>
        <v>0.69810008810889912</v>
      </c>
      <c r="B6984" s="2">
        <f t="shared" si="981"/>
        <v>69.809999999998809</v>
      </c>
      <c r="C6984" s="428">
        <f t="shared" si="987"/>
        <v>69.81</v>
      </c>
      <c r="D6984" s="425">
        <f t="shared" si="982"/>
        <v>0.69810008810891111</v>
      </c>
      <c r="E6984" s="433">
        <f t="shared" si="988"/>
        <v>69.81</v>
      </c>
      <c r="F6984" s="430">
        <f t="shared" si="983"/>
        <v>0.70161940276435664</v>
      </c>
      <c r="G6984" s="439">
        <f t="shared" si="989"/>
        <v>69.81</v>
      </c>
      <c r="H6984" s="435">
        <f t="shared" si="984"/>
        <v>0.70161940276435664</v>
      </c>
      <c r="I6984" s="577">
        <f t="shared" si="989"/>
        <v>69.81</v>
      </c>
      <c r="J6984" s="573">
        <f t="shared" si="985"/>
        <v>1.068731184907898</v>
      </c>
    </row>
    <row r="6985" spans="1:10" x14ac:dyDescent="0.25">
      <c r="A6985">
        <f t="shared" si="986"/>
        <v>0.69820008796597977</v>
      </c>
      <c r="B6985" s="2">
        <f t="shared" si="981"/>
        <v>69.819999999998814</v>
      </c>
      <c r="C6985" s="428">
        <f t="shared" si="987"/>
        <v>69.819999999999993</v>
      </c>
      <c r="D6985" s="425">
        <f t="shared" si="982"/>
        <v>0.69820008796599164</v>
      </c>
      <c r="E6985" s="433">
        <f t="shared" si="988"/>
        <v>69.819999999999993</v>
      </c>
      <c r="F6985" s="430">
        <f t="shared" si="983"/>
        <v>0.70171782428508633</v>
      </c>
      <c r="G6985" s="439">
        <f t="shared" si="989"/>
        <v>69.819999999999993</v>
      </c>
      <c r="H6985" s="435">
        <f t="shared" si="984"/>
        <v>0.70171782428508633</v>
      </c>
      <c r="I6985" s="577">
        <f t="shared" si="989"/>
        <v>69.819999999999993</v>
      </c>
      <c r="J6985" s="573">
        <f t="shared" si="985"/>
        <v>1.0688174486694835</v>
      </c>
    </row>
    <row r="6986" spans="1:10" x14ac:dyDescent="0.25">
      <c r="A6986">
        <f t="shared" si="986"/>
        <v>0.69830008782329966</v>
      </c>
      <c r="B6986" s="2">
        <f t="shared" si="981"/>
        <v>69.829999999998819</v>
      </c>
      <c r="C6986" s="428">
        <f t="shared" si="987"/>
        <v>69.83</v>
      </c>
      <c r="D6986" s="425">
        <f t="shared" si="982"/>
        <v>0.69830008782331143</v>
      </c>
      <c r="E6986" s="433">
        <f t="shared" si="988"/>
        <v>69.83</v>
      </c>
      <c r="F6986" s="430">
        <f t="shared" si="983"/>
        <v>0.70181624657036179</v>
      </c>
      <c r="G6986" s="439">
        <f t="shared" si="989"/>
        <v>69.83</v>
      </c>
      <c r="H6986" s="435">
        <f t="shared" si="984"/>
        <v>0.70181624657036179</v>
      </c>
      <c r="I6986" s="577">
        <f t="shared" si="989"/>
        <v>69.83</v>
      </c>
      <c r="J6986" s="573">
        <f t="shared" si="985"/>
        <v>1.0689037134492085</v>
      </c>
    </row>
    <row r="6987" spans="1:10" x14ac:dyDescent="0.25">
      <c r="A6987">
        <f t="shared" si="986"/>
        <v>0.69840008768085815</v>
      </c>
      <c r="B6987" s="2">
        <f t="shared" si="981"/>
        <v>69.839999999998824</v>
      </c>
      <c r="C6987" s="428">
        <f t="shared" si="987"/>
        <v>69.84</v>
      </c>
      <c r="D6987" s="425">
        <f t="shared" si="982"/>
        <v>0.69840008768087003</v>
      </c>
      <c r="E6987" s="433">
        <f t="shared" si="988"/>
        <v>69.84</v>
      </c>
      <c r="F6987" s="430">
        <f t="shared" si="983"/>
        <v>0.70191466961979043</v>
      </c>
      <c r="G6987" s="439">
        <f t="shared" si="989"/>
        <v>69.84</v>
      </c>
      <c r="H6987" s="435">
        <f t="shared" si="984"/>
        <v>0.70191466961979043</v>
      </c>
      <c r="I6987" s="577">
        <f t="shared" si="989"/>
        <v>69.84</v>
      </c>
      <c r="J6987" s="573">
        <f t="shared" si="985"/>
        <v>1.0689899792469613</v>
      </c>
    </row>
    <row r="6988" spans="1:10" x14ac:dyDescent="0.25">
      <c r="A6988">
        <f t="shared" si="986"/>
        <v>0.69850008753865522</v>
      </c>
      <c r="B6988" s="2">
        <f t="shared" si="981"/>
        <v>69.849999999998829</v>
      </c>
      <c r="C6988" s="428">
        <f t="shared" si="987"/>
        <v>69.849999999999994</v>
      </c>
      <c r="D6988" s="425">
        <f t="shared" si="982"/>
        <v>0.69850008753866688</v>
      </c>
      <c r="E6988" s="433">
        <f t="shared" si="988"/>
        <v>69.849999999999994</v>
      </c>
      <c r="F6988" s="430">
        <f t="shared" si="983"/>
        <v>0.70201309343298013</v>
      </c>
      <c r="G6988" s="439">
        <f t="shared" si="989"/>
        <v>69.849999999999994</v>
      </c>
      <c r="H6988" s="435">
        <f t="shared" si="984"/>
        <v>0.70201309343298013</v>
      </c>
      <c r="I6988" s="577">
        <f t="shared" si="989"/>
        <v>69.849999999999994</v>
      </c>
      <c r="J6988" s="573">
        <f t="shared" si="985"/>
        <v>1.0690762460626273</v>
      </c>
    </row>
    <row r="6989" spans="1:10" x14ac:dyDescent="0.25">
      <c r="A6989">
        <f t="shared" si="986"/>
        <v>0.69860008739668999</v>
      </c>
      <c r="B6989" s="2">
        <f t="shared" si="981"/>
        <v>69.859999999998834</v>
      </c>
      <c r="C6989" s="428">
        <f t="shared" si="987"/>
        <v>69.86</v>
      </c>
      <c r="D6989" s="425">
        <f t="shared" si="982"/>
        <v>0.69860008739670176</v>
      </c>
      <c r="E6989" s="433">
        <f t="shared" si="988"/>
        <v>69.86</v>
      </c>
      <c r="F6989" s="430">
        <f t="shared" si="983"/>
        <v>0.70211151800953964</v>
      </c>
      <c r="G6989" s="439">
        <f t="shared" si="989"/>
        <v>69.86</v>
      </c>
      <c r="H6989" s="435">
        <f t="shared" si="984"/>
        <v>0.70211151800953964</v>
      </c>
      <c r="I6989" s="577">
        <f t="shared" si="989"/>
        <v>69.86</v>
      </c>
      <c r="J6989" s="573">
        <f t="shared" si="985"/>
        <v>1.0691625138960943</v>
      </c>
    </row>
    <row r="6990" spans="1:10" x14ac:dyDescent="0.25">
      <c r="A6990">
        <f t="shared" si="986"/>
        <v>0.69870008725496247</v>
      </c>
      <c r="B6990" s="2">
        <f t="shared" si="981"/>
        <v>69.869999999998839</v>
      </c>
      <c r="C6990" s="428">
        <f t="shared" si="987"/>
        <v>69.87</v>
      </c>
      <c r="D6990" s="425">
        <f t="shared" si="982"/>
        <v>0.69870008725497423</v>
      </c>
      <c r="E6990" s="433">
        <f t="shared" si="988"/>
        <v>69.87</v>
      </c>
      <c r="F6990" s="430">
        <f t="shared" si="983"/>
        <v>0.70220994334907716</v>
      </c>
      <c r="G6990" s="439">
        <f t="shared" si="989"/>
        <v>69.87</v>
      </c>
      <c r="H6990" s="435">
        <f t="shared" si="984"/>
        <v>0.70220994334907716</v>
      </c>
      <c r="I6990" s="577">
        <f t="shared" si="989"/>
        <v>69.87</v>
      </c>
      <c r="J6990" s="573">
        <f t="shared" si="985"/>
        <v>1.0692487827472488</v>
      </c>
    </row>
    <row r="6991" spans="1:10" x14ac:dyDescent="0.25">
      <c r="A6991">
        <f t="shared" si="986"/>
        <v>0.69880008711347197</v>
      </c>
      <c r="B6991" s="2">
        <f t="shared" si="981"/>
        <v>69.879999999998844</v>
      </c>
      <c r="C6991" s="428">
        <f t="shared" si="987"/>
        <v>69.88</v>
      </c>
      <c r="D6991" s="425">
        <f t="shared" si="982"/>
        <v>0.69880008711348363</v>
      </c>
      <c r="E6991" s="433">
        <f t="shared" si="988"/>
        <v>69.88</v>
      </c>
      <c r="F6991" s="430">
        <f t="shared" si="983"/>
        <v>0.70230836945120112</v>
      </c>
      <c r="G6991" s="439">
        <f t="shared" si="989"/>
        <v>69.88</v>
      </c>
      <c r="H6991" s="435">
        <f t="shared" si="984"/>
        <v>0.70230836945120112</v>
      </c>
      <c r="I6991" s="577">
        <f t="shared" si="989"/>
        <v>69.88</v>
      </c>
      <c r="J6991" s="573">
        <f t="shared" si="985"/>
        <v>1.0693350526159773</v>
      </c>
    </row>
    <row r="6992" spans="1:10" x14ac:dyDescent="0.25">
      <c r="A6992">
        <f t="shared" si="986"/>
        <v>0.69890008697221817</v>
      </c>
      <c r="B6992" s="2">
        <f t="shared" si="981"/>
        <v>69.889999999998849</v>
      </c>
      <c r="C6992" s="428">
        <f t="shared" si="987"/>
        <v>69.89</v>
      </c>
      <c r="D6992" s="425">
        <f t="shared" si="982"/>
        <v>0.69890008697222972</v>
      </c>
      <c r="E6992" s="433">
        <f t="shared" si="988"/>
        <v>69.89</v>
      </c>
      <c r="F6992" s="430">
        <f t="shared" si="983"/>
        <v>0.7024067963155205</v>
      </c>
      <c r="G6992" s="439">
        <f t="shared" si="989"/>
        <v>69.89</v>
      </c>
      <c r="H6992" s="435">
        <f t="shared" si="984"/>
        <v>0.7024067963155205</v>
      </c>
      <c r="I6992" s="577">
        <f t="shared" si="989"/>
        <v>69.89</v>
      </c>
      <c r="J6992" s="573">
        <f t="shared" si="985"/>
        <v>1.0694213235021675</v>
      </c>
    </row>
    <row r="6993" spans="1:10" x14ac:dyDescent="0.25">
      <c r="A6993">
        <f t="shared" si="986"/>
        <v>0.69900008683120074</v>
      </c>
      <c r="B6993" s="2">
        <f t="shared" si="981"/>
        <v>69.899999999998855</v>
      </c>
      <c r="C6993" s="428">
        <f t="shared" si="987"/>
        <v>69.900000000000006</v>
      </c>
      <c r="D6993" s="425">
        <f t="shared" si="982"/>
        <v>0.69900008683121218</v>
      </c>
      <c r="E6993" s="433">
        <f t="shared" si="988"/>
        <v>69.900000000000006</v>
      </c>
      <c r="F6993" s="430">
        <f t="shared" si="983"/>
        <v>0.70250522394164461</v>
      </c>
      <c r="G6993" s="439">
        <f t="shared" si="989"/>
        <v>69.900000000000006</v>
      </c>
      <c r="H6993" s="435">
        <f t="shared" si="984"/>
        <v>0.70250522394164461</v>
      </c>
      <c r="I6993" s="577">
        <f t="shared" si="989"/>
        <v>69.900000000000006</v>
      </c>
      <c r="J6993" s="573">
        <f t="shared" si="985"/>
        <v>1.0695075954057058</v>
      </c>
    </row>
    <row r="6994" spans="1:10" x14ac:dyDescent="0.25">
      <c r="A6994">
        <f t="shared" si="986"/>
        <v>0.69910008669041901</v>
      </c>
      <c r="B6994" s="2">
        <f t="shared" si="981"/>
        <v>69.90999999999886</v>
      </c>
      <c r="C6994" s="428">
        <f t="shared" si="987"/>
        <v>69.91</v>
      </c>
      <c r="D6994" s="425">
        <f t="shared" si="982"/>
        <v>0.69910008669043044</v>
      </c>
      <c r="E6994" s="433">
        <f t="shared" si="988"/>
        <v>69.91</v>
      </c>
      <c r="F6994" s="430">
        <f t="shared" si="983"/>
        <v>0.70260365232918209</v>
      </c>
      <c r="G6994" s="439">
        <f t="shared" si="989"/>
        <v>69.91</v>
      </c>
      <c r="H6994" s="435">
        <f t="shared" si="984"/>
        <v>0.70260365232918209</v>
      </c>
      <c r="I6994" s="577">
        <f t="shared" si="989"/>
        <v>69.91</v>
      </c>
      <c r="J6994" s="573">
        <f t="shared" si="985"/>
        <v>1.069593868326479</v>
      </c>
    </row>
    <row r="6995" spans="1:10" x14ac:dyDescent="0.25">
      <c r="A6995">
        <f t="shared" si="986"/>
        <v>0.69920008654987276</v>
      </c>
      <c r="B6995" s="2">
        <f t="shared" si="981"/>
        <v>69.919999999998865</v>
      </c>
      <c r="C6995" s="428">
        <f t="shared" si="987"/>
        <v>69.92</v>
      </c>
      <c r="D6995" s="425">
        <f t="shared" si="982"/>
        <v>0.6992000865498843</v>
      </c>
      <c r="E6995" s="433">
        <f t="shared" si="988"/>
        <v>69.92</v>
      </c>
      <c r="F6995" s="430">
        <f t="shared" si="983"/>
        <v>0.70270208147774305</v>
      </c>
      <c r="G6995" s="439">
        <f t="shared" si="989"/>
        <v>69.92</v>
      </c>
      <c r="H6995" s="435">
        <f t="shared" si="984"/>
        <v>0.70270208147774305</v>
      </c>
      <c r="I6995" s="577">
        <f t="shared" si="989"/>
        <v>69.92</v>
      </c>
      <c r="J6995" s="573">
        <f t="shared" si="985"/>
        <v>1.0696801422643747</v>
      </c>
    </row>
    <row r="6996" spans="1:10" x14ac:dyDescent="0.25">
      <c r="A6996">
        <f t="shared" si="986"/>
        <v>0.69930008640956176</v>
      </c>
      <c r="B6996" s="2">
        <f t="shared" si="981"/>
        <v>69.92999999999887</v>
      </c>
      <c r="C6996" s="428">
        <f t="shared" si="987"/>
        <v>69.930000000000007</v>
      </c>
      <c r="D6996" s="425">
        <f t="shared" si="982"/>
        <v>0.6993000864095732</v>
      </c>
      <c r="E6996" s="433">
        <f t="shared" si="988"/>
        <v>69.930000000000007</v>
      </c>
      <c r="F6996" s="430">
        <f t="shared" si="983"/>
        <v>0.70280051138693689</v>
      </c>
      <c r="G6996" s="439">
        <f t="shared" si="989"/>
        <v>69.930000000000007</v>
      </c>
      <c r="H6996" s="435">
        <f t="shared" si="984"/>
        <v>0.70280051138693689</v>
      </c>
      <c r="I6996" s="577">
        <f t="shared" si="989"/>
        <v>69.930000000000007</v>
      </c>
      <c r="J6996" s="573">
        <f t="shared" si="985"/>
        <v>1.0697664172192791</v>
      </c>
    </row>
    <row r="6997" spans="1:10" x14ac:dyDescent="0.25">
      <c r="A6997">
        <f t="shared" si="986"/>
        <v>0.69940008626948535</v>
      </c>
      <c r="B6997" s="2">
        <f t="shared" si="981"/>
        <v>69.939999999998875</v>
      </c>
      <c r="C6997" s="428">
        <f t="shared" si="987"/>
        <v>69.94</v>
      </c>
      <c r="D6997" s="425">
        <f t="shared" si="982"/>
        <v>0.69940008626949668</v>
      </c>
      <c r="E6997" s="433">
        <f t="shared" si="988"/>
        <v>69.94</v>
      </c>
      <c r="F6997" s="430">
        <f t="shared" si="983"/>
        <v>0.70289894205637349</v>
      </c>
      <c r="G6997" s="439">
        <f t="shared" si="989"/>
        <v>69.94</v>
      </c>
      <c r="H6997" s="435">
        <f t="shared" si="984"/>
        <v>0.70289894205637349</v>
      </c>
      <c r="I6997" s="577">
        <f t="shared" si="989"/>
        <v>69.94</v>
      </c>
      <c r="J6997" s="573">
        <f t="shared" si="985"/>
        <v>1.0698526931910795</v>
      </c>
    </row>
    <row r="6998" spans="1:10" x14ac:dyDescent="0.25">
      <c r="A6998">
        <f t="shared" si="986"/>
        <v>0.69950008612964321</v>
      </c>
      <c r="B6998" s="2">
        <f t="shared" si="981"/>
        <v>69.94999999999888</v>
      </c>
      <c r="C6998" s="428">
        <f t="shared" si="987"/>
        <v>69.95</v>
      </c>
      <c r="D6998" s="425">
        <f t="shared" si="982"/>
        <v>0.69950008612965442</v>
      </c>
      <c r="E6998" s="433">
        <f t="shared" si="988"/>
        <v>69.95</v>
      </c>
      <c r="F6998" s="430">
        <f t="shared" si="983"/>
        <v>0.70299737348566294</v>
      </c>
      <c r="G6998" s="439">
        <f t="shared" si="989"/>
        <v>69.95</v>
      </c>
      <c r="H6998" s="435">
        <f t="shared" si="984"/>
        <v>0.70299737348566294</v>
      </c>
      <c r="I6998" s="577">
        <f t="shared" si="989"/>
        <v>69.95</v>
      </c>
      <c r="J6998" s="573">
        <f t="shared" si="985"/>
        <v>1.0699389701796629</v>
      </c>
    </row>
    <row r="6999" spans="1:10" x14ac:dyDescent="0.25">
      <c r="A6999">
        <f t="shared" si="986"/>
        <v>0.69960008599003487</v>
      </c>
      <c r="B6999" s="2">
        <f t="shared" si="981"/>
        <v>69.959999999998885</v>
      </c>
      <c r="C6999" s="428">
        <f t="shared" si="987"/>
        <v>69.959999999999994</v>
      </c>
      <c r="D6999" s="425">
        <f t="shared" si="982"/>
        <v>0.69960008599004597</v>
      </c>
      <c r="E6999" s="433">
        <f t="shared" si="988"/>
        <v>69.959999999999994</v>
      </c>
      <c r="F6999" s="430">
        <f t="shared" si="983"/>
        <v>0.70309580567441554</v>
      </c>
      <c r="G6999" s="439">
        <f t="shared" si="989"/>
        <v>69.959999999999994</v>
      </c>
      <c r="H6999" s="435">
        <f t="shared" si="984"/>
        <v>0.70309580567441554</v>
      </c>
      <c r="I6999" s="577">
        <f t="shared" si="989"/>
        <v>69.959999999999994</v>
      </c>
      <c r="J6999" s="573">
        <f t="shared" si="985"/>
        <v>1.0700252481849164</v>
      </c>
    </row>
    <row r="7000" spans="1:10" x14ac:dyDescent="0.25">
      <c r="A7000">
        <f t="shared" si="986"/>
        <v>0.69970008585066001</v>
      </c>
      <c r="B7000" s="2">
        <f t="shared" si="981"/>
        <v>69.96999999999889</v>
      </c>
      <c r="C7000" s="428">
        <f t="shared" si="987"/>
        <v>69.97</v>
      </c>
      <c r="D7000" s="425">
        <f t="shared" si="982"/>
        <v>0.69970008585067123</v>
      </c>
      <c r="E7000" s="433">
        <f t="shared" si="988"/>
        <v>69.97</v>
      </c>
      <c r="F7000" s="430">
        <f t="shared" si="983"/>
        <v>0.70319423862224184</v>
      </c>
      <c r="G7000" s="439">
        <f t="shared" si="989"/>
        <v>69.97</v>
      </c>
      <c r="H7000" s="435">
        <f t="shared" si="984"/>
        <v>0.70319423862224184</v>
      </c>
      <c r="I7000" s="577">
        <f t="shared" si="989"/>
        <v>69.97</v>
      </c>
      <c r="J7000" s="573">
        <f t="shared" si="985"/>
        <v>1.0701115272067268</v>
      </c>
    </row>
    <row r="7001" spans="1:10" x14ac:dyDescent="0.25">
      <c r="A7001">
        <f t="shared" si="986"/>
        <v>0.69980008571151819</v>
      </c>
      <c r="B7001" s="2">
        <f t="shared" si="981"/>
        <v>69.979999999998896</v>
      </c>
      <c r="C7001" s="428">
        <f t="shared" si="987"/>
        <v>69.98</v>
      </c>
      <c r="D7001" s="425">
        <f t="shared" si="982"/>
        <v>0.69980008571152941</v>
      </c>
      <c r="E7001" s="433">
        <f t="shared" si="988"/>
        <v>69.98</v>
      </c>
      <c r="F7001" s="430">
        <f t="shared" si="983"/>
        <v>0.70329267232875259</v>
      </c>
      <c r="G7001" s="439">
        <f t="shared" si="989"/>
        <v>69.98</v>
      </c>
      <c r="H7001" s="435">
        <f t="shared" si="984"/>
        <v>0.70329267232875259</v>
      </c>
      <c r="I7001" s="577">
        <f t="shared" si="989"/>
        <v>69.98</v>
      </c>
      <c r="J7001" s="573">
        <f t="shared" si="985"/>
        <v>1.0701978072449809</v>
      </c>
    </row>
    <row r="7002" spans="1:10" x14ac:dyDescent="0.25">
      <c r="A7002">
        <f t="shared" si="986"/>
        <v>0.69990008557260919</v>
      </c>
      <c r="B7002" s="2">
        <f t="shared" si="981"/>
        <v>69.989999999998901</v>
      </c>
      <c r="C7002" s="428">
        <f t="shared" si="987"/>
        <v>69.989999999999995</v>
      </c>
      <c r="D7002" s="425">
        <f t="shared" si="982"/>
        <v>0.69990008557262007</v>
      </c>
      <c r="E7002" s="433">
        <f t="shared" si="988"/>
        <v>69.989999999999995</v>
      </c>
      <c r="F7002" s="430">
        <f t="shared" si="983"/>
        <v>0.70339110679355843</v>
      </c>
      <c r="G7002" s="439">
        <f t="shared" si="989"/>
        <v>69.989999999999995</v>
      </c>
      <c r="H7002" s="435">
        <f t="shared" si="984"/>
        <v>0.70339110679355843</v>
      </c>
      <c r="I7002" s="577">
        <f t="shared" si="989"/>
        <v>69.989999999999995</v>
      </c>
      <c r="J7002" s="573">
        <f t="shared" si="985"/>
        <v>1.0702840882995666</v>
      </c>
    </row>
    <row r="7003" spans="1:10" x14ac:dyDescent="0.25">
      <c r="A7003">
        <f t="shared" si="986"/>
        <v>0.70000008543393233</v>
      </c>
      <c r="B7003" s="2">
        <f t="shared" si="981"/>
        <v>69.999999999998906</v>
      </c>
      <c r="C7003" s="428">
        <f t="shared" si="987"/>
        <v>70</v>
      </c>
      <c r="D7003" s="425">
        <f t="shared" si="982"/>
        <v>0.70000008543394321</v>
      </c>
      <c r="E7003" s="433">
        <f t="shared" si="988"/>
        <v>70</v>
      </c>
      <c r="F7003" s="430">
        <f t="shared" si="983"/>
        <v>0.7034895420162709</v>
      </c>
      <c r="G7003" s="439">
        <f t="shared" si="989"/>
        <v>70</v>
      </c>
      <c r="H7003" s="435">
        <f t="shared" si="984"/>
        <v>0.7034895420162709</v>
      </c>
      <c r="I7003" s="577">
        <f t="shared" si="989"/>
        <v>70</v>
      </c>
      <c r="J7003" s="573">
        <f t="shared" si="985"/>
        <v>1.0703703703703704</v>
      </c>
    </row>
    <row r="7004" spans="1:10" x14ac:dyDescent="0.25">
      <c r="A7004">
        <f t="shared" si="986"/>
        <v>0.70010008529548717</v>
      </c>
      <c r="B7004" s="2">
        <f t="shared" si="981"/>
        <v>70.009999999998911</v>
      </c>
      <c r="C7004" s="428">
        <f t="shared" si="987"/>
        <v>70.010000000000005</v>
      </c>
      <c r="D7004" s="425">
        <f t="shared" si="982"/>
        <v>0.70010008529549816</v>
      </c>
      <c r="E7004" s="433">
        <f t="shared" si="988"/>
        <v>70.010000000000005</v>
      </c>
      <c r="F7004" s="430">
        <f t="shared" si="983"/>
        <v>0.70358797799650108</v>
      </c>
      <c r="G7004" s="439">
        <f t="shared" si="989"/>
        <v>70.010000000000005</v>
      </c>
      <c r="H7004" s="435">
        <f t="shared" si="984"/>
        <v>0.70358797799650108</v>
      </c>
      <c r="I7004" s="577">
        <f t="shared" si="989"/>
        <v>70.010000000000005</v>
      </c>
      <c r="J7004" s="573">
        <f t="shared" si="985"/>
        <v>1.0704566534572795</v>
      </c>
    </row>
    <row r="7005" spans="1:10" x14ac:dyDescent="0.25">
      <c r="A7005">
        <f t="shared" si="986"/>
        <v>0.70020008515727361</v>
      </c>
      <c r="B7005" s="2">
        <f t="shared" si="981"/>
        <v>70.019999999998916</v>
      </c>
      <c r="C7005" s="428">
        <f t="shared" si="987"/>
        <v>70.02</v>
      </c>
      <c r="D7005" s="425">
        <f t="shared" si="982"/>
        <v>0.70020008515728438</v>
      </c>
      <c r="E7005" s="433">
        <f t="shared" si="988"/>
        <v>70.02</v>
      </c>
      <c r="F7005" s="430">
        <f t="shared" si="983"/>
        <v>0.7036864147338604</v>
      </c>
      <c r="G7005" s="439">
        <f t="shared" si="989"/>
        <v>70.02</v>
      </c>
      <c r="H7005" s="435">
        <f t="shared" si="984"/>
        <v>0.7036864147338604</v>
      </c>
      <c r="I7005" s="577">
        <f t="shared" si="989"/>
        <v>70.02</v>
      </c>
      <c r="J7005" s="573">
        <f t="shared" si="985"/>
        <v>1.0705429375601809</v>
      </c>
    </row>
    <row r="7006" spans="1:10" x14ac:dyDescent="0.25">
      <c r="A7006">
        <f t="shared" si="986"/>
        <v>0.70030008501929097</v>
      </c>
      <c r="B7006" s="2">
        <f t="shared" si="981"/>
        <v>70.029999999998921</v>
      </c>
      <c r="C7006" s="428">
        <f t="shared" si="987"/>
        <v>70.03</v>
      </c>
      <c r="D7006" s="425">
        <f t="shared" si="982"/>
        <v>0.70030008501930197</v>
      </c>
      <c r="E7006" s="433">
        <f t="shared" si="988"/>
        <v>70.03</v>
      </c>
      <c r="F7006" s="430">
        <f t="shared" si="983"/>
        <v>0.70378485222796106</v>
      </c>
      <c r="G7006" s="439">
        <f t="shared" si="989"/>
        <v>70.03</v>
      </c>
      <c r="H7006" s="435">
        <f t="shared" si="984"/>
        <v>0.70378485222796106</v>
      </c>
      <c r="I7006" s="577">
        <f t="shared" si="989"/>
        <v>70.03</v>
      </c>
      <c r="J7006" s="573">
        <f t="shared" si="985"/>
        <v>1.0706292226789615</v>
      </c>
    </row>
    <row r="7007" spans="1:10" x14ac:dyDescent="0.25">
      <c r="A7007">
        <f t="shared" si="986"/>
        <v>0.70040008488153926</v>
      </c>
      <c r="B7007" s="2">
        <f t="shared" si="981"/>
        <v>70.039999999998926</v>
      </c>
      <c r="C7007" s="428">
        <f t="shared" si="987"/>
        <v>70.040000000000006</v>
      </c>
      <c r="D7007" s="425">
        <f t="shared" si="982"/>
        <v>0.70040008488155003</v>
      </c>
      <c r="E7007" s="433">
        <f t="shared" si="988"/>
        <v>70.040000000000006</v>
      </c>
      <c r="F7007" s="430">
        <f t="shared" si="983"/>
        <v>0.70388329047841458</v>
      </c>
      <c r="G7007" s="439">
        <f t="shared" si="989"/>
        <v>70.040000000000006</v>
      </c>
      <c r="H7007" s="435">
        <f t="shared" si="984"/>
        <v>0.70388329047841458</v>
      </c>
      <c r="I7007" s="577">
        <f t="shared" si="989"/>
        <v>70.040000000000006</v>
      </c>
      <c r="J7007" s="573">
        <f t="shared" si="985"/>
        <v>1.070715508813509</v>
      </c>
    </row>
    <row r="7008" spans="1:10" x14ac:dyDescent="0.25">
      <c r="A7008">
        <f t="shared" si="986"/>
        <v>0.70050008474401748</v>
      </c>
      <c r="B7008" s="2">
        <f t="shared" ref="B7008:B7071" si="990">B7007+0.01</f>
        <v>70.049999999998931</v>
      </c>
      <c r="C7008" s="428">
        <f t="shared" si="987"/>
        <v>70.05</v>
      </c>
      <c r="D7008" s="425">
        <f t="shared" si="982"/>
        <v>0.70050008474402825</v>
      </c>
      <c r="E7008" s="433">
        <f t="shared" si="988"/>
        <v>70.05</v>
      </c>
      <c r="F7008" s="430">
        <f t="shared" si="983"/>
        <v>0.70398172948483306</v>
      </c>
      <c r="G7008" s="439">
        <f t="shared" si="989"/>
        <v>70.05</v>
      </c>
      <c r="H7008" s="435">
        <f t="shared" si="984"/>
        <v>0.70398172948483306</v>
      </c>
      <c r="I7008" s="577">
        <f t="shared" si="989"/>
        <v>70.05</v>
      </c>
      <c r="J7008" s="573">
        <f t="shared" si="985"/>
        <v>1.0708017959637104</v>
      </c>
    </row>
    <row r="7009" spans="1:10" x14ac:dyDescent="0.25">
      <c r="A7009">
        <f t="shared" si="986"/>
        <v>0.70060008460672574</v>
      </c>
      <c r="B7009" s="2">
        <f t="shared" si="990"/>
        <v>70.059999999998936</v>
      </c>
      <c r="C7009" s="428">
        <f t="shared" si="987"/>
        <v>70.06</v>
      </c>
      <c r="D7009" s="425">
        <f t="shared" si="982"/>
        <v>0.7006000846067364</v>
      </c>
      <c r="E7009" s="433">
        <f t="shared" si="988"/>
        <v>70.06</v>
      </c>
      <c r="F7009" s="430">
        <f t="shared" si="983"/>
        <v>0.70408016924682926</v>
      </c>
      <c r="G7009" s="439">
        <f t="shared" si="989"/>
        <v>70.06</v>
      </c>
      <c r="H7009" s="435">
        <f t="shared" si="984"/>
        <v>0.70408016924682926</v>
      </c>
      <c r="I7009" s="577">
        <f t="shared" si="989"/>
        <v>70.06</v>
      </c>
      <c r="J7009" s="573">
        <f t="shared" si="985"/>
        <v>1.0708880841294528</v>
      </c>
    </row>
    <row r="7010" spans="1:10" x14ac:dyDescent="0.25">
      <c r="A7010">
        <f t="shared" si="986"/>
        <v>0.70070008446966348</v>
      </c>
      <c r="B7010" s="2">
        <f t="shared" si="990"/>
        <v>70.069999999998942</v>
      </c>
      <c r="C7010" s="428">
        <f t="shared" si="987"/>
        <v>70.069999999999993</v>
      </c>
      <c r="D7010" s="425">
        <f t="shared" si="982"/>
        <v>0.70070008446967402</v>
      </c>
      <c r="E7010" s="433">
        <f t="shared" si="988"/>
        <v>70.069999999999993</v>
      </c>
      <c r="F7010" s="430">
        <f t="shared" si="983"/>
        <v>0.70417860976401525</v>
      </c>
      <c r="G7010" s="439">
        <f t="shared" si="989"/>
        <v>70.069999999999993</v>
      </c>
      <c r="H7010" s="435">
        <f t="shared" si="984"/>
        <v>0.70417860976401525</v>
      </c>
      <c r="I7010" s="577">
        <f t="shared" si="989"/>
        <v>70.069999999999993</v>
      </c>
      <c r="J7010" s="573">
        <f t="shared" si="985"/>
        <v>1.0709743733106232</v>
      </c>
    </row>
    <row r="7011" spans="1:10" x14ac:dyDescent="0.25">
      <c r="A7011">
        <f t="shared" si="986"/>
        <v>0.70080008433283025</v>
      </c>
      <c r="B7011" s="2">
        <f t="shared" si="990"/>
        <v>70.079999999998947</v>
      </c>
      <c r="C7011" s="428">
        <f t="shared" si="987"/>
        <v>70.08</v>
      </c>
      <c r="D7011" s="425">
        <f t="shared" si="982"/>
        <v>0.7008000843328408</v>
      </c>
      <c r="E7011" s="433">
        <f t="shared" si="988"/>
        <v>70.08</v>
      </c>
      <c r="F7011" s="430">
        <f t="shared" si="983"/>
        <v>0.70427705103600424</v>
      </c>
      <c r="G7011" s="439">
        <f t="shared" si="989"/>
        <v>70.08</v>
      </c>
      <c r="H7011" s="435">
        <f t="shared" si="984"/>
        <v>0.70427705103600424</v>
      </c>
      <c r="I7011" s="577">
        <f t="shared" si="989"/>
        <v>70.08</v>
      </c>
      <c r="J7011" s="573">
        <f t="shared" si="985"/>
        <v>1.0710606635071089</v>
      </c>
    </row>
    <row r="7012" spans="1:10" x14ac:dyDescent="0.25">
      <c r="A7012">
        <f t="shared" si="986"/>
        <v>0.70090008419622585</v>
      </c>
      <c r="B7012" s="2">
        <f t="shared" si="990"/>
        <v>70.089999999998952</v>
      </c>
      <c r="C7012" s="428">
        <f t="shared" si="987"/>
        <v>70.09</v>
      </c>
      <c r="D7012" s="425">
        <f t="shared" si="982"/>
        <v>0.70090008419623617</v>
      </c>
      <c r="E7012" s="433">
        <f t="shared" si="988"/>
        <v>70.09</v>
      </c>
      <c r="F7012" s="430">
        <f t="shared" si="983"/>
        <v>0.7043754930624091</v>
      </c>
      <c r="G7012" s="439">
        <f t="shared" si="989"/>
        <v>70.09</v>
      </c>
      <c r="H7012" s="435">
        <f t="shared" si="984"/>
        <v>0.7043754930624091</v>
      </c>
      <c r="I7012" s="577">
        <f t="shared" si="989"/>
        <v>70.09</v>
      </c>
      <c r="J7012" s="573">
        <f t="shared" si="985"/>
        <v>1.0711469547187975</v>
      </c>
    </row>
    <row r="7013" spans="1:10" x14ac:dyDescent="0.25">
      <c r="A7013">
        <f t="shared" si="986"/>
        <v>0.70100008405984937</v>
      </c>
      <c r="B7013" s="2">
        <f t="shared" si="990"/>
        <v>70.099999999998957</v>
      </c>
      <c r="C7013" s="428">
        <f t="shared" si="987"/>
        <v>70.099999999999994</v>
      </c>
      <c r="D7013" s="425">
        <f t="shared" si="982"/>
        <v>0.7010000840598597</v>
      </c>
      <c r="E7013" s="433">
        <f t="shared" si="988"/>
        <v>70.099999999999994</v>
      </c>
      <c r="F7013" s="430">
        <f t="shared" si="983"/>
        <v>0.70447393584284279</v>
      </c>
      <c r="G7013" s="439">
        <f t="shared" si="989"/>
        <v>70.099999999999994</v>
      </c>
      <c r="H7013" s="435">
        <f t="shared" si="984"/>
        <v>0.70447393584284279</v>
      </c>
      <c r="I7013" s="577">
        <f t="shared" si="989"/>
        <v>70.099999999999994</v>
      </c>
      <c r="J7013" s="573">
        <f t="shared" si="985"/>
        <v>1.0712332469455756</v>
      </c>
    </row>
    <row r="7014" spans="1:10" x14ac:dyDescent="0.25">
      <c r="A7014">
        <f t="shared" si="986"/>
        <v>0.70110008392370105</v>
      </c>
      <c r="B7014" s="2">
        <f t="shared" si="990"/>
        <v>70.109999999998962</v>
      </c>
      <c r="C7014" s="428">
        <f t="shared" si="987"/>
        <v>70.11</v>
      </c>
      <c r="D7014" s="425">
        <f t="shared" si="982"/>
        <v>0.70110008392371148</v>
      </c>
      <c r="E7014" s="433">
        <f t="shared" si="988"/>
        <v>70.11</v>
      </c>
      <c r="F7014" s="430">
        <f t="shared" si="983"/>
        <v>0.70457237937691908</v>
      </c>
      <c r="G7014" s="439">
        <f t="shared" si="989"/>
        <v>70.11</v>
      </c>
      <c r="H7014" s="435">
        <f t="shared" si="984"/>
        <v>0.70457237937691908</v>
      </c>
      <c r="I7014" s="577">
        <f t="shared" si="989"/>
        <v>70.11</v>
      </c>
      <c r="J7014" s="573">
        <f t="shared" si="985"/>
        <v>1.071319540187331</v>
      </c>
    </row>
    <row r="7015" spans="1:10" x14ac:dyDescent="0.25">
      <c r="A7015">
        <f t="shared" si="986"/>
        <v>0.70120008378778009</v>
      </c>
      <c r="B7015" s="2">
        <f t="shared" si="990"/>
        <v>70.119999999998967</v>
      </c>
      <c r="C7015" s="428">
        <f t="shared" si="987"/>
        <v>70.12</v>
      </c>
      <c r="D7015" s="425">
        <f t="shared" si="982"/>
        <v>0.70120008378779053</v>
      </c>
      <c r="E7015" s="433">
        <f t="shared" si="988"/>
        <v>70.12</v>
      </c>
      <c r="F7015" s="430">
        <f t="shared" si="983"/>
        <v>0.70467082366425116</v>
      </c>
      <c r="G7015" s="439">
        <f t="shared" si="989"/>
        <v>70.12</v>
      </c>
      <c r="H7015" s="435">
        <f t="shared" si="984"/>
        <v>0.70467082366425116</v>
      </c>
      <c r="I7015" s="577">
        <f t="shared" si="989"/>
        <v>70.12</v>
      </c>
      <c r="J7015" s="573">
        <f t="shared" si="985"/>
        <v>1.0714058344439508</v>
      </c>
    </row>
    <row r="7016" spans="1:10" x14ac:dyDescent="0.25">
      <c r="A7016">
        <f t="shared" si="986"/>
        <v>0.70130008365208629</v>
      </c>
      <c r="B7016" s="2">
        <f t="shared" si="990"/>
        <v>70.129999999998972</v>
      </c>
      <c r="C7016" s="428">
        <f t="shared" si="987"/>
        <v>70.13</v>
      </c>
      <c r="D7016" s="425">
        <f t="shared" si="982"/>
        <v>0.70130008365209662</v>
      </c>
      <c r="E7016" s="433">
        <f t="shared" si="988"/>
        <v>70.13</v>
      </c>
      <c r="F7016" s="430">
        <f t="shared" si="983"/>
        <v>0.704769268704453</v>
      </c>
      <c r="G7016" s="439">
        <f t="shared" si="989"/>
        <v>70.13</v>
      </c>
      <c r="H7016" s="435">
        <f t="shared" si="984"/>
        <v>0.704769268704453</v>
      </c>
      <c r="I7016" s="577">
        <f t="shared" si="989"/>
        <v>70.13</v>
      </c>
      <c r="J7016" s="573">
        <f t="shared" si="985"/>
        <v>1.0714921297153224</v>
      </c>
    </row>
    <row r="7017" spans="1:10" x14ac:dyDescent="0.25">
      <c r="A7017">
        <f t="shared" si="986"/>
        <v>0.7014000835166192</v>
      </c>
      <c r="B7017" s="2">
        <f t="shared" si="990"/>
        <v>70.139999999998977</v>
      </c>
      <c r="C7017" s="428">
        <f t="shared" si="987"/>
        <v>70.14</v>
      </c>
      <c r="D7017" s="425">
        <f t="shared" si="982"/>
        <v>0.70140008351662952</v>
      </c>
      <c r="E7017" s="433">
        <f t="shared" si="988"/>
        <v>70.14</v>
      </c>
      <c r="F7017" s="430">
        <f t="shared" si="983"/>
        <v>0.7048677144971387</v>
      </c>
      <c r="G7017" s="439">
        <f t="shared" si="989"/>
        <v>70.14</v>
      </c>
      <c r="H7017" s="435">
        <f t="shared" si="984"/>
        <v>0.7048677144971387</v>
      </c>
      <c r="I7017" s="577">
        <f t="shared" si="989"/>
        <v>70.14</v>
      </c>
      <c r="J7017" s="573">
        <f t="shared" si="985"/>
        <v>1.0715784260013326</v>
      </c>
    </row>
    <row r="7018" spans="1:10" x14ac:dyDescent="0.25">
      <c r="A7018">
        <f t="shared" si="986"/>
        <v>0.70150008338137859</v>
      </c>
      <c r="B7018" s="2">
        <f t="shared" si="990"/>
        <v>70.149999999998983</v>
      </c>
      <c r="C7018" s="428">
        <f t="shared" si="987"/>
        <v>70.150000000000006</v>
      </c>
      <c r="D7018" s="425">
        <f t="shared" si="982"/>
        <v>0.70150008338138869</v>
      </c>
      <c r="E7018" s="433">
        <f t="shared" si="988"/>
        <v>70.150000000000006</v>
      </c>
      <c r="F7018" s="430">
        <f t="shared" si="983"/>
        <v>0.70496616104192245</v>
      </c>
      <c r="G7018" s="439">
        <f t="shared" si="989"/>
        <v>70.150000000000006</v>
      </c>
      <c r="H7018" s="435">
        <f t="shared" si="984"/>
        <v>0.70496616104192245</v>
      </c>
      <c r="I7018" s="577">
        <f t="shared" si="989"/>
        <v>70.150000000000006</v>
      </c>
      <c r="J7018" s="573">
        <f t="shared" si="985"/>
        <v>1.0716647233018695</v>
      </c>
    </row>
    <row r="7019" spans="1:10" x14ac:dyDescent="0.25">
      <c r="A7019">
        <f t="shared" si="986"/>
        <v>0.7016000832463638</v>
      </c>
      <c r="B7019" s="2">
        <f t="shared" si="990"/>
        <v>70.159999999998988</v>
      </c>
      <c r="C7019" s="428">
        <f t="shared" si="987"/>
        <v>70.16</v>
      </c>
      <c r="D7019" s="425">
        <f t="shared" si="982"/>
        <v>0.70160008324637391</v>
      </c>
      <c r="E7019" s="433">
        <f t="shared" si="988"/>
        <v>70.16</v>
      </c>
      <c r="F7019" s="430">
        <f t="shared" si="983"/>
        <v>0.70506460833841844</v>
      </c>
      <c r="G7019" s="439">
        <f t="shared" si="989"/>
        <v>70.16</v>
      </c>
      <c r="H7019" s="435">
        <f t="shared" si="984"/>
        <v>0.70506460833841844</v>
      </c>
      <c r="I7019" s="577">
        <f t="shared" si="989"/>
        <v>70.16</v>
      </c>
      <c r="J7019" s="573">
        <f t="shared" si="985"/>
        <v>1.0717510216168196</v>
      </c>
    </row>
    <row r="7020" spans="1:10" x14ac:dyDescent="0.25">
      <c r="A7020">
        <f t="shared" si="986"/>
        <v>0.70170008311157439</v>
      </c>
      <c r="B7020" s="2">
        <f t="shared" si="990"/>
        <v>70.169999999998993</v>
      </c>
      <c r="C7020" s="428">
        <f t="shared" si="987"/>
        <v>70.17</v>
      </c>
      <c r="D7020" s="425">
        <f t="shared" si="982"/>
        <v>0.7017000831115846</v>
      </c>
      <c r="E7020" s="433">
        <f t="shared" si="988"/>
        <v>70.17</v>
      </c>
      <c r="F7020" s="430">
        <f t="shared" si="983"/>
        <v>0.70516305638624155</v>
      </c>
      <c r="G7020" s="439">
        <f t="shared" si="989"/>
        <v>70.17</v>
      </c>
      <c r="H7020" s="435">
        <f t="shared" si="984"/>
        <v>0.70516305638624155</v>
      </c>
      <c r="I7020" s="577">
        <f t="shared" si="989"/>
        <v>70.17</v>
      </c>
      <c r="J7020" s="573">
        <f t="shared" si="985"/>
        <v>1.071837320946071</v>
      </c>
    </row>
    <row r="7021" spans="1:10" x14ac:dyDescent="0.25">
      <c r="A7021">
        <f t="shared" si="986"/>
        <v>0.70180008297701046</v>
      </c>
      <c r="B7021" s="2">
        <f t="shared" si="990"/>
        <v>70.179999999998998</v>
      </c>
      <c r="C7021" s="428">
        <f t="shared" si="987"/>
        <v>70.180000000000007</v>
      </c>
      <c r="D7021" s="425">
        <f t="shared" si="982"/>
        <v>0.70180008297702046</v>
      </c>
      <c r="E7021" s="433">
        <f t="shared" si="988"/>
        <v>70.180000000000007</v>
      </c>
      <c r="F7021" s="430">
        <f t="shared" si="983"/>
        <v>0.70526150518500652</v>
      </c>
      <c r="G7021" s="439">
        <f t="shared" si="989"/>
        <v>70.180000000000007</v>
      </c>
      <c r="H7021" s="435">
        <f t="shared" si="984"/>
        <v>0.70526150518500652</v>
      </c>
      <c r="I7021" s="577">
        <f t="shared" si="989"/>
        <v>70.180000000000007</v>
      </c>
      <c r="J7021" s="573">
        <f t="shared" si="985"/>
        <v>1.0719236212895107</v>
      </c>
    </row>
    <row r="7022" spans="1:10" x14ac:dyDescent="0.25">
      <c r="A7022">
        <f t="shared" si="986"/>
        <v>0.70190008284267102</v>
      </c>
      <c r="B7022" s="2">
        <f t="shared" si="990"/>
        <v>70.189999999999003</v>
      </c>
      <c r="C7022" s="428">
        <f t="shared" si="987"/>
        <v>70.19</v>
      </c>
      <c r="D7022" s="425">
        <f t="shared" si="982"/>
        <v>0.70190008284268102</v>
      </c>
      <c r="E7022" s="433">
        <f t="shared" si="988"/>
        <v>70.19</v>
      </c>
      <c r="F7022" s="430">
        <f t="shared" si="983"/>
        <v>0.70535995473432822</v>
      </c>
      <c r="G7022" s="439">
        <f t="shared" si="989"/>
        <v>70.19</v>
      </c>
      <c r="H7022" s="435">
        <f t="shared" si="984"/>
        <v>0.70535995473432822</v>
      </c>
      <c r="I7022" s="577">
        <f t="shared" si="989"/>
        <v>70.19</v>
      </c>
      <c r="J7022" s="573">
        <f t="shared" si="985"/>
        <v>1.0720099226470263</v>
      </c>
    </row>
    <row r="7023" spans="1:10" x14ac:dyDescent="0.25">
      <c r="A7023">
        <f t="shared" si="986"/>
        <v>0.70200008270855607</v>
      </c>
      <c r="B7023" s="2">
        <f t="shared" si="990"/>
        <v>70.199999999999008</v>
      </c>
      <c r="C7023" s="428">
        <f t="shared" si="987"/>
        <v>70.2</v>
      </c>
      <c r="D7023" s="425">
        <f t="shared" si="982"/>
        <v>0.70200008270856595</v>
      </c>
      <c r="E7023" s="433">
        <f t="shared" si="988"/>
        <v>70.2</v>
      </c>
      <c r="F7023" s="430">
        <f t="shared" si="983"/>
        <v>0.70545840503382218</v>
      </c>
      <c r="G7023" s="439">
        <f t="shared" si="989"/>
        <v>70.2</v>
      </c>
      <c r="H7023" s="435">
        <f t="shared" si="984"/>
        <v>0.70545840503382218</v>
      </c>
      <c r="I7023" s="577">
        <f t="shared" si="989"/>
        <v>70.2</v>
      </c>
      <c r="J7023" s="573">
        <f t="shared" si="985"/>
        <v>1.0720962250185049</v>
      </c>
    </row>
    <row r="7024" spans="1:10" x14ac:dyDescent="0.25">
      <c r="A7024">
        <f t="shared" si="986"/>
        <v>0.70210008257466505</v>
      </c>
      <c r="B7024" s="2">
        <f t="shared" si="990"/>
        <v>70.209999999999013</v>
      </c>
      <c r="C7024" s="428">
        <f t="shared" si="987"/>
        <v>70.209999999999994</v>
      </c>
      <c r="D7024" s="425">
        <f t="shared" si="982"/>
        <v>0.70210008257467482</v>
      </c>
      <c r="E7024" s="433">
        <f t="shared" si="988"/>
        <v>70.209999999999994</v>
      </c>
      <c r="F7024" s="430">
        <f t="shared" si="983"/>
        <v>0.70555685608310348</v>
      </c>
      <c r="G7024" s="439">
        <f t="shared" si="989"/>
        <v>70.209999999999994</v>
      </c>
      <c r="H7024" s="435">
        <f t="shared" si="984"/>
        <v>0.70555685608310348</v>
      </c>
      <c r="I7024" s="577">
        <f t="shared" si="989"/>
        <v>70.209999999999994</v>
      </c>
      <c r="J7024" s="573">
        <f t="shared" si="985"/>
        <v>1.072182528403834</v>
      </c>
    </row>
    <row r="7025" spans="1:10" x14ac:dyDescent="0.25">
      <c r="A7025">
        <f t="shared" si="986"/>
        <v>0.70220008244099774</v>
      </c>
      <c r="B7025" s="2">
        <f t="shared" si="990"/>
        <v>70.219999999999018</v>
      </c>
      <c r="C7025" s="428">
        <f t="shared" si="987"/>
        <v>70.22</v>
      </c>
      <c r="D7025" s="425">
        <f t="shared" si="982"/>
        <v>0.7022000824410074</v>
      </c>
      <c r="E7025" s="433">
        <f t="shared" si="988"/>
        <v>70.22</v>
      </c>
      <c r="F7025" s="430">
        <f t="shared" si="983"/>
        <v>0.70565530788178821</v>
      </c>
      <c r="G7025" s="439">
        <f t="shared" si="989"/>
        <v>70.22</v>
      </c>
      <c r="H7025" s="435">
        <f t="shared" si="984"/>
        <v>0.70565530788178821</v>
      </c>
      <c r="I7025" s="577">
        <f t="shared" si="989"/>
        <v>70.22</v>
      </c>
      <c r="J7025" s="573">
        <f t="shared" si="985"/>
        <v>1.0722688328029013</v>
      </c>
    </row>
    <row r="7026" spans="1:10" x14ac:dyDescent="0.25">
      <c r="A7026">
        <f t="shared" si="986"/>
        <v>0.70230008230755347</v>
      </c>
      <c r="B7026" s="2">
        <f t="shared" si="990"/>
        <v>70.229999999999023</v>
      </c>
      <c r="C7026" s="428">
        <f t="shared" si="987"/>
        <v>70.23</v>
      </c>
      <c r="D7026" s="425">
        <f t="shared" si="982"/>
        <v>0.70230008230756336</v>
      </c>
      <c r="E7026" s="433">
        <f t="shared" si="988"/>
        <v>70.23</v>
      </c>
      <c r="F7026" s="430">
        <f t="shared" si="983"/>
        <v>0.70575376042949189</v>
      </c>
      <c r="G7026" s="439">
        <f t="shared" si="989"/>
        <v>70.23</v>
      </c>
      <c r="H7026" s="435">
        <f t="shared" si="984"/>
        <v>0.70575376042949189</v>
      </c>
      <c r="I7026" s="577">
        <f t="shared" si="989"/>
        <v>70.23</v>
      </c>
      <c r="J7026" s="573">
        <f t="shared" si="985"/>
        <v>1.072355138215594</v>
      </c>
    </row>
    <row r="7027" spans="1:10" x14ac:dyDescent="0.25">
      <c r="A7027">
        <f t="shared" si="986"/>
        <v>0.70240008217433225</v>
      </c>
      <c r="B7027" s="2">
        <f t="shared" si="990"/>
        <v>70.239999999999029</v>
      </c>
      <c r="C7027" s="428">
        <f t="shared" si="987"/>
        <v>70.239999999999995</v>
      </c>
      <c r="D7027" s="425">
        <f t="shared" si="982"/>
        <v>0.70240008217434191</v>
      </c>
      <c r="E7027" s="433">
        <f t="shared" si="988"/>
        <v>70.239999999999995</v>
      </c>
      <c r="F7027" s="430">
        <f t="shared" si="983"/>
        <v>0.70585221372583051</v>
      </c>
      <c r="G7027" s="439">
        <f t="shared" si="989"/>
        <v>70.239999999999995</v>
      </c>
      <c r="H7027" s="435">
        <f t="shared" si="984"/>
        <v>0.70585221372583051</v>
      </c>
      <c r="I7027" s="577">
        <f t="shared" si="989"/>
        <v>70.239999999999995</v>
      </c>
      <c r="J7027" s="573">
        <f t="shared" si="985"/>
        <v>1.0724414446417998</v>
      </c>
    </row>
    <row r="7028" spans="1:10" x14ac:dyDescent="0.25">
      <c r="A7028">
        <f t="shared" si="986"/>
        <v>0.70250008204133341</v>
      </c>
      <c r="B7028" s="2">
        <f t="shared" si="990"/>
        <v>70.249999999999034</v>
      </c>
      <c r="C7028" s="428">
        <f t="shared" si="987"/>
        <v>70.25</v>
      </c>
      <c r="D7028" s="425">
        <f t="shared" si="982"/>
        <v>0.70250008204134318</v>
      </c>
      <c r="E7028" s="433">
        <f t="shared" si="988"/>
        <v>70.25</v>
      </c>
      <c r="F7028" s="430">
        <f t="shared" si="983"/>
        <v>0.70595066777042059</v>
      </c>
      <c r="G7028" s="439">
        <f t="shared" si="989"/>
        <v>70.25</v>
      </c>
      <c r="H7028" s="435">
        <f t="shared" si="984"/>
        <v>0.70595066777042059</v>
      </c>
      <c r="I7028" s="577">
        <f t="shared" si="989"/>
        <v>70.25</v>
      </c>
      <c r="J7028" s="573">
        <f t="shared" si="985"/>
        <v>1.0725277520814058</v>
      </c>
    </row>
    <row r="7029" spans="1:10" x14ac:dyDescent="0.25">
      <c r="A7029">
        <f t="shared" si="986"/>
        <v>0.70260008190855672</v>
      </c>
      <c r="B7029" s="2">
        <f t="shared" si="990"/>
        <v>70.259999999999039</v>
      </c>
      <c r="C7029" s="428">
        <f t="shared" si="987"/>
        <v>70.260000000000005</v>
      </c>
      <c r="D7029" s="425">
        <f t="shared" si="982"/>
        <v>0.70260008190856638</v>
      </c>
      <c r="E7029" s="433">
        <f t="shared" si="988"/>
        <v>70.260000000000005</v>
      </c>
      <c r="F7029" s="430">
        <f t="shared" si="983"/>
        <v>0.70604912256287844</v>
      </c>
      <c r="G7029" s="439">
        <f t="shared" si="989"/>
        <v>70.260000000000005</v>
      </c>
      <c r="H7029" s="435">
        <f t="shared" si="984"/>
        <v>0.70604912256287844</v>
      </c>
      <c r="I7029" s="577">
        <f t="shared" si="989"/>
        <v>70.260000000000005</v>
      </c>
      <c r="J7029" s="573">
        <f t="shared" si="985"/>
        <v>1.0726140605343006</v>
      </c>
    </row>
    <row r="7030" spans="1:10" x14ac:dyDescent="0.25">
      <c r="A7030">
        <f t="shared" si="986"/>
        <v>0.70270008177600163</v>
      </c>
      <c r="B7030" s="2">
        <f t="shared" si="990"/>
        <v>70.269999999999044</v>
      </c>
      <c r="C7030" s="428">
        <f t="shared" si="987"/>
        <v>70.27</v>
      </c>
      <c r="D7030" s="425">
        <f t="shared" si="982"/>
        <v>0.70270008177601118</v>
      </c>
      <c r="E7030" s="433">
        <f t="shared" si="988"/>
        <v>70.27</v>
      </c>
      <c r="F7030" s="430">
        <f t="shared" si="983"/>
        <v>0.70614757810282047</v>
      </c>
      <c r="G7030" s="439">
        <f t="shared" si="989"/>
        <v>70.27</v>
      </c>
      <c r="H7030" s="435">
        <f t="shared" si="984"/>
        <v>0.70614757810282047</v>
      </c>
      <c r="I7030" s="577">
        <f t="shared" si="989"/>
        <v>70.27</v>
      </c>
      <c r="J7030" s="573">
        <f t="shared" si="985"/>
        <v>1.0727003700003697</v>
      </c>
    </row>
    <row r="7031" spans="1:10" x14ac:dyDescent="0.25">
      <c r="A7031">
        <f t="shared" si="986"/>
        <v>0.70280008164366781</v>
      </c>
      <c r="B7031" s="2">
        <f t="shared" si="990"/>
        <v>70.279999999999049</v>
      </c>
      <c r="C7031" s="428">
        <f t="shared" si="987"/>
        <v>70.28</v>
      </c>
      <c r="D7031" s="425">
        <f t="shared" si="982"/>
        <v>0.70280008164367747</v>
      </c>
      <c r="E7031" s="433">
        <f t="shared" si="988"/>
        <v>70.28</v>
      </c>
      <c r="F7031" s="430">
        <f t="shared" si="983"/>
        <v>0.70624603438986411</v>
      </c>
      <c r="G7031" s="439">
        <f t="shared" si="989"/>
        <v>70.28</v>
      </c>
      <c r="H7031" s="435">
        <f t="shared" si="984"/>
        <v>0.70624603438986411</v>
      </c>
      <c r="I7031" s="577">
        <f t="shared" si="989"/>
        <v>70.28</v>
      </c>
      <c r="J7031" s="573">
        <f t="shared" si="985"/>
        <v>1.072786680479503</v>
      </c>
    </row>
    <row r="7032" spans="1:10" x14ac:dyDescent="0.25">
      <c r="A7032">
        <f t="shared" si="986"/>
        <v>0.70290008151155514</v>
      </c>
      <c r="B7032" s="2">
        <f t="shared" si="990"/>
        <v>70.289999999999054</v>
      </c>
      <c r="C7032" s="428">
        <f t="shared" si="987"/>
        <v>70.290000000000006</v>
      </c>
      <c r="D7032" s="425">
        <f t="shared" si="982"/>
        <v>0.70290008151156458</v>
      </c>
      <c r="E7032" s="433">
        <f t="shared" si="988"/>
        <v>70.290000000000006</v>
      </c>
      <c r="F7032" s="430">
        <f t="shared" si="983"/>
        <v>0.7063444914236261</v>
      </c>
      <c r="G7032" s="439">
        <f t="shared" si="989"/>
        <v>70.290000000000006</v>
      </c>
      <c r="H7032" s="435">
        <f t="shared" si="984"/>
        <v>0.7063444914236261</v>
      </c>
      <c r="I7032" s="577">
        <f t="shared" si="989"/>
        <v>70.290000000000006</v>
      </c>
      <c r="J7032" s="573">
        <f t="shared" si="985"/>
        <v>1.072872991971586</v>
      </c>
    </row>
    <row r="7033" spans="1:10" x14ac:dyDescent="0.25">
      <c r="A7033">
        <f t="shared" si="986"/>
        <v>0.70300008137966274</v>
      </c>
      <c r="B7033" s="2">
        <f t="shared" si="990"/>
        <v>70.299999999999059</v>
      </c>
      <c r="C7033" s="428">
        <f t="shared" si="987"/>
        <v>70.3</v>
      </c>
      <c r="D7033" s="425">
        <f t="shared" si="982"/>
        <v>0.70300008137967229</v>
      </c>
      <c r="E7033" s="433">
        <f t="shared" si="988"/>
        <v>70.3</v>
      </c>
      <c r="F7033" s="430">
        <f t="shared" si="983"/>
        <v>0.70644294920372352</v>
      </c>
      <c r="G7033" s="439">
        <f t="shared" si="989"/>
        <v>70.3</v>
      </c>
      <c r="H7033" s="435">
        <f t="shared" si="984"/>
        <v>0.70644294920372352</v>
      </c>
      <c r="I7033" s="577">
        <f t="shared" si="989"/>
        <v>70.3</v>
      </c>
      <c r="J7033" s="573">
        <f t="shared" si="985"/>
        <v>1.0729593044765078</v>
      </c>
    </row>
    <row r="7034" spans="1:10" x14ac:dyDescent="0.25">
      <c r="A7034">
        <f t="shared" si="986"/>
        <v>0.70310008124799073</v>
      </c>
      <c r="B7034" s="2">
        <f t="shared" si="990"/>
        <v>70.309999999999064</v>
      </c>
      <c r="C7034" s="428">
        <f t="shared" si="987"/>
        <v>70.31</v>
      </c>
      <c r="D7034" s="425">
        <f t="shared" si="982"/>
        <v>0.70310008124800016</v>
      </c>
      <c r="E7034" s="433">
        <f t="shared" si="988"/>
        <v>70.31</v>
      </c>
      <c r="F7034" s="430">
        <f t="shared" si="983"/>
        <v>0.70654140772977403</v>
      </c>
      <c r="G7034" s="439">
        <f t="shared" si="989"/>
        <v>70.31</v>
      </c>
      <c r="H7034" s="435">
        <f t="shared" si="984"/>
        <v>0.70654140772977403</v>
      </c>
      <c r="I7034" s="577">
        <f t="shared" si="989"/>
        <v>70.31</v>
      </c>
      <c r="J7034" s="573">
        <f t="shared" si="985"/>
        <v>1.0730456179941548</v>
      </c>
    </row>
    <row r="7035" spans="1:10" x14ac:dyDescent="0.25">
      <c r="A7035">
        <f t="shared" si="986"/>
        <v>0.70320008111653853</v>
      </c>
      <c r="B7035" s="2">
        <f t="shared" si="990"/>
        <v>70.319999999999069</v>
      </c>
      <c r="C7035" s="428">
        <f t="shared" si="987"/>
        <v>70.319999999999993</v>
      </c>
      <c r="D7035" s="425">
        <f t="shared" si="982"/>
        <v>0.70320008111654775</v>
      </c>
      <c r="E7035" s="433">
        <f t="shared" si="988"/>
        <v>70.319999999999993</v>
      </c>
      <c r="F7035" s="430">
        <f t="shared" si="983"/>
        <v>0.70663986700139536</v>
      </c>
      <c r="G7035" s="439">
        <f t="shared" si="989"/>
        <v>70.319999999999993</v>
      </c>
      <c r="H7035" s="435">
        <f t="shared" si="984"/>
        <v>0.70663986700139536</v>
      </c>
      <c r="I7035" s="577">
        <f t="shared" si="989"/>
        <v>70.319999999999993</v>
      </c>
      <c r="J7035" s="573">
        <f t="shared" si="985"/>
        <v>1.0731319325244155</v>
      </c>
    </row>
    <row r="7036" spans="1:10" x14ac:dyDescent="0.25">
      <c r="A7036">
        <f t="shared" si="986"/>
        <v>0.70330008098530561</v>
      </c>
      <c r="B7036" s="2">
        <f t="shared" si="990"/>
        <v>70.329999999999075</v>
      </c>
      <c r="C7036" s="428">
        <f t="shared" si="987"/>
        <v>70.33</v>
      </c>
      <c r="D7036" s="425">
        <f t="shared" si="982"/>
        <v>0.70330008098531482</v>
      </c>
      <c r="E7036" s="433">
        <f t="shared" si="988"/>
        <v>70.33</v>
      </c>
      <c r="F7036" s="430">
        <f t="shared" si="983"/>
        <v>0.70673832701820538</v>
      </c>
      <c r="G7036" s="439">
        <f t="shared" si="989"/>
        <v>70.33</v>
      </c>
      <c r="H7036" s="435">
        <f t="shared" si="984"/>
        <v>0.70673832701820538</v>
      </c>
      <c r="I7036" s="577">
        <f t="shared" si="989"/>
        <v>70.33</v>
      </c>
      <c r="J7036" s="573">
        <f t="shared" si="985"/>
        <v>1.073218248067177</v>
      </c>
    </row>
    <row r="7037" spans="1:10" x14ac:dyDescent="0.25">
      <c r="A7037">
        <f t="shared" si="986"/>
        <v>0.70340008085429173</v>
      </c>
      <c r="B7037" s="2">
        <f t="shared" si="990"/>
        <v>70.33999999999908</v>
      </c>
      <c r="C7037" s="428">
        <f t="shared" si="987"/>
        <v>70.34</v>
      </c>
      <c r="D7037" s="425">
        <f t="shared" si="982"/>
        <v>0.70340008085430095</v>
      </c>
      <c r="E7037" s="433">
        <f t="shared" si="988"/>
        <v>70.34</v>
      </c>
      <c r="F7037" s="430">
        <f t="shared" si="983"/>
        <v>0.70683678777982228</v>
      </c>
      <c r="G7037" s="439">
        <f t="shared" si="989"/>
        <v>70.34</v>
      </c>
      <c r="H7037" s="435">
        <f t="shared" si="984"/>
        <v>0.70683678777982228</v>
      </c>
      <c r="I7037" s="577">
        <f t="shared" si="989"/>
        <v>70.34</v>
      </c>
      <c r="J7037" s="573">
        <f t="shared" si="985"/>
        <v>1.0733045646223274</v>
      </c>
    </row>
    <row r="7038" spans="1:10" x14ac:dyDescent="0.25">
      <c r="A7038">
        <f t="shared" si="986"/>
        <v>0.70350008072349668</v>
      </c>
      <c r="B7038" s="2">
        <f t="shared" si="990"/>
        <v>70.349999999999085</v>
      </c>
      <c r="C7038" s="428">
        <f t="shared" si="987"/>
        <v>70.349999999999994</v>
      </c>
      <c r="D7038" s="425">
        <f t="shared" si="982"/>
        <v>0.70350008072350556</v>
      </c>
      <c r="E7038" s="433">
        <f t="shared" si="988"/>
        <v>70.349999999999994</v>
      </c>
      <c r="F7038" s="430">
        <f t="shared" si="983"/>
        <v>0.70693524928586404</v>
      </c>
      <c r="G7038" s="439">
        <f t="shared" si="989"/>
        <v>70.349999999999994</v>
      </c>
      <c r="H7038" s="435">
        <f t="shared" si="984"/>
        <v>0.70693524928586404</v>
      </c>
      <c r="I7038" s="577">
        <f t="shared" si="989"/>
        <v>70.349999999999994</v>
      </c>
      <c r="J7038" s="573">
        <f t="shared" si="985"/>
        <v>1.0733908821897538</v>
      </c>
    </row>
    <row r="7039" spans="1:10" x14ac:dyDescent="0.25">
      <c r="A7039">
        <f t="shared" si="986"/>
        <v>0.70360008059291979</v>
      </c>
      <c r="B7039" s="2">
        <f t="shared" si="990"/>
        <v>70.35999999999909</v>
      </c>
      <c r="C7039" s="428">
        <f t="shared" si="987"/>
        <v>70.36</v>
      </c>
      <c r="D7039" s="425">
        <f t="shared" si="982"/>
        <v>0.70360008059292878</v>
      </c>
      <c r="E7039" s="433">
        <f t="shared" si="988"/>
        <v>70.36</v>
      </c>
      <c r="F7039" s="430">
        <f t="shared" si="983"/>
        <v>0.70703371153594952</v>
      </c>
      <c r="G7039" s="439">
        <f t="shared" si="989"/>
        <v>70.36</v>
      </c>
      <c r="H7039" s="435">
        <f t="shared" si="984"/>
        <v>0.70703371153594952</v>
      </c>
      <c r="I7039" s="577">
        <f t="shared" si="989"/>
        <v>70.36</v>
      </c>
      <c r="J7039" s="573">
        <f t="shared" si="985"/>
        <v>1.0734772007693447</v>
      </c>
    </row>
    <row r="7040" spans="1:10" x14ac:dyDescent="0.25">
      <c r="A7040">
        <f t="shared" si="986"/>
        <v>0.70370008046256072</v>
      </c>
      <c r="B7040" s="2">
        <f t="shared" si="990"/>
        <v>70.369999999999095</v>
      </c>
      <c r="C7040" s="428">
        <f t="shared" si="987"/>
        <v>70.37</v>
      </c>
      <c r="D7040" s="425">
        <f t="shared" si="982"/>
        <v>0.70370008046256982</v>
      </c>
      <c r="E7040" s="433">
        <f t="shared" si="988"/>
        <v>70.37</v>
      </c>
      <c r="F7040" s="430">
        <f t="shared" si="983"/>
        <v>0.70713217452969712</v>
      </c>
      <c r="G7040" s="439">
        <f t="shared" si="989"/>
        <v>70.37</v>
      </c>
      <c r="H7040" s="435">
        <f t="shared" si="984"/>
        <v>0.70713217452969712</v>
      </c>
      <c r="I7040" s="577">
        <f t="shared" si="989"/>
        <v>70.37</v>
      </c>
      <c r="J7040" s="573">
        <f t="shared" si="985"/>
        <v>1.0735635203609868</v>
      </c>
    </row>
    <row r="7041" spans="1:10" x14ac:dyDescent="0.25">
      <c r="A7041">
        <f t="shared" si="986"/>
        <v>0.70380008033241925</v>
      </c>
      <c r="B7041" s="2">
        <f t="shared" si="990"/>
        <v>70.3799999999991</v>
      </c>
      <c r="C7041" s="428">
        <f t="shared" si="987"/>
        <v>70.38</v>
      </c>
      <c r="D7041" s="425">
        <f t="shared" si="982"/>
        <v>0.70380008033242814</v>
      </c>
      <c r="E7041" s="433">
        <f t="shared" si="988"/>
        <v>70.38</v>
      </c>
      <c r="F7041" s="430">
        <f t="shared" si="983"/>
        <v>0.70723063826672561</v>
      </c>
      <c r="G7041" s="439">
        <f t="shared" si="989"/>
        <v>70.38</v>
      </c>
      <c r="H7041" s="435">
        <f t="shared" si="984"/>
        <v>0.70723063826672561</v>
      </c>
      <c r="I7041" s="577">
        <f t="shared" si="989"/>
        <v>70.38</v>
      </c>
      <c r="J7041" s="573">
        <f t="shared" si="985"/>
        <v>1.0736498409645683</v>
      </c>
    </row>
    <row r="7042" spans="1:10" x14ac:dyDescent="0.25">
      <c r="A7042">
        <f t="shared" si="986"/>
        <v>0.70390008020249495</v>
      </c>
      <c r="B7042" s="2">
        <f t="shared" si="990"/>
        <v>70.389999999999105</v>
      </c>
      <c r="C7042" s="428">
        <f t="shared" si="987"/>
        <v>70.39</v>
      </c>
      <c r="D7042" s="425">
        <f t="shared" si="982"/>
        <v>0.70390008020250394</v>
      </c>
      <c r="E7042" s="433">
        <f t="shared" si="988"/>
        <v>70.39</v>
      </c>
      <c r="F7042" s="430">
        <f t="shared" si="983"/>
        <v>0.7073291027466545</v>
      </c>
      <c r="G7042" s="439">
        <f t="shared" si="989"/>
        <v>70.39</v>
      </c>
      <c r="H7042" s="435">
        <f t="shared" si="984"/>
        <v>0.7073291027466545</v>
      </c>
      <c r="I7042" s="577">
        <f t="shared" si="989"/>
        <v>70.39</v>
      </c>
      <c r="J7042" s="573">
        <f t="shared" si="985"/>
        <v>1.0737361625799771</v>
      </c>
    </row>
    <row r="7043" spans="1:10" x14ac:dyDescent="0.25">
      <c r="A7043">
        <f t="shared" si="986"/>
        <v>0.70400008007278747</v>
      </c>
      <c r="B7043" s="2">
        <f t="shared" si="990"/>
        <v>70.39999999999911</v>
      </c>
      <c r="C7043" s="428">
        <f t="shared" si="987"/>
        <v>70.400000000000006</v>
      </c>
      <c r="D7043" s="425">
        <f t="shared" ref="D7043:D7106" si="991">(((1+C7043/100)^D$2)*C7043/100)/(((1+C7043/100)^D$2)-1)</f>
        <v>0.70400008007279635</v>
      </c>
      <c r="E7043" s="433">
        <f t="shared" si="988"/>
        <v>70.400000000000006</v>
      </c>
      <c r="F7043" s="430">
        <f t="shared" ref="F7043:F7106" si="992">(((1+E7043/100)^F$2)*E7043/100)/(((1+E7043/100)^F$2)-1)</f>
        <v>0.70742756796910289</v>
      </c>
      <c r="G7043" s="439">
        <f t="shared" si="989"/>
        <v>70.400000000000006</v>
      </c>
      <c r="H7043" s="435">
        <f t="shared" ref="H7043:H7106" si="993">(((1+G7043/100)^H$2)*G7043/100)/(((1+G7043/100)^H$2)-1)</f>
        <v>0.70742756796910289</v>
      </c>
      <c r="I7043" s="577">
        <f t="shared" si="989"/>
        <v>70.400000000000006</v>
      </c>
      <c r="J7043" s="573">
        <f t="shared" ref="J7043:J7106" si="994">(((1+I7043/100)^J$2)*I7043/100)/(((1+I7043/100)^J$2)-1)</f>
        <v>1.0738224852071006</v>
      </c>
    </row>
    <row r="7044" spans="1:10" x14ac:dyDescent="0.25">
      <c r="A7044">
        <f t="shared" si="986"/>
        <v>0.70410007994329638</v>
      </c>
      <c r="B7044" s="2">
        <f t="shared" si="990"/>
        <v>70.409999999999116</v>
      </c>
      <c r="C7044" s="428">
        <f t="shared" si="987"/>
        <v>70.41</v>
      </c>
      <c r="D7044" s="425">
        <f t="shared" si="991"/>
        <v>0.70410007994330526</v>
      </c>
      <c r="E7044" s="433">
        <f t="shared" si="988"/>
        <v>70.41</v>
      </c>
      <c r="F7044" s="430">
        <f t="shared" si="992"/>
        <v>0.70752603393369007</v>
      </c>
      <c r="G7044" s="439">
        <f t="shared" si="989"/>
        <v>70.41</v>
      </c>
      <c r="H7044" s="435">
        <f t="shared" si="993"/>
        <v>0.70752603393369007</v>
      </c>
      <c r="I7044" s="577">
        <f t="shared" si="989"/>
        <v>70.41</v>
      </c>
      <c r="J7044" s="573">
        <f t="shared" si="994"/>
        <v>1.0739088088458268</v>
      </c>
    </row>
    <row r="7045" spans="1:10" x14ac:dyDescent="0.25">
      <c r="A7045">
        <f t="shared" ref="A7045:A7108" si="995">(((1+B7045/100)^A$2)*B7045/100)/(((1+B7045/100)^A$2)-1)</f>
        <v>0.70420007981402133</v>
      </c>
      <c r="B7045" s="2">
        <f t="shared" si="990"/>
        <v>70.419999999999121</v>
      </c>
      <c r="C7045" s="428">
        <f t="shared" si="987"/>
        <v>70.42</v>
      </c>
      <c r="D7045" s="425">
        <f t="shared" si="991"/>
        <v>0.7042000798140301</v>
      </c>
      <c r="E7045" s="433">
        <f t="shared" si="988"/>
        <v>70.42</v>
      </c>
      <c r="F7045" s="430">
        <f t="shared" si="992"/>
        <v>0.70762450064003612</v>
      </c>
      <c r="G7045" s="439">
        <f t="shared" si="989"/>
        <v>70.42</v>
      </c>
      <c r="H7045" s="435">
        <f t="shared" si="993"/>
        <v>0.70762450064003612</v>
      </c>
      <c r="I7045" s="577">
        <f t="shared" si="989"/>
        <v>70.42</v>
      </c>
      <c r="J7045" s="573">
        <f t="shared" si="994"/>
        <v>1.0739951334960429</v>
      </c>
    </row>
    <row r="7046" spans="1:10" x14ac:dyDescent="0.25">
      <c r="A7046">
        <f t="shared" si="995"/>
        <v>0.70430007968496211</v>
      </c>
      <c r="B7046" s="2">
        <f t="shared" si="990"/>
        <v>70.429999999999126</v>
      </c>
      <c r="C7046" s="428">
        <f t="shared" ref="C7046:C7109" si="996">ROUND(C7045+0.01,2)</f>
        <v>70.430000000000007</v>
      </c>
      <c r="D7046" s="425">
        <f t="shared" si="991"/>
        <v>0.70430007968497099</v>
      </c>
      <c r="E7046" s="433">
        <f t="shared" ref="E7046:E7109" si="997">ROUND(E7045+0.01,2)</f>
        <v>70.430000000000007</v>
      </c>
      <c r="F7046" s="430">
        <f t="shared" si="992"/>
        <v>0.7077229680877607</v>
      </c>
      <c r="G7046" s="439">
        <f t="shared" ref="G7046:I7109" si="998">ROUND(G7045+0.01,2)</f>
        <v>70.430000000000007</v>
      </c>
      <c r="H7046" s="435">
        <f t="shared" si="993"/>
        <v>0.7077229680877607</v>
      </c>
      <c r="I7046" s="577">
        <f t="shared" si="998"/>
        <v>70.430000000000007</v>
      </c>
      <c r="J7046" s="573">
        <f t="shared" si="994"/>
        <v>1.074081459157638</v>
      </c>
    </row>
    <row r="7047" spans="1:10" x14ac:dyDescent="0.25">
      <c r="A7047">
        <f t="shared" si="995"/>
        <v>0.70440007955611805</v>
      </c>
      <c r="B7047" s="2">
        <f t="shared" si="990"/>
        <v>70.439999999999131</v>
      </c>
      <c r="C7047" s="428">
        <f t="shared" si="996"/>
        <v>70.44</v>
      </c>
      <c r="D7047" s="425">
        <f t="shared" si="991"/>
        <v>0.70440007955612671</v>
      </c>
      <c r="E7047" s="433">
        <f t="shared" si="997"/>
        <v>70.44</v>
      </c>
      <c r="F7047" s="430">
        <f t="shared" si="992"/>
        <v>0.70782143627648386</v>
      </c>
      <c r="G7047" s="439">
        <f t="shared" si="998"/>
        <v>70.44</v>
      </c>
      <c r="H7047" s="435">
        <f t="shared" si="993"/>
        <v>0.70782143627648386</v>
      </c>
      <c r="I7047" s="577">
        <f t="shared" si="998"/>
        <v>70.44</v>
      </c>
      <c r="J7047" s="573">
        <f t="shared" si="994"/>
        <v>1.0741677858304983</v>
      </c>
    </row>
    <row r="7048" spans="1:10" x14ac:dyDescent="0.25">
      <c r="A7048">
        <f t="shared" si="995"/>
        <v>0.70450007942748893</v>
      </c>
      <c r="B7048" s="2">
        <f t="shared" si="990"/>
        <v>70.449999999999136</v>
      </c>
      <c r="C7048" s="428">
        <f t="shared" si="996"/>
        <v>70.45</v>
      </c>
      <c r="D7048" s="425">
        <f t="shared" si="991"/>
        <v>0.70450007942749748</v>
      </c>
      <c r="E7048" s="433">
        <f t="shared" si="997"/>
        <v>70.45</v>
      </c>
      <c r="F7048" s="430">
        <f t="shared" si="992"/>
        <v>0.70791990520582615</v>
      </c>
      <c r="G7048" s="439">
        <f t="shared" si="998"/>
        <v>70.45</v>
      </c>
      <c r="H7048" s="435">
        <f t="shared" si="993"/>
        <v>0.70791990520582615</v>
      </c>
      <c r="I7048" s="577">
        <f t="shared" si="998"/>
        <v>70.45</v>
      </c>
      <c r="J7048" s="573">
        <f t="shared" si="994"/>
        <v>1.0742541135145129</v>
      </c>
    </row>
    <row r="7049" spans="1:10" x14ac:dyDescent="0.25">
      <c r="A7049">
        <f t="shared" si="995"/>
        <v>0.70460007929907431</v>
      </c>
      <c r="B7049" s="2">
        <f t="shared" si="990"/>
        <v>70.459999999999141</v>
      </c>
      <c r="C7049" s="428">
        <f t="shared" si="996"/>
        <v>70.459999999999994</v>
      </c>
      <c r="D7049" s="425">
        <f t="shared" si="991"/>
        <v>0.70460007929908286</v>
      </c>
      <c r="E7049" s="433">
        <f t="shared" si="997"/>
        <v>70.459999999999994</v>
      </c>
      <c r="F7049" s="430">
        <f t="shared" si="992"/>
        <v>0.70801837487540775</v>
      </c>
      <c r="G7049" s="439">
        <f t="shared" si="998"/>
        <v>70.459999999999994</v>
      </c>
      <c r="H7049" s="435">
        <f t="shared" si="993"/>
        <v>0.70801837487540775</v>
      </c>
      <c r="I7049" s="577">
        <f t="shared" si="998"/>
        <v>70.459999999999994</v>
      </c>
      <c r="J7049" s="573">
        <f t="shared" si="994"/>
        <v>1.0743404422095688</v>
      </c>
    </row>
    <row r="7050" spans="1:10" x14ac:dyDescent="0.25">
      <c r="A7050">
        <f t="shared" si="995"/>
        <v>0.70470007917087396</v>
      </c>
      <c r="B7050" s="2">
        <f t="shared" si="990"/>
        <v>70.469999999999146</v>
      </c>
      <c r="C7050" s="428">
        <f t="shared" si="996"/>
        <v>70.47</v>
      </c>
      <c r="D7050" s="425">
        <f t="shared" si="991"/>
        <v>0.7047000791708824</v>
      </c>
      <c r="E7050" s="433">
        <f t="shared" si="997"/>
        <v>70.47</v>
      </c>
      <c r="F7050" s="430">
        <f t="shared" si="992"/>
        <v>0.70811684528484986</v>
      </c>
      <c r="G7050" s="439">
        <f t="shared" si="998"/>
        <v>70.47</v>
      </c>
      <c r="H7050" s="435">
        <f t="shared" si="993"/>
        <v>0.70811684528484986</v>
      </c>
      <c r="I7050" s="577">
        <f t="shared" si="998"/>
        <v>70.47</v>
      </c>
      <c r="J7050" s="573">
        <f t="shared" si="994"/>
        <v>1.0744267719155547</v>
      </c>
    </row>
    <row r="7051" spans="1:10" x14ac:dyDescent="0.25">
      <c r="A7051">
        <f t="shared" si="995"/>
        <v>0.70480007904288733</v>
      </c>
      <c r="B7051" s="2">
        <f t="shared" si="990"/>
        <v>70.479999999999151</v>
      </c>
      <c r="C7051" s="428">
        <f t="shared" si="996"/>
        <v>70.48</v>
      </c>
      <c r="D7051" s="425">
        <f t="shared" si="991"/>
        <v>0.70480007904289588</v>
      </c>
      <c r="E7051" s="433">
        <f t="shared" si="997"/>
        <v>70.48</v>
      </c>
      <c r="F7051" s="430">
        <f t="shared" si="992"/>
        <v>0.708215316433773</v>
      </c>
      <c r="G7051" s="439">
        <f t="shared" si="998"/>
        <v>70.48</v>
      </c>
      <c r="H7051" s="435">
        <f t="shared" si="993"/>
        <v>0.708215316433773</v>
      </c>
      <c r="I7051" s="577">
        <f t="shared" si="998"/>
        <v>70.48</v>
      </c>
      <c r="J7051" s="573">
        <f t="shared" si="994"/>
        <v>1.0745131026323571</v>
      </c>
    </row>
    <row r="7052" spans="1:10" x14ac:dyDescent="0.25">
      <c r="A7052">
        <f t="shared" si="995"/>
        <v>0.7049000789151143</v>
      </c>
      <c r="B7052" s="2">
        <f t="shared" si="990"/>
        <v>70.489999999999156</v>
      </c>
      <c r="C7052" s="428">
        <f t="shared" si="996"/>
        <v>70.489999999999995</v>
      </c>
      <c r="D7052" s="425">
        <f t="shared" si="991"/>
        <v>0.70490007891512263</v>
      </c>
      <c r="E7052" s="433">
        <f t="shared" si="997"/>
        <v>70.489999999999995</v>
      </c>
      <c r="F7052" s="430">
        <f t="shared" si="992"/>
        <v>0.70831378832179825</v>
      </c>
      <c r="G7052" s="439">
        <f t="shared" si="998"/>
        <v>70.489999999999995</v>
      </c>
      <c r="H7052" s="435">
        <f t="shared" si="993"/>
        <v>0.70831378832179825</v>
      </c>
      <c r="I7052" s="577">
        <f t="shared" si="998"/>
        <v>70.489999999999995</v>
      </c>
      <c r="J7052" s="573">
        <f t="shared" si="994"/>
        <v>1.0745994343598655</v>
      </c>
    </row>
    <row r="7053" spans="1:10" x14ac:dyDescent="0.25">
      <c r="A7053">
        <f t="shared" si="995"/>
        <v>0.70500007878755422</v>
      </c>
      <c r="B7053" s="2">
        <f t="shared" si="990"/>
        <v>70.499999999999162</v>
      </c>
      <c r="C7053" s="428">
        <f t="shared" si="996"/>
        <v>70.5</v>
      </c>
      <c r="D7053" s="425">
        <f t="shared" si="991"/>
        <v>0.70500007878756266</v>
      </c>
      <c r="E7053" s="433">
        <f t="shared" si="997"/>
        <v>70.5</v>
      </c>
      <c r="F7053" s="430">
        <f t="shared" si="992"/>
        <v>0.70841226094854715</v>
      </c>
      <c r="G7053" s="439">
        <f t="shared" si="998"/>
        <v>70.5</v>
      </c>
      <c r="H7053" s="435">
        <f t="shared" si="993"/>
        <v>0.70841226094854715</v>
      </c>
      <c r="I7053" s="577">
        <f t="shared" si="998"/>
        <v>70.5</v>
      </c>
      <c r="J7053" s="573">
        <f t="shared" si="994"/>
        <v>1.0746857670979666</v>
      </c>
    </row>
    <row r="7054" spans="1:10" x14ac:dyDescent="0.25">
      <c r="A7054">
        <f t="shared" si="995"/>
        <v>0.70510007866020696</v>
      </c>
      <c r="B7054" s="2">
        <f t="shared" si="990"/>
        <v>70.509999999999167</v>
      </c>
      <c r="C7054" s="428">
        <f t="shared" si="996"/>
        <v>70.510000000000005</v>
      </c>
      <c r="D7054" s="425">
        <f t="shared" si="991"/>
        <v>0.7051000786602154</v>
      </c>
      <c r="E7054" s="433">
        <f t="shared" si="997"/>
        <v>70.510000000000005</v>
      </c>
      <c r="F7054" s="430">
        <f t="shared" si="992"/>
        <v>0.70851073431364109</v>
      </c>
      <c r="G7054" s="439">
        <f t="shared" si="998"/>
        <v>70.510000000000005</v>
      </c>
      <c r="H7054" s="435">
        <f t="shared" si="993"/>
        <v>0.70851073431364109</v>
      </c>
      <c r="I7054" s="577">
        <f t="shared" si="998"/>
        <v>70.510000000000005</v>
      </c>
      <c r="J7054" s="573">
        <f t="shared" si="994"/>
        <v>1.0747721008465492</v>
      </c>
    </row>
    <row r="7055" spans="1:10" x14ac:dyDescent="0.25">
      <c r="A7055">
        <f t="shared" si="995"/>
        <v>0.70520007853307209</v>
      </c>
      <c r="B7055" s="2">
        <f t="shared" si="990"/>
        <v>70.519999999999172</v>
      </c>
      <c r="C7055" s="428">
        <f t="shared" si="996"/>
        <v>70.52</v>
      </c>
      <c r="D7055" s="425">
        <f t="shared" si="991"/>
        <v>0.70520007853308031</v>
      </c>
      <c r="E7055" s="433">
        <f t="shared" si="997"/>
        <v>70.52</v>
      </c>
      <c r="F7055" s="430">
        <f t="shared" si="992"/>
        <v>0.70860920841670172</v>
      </c>
      <c r="G7055" s="439">
        <f t="shared" si="998"/>
        <v>70.52</v>
      </c>
      <c r="H7055" s="435">
        <f t="shared" si="993"/>
        <v>0.70860920841670172</v>
      </c>
      <c r="I7055" s="577">
        <f t="shared" si="998"/>
        <v>70.52</v>
      </c>
      <c r="J7055" s="573">
        <f t="shared" si="994"/>
        <v>1.0748584356055007</v>
      </c>
    </row>
    <row r="7056" spans="1:10" x14ac:dyDescent="0.25">
      <c r="A7056">
        <f t="shared" si="995"/>
        <v>0.70530007840614917</v>
      </c>
      <c r="B7056" s="2">
        <f t="shared" si="990"/>
        <v>70.529999999999177</v>
      </c>
      <c r="C7056" s="428">
        <f t="shared" si="996"/>
        <v>70.53</v>
      </c>
      <c r="D7056" s="425">
        <f t="shared" si="991"/>
        <v>0.70530007840615749</v>
      </c>
      <c r="E7056" s="433">
        <f t="shared" si="997"/>
        <v>70.53</v>
      </c>
      <c r="F7056" s="430">
        <f t="shared" si="992"/>
        <v>0.70870768325735112</v>
      </c>
      <c r="G7056" s="439">
        <f t="shared" si="998"/>
        <v>70.53</v>
      </c>
      <c r="H7056" s="435">
        <f t="shared" si="993"/>
        <v>0.70870768325735112</v>
      </c>
      <c r="I7056" s="577">
        <f t="shared" si="998"/>
        <v>70.53</v>
      </c>
      <c r="J7056" s="573">
        <f t="shared" si="994"/>
        <v>1.0749447713747089</v>
      </c>
    </row>
    <row r="7057" spans="1:10" x14ac:dyDescent="0.25">
      <c r="A7057">
        <f t="shared" si="995"/>
        <v>0.70540007827943796</v>
      </c>
      <c r="B7057" s="2">
        <f t="shared" si="990"/>
        <v>70.539999999999182</v>
      </c>
      <c r="C7057" s="428">
        <f t="shared" si="996"/>
        <v>70.540000000000006</v>
      </c>
      <c r="D7057" s="425">
        <f t="shared" si="991"/>
        <v>0.70540007827944617</v>
      </c>
      <c r="E7057" s="433">
        <f t="shared" si="997"/>
        <v>70.540000000000006</v>
      </c>
      <c r="F7057" s="430">
        <f t="shared" si="992"/>
        <v>0.70880615883521148</v>
      </c>
      <c r="G7057" s="439">
        <f t="shared" si="998"/>
        <v>70.540000000000006</v>
      </c>
      <c r="H7057" s="435">
        <f t="shared" si="993"/>
        <v>0.70880615883521148</v>
      </c>
      <c r="I7057" s="577">
        <f t="shared" si="998"/>
        <v>70.540000000000006</v>
      </c>
      <c r="J7057" s="573">
        <f t="shared" si="994"/>
        <v>1.0750311081540624</v>
      </c>
    </row>
    <row r="7058" spans="1:10" x14ac:dyDescent="0.25">
      <c r="A7058">
        <f t="shared" si="995"/>
        <v>0.70550007815293792</v>
      </c>
      <c r="B7058" s="2">
        <f t="shared" si="990"/>
        <v>70.549999999999187</v>
      </c>
      <c r="C7058" s="428">
        <f t="shared" si="996"/>
        <v>70.55</v>
      </c>
      <c r="D7058" s="425">
        <f t="shared" si="991"/>
        <v>0.70550007815294613</v>
      </c>
      <c r="E7058" s="433">
        <f t="shared" si="997"/>
        <v>70.55</v>
      </c>
      <c r="F7058" s="430">
        <f t="shared" si="992"/>
        <v>0.70890463514990454</v>
      </c>
      <c r="G7058" s="439">
        <f t="shared" si="998"/>
        <v>70.55</v>
      </c>
      <c r="H7058" s="435">
        <f t="shared" si="993"/>
        <v>0.70890463514990454</v>
      </c>
      <c r="I7058" s="577">
        <f t="shared" si="998"/>
        <v>70.55</v>
      </c>
      <c r="J7058" s="573">
        <f t="shared" si="994"/>
        <v>1.0751174459434485</v>
      </c>
    </row>
    <row r="7059" spans="1:10" x14ac:dyDescent="0.25">
      <c r="A7059">
        <f t="shared" si="995"/>
        <v>0.70560007802664881</v>
      </c>
      <c r="B7059" s="2">
        <f t="shared" si="990"/>
        <v>70.559999999999192</v>
      </c>
      <c r="C7059" s="428">
        <f t="shared" si="996"/>
        <v>70.56</v>
      </c>
      <c r="D7059" s="425">
        <f t="shared" si="991"/>
        <v>0.70560007802665692</v>
      </c>
      <c r="E7059" s="433">
        <f t="shared" si="997"/>
        <v>70.56</v>
      </c>
      <c r="F7059" s="430">
        <f t="shared" si="992"/>
        <v>0.70900311220105361</v>
      </c>
      <c r="G7059" s="439">
        <f t="shared" si="998"/>
        <v>70.56</v>
      </c>
      <c r="H7059" s="435">
        <f t="shared" si="993"/>
        <v>0.70900311220105361</v>
      </c>
      <c r="I7059" s="577">
        <f t="shared" si="998"/>
        <v>70.56</v>
      </c>
      <c r="J7059" s="573">
        <f t="shared" si="994"/>
        <v>1.0752037847427558</v>
      </c>
    </row>
    <row r="7060" spans="1:10" x14ac:dyDescent="0.25">
      <c r="A7060">
        <f t="shared" si="995"/>
        <v>0.70570007790057021</v>
      </c>
      <c r="B7060" s="2">
        <f t="shared" si="990"/>
        <v>70.569999999999197</v>
      </c>
      <c r="C7060" s="428">
        <f t="shared" si="996"/>
        <v>70.569999999999993</v>
      </c>
      <c r="D7060" s="425">
        <f t="shared" si="991"/>
        <v>0.7057000779005782</v>
      </c>
      <c r="E7060" s="433">
        <f t="shared" si="997"/>
        <v>70.569999999999993</v>
      </c>
      <c r="F7060" s="430">
        <f t="shared" si="992"/>
        <v>0.70910158998828077</v>
      </c>
      <c r="G7060" s="439">
        <f t="shared" si="998"/>
        <v>70.569999999999993</v>
      </c>
      <c r="H7060" s="435">
        <f t="shared" si="993"/>
        <v>0.70910158998828077</v>
      </c>
      <c r="I7060" s="577">
        <f t="shared" si="998"/>
        <v>70.569999999999993</v>
      </c>
      <c r="J7060" s="573">
        <f t="shared" si="994"/>
        <v>1.075290124551872</v>
      </c>
    </row>
    <row r="7061" spans="1:10" x14ac:dyDescent="0.25">
      <c r="A7061">
        <f t="shared" si="995"/>
        <v>0.70580007777470188</v>
      </c>
      <c r="B7061" s="2">
        <f t="shared" si="990"/>
        <v>70.579999999999202</v>
      </c>
      <c r="C7061" s="428">
        <f t="shared" si="996"/>
        <v>70.58</v>
      </c>
      <c r="D7061" s="425">
        <f t="shared" si="991"/>
        <v>0.70580007777470977</v>
      </c>
      <c r="E7061" s="433">
        <f t="shared" si="997"/>
        <v>70.58</v>
      </c>
      <c r="F7061" s="430">
        <f t="shared" si="992"/>
        <v>0.70920006851120954</v>
      </c>
      <c r="G7061" s="439">
        <f t="shared" si="998"/>
        <v>70.58</v>
      </c>
      <c r="H7061" s="435">
        <f t="shared" si="993"/>
        <v>0.70920006851120954</v>
      </c>
      <c r="I7061" s="577">
        <f t="shared" si="998"/>
        <v>70.58</v>
      </c>
      <c r="J7061" s="573">
        <f t="shared" si="994"/>
        <v>1.0753764653706852</v>
      </c>
    </row>
    <row r="7062" spans="1:10" x14ac:dyDescent="0.25">
      <c r="A7062">
        <f t="shared" si="995"/>
        <v>0.70590007764904339</v>
      </c>
      <c r="B7062" s="2">
        <f t="shared" si="990"/>
        <v>70.589999999999208</v>
      </c>
      <c r="C7062" s="428">
        <f t="shared" si="996"/>
        <v>70.59</v>
      </c>
      <c r="D7062" s="425">
        <f t="shared" si="991"/>
        <v>0.70590007764905116</v>
      </c>
      <c r="E7062" s="433">
        <f t="shared" si="997"/>
        <v>70.59</v>
      </c>
      <c r="F7062" s="430">
        <f t="shared" si="992"/>
        <v>0.70929854776946255</v>
      </c>
      <c r="G7062" s="439">
        <f t="shared" si="998"/>
        <v>70.59</v>
      </c>
      <c r="H7062" s="435">
        <f t="shared" si="993"/>
        <v>0.70929854776946255</v>
      </c>
      <c r="I7062" s="577">
        <f t="shared" si="998"/>
        <v>70.59</v>
      </c>
      <c r="J7062" s="573">
        <f t="shared" si="994"/>
        <v>1.0754628071990835</v>
      </c>
    </row>
    <row r="7063" spans="1:10" x14ac:dyDescent="0.25">
      <c r="A7063">
        <f t="shared" si="995"/>
        <v>0.70600007752359417</v>
      </c>
      <c r="B7063" s="2">
        <f t="shared" si="990"/>
        <v>70.599999999999213</v>
      </c>
      <c r="C7063" s="428">
        <f t="shared" si="996"/>
        <v>70.599999999999994</v>
      </c>
      <c r="D7063" s="425">
        <f t="shared" si="991"/>
        <v>0.70600007752360205</v>
      </c>
      <c r="E7063" s="433">
        <f t="shared" si="997"/>
        <v>70.599999999999994</v>
      </c>
      <c r="F7063" s="430">
        <f t="shared" si="992"/>
        <v>0.70939702776266311</v>
      </c>
      <c r="G7063" s="439">
        <f t="shared" si="998"/>
        <v>70.599999999999994</v>
      </c>
      <c r="H7063" s="435">
        <f t="shared" si="993"/>
        <v>0.70939702776266311</v>
      </c>
      <c r="I7063" s="577">
        <f t="shared" si="998"/>
        <v>70.599999999999994</v>
      </c>
      <c r="J7063" s="573">
        <f t="shared" si="994"/>
        <v>1.0755491500369549</v>
      </c>
    </row>
    <row r="7064" spans="1:10" x14ac:dyDescent="0.25">
      <c r="A7064">
        <f t="shared" si="995"/>
        <v>0.70610007739835423</v>
      </c>
      <c r="B7064" s="2">
        <f t="shared" si="990"/>
        <v>70.609999999999218</v>
      </c>
      <c r="C7064" s="428">
        <f t="shared" si="996"/>
        <v>70.61</v>
      </c>
      <c r="D7064" s="425">
        <f t="shared" si="991"/>
        <v>0.706100077398362</v>
      </c>
      <c r="E7064" s="433">
        <f t="shared" si="997"/>
        <v>70.61</v>
      </c>
      <c r="F7064" s="430">
        <f t="shared" si="992"/>
        <v>0.70949550849043519</v>
      </c>
      <c r="G7064" s="439">
        <f t="shared" si="998"/>
        <v>70.61</v>
      </c>
      <c r="H7064" s="435">
        <f t="shared" si="993"/>
        <v>0.70949550849043519</v>
      </c>
      <c r="I7064" s="577">
        <f t="shared" si="998"/>
        <v>70.61</v>
      </c>
      <c r="J7064" s="573">
        <f t="shared" si="994"/>
        <v>1.0756354938841874</v>
      </c>
    </row>
    <row r="7065" spans="1:10" x14ac:dyDescent="0.25">
      <c r="A7065">
        <f t="shared" si="995"/>
        <v>0.70620007727332301</v>
      </c>
      <c r="B7065" s="2">
        <f t="shared" si="990"/>
        <v>70.619999999999223</v>
      </c>
      <c r="C7065" s="428">
        <f t="shared" si="996"/>
        <v>70.62</v>
      </c>
      <c r="D7065" s="425">
        <f t="shared" si="991"/>
        <v>0.70620007727333067</v>
      </c>
      <c r="E7065" s="433">
        <f t="shared" si="997"/>
        <v>70.62</v>
      </c>
      <c r="F7065" s="430">
        <f t="shared" si="992"/>
        <v>0.70959398995240208</v>
      </c>
      <c r="G7065" s="439">
        <f t="shared" si="998"/>
        <v>70.62</v>
      </c>
      <c r="H7065" s="435">
        <f t="shared" si="993"/>
        <v>0.70959398995240208</v>
      </c>
      <c r="I7065" s="577">
        <f t="shared" si="998"/>
        <v>70.62</v>
      </c>
      <c r="J7065" s="573">
        <f t="shared" si="994"/>
        <v>1.0757218387406697</v>
      </c>
    </row>
    <row r="7066" spans="1:10" x14ac:dyDescent="0.25">
      <c r="A7066">
        <f t="shared" si="995"/>
        <v>0.70630007714850007</v>
      </c>
      <c r="B7066" s="2">
        <f t="shared" si="990"/>
        <v>70.629999999999228</v>
      </c>
      <c r="C7066" s="428">
        <f t="shared" si="996"/>
        <v>70.63</v>
      </c>
      <c r="D7066" s="425">
        <f t="shared" si="991"/>
        <v>0.70630007714850784</v>
      </c>
      <c r="E7066" s="433">
        <f t="shared" si="997"/>
        <v>70.63</v>
      </c>
      <c r="F7066" s="430">
        <f t="shared" si="992"/>
        <v>0.70969247214818776</v>
      </c>
      <c r="G7066" s="439">
        <f t="shared" si="998"/>
        <v>70.63</v>
      </c>
      <c r="H7066" s="435">
        <f t="shared" si="993"/>
        <v>0.70969247214818776</v>
      </c>
      <c r="I7066" s="577">
        <f t="shared" si="998"/>
        <v>70.63</v>
      </c>
      <c r="J7066" s="573">
        <f t="shared" si="994"/>
        <v>1.075808184606289</v>
      </c>
    </row>
    <row r="7067" spans="1:10" x14ac:dyDescent="0.25">
      <c r="A7067">
        <f t="shared" si="995"/>
        <v>0.70640007702388519</v>
      </c>
      <c r="B7067" s="2">
        <f t="shared" si="990"/>
        <v>70.639999999999233</v>
      </c>
      <c r="C7067" s="428">
        <f t="shared" si="996"/>
        <v>70.64</v>
      </c>
      <c r="D7067" s="425">
        <f t="shared" si="991"/>
        <v>0.70640007702389296</v>
      </c>
      <c r="E7067" s="433">
        <f t="shared" si="997"/>
        <v>70.64</v>
      </c>
      <c r="F7067" s="430">
        <f t="shared" si="992"/>
        <v>0.70979095507741641</v>
      </c>
      <c r="G7067" s="439">
        <f t="shared" si="998"/>
        <v>70.64</v>
      </c>
      <c r="H7067" s="435">
        <f t="shared" si="993"/>
        <v>0.70979095507741641</v>
      </c>
      <c r="I7067" s="577">
        <f t="shared" si="998"/>
        <v>70.64</v>
      </c>
      <c r="J7067" s="573">
        <f t="shared" si="994"/>
        <v>1.0758945314809341</v>
      </c>
    </row>
    <row r="7068" spans="1:10" x14ac:dyDescent="0.25">
      <c r="A7068">
        <f t="shared" si="995"/>
        <v>0.70650007689947802</v>
      </c>
      <c r="B7068" s="2">
        <f t="shared" si="990"/>
        <v>70.649999999999238</v>
      </c>
      <c r="C7068" s="428">
        <f t="shared" si="996"/>
        <v>70.650000000000006</v>
      </c>
      <c r="D7068" s="425">
        <f t="shared" si="991"/>
        <v>0.7065000768994858</v>
      </c>
      <c r="E7068" s="433">
        <f t="shared" si="997"/>
        <v>70.650000000000006</v>
      </c>
      <c r="F7068" s="430">
        <f t="shared" si="992"/>
        <v>0.70988943873971244</v>
      </c>
      <c r="G7068" s="439">
        <f t="shared" si="998"/>
        <v>70.650000000000006</v>
      </c>
      <c r="H7068" s="435">
        <f t="shared" si="993"/>
        <v>0.70988943873971244</v>
      </c>
      <c r="I7068" s="577">
        <f t="shared" si="998"/>
        <v>70.650000000000006</v>
      </c>
      <c r="J7068" s="573">
        <f t="shared" si="994"/>
        <v>1.0759808793644929</v>
      </c>
    </row>
    <row r="7069" spans="1:10" x14ac:dyDescent="0.25">
      <c r="A7069">
        <f t="shared" si="995"/>
        <v>0.70660007677527814</v>
      </c>
      <c r="B7069" s="2">
        <f t="shared" si="990"/>
        <v>70.659999999999243</v>
      </c>
      <c r="C7069" s="428">
        <f t="shared" si="996"/>
        <v>70.66</v>
      </c>
      <c r="D7069" s="425">
        <f t="shared" si="991"/>
        <v>0.70660007677528569</v>
      </c>
      <c r="E7069" s="433">
        <f t="shared" si="997"/>
        <v>70.66</v>
      </c>
      <c r="F7069" s="430">
        <f t="shared" si="992"/>
        <v>0.70998792313470027</v>
      </c>
      <c r="G7069" s="439">
        <f t="shared" si="998"/>
        <v>70.66</v>
      </c>
      <c r="H7069" s="435">
        <f t="shared" si="993"/>
        <v>0.70998792313470027</v>
      </c>
      <c r="I7069" s="577">
        <f t="shared" si="998"/>
        <v>70.66</v>
      </c>
      <c r="J7069" s="573">
        <f t="shared" si="994"/>
        <v>1.0760672282568535</v>
      </c>
    </row>
    <row r="7070" spans="1:10" x14ac:dyDescent="0.25">
      <c r="A7070">
        <f t="shared" si="995"/>
        <v>0.7067000766512852</v>
      </c>
      <c r="B7070" s="2">
        <f t="shared" si="990"/>
        <v>70.669999999999249</v>
      </c>
      <c r="C7070" s="428">
        <f t="shared" si="996"/>
        <v>70.67</v>
      </c>
      <c r="D7070" s="425">
        <f t="shared" si="991"/>
        <v>0.70670007665129275</v>
      </c>
      <c r="E7070" s="433">
        <f t="shared" si="997"/>
        <v>70.67</v>
      </c>
      <c r="F7070" s="430">
        <f t="shared" si="992"/>
        <v>0.71008640826200475</v>
      </c>
      <c r="G7070" s="439">
        <f t="shared" si="998"/>
        <v>70.67</v>
      </c>
      <c r="H7070" s="435">
        <f t="shared" si="993"/>
        <v>0.71008640826200475</v>
      </c>
      <c r="I7070" s="577">
        <f t="shared" si="998"/>
        <v>70.67</v>
      </c>
      <c r="J7070" s="573">
        <f t="shared" si="994"/>
        <v>1.0761535781579044</v>
      </c>
    </row>
    <row r="7071" spans="1:10" x14ac:dyDescent="0.25">
      <c r="A7071">
        <f t="shared" si="995"/>
        <v>0.70680007652749888</v>
      </c>
      <c r="B7071" s="2">
        <f t="shared" si="990"/>
        <v>70.679999999999254</v>
      </c>
      <c r="C7071" s="428">
        <f t="shared" si="996"/>
        <v>70.680000000000007</v>
      </c>
      <c r="D7071" s="425">
        <f t="shared" si="991"/>
        <v>0.70680007652750654</v>
      </c>
      <c r="E7071" s="433">
        <f t="shared" si="997"/>
        <v>70.680000000000007</v>
      </c>
      <c r="F7071" s="430">
        <f t="shared" si="992"/>
        <v>0.71018489412125063</v>
      </c>
      <c r="G7071" s="439">
        <f t="shared" si="998"/>
        <v>70.680000000000007</v>
      </c>
      <c r="H7071" s="435">
        <f t="shared" si="993"/>
        <v>0.71018489412125063</v>
      </c>
      <c r="I7071" s="577">
        <f t="shared" si="998"/>
        <v>70.680000000000007</v>
      </c>
      <c r="J7071" s="573">
        <f t="shared" si="994"/>
        <v>1.0762399290675337</v>
      </c>
    </row>
    <row r="7072" spans="1:10" x14ac:dyDescent="0.25">
      <c r="A7072">
        <f t="shared" si="995"/>
        <v>0.70690007640391894</v>
      </c>
      <c r="B7072" s="2">
        <f t="shared" ref="B7072:B7135" si="999">B7071+0.01</f>
        <v>70.689999999999259</v>
      </c>
      <c r="C7072" s="428">
        <f t="shared" si="996"/>
        <v>70.69</v>
      </c>
      <c r="D7072" s="425">
        <f t="shared" si="991"/>
        <v>0.70690007640392627</v>
      </c>
      <c r="E7072" s="433">
        <f t="shared" si="997"/>
        <v>70.69</v>
      </c>
      <c r="F7072" s="430">
        <f t="shared" si="992"/>
        <v>0.71028338071206287</v>
      </c>
      <c r="G7072" s="439">
        <f t="shared" si="998"/>
        <v>70.69</v>
      </c>
      <c r="H7072" s="435">
        <f t="shared" si="993"/>
        <v>0.71028338071206287</v>
      </c>
      <c r="I7072" s="577">
        <f t="shared" si="998"/>
        <v>70.69</v>
      </c>
      <c r="J7072" s="573">
        <f t="shared" si="994"/>
        <v>1.0763262809856293</v>
      </c>
    </row>
    <row r="7073" spans="1:10" x14ac:dyDescent="0.25">
      <c r="A7073">
        <f t="shared" si="995"/>
        <v>0.70700007628054462</v>
      </c>
      <c r="B7073" s="2">
        <f t="shared" si="999"/>
        <v>70.699999999999264</v>
      </c>
      <c r="C7073" s="428">
        <f t="shared" si="996"/>
        <v>70.7</v>
      </c>
      <c r="D7073" s="425">
        <f t="shared" si="991"/>
        <v>0.70700007628055195</v>
      </c>
      <c r="E7073" s="433">
        <f t="shared" si="997"/>
        <v>70.7</v>
      </c>
      <c r="F7073" s="430">
        <f t="shared" si="992"/>
        <v>0.71038186803406722</v>
      </c>
      <c r="G7073" s="439">
        <f t="shared" si="998"/>
        <v>70.7</v>
      </c>
      <c r="H7073" s="435">
        <f t="shared" si="993"/>
        <v>0.71038186803406722</v>
      </c>
      <c r="I7073" s="577">
        <f t="shared" si="998"/>
        <v>70.7</v>
      </c>
      <c r="J7073" s="573">
        <f t="shared" si="994"/>
        <v>1.0764126339120799</v>
      </c>
    </row>
    <row r="7074" spans="1:10" x14ac:dyDescent="0.25">
      <c r="A7074">
        <f t="shared" si="995"/>
        <v>0.70710007615737591</v>
      </c>
      <c r="B7074" s="2">
        <f t="shared" si="999"/>
        <v>70.709999999999269</v>
      </c>
      <c r="C7074" s="428">
        <f t="shared" si="996"/>
        <v>70.709999999999994</v>
      </c>
      <c r="D7074" s="425">
        <f t="shared" si="991"/>
        <v>0.70710007615738324</v>
      </c>
      <c r="E7074" s="433">
        <f t="shared" si="997"/>
        <v>70.709999999999994</v>
      </c>
      <c r="F7074" s="430">
        <f t="shared" si="992"/>
        <v>0.71048035608688875</v>
      </c>
      <c r="G7074" s="439">
        <f t="shared" si="998"/>
        <v>70.709999999999994</v>
      </c>
      <c r="H7074" s="435">
        <f t="shared" si="993"/>
        <v>0.71048035608688875</v>
      </c>
      <c r="I7074" s="577">
        <f t="shared" si="998"/>
        <v>70.709999999999994</v>
      </c>
      <c r="J7074" s="573">
        <f t="shared" si="994"/>
        <v>1.0764989878467732</v>
      </c>
    </row>
    <row r="7075" spans="1:10" x14ac:dyDescent="0.25">
      <c r="A7075">
        <f t="shared" si="995"/>
        <v>0.70720007603441259</v>
      </c>
      <c r="B7075" s="2">
        <f t="shared" si="999"/>
        <v>70.719999999999274</v>
      </c>
      <c r="C7075" s="428">
        <f t="shared" si="996"/>
        <v>70.72</v>
      </c>
      <c r="D7075" s="425">
        <f t="shared" si="991"/>
        <v>0.70720007603441981</v>
      </c>
      <c r="E7075" s="433">
        <f t="shared" si="997"/>
        <v>70.72</v>
      </c>
      <c r="F7075" s="430">
        <f t="shared" si="992"/>
        <v>0.71057884487015355</v>
      </c>
      <c r="G7075" s="439">
        <f t="shared" si="998"/>
        <v>70.72</v>
      </c>
      <c r="H7075" s="435">
        <f t="shared" si="993"/>
        <v>0.71057884487015355</v>
      </c>
      <c r="I7075" s="577">
        <f t="shared" si="998"/>
        <v>70.72</v>
      </c>
      <c r="J7075" s="573">
        <f t="shared" si="994"/>
        <v>1.0765853427895982</v>
      </c>
    </row>
    <row r="7076" spans="1:10" x14ac:dyDescent="0.25">
      <c r="A7076">
        <f t="shared" si="995"/>
        <v>0.70730007591165389</v>
      </c>
      <c r="B7076" s="2">
        <f t="shared" si="999"/>
        <v>70.729999999999279</v>
      </c>
      <c r="C7076" s="428">
        <f t="shared" si="996"/>
        <v>70.73</v>
      </c>
      <c r="D7076" s="425">
        <f t="shared" si="991"/>
        <v>0.70730007591166122</v>
      </c>
      <c r="E7076" s="433">
        <f t="shared" si="997"/>
        <v>70.73</v>
      </c>
      <c r="F7076" s="430">
        <f t="shared" si="992"/>
        <v>0.71067733438348724</v>
      </c>
      <c r="G7076" s="439">
        <f t="shared" si="998"/>
        <v>70.73</v>
      </c>
      <c r="H7076" s="435">
        <f t="shared" si="993"/>
        <v>0.71067733438348724</v>
      </c>
      <c r="I7076" s="577">
        <f t="shared" si="998"/>
        <v>70.73</v>
      </c>
      <c r="J7076" s="573">
        <f t="shared" si="994"/>
        <v>1.0766716987404426</v>
      </c>
    </row>
    <row r="7077" spans="1:10" x14ac:dyDescent="0.25">
      <c r="A7077">
        <f t="shared" si="995"/>
        <v>0.7074000757890998</v>
      </c>
      <c r="B7077" s="2">
        <f t="shared" si="999"/>
        <v>70.739999999999284</v>
      </c>
      <c r="C7077" s="428">
        <f t="shared" si="996"/>
        <v>70.739999999999995</v>
      </c>
      <c r="D7077" s="425">
        <f t="shared" si="991"/>
        <v>0.70740007578910691</v>
      </c>
      <c r="E7077" s="433">
        <f t="shared" si="997"/>
        <v>70.739999999999995</v>
      </c>
      <c r="F7077" s="430">
        <f t="shared" si="992"/>
        <v>0.71077582462651612</v>
      </c>
      <c r="G7077" s="439">
        <f t="shared" si="998"/>
        <v>70.739999999999995</v>
      </c>
      <c r="H7077" s="435">
        <f t="shared" si="993"/>
        <v>0.71077582462651612</v>
      </c>
      <c r="I7077" s="577">
        <f t="shared" si="998"/>
        <v>70.739999999999995</v>
      </c>
      <c r="J7077" s="573">
        <f t="shared" si="994"/>
        <v>1.0767580556991949</v>
      </c>
    </row>
    <row r="7078" spans="1:10" x14ac:dyDescent="0.25">
      <c r="A7078">
        <f t="shared" si="995"/>
        <v>0.70750007566674966</v>
      </c>
      <c r="B7078" s="2">
        <f t="shared" si="999"/>
        <v>70.749999999999289</v>
      </c>
      <c r="C7078" s="428">
        <f t="shared" si="996"/>
        <v>70.75</v>
      </c>
      <c r="D7078" s="425">
        <f t="shared" si="991"/>
        <v>0.70750007566675677</v>
      </c>
      <c r="E7078" s="433">
        <f t="shared" si="997"/>
        <v>70.75</v>
      </c>
      <c r="F7078" s="430">
        <f t="shared" si="992"/>
        <v>0.71087431559886638</v>
      </c>
      <c r="G7078" s="439">
        <f t="shared" si="998"/>
        <v>70.75</v>
      </c>
      <c r="H7078" s="435">
        <f t="shared" si="993"/>
        <v>0.71087431559886638</v>
      </c>
      <c r="I7078" s="577">
        <f t="shared" si="998"/>
        <v>70.75</v>
      </c>
      <c r="J7078" s="573">
        <f t="shared" si="994"/>
        <v>1.0768444136657436</v>
      </c>
    </row>
    <row r="7079" spans="1:10" x14ac:dyDescent="0.25">
      <c r="A7079">
        <f t="shared" si="995"/>
        <v>0.70760007554460358</v>
      </c>
      <c r="B7079" s="2">
        <f t="shared" si="999"/>
        <v>70.759999999999295</v>
      </c>
      <c r="C7079" s="428">
        <f t="shared" si="996"/>
        <v>70.760000000000005</v>
      </c>
      <c r="D7079" s="425">
        <f t="shared" si="991"/>
        <v>0.70760007554461068</v>
      </c>
      <c r="E7079" s="433">
        <f t="shared" si="997"/>
        <v>70.760000000000005</v>
      </c>
      <c r="F7079" s="430">
        <f t="shared" si="992"/>
        <v>0.71097280730016454</v>
      </c>
      <c r="G7079" s="439">
        <f t="shared" si="998"/>
        <v>70.760000000000005</v>
      </c>
      <c r="H7079" s="435">
        <f t="shared" si="993"/>
        <v>0.71097280730016454</v>
      </c>
      <c r="I7079" s="577">
        <f t="shared" si="998"/>
        <v>70.760000000000005</v>
      </c>
      <c r="J7079" s="573">
        <f t="shared" si="994"/>
        <v>1.0769307726399764</v>
      </c>
    </row>
    <row r="7080" spans="1:10" x14ac:dyDescent="0.25">
      <c r="A7080">
        <f t="shared" si="995"/>
        <v>0.70770007542266067</v>
      </c>
      <c r="B7080" s="2">
        <f t="shared" si="999"/>
        <v>70.7699999999993</v>
      </c>
      <c r="C7080" s="428">
        <f t="shared" si="996"/>
        <v>70.77</v>
      </c>
      <c r="D7080" s="425">
        <f t="shared" si="991"/>
        <v>0.70770007542266766</v>
      </c>
      <c r="E7080" s="433">
        <f t="shared" si="997"/>
        <v>70.77</v>
      </c>
      <c r="F7080" s="430">
        <f t="shared" si="992"/>
        <v>0.71107129973003735</v>
      </c>
      <c r="G7080" s="439">
        <f t="shared" si="998"/>
        <v>70.77</v>
      </c>
      <c r="H7080" s="435">
        <f t="shared" si="993"/>
        <v>0.71107129973003735</v>
      </c>
      <c r="I7080" s="577">
        <f t="shared" si="998"/>
        <v>70.77</v>
      </c>
      <c r="J7080" s="573">
        <f t="shared" si="994"/>
        <v>1.0770171326217821</v>
      </c>
    </row>
    <row r="7081" spans="1:10" x14ac:dyDescent="0.25">
      <c r="A7081">
        <f t="shared" si="995"/>
        <v>0.70780007530092093</v>
      </c>
      <c r="B7081" s="2">
        <f t="shared" si="999"/>
        <v>70.779999999999305</v>
      </c>
      <c r="C7081" s="428">
        <f t="shared" si="996"/>
        <v>70.78</v>
      </c>
      <c r="D7081" s="425">
        <f t="shared" si="991"/>
        <v>0.70780007530092792</v>
      </c>
      <c r="E7081" s="433">
        <f t="shared" si="997"/>
        <v>70.78</v>
      </c>
      <c r="F7081" s="430">
        <f t="shared" si="992"/>
        <v>0.71116979288811177</v>
      </c>
      <c r="G7081" s="439">
        <f t="shared" si="998"/>
        <v>70.78</v>
      </c>
      <c r="H7081" s="435">
        <f t="shared" si="993"/>
        <v>0.71116979288811177</v>
      </c>
      <c r="I7081" s="577">
        <f t="shared" si="998"/>
        <v>70.78</v>
      </c>
      <c r="J7081" s="573">
        <f t="shared" si="994"/>
        <v>1.0771034936110495</v>
      </c>
    </row>
    <row r="7082" spans="1:10" x14ac:dyDescent="0.25">
      <c r="A7082">
        <f t="shared" si="995"/>
        <v>0.70790007517938391</v>
      </c>
      <c r="B7082" s="2">
        <f t="shared" si="999"/>
        <v>70.78999999999931</v>
      </c>
      <c r="C7082" s="428">
        <f t="shared" si="996"/>
        <v>70.790000000000006</v>
      </c>
      <c r="D7082" s="425">
        <f t="shared" si="991"/>
        <v>0.70790007517939102</v>
      </c>
      <c r="E7082" s="433">
        <f t="shared" si="997"/>
        <v>70.790000000000006</v>
      </c>
      <c r="F7082" s="430">
        <f t="shared" si="992"/>
        <v>0.71126828677401477</v>
      </c>
      <c r="G7082" s="439">
        <f t="shared" si="998"/>
        <v>70.790000000000006</v>
      </c>
      <c r="H7082" s="435">
        <f t="shared" si="993"/>
        <v>0.71126828677401477</v>
      </c>
      <c r="I7082" s="577">
        <f t="shared" si="998"/>
        <v>70.790000000000006</v>
      </c>
      <c r="J7082" s="573">
        <f t="shared" si="994"/>
        <v>1.0771898556076664</v>
      </c>
    </row>
    <row r="7083" spans="1:10" x14ac:dyDescent="0.25">
      <c r="A7083">
        <f t="shared" si="995"/>
        <v>0.70800007505804929</v>
      </c>
      <c r="B7083" s="2">
        <f t="shared" si="999"/>
        <v>70.799999999999315</v>
      </c>
      <c r="C7083" s="428">
        <f t="shared" si="996"/>
        <v>70.8</v>
      </c>
      <c r="D7083" s="425">
        <f t="shared" si="991"/>
        <v>0.70800007505805618</v>
      </c>
      <c r="E7083" s="433">
        <f t="shared" si="997"/>
        <v>70.8</v>
      </c>
      <c r="F7083" s="430">
        <f t="shared" si="992"/>
        <v>0.71136678138737353</v>
      </c>
      <c r="G7083" s="439">
        <f t="shared" si="998"/>
        <v>70.8</v>
      </c>
      <c r="H7083" s="435">
        <f t="shared" si="993"/>
        <v>0.71136678138737353</v>
      </c>
      <c r="I7083" s="577">
        <f t="shared" si="998"/>
        <v>70.8</v>
      </c>
      <c r="J7083" s="573">
        <f t="shared" si="994"/>
        <v>1.0772762186115215</v>
      </c>
    </row>
    <row r="7084" spans="1:10" x14ac:dyDescent="0.25">
      <c r="A7084">
        <f t="shared" si="995"/>
        <v>0.70810007493691685</v>
      </c>
      <c r="B7084" s="2">
        <f t="shared" si="999"/>
        <v>70.80999999999932</v>
      </c>
      <c r="C7084" s="428">
        <f t="shared" si="996"/>
        <v>70.81</v>
      </c>
      <c r="D7084" s="425">
        <f t="shared" si="991"/>
        <v>0.70810007493692362</v>
      </c>
      <c r="E7084" s="433">
        <f t="shared" si="997"/>
        <v>70.81</v>
      </c>
      <c r="F7084" s="430">
        <f t="shared" si="992"/>
        <v>0.71146527672781601</v>
      </c>
      <c r="G7084" s="439">
        <f t="shared" si="998"/>
        <v>70.81</v>
      </c>
      <c r="H7084" s="435">
        <f t="shared" si="993"/>
        <v>0.71146527672781601</v>
      </c>
      <c r="I7084" s="577">
        <f t="shared" si="998"/>
        <v>70.81</v>
      </c>
      <c r="J7084" s="573">
        <f t="shared" si="994"/>
        <v>1.0773625826225031</v>
      </c>
    </row>
    <row r="7085" spans="1:10" x14ac:dyDescent="0.25">
      <c r="A7085">
        <f t="shared" si="995"/>
        <v>0.7082000748159859</v>
      </c>
      <c r="B7085" s="2">
        <f t="shared" si="999"/>
        <v>70.819999999999325</v>
      </c>
      <c r="C7085" s="428">
        <f t="shared" si="996"/>
        <v>70.819999999999993</v>
      </c>
      <c r="D7085" s="425">
        <f t="shared" si="991"/>
        <v>0.70820007481599256</v>
      </c>
      <c r="E7085" s="433">
        <f t="shared" si="997"/>
        <v>70.819999999999993</v>
      </c>
      <c r="F7085" s="430">
        <f t="shared" si="992"/>
        <v>0.7115637727949693</v>
      </c>
      <c r="G7085" s="439">
        <f t="shared" si="998"/>
        <v>70.819999999999993</v>
      </c>
      <c r="H7085" s="435">
        <f t="shared" si="993"/>
        <v>0.7115637727949693</v>
      </c>
      <c r="I7085" s="577">
        <f t="shared" si="998"/>
        <v>70.819999999999993</v>
      </c>
      <c r="J7085" s="573">
        <f t="shared" si="994"/>
        <v>1.0774489476404991</v>
      </c>
    </row>
    <row r="7086" spans="1:10" x14ac:dyDescent="0.25">
      <c r="A7086">
        <f t="shared" si="995"/>
        <v>0.70830007469525635</v>
      </c>
      <c r="B7086" s="2">
        <f t="shared" si="999"/>
        <v>70.82999999999933</v>
      </c>
      <c r="C7086" s="428">
        <f t="shared" si="996"/>
        <v>70.83</v>
      </c>
      <c r="D7086" s="425">
        <f t="shared" si="991"/>
        <v>0.70830007469526313</v>
      </c>
      <c r="E7086" s="433">
        <f t="shared" si="997"/>
        <v>70.83</v>
      </c>
      <c r="F7086" s="430">
        <f t="shared" si="992"/>
        <v>0.71166226958846179</v>
      </c>
      <c r="G7086" s="439">
        <f t="shared" si="998"/>
        <v>70.83</v>
      </c>
      <c r="H7086" s="435">
        <f t="shared" si="993"/>
        <v>0.71166226958846179</v>
      </c>
      <c r="I7086" s="577">
        <f t="shared" si="998"/>
        <v>70.83</v>
      </c>
      <c r="J7086" s="573">
        <f t="shared" si="994"/>
        <v>1.0775353136653989</v>
      </c>
    </row>
    <row r="7087" spans="1:10" x14ac:dyDescent="0.25">
      <c r="A7087">
        <f t="shared" si="995"/>
        <v>0.70840007457472787</v>
      </c>
      <c r="B7087" s="2">
        <f t="shared" si="999"/>
        <v>70.839999999999336</v>
      </c>
      <c r="C7087" s="428">
        <f t="shared" si="996"/>
        <v>70.84</v>
      </c>
      <c r="D7087" s="425">
        <f t="shared" si="991"/>
        <v>0.70840007457473453</v>
      </c>
      <c r="E7087" s="433">
        <f t="shared" si="997"/>
        <v>70.84</v>
      </c>
      <c r="F7087" s="430">
        <f t="shared" si="992"/>
        <v>0.71176076710792135</v>
      </c>
      <c r="G7087" s="439">
        <f t="shared" si="998"/>
        <v>70.84</v>
      </c>
      <c r="H7087" s="435">
        <f t="shared" si="993"/>
        <v>0.71176076710792135</v>
      </c>
      <c r="I7087" s="577">
        <f t="shared" si="998"/>
        <v>70.84</v>
      </c>
      <c r="J7087" s="573">
        <f t="shared" si="994"/>
        <v>1.0776216806970906</v>
      </c>
    </row>
    <row r="7088" spans="1:10" x14ac:dyDescent="0.25">
      <c r="A7088">
        <f t="shared" si="995"/>
        <v>0.70850007445439989</v>
      </c>
      <c r="B7088" s="2">
        <f t="shared" si="999"/>
        <v>70.849999999999341</v>
      </c>
      <c r="C7088" s="428">
        <f t="shared" si="996"/>
        <v>70.849999999999994</v>
      </c>
      <c r="D7088" s="425">
        <f t="shared" si="991"/>
        <v>0.70850007445440644</v>
      </c>
      <c r="E7088" s="433">
        <f t="shared" si="997"/>
        <v>70.849999999999994</v>
      </c>
      <c r="F7088" s="430">
        <f t="shared" si="992"/>
        <v>0.71185926535297628</v>
      </c>
      <c r="G7088" s="439">
        <f t="shared" si="998"/>
        <v>70.849999999999994</v>
      </c>
      <c r="H7088" s="435">
        <f t="shared" si="993"/>
        <v>0.71185926535297628</v>
      </c>
      <c r="I7088" s="577">
        <f t="shared" si="998"/>
        <v>70.849999999999994</v>
      </c>
      <c r="J7088" s="573">
        <f t="shared" si="994"/>
        <v>1.0777080487354624</v>
      </c>
    </row>
    <row r="7089" spans="1:10" x14ac:dyDescent="0.25">
      <c r="A7089">
        <f t="shared" si="995"/>
        <v>0.7086000743342723</v>
      </c>
      <c r="B7089" s="2">
        <f t="shared" si="999"/>
        <v>70.859999999999346</v>
      </c>
      <c r="C7089" s="428">
        <f t="shared" si="996"/>
        <v>70.86</v>
      </c>
      <c r="D7089" s="425">
        <f t="shared" si="991"/>
        <v>0.70860007433427885</v>
      </c>
      <c r="E7089" s="433">
        <f t="shared" si="997"/>
        <v>70.86</v>
      </c>
      <c r="F7089" s="430">
        <f t="shared" si="992"/>
        <v>0.71195776432325497</v>
      </c>
      <c r="G7089" s="439">
        <f t="shared" si="998"/>
        <v>70.86</v>
      </c>
      <c r="H7089" s="435">
        <f t="shared" si="993"/>
        <v>0.71195776432325497</v>
      </c>
      <c r="I7089" s="577">
        <f t="shared" si="998"/>
        <v>70.86</v>
      </c>
      <c r="J7089" s="573">
        <f t="shared" si="994"/>
        <v>1.0777944177804031</v>
      </c>
    </row>
    <row r="7090" spans="1:10" x14ac:dyDescent="0.25">
      <c r="A7090">
        <f t="shared" si="995"/>
        <v>0.70870007421434467</v>
      </c>
      <c r="B7090" s="2">
        <f t="shared" si="999"/>
        <v>70.869999999999351</v>
      </c>
      <c r="C7090" s="428">
        <f t="shared" si="996"/>
        <v>70.87</v>
      </c>
      <c r="D7090" s="425">
        <f t="shared" si="991"/>
        <v>0.70870007421435133</v>
      </c>
      <c r="E7090" s="433">
        <f t="shared" si="997"/>
        <v>70.87</v>
      </c>
      <c r="F7090" s="430">
        <f t="shared" si="992"/>
        <v>0.71205626401838629</v>
      </c>
      <c r="G7090" s="439">
        <f t="shared" si="998"/>
        <v>70.87</v>
      </c>
      <c r="H7090" s="435">
        <f t="shared" si="993"/>
        <v>0.71205626401838629</v>
      </c>
      <c r="I7090" s="577">
        <f t="shared" si="998"/>
        <v>70.87</v>
      </c>
      <c r="J7090" s="573">
        <f t="shared" si="994"/>
        <v>1.0778807878318015</v>
      </c>
    </row>
    <row r="7091" spans="1:10" x14ac:dyDescent="0.25">
      <c r="A7091">
        <f t="shared" si="995"/>
        <v>0.70880007409461676</v>
      </c>
      <c r="B7091" s="2">
        <f t="shared" si="999"/>
        <v>70.879999999999356</v>
      </c>
      <c r="C7091" s="428">
        <f t="shared" si="996"/>
        <v>70.88</v>
      </c>
      <c r="D7091" s="425">
        <f t="shared" si="991"/>
        <v>0.70880007409462309</v>
      </c>
      <c r="E7091" s="433">
        <f t="shared" si="997"/>
        <v>70.88</v>
      </c>
      <c r="F7091" s="430">
        <f t="shared" si="992"/>
        <v>0.71215476443799886</v>
      </c>
      <c r="G7091" s="439">
        <f t="shared" si="998"/>
        <v>70.88</v>
      </c>
      <c r="H7091" s="435">
        <f t="shared" si="993"/>
        <v>0.71215476443799886</v>
      </c>
      <c r="I7091" s="577">
        <f t="shared" si="998"/>
        <v>70.88</v>
      </c>
      <c r="J7091" s="573">
        <f t="shared" si="994"/>
        <v>1.077967158889545</v>
      </c>
    </row>
    <row r="7092" spans="1:10" x14ac:dyDescent="0.25">
      <c r="A7092">
        <f t="shared" si="995"/>
        <v>0.70890007397508803</v>
      </c>
      <c r="B7092" s="2">
        <f t="shared" si="999"/>
        <v>70.889999999999361</v>
      </c>
      <c r="C7092" s="428">
        <f t="shared" si="996"/>
        <v>70.89</v>
      </c>
      <c r="D7092" s="425">
        <f t="shared" si="991"/>
        <v>0.70890007397509447</v>
      </c>
      <c r="E7092" s="433">
        <f t="shared" si="997"/>
        <v>70.89</v>
      </c>
      <c r="F7092" s="430">
        <f t="shared" si="992"/>
        <v>0.71225326558172208</v>
      </c>
      <c r="G7092" s="439">
        <f t="shared" si="998"/>
        <v>70.89</v>
      </c>
      <c r="H7092" s="435">
        <f t="shared" si="993"/>
        <v>0.71225326558172208</v>
      </c>
      <c r="I7092" s="577">
        <f t="shared" si="998"/>
        <v>70.89</v>
      </c>
      <c r="J7092" s="573">
        <f t="shared" si="994"/>
        <v>1.0780535309535237</v>
      </c>
    </row>
    <row r="7093" spans="1:10" x14ac:dyDescent="0.25">
      <c r="A7093">
        <f t="shared" si="995"/>
        <v>0.70900007385575825</v>
      </c>
      <c r="B7093" s="2">
        <f t="shared" si="999"/>
        <v>70.899999999999366</v>
      </c>
      <c r="C7093" s="428">
        <f t="shared" si="996"/>
        <v>70.900000000000006</v>
      </c>
      <c r="D7093" s="425">
        <f t="shared" si="991"/>
        <v>0.70900007385576469</v>
      </c>
      <c r="E7093" s="433">
        <f t="shared" si="997"/>
        <v>70.900000000000006</v>
      </c>
      <c r="F7093" s="430">
        <f t="shared" si="992"/>
        <v>0.71235176744918505</v>
      </c>
      <c r="G7093" s="439">
        <f t="shared" si="998"/>
        <v>70.900000000000006</v>
      </c>
      <c r="H7093" s="435">
        <f t="shared" si="993"/>
        <v>0.71235176744918505</v>
      </c>
      <c r="I7093" s="577">
        <f t="shared" si="998"/>
        <v>70.900000000000006</v>
      </c>
      <c r="J7093" s="573">
        <f t="shared" si="994"/>
        <v>1.078139904023625</v>
      </c>
    </row>
    <row r="7094" spans="1:10" x14ac:dyDescent="0.25">
      <c r="A7094">
        <f t="shared" si="995"/>
        <v>0.70910007373662709</v>
      </c>
      <c r="B7094" s="2">
        <f t="shared" si="999"/>
        <v>70.909999999999371</v>
      </c>
      <c r="C7094" s="428">
        <f t="shared" si="996"/>
        <v>70.91</v>
      </c>
      <c r="D7094" s="425">
        <f t="shared" si="991"/>
        <v>0.70910007373663331</v>
      </c>
      <c r="E7094" s="433">
        <f t="shared" si="997"/>
        <v>70.91</v>
      </c>
      <c r="F7094" s="430">
        <f t="shared" si="992"/>
        <v>0.71245027004001737</v>
      </c>
      <c r="G7094" s="439">
        <f t="shared" si="998"/>
        <v>70.91</v>
      </c>
      <c r="H7094" s="435">
        <f t="shared" si="993"/>
        <v>0.71245027004001737</v>
      </c>
      <c r="I7094" s="577">
        <f t="shared" si="998"/>
        <v>70.91</v>
      </c>
      <c r="J7094" s="573">
        <f t="shared" si="994"/>
        <v>1.0782262780997378</v>
      </c>
    </row>
    <row r="7095" spans="1:10" x14ac:dyDescent="0.25">
      <c r="A7095">
        <f t="shared" si="995"/>
        <v>0.70920007361769422</v>
      </c>
      <c r="B7095" s="2">
        <f t="shared" si="999"/>
        <v>70.919999999999376</v>
      </c>
      <c r="C7095" s="428">
        <f t="shared" si="996"/>
        <v>70.92</v>
      </c>
      <c r="D7095" s="425">
        <f t="shared" si="991"/>
        <v>0.70920007361770054</v>
      </c>
      <c r="E7095" s="433">
        <f t="shared" si="997"/>
        <v>70.92</v>
      </c>
      <c r="F7095" s="430">
        <f t="shared" si="992"/>
        <v>0.71254877335384836</v>
      </c>
      <c r="G7095" s="439">
        <f t="shared" si="998"/>
        <v>70.92</v>
      </c>
      <c r="H7095" s="435">
        <f t="shared" si="993"/>
        <v>0.71254877335384836</v>
      </c>
      <c r="I7095" s="577">
        <f t="shared" si="998"/>
        <v>70.92</v>
      </c>
      <c r="J7095" s="573">
        <f t="shared" si="994"/>
        <v>1.0783126531817511</v>
      </c>
    </row>
    <row r="7096" spans="1:10" x14ac:dyDescent="0.25">
      <c r="A7096">
        <f t="shared" si="995"/>
        <v>0.70930007349895918</v>
      </c>
      <c r="B7096" s="2">
        <f t="shared" si="999"/>
        <v>70.929999999999382</v>
      </c>
      <c r="C7096" s="428">
        <f t="shared" si="996"/>
        <v>70.930000000000007</v>
      </c>
      <c r="D7096" s="425">
        <f t="shared" si="991"/>
        <v>0.70930007349896562</v>
      </c>
      <c r="E7096" s="433">
        <f t="shared" si="997"/>
        <v>70.930000000000007</v>
      </c>
      <c r="F7096" s="430">
        <f t="shared" si="992"/>
        <v>0.7126472773903082</v>
      </c>
      <c r="G7096" s="439">
        <f t="shared" si="998"/>
        <v>70.930000000000007</v>
      </c>
      <c r="H7096" s="435">
        <f t="shared" si="993"/>
        <v>0.7126472773903082</v>
      </c>
      <c r="I7096" s="577">
        <f t="shared" si="998"/>
        <v>70.930000000000007</v>
      </c>
      <c r="J7096" s="573">
        <f t="shared" si="994"/>
        <v>1.0783990292695531</v>
      </c>
    </row>
    <row r="7097" spans="1:10" x14ac:dyDescent="0.25">
      <c r="A7097">
        <f t="shared" si="995"/>
        <v>0.70940007338042177</v>
      </c>
      <c r="B7097" s="2">
        <f t="shared" si="999"/>
        <v>70.939999999999387</v>
      </c>
      <c r="C7097" s="428">
        <f t="shared" si="996"/>
        <v>70.94</v>
      </c>
      <c r="D7097" s="425">
        <f t="shared" si="991"/>
        <v>0.70940007338042799</v>
      </c>
      <c r="E7097" s="433">
        <f t="shared" si="997"/>
        <v>70.94</v>
      </c>
      <c r="F7097" s="430">
        <f t="shared" si="992"/>
        <v>0.71274578214902673</v>
      </c>
      <c r="G7097" s="439">
        <f t="shared" si="998"/>
        <v>70.94</v>
      </c>
      <c r="H7097" s="435">
        <f t="shared" si="993"/>
        <v>0.71274578214902673</v>
      </c>
      <c r="I7097" s="577">
        <f t="shared" si="998"/>
        <v>70.94</v>
      </c>
      <c r="J7097" s="573">
        <f t="shared" si="994"/>
        <v>1.0784854063630325</v>
      </c>
    </row>
    <row r="7098" spans="1:10" x14ac:dyDescent="0.25">
      <c r="A7098">
        <f t="shared" si="995"/>
        <v>0.70950007326208164</v>
      </c>
      <c r="B7098" s="2">
        <f t="shared" si="999"/>
        <v>70.949999999999392</v>
      </c>
      <c r="C7098" s="428">
        <f t="shared" si="996"/>
        <v>70.95</v>
      </c>
      <c r="D7098" s="425">
        <f t="shared" si="991"/>
        <v>0.70950007326208775</v>
      </c>
      <c r="E7098" s="433">
        <f t="shared" si="997"/>
        <v>70.95</v>
      </c>
      <c r="F7098" s="430">
        <f t="shared" si="992"/>
        <v>0.71284428762963448</v>
      </c>
      <c r="G7098" s="439">
        <f t="shared" si="998"/>
        <v>70.95</v>
      </c>
      <c r="H7098" s="435">
        <f t="shared" si="993"/>
        <v>0.71284428762963448</v>
      </c>
      <c r="I7098" s="577">
        <f t="shared" si="998"/>
        <v>70.95</v>
      </c>
      <c r="J7098" s="573">
        <f t="shared" si="994"/>
        <v>1.0785717844620779</v>
      </c>
    </row>
    <row r="7099" spans="1:10" x14ac:dyDescent="0.25">
      <c r="A7099">
        <f t="shared" si="995"/>
        <v>0.70960007314393836</v>
      </c>
      <c r="B7099" s="2">
        <f t="shared" si="999"/>
        <v>70.959999999999397</v>
      </c>
      <c r="C7099" s="428">
        <f t="shared" si="996"/>
        <v>70.959999999999994</v>
      </c>
      <c r="D7099" s="425">
        <f t="shared" si="991"/>
        <v>0.70960007314394435</v>
      </c>
      <c r="E7099" s="433">
        <f t="shared" si="997"/>
        <v>70.959999999999994</v>
      </c>
      <c r="F7099" s="430">
        <f t="shared" si="992"/>
        <v>0.71294279383176162</v>
      </c>
      <c r="G7099" s="439">
        <f t="shared" si="998"/>
        <v>70.959999999999994</v>
      </c>
      <c r="H7099" s="435">
        <f t="shared" si="993"/>
        <v>0.71294279383176162</v>
      </c>
      <c r="I7099" s="577">
        <f t="shared" si="998"/>
        <v>70.959999999999994</v>
      </c>
      <c r="J7099" s="573">
        <f t="shared" si="994"/>
        <v>1.078658163566578</v>
      </c>
    </row>
    <row r="7100" spans="1:10" x14ac:dyDescent="0.25">
      <c r="A7100">
        <f t="shared" si="995"/>
        <v>0.7097000730259917</v>
      </c>
      <c r="B7100" s="2">
        <f t="shared" si="999"/>
        <v>70.969999999999402</v>
      </c>
      <c r="C7100" s="428">
        <f t="shared" si="996"/>
        <v>70.97</v>
      </c>
      <c r="D7100" s="425">
        <f t="shared" si="991"/>
        <v>0.70970007302599769</v>
      </c>
      <c r="E7100" s="433">
        <f t="shared" si="997"/>
        <v>70.97</v>
      </c>
      <c r="F7100" s="430">
        <f t="shared" si="992"/>
        <v>0.71304130075503913</v>
      </c>
      <c r="G7100" s="439">
        <f t="shared" si="998"/>
        <v>70.97</v>
      </c>
      <c r="H7100" s="435">
        <f t="shared" si="993"/>
        <v>0.71304130075503913</v>
      </c>
      <c r="I7100" s="577">
        <f t="shared" si="998"/>
        <v>70.97</v>
      </c>
      <c r="J7100" s="573">
        <f t="shared" si="994"/>
        <v>1.0787445436764218</v>
      </c>
    </row>
    <row r="7101" spans="1:10" x14ac:dyDescent="0.25">
      <c r="A7101">
        <f t="shared" si="995"/>
        <v>0.70980007290824121</v>
      </c>
      <c r="B7101" s="2">
        <f t="shared" si="999"/>
        <v>70.979999999999407</v>
      </c>
      <c r="C7101" s="428">
        <f t="shared" si="996"/>
        <v>70.98</v>
      </c>
      <c r="D7101" s="425">
        <f t="shared" si="991"/>
        <v>0.7098000729082472</v>
      </c>
      <c r="E7101" s="433">
        <f t="shared" si="997"/>
        <v>70.98</v>
      </c>
      <c r="F7101" s="430">
        <f t="shared" si="992"/>
        <v>0.71313980839909752</v>
      </c>
      <c r="G7101" s="439">
        <f t="shared" si="998"/>
        <v>70.98</v>
      </c>
      <c r="H7101" s="435">
        <f t="shared" si="993"/>
        <v>0.71313980839909752</v>
      </c>
      <c r="I7101" s="577">
        <f t="shared" si="998"/>
        <v>70.98</v>
      </c>
      <c r="J7101" s="573">
        <f t="shared" si="994"/>
        <v>1.0788309247914976</v>
      </c>
    </row>
    <row r="7102" spans="1:10" x14ac:dyDescent="0.25">
      <c r="A7102">
        <f t="shared" si="995"/>
        <v>0.70990007279068668</v>
      </c>
      <c r="B7102" s="2">
        <f t="shared" si="999"/>
        <v>70.989999999999412</v>
      </c>
      <c r="C7102" s="428">
        <f t="shared" si="996"/>
        <v>70.989999999999995</v>
      </c>
      <c r="D7102" s="425">
        <f t="shared" si="991"/>
        <v>0.70990007279069245</v>
      </c>
      <c r="E7102" s="433">
        <f t="shared" si="997"/>
        <v>70.989999999999995</v>
      </c>
      <c r="F7102" s="430">
        <f t="shared" si="992"/>
        <v>0.71323831676356786</v>
      </c>
      <c r="G7102" s="439">
        <f t="shared" si="998"/>
        <v>70.989999999999995</v>
      </c>
      <c r="H7102" s="435">
        <f t="shared" si="993"/>
        <v>0.71323831676356786</v>
      </c>
      <c r="I7102" s="577">
        <f t="shared" si="998"/>
        <v>70.989999999999995</v>
      </c>
      <c r="J7102" s="573">
        <f t="shared" si="994"/>
        <v>1.0789173069116942</v>
      </c>
    </row>
    <row r="7103" spans="1:10" x14ac:dyDescent="0.25">
      <c r="A7103">
        <f t="shared" si="995"/>
        <v>0.71000007267332765</v>
      </c>
      <c r="B7103" s="2">
        <f t="shared" si="999"/>
        <v>70.999999999999417</v>
      </c>
      <c r="C7103" s="428">
        <f t="shared" si="996"/>
        <v>71</v>
      </c>
      <c r="D7103" s="425">
        <f t="shared" si="991"/>
        <v>0.71000007267333343</v>
      </c>
      <c r="E7103" s="433">
        <f t="shared" si="997"/>
        <v>71</v>
      </c>
      <c r="F7103" s="430">
        <f t="shared" si="992"/>
        <v>0.71333682584808156</v>
      </c>
      <c r="G7103" s="439">
        <f t="shared" si="998"/>
        <v>71</v>
      </c>
      <c r="H7103" s="435">
        <f t="shared" si="993"/>
        <v>0.71333682584808156</v>
      </c>
      <c r="I7103" s="577">
        <f t="shared" si="998"/>
        <v>71</v>
      </c>
      <c r="J7103" s="573">
        <f t="shared" si="994"/>
        <v>1.0790036900369002</v>
      </c>
    </row>
    <row r="7104" spans="1:10" x14ac:dyDescent="0.25">
      <c r="A7104">
        <f t="shared" si="995"/>
        <v>0.7101000725561637</v>
      </c>
      <c r="B7104" s="2">
        <f t="shared" si="999"/>
        <v>71.009999999999422</v>
      </c>
      <c r="C7104" s="428">
        <f t="shared" si="996"/>
        <v>71.010000000000005</v>
      </c>
      <c r="D7104" s="425">
        <f t="shared" si="991"/>
        <v>0.71010007255616969</v>
      </c>
      <c r="E7104" s="433">
        <f t="shared" si="997"/>
        <v>71.010000000000005</v>
      </c>
      <c r="F7104" s="430">
        <f t="shared" si="992"/>
        <v>0.71343533565227002</v>
      </c>
      <c r="G7104" s="439">
        <f t="shared" si="998"/>
        <v>71.010000000000005</v>
      </c>
      <c r="H7104" s="435">
        <f t="shared" si="993"/>
        <v>0.71343533565227002</v>
      </c>
      <c r="I7104" s="577">
        <f t="shared" si="998"/>
        <v>71.010000000000005</v>
      </c>
      <c r="J7104" s="573">
        <f t="shared" si="994"/>
        <v>1.0790900741670049</v>
      </c>
    </row>
    <row r="7105" spans="1:10" x14ac:dyDescent="0.25">
      <c r="A7105">
        <f t="shared" si="995"/>
        <v>0.71020007243919503</v>
      </c>
      <c r="B7105" s="2">
        <f t="shared" si="999"/>
        <v>71.019999999999428</v>
      </c>
      <c r="C7105" s="428">
        <f t="shared" si="996"/>
        <v>71.02</v>
      </c>
      <c r="D7105" s="425">
        <f t="shared" si="991"/>
        <v>0.71020007243920058</v>
      </c>
      <c r="E7105" s="433">
        <f t="shared" si="997"/>
        <v>71.02</v>
      </c>
      <c r="F7105" s="430">
        <f t="shared" si="992"/>
        <v>0.71353384617576454</v>
      </c>
      <c r="G7105" s="439">
        <f t="shared" si="998"/>
        <v>71.02</v>
      </c>
      <c r="H7105" s="435">
        <f t="shared" si="993"/>
        <v>0.71353384617576454</v>
      </c>
      <c r="I7105" s="577">
        <f t="shared" si="998"/>
        <v>71.02</v>
      </c>
      <c r="J7105" s="573">
        <f t="shared" si="994"/>
        <v>1.0791764593018964</v>
      </c>
    </row>
    <row r="7106" spans="1:10" x14ac:dyDescent="0.25">
      <c r="A7106">
        <f t="shared" si="995"/>
        <v>0.71030007232242065</v>
      </c>
      <c r="B7106" s="2">
        <f t="shared" si="999"/>
        <v>71.029999999999433</v>
      </c>
      <c r="C7106" s="428">
        <f t="shared" si="996"/>
        <v>71.03</v>
      </c>
      <c r="D7106" s="425">
        <f t="shared" si="991"/>
        <v>0.7103000723224262</v>
      </c>
      <c r="E7106" s="433">
        <f t="shared" si="997"/>
        <v>71.03</v>
      </c>
      <c r="F7106" s="430">
        <f t="shared" si="992"/>
        <v>0.71363235741819753</v>
      </c>
      <c r="G7106" s="439">
        <f t="shared" si="998"/>
        <v>71.03</v>
      </c>
      <c r="H7106" s="435">
        <f t="shared" si="993"/>
        <v>0.71363235741819753</v>
      </c>
      <c r="I7106" s="577">
        <f t="shared" si="998"/>
        <v>71.03</v>
      </c>
      <c r="J7106" s="573">
        <f t="shared" si="994"/>
        <v>1.0792628454414641</v>
      </c>
    </row>
    <row r="7107" spans="1:10" x14ac:dyDescent="0.25">
      <c r="A7107">
        <f t="shared" si="995"/>
        <v>0.71040007220584045</v>
      </c>
      <c r="B7107" s="2">
        <f t="shared" si="999"/>
        <v>71.039999999999438</v>
      </c>
      <c r="C7107" s="428">
        <f t="shared" si="996"/>
        <v>71.040000000000006</v>
      </c>
      <c r="D7107" s="425">
        <f t="shared" ref="D7107:D7170" si="1000">(((1+C7107/100)^D$2)*C7107/100)/(((1+C7107/100)^D$2)-1)</f>
        <v>0.71040007220584611</v>
      </c>
      <c r="E7107" s="433">
        <f t="shared" si="997"/>
        <v>71.040000000000006</v>
      </c>
      <c r="F7107" s="430">
        <f t="shared" ref="F7107:F7170" si="1001">(((1+E7107/100)^F$2)*E7107/100)/(((1+E7107/100)^F$2)-1)</f>
        <v>0.71373086937920061</v>
      </c>
      <c r="G7107" s="439">
        <f t="shared" si="998"/>
        <v>71.040000000000006</v>
      </c>
      <c r="H7107" s="435">
        <f t="shared" ref="H7107:H7170" si="1002">(((1+G7107/100)^H$2)*G7107/100)/(((1+G7107/100)^H$2)-1)</f>
        <v>0.71373086937920061</v>
      </c>
      <c r="I7107" s="577">
        <f t="shared" si="998"/>
        <v>71.040000000000006</v>
      </c>
      <c r="J7107" s="573">
        <f t="shared" ref="J7107:J7170" si="1003">(((1+I7107/100)^J$2)*I7107/100)/(((1+I7107/100)^J$2)-1)</f>
        <v>1.0793492325855962</v>
      </c>
    </row>
    <row r="7108" spans="1:10" x14ac:dyDescent="0.25">
      <c r="A7108">
        <f t="shared" si="995"/>
        <v>0.7105000720894542</v>
      </c>
      <c r="B7108" s="2">
        <f t="shared" si="999"/>
        <v>71.049999999999443</v>
      </c>
      <c r="C7108" s="428">
        <f t="shared" si="996"/>
        <v>71.05</v>
      </c>
      <c r="D7108" s="425">
        <f t="shared" si="1000"/>
        <v>0.71050007208945964</v>
      </c>
      <c r="E7108" s="433">
        <f t="shared" si="997"/>
        <v>71.05</v>
      </c>
      <c r="F7108" s="430">
        <f t="shared" si="1001"/>
        <v>0.71382938205840585</v>
      </c>
      <c r="G7108" s="439">
        <f t="shared" si="998"/>
        <v>71.05</v>
      </c>
      <c r="H7108" s="435">
        <f t="shared" si="1002"/>
        <v>0.71382938205840585</v>
      </c>
      <c r="I7108" s="577">
        <f t="shared" si="998"/>
        <v>71.05</v>
      </c>
      <c r="J7108" s="573">
        <f t="shared" si="1003"/>
        <v>1.0794356207341818</v>
      </c>
    </row>
    <row r="7109" spans="1:10" x14ac:dyDescent="0.25">
      <c r="A7109">
        <f t="shared" ref="A7109:A7172" si="1004">(((1+B7109/100)^A$2)*B7109/100)/(((1+B7109/100)^A$2)-1)</f>
        <v>0.71060007197326136</v>
      </c>
      <c r="B7109" s="2">
        <f t="shared" si="999"/>
        <v>71.059999999999448</v>
      </c>
      <c r="C7109" s="428">
        <f t="shared" si="996"/>
        <v>71.06</v>
      </c>
      <c r="D7109" s="425">
        <f t="shared" si="1000"/>
        <v>0.71060007197326713</v>
      </c>
      <c r="E7109" s="433">
        <f t="shared" si="997"/>
        <v>71.06</v>
      </c>
      <c r="F7109" s="430">
        <f t="shared" si="1001"/>
        <v>0.71392789545544599</v>
      </c>
      <c r="G7109" s="439">
        <f t="shared" si="998"/>
        <v>71.06</v>
      </c>
      <c r="H7109" s="435">
        <f t="shared" si="1002"/>
        <v>0.71392789545544599</v>
      </c>
      <c r="I7109" s="577">
        <f t="shared" si="998"/>
        <v>71.06</v>
      </c>
      <c r="J7109" s="573">
        <f t="shared" si="1003"/>
        <v>1.0795220098871101</v>
      </c>
    </row>
    <row r="7110" spans="1:10" x14ac:dyDescent="0.25">
      <c r="A7110">
        <f t="shared" si="1004"/>
        <v>0.71070007185726192</v>
      </c>
      <c r="B7110" s="2">
        <f t="shared" si="999"/>
        <v>71.069999999999453</v>
      </c>
      <c r="C7110" s="428">
        <f t="shared" ref="C7110:C7173" si="1005">ROUND(C7109+0.01,2)</f>
        <v>71.069999999999993</v>
      </c>
      <c r="D7110" s="425">
        <f t="shared" si="1000"/>
        <v>0.71070007185726736</v>
      </c>
      <c r="E7110" s="433">
        <f t="shared" ref="E7110:E7173" si="1006">ROUND(E7109+0.01,2)</f>
        <v>71.069999999999993</v>
      </c>
      <c r="F7110" s="430">
        <f t="shared" si="1001"/>
        <v>0.71402640956995356</v>
      </c>
      <c r="G7110" s="439">
        <f t="shared" ref="G7110:I7173" si="1007">ROUND(G7109+0.01,2)</f>
        <v>71.069999999999993</v>
      </c>
      <c r="H7110" s="435">
        <f t="shared" si="1002"/>
        <v>0.71402640956995356</v>
      </c>
      <c r="I7110" s="577">
        <f t="shared" si="1007"/>
        <v>71.069999999999993</v>
      </c>
      <c r="J7110" s="573">
        <f t="shared" si="1003"/>
        <v>1.0796084000442689</v>
      </c>
    </row>
    <row r="7111" spans="1:10" x14ac:dyDescent="0.25">
      <c r="A7111">
        <f t="shared" si="1004"/>
        <v>0.71080007174145532</v>
      </c>
      <c r="B7111" s="2">
        <f t="shared" si="999"/>
        <v>71.079999999999458</v>
      </c>
      <c r="C7111" s="428">
        <f t="shared" si="1005"/>
        <v>71.08</v>
      </c>
      <c r="D7111" s="425">
        <f t="shared" si="1000"/>
        <v>0.71080007174146076</v>
      </c>
      <c r="E7111" s="433">
        <f t="shared" si="1006"/>
        <v>71.08</v>
      </c>
      <c r="F7111" s="430">
        <f t="shared" si="1001"/>
        <v>0.71412492440156139</v>
      </c>
      <c r="G7111" s="439">
        <f t="shared" si="1007"/>
        <v>71.08</v>
      </c>
      <c r="H7111" s="435">
        <f t="shared" si="1002"/>
        <v>0.71412492440156139</v>
      </c>
      <c r="I7111" s="577">
        <f t="shared" si="1007"/>
        <v>71.08</v>
      </c>
      <c r="J7111" s="573">
        <f t="shared" si="1003"/>
        <v>1.0796947912055483</v>
      </c>
    </row>
    <row r="7112" spans="1:10" x14ac:dyDescent="0.25">
      <c r="A7112">
        <f t="shared" si="1004"/>
        <v>0.71090007162584135</v>
      </c>
      <c r="B7112" s="2">
        <f t="shared" si="999"/>
        <v>71.089999999999463</v>
      </c>
      <c r="C7112" s="428">
        <f t="shared" si="1005"/>
        <v>71.09</v>
      </c>
      <c r="D7112" s="425">
        <f t="shared" si="1000"/>
        <v>0.71090007162584667</v>
      </c>
      <c r="E7112" s="433">
        <f t="shared" si="1006"/>
        <v>71.09</v>
      </c>
      <c r="F7112" s="430">
        <f t="shared" si="1001"/>
        <v>0.71422343994990223</v>
      </c>
      <c r="G7112" s="439">
        <f t="shared" si="1007"/>
        <v>71.09</v>
      </c>
      <c r="H7112" s="435">
        <f t="shared" si="1002"/>
        <v>0.71422343994990223</v>
      </c>
      <c r="I7112" s="577">
        <f t="shared" si="1007"/>
        <v>71.09</v>
      </c>
      <c r="J7112" s="573">
        <f t="shared" si="1003"/>
        <v>1.0797811833708362</v>
      </c>
    </row>
    <row r="7113" spans="1:10" x14ac:dyDescent="0.25">
      <c r="A7113">
        <f t="shared" si="1004"/>
        <v>0.71100007151041955</v>
      </c>
      <c r="B7113" s="2">
        <f t="shared" si="999"/>
        <v>71.099999999999469</v>
      </c>
      <c r="C7113" s="428">
        <f t="shared" si="1005"/>
        <v>71.099999999999994</v>
      </c>
      <c r="D7113" s="425">
        <f t="shared" si="1000"/>
        <v>0.71100007151042477</v>
      </c>
      <c r="E7113" s="433">
        <f t="shared" si="1006"/>
        <v>71.099999999999994</v>
      </c>
      <c r="F7113" s="430">
        <f t="shared" si="1001"/>
        <v>0.71432195621460948</v>
      </c>
      <c r="G7113" s="439">
        <f t="shared" si="1007"/>
        <v>71.099999999999994</v>
      </c>
      <c r="H7113" s="435">
        <f t="shared" si="1002"/>
        <v>0.71432195621460948</v>
      </c>
      <c r="I7113" s="577">
        <f t="shared" si="1007"/>
        <v>71.099999999999994</v>
      </c>
      <c r="J7113" s="573">
        <f t="shared" si="1003"/>
        <v>1.0798675765400221</v>
      </c>
    </row>
    <row r="7114" spans="1:10" x14ac:dyDescent="0.25">
      <c r="A7114">
        <f t="shared" si="1004"/>
        <v>0.7111000713951896</v>
      </c>
      <c r="B7114" s="2">
        <f t="shared" si="999"/>
        <v>71.109999999999474</v>
      </c>
      <c r="C7114" s="428">
        <f t="shared" si="1005"/>
        <v>71.11</v>
      </c>
      <c r="D7114" s="425">
        <f t="shared" si="1000"/>
        <v>0.71110007139519482</v>
      </c>
      <c r="E7114" s="433">
        <f t="shared" si="1006"/>
        <v>71.11</v>
      </c>
      <c r="F7114" s="430">
        <f t="shared" si="1001"/>
        <v>0.71442047319531654</v>
      </c>
      <c r="G7114" s="439">
        <f t="shared" si="1007"/>
        <v>71.11</v>
      </c>
      <c r="H7114" s="435">
        <f t="shared" si="1002"/>
        <v>0.71442047319531654</v>
      </c>
      <c r="I7114" s="577">
        <f t="shared" si="1007"/>
        <v>71.11</v>
      </c>
      <c r="J7114" s="573">
        <f t="shared" si="1003"/>
        <v>1.0799539707129946</v>
      </c>
    </row>
    <row r="7115" spans="1:10" x14ac:dyDescent="0.25">
      <c r="A7115">
        <f t="shared" si="1004"/>
        <v>0.71120007128015128</v>
      </c>
      <c r="B7115" s="2">
        <f t="shared" si="999"/>
        <v>71.119999999999479</v>
      </c>
      <c r="C7115" s="428">
        <f t="shared" si="1005"/>
        <v>71.12</v>
      </c>
      <c r="D7115" s="425">
        <f t="shared" si="1000"/>
        <v>0.7112000712801565</v>
      </c>
      <c r="E7115" s="433">
        <f t="shared" si="1006"/>
        <v>71.12</v>
      </c>
      <c r="F7115" s="430">
        <f t="shared" si="1001"/>
        <v>0.71451899089165705</v>
      </c>
      <c r="G7115" s="439">
        <f t="shared" si="1007"/>
        <v>71.12</v>
      </c>
      <c r="H7115" s="435">
        <f t="shared" si="1002"/>
        <v>0.71451899089165705</v>
      </c>
      <c r="I7115" s="577">
        <f t="shared" si="1007"/>
        <v>71.12</v>
      </c>
      <c r="J7115" s="573">
        <f t="shared" si="1003"/>
        <v>1.0800403658896431</v>
      </c>
    </row>
    <row r="7116" spans="1:10" x14ac:dyDescent="0.25">
      <c r="A7116">
        <f t="shared" si="1004"/>
        <v>0.71130007116530425</v>
      </c>
      <c r="B7116" s="2">
        <f t="shared" si="999"/>
        <v>71.129999999999484</v>
      </c>
      <c r="C7116" s="428">
        <f t="shared" si="1005"/>
        <v>71.13</v>
      </c>
      <c r="D7116" s="425">
        <f t="shared" si="1000"/>
        <v>0.71130007116530924</v>
      </c>
      <c r="E7116" s="433">
        <f t="shared" si="1006"/>
        <v>71.13</v>
      </c>
      <c r="F7116" s="430">
        <f t="shared" si="1001"/>
        <v>0.71461750930326429</v>
      </c>
      <c r="G7116" s="439">
        <f t="shared" si="1007"/>
        <v>71.13</v>
      </c>
      <c r="H7116" s="435">
        <f t="shared" si="1002"/>
        <v>0.71461750930326429</v>
      </c>
      <c r="I7116" s="577">
        <f t="shared" si="1007"/>
        <v>71.13</v>
      </c>
      <c r="J7116" s="573">
        <f t="shared" si="1003"/>
        <v>1.0801267620698558</v>
      </c>
    </row>
    <row r="7117" spans="1:10" x14ac:dyDescent="0.25">
      <c r="A7117">
        <f t="shared" si="1004"/>
        <v>0.71140007105064806</v>
      </c>
      <c r="B7117" s="2">
        <f t="shared" si="999"/>
        <v>71.139999999999489</v>
      </c>
      <c r="C7117" s="428">
        <f t="shared" si="1005"/>
        <v>71.14</v>
      </c>
      <c r="D7117" s="425">
        <f t="shared" si="1000"/>
        <v>0.71140007105065317</v>
      </c>
      <c r="E7117" s="433">
        <f t="shared" si="1006"/>
        <v>71.14</v>
      </c>
      <c r="F7117" s="430">
        <f t="shared" si="1001"/>
        <v>0.71471602842977289</v>
      </c>
      <c r="G7117" s="439">
        <f t="shared" si="1007"/>
        <v>71.14</v>
      </c>
      <c r="H7117" s="435">
        <f t="shared" si="1002"/>
        <v>0.71471602842977289</v>
      </c>
      <c r="I7117" s="577">
        <f t="shared" si="1007"/>
        <v>71.14</v>
      </c>
      <c r="J7117" s="573">
        <f t="shared" si="1003"/>
        <v>1.0802131592535222</v>
      </c>
    </row>
    <row r="7118" spans="1:10" x14ac:dyDescent="0.25">
      <c r="A7118">
        <f t="shared" si="1004"/>
        <v>0.71150007093618239</v>
      </c>
      <c r="B7118" s="2">
        <f t="shared" si="999"/>
        <v>71.149999999999494</v>
      </c>
      <c r="C7118" s="428">
        <f t="shared" si="1005"/>
        <v>71.150000000000006</v>
      </c>
      <c r="D7118" s="425">
        <f t="shared" si="1000"/>
        <v>0.71150007093618761</v>
      </c>
      <c r="E7118" s="433">
        <f t="shared" si="1006"/>
        <v>71.150000000000006</v>
      </c>
      <c r="F7118" s="430">
        <f t="shared" si="1001"/>
        <v>0.71481454827081659</v>
      </c>
      <c r="G7118" s="439">
        <f t="shared" si="1007"/>
        <v>71.150000000000006</v>
      </c>
      <c r="H7118" s="435">
        <f t="shared" si="1002"/>
        <v>0.71481454827081659</v>
      </c>
      <c r="I7118" s="577">
        <f t="shared" si="1007"/>
        <v>71.150000000000006</v>
      </c>
      <c r="J7118" s="573">
        <f t="shared" si="1003"/>
        <v>1.0802995574405312</v>
      </c>
    </row>
    <row r="7119" spans="1:10" x14ac:dyDescent="0.25">
      <c r="A7119">
        <f t="shared" si="1004"/>
        <v>0.71160007082190713</v>
      </c>
      <c r="B7119" s="2">
        <f t="shared" si="999"/>
        <v>71.159999999999499</v>
      </c>
      <c r="C7119" s="428">
        <f t="shared" si="1005"/>
        <v>71.16</v>
      </c>
      <c r="D7119" s="425">
        <f t="shared" si="1000"/>
        <v>0.71160007082191212</v>
      </c>
      <c r="E7119" s="433">
        <f t="shared" si="1006"/>
        <v>71.16</v>
      </c>
      <c r="F7119" s="430">
        <f t="shared" si="1001"/>
        <v>0.71491306882602979</v>
      </c>
      <c r="G7119" s="439">
        <f t="shared" si="1007"/>
        <v>71.16</v>
      </c>
      <c r="H7119" s="435">
        <f t="shared" si="1002"/>
        <v>0.71491306882602979</v>
      </c>
      <c r="I7119" s="577">
        <f t="shared" si="1007"/>
        <v>71.16</v>
      </c>
      <c r="J7119" s="573">
        <f t="shared" si="1003"/>
        <v>1.0803859566307716</v>
      </c>
    </row>
    <row r="7120" spans="1:10" x14ac:dyDescent="0.25">
      <c r="A7120">
        <f t="shared" si="1004"/>
        <v>0.71170007070782171</v>
      </c>
      <c r="B7120" s="2">
        <f t="shared" si="999"/>
        <v>71.169999999999504</v>
      </c>
      <c r="C7120" s="428">
        <f t="shared" si="1005"/>
        <v>71.17</v>
      </c>
      <c r="D7120" s="425">
        <f t="shared" si="1000"/>
        <v>0.7117000707078267</v>
      </c>
      <c r="E7120" s="433">
        <f t="shared" si="1006"/>
        <v>71.17</v>
      </c>
      <c r="F7120" s="430">
        <f t="shared" si="1001"/>
        <v>0.71501159009504722</v>
      </c>
      <c r="G7120" s="439">
        <f t="shared" si="1007"/>
        <v>71.17</v>
      </c>
      <c r="H7120" s="435">
        <f t="shared" si="1002"/>
        <v>0.71501159009504722</v>
      </c>
      <c r="I7120" s="577">
        <f t="shared" si="1007"/>
        <v>71.17</v>
      </c>
      <c r="J7120" s="573">
        <f t="shared" si="1003"/>
        <v>1.0804723568241326</v>
      </c>
    </row>
    <row r="7121" spans="1:10" x14ac:dyDescent="0.25">
      <c r="A7121">
        <f t="shared" si="1004"/>
        <v>0.71180007059392603</v>
      </c>
      <c r="B7121" s="2">
        <f t="shared" si="999"/>
        <v>71.179999999999509</v>
      </c>
      <c r="C7121" s="428">
        <f t="shared" si="1005"/>
        <v>71.180000000000007</v>
      </c>
      <c r="D7121" s="425">
        <f t="shared" si="1000"/>
        <v>0.71180007059393102</v>
      </c>
      <c r="E7121" s="433">
        <f t="shared" si="1006"/>
        <v>71.180000000000007</v>
      </c>
      <c r="F7121" s="430">
        <f t="shared" si="1001"/>
        <v>0.71511011207750352</v>
      </c>
      <c r="G7121" s="439">
        <f t="shared" si="1007"/>
        <v>71.180000000000007</v>
      </c>
      <c r="H7121" s="435">
        <f t="shared" si="1002"/>
        <v>0.71511011207750352</v>
      </c>
      <c r="I7121" s="577">
        <f t="shared" si="1007"/>
        <v>71.180000000000007</v>
      </c>
      <c r="J7121" s="573">
        <f t="shared" si="1003"/>
        <v>1.0805587580205029</v>
      </c>
    </row>
    <row r="7122" spans="1:10" x14ac:dyDescent="0.25">
      <c r="A7122">
        <f t="shared" si="1004"/>
        <v>0.71190007048021953</v>
      </c>
      <c r="B7122" s="2">
        <f t="shared" si="999"/>
        <v>71.189999999999515</v>
      </c>
      <c r="C7122" s="428">
        <f t="shared" si="1005"/>
        <v>71.19</v>
      </c>
      <c r="D7122" s="425">
        <f t="shared" si="1000"/>
        <v>0.71190007048022441</v>
      </c>
      <c r="E7122" s="433">
        <f t="shared" si="1006"/>
        <v>71.19</v>
      </c>
      <c r="F7122" s="430">
        <f t="shared" si="1001"/>
        <v>0.71520863477303342</v>
      </c>
      <c r="G7122" s="439">
        <f t="shared" si="1007"/>
        <v>71.19</v>
      </c>
      <c r="H7122" s="435">
        <f t="shared" si="1002"/>
        <v>0.71520863477303342</v>
      </c>
      <c r="I7122" s="577">
        <f t="shared" si="1007"/>
        <v>71.19</v>
      </c>
      <c r="J7122" s="573">
        <f t="shared" si="1003"/>
        <v>1.080645160219772</v>
      </c>
    </row>
    <row r="7123" spans="1:10" x14ac:dyDescent="0.25">
      <c r="A7123">
        <f t="shared" si="1004"/>
        <v>0.71200007036670199</v>
      </c>
      <c r="B7123" s="2">
        <f t="shared" si="999"/>
        <v>71.19999999999952</v>
      </c>
      <c r="C7123" s="428">
        <f t="shared" si="1005"/>
        <v>71.2</v>
      </c>
      <c r="D7123" s="425">
        <f t="shared" si="1000"/>
        <v>0.71200007036670687</v>
      </c>
      <c r="E7123" s="433">
        <f t="shared" si="1006"/>
        <v>71.2</v>
      </c>
      <c r="F7123" s="430">
        <f t="shared" si="1001"/>
        <v>0.71530715818127233</v>
      </c>
      <c r="G7123" s="439">
        <f t="shared" si="1007"/>
        <v>71.2</v>
      </c>
      <c r="H7123" s="435">
        <f t="shared" si="1002"/>
        <v>0.71530715818127233</v>
      </c>
      <c r="I7123" s="577">
        <f t="shared" si="1007"/>
        <v>71.2</v>
      </c>
      <c r="J7123" s="573">
        <f t="shared" si="1003"/>
        <v>1.0807315634218289</v>
      </c>
    </row>
    <row r="7124" spans="1:10" x14ac:dyDescent="0.25">
      <c r="A7124">
        <f t="shared" si="1004"/>
        <v>0.71210007025337319</v>
      </c>
      <c r="B7124" s="2">
        <f t="shared" si="999"/>
        <v>71.209999999999525</v>
      </c>
      <c r="C7124" s="428">
        <f t="shared" si="1005"/>
        <v>71.209999999999994</v>
      </c>
      <c r="D7124" s="425">
        <f t="shared" si="1000"/>
        <v>0.71210007025337774</v>
      </c>
      <c r="E7124" s="433">
        <f t="shared" si="1006"/>
        <v>71.209999999999994</v>
      </c>
      <c r="F7124" s="430">
        <f t="shared" si="1001"/>
        <v>0.71540568230185553</v>
      </c>
      <c r="G7124" s="439">
        <f t="shared" si="1007"/>
        <v>71.209999999999994</v>
      </c>
      <c r="H7124" s="435">
        <f t="shared" si="1002"/>
        <v>0.71540568230185553</v>
      </c>
      <c r="I7124" s="577">
        <f t="shared" si="1007"/>
        <v>71.209999999999994</v>
      </c>
      <c r="J7124" s="573">
        <f t="shared" si="1003"/>
        <v>1.0808179676265626</v>
      </c>
    </row>
    <row r="7125" spans="1:10" x14ac:dyDescent="0.25">
      <c r="A7125">
        <f t="shared" si="1004"/>
        <v>0.71220007014023257</v>
      </c>
      <c r="B7125" s="2">
        <f t="shared" si="999"/>
        <v>71.21999999999953</v>
      </c>
      <c r="C7125" s="428">
        <f t="shared" si="1005"/>
        <v>71.22</v>
      </c>
      <c r="D7125" s="425">
        <f t="shared" si="1000"/>
        <v>0.71220007014023723</v>
      </c>
      <c r="E7125" s="433">
        <f t="shared" si="1006"/>
        <v>71.22</v>
      </c>
      <c r="F7125" s="430">
        <f t="shared" si="1001"/>
        <v>0.71550420713441831</v>
      </c>
      <c r="G7125" s="439">
        <f t="shared" si="1007"/>
        <v>71.22</v>
      </c>
      <c r="H7125" s="435">
        <f t="shared" si="1002"/>
        <v>0.71550420713441831</v>
      </c>
      <c r="I7125" s="577">
        <f t="shared" si="1007"/>
        <v>71.22</v>
      </c>
      <c r="J7125" s="573">
        <f t="shared" si="1003"/>
        <v>1.0809043728338619</v>
      </c>
    </row>
    <row r="7126" spans="1:10" x14ac:dyDescent="0.25">
      <c r="A7126">
        <f t="shared" si="1004"/>
        <v>0.71230007002728002</v>
      </c>
      <c r="B7126" s="2">
        <f t="shared" si="999"/>
        <v>71.229999999999535</v>
      </c>
      <c r="C7126" s="428">
        <f t="shared" si="1005"/>
        <v>71.23</v>
      </c>
      <c r="D7126" s="425">
        <f t="shared" si="1000"/>
        <v>0.71230007002728468</v>
      </c>
      <c r="E7126" s="433">
        <f t="shared" si="1006"/>
        <v>71.23</v>
      </c>
      <c r="F7126" s="430">
        <f t="shared" si="1001"/>
        <v>0.71560273267859698</v>
      </c>
      <c r="G7126" s="439">
        <f t="shared" si="1007"/>
        <v>71.23</v>
      </c>
      <c r="H7126" s="435">
        <f t="shared" si="1002"/>
        <v>0.71560273267859698</v>
      </c>
      <c r="I7126" s="577">
        <f t="shared" si="1007"/>
        <v>71.23</v>
      </c>
      <c r="J7126" s="573">
        <f t="shared" si="1003"/>
        <v>1.0809907790436162</v>
      </c>
    </row>
    <row r="7127" spans="1:10" x14ac:dyDescent="0.25">
      <c r="A7127">
        <f t="shared" si="1004"/>
        <v>0.7124000699145151</v>
      </c>
      <c r="B7127" s="2">
        <f t="shared" si="999"/>
        <v>71.23999999999954</v>
      </c>
      <c r="C7127" s="428">
        <f t="shared" si="1005"/>
        <v>71.239999999999995</v>
      </c>
      <c r="D7127" s="425">
        <f t="shared" si="1000"/>
        <v>0.71240006991451976</v>
      </c>
      <c r="E7127" s="433">
        <f t="shared" si="1006"/>
        <v>71.239999999999995</v>
      </c>
      <c r="F7127" s="430">
        <f t="shared" si="1001"/>
        <v>0.71570125893402659</v>
      </c>
      <c r="G7127" s="439">
        <f t="shared" si="1007"/>
        <v>71.239999999999995</v>
      </c>
      <c r="H7127" s="435">
        <f t="shared" si="1002"/>
        <v>0.71570125893402659</v>
      </c>
      <c r="I7127" s="577">
        <f t="shared" si="1007"/>
        <v>71.239999999999995</v>
      </c>
      <c r="J7127" s="573">
        <f t="shared" si="1003"/>
        <v>1.0810771862557147</v>
      </c>
    </row>
    <row r="7128" spans="1:10" x14ac:dyDescent="0.25">
      <c r="A7128">
        <f t="shared" si="1004"/>
        <v>0.71250006980193759</v>
      </c>
      <c r="B7128" s="2">
        <f t="shared" si="999"/>
        <v>71.249999999999545</v>
      </c>
      <c r="C7128" s="428">
        <f t="shared" si="1005"/>
        <v>71.25</v>
      </c>
      <c r="D7128" s="425">
        <f t="shared" si="1000"/>
        <v>0.71250006980194214</v>
      </c>
      <c r="E7128" s="433">
        <f t="shared" si="1006"/>
        <v>71.25</v>
      </c>
      <c r="F7128" s="430">
        <f t="shared" si="1001"/>
        <v>0.71579978590034377</v>
      </c>
      <c r="G7128" s="439">
        <f t="shared" si="1007"/>
        <v>71.25</v>
      </c>
      <c r="H7128" s="435">
        <f t="shared" si="1002"/>
        <v>0.71579978590034377</v>
      </c>
      <c r="I7128" s="577">
        <f t="shared" si="1007"/>
        <v>71.25</v>
      </c>
      <c r="J7128" s="573">
        <f t="shared" si="1003"/>
        <v>1.0811635944700462</v>
      </c>
    </row>
    <row r="7129" spans="1:10" x14ac:dyDescent="0.25">
      <c r="A7129">
        <f t="shared" si="1004"/>
        <v>0.71260006968954703</v>
      </c>
      <c r="B7129" s="2">
        <f t="shared" si="999"/>
        <v>71.25999999999955</v>
      </c>
      <c r="C7129" s="428">
        <f t="shared" si="1005"/>
        <v>71.260000000000005</v>
      </c>
      <c r="D7129" s="425">
        <f t="shared" si="1000"/>
        <v>0.7126000696895517</v>
      </c>
      <c r="E7129" s="433">
        <f t="shared" si="1006"/>
        <v>71.260000000000005</v>
      </c>
      <c r="F7129" s="430">
        <f t="shared" si="1001"/>
        <v>0.71589831357718492</v>
      </c>
      <c r="G7129" s="439">
        <f t="shared" si="1007"/>
        <v>71.260000000000005</v>
      </c>
      <c r="H7129" s="435">
        <f t="shared" si="1002"/>
        <v>0.71589831357718492</v>
      </c>
      <c r="I7129" s="577">
        <f t="shared" si="1007"/>
        <v>71.260000000000005</v>
      </c>
      <c r="J7129" s="573">
        <f t="shared" si="1003"/>
        <v>1.0812500036865</v>
      </c>
    </row>
    <row r="7130" spans="1:10" x14ac:dyDescent="0.25">
      <c r="A7130">
        <f t="shared" si="1004"/>
        <v>0.71270006957734333</v>
      </c>
      <c r="B7130" s="2">
        <f t="shared" si="999"/>
        <v>71.269999999999555</v>
      </c>
      <c r="C7130" s="428">
        <f t="shared" si="1005"/>
        <v>71.27</v>
      </c>
      <c r="D7130" s="425">
        <f t="shared" si="1000"/>
        <v>0.71270006957734755</v>
      </c>
      <c r="E7130" s="433">
        <f t="shared" si="1006"/>
        <v>71.27</v>
      </c>
      <c r="F7130" s="430">
        <f t="shared" si="1001"/>
        <v>0.715996841964186</v>
      </c>
      <c r="G7130" s="439">
        <f t="shared" si="1007"/>
        <v>71.27</v>
      </c>
      <c r="H7130" s="435">
        <f t="shared" si="1002"/>
        <v>0.715996841964186</v>
      </c>
      <c r="I7130" s="577">
        <f t="shared" si="1007"/>
        <v>71.27</v>
      </c>
      <c r="J7130" s="573">
        <f t="shared" si="1003"/>
        <v>1.0813364139049655</v>
      </c>
    </row>
    <row r="7131" spans="1:10" x14ac:dyDescent="0.25">
      <c r="A7131">
        <f t="shared" si="1004"/>
        <v>0.71280006946532593</v>
      </c>
      <c r="B7131" s="2">
        <f t="shared" si="999"/>
        <v>71.279999999999561</v>
      </c>
      <c r="C7131" s="428">
        <f t="shared" si="1005"/>
        <v>71.28</v>
      </c>
      <c r="D7131" s="425">
        <f t="shared" si="1000"/>
        <v>0.71280006946533025</v>
      </c>
      <c r="E7131" s="433">
        <f t="shared" si="1006"/>
        <v>71.28</v>
      </c>
      <c r="F7131" s="430">
        <f t="shared" si="1001"/>
        <v>0.7160953710609842</v>
      </c>
      <c r="G7131" s="439">
        <f t="shared" si="1007"/>
        <v>71.28</v>
      </c>
      <c r="H7131" s="435">
        <f t="shared" si="1002"/>
        <v>0.7160953710609842</v>
      </c>
      <c r="I7131" s="577">
        <f t="shared" si="1007"/>
        <v>71.28</v>
      </c>
      <c r="J7131" s="573">
        <f t="shared" si="1003"/>
        <v>1.0814228251253317</v>
      </c>
    </row>
    <row r="7132" spans="1:10" x14ac:dyDescent="0.25">
      <c r="A7132">
        <f t="shared" si="1004"/>
        <v>0.71290006935349459</v>
      </c>
      <c r="B7132" s="2">
        <f t="shared" si="999"/>
        <v>71.289999999999566</v>
      </c>
      <c r="C7132" s="428">
        <f t="shared" si="1005"/>
        <v>71.290000000000006</v>
      </c>
      <c r="D7132" s="425">
        <f t="shared" si="1000"/>
        <v>0.71290006935349892</v>
      </c>
      <c r="E7132" s="433">
        <f t="shared" si="1006"/>
        <v>71.290000000000006</v>
      </c>
      <c r="F7132" s="430">
        <f t="shared" si="1001"/>
        <v>0.71619390086721613</v>
      </c>
      <c r="G7132" s="439">
        <f t="shared" si="1007"/>
        <v>71.290000000000006</v>
      </c>
      <c r="H7132" s="435">
        <f t="shared" si="1002"/>
        <v>0.71619390086721613</v>
      </c>
      <c r="I7132" s="577">
        <f t="shared" si="1007"/>
        <v>71.290000000000006</v>
      </c>
      <c r="J7132" s="573">
        <f t="shared" si="1003"/>
        <v>1.0815092373474879</v>
      </c>
    </row>
    <row r="7133" spans="1:10" x14ac:dyDescent="0.25">
      <c r="A7133">
        <f t="shared" si="1004"/>
        <v>0.71300006924184889</v>
      </c>
      <c r="B7133" s="2">
        <f t="shared" si="999"/>
        <v>71.299999999999571</v>
      </c>
      <c r="C7133" s="428">
        <f t="shared" si="1005"/>
        <v>71.3</v>
      </c>
      <c r="D7133" s="425">
        <f t="shared" si="1000"/>
        <v>0.71300006924185322</v>
      </c>
      <c r="E7133" s="433">
        <f t="shared" si="1006"/>
        <v>71.3</v>
      </c>
      <c r="F7133" s="430">
        <f t="shared" si="1001"/>
        <v>0.71629243138251886</v>
      </c>
      <c r="G7133" s="439">
        <f t="shared" si="1007"/>
        <v>71.3</v>
      </c>
      <c r="H7133" s="435">
        <f t="shared" si="1002"/>
        <v>0.71629243138251886</v>
      </c>
      <c r="I7133" s="577">
        <f t="shared" si="1007"/>
        <v>71.3</v>
      </c>
      <c r="J7133" s="573">
        <f t="shared" si="1003"/>
        <v>1.0815956505713231</v>
      </c>
    </row>
    <row r="7134" spans="1:10" x14ac:dyDescent="0.25">
      <c r="A7134">
        <f t="shared" si="1004"/>
        <v>0.71310006913038881</v>
      </c>
      <c r="B7134" s="2">
        <f t="shared" si="999"/>
        <v>71.309999999999576</v>
      </c>
      <c r="C7134" s="428">
        <f t="shared" si="1005"/>
        <v>71.31</v>
      </c>
      <c r="D7134" s="425">
        <f t="shared" si="1000"/>
        <v>0.71310006913039303</v>
      </c>
      <c r="E7134" s="433">
        <f t="shared" si="1006"/>
        <v>71.31</v>
      </c>
      <c r="F7134" s="430">
        <f t="shared" si="1001"/>
        <v>0.71639096260652957</v>
      </c>
      <c r="G7134" s="439">
        <f t="shared" si="1007"/>
        <v>71.31</v>
      </c>
      <c r="H7134" s="435">
        <f t="shared" si="1002"/>
        <v>0.71639096260652957</v>
      </c>
      <c r="I7134" s="577">
        <f t="shared" si="1007"/>
        <v>71.31</v>
      </c>
      <c r="J7134" s="573">
        <f t="shared" si="1003"/>
        <v>1.0816820647967271</v>
      </c>
    </row>
    <row r="7135" spans="1:10" x14ac:dyDescent="0.25">
      <c r="A7135">
        <f t="shared" si="1004"/>
        <v>0.71320006901911381</v>
      </c>
      <c r="B7135" s="2">
        <f t="shared" si="999"/>
        <v>71.319999999999581</v>
      </c>
      <c r="C7135" s="428">
        <f t="shared" si="1005"/>
        <v>71.319999999999993</v>
      </c>
      <c r="D7135" s="425">
        <f t="shared" si="1000"/>
        <v>0.71320006901911781</v>
      </c>
      <c r="E7135" s="433">
        <f t="shared" si="1006"/>
        <v>71.319999999999993</v>
      </c>
      <c r="F7135" s="430">
        <f t="shared" si="1001"/>
        <v>0.716489494538886</v>
      </c>
      <c r="G7135" s="439">
        <f t="shared" si="1007"/>
        <v>71.319999999999993</v>
      </c>
      <c r="H7135" s="435">
        <f t="shared" si="1002"/>
        <v>0.716489494538886</v>
      </c>
      <c r="I7135" s="577">
        <f t="shared" si="1007"/>
        <v>71.319999999999993</v>
      </c>
      <c r="J7135" s="573">
        <f t="shared" si="1003"/>
        <v>1.0817684800235883</v>
      </c>
    </row>
    <row r="7136" spans="1:10" x14ac:dyDescent="0.25">
      <c r="A7136">
        <f t="shared" si="1004"/>
        <v>0.71330006890802344</v>
      </c>
      <c r="B7136" s="2">
        <f t="shared" ref="B7136:B7199" si="1008">B7135+0.01</f>
        <v>71.329999999999586</v>
      </c>
      <c r="C7136" s="428">
        <f t="shared" si="1005"/>
        <v>71.33</v>
      </c>
      <c r="D7136" s="425">
        <f t="shared" si="1000"/>
        <v>0.71330006890802755</v>
      </c>
      <c r="E7136" s="433">
        <f t="shared" si="1006"/>
        <v>71.33</v>
      </c>
      <c r="F7136" s="430">
        <f t="shared" si="1001"/>
        <v>0.71658802717922565</v>
      </c>
      <c r="G7136" s="439">
        <f t="shared" si="1007"/>
        <v>71.33</v>
      </c>
      <c r="H7136" s="435">
        <f t="shared" si="1002"/>
        <v>0.71658802717922565</v>
      </c>
      <c r="I7136" s="577">
        <f t="shared" si="1007"/>
        <v>71.33</v>
      </c>
      <c r="J7136" s="573">
        <f t="shared" si="1003"/>
        <v>1.0818548962517969</v>
      </c>
    </row>
    <row r="7137" spans="1:10" x14ac:dyDescent="0.25">
      <c r="A7137">
        <f t="shared" si="1004"/>
        <v>0.71340006879711781</v>
      </c>
      <c r="B7137" s="2">
        <f t="shared" si="1008"/>
        <v>71.339999999999591</v>
      </c>
      <c r="C7137" s="428">
        <f t="shared" si="1005"/>
        <v>71.34</v>
      </c>
      <c r="D7137" s="425">
        <f t="shared" si="1000"/>
        <v>0.71340006879712203</v>
      </c>
      <c r="E7137" s="433">
        <f t="shared" si="1006"/>
        <v>71.34</v>
      </c>
      <c r="F7137" s="430">
        <f t="shared" si="1001"/>
        <v>0.71668656052718616</v>
      </c>
      <c r="G7137" s="439">
        <f t="shared" si="1007"/>
        <v>71.34</v>
      </c>
      <c r="H7137" s="435">
        <f t="shared" si="1002"/>
        <v>0.71668656052718616</v>
      </c>
      <c r="I7137" s="577">
        <f t="shared" si="1007"/>
        <v>71.34</v>
      </c>
      <c r="J7137" s="573">
        <f t="shared" si="1003"/>
        <v>1.0819413134812415</v>
      </c>
    </row>
    <row r="7138" spans="1:10" x14ac:dyDescent="0.25">
      <c r="A7138">
        <f t="shared" si="1004"/>
        <v>0.71350006868639626</v>
      </c>
      <c r="B7138" s="2">
        <f t="shared" si="1008"/>
        <v>71.349999999999596</v>
      </c>
      <c r="C7138" s="428">
        <f t="shared" si="1005"/>
        <v>71.349999999999994</v>
      </c>
      <c r="D7138" s="425">
        <f t="shared" si="1000"/>
        <v>0.71350006868640026</v>
      </c>
      <c r="E7138" s="433">
        <f t="shared" si="1006"/>
        <v>71.349999999999994</v>
      </c>
      <c r="F7138" s="430">
        <f t="shared" si="1001"/>
        <v>0.7167850945824058</v>
      </c>
      <c r="G7138" s="439">
        <f t="shared" si="1007"/>
        <v>71.349999999999994</v>
      </c>
      <c r="H7138" s="435">
        <f t="shared" si="1002"/>
        <v>0.7167850945824058</v>
      </c>
      <c r="I7138" s="577">
        <f t="shared" si="1007"/>
        <v>71.349999999999994</v>
      </c>
      <c r="J7138" s="573">
        <f t="shared" si="1003"/>
        <v>1.0820277317118114</v>
      </c>
    </row>
    <row r="7139" spans="1:10" x14ac:dyDescent="0.25">
      <c r="A7139">
        <f t="shared" si="1004"/>
        <v>0.71360006857585845</v>
      </c>
      <c r="B7139" s="2">
        <f t="shared" si="1008"/>
        <v>71.359999999999602</v>
      </c>
      <c r="C7139" s="428">
        <f t="shared" si="1005"/>
        <v>71.36</v>
      </c>
      <c r="D7139" s="425">
        <f t="shared" si="1000"/>
        <v>0.71360006857586256</v>
      </c>
      <c r="E7139" s="433">
        <f t="shared" si="1006"/>
        <v>71.36</v>
      </c>
      <c r="F7139" s="430">
        <f t="shared" si="1001"/>
        <v>0.71688362934452265</v>
      </c>
      <c r="G7139" s="439">
        <f t="shared" si="1007"/>
        <v>71.36</v>
      </c>
      <c r="H7139" s="435">
        <f t="shared" si="1002"/>
        <v>0.71688362934452265</v>
      </c>
      <c r="I7139" s="577">
        <f t="shared" si="1007"/>
        <v>71.36</v>
      </c>
      <c r="J7139" s="573">
        <f t="shared" si="1003"/>
        <v>1.0821141509433962</v>
      </c>
    </row>
    <row r="7140" spans="1:10" x14ac:dyDescent="0.25">
      <c r="A7140">
        <f t="shared" si="1004"/>
        <v>0.71370006846550427</v>
      </c>
      <c r="B7140" s="2">
        <f t="shared" si="1008"/>
        <v>71.369999999999607</v>
      </c>
      <c r="C7140" s="428">
        <f t="shared" si="1005"/>
        <v>71.37</v>
      </c>
      <c r="D7140" s="425">
        <f t="shared" si="1000"/>
        <v>0.71370006846550826</v>
      </c>
      <c r="E7140" s="433">
        <f t="shared" si="1006"/>
        <v>71.37</v>
      </c>
      <c r="F7140" s="430">
        <f t="shared" si="1001"/>
        <v>0.71698216481317523</v>
      </c>
      <c r="G7140" s="439">
        <f t="shared" si="1007"/>
        <v>71.37</v>
      </c>
      <c r="H7140" s="435">
        <f t="shared" si="1002"/>
        <v>0.71698216481317523</v>
      </c>
      <c r="I7140" s="577">
        <f t="shared" si="1007"/>
        <v>71.37</v>
      </c>
      <c r="J7140" s="573">
        <f t="shared" si="1003"/>
        <v>1.0822005711758855</v>
      </c>
    </row>
    <row r="7141" spans="1:10" x14ac:dyDescent="0.25">
      <c r="A7141">
        <f t="shared" si="1004"/>
        <v>0.71380006835533338</v>
      </c>
      <c r="B7141" s="2">
        <f t="shared" si="1008"/>
        <v>71.379999999999612</v>
      </c>
      <c r="C7141" s="428">
        <f t="shared" si="1005"/>
        <v>71.38</v>
      </c>
      <c r="D7141" s="425">
        <f t="shared" si="1000"/>
        <v>0.71380006835533716</v>
      </c>
      <c r="E7141" s="433">
        <f t="shared" si="1006"/>
        <v>71.38</v>
      </c>
      <c r="F7141" s="430">
        <f t="shared" si="1001"/>
        <v>0.71708070098800192</v>
      </c>
      <c r="G7141" s="439">
        <f t="shared" si="1007"/>
        <v>71.38</v>
      </c>
      <c r="H7141" s="435">
        <f t="shared" si="1002"/>
        <v>0.71708070098800192</v>
      </c>
      <c r="I7141" s="577">
        <f t="shared" si="1007"/>
        <v>71.38</v>
      </c>
      <c r="J7141" s="573">
        <f t="shared" si="1003"/>
        <v>1.0822869924091678</v>
      </c>
    </row>
    <row r="7142" spans="1:10" x14ac:dyDescent="0.25">
      <c r="A7142">
        <f t="shared" si="1004"/>
        <v>0.71390006824534524</v>
      </c>
      <c r="B7142" s="2">
        <f t="shared" si="1008"/>
        <v>71.389999999999617</v>
      </c>
      <c r="C7142" s="428">
        <f t="shared" si="1005"/>
        <v>71.39</v>
      </c>
      <c r="D7142" s="425">
        <f t="shared" si="1000"/>
        <v>0.71390006824534913</v>
      </c>
      <c r="E7142" s="433">
        <f t="shared" si="1006"/>
        <v>71.39</v>
      </c>
      <c r="F7142" s="430">
        <f t="shared" si="1001"/>
        <v>0.71717923786864179</v>
      </c>
      <c r="G7142" s="439">
        <f t="shared" si="1007"/>
        <v>71.39</v>
      </c>
      <c r="H7142" s="435">
        <f t="shared" si="1002"/>
        <v>0.71717923786864179</v>
      </c>
      <c r="I7142" s="577">
        <f t="shared" si="1007"/>
        <v>71.39</v>
      </c>
      <c r="J7142" s="573">
        <f t="shared" si="1003"/>
        <v>1.0823734146431334</v>
      </c>
    </row>
    <row r="7143" spans="1:10" x14ac:dyDescent="0.25">
      <c r="A7143">
        <f t="shared" si="1004"/>
        <v>0.71400006813553996</v>
      </c>
      <c r="B7143" s="2">
        <f t="shared" si="1008"/>
        <v>71.399999999999622</v>
      </c>
      <c r="C7143" s="428">
        <f t="shared" si="1005"/>
        <v>71.400000000000006</v>
      </c>
      <c r="D7143" s="425">
        <f t="shared" si="1000"/>
        <v>0.71400006813554373</v>
      </c>
      <c r="E7143" s="433">
        <f t="shared" si="1006"/>
        <v>71.400000000000006</v>
      </c>
      <c r="F7143" s="430">
        <f t="shared" si="1001"/>
        <v>0.7172777754547337</v>
      </c>
      <c r="G7143" s="439">
        <f t="shared" si="1007"/>
        <v>71.400000000000006</v>
      </c>
      <c r="H7143" s="435">
        <f t="shared" si="1002"/>
        <v>0.7172777754547337</v>
      </c>
      <c r="I7143" s="577">
        <f t="shared" si="1007"/>
        <v>71.400000000000006</v>
      </c>
      <c r="J7143" s="573">
        <f t="shared" si="1003"/>
        <v>1.0824598378776713</v>
      </c>
    </row>
    <row r="7144" spans="1:10" x14ac:dyDescent="0.25">
      <c r="A7144">
        <f t="shared" si="1004"/>
        <v>0.71410006802591675</v>
      </c>
      <c r="B7144" s="2">
        <f t="shared" si="1008"/>
        <v>71.409999999999627</v>
      </c>
      <c r="C7144" s="428">
        <f t="shared" si="1005"/>
        <v>71.41</v>
      </c>
      <c r="D7144" s="425">
        <f t="shared" si="1000"/>
        <v>0.71410006802592041</v>
      </c>
      <c r="E7144" s="433">
        <f t="shared" si="1006"/>
        <v>71.41</v>
      </c>
      <c r="F7144" s="430">
        <f t="shared" si="1001"/>
        <v>0.7173763137459167</v>
      </c>
      <c r="G7144" s="439">
        <f t="shared" si="1007"/>
        <v>71.41</v>
      </c>
      <c r="H7144" s="435">
        <f t="shared" si="1002"/>
        <v>0.7173763137459167</v>
      </c>
      <c r="I7144" s="577">
        <f t="shared" si="1007"/>
        <v>71.41</v>
      </c>
      <c r="J7144" s="573">
        <f t="shared" si="1003"/>
        <v>1.0825462621126707</v>
      </c>
    </row>
    <row r="7145" spans="1:10" x14ac:dyDescent="0.25">
      <c r="A7145">
        <f t="shared" si="1004"/>
        <v>0.71420006791647561</v>
      </c>
      <c r="B7145" s="2">
        <f t="shared" si="1008"/>
        <v>71.419999999999632</v>
      </c>
      <c r="C7145" s="428">
        <f t="shared" si="1005"/>
        <v>71.42</v>
      </c>
      <c r="D7145" s="425">
        <f t="shared" si="1000"/>
        <v>0.71420006791647939</v>
      </c>
      <c r="E7145" s="433">
        <f t="shared" si="1006"/>
        <v>71.42</v>
      </c>
      <c r="F7145" s="430">
        <f t="shared" si="1001"/>
        <v>0.71747485274183032</v>
      </c>
      <c r="G7145" s="439">
        <f t="shared" si="1007"/>
        <v>71.42</v>
      </c>
      <c r="H7145" s="435">
        <f t="shared" si="1002"/>
        <v>0.71747485274183032</v>
      </c>
      <c r="I7145" s="577">
        <f t="shared" si="1007"/>
        <v>71.42</v>
      </c>
      <c r="J7145" s="573">
        <f t="shared" si="1003"/>
        <v>1.0826326873480216</v>
      </c>
    </row>
    <row r="7146" spans="1:10" x14ac:dyDescent="0.25">
      <c r="A7146">
        <f t="shared" si="1004"/>
        <v>0.714300067807216</v>
      </c>
      <c r="B7146" s="2">
        <f t="shared" si="1008"/>
        <v>71.429999999999637</v>
      </c>
      <c r="C7146" s="428">
        <f t="shared" si="1005"/>
        <v>71.430000000000007</v>
      </c>
      <c r="D7146" s="425">
        <f t="shared" si="1000"/>
        <v>0.71430006780721977</v>
      </c>
      <c r="E7146" s="433">
        <f t="shared" si="1006"/>
        <v>71.430000000000007</v>
      </c>
      <c r="F7146" s="430">
        <f t="shared" si="1001"/>
        <v>0.71757339244211404</v>
      </c>
      <c r="G7146" s="439">
        <f t="shared" si="1007"/>
        <v>71.430000000000007</v>
      </c>
      <c r="H7146" s="435">
        <f t="shared" si="1002"/>
        <v>0.71757339244211404</v>
      </c>
      <c r="I7146" s="577">
        <f t="shared" si="1007"/>
        <v>71.430000000000007</v>
      </c>
      <c r="J7146" s="573">
        <f t="shared" si="1003"/>
        <v>1.0827191135836127</v>
      </c>
    </row>
    <row r="7147" spans="1:10" x14ac:dyDescent="0.25">
      <c r="A7147">
        <f t="shared" si="1004"/>
        <v>0.71440006769813791</v>
      </c>
      <c r="B7147" s="2">
        <f t="shared" si="1008"/>
        <v>71.439999999999642</v>
      </c>
      <c r="C7147" s="428">
        <f t="shared" si="1005"/>
        <v>71.44</v>
      </c>
      <c r="D7147" s="425">
        <f t="shared" si="1000"/>
        <v>0.71440006769814146</v>
      </c>
      <c r="E7147" s="433">
        <f t="shared" si="1006"/>
        <v>71.44</v>
      </c>
      <c r="F7147" s="430">
        <f t="shared" si="1001"/>
        <v>0.71767193284640773</v>
      </c>
      <c r="G7147" s="439">
        <f t="shared" si="1007"/>
        <v>71.44</v>
      </c>
      <c r="H7147" s="435">
        <f t="shared" si="1002"/>
        <v>0.71767193284640773</v>
      </c>
      <c r="I7147" s="577">
        <f t="shared" si="1007"/>
        <v>71.44</v>
      </c>
      <c r="J7147" s="573">
        <f t="shared" si="1003"/>
        <v>1.082805540819334</v>
      </c>
    </row>
    <row r="7148" spans="1:10" x14ac:dyDescent="0.25">
      <c r="A7148">
        <f t="shared" si="1004"/>
        <v>0.71450006758924067</v>
      </c>
      <c r="B7148" s="2">
        <f t="shared" si="1008"/>
        <v>71.449999999999648</v>
      </c>
      <c r="C7148" s="428">
        <f t="shared" si="1005"/>
        <v>71.45</v>
      </c>
      <c r="D7148" s="425">
        <f t="shared" si="1000"/>
        <v>0.71450006758924423</v>
      </c>
      <c r="E7148" s="433">
        <f t="shared" si="1006"/>
        <v>71.45</v>
      </c>
      <c r="F7148" s="430">
        <f t="shared" si="1001"/>
        <v>0.71777047395435112</v>
      </c>
      <c r="G7148" s="439">
        <f t="shared" si="1007"/>
        <v>71.45</v>
      </c>
      <c r="H7148" s="435">
        <f t="shared" si="1002"/>
        <v>0.71777047395435112</v>
      </c>
      <c r="I7148" s="577">
        <f t="shared" si="1007"/>
        <v>71.45</v>
      </c>
      <c r="J7148" s="573">
        <f t="shared" si="1003"/>
        <v>1.0828919690550745</v>
      </c>
    </row>
    <row r="7149" spans="1:10" x14ac:dyDescent="0.25">
      <c r="A7149">
        <f t="shared" si="1004"/>
        <v>0.7146000674805244</v>
      </c>
      <c r="B7149" s="2">
        <f t="shared" si="1008"/>
        <v>71.459999999999653</v>
      </c>
      <c r="C7149" s="428">
        <f t="shared" si="1005"/>
        <v>71.459999999999994</v>
      </c>
      <c r="D7149" s="425">
        <f t="shared" si="1000"/>
        <v>0.71460006748052773</v>
      </c>
      <c r="E7149" s="433">
        <f t="shared" si="1006"/>
        <v>71.459999999999994</v>
      </c>
      <c r="F7149" s="430">
        <f t="shared" si="1001"/>
        <v>0.71786901576558437</v>
      </c>
      <c r="G7149" s="439">
        <f t="shared" si="1007"/>
        <v>71.459999999999994</v>
      </c>
      <c r="H7149" s="435">
        <f t="shared" si="1002"/>
        <v>0.71786901576558437</v>
      </c>
      <c r="I7149" s="577">
        <f t="shared" si="1007"/>
        <v>71.459999999999994</v>
      </c>
      <c r="J7149" s="573">
        <f t="shared" si="1003"/>
        <v>1.0829783982907242</v>
      </c>
    </row>
    <row r="7150" spans="1:10" x14ac:dyDescent="0.25">
      <c r="A7150">
        <f t="shared" si="1004"/>
        <v>0.71470006737198843</v>
      </c>
      <c r="B7150" s="2">
        <f t="shared" si="1008"/>
        <v>71.469999999999658</v>
      </c>
      <c r="C7150" s="428">
        <f t="shared" si="1005"/>
        <v>71.47</v>
      </c>
      <c r="D7150" s="425">
        <f t="shared" si="1000"/>
        <v>0.71470006737199188</v>
      </c>
      <c r="E7150" s="433">
        <f t="shared" si="1006"/>
        <v>71.47</v>
      </c>
      <c r="F7150" s="430">
        <f t="shared" si="1001"/>
        <v>0.71796755827974812</v>
      </c>
      <c r="G7150" s="439">
        <f t="shared" si="1007"/>
        <v>71.47</v>
      </c>
      <c r="H7150" s="435">
        <f t="shared" si="1002"/>
        <v>0.71796755827974812</v>
      </c>
      <c r="I7150" s="577">
        <f t="shared" si="1007"/>
        <v>71.47</v>
      </c>
      <c r="J7150" s="573">
        <f t="shared" si="1003"/>
        <v>1.0830648285261724</v>
      </c>
    </row>
    <row r="7151" spans="1:10" x14ac:dyDescent="0.25">
      <c r="A7151">
        <f t="shared" si="1004"/>
        <v>0.71480006726363254</v>
      </c>
      <c r="B7151" s="2">
        <f t="shared" si="1008"/>
        <v>71.479999999999663</v>
      </c>
      <c r="C7151" s="428">
        <f t="shared" si="1005"/>
        <v>71.48</v>
      </c>
      <c r="D7151" s="425">
        <f t="shared" si="1000"/>
        <v>0.71480006726363599</v>
      </c>
      <c r="E7151" s="433">
        <f t="shared" si="1006"/>
        <v>71.48</v>
      </c>
      <c r="F7151" s="430">
        <f t="shared" si="1001"/>
        <v>0.71806610149648253</v>
      </c>
      <c r="G7151" s="439">
        <f t="shared" si="1007"/>
        <v>71.48</v>
      </c>
      <c r="H7151" s="435">
        <f t="shared" si="1002"/>
        <v>0.71806610149648253</v>
      </c>
      <c r="I7151" s="577">
        <f t="shared" si="1007"/>
        <v>71.48</v>
      </c>
      <c r="J7151" s="573">
        <f t="shared" si="1003"/>
        <v>1.0831512597613087</v>
      </c>
    </row>
    <row r="7152" spans="1:10" x14ac:dyDescent="0.25">
      <c r="A7152">
        <f t="shared" si="1004"/>
        <v>0.71490006715545651</v>
      </c>
      <c r="B7152" s="2">
        <f t="shared" si="1008"/>
        <v>71.489999999999668</v>
      </c>
      <c r="C7152" s="428">
        <f t="shared" si="1005"/>
        <v>71.489999999999995</v>
      </c>
      <c r="D7152" s="425">
        <f t="shared" si="1000"/>
        <v>0.71490006715545984</v>
      </c>
      <c r="E7152" s="433">
        <f t="shared" si="1006"/>
        <v>71.489999999999995</v>
      </c>
      <c r="F7152" s="430">
        <f t="shared" si="1001"/>
        <v>0.71816464541542835</v>
      </c>
      <c r="G7152" s="439">
        <f t="shared" si="1007"/>
        <v>71.489999999999995</v>
      </c>
      <c r="H7152" s="435">
        <f t="shared" si="1002"/>
        <v>0.71816464541542835</v>
      </c>
      <c r="I7152" s="577">
        <f t="shared" si="1007"/>
        <v>71.489999999999995</v>
      </c>
      <c r="J7152" s="573">
        <f t="shared" si="1003"/>
        <v>1.0832376919960218</v>
      </c>
    </row>
    <row r="7153" spans="1:10" x14ac:dyDescent="0.25">
      <c r="A7153">
        <f t="shared" si="1004"/>
        <v>0.71500006704746</v>
      </c>
      <c r="B7153" s="2">
        <f t="shared" si="1008"/>
        <v>71.499999999999673</v>
      </c>
      <c r="C7153" s="428">
        <f t="shared" si="1005"/>
        <v>71.5</v>
      </c>
      <c r="D7153" s="425">
        <f t="shared" si="1000"/>
        <v>0.71500006704746333</v>
      </c>
      <c r="E7153" s="433">
        <f t="shared" si="1006"/>
        <v>71.5</v>
      </c>
      <c r="F7153" s="430">
        <f t="shared" si="1001"/>
        <v>0.71826319003622663</v>
      </c>
      <c r="G7153" s="439">
        <f t="shared" si="1007"/>
        <v>71.5</v>
      </c>
      <c r="H7153" s="435">
        <f t="shared" si="1002"/>
        <v>0.71826319003622663</v>
      </c>
      <c r="I7153" s="577">
        <f t="shared" si="1007"/>
        <v>71.5</v>
      </c>
      <c r="J7153" s="573">
        <f t="shared" si="1003"/>
        <v>1.0833241252302028</v>
      </c>
    </row>
    <row r="7154" spans="1:10" x14ac:dyDescent="0.25">
      <c r="A7154">
        <f t="shared" si="1004"/>
        <v>0.71510006693964268</v>
      </c>
      <c r="B7154" s="2">
        <f t="shared" si="1008"/>
        <v>71.509999999999678</v>
      </c>
      <c r="C7154" s="428">
        <f t="shared" si="1005"/>
        <v>71.510000000000005</v>
      </c>
      <c r="D7154" s="425">
        <f t="shared" si="1000"/>
        <v>0.7151000669396459</v>
      </c>
      <c r="E7154" s="433">
        <f t="shared" si="1006"/>
        <v>71.510000000000005</v>
      </c>
      <c r="F7154" s="430">
        <f t="shared" si="1001"/>
        <v>0.71836173535851855</v>
      </c>
      <c r="G7154" s="439">
        <f t="shared" si="1007"/>
        <v>71.510000000000005</v>
      </c>
      <c r="H7154" s="435">
        <f t="shared" si="1002"/>
        <v>0.71836173535851855</v>
      </c>
      <c r="I7154" s="577">
        <f t="shared" si="1007"/>
        <v>71.510000000000005</v>
      </c>
      <c r="J7154" s="573">
        <f t="shared" si="1003"/>
        <v>1.08341055946374</v>
      </c>
    </row>
    <row r="7155" spans="1:10" x14ac:dyDescent="0.25">
      <c r="A7155">
        <f t="shared" si="1004"/>
        <v>0.71520006683200432</v>
      </c>
      <c r="B7155" s="2">
        <f t="shared" si="1008"/>
        <v>71.519999999999683</v>
      </c>
      <c r="C7155" s="428">
        <f t="shared" si="1005"/>
        <v>71.52</v>
      </c>
      <c r="D7155" s="425">
        <f t="shared" si="1000"/>
        <v>0.71520006683200732</v>
      </c>
      <c r="E7155" s="433">
        <f t="shared" si="1006"/>
        <v>71.52</v>
      </c>
      <c r="F7155" s="430">
        <f t="shared" si="1001"/>
        <v>0.71846028138194495</v>
      </c>
      <c r="G7155" s="439">
        <f t="shared" si="1007"/>
        <v>71.52</v>
      </c>
      <c r="H7155" s="435">
        <f t="shared" si="1002"/>
        <v>0.71846028138194495</v>
      </c>
      <c r="I7155" s="577">
        <f t="shared" si="1007"/>
        <v>71.52</v>
      </c>
      <c r="J7155" s="573">
        <f t="shared" si="1003"/>
        <v>1.0834969946965234</v>
      </c>
    </row>
    <row r="7156" spans="1:10" x14ac:dyDescent="0.25">
      <c r="A7156">
        <f t="shared" si="1004"/>
        <v>0.71530006672454438</v>
      </c>
      <c r="B7156" s="2">
        <f t="shared" si="1008"/>
        <v>71.529999999999688</v>
      </c>
      <c r="C7156" s="428">
        <f t="shared" si="1005"/>
        <v>71.53</v>
      </c>
      <c r="D7156" s="425">
        <f t="shared" si="1000"/>
        <v>0.71530006672454738</v>
      </c>
      <c r="E7156" s="433">
        <f t="shared" si="1006"/>
        <v>71.53</v>
      </c>
      <c r="F7156" s="430">
        <f t="shared" si="1001"/>
        <v>0.71855882810614757</v>
      </c>
      <c r="G7156" s="439">
        <f t="shared" si="1007"/>
        <v>71.53</v>
      </c>
      <c r="H7156" s="435">
        <f t="shared" si="1002"/>
        <v>0.71855882810614757</v>
      </c>
      <c r="I7156" s="577">
        <f t="shared" si="1007"/>
        <v>71.53</v>
      </c>
      <c r="J7156" s="573">
        <f t="shared" si="1003"/>
        <v>1.0835834309284424</v>
      </c>
    </row>
    <row r="7157" spans="1:10" x14ac:dyDescent="0.25">
      <c r="A7157">
        <f t="shared" si="1004"/>
        <v>0.71540006661726274</v>
      </c>
      <c r="B7157" s="2">
        <f t="shared" si="1008"/>
        <v>71.539999999999694</v>
      </c>
      <c r="C7157" s="428">
        <f t="shared" si="1005"/>
        <v>71.540000000000006</v>
      </c>
      <c r="D7157" s="425">
        <f t="shared" si="1000"/>
        <v>0.71540006661726585</v>
      </c>
      <c r="E7157" s="433">
        <f t="shared" si="1006"/>
        <v>71.540000000000006</v>
      </c>
      <c r="F7157" s="430">
        <f t="shared" si="1001"/>
        <v>0.71865737553076803</v>
      </c>
      <c r="G7157" s="439">
        <f t="shared" si="1007"/>
        <v>71.540000000000006</v>
      </c>
      <c r="H7157" s="435">
        <f t="shared" si="1002"/>
        <v>0.71865737553076803</v>
      </c>
      <c r="I7157" s="577">
        <f t="shared" si="1007"/>
        <v>71.540000000000006</v>
      </c>
      <c r="J7157" s="573">
        <f t="shared" si="1003"/>
        <v>1.0836698681593873</v>
      </c>
    </row>
    <row r="7158" spans="1:10" x14ac:dyDescent="0.25">
      <c r="A7158">
        <f t="shared" si="1004"/>
        <v>0.71550006651015918</v>
      </c>
      <c r="B7158" s="2">
        <f t="shared" si="1008"/>
        <v>71.549999999999699</v>
      </c>
      <c r="C7158" s="428">
        <f t="shared" si="1005"/>
        <v>71.55</v>
      </c>
      <c r="D7158" s="425">
        <f t="shared" si="1000"/>
        <v>0.71550006651016207</v>
      </c>
      <c r="E7158" s="433">
        <f t="shared" si="1006"/>
        <v>71.55</v>
      </c>
      <c r="F7158" s="430">
        <f t="shared" si="1001"/>
        <v>0.71875592365544827</v>
      </c>
      <c r="G7158" s="439">
        <f t="shared" si="1007"/>
        <v>71.55</v>
      </c>
      <c r="H7158" s="435">
        <f t="shared" si="1002"/>
        <v>0.71875592365544827</v>
      </c>
      <c r="I7158" s="577">
        <f t="shared" si="1007"/>
        <v>71.55</v>
      </c>
      <c r="J7158" s="573">
        <f t="shared" si="1003"/>
        <v>1.083756306389247</v>
      </c>
    </row>
    <row r="7159" spans="1:10" x14ac:dyDescent="0.25">
      <c r="A7159">
        <f t="shared" si="1004"/>
        <v>0.71560006640323315</v>
      </c>
      <c r="B7159" s="2">
        <f t="shared" si="1008"/>
        <v>71.559999999999704</v>
      </c>
      <c r="C7159" s="428">
        <f t="shared" si="1005"/>
        <v>71.56</v>
      </c>
      <c r="D7159" s="425">
        <f t="shared" si="1000"/>
        <v>0.71560006640323615</v>
      </c>
      <c r="E7159" s="433">
        <f t="shared" si="1006"/>
        <v>71.56</v>
      </c>
      <c r="F7159" s="430">
        <f t="shared" si="1001"/>
        <v>0.71885447247983025</v>
      </c>
      <c r="G7159" s="439">
        <f t="shared" si="1007"/>
        <v>71.56</v>
      </c>
      <c r="H7159" s="435">
        <f t="shared" si="1002"/>
        <v>0.71885447247983025</v>
      </c>
      <c r="I7159" s="577">
        <f t="shared" si="1007"/>
        <v>71.56</v>
      </c>
      <c r="J7159" s="573">
        <f t="shared" si="1003"/>
        <v>1.0838427456179114</v>
      </c>
    </row>
    <row r="7160" spans="1:10" x14ac:dyDescent="0.25">
      <c r="A7160">
        <f t="shared" si="1004"/>
        <v>0.71570006629648464</v>
      </c>
      <c r="B7160" s="2">
        <f t="shared" si="1008"/>
        <v>71.569999999999709</v>
      </c>
      <c r="C7160" s="428">
        <f t="shared" si="1005"/>
        <v>71.569999999999993</v>
      </c>
      <c r="D7160" s="425">
        <f t="shared" si="1000"/>
        <v>0.71570006629648752</v>
      </c>
      <c r="E7160" s="433">
        <f t="shared" si="1006"/>
        <v>71.569999999999993</v>
      </c>
      <c r="F7160" s="430">
        <f t="shared" si="1001"/>
        <v>0.71895302200355604</v>
      </c>
      <c r="G7160" s="439">
        <f t="shared" si="1007"/>
        <v>71.569999999999993</v>
      </c>
      <c r="H7160" s="435">
        <f t="shared" si="1002"/>
        <v>0.71895302200355604</v>
      </c>
      <c r="I7160" s="577">
        <f t="shared" si="1007"/>
        <v>71.569999999999993</v>
      </c>
      <c r="J7160" s="573">
        <f t="shared" si="1003"/>
        <v>1.08392918584527</v>
      </c>
    </row>
    <row r="7161" spans="1:10" x14ac:dyDescent="0.25">
      <c r="A7161">
        <f t="shared" si="1004"/>
        <v>0.71580006618991299</v>
      </c>
      <c r="B7161" s="2">
        <f t="shared" si="1008"/>
        <v>71.579999999999714</v>
      </c>
      <c r="C7161" s="428">
        <f t="shared" si="1005"/>
        <v>71.58</v>
      </c>
      <c r="D7161" s="425">
        <f t="shared" si="1000"/>
        <v>0.71580006618991598</v>
      </c>
      <c r="E7161" s="433">
        <f t="shared" si="1006"/>
        <v>71.58</v>
      </c>
      <c r="F7161" s="430">
        <f t="shared" si="1001"/>
        <v>0.71905157222626837</v>
      </c>
      <c r="G7161" s="439">
        <f t="shared" si="1007"/>
        <v>71.58</v>
      </c>
      <c r="H7161" s="435">
        <f t="shared" si="1002"/>
        <v>0.71905157222626837</v>
      </c>
      <c r="I7161" s="577">
        <f t="shared" si="1007"/>
        <v>71.58</v>
      </c>
      <c r="J7161" s="573">
        <f t="shared" si="1003"/>
        <v>1.0840156270712129</v>
      </c>
    </row>
    <row r="7162" spans="1:10" x14ac:dyDescent="0.25">
      <c r="A7162">
        <f t="shared" si="1004"/>
        <v>0.7159000660835183</v>
      </c>
      <c r="B7162" s="2">
        <f t="shared" si="1008"/>
        <v>71.589999999999719</v>
      </c>
      <c r="C7162" s="428">
        <f t="shared" si="1005"/>
        <v>71.59</v>
      </c>
      <c r="D7162" s="425">
        <f t="shared" si="1000"/>
        <v>0.71590006608352119</v>
      </c>
      <c r="E7162" s="433">
        <f t="shared" si="1006"/>
        <v>71.59</v>
      </c>
      <c r="F7162" s="430">
        <f t="shared" si="1001"/>
        <v>0.71915012314760984</v>
      </c>
      <c r="G7162" s="439">
        <f t="shared" si="1007"/>
        <v>71.59</v>
      </c>
      <c r="H7162" s="435">
        <f t="shared" si="1002"/>
        <v>0.71915012314760984</v>
      </c>
      <c r="I7162" s="577">
        <f t="shared" si="1007"/>
        <v>71.59</v>
      </c>
      <c r="J7162" s="573">
        <f t="shared" si="1003"/>
        <v>1.0841020692956296</v>
      </c>
    </row>
    <row r="7163" spans="1:10" x14ac:dyDescent="0.25">
      <c r="A7163">
        <f t="shared" si="1004"/>
        <v>0.71600006597730004</v>
      </c>
      <c r="B7163" s="2">
        <f t="shared" si="1008"/>
        <v>71.599999999999724</v>
      </c>
      <c r="C7163" s="428">
        <f t="shared" si="1005"/>
        <v>71.599999999999994</v>
      </c>
      <c r="D7163" s="425">
        <f t="shared" si="1000"/>
        <v>0.7160000659773027</v>
      </c>
      <c r="E7163" s="433">
        <f t="shared" si="1006"/>
        <v>71.599999999999994</v>
      </c>
      <c r="F7163" s="430">
        <f t="shared" si="1001"/>
        <v>0.71924867476722276</v>
      </c>
      <c r="G7163" s="439">
        <f t="shared" si="1007"/>
        <v>71.599999999999994</v>
      </c>
      <c r="H7163" s="435">
        <f t="shared" si="1002"/>
        <v>0.71924867476722276</v>
      </c>
      <c r="I7163" s="577">
        <f t="shared" si="1007"/>
        <v>71.599999999999994</v>
      </c>
      <c r="J7163" s="573">
        <f t="shared" si="1003"/>
        <v>1.0841885125184094</v>
      </c>
    </row>
    <row r="7164" spans="1:10" x14ac:dyDescent="0.25">
      <c r="A7164">
        <f t="shared" si="1004"/>
        <v>0.71610006587125785</v>
      </c>
      <c r="B7164" s="2">
        <f t="shared" si="1008"/>
        <v>71.609999999999729</v>
      </c>
      <c r="C7164" s="428">
        <f t="shared" si="1005"/>
        <v>71.61</v>
      </c>
      <c r="D7164" s="425">
        <f t="shared" si="1000"/>
        <v>0.71610006587126063</v>
      </c>
      <c r="E7164" s="433">
        <f t="shared" si="1006"/>
        <v>71.61</v>
      </c>
      <c r="F7164" s="430">
        <f t="shared" si="1001"/>
        <v>0.71934722708475063</v>
      </c>
      <c r="G7164" s="439">
        <f t="shared" si="1007"/>
        <v>71.61</v>
      </c>
      <c r="H7164" s="435">
        <f t="shared" si="1002"/>
        <v>0.71934722708475063</v>
      </c>
      <c r="I7164" s="577">
        <f t="shared" si="1007"/>
        <v>71.61</v>
      </c>
      <c r="J7164" s="573">
        <f t="shared" si="1003"/>
        <v>1.0842749567394427</v>
      </c>
    </row>
    <row r="7165" spans="1:10" x14ac:dyDescent="0.25">
      <c r="A7165">
        <f t="shared" si="1004"/>
        <v>0.71620006576539152</v>
      </c>
      <c r="B7165" s="2">
        <f t="shared" si="1008"/>
        <v>71.619999999999735</v>
      </c>
      <c r="C7165" s="428">
        <f t="shared" si="1005"/>
        <v>71.62</v>
      </c>
      <c r="D7165" s="425">
        <f t="shared" si="1000"/>
        <v>0.7162000657653943</v>
      </c>
      <c r="E7165" s="433">
        <f t="shared" si="1006"/>
        <v>71.62</v>
      </c>
      <c r="F7165" s="430">
        <f t="shared" si="1001"/>
        <v>0.71944578009983651</v>
      </c>
      <c r="G7165" s="439">
        <f t="shared" si="1007"/>
        <v>71.62</v>
      </c>
      <c r="H7165" s="435">
        <f t="shared" si="1002"/>
        <v>0.71944578009983651</v>
      </c>
      <c r="I7165" s="577">
        <f t="shared" si="1007"/>
        <v>71.62</v>
      </c>
      <c r="J7165" s="573">
        <f t="shared" si="1003"/>
        <v>1.0843614019586185</v>
      </c>
    </row>
    <row r="7166" spans="1:10" x14ac:dyDescent="0.25">
      <c r="A7166">
        <f t="shared" si="1004"/>
        <v>0.71630006565970084</v>
      </c>
      <c r="B7166" s="2">
        <f t="shared" si="1008"/>
        <v>71.62999999999974</v>
      </c>
      <c r="C7166" s="428">
        <f t="shared" si="1005"/>
        <v>71.63</v>
      </c>
      <c r="D7166" s="425">
        <f t="shared" si="1000"/>
        <v>0.71630006565970328</v>
      </c>
      <c r="E7166" s="433">
        <f t="shared" si="1006"/>
        <v>71.63</v>
      </c>
      <c r="F7166" s="430">
        <f t="shared" si="1001"/>
        <v>0.71954433381212346</v>
      </c>
      <c r="G7166" s="439">
        <f t="shared" si="1007"/>
        <v>71.63</v>
      </c>
      <c r="H7166" s="435">
        <f t="shared" si="1002"/>
        <v>0.71954433381212346</v>
      </c>
      <c r="I7166" s="577">
        <f t="shared" si="1007"/>
        <v>71.63</v>
      </c>
      <c r="J7166" s="573">
        <f t="shared" si="1003"/>
        <v>1.0844478481758273</v>
      </c>
    </row>
    <row r="7167" spans="1:10" x14ac:dyDescent="0.25">
      <c r="A7167">
        <f t="shared" si="1004"/>
        <v>0.71640006555418523</v>
      </c>
      <c r="B7167" s="2">
        <f t="shared" si="1008"/>
        <v>71.639999999999745</v>
      </c>
      <c r="C7167" s="428">
        <f t="shared" si="1005"/>
        <v>71.64</v>
      </c>
      <c r="D7167" s="425">
        <f t="shared" si="1000"/>
        <v>0.71640006555418778</v>
      </c>
      <c r="E7167" s="433">
        <f t="shared" si="1006"/>
        <v>71.64</v>
      </c>
      <c r="F7167" s="430">
        <f t="shared" si="1001"/>
        <v>0.71964288822125544</v>
      </c>
      <c r="G7167" s="439">
        <f t="shared" si="1007"/>
        <v>71.64</v>
      </c>
      <c r="H7167" s="435">
        <f t="shared" si="1002"/>
        <v>0.71964288822125544</v>
      </c>
      <c r="I7167" s="577">
        <f t="shared" si="1007"/>
        <v>71.64</v>
      </c>
      <c r="J7167" s="573">
        <f t="shared" si="1003"/>
        <v>1.0845342953909587</v>
      </c>
    </row>
    <row r="7168" spans="1:10" x14ac:dyDescent="0.25">
      <c r="A7168">
        <f t="shared" si="1004"/>
        <v>0.7165000654488447</v>
      </c>
      <c r="B7168" s="2">
        <f t="shared" si="1008"/>
        <v>71.64999999999975</v>
      </c>
      <c r="C7168" s="428">
        <f t="shared" si="1005"/>
        <v>71.650000000000006</v>
      </c>
      <c r="D7168" s="425">
        <f t="shared" si="1000"/>
        <v>0.71650006544884726</v>
      </c>
      <c r="E7168" s="433">
        <f t="shared" si="1006"/>
        <v>71.650000000000006</v>
      </c>
      <c r="F7168" s="430">
        <f t="shared" si="1001"/>
        <v>0.71974144332687606</v>
      </c>
      <c r="G7168" s="439">
        <f t="shared" si="1007"/>
        <v>71.650000000000006</v>
      </c>
      <c r="H7168" s="435">
        <f t="shared" si="1002"/>
        <v>0.71974144332687606</v>
      </c>
      <c r="I7168" s="577">
        <f t="shared" si="1007"/>
        <v>71.650000000000006</v>
      </c>
      <c r="J7168" s="573">
        <f t="shared" si="1003"/>
        <v>1.0846207436039021</v>
      </c>
    </row>
    <row r="7169" spans="1:10" x14ac:dyDescent="0.25">
      <c r="A7169">
        <f t="shared" si="1004"/>
        <v>0.71660006534367882</v>
      </c>
      <c r="B7169" s="2">
        <f t="shared" si="1008"/>
        <v>71.659999999999755</v>
      </c>
      <c r="C7169" s="428">
        <f t="shared" si="1005"/>
        <v>71.66</v>
      </c>
      <c r="D7169" s="425">
        <f t="shared" si="1000"/>
        <v>0.71660006534368126</v>
      </c>
      <c r="E7169" s="433">
        <f t="shared" si="1006"/>
        <v>71.66</v>
      </c>
      <c r="F7169" s="430">
        <f t="shared" si="1001"/>
        <v>0.71983999912862895</v>
      </c>
      <c r="G7169" s="439">
        <f t="shared" si="1007"/>
        <v>71.66</v>
      </c>
      <c r="H7169" s="435">
        <f t="shared" si="1002"/>
        <v>0.71983999912862895</v>
      </c>
      <c r="I7169" s="577">
        <f t="shared" si="1007"/>
        <v>71.66</v>
      </c>
      <c r="J7169" s="573">
        <f t="shared" si="1003"/>
        <v>1.0847071928145473</v>
      </c>
    </row>
    <row r="7170" spans="1:10" x14ac:dyDescent="0.25">
      <c r="A7170">
        <f t="shared" si="1004"/>
        <v>0.71670006523868734</v>
      </c>
      <c r="B7170" s="2">
        <f t="shared" si="1008"/>
        <v>71.66999999999976</v>
      </c>
      <c r="C7170" s="428">
        <f t="shared" si="1005"/>
        <v>71.67</v>
      </c>
      <c r="D7170" s="425">
        <f t="shared" si="1000"/>
        <v>0.71670006523868968</v>
      </c>
      <c r="E7170" s="433">
        <f t="shared" si="1006"/>
        <v>71.67</v>
      </c>
      <c r="F7170" s="430">
        <f t="shared" si="1001"/>
        <v>0.71993855562615872</v>
      </c>
      <c r="G7170" s="439">
        <f t="shared" si="1007"/>
        <v>71.67</v>
      </c>
      <c r="H7170" s="435">
        <f t="shared" si="1002"/>
        <v>0.71993855562615872</v>
      </c>
      <c r="I7170" s="577">
        <f t="shared" si="1007"/>
        <v>71.67</v>
      </c>
      <c r="J7170" s="573">
        <f t="shared" si="1003"/>
        <v>1.0847936430227851</v>
      </c>
    </row>
    <row r="7171" spans="1:10" x14ac:dyDescent="0.25">
      <c r="A7171">
        <f t="shared" si="1004"/>
        <v>0.71680006513386973</v>
      </c>
      <c r="B7171" s="2">
        <f t="shared" si="1008"/>
        <v>71.679999999999765</v>
      </c>
      <c r="C7171" s="428">
        <f t="shared" si="1005"/>
        <v>71.680000000000007</v>
      </c>
      <c r="D7171" s="425">
        <f t="shared" ref="D7171:D7234" si="1009">(((1+C7171/100)^D$2)*C7171/100)/(((1+C7171/100)^D$2)-1)</f>
        <v>0.71680006513387218</v>
      </c>
      <c r="E7171" s="433">
        <f t="shared" si="1006"/>
        <v>71.680000000000007</v>
      </c>
      <c r="F7171" s="430">
        <f t="shared" ref="F7171:F7234" si="1010">(((1+E7171/100)^F$2)*E7171/100)/(((1+E7171/100)^F$2)-1)</f>
        <v>0.72003711281910943</v>
      </c>
      <c r="G7171" s="439">
        <f t="shared" si="1007"/>
        <v>71.680000000000007</v>
      </c>
      <c r="H7171" s="435">
        <f t="shared" ref="H7171:H7234" si="1011">(((1+G7171/100)^H$2)*G7171/100)/(((1+G7171/100)^H$2)-1)</f>
        <v>0.72003711281910943</v>
      </c>
      <c r="I7171" s="577">
        <f t="shared" si="1007"/>
        <v>71.680000000000007</v>
      </c>
      <c r="J7171" s="573">
        <f t="shared" ref="J7171:J7234" si="1012">(((1+I7171/100)^J$2)*I7171/100)/(((1+I7171/100)^J$2)-1)</f>
        <v>1.0848800942285042</v>
      </c>
    </row>
    <row r="7172" spans="1:10" x14ac:dyDescent="0.25">
      <c r="A7172">
        <f t="shared" si="1004"/>
        <v>0.71690006502922621</v>
      </c>
      <c r="B7172" s="2">
        <f t="shared" si="1008"/>
        <v>71.68999999999977</v>
      </c>
      <c r="C7172" s="428">
        <f t="shared" si="1005"/>
        <v>71.69</v>
      </c>
      <c r="D7172" s="425">
        <f t="shared" si="1009"/>
        <v>0.71690006502922843</v>
      </c>
      <c r="E7172" s="433">
        <f t="shared" si="1006"/>
        <v>71.69</v>
      </c>
      <c r="F7172" s="430">
        <f t="shared" si="1010"/>
        <v>0.72013567070712547</v>
      </c>
      <c r="G7172" s="439">
        <f t="shared" si="1007"/>
        <v>71.69</v>
      </c>
      <c r="H7172" s="435">
        <f t="shared" si="1011"/>
        <v>0.72013567070712547</v>
      </c>
      <c r="I7172" s="577">
        <f t="shared" si="1007"/>
        <v>71.69</v>
      </c>
      <c r="J7172" s="573">
        <f t="shared" si="1012"/>
        <v>1.0849665464315947</v>
      </c>
    </row>
    <row r="7173" spans="1:10" x14ac:dyDescent="0.25">
      <c r="A7173">
        <f t="shared" ref="A7173:A7236" si="1013">(((1+B7173/100)^A$2)*B7173/100)/(((1+B7173/100)^A$2)-1)</f>
        <v>0.71700006492475588</v>
      </c>
      <c r="B7173" s="2">
        <f t="shared" si="1008"/>
        <v>71.699999999999775</v>
      </c>
      <c r="C7173" s="428">
        <f t="shared" si="1005"/>
        <v>71.7</v>
      </c>
      <c r="D7173" s="425">
        <f t="shared" si="1009"/>
        <v>0.7170000649247581</v>
      </c>
      <c r="E7173" s="433">
        <f t="shared" si="1006"/>
        <v>71.7</v>
      </c>
      <c r="F7173" s="430">
        <f t="shared" si="1010"/>
        <v>0.7202342292898517</v>
      </c>
      <c r="G7173" s="439">
        <f t="shared" si="1007"/>
        <v>71.7</v>
      </c>
      <c r="H7173" s="435">
        <f t="shared" si="1011"/>
        <v>0.7202342292898517</v>
      </c>
      <c r="I7173" s="577">
        <f t="shared" si="1007"/>
        <v>71.7</v>
      </c>
      <c r="J7173" s="573">
        <f t="shared" si="1012"/>
        <v>1.0850529996319469</v>
      </c>
    </row>
    <row r="7174" spans="1:10" x14ac:dyDescent="0.25">
      <c r="A7174">
        <f t="shared" si="1013"/>
        <v>0.71710006482045874</v>
      </c>
      <c r="B7174" s="2">
        <f t="shared" si="1008"/>
        <v>71.709999999999781</v>
      </c>
      <c r="C7174" s="428">
        <f t="shared" ref="C7174:C7237" si="1014">ROUND(C7173+0.01,2)</f>
        <v>71.709999999999994</v>
      </c>
      <c r="D7174" s="425">
        <f t="shared" si="1009"/>
        <v>0.71710006482046096</v>
      </c>
      <c r="E7174" s="433">
        <f t="shared" ref="E7174:E7237" si="1015">ROUND(E7173+0.01,2)</f>
        <v>71.709999999999994</v>
      </c>
      <c r="F7174" s="430">
        <f t="shared" si="1010"/>
        <v>0.72033278856693295</v>
      </c>
      <c r="G7174" s="439">
        <f t="shared" ref="G7174:I7237" si="1016">ROUND(G7173+0.01,2)</f>
        <v>71.709999999999994</v>
      </c>
      <c r="H7174" s="435">
        <f t="shared" si="1011"/>
        <v>0.72033278856693295</v>
      </c>
      <c r="I7174" s="577">
        <f t="shared" si="1016"/>
        <v>71.709999999999994</v>
      </c>
      <c r="J7174" s="573">
        <f t="shared" si="1012"/>
        <v>1.0851394538294505</v>
      </c>
    </row>
    <row r="7175" spans="1:10" x14ac:dyDescent="0.25">
      <c r="A7175">
        <f t="shared" si="1013"/>
        <v>0.71720006471633446</v>
      </c>
      <c r="B7175" s="2">
        <f t="shared" si="1008"/>
        <v>71.719999999999786</v>
      </c>
      <c r="C7175" s="428">
        <f t="shared" si="1014"/>
        <v>71.72</v>
      </c>
      <c r="D7175" s="425">
        <f t="shared" si="1009"/>
        <v>0.71720006471633668</v>
      </c>
      <c r="E7175" s="433">
        <f t="shared" si="1015"/>
        <v>71.72</v>
      </c>
      <c r="F7175" s="430">
        <f t="shared" si="1010"/>
        <v>0.72043134853801427</v>
      </c>
      <c r="G7175" s="439">
        <f t="shared" si="1016"/>
        <v>71.72</v>
      </c>
      <c r="H7175" s="435">
        <f t="shared" si="1011"/>
        <v>0.72043134853801427</v>
      </c>
      <c r="I7175" s="577">
        <f t="shared" si="1016"/>
        <v>71.72</v>
      </c>
      <c r="J7175" s="573">
        <f t="shared" si="1012"/>
        <v>1.0852259090239953</v>
      </c>
    </row>
    <row r="7176" spans="1:10" x14ac:dyDescent="0.25">
      <c r="A7176">
        <f t="shared" si="1013"/>
        <v>0.71730006461238294</v>
      </c>
      <c r="B7176" s="2">
        <f t="shared" si="1008"/>
        <v>71.729999999999791</v>
      </c>
      <c r="C7176" s="428">
        <f t="shared" si="1014"/>
        <v>71.73</v>
      </c>
      <c r="D7176" s="425">
        <f t="shared" si="1009"/>
        <v>0.71730006461238494</v>
      </c>
      <c r="E7176" s="433">
        <f t="shared" si="1015"/>
        <v>71.73</v>
      </c>
      <c r="F7176" s="430">
        <f t="shared" si="1010"/>
        <v>0.72052990920274107</v>
      </c>
      <c r="G7176" s="439">
        <f t="shared" si="1016"/>
        <v>71.73</v>
      </c>
      <c r="H7176" s="435">
        <f t="shared" si="1011"/>
        <v>0.72052990920274107</v>
      </c>
      <c r="I7176" s="577">
        <f t="shared" si="1016"/>
        <v>71.73</v>
      </c>
      <c r="J7176" s="573">
        <f t="shared" si="1012"/>
        <v>1.0853123652154713</v>
      </c>
    </row>
    <row r="7177" spans="1:10" x14ac:dyDescent="0.25">
      <c r="A7177">
        <f t="shared" si="1013"/>
        <v>0.71740006450860361</v>
      </c>
      <c r="B7177" s="2">
        <f t="shared" si="1008"/>
        <v>71.739999999999796</v>
      </c>
      <c r="C7177" s="428">
        <f t="shared" si="1014"/>
        <v>71.739999999999995</v>
      </c>
      <c r="D7177" s="425">
        <f t="shared" si="1009"/>
        <v>0.71740006450860561</v>
      </c>
      <c r="E7177" s="433">
        <f t="shared" si="1015"/>
        <v>71.739999999999995</v>
      </c>
      <c r="F7177" s="430">
        <f t="shared" si="1010"/>
        <v>0.72062847056075852</v>
      </c>
      <c r="G7177" s="439">
        <f t="shared" si="1016"/>
        <v>71.739999999999995</v>
      </c>
      <c r="H7177" s="435">
        <f t="shared" si="1011"/>
        <v>0.72062847056075852</v>
      </c>
      <c r="I7177" s="577">
        <f t="shared" si="1016"/>
        <v>71.739999999999995</v>
      </c>
      <c r="J7177" s="573">
        <f t="shared" si="1012"/>
        <v>1.0853988224037683</v>
      </c>
    </row>
    <row r="7178" spans="1:10" x14ac:dyDescent="0.25">
      <c r="A7178">
        <f t="shared" si="1013"/>
        <v>0.71750006440499614</v>
      </c>
      <c r="B7178" s="2">
        <f t="shared" si="1008"/>
        <v>71.749999999999801</v>
      </c>
      <c r="C7178" s="428">
        <f t="shared" si="1014"/>
        <v>71.75</v>
      </c>
      <c r="D7178" s="425">
        <f t="shared" si="1009"/>
        <v>0.71750006440499814</v>
      </c>
      <c r="E7178" s="433">
        <f t="shared" si="1015"/>
        <v>71.75</v>
      </c>
      <c r="F7178" s="430">
        <f t="shared" si="1010"/>
        <v>0.72072703261171234</v>
      </c>
      <c r="G7178" s="439">
        <f t="shared" si="1016"/>
        <v>71.75</v>
      </c>
      <c r="H7178" s="435">
        <f t="shared" si="1011"/>
        <v>0.72072703261171234</v>
      </c>
      <c r="I7178" s="577">
        <f t="shared" si="1016"/>
        <v>71.75</v>
      </c>
      <c r="J7178" s="573">
        <f t="shared" si="1012"/>
        <v>1.0854852805887765</v>
      </c>
    </row>
    <row r="7179" spans="1:10" x14ac:dyDescent="0.25">
      <c r="A7179">
        <f t="shared" si="1013"/>
        <v>0.71760006430156065</v>
      </c>
      <c r="B7179" s="2">
        <f t="shared" si="1008"/>
        <v>71.759999999999806</v>
      </c>
      <c r="C7179" s="428">
        <f t="shared" si="1014"/>
        <v>71.760000000000005</v>
      </c>
      <c r="D7179" s="425">
        <f t="shared" si="1009"/>
        <v>0.71760006430156242</v>
      </c>
      <c r="E7179" s="433">
        <f t="shared" si="1015"/>
        <v>71.760000000000005</v>
      </c>
      <c r="F7179" s="430">
        <f t="shared" si="1010"/>
        <v>0.72082559535524859</v>
      </c>
      <c r="G7179" s="439">
        <f t="shared" si="1016"/>
        <v>71.760000000000005</v>
      </c>
      <c r="H7179" s="435">
        <f t="shared" si="1011"/>
        <v>0.72082559535524859</v>
      </c>
      <c r="I7179" s="577">
        <f t="shared" si="1016"/>
        <v>71.760000000000005</v>
      </c>
      <c r="J7179" s="573">
        <f t="shared" si="1012"/>
        <v>1.0855717397703857</v>
      </c>
    </row>
    <row r="7180" spans="1:10" x14ac:dyDescent="0.25">
      <c r="A7180">
        <f t="shared" si="1013"/>
        <v>0.71770006419829624</v>
      </c>
      <c r="B7180" s="2">
        <f t="shared" si="1008"/>
        <v>71.769999999999811</v>
      </c>
      <c r="C7180" s="428">
        <f t="shared" si="1014"/>
        <v>71.77</v>
      </c>
      <c r="D7180" s="425">
        <f t="shared" si="1009"/>
        <v>0.71770006419829813</v>
      </c>
      <c r="E7180" s="433">
        <f t="shared" si="1015"/>
        <v>71.77</v>
      </c>
      <c r="F7180" s="430">
        <f t="shared" si="1010"/>
        <v>0.72092415879101268</v>
      </c>
      <c r="G7180" s="439">
        <f t="shared" si="1016"/>
        <v>71.77</v>
      </c>
      <c r="H7180" s="435">
        <f t="shared" si="1011"/>
        <v>0.72092415879101268</v>
      </c>
      <c r="I7180" s="577">
        <f t="shared" si="1016"/>
        <v>71.77</v>
      </c>
      <c r="J7180" s="573">
        <f t="shared" si="1012"/>
        <v>1.0856581999484858</v>
      </c>
    </row>
    <row r="7181" spans="1:10" x14ac:dyDescent="0.25">
      <c r="A7181">
        <f t="shared" si="1013"/>
        <v>0.71780006409520303</v>
      </c>
      <c r="B7181" s="2">
        <f t="shared" si="1008"/>
        <v>71.779999999999816</v>
      </c>
      <c r="C7181" s="428">
        <f t="shared" si="1014"/>
        <v>71.78</v>
      </c>
      <c r="D7181" s="425">
        <f t="shared" si="1009"/>
        <v>0.71780006409520491</v>
      </c>
      <c r="E7181" s="433">
        <f t="shared" si="1015"/>
        <v>71.78</v>
      </c>
      <c r="F7181" s="430">
        <f t="shared" si="1010"/>
        <v>0.72102272291865144</v>
      </c>
      <c r="G7181" s="439">
        <f t="shared" si="1016"/>
        <v>71.78</v>
      </c>
      <c r="H7181" s="435">
        <f t="shared" si="1011"/>
        <v>0.72102272291865144</v>
      </c>
      <c r="I7181" s="577">
        <f t="shared" si="1016"/>
        <v>71.78</v>
      </c>
      <c r="J7181" s="573">
        <f t="shared" si="1012"/>
        <v>1.0857446611229671</v>
      </c>
    </row>
    <row r="7182" spans="1:10" x14ac:dyDescent="0.25">
      <c r="A7182">
        <f t="shared" si="1013"/>
        <v>0.71790006399228079</v>
      </c>
      <c r="B7182" s="2">
        <f t="shared" si="1008"/>
        <v>71.789999999999822</v>
      </c>
      <c r="C7182" s="428">
        <f t="shared" si="1014"/>
        <v>71.790000000000006</v>
      </c>
      <c r="D7182" s="425">
        <f t="shared" si="1009"/>
        <v>0.71790006399228268</v>
      </c>
      <c r="E7182" s="433">
        <f t="shared" si="1015"/>
        <v>71.790000000000006</v>
      </c>
      <c r="F7182" s="430">
        <f t="shared" si="1010"/>
        <v>0.72112128773781092</v>
      </c>
      <c r="G7182" s="439">
        <f t="shared" si="1016"/>
        <v>71.790000000000006</v>
      </c>
      <c r="H7182" s="435">
        <f t="shared" si="1011"/>
        <v>0.72112128773781092</v>
      </c>
      <c r="I7182" s="577">
        <f t="shared" si="1016"/>
        <v>71.790000000000006</v>
      </c>
      <c r="J7182" s="573">
        <f t="shared" si="1012"/>
        <v>1.0858311232937194</v>
      </c>
    </row>
    <row r="7183" spans="1:10" x14ac:dyDescent="0.25">
      <c r="A7183">
        <f t="shared" si="1013"/>
        <v>0.71800006388952908</v>
      </c>
      <c r="B7183" s="2">
        <f t="shared" si="1008"/>
        <v>71.799999999999827</v>
      </c>
      <c r="C7183" s="428">
        <f t="shared" si="1014"/>
        <v>71.8</v>
      </c>
      <c r="D7183" s="425">
        <f t="shared" si="1009"/>
        <v>0.71800006388953064</v>
      </c>
      <c r="E7183" s="433">
        <f t="shared" si="1015"/>
        <v>71.8</v>
      </c>
      <c r="F7183" s="430">
        <f t="shared" si="1010"/>
        <v>0.72121985324813775</v>
      </c>
      <c r="G7183" s="439">
        <f t="shared" si="1016"/>
        <v>71.8</v>
      </c>
      <c r="H7183" s="435">
        <f t="shared" si="1011"/>
        <v>0.72121985324813775</v>
      </c>
      <c r="I7183" s="577">
        <f t="shared" si="1016"/>
        <v>71.8</v>
      </c>
      <c r="J7183" s="573">
        <f t="shared" si="1012"/>
        <v>1.0859175864606327</v>
      </c>
    </row>
    <row r="7184" spans="1:10" x14ac:dyDescent="0.25">
      <c r="A7184">
        <f t="shared" si="1013"/>
        <v>0.71810006378694746</v>
      </c>
      <c r="B7184" s="2">
        <f t="shared" si="1008"/>
        <v>71.809999999999832</v>
      </c>
      <c r="C7184" s="428">
        <f t="shared" si="1014"/>
        <v>71.81</v>
      </c>
      <c r="D7184" s="425">
        <f t="shared" si="1009"/>
        <v>0.71810006378694902</v>
      </c>
      <c r="E7184" s="433">
        <f t="shared" si="1015"/>
        <v>71.81</v>
      </c>
      <c r="F7184" s="430">
        <f t="shared" si="1010"/>
        <v>0.72131841944927877</v>
      </c>
      <c r="G7184" s="439">
        <f t="shared" si="1016"/>
        <v>71.81</v>
      </c>
      <c r="H7184" s="435">
        <f t="shared" si="1011"/>
        <v>0.72131841944927877</v>
      </c>
      <c r="I7184" s="577">
        <f t="shared" si="1016"/>
        <v>71.81</v>
      </c>
      <c r="J7184" s="573">
        <f t="shared" si="1012"/>
        <v>1.0860040506235973</v>
      </c>
    </row>
    <row r="7185" spans="1:10" x14ac:dyDescent="0.25">
      <c r="A7185">
        <f t="shared" si="1013"/>
        <v>0.71820006368453582</v>
      </c>
      <c r="B7185" s="2">
        <f t="shared" si="1008"/>
        <v>71.819999999999837</v>
      </c>
      <c r="C7185" s="428">
        <f t="shared" si="1014"/>
        <v>71.819999999999993</v>
      </c>
      <c r="D7185" s="425">
        <f t="shared" si="1009"/>
        <v>0.71820006368453737</v>
      </c>
      <c r="E7185" s="433">
        <f t="shared" si="1015"/>
        <v>71.819999999999993</v>
      </c>
      <c r="F7185" s="430">
        <f t="shared" si="1010"/>
        <v>0.72141698634088069</v>
      </c>
      <c r="G7185" s="439">
        <f t="shared" si="1016"/>
        <v>71.819999999999993</v>
      </c>
      <c r="H7185" s="435">
        <f t="shared" si="1011"/>
        <v>0.72141698634088069</v>
      </c>
      <c r="I7185" s="577">
        <f t="shared" si="1016"/>
        <v>71.819999999999993</v>
      </c>
      <c r="J7185" s="573">
        <f t="shared" si="1012"/>
        <v>1.0860905157825032</v>
      </c>
    </row>
    <row r="7186" spans="1:10" x14ac:dyDescent="0.25">
      <c r="A7186">
        <f t="shared" si="1013"/>
        <v>0.7183000635822937</v>
      </c>
      <c r="B7186" s="2">
        <f t="shared" si="1008"/>
        <v>71.829999999999842</v>
      </c>
      <c r="C7186" s="428">
        <f t="shared" si="1014"/>
        <v>71.83</v>
      </c>
      <c r="D7186" s="425">
        <f t="shared" si="1009"/>
        <v>0.71830006358229537</v>
      </c>
      <c r="E7186" s="433">
        <f t="shared" si="1015"/>
        <v>71.83</v>
      </c>
      <c r="F7186" s="430">
        <f t="shared" si="1010"/>
        <v>0.72151555392259104</v>
      </c>
      <c r="G7186" s="439">
        <f t="shared" si="1016"/>
        <v>71.83</v>
      </c>
      <c r="H7186" s="435">
        <f t="shared" si="1011"/>
        <v>0.72151555392259104</v>
      </c>
      <c r="I7186" s="577">
        <f t="shared" si="1016"/>
        <v>71.83</v>
      </c>
      <c r="J7186" s="573">
        <f t="shared" si="1012"/>
        <v>1.0861769819372402</v>
      </c>
    </row>
    <row r="7187" spans="1:10" x14ac:dyDescent="0.25">
      <c r="A7187">
        <f t="shared" si="1013"/>
        <v>0.71840006348022112</v>
      </c>
      <c r="B7187" s="2">
        <f t="shared" si="1008"/>
        <v>71.839999999999847</v>
      </c>
      <c r="C7187" s="428">
        <f t="shared" si="1014"/>
        <v>71.84</v>
      </c>
      <c r="D7187" s="425">
        <f t="shared" si="1009"/>
        <v>0.71840006348022267</v>
      </c>
      <c r="E7187" s="433">
        <f t="shared" si="1015"/>
        <v>71.84</v>
      </c>
      <c r="F7187" s="430">
        <f t="shared" si="1010"/>
        <v>0.72161412219405674</v>
      </c>
      <c r="G7187" s="439">
        <f t="shared" si="1016"/>
        <v>71.84</v>
      </c>
      <c r="H7187" s="435">
        <f t="shared" si="1011"/>
        <v>0.72161412219405674</v>
      </c>
      <c r="I7187" s="577">
        <f t="shared" si="1016"/>
        <v>71.84</v>
      </c>
      <c r="J7187" s="573">
        <f t="shared" si="1012"/>
        <v>1.0862634490876988</v>
      </c>
    </row>
    <row r="7188" spans="1:10" x14ac:dyDescent="0.25">
      <c r="A7188">
        <f t="shared" si="1013"/>
        <v>0.71850006337831762</v>
      </c>
      <c r="B7188" s="2">
        <f t="shared" si="1008"/>
        <v>71.849999999999852</v>
      </c>
      <c r="C7188" s="428">
        <f t="shared" si="1014"/>
        <v>71.849999999999994</v>
      </c>
      <c r="D7188" s="425">
        <f t="shared" si="1009"/>
        <v>0.71850006337831906</v>
      </c>
      <c r="E7188" s="433">
        <f t="shared" si="1015"/>
        <v>71.849999999999994</v>
      </c>
      <c r="F7188" s="430">
        <f t="shared" si="1010"/>
        <v>0.72171269115492542</v>
      </c>
      <c r="G7188" s="439">
        <f t="shared" si="1016"/>
        <v>71.849999999999994</v>
      </c>
      <c r="H7188" s="435">
        <f t="shared" si="1011"/>
        <v>0.72171269115492542</v>
      </c>
      <c r="I7188" s="577">
        <f t="shared" si="1016"/>
        <v>71.849999999999994</v>
      </c>
      <c r="J7188" s="573">
        <f t="shared" si="1012"/>
        <v>1.0863499172337685</v>
      </c>
    </row>
    <row r="7189" spans="1:10" x14ac:dyDescent="0.25">
      <c r="A7189">
        <f t="shared" si="1013"/>
        <v>0.71860006327658277</v>
      </c>
      <c r="B7189" s="2">
        <f t="shared" si="1008"/>
        <v>71.859999999999857</v>
      </c>
      <c r="C7189" s="428">
        <f t="shared" si="1014"/>
        <v>71.86</v>
      </c>
      <c r="D7189" s="425">
        <f t="shared" si="1009"/>
        <v>0.71860006327658432</v>
      </c>
      <c r="E7189" s="433">
        <f t="shared" si="1015"/>
        <v>71.86</v>
      </c>
      <c r="F7189" s="430">
        <f t="shared" si="1010"/>
        <v>0.72181126080484492</v>
      </c>
      <c r="G7189" s="439">
        <f t="shared" si="1016"/>
        <v>71.86</v>
      </c>
      <c r="H7189" s="435">
        <f t="shared" si="1011"/>
        <v>0.72181126080484492</v>
      </c>
      <c r="I7189" s="577">
        <f t="shared" si="1016"/>
        <v>71.86</v>
      </c>
      <c r="J7189" s="573">
        <f t="shared" si="1012"/>
        <v>1.0864363863753403</v>
      </c>
    </row>
    <row r="7190" spans="1:10" x14ac:dyDescent="0.25">
      <c r="A7190">
        <f t="shared" si="1013"/>
        <v>0.71870006317501656</v>
      </c>
      <c r="B7190" s="2">
        <f t="shared" si="1008"/>
        <v>71.869999999999862</v>
      </c>
      <c r="C7190" s="428">
        <f t="shared" si="1014"/>
        <v>71.87</v>
      </c>
      <c r="D7190" s="425">
        <f t="shared" si="1009"/>
        <v>0.71870006317501789</v>
      </c>
      <c r="E7190" s="433">
        <f t="shared" si="1015"/>
        <v>71.87</v>
      </c>
      <c r="F7190" s="430">
        <f t="shared" si="1010"/>
        <v>0.72190983114346285</v>
      </c>
      <c r="G7190" s="439">
        <f t="shared" si="1016"/>
        <v>71.87</v>
      </c>
      <c r="H7190" s="435">
        <f t="shared" si="1011"/>
        <v>0.72190983114346285</v>
      </c>
      <c r="I7190" s="577">
        <f t="shared" si="1016"/>
        <v>71.87</v>
      </c>
      <c r="J7190" s="573">
        <f t="shared" si="1012"/>
        <v>1.0865228565123037</v>
      </c>
    </row>
    <row r="7191" spans="1:10" x14ac:dyDescent="0.25">
      <c r="A7191">
        <f t="shared" si="1013"/>
        <v>0.71880006307361854</v>
      </c>
      <c r="B7191" s="2">
        <f t="shared" si="1008"/>
        <v>71.879999999999868</v>
      </c>
      <c r="C7191" s="428">
        <f t="shared" si="1014"/>
        <v>71.88</v>
      </c>
      <c r="D7191" s="425">
        <f t="shared" si="1009"/>
        <v>0.71880006307361977</v>
      </c>
      <c r="E7191" s="433">
        <f t="shared" si="1015"/>
        <v>71.88</v>
      </c>
      <c r="F7191" s="430">
        <f t="shared" si="1010"/>
        <v>0.7220084021704275</v>
      </c>
      <c r="G7191" s="439">
        <f t="shared" si="1016"/>
        <v>71.88</v>
      </c>
      <c r="H7191" s="435">
        <f t="shared" si="1011"/>
        <v>0.7220084021704275</v>
      </c>
      <c r="I7191" s="577">
        <f t="shared" si="1016"/>
        <v>71.88</v>
      </c>
      <c r="J7191" s="573">
        <f t="shared" si="1012"/>
        <v>1.086609327644549</v>
      </c>
    </row>
    <row r="7192" spans="1:10" x14ac:dyDescent="0.25">
      <c r="A7192">
        <f t="shared" si="1013"/>
        <v>0.7189000629723884</v>
      </c>
      <c r="B7192" s="2">
        <f t="shared" si="1008"/>
        <v>71.889999999999873</v>
      </c>
      <c r="C7192" s="428">
        <f t="shared" si="1014"/>
        <v>71.89</v>
      </c>
      <c r="D7192" s="425">
        <f t="shared" si="1009"/>
        <v>0.71890006297238962</v>
      </c>
      <c r="E7192" s="433">
        <f t="shared" si="1015"/>
        <v>71.89</v>
      </c>
      <c r="F7192" s="430">
        <f t="shared" si="1010"/>
        <v>0.72210697388538703</v>
      </c>
      <c r="G7192" s="439">
        <f t="shared" si="1016"/>
        <v>71.89</v>
      </c>
      <c r="H7192" s="435">
        <f t="shared" si="1011"/>
        <v>0.72210697388538703</v>
      </c>
      <c r="I7192" s="577">
        <f t="shared" si="1016"/>
        <v>71.89</v>
      </c>
      <c r="J7192" s="573">
        <f t="shared" si="1012"/>
        <v>1.0866957997719666</v>
      </c>
    </row>
    <row r="7193" spans="1:10" x14ac:dyDescent="0.25">
      <c r="A7193">
        <f t="shared" si="1013"/>
        <v>0.7190000628713259</v>
      </c>
      <c r="B7193" s="2">
        <f t="shared" si="1008"/>
        <v>71.899999999999878</v>
      </c>
      <c r="C7193" s="428">
        <f t="shared" si="1014"/>
        <v>71.900000000000006</v>
      </c>
      <c r="D7193" s="425">
        <f t="shared" si="1009"/>
        <v>0.71900006287132723</v>
      </c>
      <c r="E7193" s="433">
        <f t="shared" si="1015"/>
        <v>71.900000000000006</v>
      </c>
      <c r="F7193" s="430">
        <f t="shared" si="1010"/>
        <v>0.72220554628798994</v>
      </c>
      <c r="G7193" s="439">
        <f t="shared" si="1016"/>
        <v>71.900000000000006</v>
      </c>
      <c r="H7193" s="435">
        <f t="shared" si="1011"/>
        <v>0.72220554628798994</v>
      </c>
      <c r="I7193" s="577">
        <f t="shared" si="1016"/>
        <v>71.900000000000006</v>
      </c>
      <c r="J7193" s="573">
        <f t="shared" si="1012"/>
        <v>1.0867822728944465</v>
      </c>
    </row>
    <row r="7194" spans="1:10" x14ac:dyDescent="0.25">
      <c r="A7194">
        <f t="shared" si="1013"/>
        <v>0.7191000627704307</v>
      </c>
      <c r="B7194" s="2">
        <f t="shared" si="1008"/>
        <v>71.909999999999883</v>
      </c>
      <c r="C7194" s="428">
        <f t="shared" si="1014"/>
        <v>71.91</v>
      </c>
      <c r="D7194" s="425">
        <f t="shared" si="1009"/>
        <v>0.71910006277043192</v>
      </c>
      <c r="E7194" s="433">
        <f t="shared" si="1015"/>
        <v>71.91</v>
      </c>
      <c r="F7194" s="430">
        <f t="shared" si="1010"/>
        <v>0.72230411937788475</v>
      </c>
      <c r="G7194" s="439">
        <f t="shared" si="1016"/>
        <v>71.91</v>
      </c>
      <c r="H7194" s="435">
        <f t="shared" si="1011"/>
        <v>0.72230411937788475</v>
      </c>
      <c r="I7194" s="577">
        <f t="shared" si="1016"/>
        <v>71.91</v>
      </c>
      <c r="J7194" s="573">
        <f t="shared" si="1012"/>
        <v>1.0868687470118787</v>
      </c>
    </row>
    <row r="7195" spans="1:10" x14ac:dyDescent="0.25">
      <c r="A7195">
        <f t="shared" si="1013"/>
        <v>0.71920006266970271</v>
      </c>
      <c r="B7195" s="2">
        <f t="shared" si="1008"/>
        <v>71.919999999999888</v>
      </c>
      <c r="C7195" s="428">
        <f t="shared" si="1014"/>
        <v>71.92</v>
      </c>
      <c r="D7195" s="425">
        <f t="shared" si="1009"/>
        <v>0.71920006266970371</v>
      </c>
      <c r="E7195" s="433">
        <f t="shared" si="1015"/>
        <v>71.92</v>
      </c>
      <c r="F7195" s="430">
        <f t="shared" si="1010"/>
        <v>0.7224026931547205</v>
      </c>
      <c r="G7195" s="439">
        <f t="shared" si="1016"/>
        <v>71.92</v>
      </c>
      <c r="H7195" s="435">
        <f t="shared" si="1011"/>
        <v>0.7224026931547205</v>
      </c>
      <c r="I7195" s="577">
        <f t="shared" si="1016"/>
        <v>71.92</v>
      </c>
      <c r="J7195" s="573">
        <f t="shared" si="1012"/>
        <v>1.0869552221241541</v>
      </c>
    </row>
    <row r="7196" spans="1:10" x14ac:dyDescent="0.25">
      <c r="A7196">
        <f t="shared" si="1013"/>
        <v>0.71930006256914136</v>
      </c>
      <c r="B7196" s="2">
        <f t="shared" si="1008"/>
        <v>71.929999999999893</v>
      </c>
      <c r="C7196" s="428">
        <f t="shared" si="1014"/>
        <v>71.930000000000007</v>
      </c>
      <c r="D7196" s="425">
        <f t="shared" si="1009"/>
        <v>0.71930006256914258</v>
      </c>
      <c r="E7196" s="433">
        <f t="shared" si="1015"/>
        <v>71.930000000000007</v>
      </c>
      <c r="F7196" s="430">
        <f t="shared" si="1010"/>
        <v>0.7225012676181457</v>
      </c>
      <c r="G7196" s="439">
        <f t="shared" si="1016"/>
        <v>71.930000000000007</v>
      </c>
      <c r="H7196" s="435">
        <f t="shared" si="1011"/>
        <v>0.7225012676181457</v>
      </c>
      <c r="I7196" s="577">
        <f t="shared" si="1016"/>
        <v>71.930000000000007</v>
      </c>
      <c r="J7196" s="573">
        <f t="shared" si="1012"/>
        <v>1.0870416982311624</v>
      </c>
    </row>
    <row r="7197" spans="1:10" x14ac:dyDescent="0.25">
      <c r="A7197">
        <f t="shared" si="1013"/>
        <v>0.71940006246874666</v>
      </c>
      <c r="B7197" s="2">
        <f t="shared" si="1008"/>
        <v>71.939999999999898</v>
      </c>
      <c r="C7197" s="428">
        <f t="shared" si="1014"/>
        <v>71.94</v>
      </c>
      <c r="D7197" s="425">
        <f t="shared" si="1009"/>
        <v>0.71940006246874755</v>
      </c>
      <c r="E7197" s="433">
        <f t="shared" si="1015"/>
        <v>71.94</v>
      </c>
      <c r="F7197" s="430">
        <f t="shared" si="1010"/>
        <v>0.72259984276780997</v>
      </c>
      <c r="G7197" s="439">
        <f t="shared" si="1016"/>
        <v>71.94</v>
      </c>
      <c r="H7197" s="435">
        <f t="shared" si="1011"/>
        <v>0.72259984276780997</v>
      </c>
      <c r="I7197" s="577">
        <f t="shared" si="1016"/>
        <v>71.94</v>
      </c>
      <c r="J7197" s="573">
        <f t="shared" si="1012"/>
        <v>1.0871281753327942</v>
      </c>
    </row>
    <row r="7198" spans="1:10" x14ac:dyDescent="0.25">
      <c r="A7198">
        <f t="shared" si="1013"/>
        <v>0.71950006236851805</v>
      </c>
      <c r="B7198" s="2">
        <f t="shared" si="1008"/>
        <v>71.949999999999903</v>
      </c>
      <c r="C7198" s="428">
        <f t="shared" si="1014"/>
        <v>71.95</v>
      </c>
      <c r="D7198" s="425">
        <f t="shared" si="1009"/>
        <v>0.71950006236851904</v>
      </c>
      <c r="E7198" s="433">
        <f t="shared" si="1015"/>
        <v>71.95</v>
      </c>
      <c r="F7198" s="430">
        <f t="shared" si="1010"/>
        <v>0.7226984186033627</v>
      </c>
      <c r="G7198" s="439">
        <f t="shared" si="1016"/>
        <v>71.95</v>
      </c>
      <c r="H7198" s="435">
        <f t="shared" si="1011"/>
        <v>0.7226984186033627</v>
      </c>
      <c r="I7198" s="577">
        <f t="shared" si="1016"/>
        <v>71.95</v>
      </c>
      <c r="J7198" s="573">
        <f t="shared" si="1012"/>
        <v>1.0872146534289391</v>
      </c>
    </row>
    <row r="7199" spans="1:10" x14ac:dyDescent="0.25">
      <c r="A7199">
        <f t="shared" si="1013"/>
        <v>0.7196000622684553</v>
      </c>
      <c r="B7199" s="2">
        <f t="shared" si="1008"/>
        <v>71.959999999999908</v>
      </c>
      <c r="C7199" s="428">
        <f t="shared" si="1014"/>
        <v>71.959999999999994</v>
      </c>
      <c r="D7199" s="425">
        <f t="shared" si="1009"/>
        <v>0.71960006226845619</v>
      </c>
      <c r="E7199" s="433">
        <f t="shared" si="1015"/>
        <v>71.959999999999994</v>
      </c>
      <c r="F7199" s="430">
        <f t="shared" si="1010"/>
        <v>0.72279699512445317</v>
      </c>
      <c r="G7199" s="439">
        <f t="shared" si="1016"/>
        <v>71.959999999999994</v>
      </c>
      <c r="H7199" s="435">
        <f t="shared" si="1011"/>
        <v>0.72279699512445317</v>
      </c>
      <c r="I7199" s="577">
        <f t="shared" si="1016"/>
        <v>71.959999999999994</v>
      </c>
      <c r="J7199" s="573">
        <f t="shared" si="1012"/>
        <v>1.0873011325194881</v>
      </c>
    </row>
    <row r="7200" spans="1:10" x14ac:dyDescent="0.25">
      <c r="A7200">
        <f t="shared" si="1013"/>
        <v>0.71970006216855831</v>
      </c>
      <c r="B7200" s="2">
        <f t="shared" ref="B7200:B7263" si="1017">B7199+0.01</f>
        <v>71.969999999999914</v>
      </c>
      <c r="C7200" s="428">
        <f t="shared" si="1014"/>
        <v>71.97</v>
      </c>
      <c r="D7200" s="425">
        <f t="shared" si="1009"/>
        <v>0.71970006216855908</v>
      </c>
      <c r="E7200" s="433">
        <f t="shared" si="1015"/>
        <v>71.97</v>
      </c>
      <c r="F7200" s="430">
        <f t="shared" si="1010"/>
        <v>0.72289557233073132</v>
      </c>
      <c r="G7200" s="439">
        <f t="shared" si="1016"/>
        <v>71.97</v>
      </c>
      <c r="H7200" s="435">
        <f t="shared" si="1011"/>
        <v>0.72289557233073132</v>
      </c>
      <c r="I7200" s="577">
        <f t="shared" si="1016"/>
        <v>71.97</v>
      </c>
      <c r="J7200" s="573">
        <f t="shared" si="1012"/>
        <v>1.0873876126043314</v>
      </c>
    </row>
    <row r="7201" spans="1:10" x14ac:dyDescent="0.25">
      <c r="A7201">
        <f t="shared" si="1013"/>
        <v>0.71980006206882674</v>
      </c>
      <c r="B7201" s="2">
        <f t="shared" si="1017"/>
        <v>71.979999999999919</v>
      </c>
      <c r="C7201" s="428">
        <f t="shared" si="1014"/>
        <v>71.98</v>
      </c>
      <c r="D7201" s="425">
        <f t="shared" si="1009"/>
        <v>0.71980006206882763</v>
      </c>
      <c r="E7201" s="433">
        <f t="shared" si="1015"/>
        <v>71.98</v>
      </c>
      <c r="F7201" s="430">
        <f t="shared" si="1010"/>
        <v>0.7229941502218471</v>
      </c>
      <c r="G7201" s="439">
        <f t="shared" si="1016"/>
        <v>71.98</v>
      </c>
      <c r="H7201" s="435">
        <f t="shared" si="1011"/>
        <v>0.7229941502218471</v>
      </c>
      <c r="I7201" s="577">
        <f t="shared" si="1016"/>
        <v>71.98</v>
      </c>
      <c r="J7201" s="573">
        <f t="shared" si="1012"/>
        <v>1.0874740936833591</v>
      </c>
    </row>
    <row r="7202" spans="1:10" x14ac:dyDescent="0.25">
      <c r="A7202">
        <f t="shared" si="1013"/>
        <v>0.71990006196926004</v>
      </c>
      <c r="B7202" s="2">
        <f t="shared" si="1017"/>
        <v>71.989999999999924</v>
      </c>
      <c r="C7202" s="428">
        <f t="shared" si="1014"/>
        <v>71.989999999999995</v>
      </c>
      <c r="D7202" s="425">
        <f t="shared" si="1009"/>
        <v>0.71990006196926082</v>
      </c>
      <c r="E7202" s="433">
        <f t="shared" si="1015"/>
        <v>71.989999999999995</v>
      </c>
      <c r="F7202" s="430">
        <f t="shared" si="1010"/>
        <v>0.72309272879745023</v>
      </c>
      <c r="G7202" s="439">
        <f t="shared" si="1016"/>
        <v>71.989999999999995</v>
      </c>
      <c r="H7202" s="435">
        <f t="shared" si="1011"/>
        <v>0.72309272879745023</v>
      </c>
      <c r="I7202" s="577">
        <f t="shared" si="1016"/>
        <v>71.989999999999995</v>
      </c>
      <c r="J7202" s="573">
        <f t="shared" si="1012"/>
        <v>1.0875605757564615</v>
      </c>
    </row>
    <row r="7203" spans="1:10" x14ac:dyDescent="0.25">
      <c r="A7203">
        <f t="shared" si="1013"/>
        <v>0.72000006186985832</v>
      </c>
      <c r="B7203" s="2">
        <f t="shared" si="1017"/>
        <v>71.999999999999929</v>
      </c>
      <c r="C7203" s="428">
        <f t="shared" si="1014"/>
        <v>72</v>
      </c>
      <c r="D7203" s="425">
        <f t="shared" si="1009"/>
        <v>0.72000006186985899</v>
      </c>
      <c r="E7203" s="433">
        <f t="shared" si="1015"/>
        <v>72</v>
      </c>
      <c r="F7203" s="430">
        <f t="shared" si="1010"/>
        <v>0.72319130805719156</v>
      </c>
      <c r="G7203" s="439">
        <f t="shared" si="1016"/>
        <v>72</v>
      </c>
      <c r="H7203" s="435">
        <f t="shared" si="1011"/>
        <v>0.72319130805719156</v>
      </c>
      <c r="I7203" s="577">
        <f t="shared" si="1016"/>
        <v>72</v>
      </c>
      <c r="J7203" s="573">
        <f t="shared" si="1012"/>
        <v>1.0876470588235296</v>
      </c>
    </row>
    <row r="7204" spans="1:10" x14ac:dyDescent="0.25">
      <c r="A7204">
        <f t="shared" si="1013"/>
        <v>0.72010006177062102</v>
      </c>
      <c r="B7204" s="2">
        <f t="shared" si="1017"/>
        <v>72.009999999999934</v>
      </c>
      <c r="C7204" s="428">
        <f t="shared" si="1014"/>
        <v>72.010000000000005</v>
      </c>
      <c r="D7204" s="425">
        <f t="shared" si="1009"/>
        <v>0.7201000617706218</v>
      </c>
      <c r="E7204" s="433">
        <f t="shared" si="1015"/>
        <v>72.010000000000005</v>
      </c>
      <c r="F7204" s="430">
        <f t="shared" si="1010"/>
        <v>0.72328988800072147</v>
      </c>
      <c r="G7204" s="439">
        <f t="shared" si="1016"/>
        <v>72.010000000000005</v>
      </c>
      <c r="H7204" s="435">
        <f t="shared" si="1011"/>
        <v>0.72328988800072147</v>
      </c>
      <c r="I7204" s="577">
        <f t="shared" si="1016"/>
        <v>72.010000000000005</v>
      </c>
      <c r="J7204" s="573">
        <f t="shared" si="1012"/>
        <v>1.0877335428844528</v>
      </c>
    </row>
    <row r="7205" spans="1:10" x14ac:dyDescent="0.25">
      <c r="A7205">
        <f t="shared" si="1013"/>
        <v>0.72020006167154804</v>
      </c>
      <c r="B7205" s="2">
        <f t="shared" si="1017"/>
        <v>72.019999999999939</v>
      </c>
      <c r="C7205" s="428">
        <f t="shared" si="1014"/>
        <v>72.02</v>
      </c>
      <c r="D7205" s="425">
        <f t="shared" si="1009"/>
        <v>0.72020006167154871</v>
      </c>
      <c r="E7205" s="433">
        <f t="shared" si="1015"/>
        <v>72.02</v>
      </c>
      <c r="F7205" s="430">
        <f t="shared" si="1010"/>
        <v>0.72338846862769024</v>
      </c>
      <c r="G7205" s="439">
        <f t="shared" si="1016"/>
        <v>72.02</v>
      </c>
      <c r="H7205" s="435">
        <f t="shared" si="1011"/>
        <v>0.72338846862769024</v>
      </c>
      <c r="I7205" s="577">
        <f t="shared" si="1016"/>
        <v>72.02</v>
      </c>
      <c r="J7205" s="573">
        <f t="shared" si="1012"/>
        <v>1.0878200279391221</v>
      </c>
    </row>
    <row r="7206" spans="1:10" x14ac:dyDescent="0.25">
      <c r="A7206">
        <f t="shared" si="1013"/>
        <v>0.72030006157263904</v>
      </c>
      <c r="B7206" s="2">
        <f t="shared" si="1017"/>
        <v>72.029999999999944</v>
      </c>
      <c r="C7206" s="428">
        <f t="shared" si="1014"/>
        <v>72.03</v>
      </c>
      <c r="D7206" s="425">
        <f t="shared" si="1009"/>
        <v>0.72030006157263959</v>
      </c>
      <c r="E7206" s="433">
        <f t="shared" si="1015"/>
        <v>72.03</v>
      </c>
      <c r="F7206" s="430">
        <f t="shared" si="1010"/>
        <v>0.72348704993774904</v>
      </c>
      <c r="G7206" s="439">
        <f t="shared" si="1016"/>
        <v>72.03</v>
      </c>
      <c r="H7206" s="435">
        <f t="shared" si="1011"/>
        <v>0.72348704993774904</v>
      </c>
      <c r="I7206" s="577">
        <f t="shared" si="1016"/>
        <v>72.03</v>
      </c>
      <c r="J7206" s="573">
        <f t="shared" si="1012"/>
        <v>1.087906513987428</v>
      </c>
    </row>
    <row r="7207" spans="1:10" x14ac:dyDescent="0.25">
      <c r="A7207">
        <f t="shared" si="1013"/>
        <v>0.72040006147389357</v>
      </c>
      <c r="B7207" s="2">
        <f t="shared" si="1017"/>
        <v>72.039999999999949</v>
      </c>
      <c r="C7207" s="428">
        <f t="shared" si="1014"/>
        <v>72.040000000000006</v>
      </c>
      <c r="D7207" s="425">
        <f t="shared" si="1009"/>
        <v>0.72040006147389424</v>
      </c>
      <c r="E7207" s="433">
        <f t="shared" si="1015"/>
        <v>72.040000000000006</v>
      </c>
      <c r="F7207" s="430">
        <f t="shared" si="1010"/>
        <v>0.72358563193054892</v>
      </c>
      <c r="G7207" s="439">
        <f t="shared" si="1016"/>
        <v>72.040000000000006</v>
      </c>
      <c r="H7207" s="435">
        <f t="shared" si="1011"/>
        <v>0.72358563193054892</v>
      </c>
      <c r="I7207" s="577">
        <f t="shared" si="1016"/>
        <v>72.040000000000006</v>
      </c>
      <c r="J7207" s="573">
        <f t="shared" si="1012"/>
        <v>1.0879930010292602</v>
      </c>
    </row>
    <row r="7208" spans="1:10" x14ac:dyDescent="0.25">
      <c r="A7208">
        <f t="shared" si="1013"/>
        <v>0.72050006137531164</v>
      </c>
      <c r="B7208" s="2">
        <f t="shared" si="1017"/>
        <v>72.049999999999955</v>
      </c>
      <c r="C7208" s="428">
        <f t="shared" si="1014"/>
        <v>72.05</v>
      </c>
      <c r="D7208" s="425">
        <f t="shared" si="1009"/>
        <v>0.72050006137531208</v>
      </c>
      <c r="E7208" s="433">
        <f t="shared" si="1015"/>
        <v>72.05</v>
      </c>
      <c r="F7208" s="430">
        <f t="shared" si="1010"/>
        <v>0.72368421460574084</v>
      </c>
      <c r="G7208" s="439">
        <f t="shared" si="1016"/>
        <v>72.05</v>
      </c>
      <c r="H7208" s="435">
        <f t="shared" si="1011"/>
        <v>0.72368421460574084</v>
      </c>
      <c r="I7208" s="577">
        <f t="shared" si="1016"/>
        <v>72.05</v>
      </c>
      <c r="J7208" s="573">
        <f t="shared" si="1012"/>
        <v>1.0880794890645102</v>
      </c>
    </row>
    <row r="7209" spans="1:10" x14ac:dyDescent="0.25">
      <c r="A7209">
        <f t="shared" si="1013"/>
        <v>0.72060006127689269</v>
      </c>
      <c r="B7209" s="2">
        <f t="shared" si="1017"/>
        <v>72.05999999999996</v>
      </c>
      <c r="C7209" s="428">
        <f t="shared" si="1014"/>
        <v>72.06</v>
      </c>
      <c r="D7209" s="425">
        <f t="shared" si="1009"/>
        <v>0.72060006127689313</v>
      </c>
      <c r="E7209" s="433">
        <f t="shared" si="1015"/>
        <v>72.06</v>
      </c>
      <c r="F7209" s="430">
        <f t="shared" si="1010"/>
        <v>0.72378279796297662</v>
      </c>
      <c r="G7209" s="439">
        <f t="shared" si="1016"/>
        <v>72.06</v>
      </c>
      <c r="H7209" s="435">
        <f t="shared" si="1011"/>
        <v>0.72378279796297662</v>
      </c>
      <c r="I7209" s="577">
        <f t="shared" si="1016"/>
        <v>72.06</v>
      </c>
      <c r="J7209" s="573">
        <f t="shared" si="1012"/>
        <v>1.0881659780930677</v>
      </c>
    </row>
    <row r="7210" spans="1:10" x14ac:dyDescent="0.25">
      <c r="A7210">
        <f t="shared" si="1013"/>
        <v>0.72070006117863672</v>
      </c>
      <c r="B7210" s="2">
        <f t="shared" si="1017"/>
        <v>72.069999999999965</v>
      </c>
      <c r="C7210" s="428">
        <f t="shared" si="1014"/>
        <v>72.069999999999993</v>
      </c>
      <c r="D7210" s="425">
        <f t="shared" si="1009"/>
        <v>0.72070006117863694</v>
      </c>
      <c r="E7210" s="433">
        <f t="shared" si="1015"/>
        <v>72.069999999999993</v>
      </c>
      <c r="F7210" s="430">
        <f t="shared" si="1010"/>
        <v>0.72388138200190755</v>
      </c>
      <c r="G7210" s="439">
        <f t="shared" si="1016"/>
        <v>72.069999999999993</v>
      </c>
      <c r="H7210" s="435">
        <f t="shared" si="1011"/>
        <v>0.72388138200190755</v>
      </c>
      <c r="I7210" s="577">
        <f t="shared" si="1016"/>
        <v>72.069999999999993</v>
      </c>
      <c r="J7210" s="573">
        <f t="shared" si="1012"/>
        <v>1.0882524681148233</v>
      </c>
    </row>
    <row r="7211" spans="1:10" x14ac:dyDescent="0.25">
      <c r="A7211">
        <f t="shared" si="1013"/>
        <v>0.72080006108054329</v>
      </c>
      <c r="B7211" s="2">
        <f t="shared" si="1017"/>
        <v>72.07999999999997</v>
      </c>
      <c r="C7211" s="428">
        <f t="shared" si="1014"/>
        <v>72.08</v>
      </c>
      <c r="D7211" s="425">
        <f t="shared" si="1009"/>
        <v>0.72080006108054351</v>
      </c>
      <c r="E7211" s="433">
        <f t="shared" si="1015"/>
        <v>72.08</v>
      </c>
      <c r="F7211" s="430">
        <f t="shared" si="1010"/>
        <v>0.72397996672218556</v>
      </c>
      <c r="G7211" s="439">
        <f t="shared" si="1016"/>
        <v>72.08</v>
      </c>
      <c r="H7211" s="435">
        <f t="shared" si="1011"/>
        <v>0.72397996672218556</v>
      </c>
      <c r="I7211" s="577">
        <f t="shared" si="1016"/>
        <v>72.08</v>
      </c>
      <c r="J7211" s="573">
        <f t="shared" si="1012"/>
        <v>1.0883389591296675</v>
      </c>
    </row>
    <row r="7212" spans="1:10" x14ac:dyDescent="0.25">
      <c r="A7212">
        <f t="shared" si="1013"/>
        <v>0.72090006098261217</v>
      </c>
      <c r="B7212" s="2">
        <f t="shared" si="1017"/>
        <v>72.089999999999975</v>
      </c>
      <c r="C7212" s="428">
        <f t="shared" si="1014"/>
        <v>72.09</v>
      </c>
      <c r="D7212" s="425">
        <f t="shared" si="1009"/>
        <v>0.72090006098261239</v>
      </c>
      <c r="E7212" s="433">
        <f t="shared" si="1015"/>
        <v>72.09</v>
      </c>
      <c r="F7212" s="430">
        <f t="shared" si="1010"/>
        <v>0.72407855212346273</v>
      </c>
      <c r="G7212" s="439">
        <f t="shared" si="1016"/>
        <v>72.09</v>
      </c>
      <c r="H7212" s="435">
        <f t="shared" si="1011"/>
        <v>0.72407855212346273</v>
      </c>
      <c r="I7212" s="577">
        <f t="shared" si="1016"/>
        <v>72.09</v>
      </c>
      <c r="J7212" s="573">
        <f t="shared" si="1012"/>
        <v>1.0884254511374916</v>
      </c>
    </row>
    <row r="7213" spans="1:10" x14ac:dyDescent="0.25">
      <c r="A7213">
        <f t="shared" si="1013"/>
        <v>0.72100006088484303</v>
      </c>
      <c r="B7213" s="2">
        <f t="shared" si="1017"/>
        <v>72.09999999999998</v>
      </c>
      <c r="C7213" s="428">
        <f t="shared" si="1014"/>
        <v>72.099999999999994</v>
      </c>
      <c r="D7213" s="425">
        <f t="shared" si="1009"/>
        <v>0.72100006088484303</v>
      </c>
      <c r="E7213" s="433">
        <f t="shared" si="1015"/>
        <v>72.099999999999994</v>
      </c>
      <c r="F7213" s="430">
        <f t="shared" si="1010"/>
        <v>0.72417713820539065</v>
      </c>
      <c r="G7213" s="439">
        <f t="shared" si="1016"/>
        <v>72.099999999999994</v>
      </c>
      <c r="H7213" s="435">
        <f t="shared" si="1011"/>
        <v>0.72417713820539065</v>
      </c>
      <c r="I7213" s="577">
        <f t="shared" si="1016"/>
        <v>72.099999999999994</v>
      </c>
      <c r="J7213" s="573">
        <f t="shared" si="1012"/>
        <v>1.0885119441381843</v>
      </c>
    </row>
    <row r="7214" spans="1:10" x14ac:dyDescent="0.25">
      <c r="A7214">
        <f t="shared" si="1013"/>
        <v>0.72110006078723554</v>
      </c>
      <c r="B7214" s="2">
        <f t="shared" si="1017"/>
        <v>72.109999999999985</v>
      </c>
      <c r="C7214" s="428">
        <f t="shared" si="1014"/>
        <v>72.11</v>
      </c>
      <c r="D7214" s="425">
        <f t="shared" si="1009"/>
        <v>0.72110006078723565</v>
      </c>
      <c r="E7214" s="433">
        <f t="shared" si="1015"/>
        <v>72.11</v>
      </c>
      <c r="F7214" s="430">
        <f t="shared" si="1010"/>
        <v>0.72427572496762249</v>
      </c>
      <c r="G7214" s="439">
        <f t="shared" si="1016"/>
        <v>72.11</v>
      </c>
      <c r="H7214" s="435">
        <f t="shared" si="1011"/>
        <v>0.72427572496762249</v>
      </c>
      <c r="I7214" s="577">
        <f t="shared" si="1016"/>
        <v>72.11</v>
      </c>
      <c r="J7214" s="573">
        <f t="shared" si="1012"/>
        <v>1.088598438131638</v>
      </c>
    </row>
    <row r="7215" spans="1:10" x14ac:dyDescent="0.25">
      <c r="A7215">
        <f t="shared" si="1013"/>
        <v>0.72120006068978959</v>
      </c>
      <c r="B7215" s="2">
        <f t="shared" si="1017"/>
        <v>72.11999999999999</v>
      </c>
      <c r="C7215" s="428">
        <f t="shared" si="1014"/>
        <v>72.12</v>
      </c>
      <c r="D7215" s="425">
        <f t="shared" si="1009"/>
        <v>0.72120006068978959</v>
      </c>
      <c r="E7215" s="433">
        <f t="shared" si="1015"/>
        <v>72.12</v>
      </c>
      <c r="F7215" s="430">
        <f t="shared" si="1010"/>
        <v>0.72437431240981009</v>
      </c>
      <c r="G7215" s="439">
        <f t="shared" si="1016"/>
        <v>72.12</v>
      </c>
      <c r="H7215" s="435">
        <f t="shared" si="1011"/>
        <v>0.72437431240981009</v>
      </c>
      <c r="I7215" s="577">
        <f t="shared" si="1016"/>
        <v>72.12</v>
      </c>
      <c r="J7215" s="573">
        <f t="shared" si="1012"/>
        <v>1.0886849331177422</v>
      </c>
    </row>
    <row r="7216" spans="1:10" x14ac:dyDescent="0.25">
      <c r="A7216">
        <f t="shared" si="1013"/>
        <v>0.72130006059250484</v>
      </c>
      <c r="B7216" s="2">
        <f t="shared" si="1017"/>
        <v>72.13</v>
      </c>
      <c r="C7216" s="428">
        <f t="shared" si="1014"/>
        <v>72.13</v>
      </c>
      <c r="D7216" s="425">
        <f t="shared" si="1009"/>
        <v>0.72130006059250484</v>
      </c>
      <c r="E7216" s="433">
        <f t="shared" si="1015"/>
        <v>72.13</v>
      </c>
      <c r="F7216" s="430">
        <f t="shared" si="1010"/>
        <v>0.72447290053160607</v>
      </c>
      <c r="G7216" s="439">
        <f t="shared" si="1016"/>
        <v>72.13</v>
      </c>
      <c r="H7216" s="435">
        <f t="shared" si="1011"/>
        <v>0.72447290053160607</v>
      </c>
      <c r="I7216" s="577">
        <f t="shared" si="1016"/>
        <v>72.13</v>
      </c>
      <c r="J7216" s="573">
        <f t="shared" si="1012"/>
        <v>1.0887714290963879</v>
      </c>
    </row>
    <row r="7217" spans="1:10" x14ac:dyDescent="0.25">
      <c r="A7217">
        <f t="shared" si="1013"/>
        <v>0.72140006049538097</v>
      </c>
      <c r="B7217" s="2">
        <f t="shared" si="1017"/>
        <v>72.14</v>
      </c>
      <c r="C7217" s="428">
        <f t="shared" si="1014"/>
        <v>72.14</v>
      </c>
      <c r="D7217" s="425">
        <f t="shared" si="1009"/>
        <v>0.72140006049538097</v>
      </c>
      <c r="E7217" s="433">
        <f t="shared" si="1015"/>
        <v>72.14</v>
      </c>
      <c r="F7217" s="430">
        <f t="shared" si="1010"/>
        <v>0.72457148933266413</v>
      </c>
      <c r="G7217" s="439">
        <f t="shared" si="1016"/>
        <v>72.14</v>
      </c>
      <c r="H7217" s="435">
        <f t="shared" si="1011"/>
        <v>0.72457148933266413</v>
      </c>
      <c r="I7217" s="577">
        <f t="shared" si="1016"/>
        <v>72.14</v>
      </c>
      <c r="J7217" s="573">
        <f t="shared" si="1012"/>
        <v>1.0888579260674653</v>
      </c>
    </row>
    <row r="7218" spans="1:10" x14ac:dyDescent="0.25">
      <c r="A7218">
        <f t="shared" si="1013"/>
        <v>0.72150006039841774</v>
      </c>
      <c r="B7218" s="2">
        <f t="shared" si="1017"/>
        <v>72.150000000000006</v>
      </c>
      <c r="C7218" s="428">
        <f t="shared" si="1014"/>
        <v>72.150000000000006</v>
      </c>
      <c r="D7218" s="425">
        <f t="shared" si="1009"/>
        <v>0.72150006039841774</v>
      </c>
      <c r="E7218" s="433">
        <f t="shared" si="1015"/>
        <v>72.150000000000006</v>
      </c>
      <c r="F7218" s="430">
        <f t="shared" si="1010"/>
        <v>0.72467007881263679</v>
      </c>
      <c r="G7218" s="439">
        <f t="shared" si="1016"/>
        <v>72.150000000000006</v>
      </c>
      <c r="H7218" s="435">
        <f t="shared" si="1011"/>
        <v>0.72467007881263679</v>
      </c>
      <c r="I7218" s="577">
        <f t="shared" si="1016"/>
        <v>72.150000000000006</v>
      </c>
      <c r="J7218" s="573">
        <f t="shared" si="1012"/>
        <v>1.0889444240308652</v>
      </c>
    </row>
    <row r="7219" spans="1:10" x14ac:dyDescent="0.25">
      <c r="A7219">
        <f t="shared" si="1013"/>
        <v>0.72160006030161472</v>
      </c>
      <c r="B7219" s="2">
        <f t="shared" si="1017"/>
        <v>72.160000000000011</v>
      </c>
      <c r="C7219" s="428">
        <f t="shared" si="1014"/>
        <v>72.16</v>
      </c>
      <c r="D7219" s="425">
        <f t="shared" si="1009"/>
        <v>0.72160006030161461</v>
      </c>
      <c r="E7219" s="433">
        <f t="shared" si="1015"/>
        <v>72.16</v>
      </c>
      <c r="F7219" s="430">
        <f t="shared" si="1010"/>
        <v>0.72476866897117709</v>
      </c>
      <c r="G7219" s="439">
        <f t="shared" si="1016"/>
        <v>72.16</v>
      </c>
      <c r="H7219" s="435">
        <f t="shared" si="1011"/>
        <v>0.72476866897117709</v>
      </c>
      <c r="I7219" s="577">
        <f t="shared" si="1016"/>
        <v>72.16</v>
      </c>
      <c r="J7219" s="573">
        <f t="shared" si="1012"/>
        <v>1.0890309229864785</v>
      </c>
    </row>
    <row r="7220" spans="1:10" x14ac:dyDescent="0.25">
      <c r="A7220">
        <f t="shared" si="1013"/>
        <v>0.72170006020497202</v>
      </c>
      <c r="B7220" s="2">
        <f t="shared" si="1017"/>
        <v>72.170000000000016</v>
      </c>
      <c r="C7220" s="428">
        <f t="shared" si="1014"/>
        <v>72.17</v>
      </c>
      <c r="D7220" s="425">
        <f t="shared" si="1009"/>
        <v>0.7217000602049719</v>
      </c>
      <c r="E7220" s="433">
        <f t="shared" si="1015"/>
        <v>72.17</v>
      </c>
      <c r="F7220" s="430">
        <f t="shared" si="1010"/>
        <v>0.72486725980793898</v>
      </c>
      <c r="G7220" s="439">
        <f t="shared" si="1016"/>
        <v>72.17</v>
      </c>
      <c r="H7220" s="435">
        <f t="shared" si="1011"/>
        <v>0.72486725980793898</v>
      </c>
      <c r="I7220" s="577">
        <f t="shared" si="1016"/>
        <v>72.17</v>
      </c>
      <c r="J7220" s="573">
        <f t="shared" si="1012"/>
        <v>1.0891174229341953</v>
      </c>
    </row>
    <row r="7221" spans="1:10" x14ac:dyDescent="0.25">
      <c r="A7221">
        <f t="shared" si="1013"/>
        <v>0.72180006010848896</v>
      </c>
      <c r="B7221" s="2">
        <f t="shared" si="1017"/>
        <v>72.180000000000021</v>
      </c>
      <c r="C7221" s="428">
        <f t="shared" si="1014"/>
        <v>72.180000000000007</v>
      </c>
      <c r="D7221" s="425">
        <f t="shared" si="1009"/>
        <v>0.72180006010848896</v>
      </c>
      <c r="E7221" s="433">
        <f t="shared" si="1015"/>
        <v>72.180000000000007</v>
      </c>
      <c r="F7221" s="430">
        <f t="shared" si="1010"/>
        <v>0.72496585132257585</v>
      </c>
      <c r="G7221" s="439">
        <f t="shared" si="1016"/>
        <v>72.180000000000007</v>
      </c>
      <c r="H7221" s="435">
        <f t="shared" si="1011"/>
        <v>0.72496585132257585</v>
      </c>
      <c r="I7221" s="577">
        <f t="shared" si="1016"/>
        <v>72.180000000000007</v>
      </c>
      <c r="J7221" s="573">
        <f t="shared" si="1012"/>
        <v>1.0892039238739073</v>
      </c>
    </row>
    <row r="7222" spans="1:10" x14ac:dyDescent="0.25">
      <c r="A7222">
        <f t="shared" si="1013"/>
        <v>0.72190006001216556</v>
      </c>
      <c r="B7222" s="2">
        <f t="shared" si="1017"/>
        <v>72.190000000000026</v>
      </c>
      <c r="C7222" s="428">
        <f t="shared" si="1014"/>
        <v>72.19</v>
      </c>
      <c r="D7222" s="425">
        <f t="shared" si="1009"/>
        <v>0.72190006001216522</v>
      </c>
      <c r="E7222" s="433">
        <f t="shared" si="1015"/>
        <v>72.19</v>
      </c>
      <c r="F7222" s="430">
        <f t="shared" si="1010"/>
        <v>0.72506444351474131</v>
      </c>
      <c r="G7222" s="439">
        <f t="shared" si="1016"/>
        <v>72.19</v>
      </c>
      <c r="H7222" s="435">
        <f t="shared" si="1011"/>
        <v>0.72506444351474131</v>
      </c>
      <c r="I7222" s="577">
        <f t="shared" si="1016"/>
        <v>72.19</v>
      </c>
      <c r="J7222" s="573">
        <f t="shared" si="1012"/>
        <v>1.0892904258055034</v>
      </c>
    </row>
    <row r="7223" spans="1:10" x14ac:dyDescent="0.25">
      <c r="A7223">
        <f t="shared" si="1013"/>
        <v>0.72200005991600136</v>
      </c>
      <c r="B7223" s="2">
        <f t="shared" si="1017"/>
        <v>72.200000000000031</v>
      </c>
      <c r="C7223" s="428">
        <f t="shared" si="1014"/>
        <v>72.2</v>
      </c>
      <c r="D7223" s="425">
        <f t="shared" si="1009"/>
        <v>0.72200005991600125</v>
      </c>
      <c r="E7223" s="433">
        <f t="shared" si="1015"/>
        <v>72.2</v>
      </c>
      <c r="F7223" s="430">
        <f t="shared" si="1010"/>
        <v>0.72516303638408985</v>
      </c>
      <c r="G7223" s="439">
        <f t="shared" si="1016"/>
        <v>72.2</v>
      </c>
      <c r="H7223" s="435">
        <f t="shared" si="1011"/>
        <v>0.72516303638408985</v>
      </c>
      <c r="I7223" s="577">
        <f t="shared" si="1016"/>
        <v>72.2</v>
      </c>
      <c r="J7223" s="573">
        <f t="shared" si="1012"/>
        <v>1.0893769287288759</v>
      </c>
    </row>
    <row r="7224" spans="1:10" x14ac:dyDescent="0.25">
      <c r="A7224">
        <f t="shared" si="1013"/>
        <v>0.72210005981999614</v>
      </c>
      <c r="B7224" s="2">
        <f t="shared" si="1017"/>
        <v>72.210000000000036</v>
      </c>
      <c r="C7224" s="428">
        <f t="shared" si="1014"/>
        <v>72.209999999999994</v>
      </c>
      <c r="D7224" s="425">
        <f t="shared" si="1009"/>
        <v>0.72210005981999581</v>
      </c>
      <c r="E7224" s="433">
        <f t="shared" si="1015"/>
        <v>72.209999999999994</v>
      </c>
      <c r="F7224" s="430">
        <f t="shared" si="1010"/>
        <v>0.7252616299302751</v>
      </c>
      <c r="G7224" s="439">
        <f t="shared" si="1016"/>
        <v>72.209999999999994</v>
      </c>
      <c r="H7224" s="435">
        <f t="shared" si="1011"/>
        <v>0.7252616299302751</v>
      </c>
      <c r="I7224" s="577">
        <f t="shared" si="1016"/>
        <v>72.209999999999994</v>
      </c>
      <c r="J7224" s="573">
        <f t="shared" si="1012"/>
        <v>1.0894634326439145</v>
      </c>
    </row>
    <row r="7225" spans="1:10" x14ac:dyDescent="0.25">
      <c r="A7225">
        <f t="shared" si="1013"/>
        <v>0.7222000597241498</v>
      </c>
      <c r="B7225" s="2">
        <f t="shared" si="1017"/>
        <v>72.220000000000041</v>
      </c>
      <c r="C7225" s="428">
        <f t="shared" si="1014"/>
        <v>72.22</v>
      </c>
      <c r="D7225" s="425">
        <f t="shared" si="1009"/>
        <v>0.72220005972414925</v>
      </c>
      <c r="E7225" s="433">
        <f t="shared" si="1015"/>
        <v>72.22</v>
      </c>
      <c r="F7225" s="430">
        <f t="shared" si="1010"/>
        <v>0.72536022415295176</v>
      </c>
      <c r="G7225" s="439">
        <f t="shared" si="1016"/>
        <v>72.22</v>
      </c>
      <c r="H7225" s="435">
        <f t="shared" si="1011"/>
        <v>0.72536022415295176</v>
      </c>
      <c r="I7225" s="577">
        <f t="shared" si="1016"/>
        <v>72.22</v>
      </c>
      <c r="J7225" s="573">
        <f t="shared" si="1012"/>
        <v>1.0895499375505107</v>
      </c>
    </row>
    <row r="7226" spans="1:10" x14ac:dyDescent="0.25">
      <c r="A7226">
        <f t="shared" si="1013"/>
        <v>0.72230005962846189</v>
      </c>
      <c r="B7226" s="2">
        <f t="shared" si="1017"/>
        <v>72.230000000000047</v>
      </c>
      <c r="C7226" s="428">
        <f t="shared" si="1014"/>
        <v>72.23</v>
      </c>
      <c r="D7226" s="425">
        <f t="shared" si="1009"/>
        <v>0.72230005962846133</v>
      </c>
      <c r="E7226" s="433">
        <f t="shared" si="1015"/>
        <v>72.23</v>
      </c>
      <c r="F7226" s="430">
        <f t="shared" si="1010"/>
        <v>0.72545881905177434</v>
      </c>
      <c r="G7226" s="439">
        <f t="shared" si="1016"/>
        <v>72.23</v>
      </c>
      <c r="H7226" s="435">
        <f t="shared" si="1011"/>
        <v>0.72545881905177434</v>
      </c>
      <c r="I7226" s="577">
        <f t="shared" si="1016"/>
        <v>72.23</v>
      </c>
      <c r="J7226" s="573">
        <f t="shared" si="1012"/>
        <v>1.0896364434485544</v>
      </c>
    </row>
    <row r="7227" spans="1:10" x14ac:dyDescent="0.25">
      <c r="A7227">
        <f t="shared" si="1013"/>
        <v>0.72240005953293207</v>
      </c>
      <c r="B7227" s="2">
        <f t="shared" si="1017"/>
        <v>72.240000000000052</v>
      </c>
      <c r="C7227" s="428">
        <f t="shared" si="1014"/>
        <v>72.239999999999995</v>
      </c>
      <c r="D7227" s="425">
        <f t="shared" si="1009"/>
        <v>0.72240005953293163</v>
      </c>
      <c r="E7227" s="433">
        <f t="shared" si="1015"/>
        <v>72.239999999999995</v>
      </c>
      <c r="F7227" s="430">
        <f t="shared" si="1010"/>
        <v>0.72555741462639745</v>
      </c>
      <c r="G7227" s="439">
        <f t="shared" si="1016"/>
        <v>72.239999999999995</v>
      </c>
      <c r="H7227" s="435">
        <f t="shared" si="1011"/>
        <v>0.72555741462639745</v>
      </c>
      <c r="I7227" s="577">
        <f t="shared" si="1016"/>
        <v>72.239999999999995</v>
      </c>
      <c r="J7227" s="573">
        <f t="shared" si="1012"/>
        <v>1.0897229503379371</v>
      </c>
    </row>
    <row r="7228" spans="1:10" x14ac:dyDescent="0.25">
      <c r="A7228">
        <f t="shared" si="1013"/>
        <v>0.72250005943756024</v>
      </c>
      <c r="B7228" s="2">
        <f t="shared" si="1017"/>
        <v>72.250000000000057</v>
      </c>
      <c r="C7228" s="428">
        <f t="shared" si="1014"/>
        <v>72.25</v>
      </c>
      <c r="D7228" s="425">
        <f t="shared" si="1009"/>
        <v>0.72250005943755968</v>
      </c>
      <c r="E7228" s="433">
        <f t="shared" si="1015"/>
        <v>72.25</v>
      </c>
      <c r="F7228" s="430">
        <f t="shared" si="1010"/>
        <v>0.72565601087647602</v>
      </c>
      <c r="G7228" s="439">
        <f t="shared" si="1016"/>
        <v>72.25</v>
      </c>
      <c r="H7228" s="435">
        <f t="shared" si="1011"/>
        <v>0.72565601087647602</v>
      </c>
      <c r="I7228" s="577">
        <f t="shared" si="1016"/>
        <v>72.25</v>
      </c>
      <c r="J7228" s="573">
        <f t="shared" si="1012"/>
        <v>1.0898094582185489</v>
      </c>
    </row>
    <row r="7229" spans="1:10" x14ac:dyDescent="0.25">
      <c r="A7229">
        <f t="shared" si="1013"/>
        <v>0.72260005934234584</v>
      </c>
      <c r="B7229" s="2">
        <f t="shared" si="1017"/>
        <v>72.260000000000062</v>
      </c>
      <c r="C7229" s="428">
        <f t="shared" si="1014"/>
        <v>72.260000000000005</v>
      </c>
      <c r="D7229" s="425">
        <f t="shared" si="1009"/>
        <v>0.7226000593423455</v>
      </c>
      <c r="E7229" s="433">
        <f t="shared" si="1015"/>
        <v>72.260000000000005</v>
      </c>
      <c r="F7229" s="430">
        <f t="shared" si="1010"/>
        <v>0.72575460780166523</v>
      </c>
      <c r="G7229" s="439">
        <f t="shared" si="1016"/>
        <v>72.260000000000005</v>
      </c>
      <c r="H7229" s="435">
        <f t="shared" si="1011"/>
        <v>0.72575460780166523</v>
      </c>
      <c r="I7229" s="577">
        <f t="shared" si="1016"/>
        <v>72.260000000000005</v>
      </c>
      <c r="J7229" s="573">
        <f t="shared" si="1012"/>
        <v>1.0898959670902815</v>
      </c>
    </row>
    <row r="7230" spans="1:10" x14ac:dyDescent="0.25">
      <c r="A7230">
        <f t="shared" si="1013"/>
        <v>0.72270005924728908</v>
      </c>
      <c r="B7230" s="2">
        <f t="shared" si="1017"/>
        <v>72.270000000000067</v>
      </c>
      <c r="C7230" s="428">
        <f t="shared" si="1014"/>
        <v>72.27</v>
      </c>
      <c r="D7230" s="425">
        <f t="shared" si="1009"/>
        <v>0.72270005924728842</v>
      </c>
      <c r="E7230" s="433">
        <f t="shared" si="1015"/>
        <v>72.27</v>
      </c>
      <c r="F7230" s="430">
        <f t="shared" si="1010"/>
        <v>0.72585320540162024</v>
      </c>
      <c r="G7230" s="439">
        <f t="shared" si="1016"/>
        <v>72.27</v>
      </c>
      <c r="H7230" s="435">
        <f t="shared" si="1011"/>
        <v>0.72585320540162024</v>
      </c>
      <c r="I7230" s="577">
        <f t="shared" si="1016"/>
        <v>72.27</v>
      </c>
      <c r="J7230" s="573">
        <f t="shared" si="1012"/>
        <v>1.0899824769530242</v>
      </c>
    </row>
    <row r="7231" spans="1:10" x14ac:dyDescent="0.25">
      <c r="A7231">
        <f t="shared" si="1013"/>
        <v>0.72280005915238943</v>
      </c>
      <c r="B7231" s="2">
        <f t="shared" si="1017"/>
        <v>72.280000000000072</v>
      </c>
      <c r="C7231" s="428">
        <f t="shared" si="1014"/>
        <v>72.28</v>
      </c>
      <c r="D7231" s="425">
        <f t="shared" si="1009"/>
        <v>0.72280005915238865</v>
      </c>
      <c r="E7231" s="433">
        <f t="shared" si="1015"/>
        <v>72.28</v>
      </c>
      <c r="F7231" s="430">
        <f t="shared" si="1010"/>
        <v>0.72595180367599665</v>
      </c>
      <c r="G7231" s="439">
        <f t="shared" si="1016"/>
        <v>72.28</v>
      </c>
      <c r="H7231" s="435">
        <f t="shared" si="1011"/>
        <v>0.72595180367599665</v>
      </c>
      <c r="I7231" s="577">
        <f t="shared" si="1016"/>
        <v>72.28</v>
      </c>
      <c r="J7231" s="573">
        <f t="shared" si="1012"/>
        <v>1.0900689878066698</v>
      </c>
    </row>
    <row r="7232" spans="1:10" x14ac:dyDescent="0.25">
      <c r="A7232">
        <f t="shared" si="1013"/>
        <v>0.72290005905764643</v>
      </c>
      <c r="B7232" s="2">
        <f t="shared" si="1017"/>
        <v>72.290000000000077</v>
      </c>
      <c r="C7232" s="428">
        <f t="shared" si="1014"/>
        <v>72.290000000000006</v>
      </c>
      <c r="D7232" s="425">
        <f t="shared" si="1009"/>
        <v>0.72290005905764576</v>
      </c>
      <c r="E7232" s="433">
        <f t="shared" si="1015"/>
        <v>72.290000000000006</v>
      </c>
      <c r="F7232" s="430">
        <f t="shared" si="1010"/>
        <v>0.72605040262444998</v>
      </c>
      <c r="G7232" s="439">
        <f t="shared" si="1016"/>
        <v>72.290000000000006</v>
      </c>
      <c r="H7232" s="435">
        <f t="shared" si="1011"/>
        <v>0.72605040262444998</v>
      </c>
      <c r="I7232" s="577">
        <f t="shared" si="1016"/>
        <v>72.290000000000006</v>
      </c>
      <c r="J7232" s="573">
        <f t="shared" si="1012"/>
        <v>1.0901554996511074</v>
      </c>
    </row>
    <row r="7233" spans="1:10" x14ac:dyDescent="0.25">
      <c r="A7233">
        <f t="shared" si="1013"/>
        <v>0.72300005896306019</v>
      </c>
      <c r="B7233" s="2">
        <f t="shared" si="1017"/>
        <v>72.300000000000082</v>
      </c>
      <c r="C7233" s="428">
        <f t="shared" si="1014"/>
        <v>72.3</v>
      </c>
      <c r="D7233" s="425">
        <f t="shared" si="1009"/>
        <v>0.72300005896305941</v>
      </c>
      <c r="E7233" s="433">
        <f t="shared" si="1015"/>
        <v>72.3</v>
      </c>
      <c r="F7233" s="430">
        <f t="shared" si="1010"/>
        <v>0.72614900224663592</v>
      </c>
      <c r="G7233" s="439">
        <f t="shared" si="1016"/>
        <v>72.3</v>
      </c>
      <c r="H7233" s="435">
        <f t="shared" si="1011"/>
        <v>0.72614900224663592</v>
      </c>
      <c r="I7233" s="577">
        <f t="shared" si="1016"/>
        <v>72.3</v>
      </c>
      <c r="J7233" s="573">
        <f t="shared" si="1012"/>
        <v>1.0902420124862284</v>
      </c>
    </row>
    <row r="7234" spans="1:10" x14ac:dyDescent="0.25">
      <c r="A7234">
        <f t="shared" si="1013"/>
        <v>0.72310005886863016</v>
      </c>
      <c r="B7234" s="2">
        <f t="shared" si="1017"/>
        <v>72.310000000000088</v>
      </c>
      <c r="C7234" s="428">
        <f t="shared" si="1014"/>
        <v>72.31</v>
      </c>
      <c r="D7234" s="425">
        <f t="shared" si="1009"/>
        <v>0.72310005886862927</v>
      </c>
      <c r="E7234" s="433">
        <f t="shared" si="1015"/>
        <v>72.31</v>
      </c>
      <c r="F7234" s="430">
        <f t="shared" si="1010"/>
        <v>0.72624760254221099</v>
      </c>
      <c r="G7234" s="439">
        <f t="shared" si="1016"/>
        <v>72.31</v>
      </c>
      <c r="H7234" s="435">
        <f t="shared" si="1011"/>
        <v>0.72624760254221099</v>
      </c>
      <c r="I7234" s="577">
        <f t="shared" si="1016"/>
        <v>72.31</v>
      </c>
      <c r="J7234" s="573">
        <f t="shared" si="1012"/>
        <v>1.090328526311924</v>
      </c>
    </row>
    <row r="7235" spans="1:10" x14ac:dyDescent="0.25">
      <c r="A7235">
        <f t="shared" si="1013"/>
        <v>0.72320005877435634</v>
      </c>
      <c r="B7235" s="2">
        <f t="shared" si="1017"/>
        <v>72.320000000000093</v>
      </c>
      <c r="C7235" s="428">
        <f t="shared" si="1014"/>
        <v>72.319999999999993</v>
      </c>
      <c r="D7235" s="425">
        <f t="shared" ref="D7235:D7298" si="1018">(((1+C7235/100)^D$2)*C7235/100)/(((1+C7235/100)^D$2)-1)</f>
        <v>0.72320005877435523</v>
      </c>
      <c r="E7235" s="433">
        <f t="shared" si="1015"/>
        <v>72.319999999999993</v>
      </c>
      <c r="F7235" s="430">
        <f t="shared" ref="F7235:F7298" si="1019">(((1+E7235/100)^F$2)*E7235/100)/(((1+E7235/100)^F$2)-1)</f>
        <v>0.72634620351083068</v>
      </c>
      <c r="G7235" s="439">
        <f t="shared" si="1016"/>
        <v>72.319999999999993</v>
      </c>
      <c r="H7235" s="435">
        <f t="shared" ref="H7235:H7298" si="1020">(((1+G7235/100)^H$2)*G7235/100)/(((1+G7235/100)^H$2)-1)</f>
        <v>0.72634620351083068</v>
      </c>
      <c r="I7235" s="577">
        <f t="shared" si="1016"/>
        <v>72.319999999999993</v>
      </c>
      <c r="J7235" s="573">
        <f t="shared" ref="J7235:J7298" si="1021">(((1+I7235/100)^J$2)*I7235/100)/(((1+I7235/100)^J$2)-1)</f>
        <v>1.0904150411280846</v>
      </c>
    </row>
    <row r="7236" spans="1:10" x14ac:dyDescent="0.25">
      <c r="A7236">
        <f t="shared" si="1013"/>
        <v>0.72330005868023806</v>
      </c>
      <c r="B7236" s="2">
        <f t="shared" si="1017"/>
        <v>72.330000000000098</v>
      </c>
      <c r="C7236" s="428">
        <f t="shared" si="1014"/>
        <v>72.33</v>
      </c>
      <c r="D7236" s="425">
        <f t="shared" si="1018"/>
        <v>0.72330005868023717</v>
      </c>
      <c r="E7236" s="433">
        <f t="shared" si="1015"/>
        <v>72.33</v>
      </c>
      <c r="F7236" s="430">
        <f t="shared" si="1019"/>
        <v>0.72644480515215182</v>
      </c>
      <c r="G7236" s="439">
        <f t="shared" si="1016"/>
        <v>72.33</v>
      </c>
      <c r="H7236" s="435">
        <f t="shared" si="1020"/>
        <v>0.72644480515215182</v>
      </c>
      <c r="I7236" s="577">
        <f t="shared" si="1016"/>
        <v>72.33</v>
      </c>
      <c r="J7236" s="573">
        <f t="shared" si="1021"/>
        <v>1.0905015569346015</v>
      </c>
    </row>
    <row r="7237" spans="1:10" x14ac:dyDescent="0.25">
      <c r="A7237">
        <f t="shared" ref="A7237:A7300" si="1022">(((1+B7237/100)^A$2)*B7237/100)/(((1+B7237/100)^A$2)-1)</f>
        <v>0.72340005858627532</v>
      </c>
      <c r="B7237" s="2">
        <f t="shared" si="1017"/>
        <v>72.340000000000103</v>
      </c>
      <c r="C7237" s="428">
        <f t="shared" si="1014"/>
        <v>72.34</v>
      </c>
      <c r="D7237" s="425">
        <f t="shared" si="1018"/>
        <v>0.72340005858627443</v>
      </c>
      <c r="E7237" s="433">
        <f t="shared" si="1015"/>
        <v>72.34</v>
      </c>
      <c r="F7237" s="430">
        <f t="shared" si="1019"/>
        <v>0.72654340746583101</v>
      </c>
      <c r="G7237" s="439">
        <f t="shared" si="1016"/>
        <v>72.34</v>
      </c>
      <c r="H7237" s="435">
        <f t="shared" si="1020"/>
        <v>0.72654340746583101</v>
      </c>
      <c r="I7237" s="577">
        <f t="shared" si="1016"/>
        <v>72.34</v>
      </c>
      <c r="J7237" s="573">
        <f t="shared" si="1021"/>
        <v>1.0905880737313653</v>
      </c>
    </row>
    <row r="7238" spans="1:10" x14ac:dyDescent="0.25">
      <c r="A7238">
        <f t="shared" si="1022"/>
        <v>0.72350005849246801</v>
      </c>
      <c r="B7238" s="2">
        <f t="shared" si="1017"/>
        <v>72.350000000000108</v>
      </c>
      <c r="C7238" s="428">
        <f t="shared" ref="C7238:C7301" si="1023">ROUND(C7237+0.01,2)</f>
        <v>72.349999999999994</v>
      </c>
      <c r="D7238" s="425">
        <f t="shared" si="1018"/>
        <v>0.72350005849246679</v>
      </c>
      <c r="E7238" s="433">
        <f t="shared" ref="E7238:E7301" si="1024">ROUND(E7237+0.01,2)</f>
        <v>72.349999999999994</v>
      </c>
      <c r="F7238" s="430">
        <f t="shared" si="1019"/>
        <v>0.72664201045152466</v>
      </c>
      <c r="G7238" s="439">
        <f t="shared" ref="G7238:I7301" si="1025">ROUND(G7237+0.01,2)</f>
        <v>72.349999999999994</v>
      </c>
      <c r="H7238" s="435">
        <f t="shared" si="1020"/>
        <v>0.72664201045152466</v>
      </c>
      <c r="I7238" s="577">
        <f t="shared" si="1025"/>
        <v>72.349999999999994</v>
      </c>
      <c r="J7238" s="573">
        <f t="shared" si="1021"/>
        <v>1.090674591518267</v>
      </c>
    </row>
    <row r="7239" spans="1:10" x14ac:dyDescent="0.25">
      <c r="A7239">
        <f t="shared" si="1022"/>
        <v>0.72360005839881558</v>
      </c>
      <c r="B7239" s="2">
        <f t="shared" si="1017"/>
        <v>72.360000000000113</v>
      </c>
      <c r="C7239" s="428">
        <f t="shared" si="1023"/>
        <v>72.36</v>
      </c>
      <c r="D7239" s="425">
        <f t="shared" si="1018"/>
        <v>0.72360005839881447</v>
      </c>
      <c r="E7239" s="433">
        <f t="shared" si="1024"/>
        <v>72.36</v>
      </c>
      <c r="F7239" s="430">
        <f t="shared" si="1019"/>
        <v>0.72674061410889013</v>
      </c>
      <c r="G7239" s="439">
        <f t="shared" si="1025"/>
        <v>72.36</v>
      </c>
      <c r="H7239" s="435">
        <f t="shared" si="1020"/>
        <v>0.72674061410889013</v>
      </c>
      <c r="I7239" s="577">
        <f t="shared" si="1025"/>
        <v>72.36</v>
      </c>
      <c r="J7239" s="573">
        <f t="shared" si="1021"/>
        <v>1.0907611102951977</v>
      </c>
    </row>
    <row r="7240" spans="1:10" x14ac:dyDescent="0.25">
      <c r="A7240">
        <f t="shared" si="1022"/>
        <v>0.72370005830531792</v>
      </c>
      <c r="B7240" s="2">
        <f t="shared" si="1017"/>
        <v>72.370000000000118</v>
      </c>
      <c r="C7240" s="428">
        <f t="shared" si="1023"/>
        <v>72.37</v>
      </c>
      <c r="D7240" s="425">
        <f t="shared" si="1018"/>
        <v>0.7237000583053167</v>
      </c>
      <c r="E7240" s="433">
        <f t="shared" si="1024"/>
        <v>72.37</v>
      </c>
      <c r="F7240" s="430">
        <f t="shared" si="1019"/>
        <v>0.72683921843758392</v>
      </c>
      <c r="G7240" s="439">
        <f t="shared" si="1025"/>
        <v>72.37</v>
      </c>
      <c r="H7240" s="435">
        <f t="shared" si="1020"/>
        <v>0.72683921843758392</v>
      </c>
      <c r="I7240" s="577">
        <f t="shared" si="1025"/>
        <v>72.37</v>
      </c>
      <c r="J7240" s="573">
        <f t="shared" si="1021"/>
        <v>1.090847630062048</v>
      </c>
    </row>
    <row r="7241" spans="1:10" x14ac:dyDescent="0.25">
      <c r="A7241">
        <f t="shared" si="1022"/>
        <v>0.72380005821197468</v>
      </c>
      <c r="B7241" s="2">
        <f t="shared" si="1017"/>
        <v>72.380000000000123</v>
      </c>
      <c r="C7241" s="428">
        <f t="shared" si="1023"/>
        <v>72.38</v>
      </c>
      <c r="D7241" s="425">
        <f t="shared" si="1018"/>
        <v>0.72380005821197346</v>
      </c>
      <c r="E7241" s="433">
        <f t="shared" si="1024"/>
        <v>72.38</v>
      </c>
      <c r="F7241" s="430">
        <f t="shared" si="1019"/>
        <v>0.72693782343726376</v>
      </c>
      <c r="G7241" s="439">
        <f t="shared" si="1025"/>
        <v>72.38</v>
      </c>
      <c r="H7241" s="435">
        <f t="shared" si="1020"/>
        <v>0.72693782343726376</v>
      </c>
      <c r="I7241" s="577">
        <f t="shared" si="1025"/>
        <v>72.38</v>
      </c>
      <c r="J7241" s="573">
        <f t="shared" si="1021"/>
        <v>1.0909341508187091</v>
      </c>
    </row>
    <row r="7242" spans="1:10" x14ac:dyDescent="0.25">
      <c r="A7242">
        <f t="shared" si="1022"/>
        <v>0.72390005811878566</v>
      </c>
      <c r="B7242" s="2">
        <f t="shared" si="1017"/>
        <v>72.390000000000128</v>
      </c>
      <c r="C7242" s="428">
        <f t="shared" si="1023"/>
        <v>72.39</v>
      </c>
      <c r="D7242" s="425">
        <f t="shared" si="1018"/>
        <v>0.72390005811878433</v>
      </c>
      <c r="E7242" s="433">
        <f t="shared" si="1024"/>
        <v>72.39</v>
      </c>
      <c r="F7242" s="430">
        <f t="shared" si="1019"/>
        <v>0.72703642910758692</v>
      </c>
      <c r="G7242" s="439">
        <f t="shared" si="1025"/>
        <v>72.39</v>
      </c>
      <c r="H7242" s="435">
        <f t="shared" si="1020"/>
        <v>0.72703642910758692</v>
      </c>
      <c r="I7242" s="577">
        <f t="shared" si="1025"/>
        <v>72.39</v>
      </c>
      <c r="J7242" s="573">
        <f t="shared" si="1021"/>
        <v>1.0910206725650722</v>
      </c>
    </row>
    <row r="7243" spans="1:10" x14ac:dyDescent="0.25">
      <c r="A7243">
        <f t="shared" si="1022"/>
        <v>0.72400005802575051</v>
      </c>
      <c r="B7243" s="2">
        <f t="shared" si="1017"/>
        <v>72.400000000000134</v>
      </c>
      <c r="C7243" s="428">
        <f t="shared" si="1023"/>
        <v>72.400000000000006</v>
      </c>
      <c r="D7243" s="425">
        <f t="shared" si="1018"/>
        <v>0.72400005802574929</v>
      </c>
      <c r="E7243" s="433">
        <f t="shared" si="1024"/>
        <v>72.400000000000006</v>
      </c>
      <c r="F7243" s="430">
        <f t="shared" si="1019"/>
        <v>0.72713503544821145</v>
      </c>
      <c r="G7243" s="439">
        <f t="shared" si="1025"/>
        <v>72.400000000000006</v>
      </c>
      <c r="H7243" s="435">
        <f t="shared" si="1020"/>
        <v>0.72713503544821145</v>
      </c>
      <c r="I7243" s="577">
        <f t="shared" si="1025"/>
        <v>72.400000000000006</v>
      </c>
      <c r="J7243" s="573">
        <f t="shared" si="1021"/>
        <v>1.0911071953010278</v>
      </c>
    </row>
    <row r="7244" spans="1:10" x14ac:dyDescent="0.25">
      <c r="A7244">
        <f t="shared" si="1022"/>
        <v>0.72410005793286902</v>
      </c>
      <c r="B7244" s="2">
        <f t="shared" si="1017"/>
        <v>72.410000000000139</v>
      </c>
      <c r="C7244" s="428">
        <f t="shared" si="1023"/>
        <v>72.41</v>
      </c>
      <c r="D7244" s="425">
        <f t="shared" si="1018"/>
        <v>0.72410005793286758</v>
      </c>
      <c r="E7244" s="433">
        <f t="shared" si="1024"/>
        <v>72.41</v>
      </c>
      <c r="F7244" s="430">
        <f t="shared" si="1019"/>
        <v>0.72723364245879452</v>
      </c>
      <c r="G7244" s="439">
        <f t="shared" si="1025"/>
        <v>72.41</v>
      </c>
      <c r="H7244" s="435">
        <f t="shared" si="1020"/>
        <v>0.72723364245879452</v>
      </c>
      <c r="I7244" s="577">
        <f t="shared" si="1025"/>
        <v>72.41</v>
      </c>
      <c r="J7244" s="573">
        <f t="shared" si="1021"/>
        <v>1.0911937190264673</v>
      </c>
    </row>
    <row r="7245" spans="1:10" x14ac:dyDescent="0.25">
      <c r="A7245">
        <f t="shared" si="1022"/>
        <v>0.72420005784014096</v>
      </c>
      <c r="B7245" s="2">
        <f t="shared" si="1017"/>
        <v>72.420000000000144</v>
      </c>
      <c r="C7245" s="428">
        <f t="shared" si="1023"/>
        <v>72.42</v>
      </c>
      <c r="D7245" s="425">
        <f t="shared" si="1018"/>
        <v>0.72420005784013963</v>
      </c>
      <c r="E7245" s="433">
        <f t="shared" si="1024"/>
        <v>72.42</v>
      </c>
      <c r="F7245" s="430">
        <f t="shared" si="1019"/>
        <v>0.7273322501389945</v>
      </c>
      <c r="G7245" s="439">
        <f t="shared" si="1025"/>
        <v>72.42</v>
      </c>
      <c r="H7245" s="435">
        <f t="shared" si="1020"/>
        <v>0.7273322501389945</v>
      </c>
      <c r="I7245" s="577">
        <f t="shared" si="1025"/>
        <v>72.42</v>
      </c>
      <c r="J7245" s="573">
        <f t="shared" si="1021"/>
        <v>1.0912802437412819</v>
      </c>
    </row>
    <row r="7246" spans="1:10" x14ac:dyDescent="0.25">
      <c r="A7246">
        <f t="shared" si="1022"/>
        <v>0.72430005774756612</v>
      </c>
      <c r="B7246" s="2">
        <f t="shared" si="1017"/>
        <v>72.430000000000149</v>
      </c>
      <c r="C7246" s="428">
        <f t="shared" si="1023"/>
        <v>72.430000000000007</v>
      </c>
      <c r="D7246" s="425">
        <f t="shared" si="1018"/>
        <v>0.72430005774756467</v>
      </c>
      <c r="E7246" s="433">
        <f t="shared" si="1024"/>
        <v>72.430000000000007</v>
      </c>
      <c r="F7246" s="430">
        <f t="shared" si="1019"/>
        <v>0.72743085848846967</v>
      </c>
      <c r="G7246" s="439">
        <f t="shared" si="1025"/>
        <v>72.430000000000007</v>
      </c>
      <c r="H7246" s="435">
        <f t="shared" si="1020"/>
        <v>0.72743085848846967</v>
      </c>
      <c r="I7246" s="577">
        <f t="shared" si="1025"/>
        <v>72.430000000000007</v>
      </c>
      <c r="J7246" s="573">
        <f t="shared" si="1021"/>
        <v>1.0913667694453622</v>
      </c>
    </row>
    <row r="7247" spans="1:10" x14ac:dyDescent="0.25">
      <c r="A7247">
        <f t="shared" si="1022"/>
        <v>0.72440005765514415</v>
      </c>
      <c r="B7247" s="2">
        <f t="shared" si="1017"/>
        <v>72.440000000000154</v>
      </c>
      <c r="C7247" s="428">
        <f t="shared" si="1023"/>
        <v>72.44</v>
      </c>
      <c r="D7247" s="425">
        <f t="shared" si="1018"/>
        <v>0.72440005765514248</v>
      </c>
      <c r="E7247" s="433">
        <f t="shared" si="1024"/>
        <v>72.44</v>
      </c>
      <c r="F7247" s="430">
        <f t="shared" si="1019"/>
        <v>0.72752946750687808</v>
      </c>
      <c r="G7247" s="439">
        <f t="shared" si="1025"/>
        <v>72.44</v>
      </c>
      <c r="H7247" s="435">
        <f t="shared" si="1020"/>
        <v>0.72752946750687808</v>
      </c>
      <c r="I7247" s="577">
        <f t="shared" si="1025"/>
        <v>72.44</v>
      </c>
      <c r="J7247" s="573">
        <f t="shared" si="1021"/>
        <v>1.0914532961385994</v>
      </c>
    </row>
    <row r="7248" spans="1:10" x14ac:dyDescent="0.25">
      <c r="A7248">
        <f t="shared" si="1022"/>
        <v>0.72450005756287483</v>
      </c>
      <c r="B7248" s="2">
        <f t="shared" si="1017"/>
        <v>72.450000000000159</v>
      </c>
      <c r="C7248" s="428">
        <f t="shared" si="1023"/>
        <v>72.45</v>
      </c>
      <c r="D7248" s="425">
        <f t="shared" si="1018"/>
        <v>0.72450005756287317</v>
      </c>
      <c r="E7248" s="433">
        <f t="shared" si="1024"/>
        <v>72.45</v>
      </c>
      <c r="F7248" s="430">
        <f t="shared" si="1019"/>
        <v>0.72762807719387868</v>
      </c>
      <c r="G7248" s="439">
        <f t="shared" si="1025"/>
        <v>72.45</v>
      </c>
      <c r="H7248" s="435">
        <f t="shared" si="1020"/>
        <v>0.72762807719387868</v>
      </c>
      <c r="I7248" s="577">
        <f t="shared" si="1025"/>
        <v>72.45</v>
      </c>
      <c r="J7248" s="573">
        <f t="shared" si="1021"/>
        <v>1.0915398238208847</v>
      </c>
    </row>
    <row r="7249" spans="1:10" x14ac:dyDescent="0.25">
      <c r="A7249">
        <f t="shared" si="1022"/>
        <v>0.72460005747075784</v>
      </c>
      <c r="B7249" s="2">
        <f t="shared" si="1017"/>
        <v>72.460000000000164</v>
      </c>
      <c r="C7249" s="428">
        <f t="shared" si="1023"/>
        <v>72.459999999999994</v>
      </c>
      <c r="D7249" s="425">
        <f t="shared" si="1018"/>
        <v>0.72460005747075606</v>
      </c>
      <c r="E7249" s="433">
        <f t="shared" si="1024"/>
        <v>72.459999999999994</v>
      </c>
      <c r="F7249" s="430">
        <f t="shared" si="1019"/>
        <v>0.72772668754912984</v>
      </c>
      <c r="G7249" s="439">
        <f t="shared" si="1025"/>
        <v>72.459999999999994</v>
      </c>
      <c r="H7249" s="435">
        <f t="shared" si="1020"/>
        <v>0.72772668754912984</v>
      </c>
      <c r="I7249" s="577">
        <f t="shared" si="1025"/>
        <v>72.459999999999994</v>
      </c>
      <c r="J7249" s="573">
        <f t="shared" si="1021"/>
        <v>1.0916263524921088</v>
      </c>
    </row>
    <row r="7250" spans="1:10" x14ac:dyDescent="0.25">
      <c r="A7250">
        <f t="shared" si="1022"/>
        <v>0.72470005737879295</v>
      </c>
      <c r="B7250" s="2">
        <f t="shared" si="1017"/>
        <v>72.470000000000169</v>
      </c>
      <c r="C7250" s="428">
        <f t="shared" si="1023"/>
        <v>72.47</v>
      </c>
      <c r="D7250" s="425">
        <f t="shared" si="1018"/>
        <v>0.72470005737879117</v>
      </c>
      <c r="E7250" s="433">
        <f t="shared" si="1024"/>
        <v>72.47</v>
      </c>
      <c r="F7250" s="430">
        <f t="shared" si="1019"/>
        <v>0.72782529857229061</v>
      </c>
      <c r="G7250" s="439">
        <f t="shared" si="1025"/>
        <v>72.47</v>
      </c>
      <c r="H7250" s="435">
        <f t="shared" si="1020"/>
        <v>0.72782529857229061</v>
      </c>
      <c r="I7250" s="577">
        <f t="shared" si="1025"/>
        <v>72.47</v>
      </c>
      <c r="J7250" s="573">
        <f t="shared" si="1021"/>
        <v>1.0917128821521638</v>
      </c>
    </row>
    <row r="7251" spans="1:10" x14ac:dyDescent="0.25">
      <c r="A7251">
        <f t="shared" si="1022"/>
        <v>0.72480005728697983</v>
      </c>
      <c r="B7251" s="2">
        <f t="shared" si="1017"/>
        <v>72.480000000000175</v>
      </c>
      <c r="C7251" s="428">
        <f t="shared" si="1023"/>
        <v>72.48</v>
      </c>
      <c r="D7251" s="425">
        <f t="shared" si="1018"/>
        <v>0.72480005728697816</v>
      </c>
      <c r="E7251" s="433">
        <f t="shared" si="1024"/>
        <v>72.48</v>
      </c>
      <c r="F7251" s="430">
        <f t="shared" si="1019"/>
        <v>0.72792391026302006</v>
      </c>
      <c r="G7251" s="439">
        <f t="shared" si="1025"/>
        <v>72.48</v>
      </c>
      <c r="H7251" s="435">
        <f t="shared" si="1020"/>
        <v>0.72792391026302006</v>
      </c>
      <c r="I7251" s="577">
        <f t="shared" si="1025"/>
        <v>72.48</v>
      </c>
      <c r="J7251" s="573">
        <f t="shared" si="1021"/>
        <v>1.0917994128009396</v>
      </c>
    </row>
    <row r="7252" spans="1:10" x14ac:dyDescent="0.25">
      <c r="A7252">
        <f t="shared" si="1022"/>
        <v>0.72490005719531847</v>
      </c>
      <c r="B7252" s="2">
        <f t="shared" si="1017"/>
        <v>72.49000000000018</v>
      </c>
      <c r="C7252" s="428">
        <f t="shared" si="1023"/>
        <v>72.489999999999995</v>
      </c>
      <c r="D7252" s="425">
        <f t="shared" si="1018"/>
        <v>0.72490005719531658</v>
      </c>
      <c r="E7252" s="433">
        <f t="shared" si="1024"/>
        <v>72.489999999999995</v>
      </c>
      <c r="F7252" s="430">
        <f t="shared" si="1019"/>
        <v>0.72802252262097766</v>
      </c>
      <c r="G7252" s="439">
        <f t="shared" si="1025"/>
        <v>72.489999999999995</v>
      </c>
      <c r="H7252" s="435">
        <f t="shared" si="1020"/>
        <v>0.72802252262097766</v>
      </c>
      <c r="I7252" s="577">
        <f t="shared" si="1025"/>
        <v>72.489999999999995</v>
      </c>
      <c r="J7252" s="573">
        <f t="shared" si="1021"/>
        <v>1.091885944438328</v>
      </c>
    </row>
    <row r="7253" spans="1:10" x14ac:dyDescent="0.25">
      <c r="A7253">
        <f t="shared" si="1022"/>
        <v>0.72500005710380822</v>
      </c>
      <c r="B7253" s="2">
        <f t="shared" si="1017"/>
        <v>72.500000000000185</v>
      </c>
      <c r="C7253" s="428">
        <f t="shared" si="1023"/>
        <v>72.5</v>
      </c>
      <c r="D7253" s="425">
        <f t="shared" si="1018"/>
        <v>0.72500005710380633</v>
      </c>
      <c r="E7253" s="433">
        <f t="shared" si="1024"/>
        <v>72.5</v>
      </c>
      <c r="F7253" s="430">
        <f t="shared" si="1019"/>
        <v>0.72812113564582281</v>
      </c>
      <c r="G7253" s="439">
        <f t="shared" si="1025"/>
        <v>72.5</v>
      </c>
      <c r="H7253" s="435">
        <f t="shared" si="1020"/>
        <v>0.72812113564582281</v>
      </c>
      <c r="I7253" s="577">
        <f t="shared" si="1025"/>
        <v>72.5</v>
      </c>
      <c r="J7253" s="573">
        <f t="shared" si="1021"/>
        <v>1.0919724770642201</v>
      </c>
    </row>
    <row r="7254" spans="1:10" x14ac:dyDescent="0.25">
      <c r="A7254">
        <f t="shared" si="1022"/>
        <v>0.72510005701244928</v>
      </c>
      <c r="B7254" s="2">
        <f t="shared" si="1017"/>
        <v>72.51000000000019</v>
      </c>
      <c r="C7254" s="428">
        <f t="shared" si="1023"/>
        <v>72.510000000000005</v>
      </c>
      <c r="D7254" s="425">
        <f t="shared" si="1018"/>
        <v>0.7251000570124474</v>
      </c>
      <c r="E7254" s="433">
        <f t="shared" si="1024"/>
        <v>72.510000000000005</v>
      </c>
      <c r="F7254" s="430">
        <f t="shared" si="1019"/>
        <v>0.72821974933721512</v>
      </c>
      <c r="G7254" s="439">
        <f t="shared" si="1025"/>
        <v>72.510000000000005</v>
      </c>
      <c r="H7254" s="435">
        <f t="shared" si="1020"/>
        <v>0.72821974933721512</v>
      </c>
      <c r="I7254" s="577">
        <f t="shared" si="1025"/>
        <v>72.510000000000005</v>
      </c>
      <c r="J7254" s="573">
        <f t="shared" si="1021"/>
        <v>1.0920590106785073</v>
      </c>
    </row>
    <row r="7255" spans="1:10" x14ac:dyDescent="0.25">
      <c r="A7255">
        <f t="shared" si="1022"/>
        <v>0.72520005692124112</v>
      </c>
      <c r="B7255" s="2">
        <f t="shared" si="1017"/>
        <v>72.520000000000195</v>
      </c>
      <c r="C7255" s="428">
        <f t="shared" si="1023"/>
        <v>72.52</v>
      </c>
      <c r="D7255" s="425">
        <f t="shared" si="1018"/>
        <v>0.72520005692123901</v>
      </c>
      <c r="E7255" s="433">
        <f t="shared" si="1024"/>
        <v>72.52</v>
      </c>
      <c r="F7255" s="430">
        <f t="shared" si="1019"/>
        <v>0.72831836369481395</v>
      </c>
      <c r="G7255" s="439">
        <f t="shared" si="1025"/>
        <v>72.52</v>
      </c>
      <c r="H7255" s="435">
        <f t="shared" si="1020"/>
        <v>0.72831836369481395</v>
      </c>
      <c r="I7255" s="577">
        <f t="shared" si="1025"/>
        <v>72.52</v>
      </c>
      <c r="J7255" s="573">
        <f t="shared" si="1021"/>
        <v>1.0921455452810802</v>
      </c>
    </row>
    <row r="7256" spans="1:10" x14ac:dyDescent="0.25">
      <c r="A7256">
        <f t="shared" si="1022"/>
        <v>0.72530005683018339</v>
      </c>
      <c r="B7256" s="2">
        <f t="shared" si="1017"/>
        <v>72.5300000000002</v>
      </c>
      <c r="C7256" s="428">
        <f t="shared" si="1023"/>
        <v>72.53</v>
      </c>
      <c r="D7256" s="425">
        <f t="shared" si="1018"/>
        <v>0.72530005683018139</v>
      </c>
      <c r="E7256" s="433">
        <f t="shared" si="1024"/>
        <v>72.53</v>
      </c>
      <c r="F7256" s="430">
        <f t="shared" si="1019"/>
        <v>0.72841697871827993</v>
      </c>
      <c r="G7256" s="439">
        <f t="shared" si="1025"/>
        <v>72.53</v>
      </c>
      <c r="H7256" s="435">
        <f t="shared" si="1020"/>
        <v>0.72841697871827993</v>
      </c>
      <c r="I7256" s="577">
        <f t="shared" si="1025"/>
        <v>72.53</v>
      </c>
      <c r="J7256" s="573">
        <f t="shared" si="1021"/>
        <v>1.0922320808718307</v>
      </c>
    </row>
    <row r="7257" spans="1:10" x14ac:dyDescent="0.25">
      <c r="A7257">
        <f t="shared" si="1022"/>
        <v>0.72540005673927599</v>
      </c>
      <c r="B7257" s="2">
        <f t="shared" si="1017"/>
        <v>72.540000000000205</v>
      </c>
      <c r="C7257" s="428">
        <f t="shared" si="1023"/>
        <v>72.540000000000006</v>
      </c>
      <c r="D7257" s="425">
        <f t="shared" si="1018"/>
        <v>0.72540005673927399</v>
      </c>
      <c r="E7257" s="433">
        <f t="shared" si="1024"/>
        <v>72.540000000000006</v>
      </c>
      <c r="F7257" s="430">
        <f t="shared" si="1019"/>
        <v>0.72851559440727298</v>
      </c>
      <c r="G7257" s="439">
        <f t="shared" si="1025"/>
        <v>72.540000000000006</v>
      </c>
      <c r="H7257" s="435">
        <f t="shared" si="1020"/>
        <v>0.72851559440727298</v>
      </c>
      <c r="I7257" s="577">
        <f t="shared" si="1025"/>
        <v>72.540000000000006</v>
      </c>
      <c r="J7257" s="573">
        <f t="shared" si="1021"/>
        <v>1.0923186174506494</v>
      </c>
    </row>
    <row r="7258" spans="1:10" x14ac:dyDescent="0.25">
      <c r="A7258">
        <f t="shared" si="1022"/>
        <v>0.72550005664851869</v>
      </c>
      <c r="B7258" s="2">
        <f t="shared" si="1017"/>
        <v>72.55000000000021</v>
      </c>
      <c r="C7258" s="428">
        <f t="shared" si="1023"/>
        <v>72.55</v>
      </c>
      <c r="D7258" s="425">
        <f t="shared" si="1018"/>
        <v>0.72550005664851658</v>
      </c>
      <c r="E7258" s="433">
        <f t="shared" si="1024"/>
        <v>72.55</v>
      </c>
      <c r="F7258" s="430">
        <f t="shared" si="1019"/>
        <v>0.72861421076145327</v>
      </c>
      <c r="G7258" s="439">
        <f t="shared" si="1025"/>
        <v>72.55</v>
      </c>
      <c r="H7258" s="435">
        <f t="shared" si="1020"/>
        <v>0.72861421076145327</v>
      </c>
      <c r="I7258" s="577">
        <f t="shared" si="1025"/>
        <v>72.55</v>
      </c>
      <c r="J7258" s="573">
        <f t="shared" si="1021"/>
        <v>1.0924051550174283</v>
      </c>
    </row>
    <row r="7259" spans="1:10" x14ac:dyDescent="0.25">
      <c r="A7259">
        <f t="shared" si="1022"/>
        <v>0.72560005655791127</v>
      </c>
      <c r="B7259" s="2">
        <f t="shared" si="1017"/>
        <v>72.560000000000215</v>
      </c>
      <c r="C7259" s="428">
        <f t="shared" si="1023"/>
        <v>72.56</v>
      </c>
      <c r="D7259" s="425">
        <f t="shared" si="1018"/>
        <v>0.72560005655790916</v>
      </c>
      <c r="E7259" s="433">
        <f t="shared" si="1024"/>
        <v>72.56</v>
      </c>
      <c r="F7259" s="430">
        <f t="shared" si="1019"/>
        <v>0.72871282778048185</v>
      </c>
      <c r="G7259" s="439">
        <f t="shared" si="1025"/>
        <v>72.56</v>
      </c>
      <c r="H7259" s="435">
        <f t="shared" si="1020"/>
        <v>0.72871282778048185</v>
      </c>
      <c r="I7259" s="577">
        <f t="shared" si="1025"/>
        <v>72.56</v>
      </c>
      <c r="J7259" s="573">
        <f t="shared" si="1021"/>
        <v>1.0924916935720574</v>
      </c>
    </row>
    <row r="7260" spans="1:10" x14ac:dyDescent="0.25">
      <c r="A7260">
        <f t="shared" si="1022"/>
        <v>0.72570005646745317</v>
      </c>
      <c r="B7260" s="2">
        <f t="shared" si="1017"/>
        <v>72.570000000000221</v>
      </c>
      <c r="C7260" s="428">
        <f t="shared" si="1023"/>
        <v>72.569999999999993</v>
      </c>
      <c r="D7260" s="425">
        <f t="shared" si="1018"/>
        <v>0.72570005646745095</v>
      </c>
      <c r="E7260" s="433">
        <f t="shared" si="1024"/>
        <v>72.569999999999993</v>
      </c>
      <c r="F7260" s="430">
        <f t="shared" si="1019"/>
        <v>0.72881144546401899</v>
      </c>
      <c r="G7260" s="439">
        <f t="shared" si="1025"/>
        <v>72.569999999999993</v>
      </c>
      <c r="H7260" s="435">
        <f t="shared" si="1020"/>
        <v>0.72881144546401899</v>
      </c>
      <c r="I7260" s="577">
        <f t="shared" si="1025"/>
        <v>72.569999999999993</v>
      </c>
      <c r="J7260" s="573">
        <f t="shared" si="1021"/>
        <v>1.0925782331144294</v>
      </c>
    </row>
    <row r="7261" spans="1:10" x14ac:dyDescent="0.25">
      <c r="A7261">
        <f t="shared" si="1022"/>
        <v>0.72580005637714451</v>
      </c>
      <c r="B7261" s="2">
        <f t="shared" si="1017"/>
        <v>72.580000000000226</v>
      </c>
      <c r="C7261" s="428">
        <f t="shared" si="1023"/>
        <v>72.58</v>
      </c>
      <c r="D7261" s="425">
        <f t="shared" si="1018"/>
        <v>0.72580005637714218</v>
      </c>
      <c r="E7261" s="433">
        <f t="shared" si="1024"/>
        <v>72.58</v>
      </c>
      <c r="F7261" s="430">
        <f t="shared" si="1019"/>
        <v>0.72891006381172574</v>
      </c>
      <c r="G7261" s="439">
        <f t="shared" si="1025"/>
        <v>72.58</v>
      </c>
      <c r="H7261" s="435">
        <f t="shared" si="1020"/>
        <v>0.72891006381172574</v>
      </c>
      <c r="I7261" s="577">
        <f t="shared" si="1025"/>
        <v>72.58</v>
      </c>
      <c r="J7261" s="573">
        <f t="shared" si="1021"/>
        <v>1.0926647736444346</v>
      </c>
    </row>
    <row r="7262" spans="1:10" x14ac:dyDescent="0.25">
      <c r="A7262">
        <f t="shared" si="1022"/>
        <v>0.72590005628698484</v>
      </c>
      <c r="B7262" s="2">
        <f t="shared" si="1017"/>
        <v>72.590000000000231</v>
      </c>
      <c r="C7262" s="428">
        <f t="shared" si="1023"/>
        <v>72.59</v>
      </c>
      <c r="D7262" s="425">
        <f t="shared" si="1018"/>
        <v>0.72590005628698251</v>
      </c>
      <c r="E7262" s="433">
        <f t="shared" si="1024"/>
        <v>72.59</v>
      </c>
      <c r="F7262" s="430">
        <f t="shared" si="1019"/>
        <v>0.72900868282326337</v>
      </c>
      <c r="G7262" s="439">
        <f t="shared" si="1025"/>
        <v>72.59</v>
      </c>
      <c r="H7262" s="435">
        <f t="shared" si="1020"/>
        <v>0.72900868282326337</v>
      </c>
      <c r="I7262" s="577">
        <f t="shared" si="1025"/>
        <v>72.59</v>
      </c>
      <c r="J7262" s="573">
        <f t="shared" si="1021"/>
        <v>1.092751315161965</v>
      </c>
    </row>
    <row r="7263" spans="1:10" x14ac:dyDescent="0.25">
      <c r="A7263">
        <f t="shared" si="1022"/>
        <v>0.72600005619697394</v>
      </c>
      <c r="B7263" s="2">
        <f t="shared" si="1017"/>
        <v>72.600000000000236</v>
      </c>
      <c r="C7263" s="428">
        <f t="shared" si="1023"/>
        <v>72.599999999999994</v>
      </c>
      <c r="D7263" s="425">
        <f t="shared" si="1018"/>
        <v>0.72600005619697161</v>
      </c>
      <c r="E7263" s="433">
        <f t="shared" si="1024"/>
        <v>72.599999999999994</v>
      </c>
      <c r="F7263" s="430">
        <f t="shared" si="1019"/>
        <v>0.7291073024982927</v>
      </c>
      <c r="G7263" s="439">
        <f t="shared" si="1025"/>
        <v>72.599999999999994</v>
      </c>
      <c r="H7263" s="435">
        <f t="shared" si="1020"/>
        <v>0.7291073024982927</v>
      </c>
      <c r="I7263" s="577">
        <f t="shared" si="1025"/>
        <v>72.599999999999994</v>
      </c>
      <c r="J7263" s="573">
        <f t="shared" si="1021"/>
        <v>1.0928378576669111</v>
      </c>
    </row>
    <row r="7264" spans="1:10" x14ac:dyDescent="0.25">
      <c r="A7264">
        <f t="shared" si="1022"/>
        <v>0.72610005610711159</v>
      </c>
      <c r="B7264" s="2">
        <f t="shared" ref="B7264:B7327" si="1026">B7263+0.01</f>
        <v>72.610000000000241</v>
      </c>
      <c r="C7264" s="428">
        <f t="shared" si="1023"/>
        <v>72.61</v>
      </c>
      <c r="D7264" s="425">
        <f t="shared" si="1018"/>
        <v>0.72610005610710926</v>
      </c>
      <c r="E7264" s="433">
        <f t="shared" si="1024"/>
        <v>72.61</v>
      </c>
      <c r="F7264" s="430">
        <f t="shared" si="1019"/>
        <v>0.72920592283647545</v>
      </c>
      <c r="G7264" s="439">
        <f t="shared" si="1025"/>
        <v>72.61</v>
      </c>
      <c r="H7264" s="435">
        <f t="shared" si="1020"/>
        <v>0.72920592283647545</v>
      </c>
      <c r="I7264" s="577">
        <f t="shared" si="1025"/>
        <v>72.61</v>
      </c>
      <c r="J7264" s="573">
        <f t="shared" si="1021"/>
        <v>1.0929244011591652</v>
      </c>
    </row>
    <row r="7265" spans="1:10" x14ac:dyDescent="0.25">
      <c r="A7265">
        <f t="shared" si="1022"/>
        <v>0.72620005601739757</v>
      </c>
      <c r="B7265" s="2">
        <f t="shared" si="1026"/>
        <v>72.620000000000246</v>
      </c>
      <c r="C7265" s="428">
        <f t="shared" si="1023"/>
        <v>72.62</v>
      </c>
      <c r="D7265" s="425">
        <f t="shared" si="1018"/>
        <v>0.72620005601739512</v>
      </c>
      <c r="E7265" s="433">
        <f t="shared" si="1024"/>
        <v>72.62</v>
      </c>
      <c r="F7265" s="430">
        <f t="shared" si="1019"/>
        <v>0.72930454383747334</v>
      </c>
      <c r="G7265" s="439">
        <f t="shared" si="1025"/>
        <v>72.62</v>
      </c>
      <c r="H7265" s="435">
        <f t="shared" si="1020"/>
        <v>0.72930454383747334</v>
      </c>
      <c r="I7265" s="577">
        <f t="shared" si="1025"/>
        <v>72.62</v>
      </c>
      <c r="J7265" s="573">
        <f t="shared" si="1021"/>
        <v>1.0930109456386179</v>
      </c>
    </row>
    <row r="7266" spans="1:10" x14ac:dyDescent="0.25">
      <c r="A7266">
        <f t="shared" si="1022"/>
        <v>0.72630005592783142</v>
      </c>
      <c r="B7266" s="2">
        <f t="shared" si="1026"/>
        <v>72.630000000000251</v>
      </c>
      <c r="C7266" s="428">
        <f t="shared" si="1023"/>
        <v>72.63</v>
      </c>
      <c r="D7266" s="425">
        <f t="shared" si="1018"/>
        <v>0.72630005592782898</v>
      </c>
      <c r="E7266" s="433">
        <f t="shared" si="1024"/>
        <v>72.63</v>
      </c>
      <c r="F7266" s="430">
        <f t="shared" si="1019"/>
        <v>0.72940316550094786</v>
      </c>
      <c r="G7266" s="439">
        <f t="shared" si="1025"/>
        <v>72.63</v>
      </c>
      <c r="H7266" s="435">
        <f t="shared" si="1020"/>
        <v>0.72940316550094786</v>
      </c>
      <c r="I7266" s="577">
        <f t="shared" si="1025"/>
        <v>72.63</v>
      </c>
      <c r="J7266" s="573">
        <f t="shared" si="1021"/>
        <v>1.0930974911051607</v>
      </c>
    </row>
    <row r="7267" spans="1:10" x14ac:dyDescent="0.25">
      <c r="A7267">
        <f t="shared" si="1022"/>
        <v>0.72640005583841338</v>
      </c>
      <c r="B7267" s="2">
        <f t="shared" si="1026"/>
        <v>72.640000000000256</v>
      </c>
      <c r="C7267" s="428">
        <f t="shared" si="1023"/>
        <v>72.64</v>
      </c>
      <c r="D7267" s="425">
        <f t="shared" si="1018"/>
        <v>0.72640005583841061</v>
      </c>
      <c r="E7267" s="433">
        <f t="shared" si="1024"/>
        <v>72.64</v>
      </c>
      <c r="F7267" s="430">
        <f t="shared" si="1019"/>
        <v>0.72950178782656117</v>
      </c>
      <c r="G7267" s="439">
        <f t="shared" si="1025"/>
        <v>72.64</v>
      </c>
      <c r="H7267" s="435">
        <f t="shared" si="1020"/>
        <v>0.72950178782656117</v>
      </c>
      <c r="I7267" s="577">
        <f t="shared" si="1025"/>
        <v>72.64</v>
      </c>
      <c r="J7267" s="573">
        <f t="shared" si="1021"/>
        <v>1.0931840375586857</v>
      </c>
    </row>
    <row r="7268" spans="1:10" x14ac:dyDescent="0.25">
      <c r="A7268">
        <f t="shared" si="1022"/>
        <v>0.72650005574914256</v>
      </c>
      <c r="B7268" s="2">
        <f t="shared" si="1026"/>
        <v>72.650000000000261</v>
      </c>
      <c r="C7268" s="428">
        <f t="shared" si="1023"/>
        <v>72.650000000000006</v>
      </c>
      <c r="D7268" s="425">
        <f t="shared" si="1018"/>
        <v>0.72650005574913989</v>
      </c>
      <c r="E7268" s="433">
        <f t="shared" si="1024"/>
        <v>72.650000000000006</v>
      </c>
      <c r="F7268" s="430">
        <f t="shared" si="1019"/>
        <v>0.72960041081397553</v>
      </c>
      <c r="G7268" s="439">
        <f t="shared" si="1025"/>
        <v>72.650000000000006</v>
      </c>
      <c r="H7268" s="435">
        <f t="shared" si="1020"/>
        <v>0.72960041081397553</v>
      </c>
      <c r="I7268" s="577">
        <f t="shared" si="1025"/>
        <v>72.650000000000006</v>
      </c>
      <c r="J7268" s="573">
        <f t="shared" si="1021"/>
        <v>1.0932705849990831</v>
      </c>
    </row>
    <row r="7269" spans="1:10" x14ac:dyDescent="0.25">
      <c r="A7269">
        <f t="shared" si="1022"/>
        <v>0.72660005566001906</v>
      </c>
      <c r="B7269" s="2">
        <f t="shared" si="1026"/>
        <v>72.660000000000267</v>
      </c>
      <c r="C7269" s="428">
        <f t="shared" si="1023"/>
        <v>72.66</v>
      </c>
      <c r="D7269" s="425">
        <f t="shared" si="1018"/>
        <v>0.72660005566001629</v>
      </c>
      <c r="E7269" s="433">
        <f t="shared" si="1024"/>
        <v>72.66</v>
      </c>
      <c r="F7269" s="430">
        <f t="shared" si="1019"/>
        <v>0.72969903446285289</v>
      </c>
      <c r="G7269" s="439">
        <f t="shared" si="1025"/>
        <v>72.66</v>
      </c>
      <c r="H7269" s="435">
        <f t="shared" si="1020"/>
        <v>0.72969903446285289</v>
      </c>
      <c r="I7269" s="577">
        <f t="shared" si="1025"/>
        <v>72.66</v>
      </c>
      <c r="J7269" s="573">
        <f t="shared" si="1021"/>
        <v>1.0933571334262451</v>
      </c>
    </row>
    <row r="7270" spans="1:10" x14ac:dyDescent="0.25">
      <c r="A7270">
        <f t="shared" si="1022"/>
        <v>0.72670005557104256</v>
      </c>
      <c r="B7270" s="2">
        <f t="shared" si="1026"/>
        <v>72.670000000000272</v>
      </c>
      <c r="C7270" s="428">
        <f t="shared" si="1023"/>
        <v>72.67</v>
      </c>
      <c r="D7270" s="425">
        <f t="shared" si="1018"/>
        <v>0.72670005557103978</v>
      </c>
      <c r="E7270" s="433">
        <f t="shared" si="1024"/>
        <v>72.67</v>
      </c>
      <c r="F7270" s="430">
        <f t="shared" si="1019"/>
        <v>0.72979765877285629</v>
      </c>
      <c r="G7270" s="439">
        <f t="shared" si="1025"/>
        <v>72.67</v>
      </c>
      <c r="H7270" s="435">
        <f t="shared" si="1020"/>
        <v>0.72979765877285629</v>
      </c>
      <c r="I7270" s="577">
        <f t="shared" si="1025"/>
        <v>72.67</v>
      </c>
      <c r="J7270" s="573">
        <f t="shared" si="1021"/>
        <v>1.0934436828400631</v>
      </c>
    </row>
    <row r="7271" spans="1:10" x14ac:dyDescent="0.25">
      <c r="A7271">
        <f t="shared" si="1022"/>
        <v>0.72680005548221294</v>
      </c>
      <c r="B7271" s="2">
        <f t="shared" si="1026"/>
        <v>72.680000000000277</v>
      </c>
      <c r="C7271" s="428">
        <f t="shared" si="1023"/>
        <v>72.680000000000007</v>
      </c>
      <c r="D7271" s="425">
        <f t="shared" si="1018"/>
        <v>0.72680005548221016</v>
      </c>
      <c r="E7271" s="433">
        <f t="shared" si="1024"/>
        <v>72.680000000000007</v>
      </c>
      <c r="F7271" s="430">
        <f t="shared" si="1019"/>
        <v>0.72989628374364812</v>
      </c>
      <c r="G7271" s="439">
        <f t="shared" si="1025"/>
        <v>72.680000000000007</v>
      </c>
      <c r="H7271" s="435">
        <f t="shared" si="1020"/>
        <v>0.72989628374364812</v>
      </c>
      <c r="I7271" s="577">
        <f t="shared" si="1025"/>
        <v>72.680000000000007</v>
      </c>
      <c r="J7271" s="573">
        <f t="shared" si="1021"/>
        <v>1.0935302332404284</v>
      </c>
    </row>
    <row r="7272" spans="1:10" x14ac:dyDescent="0.25">
      <c r="A7272">
        <f t="shared" si="1022"/>
        <v>0.72690005539352953</v>
      </c>
      <c r="B7272" s="2">
        <f t="shared" si="1026"/>
        <v>72.690000000000282</v>
      </c>
      <c r="C7272" s="428">
        <f t="shared" si="1023"/>
        <v>72.69</v>
      </c>
      <c r="D7272" s="425">
        <f t="shared" si="1018"/>
        <v>0.72690005539352676</v>
      </c>
      <c r="E7272" s="433">
        <f t="shared" si="1024"/>
        <v>72.69</v>
      </c>
      <c r="F7272" s="430">
        <f t="shared" si="1019"/>
        <v>0.72999490937489131</v>
      </c>
      <c r="G7272" s="439">
        <f t="shared" si="1025"/>
        <v>72.69</v>
      </c>
      <c r="H7272" s="435">
        <f t="shared" si="1020"/>
        <v>0.72999490937489131</v>
      </c>
      <c r="I7272" s="577">
        <f t="shared" si="1025"/>
        <v>72.69</v>
      </c>
      <c r="J7272" s="573">
        <f t="shared" si="1021"/>
        <v>1.0936167846272324</v>
      </c>
    </row>
    <row r="7273" spans="1:10" x14ac:dyDescent="0.25">
      <c r="A7273">
        <f t="shared" si="1022"/>
        <v>0.72700005530499279</v>
      </c>
      <c r="B7273" s="2">
        <f t="shared" si="1026"/>
        <v>72.700000000000287</v>
      </c>
      <c r="C7273" s="428">
        <f t="shared" si="1023"/>
        <v>72.7</v>
      </c>
      <c r="D7273" s="425">
        <f t="shared" si="1018"/>
        <v>0.72700005530498979</v>
      </c>
      <c r="E7273" s="433">
        <f t="shared" si="1024"/>
        <v>72.7</v>
      </c>
      <c r="F7273" s="430">
        <f t="shared" si="1019"/>
        <v>0.73009353566624891</v>
      </c>
      <c r="G7273" s="439">
        <f t="shared" si="1025"/>
        <v>72.7</v>
      </c>
      <c r="H7273" s="435">
        <f t="shared" si="1020"/>
        <v>0.73009353566624891</v>
      </c>
      <c r="I7273" s="577">
        <f t="shared" si="1025"/>
        <v>72.7</v>
      </c>
      <c r="J7273" s="573">
        <f t="shared" si="1021"/>
        <v>1.0937033370003668</v>
      </c>
    </row>
    <row r="7274" spans="1:10" x14ac:dyDescent="0.25">
      <c r="A7274">
        <f t="shared" si="1022"/>
        <v>0.72710005521660181</v>
      </c>
      <c r="B7274" s="2">
        <f t="shared" si="1026"/>
        <v>72.710000000000292</v>
      </c>
      <c r="C7274" s="428">
        <f t="shared" si="1023"/>
        <v>72.709999999999994</v>
      </c>
      <c r="D7274" s="425">
        <f t="shared" si="1018"/>
        <v>0.72710005521659882</v>
      </c>
      <c r="E7274" s="433">
        <f t="shared" si="1024"/>
        <v>72.709999999999994</v>
      </c>
      <c r="F7274" s="430">
        <f t="shared" si="1019"/>
        <v>0.73019216261738396</v>
      </c>
      <c r="G7274" s="439">
        <f t="shared" si="1025"/>
        <v>72.709999999999994</v>
      </c>
      <c r="H7274" s="435">
        <f t="shared" si="1020"/>
        <v>0.73019216261738396</v>
      </c>
      <c r="I7274" s="577">
        <f t="shared" si="1025"/>
        <v>72.709999999999994</v>
      </c>
      <c r="J7274" s="573">
        <f t="shared" si="1021"/>
        <v>1.0937898903597227</v>
      </c>
    </row>
    <row r="7275" spans="1:10" x14ac:dyDescent="0.25">
      <c r="A7275">
        <f t="shared" si="1022"/>
        <v>0.72720005512835661</v>
      </c>
      <c r="B7275" s="2">
        <f t="shared" si="1026"/>
        <v>72.720000000000297</v>
      </c>
      <c r="C7275" s="428">
        <f t="shared" si="1023"/>
        <v>72.72</v>
      </c>
      <c r="D7275" s="425">
        <f t="shared" si="1018"/>
        <v>0.72720005512835373</v>
      </c>
      <c r="E7275" s="433">
        <f t="shared" si="1024"/>
        <v>72.72</v>
      </c>
      <c r="F7275" s="430">
        <f t="shared" si="1019"/>
        <v>0.73029079022796028</v>
      </c>
      <c r="G7275" s="439">
        <f t="shared" si="1025"/>
        <v>72.72</v>
      </c>
      <c r="H7275" s="435">
        <f t="shared" si="1020"/>
        <v>0.73029079022796028</v>
      </c>
      <c r="I7275" s="577">
        <f t="shared" si="1025"/>
        <v>72.72</v>
      </c>
      <c r="J7275" s="573">
        <f t="shared" si="1021"/>
        <v>1.0938764447051923</v>
      </c>
    </row>
    <row r="7276" spans="1:10" x14ac:dyDescent="0.25">
      <c r="A7276">
        <f t="shared" si="1022"/>
        <v>0.72730005504025708</v>
      </c>
      <c r="B7276" s="2">
        <f t="shared" si="1026"/>
        <v>72.730000000000302</v>
      </c>
      <c r="C7276" s="428">
        <f t="shared" si="1023"/>
        <v>72.73</v>
      </c>
      <c r="D7276" s="425">
        <f t="shared" si="1018"/>
        <v>0.72730005504025408</v>
      </c>
      <c r="E7276" s="433">
        <f t="shared" si="1024"/>
        <v>72.73</v>
      </c>
      <c r="F7276" s="430">
        <f t="shared" si="1019"/>
        <v>0.73038941849764116</v>
      </c>
      <c r="G7276" s="439">
        <f t="shared" si="1025"/>
        <v>72.73</v>
      </c>
      <c r="H7276" s="435">
        <f t="shared" si="1020"/>
        <v>0.73038941849764116</v>
      </c>
      <c r="I7276" s="577">
        <f t="shared" si="1025"/>
        <v>72.73</v>
      </c>
      <c r="J7276" s="573">
        <f t="shared" si="1021"/>
        <v>1.0939630000366662</v>
      </c>
    </row>
    <row r="7277" spans="1:10" x14ac:dyDescent="0.25">
      <c r="A7277">
        <f t="shared" si="1022"/>
        <v>0.72740005495230287</v>
      </c>
      <c r="B7277" s="2">
        <f t="shared" si="1026"/>
        <v>72.740000000000308</v>
      </c>
      <c r="C7277" s="428">
        <f t="shared" si="1023"/>
        <v>72.739999999999995</v>
      </c>
      <c r="D7277" s="425">
        <f t="shared" si="1018"/>
        <v>0.72740005495229965</v>
      </c>
      <c r="E7277" s="433">
        <f t="shared" si="1024"/>
        <v>72.739999999999995</v>
      </c>
      <c r="F7277" s="430">
        <f t="shared" si="1019"/>
        <v>0.73048804742609019</v>
      </c>
      <c r="G7277" s="439">
        <f t="shared" si="1025"/>
        <v>72.739999999999995</v>
      </c>
      <c r="H7277" s="435">
        <f t="shared" si="1020"/>
        <v>0.73048804742609019</v>
      </c>
      <c r="I7277" s="577">
        <f t="shared" si="1025"/>
        <v>72.739999999999995</v>
      </c>
      <c r="J7277" s="573">
        <f t="shared" si="1021"/>
        <v>1.0940495563540369</v>
      </c>
    </row>
    <row r="7278" spans="1:10" x14ac:dyDescent="0.25">
      <c r="A7278">
        <f t="shared" si="1022"/>
        <v>0.72750005486449343</v>
      </c>
      <c r="B7278" s="2">
        <f t="shared" si="1026"/>
        <v>72.750000000000313</v>
      </c>
      <c r="C7278" s="428">
        <f t="shared" si="1023"/>
        <v>72.75</v>
      </c>
      <c r="D7278" s="425">
        <f t="shared" si="1018"/>
        <v>0.72750005486449032</v>
      </c>
      <c r="E7278" s="433">
        <f t="shared" si="1024"/>
        <v>72.75</v>
      </c>
      <c r="F7278" s="430">
        <f t="shared" si="1019"/>
        <v>0.73058667701297186</v>
      </c>
      <c r="G7278" s="439">
        <f t="shared" si="1025"/>
        <v>72.75</v>
      </c>
      <c r="H7278" s="435">
        <f t="shared" si="1020"/>
        <v>0.73058667701297186</v>
      </c>
      <c r="I7278" s="577">
        <f t="shared" si="1025"/>
        <v>72.75</v>
      </c>
      <c r="J7278" s="573">
        <f t="shared" si="1021"/>
        <v>1.0941361136571952</v>
      </c>
    </row>
    <row r="7279" spans="1:10" x14ac:dyDescent="0.25">
      <c r="A7279">
        <f t="shared" si="1022"/>
        <v>0.72760005477682899</v>
      </c>
      <c r="B7279" s="2">
        <f t="shared" si="1026"/>
        <v>72.760000000000318</v>
      </c>
      <c r="C7279" s="428">
        <f t="shared" si="1023"/>
        <v>72.760000000000005</v>
      </c>
      <c r="D7279" s="425">
        <f t="shared" si="1018"/>
        <v>0.72760005477682588</v>
      </c>
      <c r="E7279" s="433">
        <f t="shared" si="1024"/>
        <v>72.760000000000005</v>
      </c>
      <c r="F7279" s="430">
        <f t="shared" si="1019"/>
        <v>0.73068530725794989</v>
      </c>
      <c r="G7279" s="439">
        <f t="shared" si="1025"/>
        <v>72.760000000000005</v>
      </c>
      <c r="H7279" s="435">
        <f t="shared" si="1020"/>
        <v>0.73068530725794989</v>
      </c>
      <c r="I7279" s="577">
        <f t="shared" si="1025"/>
        <v>72.760000000000005</v>
      </c>
      <c r="J7279" s="573">
        <f t="shared" si="1021"/>
        <v>1.0942226719460333</v>
      </c>
    </row>
    <row r="7280" spans="1:10" x14ac:dyDescent="0.25">
      <c r="A7280">
        <f t="shared" si="1022"/>
        <v>0.72770005468930898</v>
      </c>
      <c r="B7280" s="2">
        <f t="shared" si="1026"/>
        <v>72.770000000000323</v>
      </c>
      <c r="C7280" s="428">
        <f t="shared" si="1023"/>
        <v>72.77</v>
      </c>
      <c r="D7280" s="425">
        <f t="shared" si="1018"/>
        <v>0.72770005468930554</v>
      </c>
      <c r="E7280" s="433">
        <f t="shared" si="1024"/>
        <v>72.77</v>
      </c>
      <c r="F7280" s="430">
        <f t="shared" si="1019"/>
        <v>0.73078393816068865</v>
      </c>
      <c r="G7280" s="439">
        <f t="shared" si="1025"/>
        <v>72.77</v>
      </c>
      <c r="H7280" s="435">
        <f t="shared" si="1020"/>
        <v>0.73078393816068865</v>
      </c>
      <c r="I7280" s="577">
        <f t="shared" si="1025"/>
        <v>72.77</v>
      </c>
      <c r="J7280" s="573">
        <f t="shared" si="1021"/>
        <v>1.0943092312204423</v>
      </c>
    </row>
    <row r="7281" spans="1:10" x14ac:dyDescent="0.25">
      <c r="A7281">
        <f t="shared" si="1022"/>
        <v>0.72780005460193331</v>
      </c>
      <c r="B7281" s="2">
        <f t="shared" si="1026"/>
        <v>72.780000000000328</v>
      </c>
      <c r="C7281" s="428">
        <f t="shared" si="1023"/>
        <v>72.78</v>
      </c>
      <c r="D7281" s="425">
        <f t="shared" si="1018"/>
        <v>0.72780005460193009</v>
      </c>
      <c r="E7281" s="433">
        <f t="shared" si="1024"/>
        <v>72.78</v>
      </c>
      <c r="F7281" s="430">
        <f t="shared" si="1019"/>
        <v>0.73088256972085275</v>
      </c>
      <c r="G7281" s="439">
        <f t="shared" si="1025"/>
        <v>72.78</v>
      </c>
      <c r="H7281" s="435">
        <f t="shared" si="1020"/>
        <v>0.73088256972085275</v>
      </c>
      <c r="I7281" s="577">
        <f t="shared" si="1025"/>
        <v>72.78</v>
      </c>
      <c r="J7281" s="573">
        <f t="shared" si="1021"/>
        <v>1.0943957914803137</v>
      </c>
    </row>
    <row r="7282" spans="1:10" x14ac:dyDescent="0.25">
      <c r="A7282">
        <f t="shared" si="1022"/>
        <v>0.72790005451470152</v>
      </c>
      <c r="B7282" s="2">
        <f t="shared" si="1026"/>
        <v>72.790000000000333</v>
      </c>
      <c r="C7282" s="428">
        <f t="shared" si="1023"/>
        <v>72.790000000000006</v>
      </c>
      <c r="D7282" s="425">
        <f t="shared" si="1018"/>
        <v>0.7279000545146983</v>
      </c>
      <c r="E7282" s="433">
        <f t="shared" si="1024"/>
        <v>72.790000000000006</v>
      </c>
      <c r="F7282" s="430">
        <f t="shared" si="1019"/>
        <v>0.73098120193810678</v>
      </c>
      <c r="G7282" s="439">
        <f t="shared" si="1025"/>
        <v>72.790000000000006</v>
      </c>
      <c r="H7282" s="435">
        <f t="shared" si="1020"/>
        <v>0.73098120193810678</v>
      </c>
      <c r="I7282" s="577">
        <f t="shared" si="1025"/>
        <v>72.790000000000006</v>
      </c>
      <c r="J7282" s="573">
        <f t="shared" si="1021"/>
        <v>1.0944823527255398</v>
      </c>
    </row>
    <row r="7283" spans="1:10" x14ac:dyDescent="0.25">
      <c r="A7283">
        <f t="shared" si="1022"/>
        <v>0.72800005442761373</v>
      </c>
      <c r="B7283" s="2">
        <f t="shared" si="1026"/>
        <v>72.800000000000338</v>
      </c>
      <c r="C7283" s="428">
        <f t="shared" si="1023"/>
        <v>72.8</v>
      </c>
      <c r="D7283" s="425">
        <f t="shared" si="1018"/>
        <v>0.7280000544276104</v>
      </c>
      <c r="E7283" s="433">
        <f t="shared" si="1024"/>
        <v>72.8</v>
      </c>
      <c r="F7283" s="430">
        <f t="shared" si="1019"/>
        <v>0.73107983481211525</v>
      </c>
      <c r="G7283" s="439">
        <f t="shared" si="1025"/>
        <v>72.8</v>
      </c>
      <c r="H7283" s="435">
        <f t="shared" si="1020"/>
        <v>0.73107983481211525</v>
      </c>
      <c r="I7283" s="577">
        <f t="shared" si="1025"/>
        <v>72.8</v>
      </c>
      <c r="J7283" s="573">
        <f t="shared" si="1021"/>
        <v>1.0945689149560116</v>
      </c>
    </row>
    <row r="7284" spans="1:10" x14ac:dyDescent="0.25">
      <c r="A7284">
        <f t="shared" si="1022"/>
        <v>0.72810005434066949</v>
      </c>
      <c r="B7284" s="2">
        <f t="shared" si="1026"/>
        <v>72.810000000000343</v>
      </c>
      <c r="C7284" s="428">
        <f t="shared" si="1023"/>
        <v>72.81</v>
      </c>
      <c r="D7284" s="425">
        <f t="shared" si="1018"/>
        <v>0.72810005434066605</v>
      </c>
      <c r="E7284" s="433">
        <f t="shared" si="1024"/>
        <v>72.81</v>
      </c>
      <c r="F7284" s="430">
        <f t="shared" si="1019"/>
        <v>0.73117846834254374</v>
      </c>
      <c r="G7284" s="439">
        <f t="shared" si="1025"/>
        <v>72.81</v>
      </c>
      <c r="H7284" s="435">
        <f t="shared" si="1020"/>
        <v>0.73117846834254374</v>
      </c>
      <c r="I7284" s="577">
        <f t="shared" si="1025"/>
        <v>72.81</v>
      </c>
      <c r="J7284" s="573">
        <f t="shared" si="1021"/>
        <v>1.0946554781716213</v>
      </c>
    </row>
    <row r="7285" spans="1:10" x14ac:dyDescent="0.25">
      <c r="A7285">
        <f t="shared" si="1022"/>
        <v>0.72820005425386858</v>
      </c>
      <c r="B7285" s="2">
        <f t="shared" si="1026"/>
        <v>72.820000000000348</v>
      </c>
      <c r="C7285" s="428">
        <f t="shared" si="1023"/>
        <v>72.819999999999993</v>
      </c>
      <c r="D7285" s="425">
        <f t="shared" si="1018"/>
        <v>0.72820005425386503</v>
      </c>
      <c r="E7285" s="433">
        <f t="shared" si="1024"/>
        <v>72.819999999999993</v>
      </c>
      <c r="F7285" s="430">
        <f t="shared" si="1019"/>
        <v>0.73127710252905676</v>
      </c>
      <c r="G7285" s="439">
        <f t="shared" si="1025"/>
        <v>72.819999999999993</v>
      </c>
      <c r="H7285" s="435">
        <f t="shared" si="1020"/>
        <v>0.73127710252905676</v>
      </c>
      <c r="I7285" s="577">
        <f t="shared" si="1025"/>
        <v>72.819999999999993</v>
      </c>
      <c r="J7285" s="573">
        <f t="shared" si="1021"/>
        <v>1.0947420423722602</v>
      </c>
    </row>
    <row r="7286" spans="1:10" x14ac:dyDescent="0.25">
      <c r="A7286">
        <f t="shared" si="1022"/>
        <v>0.72830005416721066</v>
      </c>
      <c r="B7286" s="2">
        <f t="shared" si="1026"/>
        <v>72.830000000000354</v>
      </c>
      <c r="C7286" s="428">
        <f t="shared" si="1023"/>
        <v>72.83</v>
      </c>
      <c r="D7286" s="425">
        <f t="shared" si="1018"/>
        <v>0.72830005416720711</v>
      </c>
      <c r="E7286" s="433">
        <f t="shared" si="1024"/>
        <v>72.83</v>
      </c>
      <c r="F7286" s="430">
        <f t="shared" si="1019"/>
        <v>0.73137573737132033</v>
      </c>
      <c r="G7286" s="439">
        <f t="shared" si="1025"/>
        <v>72.83</v>
      </c>
      <c r="H7286" s="435">
        <f t="shared" si="1020"/>
        <v>0.73137573737132033</v>
      </c>
      <c r="I7286" s="577">
        <f t="shared" si="1025"/>
        <v>72.83</v>
      </c>
      <c r="J7286" s="573">
        <f t="shared" si="1021"/>
        <v>1.09482860755782</v>
      </c>
    </row>
    <row r="7287" spans="1:10" x14ac:dyDescent="0.25">
      <c r="A7287">
        <f t="shared" si="1022"/>
        <v>0.72840005408069564</v>
      </c>
      <c r="B7287" s="2">
        <f t="shared" si="1026"/>
        <v>72.840000000000359</v>
      </c>
      <c r="C7287" s="428">
        <f t="shared" si="1023"/>
        <v>72.84</v>
      </c>
      <c r="D7287" s="425">
        <f t="shared" si="1018"/>
        <v>0.72840005408069208</v>
      </c>
      <c r="E7287" s="433">
        <f t="shared" si="1024"/>
        <v>72.84</v>
      </c>
      <c r="F7287" s="430">
        <f t="shared" si="1019"/>
        <v>0.73147437286899997</v>
      </c>
      <c r="G7287" s="439">
        <f t="shared" si="1025"/>
        <v>72.84</v>
      </c>
      <c r="H7287" s="435">
        <f t="shared" si="1020"/>
        <v>0.73147437286899997</v>
      </c>
      <c r="I7287" s="577">
        <f t="shared" si="1025"/>
        <v>72.84</v>
      </c>
      <c r="J7287" s="573">
        <f t="shared" si="1021"/>
        <v>1.0949151737281924</v>
      </c>
    </row>
    <row r="7288" spans="1:10" x14ac:dyDescent="0.25">
      <c r="A7288">
        <f t="shared" si="1022"/>
        <v>0.72850005399432305</v>
      </c>
      <c r="B7288" s="2">
        <f t="shared" si="1026"/>
        <v>72.850000000000364</v>
      </c>
      <c r="C7288" s="428">
        <f t="shared" si="1023"/>
        <v>72.849999999999994</v>
      </c>
      <c r="D7288" s="425">
        <f t="shared" si="1018"/>
        <v>0.7285000539943195</v>
      </c>
      <c r="E7288" s="433">
        <f t="shared" si="1024"/>
        <v>72.849999999999994</v>
      </c>
      <c r="F7288" s="430">
        <f t="shared" si="1019"/>
        <v>0.73157300902176081</v>
      </c>
      <c r="G7288" s="439">
        <f t="shared" si="1025"/>
        <v>72.849999999999994</v>
      </c>
      <c r="H7288" s="435">
        <f t="shared" si="1020"/>
        <v>0.73157300902176081</v>
      </c>
      <c r="I7288" s="577">
        <f t="shared" si="1025"/>
        <v>72.849999999999994</v>
      </c>
      <c r="J7288" s="573">
        <f t="shared" si="1021"/>
        <v>1.0950017408832691</v>
      </c>
    </row>
    <row r="7289" spans="1:10" x14ac:dyDescent="0.25">
      <c r="A7289">
        <f t="shared" si="1022"/>
        <v>0.72860005390809301</v>
      </c>
      <c r="B7289" s="2">
        <f t="shared" si="1026"/>
        <v>72.860000000000369</v>
      </c>
      <c r="C7289" s="428">
        <f t="shared" si="1023"/>
        <v>72.86</v>
      </c>
      <c r="D7289" s="425">
        <f t="shared" si="1018"/>
        <v>0.72860005390808935</v>
      </c>
      <c r="E7289" s="433">
        <f t="shared" si="1024"/>
        <v>72.86</v>
      </c>
      <c r="F7289" s="430">
        <f t="shared" si="1019"/>
        <v>0.73167164582926925</v>
      </c>
      <c r="G7289" s="439">
        <f t="shared" si="1025"/>
        <v>72.86</v>
      </c>
      <c r="H7289" s="435">
        <f t="shared" si="1020"/>
        <v>0.73167164582926925</v>
      </c>
      <c r="I7289" s="577">
        <f t="shared" si="1025"/>
        <v>72.86</v>
      </c>
      <c r="J7289" s="573">
        <f t="shared" si="1021"/>
        <v>1.0950883090229422</v>
      </c>
    </row>
    <row r="7290" spans="1:10" x14ac:dyDescent="0.25">
      <c r="A7290">
        <f t="shared" si="1022"/>
        <v>0.72870005382200498</v>
      </c>
      <c r="B7290" s="2">
        <f t="shared" si="1026"/>
        <v>72.870000000000374</v>
      </c>
      <c r="C7290" s="428">
        <f t="shared" si="1023"/>
        <v>72.87</v>
      </c>
      <c r="D7290" s="425">
        <f t="shared" si="1018"/>
        <v>0.7287000538220012</v>
      </c>
      <c r="E7290" s="433">
        <f t="shared" si="1024"/>
        <v>72.87</v>
      </c>
      <c r="F7290" s="430">
        <f t="shared" si="1019"/>
        <v>0.73177028329119143</v>
      </c>
      <c r="G7290" s="439">
        <f t="shared" si="1025"/>
        <v>72.87</v>
      </c>
      <c r="H7290" s="435">
        <f t="shared" si="1020"/>
        <v>0.73177028329119143</v>
      </c>
      <c r="I7290" s="577">
        <f t="shared" si="1025"/>
        <v>72.87</v>
      </c>
      <c r="J7290" s="573">
        <f t="shared" si="1021"/>
        <v>1.0951748781471031</v>
      </c>
    </row>
    <row r="7291" spans="1:10" x14ac:dyDescent="0.25">
      <c r="A7291">
        <f t="shared" si="1022"/>
        <v>0.72880005373605872</v>
      </c>
      <c r="B7291" s="2">
        <f t="shared" si="1026"/>
        <v>72.880000000000379</v>
      </c>
      <c r="C7291" s="428">
        <f t="shared" si="1023"/>
        <v>72.88</v>
      </c>
      <c r="D7291" s="425">
        <f t="shared" si="1018"/>
        <v>0.72880005373605494</v>
      </c>
      <c r="E7291" s="433">
        <f t="shared" si="1024"/>
        <v>72.88</v>
      </c>
      <c r="F7291" s="430">
        <f t="shared" si="1019"/>
        <v>0.73186892140719306</v>
      </c>
      <c r="G7291" s="439">
        <f t="shared" si="1025"/>
        <v>72.88</v>
      </c>
      <c r="H7291" s="435">
        <f t="shared" si="1020"/>
        <v>0.73186892140719306</v>
      </c>
      <c r="I7291" s="577">
        <f t="shared" si="1025"/>
        <v>72.88</v>
      </c>
      <c r="J7291" s="573">
        <f t="shared" si="1021"/>
        <v>1.0952614482556435</v>
      </c>
    </row>
    <row r="7292" spans="1:10" x14ac:dyDescent="0.25">
      <c r="A7292">
        <f t="shared" si="1022"/>
        <v>0.72890005365025423</v>
      </c>
      <c r="B7292" s="2">
        <f t="shared" si="1026"/>
        <v>72.890000000000384</v>
      </c>
      <c r="C7292" s="428">
        <f t="shared" si="1023"/>
        <v>72.89</v>
      </c>
      <c r="D7292" s="425">
        <f t="shared" si="1018"/>
        <v>0.72890005365025046</v>
      </c>
      <c r="E7292" s="433">
        <f t="shared" si="1024"/>
        <v>72.89</v>
      </c>
      <c r="F7292" s="430">
        <f t="shared" si="1019"/>
        <v>0.73196756017694098</v>
      </c>
      <c r="G7292" s="439">
        <f t="shared" si="1025"/>
        <v>72.89</v>
      </c>
      <c r="H7292" s="435">
        <f t="shared" si="1020"/>
        <v>0.73196756017694098</v>
      </c>
      <c r="I7292" s="577">
        <f t="shared" si="1025"/>
        <v>72.89</v>
      </c>
      <c r="J7292" s="573">
        <f t="shared" si="1021"/>
        <v>1.0953480193484555</v>
      </c>
    </row>
    <row r="7293" spans="1:10" x14ac:dyDescent="0.25">
      <c r="A7293">
        <f t="shared" si="1022"/>
        <v>0.72900005356459108</v>
      </c>
      <c r="B7293" s="2">
        <f t="shared" si="1026"/>
        <v>72.900000000000389</v>
      </c>
      <c r="C7293" s="428">
        <f t="shared" si="1023"/>
        <v>72.900000000000006</v>
      </c>
      <c r="D7293" s="425">
        <f t="shared" si="1018"/>
        <v>0.72900005356458719</v>
      </c>
      <c r="E7293" s="433">
        <f t="shared" si="1024"/>
        <v>72.900000000000006</v>
      </c>
      <c r="F7293" s="430">
        <f t="shared" si="1019"/>
        <v>0.73206619960010189</v>
      </c>
      <c r="G7293" s="439">
        <f t="shared" si="1025"/>
        <v>72.900000000000006</v>
      </c>
      <c r="H7293" s="435">
        <f t="shared" si="1020"/>
        <v>0.73206619960010189</v>
      </c>
      <c r="I7293" s="577">
        <f t="shared" si="1025"/>
        <v>72.900000000000006</v>
      </c>
      <c r="J7293" s="573">
        <f t="shared" si="1021"/>
        <v>1.0954345914254306</v>
      </c>
    </row>
    <row r="7294" spans="1:10" x14ac:dyDescent="0.25">
      <c r="A7294">
        <f t="shared" si="1022"/>
        <v>0.72910005347906903</v>
      </c>
      <c r="B7294" s="2">
        <f t="shared" si="1026"/>
        <v>72.910000000000394</v>
      </c>
      <c r="C7294" s="428">
        <f t="shared" si="1023"/>
        <v>72.91</v>
      </c>
      <c r="D7294" s="425">
        <f t="shared" si="1018"/>
        <v>0.72910005347906504</v>
      </c>
      <c r="E7294" s="433">
        <f t="shared" si="1024"/>
        <v>72.91</v>
      </c>
      <c r="F7294" s="430">
        <f t="shared" si="1019"/>
        <v>0.73216483967634227</v>
      </c>
      <c r="G7294" s="439">
        <f t="shared" si="1025"/>
        <v>72.91</v>
      </c>
      <c r="H7294" s="435">
        <f t="shared" si="1020"/>
        <v>0.73216483967634227</v>
      </c>
      <c r="I7294" s="577">
        <f t="shared" si="1025"/>
        <v>72.91</v>
      </c>
      <c r="J7294" s="573">
        <f t="shared" si="1021"/>
        <v>1.0955211644864609</v>
      </c>
    </row>
    <row r="7295" spans="1:10" x14ac:dyDescent="0.25">
      <c r="A7295">
        <f t="shared" si="1022"/>
        <v>0.72920005339368799</v>
      </c>
      <c r="B7295" s="2">
        <f t="shared" si="1026"/>
        <v>72.9200000000004</v>
      </c>
      <c r="C7295" s="428">
        <f t="shared" si="1023"/>
        <v>72.92</v>
      </c>
      <c r="D7295" s="425">
        <f t="shared" si="1018"/>
        <v>0.72920005339368388</v>
      </c>
      <c r="E7295" s="433">
        <f t="shared" si="1024"/>
        <v>72.92</v>
      </c>
      <c r="F7295" s="430">
        <f t="shared" si="1019"/>
        <v>0.7322634804053294</v>
      </c>
      <c r="G7295" s="439">
        <f t="shared" si="1025"/>
        <v>72.92</v>
      </c>
      <c r="H7295" s="435">
        <f t="shared" si="1020"/>
        <v>0.7322634804053294</v>
      </c>
      <c r="I7295" s="577">
        <f t="shared" si="1025"/>
        <v>72.92</v>
      </c>
      <c r="J7295" s="573">
        <f t="shared" si="1021"/>
        <v>1.0956077385314378</v>
      </c>
    </row>
    <row r="7296" spans="1:10" x14ac:dyDescent="0.25">
      <c r="A7296">
        <f t="shared" si="1022"/>
        <v>0.72930005330844738</v>
      </c>
      <c r="B7296" s="2">
        <f t="shared" si="1026"/>
        <v>72.930000000000405</v>
      </c>
      <c r="C7296" s="428">
        <f t="shared" si="1023"/>
        <v>72.930000000000007</v>
      </c>
      <c r="D7296" s="425">
        <f t="shared" si="1018"/>
        <v>0.7293000533084435</v>
      </c>
      <c r="E7296" s="433">
        <f t="shared" si="1024"/>
        <v>72.930000000000007</v>
      </c>
      <c r="F7296" s="430">
        <f t="shared" si="1019"/>
        <v>0.7323621217867301</v>
      </c>
      <c r="G7296" s="439">
        <f t="shared" si="1025"/>
        <v>72.930000000000007</v>
      </c>
      <c r="H7296" s="435">
        <f t="shared" si="1020"/>
        <v>0.7323621217867301</v>
      </c>
      <c r="I7296" s="577">
        <f t="shared" si="1025"/>
        <v>72.930000000000007</v>
      </c>
      <c r="J7296" s="573">
        <f t="shared" si="1021"/>
        <v>1.0956943135602537</v>
      </c>
    </row>
    <row r="7297" spans="1:10" x14ac:dyDescent="0.25">
      <c r="A7297">
        <f t="shared" si="1022"/>
        <v>0.72940005322334733</v>
      </c>
      <c r="B7297" s="2">
        <f t="shared" si="1026"/>
        <v>72.94000000000041</v>
      </c>
      <c r="C7297" s="428">
        <f t="shared" si="1023"/>
        <v>72.94</v>
      </c>
      <c r="D7297" s="425">
        <f t="shared" si="1018"/>
        <v>0.72940005322334323</v>
      </c>
      <c r="E7297" s="433">
        <f t="shared" si="1024"/>
        <v>72.94</v>
      </c>
      <c r="F7297" s="430">
        <f t="shared" si="1019"/>
        <v>0.73246076382021175</v>
      </c>
      <c r="G7297" s="439">
        <f t="shared" si="1025"/>
        <v>72.94</v>
      </c>
      <c r="H7297" s="435">
        <f t="shared" si="1020"/>
        <v>0.73246076382021175</v>
      </c>
      <c r="I7297" s="577">
        <f t="shared" si="1025"/>
        <v>72.94</v>
      </c>
      <c r="J7297" s="573">
        <f t="shared" si="1021"/>
        <v>1.0957808895727996</v>
      </c>
    </row>
    <row r="7298" spans="1:10" x14ac:dyDescent="0.25">
      <c r="A7298">
        <f t="shared" si="1022"/>
        <v>0.72950005313838751</v>
      </c>
      <c r="B7298" s="2">
        <f t="shared" si="1026"/>
        <v>72.950000000000415</v>
      </c>
      <c r="C7298" s="428">
        <f t="shared" si="1023"/>
        <v>72.95</v>
      </c>
      <c r="D7298" s="425">
        <f t="shared" si="1018"/>
        <v>0.72950005313838329</v>
      </c>
      <c r="E7298" s="433">
        <f t="shared" si="1024"/>
        <v>72.95</v>
      </c>
      <c r="F7298" s="430">
        <f t="shared" si="1019"/>
        <v>0.73255940650544205</v>
      </c>
      <c r="G7298" s="439">
        <f t="shared" si="1025"/>
        <v>72.95</v>
      </c>
      <c r="H7298" s="435">
        <f t="shared" si="1020"/>
        <v>0.73255940650544205</v>
      </c>
      <c r="I7298" s="577">
        <f t="shared" si="1025"/>
        <v>72.95</v>
      </c>
      <c r="J7298" s="573">
        <f t="shared" si="1021"/>
        <v>1.0958674665689687</v>
      </c>
    </row>
    <row r="7299" spans="1:10" x14ac:dyDescent="0.25">
      <c r="A7299">
        <f t="shared" si="1022"/>
        <v>0.72960005305356768</v>
      </c>
      <c r="B7299" s="2">
        <f t="shared" si="1026"/>
        <v>72.96000000000042</v>
      </c>
      <c r="C7299" s="428">
        <f t="shared" si="1023"/>
        <v>72.959999999999994</v>
      </c>
      <c r="D7299" s="425">
        <f t="shared" ref="D7299:D7362" si="1027">(((1+C7299/100)^D$2)*C7299/100)/(((1+C7299/100)^D$2)-1)</f>
        <v>0.72960005305356335</v>
      </c>
      <c r="E7299" s="433">
        <f t="shared" si="1024"/>
        <v>72.959999999999994</v>
      </c>
      <c r="F7299" s="430">
        <f t="shared" ref="F7299:F7362" si="1028">(((1+E7299/100)^F$2)*E7299/100)/(((1+E7299/100)^F$2)-1)</f>
        <v>0.73265804984208838</v>
      </c>
      <c r="G7299" s="439">
        <f t="shared" si="1025"/>
        <v>72.959999999999994</v>
      </c>
      <c r="H7299" s="435">
        <f t="shared" ref="H7299:H7362" si="1029">(((1+G7299/100)^H$2)*G7299/100)/(((1+G7299/100)^H$2)-1)</f>
        <v>0.73265804984208838</v>
      </c>
      <c r="I7299" s="577">
        <f t="shared" si="1025"/>
        <v>72.959999999999994</v>
      </c>
      <c r="J7299" s="573">
        <f t="shared" ref="J7299:J7362" si="1030">(((1+I7299/100)^J$2)*I7299/100)/(((1+I7299/100)^J$2)-1)</f>
        <v>1.0959540445486518</v>
      </c>
    </row>
    <row r="7300" spans="1:10" x14ac:dyDescent="0.25">
      <c r="A7300">
        <f t="shared" si="1022"/>
        <v>0.72970005296888729</v>
      </c>
      <c r="B7300" s="2">
        <f t="shared" si="1026"/>
        <v>72.970000000000425</v>
      </c>
      <c r="C7300" s="428">
        <f t="shared" si="1023"/>
        <v>72.97</v>
      </c>
      <c r="D7300" s="425">
        <f t="shared" si="1027"/>
        <v>0.72970005296888307</v>
      </c>
      <c r="E7300" s="433">
        <f t="shared" si="1024"/>
        <v>72.97</v>
      </c>
      <c r="F7300" s="430">
        <f t="shared" si="1028"/>
        <v>0.73275669382981901</v>
      </c>
      <c r="G7300" s="439">
        <f t="shared" si="1025"/>
        <v>72.97</v>
      </c>
      <c r="H7300" s="435">
        <f t="shared" si="1029"/>
        <v>0.73275669382981901</v>
      </c>
      <c r="I7300" s="577">
        <f t="shared" si="1025"/>
        <v>72.97</v>
      </c>
      <c r="J7300" s="573">
        <f t="shared" si="1030"/>
        <v>1.096040623511741</v>
      </c>
    </row>
    <row r="7301" spans="1:10" x14ac:dyDescent="0.25">
      <c r="A7301">
        <f t="shared" ref="A7301:A7364" si="1031">(((1+B7301/100)^A$2)*B7301/100)/(((1+B7301/100)^A$2)-1)</f>
        <v>0.72980005288434657</v>
      </c>
      <c r="B7301" s="2">
        <f t="shared" si="1026"/>
        <v>72.98000000000043</v>
      </c>
      <c r="C7301" s="428">
        <f t="shared" si="1023"/>
        <v>72.98</v>
      </c>
      <c r="D7301" s="425">
        <f t="shared" si="1027"/>
        <v>0.72980005288434224</v>
      </c>
      <c r="E7301" s="433">
        <f t="shared" si="1024"/>
        <v>72.98</v>
      </c>
      <c r="F7301" s="430">
        <f t="shared" si="1028"/>
        <v>0.73285533846830164</v>
      </c>
      <c r="G7301" s="439">
        <f t="shared" si="1025"/>
        <v>72.98</v>
      </c>
      <c r="H7301" s="435">
        <f t="shared" si="1029"/>
        <v>0.73285533846830164</v>
      </c>
      <c r="I7301" s="577">
        <f t="shared" si="1025"/>
        <v>72.98</v>
      </c>
      <c r="J7301" s="573">
        <f t="shared" si="1030"/>
        <v>1.0961272034581289</v>
      </c>
    </row>
    <row r="7302" spans="1:10" x14ac:dyDescent="0.25">
      <c r="A7302">
        <f t="shared" si="1031"/>
        <v>0.72990005279994508</v>
      </c>
      <c r="B7302" s="2">
        <f t="shared" si="1026"/>
        <v>72.990000000000435</v>
      </c>
      <c r="C7302" s="428">
        <f t="shared" ref="C7302:C7365" si="1032">ROUND(C7301+0.01,2)</f>
        <v>72.989999999999995</v>
      </c>
      <c r="D7302" s="425">
        <f t="shared" si="1027"/>
        <v>0.72990005279994064</v>
      </c>
      <c r="E7302" s="433">
        <f t="shared" ref="E7302:E7365" si="1033">ROUND(E7301+0.01,2)</f>
        <v>72.989999999999995</v>
      </c>
      <c r="F7302" s="430">
        <f t="shared" si="1028"/>
        <v>0.73295398375720433</v>
      </c>
      <c r="G7302" s="439">
        <f t="shared" ref="G7302:I7365" si="1034">ROUND(G7301+0.01,2)</f>
        <v>72.989999999999995</v>
      </c>
      <c r="H7302" s="435">
        <f t="shared" si="1029"/>
        <v>0.73295398375720433</v>
      </c>
      <c r="I7302" s="577">
        <f t="shared" si="1034"/>
        <v>72.989999999999995</v>
      </c>
      <c r="J7302" s="573">
        <f t="shared" si="1030"/>
        <v>1.0962137843877064</v>
      </c>
    </row>
    <row r="7303" spans="1:10" x14ac:dyDescent="0.25">
      <c r="A7303">
        <f t="shared" si="1031"/>
        <v>0.73000005271568247</v>
      </c>
      <c r="B7303" s="2">
        <f t="shared" si="1026"/>
        <v>73.000000000000441</v>
      </c>
      <c r="C7303" s="428">
        <f t="shared" si="1032"/>
        <v>73</v>
      </c>
      <c r="D7303" s="425">
        <f t="shared" si="1027"/>
        <v>0.73000005271567814</v>
      </c>
      <c r="E7303" s="433">
        <f t="shared" si="1033"/>
        <v>73</v>
      </c>
      <c r="F7303" s="430">
        <f t="shared" si="1028"/>
        <v>0.73305262969619567</v>
      </c>
      <c r="G7303" s="439">
        <f t="shared" si="1034"/>
        <v>73</v>
      </c>
      <c r="H7303" s="435">
        <f t="shared" si="1029"/>
        <v>0.73305262969619567</v>
      </c>
      <c r="I7303" s="577">
        <f t="shared" si="1034"/>
        <v>73</v>
      </c>
      <c r="J7303" s="573">
        <f t="shared" si="1030"/>
        <v>1.0963003663003663</v>
      </c>
    </row>
    <row r="7304" spans="1:10" x14ac:dyDescent="0.25">
      <c r="A7304">
        <f t="shared" si="1031"/>
        <v>0.73010005263155875</v>
      </c>
      <c r="B7304" s="2">
        <f t="shared" si="1026"/>
        <v>73.010000000000446</v>
      </c>
      <c r="C7304" s="428">
        <f t="shared" si="1032"/>
        <v>73.010000000000005</v>
      </c>
      <c r="D7304" s="425">
        <f t="shared" si="1027"/>
        <v>0.73010005263155431</v>
      </c>
      <c r="E7304" s="433">
        <f t="shared" si="1033"/>
        <v>73.010000000000005</v>
      </c>
      <c r="F7304" s="430">
        <f t="shared" si="1028"/>
        <v>0.73315127628494425</v>
      </c>
      <c r="G7304" s="439">
        <f t="shared" si="1034"/>
        <v>73.010000000000005</v>
      </c>
      <c r="H7304" s="435">
        <f t="shared" si="1029"/>
        <v>0.73315127628494425</v>
      </c>
      <c r="I7304" s="577">
        <f t="shared" si="1034"/>
        <v>73.010000000000005</v>
      </c>
      <c r="J7304" s="573">
        <f t="shared" si="1030"/>
        <v>1.0963869491960001</v>
      </c>
    </row>
    <row r="7305" spans="1:10" x14ac:dyDescent="0.25">
      <c r="A7305">
        <f t="shared" si="1031"/>
        <v>0.73020005254757359</v>
      </c>
      <c r="B7305" s="2">
        <f t="shared" si="1026"/>
        <v>73.020000000000451</v>
      </c>
      <c r="C7305" s="428">
        <f t="shared" si="1032"/>
        <v>73.02</v>
      </c>
      <c r="D7305" s="425">
        <f t="shared" si="1027"/>
        <v>0.73020005254756903</v>
      </c>
      <c r="E7305" s="433">
        <f t="shared" si="1033"/>
        <v>73.02</v>
      </c>
      <c r="F7305" s="430">
        <f t="shared" si="1028"/>
        <v>0.7332499235231188</v>
      </c>
      <c r="G7305" s="439">
        <f t="shared" si="1034"/>
        <v>73.02</v>
      </c>
      <c r="H7305" s="435">
        <f t="shared" si="1029"/>
        <v>0.7332499235231188</v>
      </c>
      <c r="I7305" s="577">
        <f t="shared" si="1034"/>
        <v>73.02</v>
      </c>
      <c r="J7305" s="573">
        <f t="shared" si="1030"/>
        <v>1.0964735330745001</v>
      </c>
    </row>
    <row r="7306" spans="1:10" x14ac:dyDescent="0.25">
      <c r="A7306">
        <f t="shared" si="1031"/>
        <v>0.73030005246372653</v>
      </c>
      <c r="B7306" s="2">
        <f t="shared" si="1026"/>
        <v>73.030000000000456</v>
      </c>
      <c r="C7306" s="428">
        <f t="shared" si="1032"/>
        <v>73.03</v>
      </c>
      <c r="D7306" s="425">
        <f t="shared" si="1027"/>
        <v>0.73030005246372198</v>
      </c>
      <c r="E7306" s="433">
        <f t="shared" si="1033"/>
        <v>73.03</v>
      </c>
      <c r="F7306" s="430">
        <f t="shared" si="1028"/>
        <v>0.73334857141038801</v>
      </c>
      <c r="G7306" s="439">
        <f t="shared" si="1034"/>
        <v>73.03</v>
      </c>
      <c r="H7306" s="435">
        <f t="shared" si="1029"/>
        <v>0.73334857141038801</v>
      </c>
      <c r="I7306" s="577">
        <f t="shared" si="1034"/>
        <v>73.03</v>
      </c>
      <c r="J7306" s="573">
        <f t="shared" si="1030"/>
        <v>1.096560117935758</v>
      </c>
    </row>
    <row r="7307" spans="1:10" x14ac:dyDescent="0.25">
      <c r="A7307">
        <f t="shared" si="1031"/>
        <v>0.73040005238001771</v>
      </c>
      <c r="B7307" s="2">
        <f t="shared" si="1026"/>
        <v>73.040000000000461</v>
      </c>
      <c r="C7307" s="428">
        <f t="shared" si="1032"/>
        <v>73.040000000000006</v>
      </c>
      <c r="D7307" s="425">
        <f t="shared" si="1027"/>
        <v>0.73040005238001304</v>
      </c>
      <c r="E7307" s="433">
        <f t="shared" si="1033"/>
        <v>73.040000000000006</v>
      </c>
      <c r="F7307" s="430">
        <f t="shared" si="1028"/>
        <v>0.73344721994642126</v>
      </c>
      <c r="G7307" s="439">
        <f t="shared" si="1034"/>
        <v>73.040000000000006</v>
      </c>
      <c r="H7307" s="435">
        <f t="shared" si="1029"/>
        <v>0.73344721994642126</v>
      </c>
      <c r="I7307" s="577">
        <f t="shared" si="1034"/>
        <v>73.040000000000006</v>
      </c>
      <c r="J7307" s="573">
        <f t="shared" si="1030"/>
        <v>1.0966467037796661</v>
      </c>
    </row>
    <row r="7308" spans="1:10" x14ac:dyDescent="0.25">
      <c r="A7308">
        <f t="shared" si="1031"/>
        <v>0.73050005229644677</v>
      </c>
      <c r="B7308" s="2">
        <f t="shared" si="1026"/>
        <v>73.050000000000466</v>
      </c>
      <c r="C7308" s="428">
        <f t="shared" si="1032"/>
        <v>73.05</v>
      </c>
      <c r="D7308" s="425">
        <f t="shared" si="1027"/>
        <v>0.73050005229644199</v>
      </c>
      <c r="E7308" s="433">
        <f t="shared" si="1033"/>
        <v>73.05</v>
      </c>
      <c r="F7308" s="430">
        <f t="shared" si="1028"/>
        <v>0.73354586913088737</v>
      </c>
      <c r="G7308" s="439">
        <f t="shared" si="1034"/>
        <v>73.05</v>
      </c>
      <c r="H7308" s="435">
        <f t="shared" si="1029"/>
        <v>0.73354586913088737</v>
      </c>
      <c r="I7308" s="577">
        <f t="shared" si="1034"/>
        <v>73.05</v>
      </c>
      <c r="J7308" s="573">
        <f t="shared" si="1030"/>
        <v>1.096733290606116</v>
      </c>
    </row>
    <row r="7309" spans="1:10" x14ac:dyDescent="0.25">
      <c r="A7309">
        <f t="shared" si="1031"/>
        <v>0.73060005221301316</v>
      </c>
      <c r="B7309" s="2">
        <f t="shared" si="1026"/>
        <v>73.060000000000471</v>
      </c>
      <c r="C7309" s="428">
        <f t="shared" si="1032"/>
        <v>73.06</v>
      </c>
      <c r="D7309" s="425">
        <f t="shared" si="1027"/>
        <v>0.7306000522130085</v>
      </c>
      <c r="E7309" s="433">
        <f t="shared" si="1033"/>
        <v>73.06</v>
      </c>
      <c r="F7309" s="430">
        <f t="shared" si="1028"/>
        <v>0.73364451896345628</v>
      </c>
      <c r="G7309" s="439">
        <f t="shared" si="1034"/>
        <v>73.06</v>
      </c>
      <c r="H7309" s="435">
        <f t="shared" si="1029"/>
        <v>0.73364451896345628</v>
      </c>
      <c r="I7309" s="577">
        <f t="shared" si="1034"/>
        <v>73.06</v>
      </c>
      <c r="J7309" s="573">
        <f t="shared" si="1030"/>
        <v>1.0968198784150005</v>
      </c>
    </row>
    <row r="7310" spans="1:10" x14ac:dyDescent="0.25">
      <c r="A7310">
        <f t="shared" si="1031"/>
        <v>0.730700052129717</v>
      </c>
      <c r="B7310" s="2">
        <f t="shared" si="1026"/>
        <v>73.070000000000476</v>
      </c>
      <c r="C7310" s="428">
        <f t="shared" si="1032"/>
        <v>73.069999999999993</v>
      </c>
      <c r="D7310" s="425">
        <f t="shared" si="1027"/>
        <v>0.73070005212971223</v>
      </c>
      <c r="E7310" s="433">
        <f t="shared" si="1033"/>
        <v>73.069999999999993</v>
      </c>
      <c r="F7310" s="430">
        <f t="shared" si="1028"/>
        <v>0.73374316944379692</v>
      </c>
      <c r="G7310" s="439">
        <f t="shared" si="1034"/>
        <v>73.069999999999993</v>
      </c>
      <c r="H7310" s="435">
        <f t="shared" si="1029"/>
        <v>0.73374316944379692</v>
      </c>
      <c r="I7310" s="577">
        <f t="shared" si="1034"/>
        <v>73.069999999999993</v>
      </c>
      <c r="J7310" s="573">
        <f t="shared" si="1030"/>
        <v>1.096906467206211</v>
      </c>
    </row>
    <row r="7311" spans="1:10" x14ac:dyDescent="0.25">
      <c r="A7311">
        <f t="shared" si="1031"/>
        <v>0.73080005204655807</v>
      </c>
      <c r="B7311" s="2">
        <f t="shared" si="1026"/>
        <v>73.080000000000481</v>
      </c>
      <c r="C7311" s="428">
        <f t="shared" si="1032"/>
        <v>73.08</v>
      </c>
      <c r="D7311" s="425">
        <f t="shared" si="1027"/>
        <v>0.73080005204655318</v>
      </c>
      <c r="E7311" s="433">
        <f t="shared" si="1033"/>
        <v>73.08</v>
      </c>
      <c r="F7311" s="430">
        <f t="shared" si="1028"/>
        <v>0.73384182057157987</v>
      </c>
      <c r="G7311" s="439">
        <f t="shared" si="1034"/>
        <v>73.08</v>
      </c>
      <c r="H7311" s="435">
        <f t="shared" si="1029"/>
        <v>0.73384182057157987</v>
      </c>
      <c r="I7311" s="577">
        <f t="shared" si="1034"/>
        <v>73.08</v>
      </c>
      <c r="J7311" s="573">
        <f t="shared" si="1030"/>
        <v>1.0969930569796398</v>
      </c>
    </row>
    <row r="7312" spans="1:10" x14ac:dyDescent="0.25">
      <c r="A7312">
        <f t="shared" si="1031"/>
        <v>0.73090005196353602</v>
      </c>
      <c r="B7312" s="2">
        <f t="shared" si="1026"/>
        <v>73.090000000000487</v>
      </c>
      <c r="C7312" s="428">
        <f t="shared" si="1032"/>
        <v>73.09</v>
      </c>
      <c r="D7312" s="425">
        <f t="shared" si="1027"/>
        <v>0.73090005196353114</v>
      </c>
      <c r="E7312" s="433">
        <f t="shared" si="1033"/>
        <v>73.09</v>
      </c>
      <c r="F7312" s="430">
        <f t="shared" si="1028"/>
        <v>0.73394047234647464</v>
      </c>
      <c r="G7312" s="439">
        <f t="shared" si="1034"/>
        <v>73.09</v>
      </c>
      <c r="H7312" s="435">
        <f t="shared" si="1029"/>
        <v>0.73394047234647464</v>
      </c>
      <c r="I7312" s="577">
        <f t="shared" si="1034"/>
        <v>73.09</v>
      </c>
      <c r="J7312" s="573">
        <f t="shared" si="1030"/>
        <v>1.097079647735179</v>
      </c>
    </row>
    <row r="7313" spans="1:10" x14ac:dyDescent="0.25">
      <c r="A7313">
        <f t="shared" si="1031"/>
        <v>0.73100005188065043</v>
      </c>
      <c r="B7313" s="2">
        <f t="shared" si="1026"/>
        <v>73.100000000000492</v>
      </c>
      <c r="C7313" s="428">
        <f t="shared" si="1032"/>
        <v>73.099999999999994</v>
      </c>
      <c r="D7313" s="425">
        <f t="shared" si="1027"/>
        <v>0.73100005188064554</v>
      </c>
      <c r="E7313" s="433">
        <f t="shared" si="1033"/>
        <v>73.099999999999994</v>
      </c>
      <c r="F7313" s="430">
        <f t="shared" si="1028"/>
        <v>0.73403912476815114</v>
      </c>
      <c r="G7313" s="439">
        <f t="shared" si="1034"/>
        <v>73.099999999999994</v>
      </c>
      <c r="H7313" s="435">
        <f t="shared" si="1029"/>
        <v>0.73403912476815114</v>
      </c>
      <c r="I7313" s="577">
        <f t="shared" si="1034"/>
        <v>73.099999999999994</v>
      </c>
      <c r="J7313" s="573">
        <f t="shared" si="1030"/>
        <v>1.0971662394727206</v>
      </c>
    </row>
    <row r="7314" spans="1:10" x14ac:dyDescent="0.25">
      <c r="A7314">
        <f t="shared" si="1031"/>
        <v>0.7311000517979015</v>
      </c>
      <c r="B7314" s="2">
        <f t="shared" si="1026"/>
        <v>73.110000000000497</v>
      </c>
      <c r="C7314" s="428">
        <f t="shared" si="1032"/>
        <v>73.11</v>
      </c>
      <c r="D7314" s="425">
        <f t="shared" si="1027"/>
        <v>0.7311000517978965</v>
      </c>
      <c r="E7314" s="433">
        <f t="shared" si="1033"/>
        <v>73.11</v>
      </c>
      <c r="F7314" s="430">
        <f t="shared" si="1028"/>
        <v>0.73413777783628009</v>
      </c>
      <c r="G7314" s="439">
        <f t="shared" si="1034"/>
        <v>73.11</v>
      </c>
      <c r="H7314" s="435">
        <f t="shared" si="1029"/>
        <v>0.73413777783628009</v>
      </c>
      <c r="I7314" s="577">
        <f t="shared" si="1034"/>
        <v>73.11</v>
      </c>
      <c r="J7314" s="573">
        <f t="shared" si="1030"/>
        <v>1.0972528321921569</v>
      </c>
    </row>
    <row r="7315" spans="1:10" x14ac:dyDescent="0.25">
      <c r="A7315">
        <f t="shared" si="1031"/>
        <v>0.73120005171528857</v>
      </c>
      <c r="B7315" s="2">
        <f t="shared" si="1026"/>
        <v>73.120000000000502</v>
      </c>
      <c r="C7315" s="428">
        <f t="shared" si="1032"/>
        <v>73.12</v>
      </c>
      <c r="D7315" s="425">
        <f t="shared" si="1027"/>
        <v>0.73120005171528368</v>
      </c>
      <c r="E7315" s="433">
        <f t="shared" si="1033"/>
        <v>73.12</v>
      </c>
      <c r="F7315" s="430">
        <f t="shared" si="1028"/>
        <v>0.73423643155053198</v>
      </c>
      <c r="G7315" s="439">
        <f t="shared" si="1034"/>
        <v>73.12</v>
      </c>
      <c r="H7315" s="435">
        <f t="shared" si="1029"/>
        <v>0.73423643155053198</v>
      </c>
      <c r="I7315" s="577">
        <f t="shared" si="1034"/>
        <v>73.12</v>
      </c>
      <c r="J7315" s="573">
        <f t="shared" si="1030"/>
        <v>1.0973394258933802</v>
      </c>
    </row>
    <row r="7316" spans="1:10" x14ac:dyDescent="0.25">
      <c r="A7316">
        <f t="shared" si="1031"/>
        <v>0.73130005163281175</v>
      </c>
      <c r="B7316" s="2">
        <f t="shared" si="1026"/>
        <v>73.130000000000507</v>
      </c>
      <c r="C7316" s="428">
        <f t="shared" si="1032"/>
        <v>73.13</v>
      </c>
      <c r="D7316" s="425">
        <f t="shared" si="1027"/>
        <v>0.73130005163280654</v>
      </c>
      <c r="E7316" s="433">
        <f t="shared" si="1033"/>
        <v>73.13</v>
      </c>
      <c r="F7316" s="430">
        <f t="shared" si="1028"/>
        <v>0.73433508591057695</v>
      </c>
      <c r="G7316" s="439">
        <f t="shared" si="1034"/>
        <v>73.13</v>
      </c>
      <c r="H7316" s="435">
        <f t="shared" si="1029"/>
        <v>0.73433508591057695</v>
      </c>
      <c r="I7316" s="577">
        <f t="shared" si="1034"/>
        <v>73.13</v>
      </c>
      <c r="J7316" s="573">
        <f t="shared" si="1030"/>
        <v>1.0974260205762822</v>
      </c>
    </row>
    <row r="7317" spans="1:10" x14ac:dyDescent="0.25">
      <c r="A7317">
        <f t="shared" si="1031"/>
        <v>0.73140005155047061</v>
      </c>
      <c r="B7317" s="2">
        <f t="shared" si="1026"/>
        <v>73.140000000000512</v>
      </c>
      <c r="C7317" s="428">
        <f t="shared" si="1032"/>
        <v>73.14</v>
      </c>
      <c r="D7317" s="425">
        <f t="shared" si="1027"/>
        <v>0.73140005155046539</v>
      </c>
      <c r="E7317" s="433">
        <f t="shared" si="1033"/>
        <v>73.14</v>
      </c>
      <c r="F7317" s="430">
        <f t="shared" si="1028"/>
        <v>0.7344337409160866</v>
      </c>
      <c r="G7317" s="439">
        <f t="shared" si="1034"/>
        <v>73.14</v>
      </c>
      <c r="H7317" s="435">
        <f t="shared" si="1029"/>
        <v>0.7344337409160866</v>
      </c>
      <c r="I7317" s="577">
        <f t="shared" si="1034"/>
        <v>73.14</v>
      </c>
      <c r="J7317" s="573">
        <f t="shared" si="1030"/>
        <v>1.0975126162407556</v>
      </c>
    </row>
    <row r="7318" spans="1:10" x14ac:dyDescent="0.25">
      <c r="A7318">
        <f t="shared" si="1031"/>
        <v>0.73150005146826502</v>
      </c>
      <c r="B7318" s="2">
        <f t="shared" si="1026"/>
        <v>73.150000000000517</v>
      </c>
      <c r="C7318" s="428">
        <f t="shared" si="1032"/>
        <v>73.150000000000006</v>
      </c>
      <c r="D7318" s="425">
        <f t="shared" si="1027"/>
        <v>0.73150005146825992</v>
      </c>
      <c r="E7318" s="433">
        <f t="shared" si="1033"/>
        <v>73.150000000000006</v>
      </c>
      <c r="F7318" s="430">
        <f t="shared" si="1028"/>
        <v>0.73453239656673119</v>
      </c>
      <c r="G7318" s="439">
        <f t="shared" si="1034"/>
        <v>73.150000000000006</v>
      </c>
      <c r="H7318" s="435">
        <f t="shared" si="1029"/>
        <v>0.73453239656673119</v>
      </c>
      <c r="I7318" s="577">
        <f t="shared" si="1034"/>
        <v>73.150000000000006</v>
      </c>
      <c r="J7318" s="573">
        <f t="shared" si="1030"/>
        <v>1.0975992128866925</v>
      </c>
    </row>
    <row r="7319" spans="1:10" x14ac:dyDescent="0.25">
      <c r="A7319">
        <f t="shared" si="1031"/>
        <v>0.73160005138619455</v>
      </c>
      <c r="B7319" s="2">
        <f t="shared" si="1026"/>
        <v>73.160000000000522</v>
      </c>
      <c r="C7319" s="428">
        <f t="shared" si="1032"/>
        <v>73.16</v>
      </c>
      <c r="D7319" s="425">
        <f t="shared" si="1027"/>
        <v>0.73160005138618933</v>
      </c>
      <c r="E7319" s="433">
        <f t="shared" si="1033"/>
        <v>73.16</v>
      </c>
      <c r="F7319" s="430">
        <f t="shared" si="1028"/>
        <v>0.73463105286218222</v>
      </c>
      <c r="G7319" s="439">
        <f t="shared" si="1034"/>
        <v>73.16</v>
      </c>
      <c r="H7319" s="435">
        <f t="shared" si="1029"/>
        <v>0.73463105286218222</v>
      </c>
      <c r="I7319" s="577">
        <f t="shared" si="1034"/>
        <v>73.16</v>
      </c>
      <c r="J7319" s="573">
        <f t="shared" si="1030"/>
        <v>1.0976858105139846</v>
      </c>
    </row>
    <row r="7320" spans="1:10" x14ac:dyDescent="0.25">
      <c r="A7320">
        <f t="shared" si="1031"/>
        <v>0.73170005130425919</v>
      </c>
      <c r="B7320" s="2">
        <f t="shared" si="1026"/>
        <v>73.170000000000528</v>
      </c>
      <c r="C7320" s="428">
        <f t="shared" si="1032"/>
        <v>73.17</v>
      </c>
      <c r="D7320" s="425">
        <f t="shared" si="1027"/>
        <v>0.73170005130425397</v>
      </c>
      <c r="E7320" s="433">
        <f t="shared" si="1033"/>
        <v>73.17</v>
      </c>
      <c r="F7320" s="430">
        <f t="shared" si="1028"/>
        <v>0.73472970980211105</v>
      </c>
      <c r="G7320" s="439">
        <f t="shared" si="1034"/>
        <v>73.17</v>
      </c>
      <c r="H7320" s="435">
        <f t="shared" si="1029"/>
        <v>0.73472970980211105</v>
      </c>
      <c r="I7320" s="577">
        <f t="shared" si="1034"/>
        <v>73.17</v>
      </c>
      <c r="J7320" s="573">
        <f t="shared" si="1030"/>
        <v>1.0977724091225245</v>
      </c>
    </row>
    <row r="7321" spans="1:10" x14ac:dyDescent="0.25">
      <c r="A7321">
        <f t="shared" si="1031"/>
        <v>0.73180005122245873</v>
      </c>
      <c r="B7321" s="2">
        <f t="shared" si="1026"/>
        <v>73.180000000000533</v>
      </c>
      <c r="C7321" s="428">
        <f t="shared" si="1032"/>
        <v>73.180000000000007</v>
      </c>
      <c r="D7321" s="425">
        <f t="shared" si="1027"/>
        <v>0.73180005122245351</v>
      </c>
      <c r="E7321" s="433">
        <f t="shared" si="1033"/>
        <v>73.180000000000007</v>
      </c>
      <c r="F7321" s="430">
        <f t="shared" si="1028"/>
        <v>0.73482836738618917</v>
      </c>
      <c r="G7321" s="439">
        <f t="shared" si="1034"/>
        <v>73.180000000000007</v>
      </c>
      <c r="H7321" s="435">
        <f t="shared" si="1029"/>
        <v>0.73482836738618917</v>
      </c>
      <c r="I7321" s="577">
        <f t="shared" si="1034"/>
        <v>73.180000000000007</v>
      </c>
      <c r="J7321" s="573">
        <f t="shared" si="1030"/>
        <v>1.0978590087122042</v>
      </c>
    </row>
    <row r="7322" spans="1:10" x14ac:dyDescent="0.25">
      <c r="A7322">
        <f t="shared" si="1031"/>
        <v>0.73190005114079293</v>
      </c>
      <c r="B7322" s="2">
        <f t="shared" si="1026"/>
        <v>73.190000000000538</v>
      </c>
      <c r="C7322" s="428">
        <f t="shared" si="1032"/>
        <v>73.19</v>
      </c>
      <c r="D7322" s="425">
        <f t="shared" si="1027"/>
        <v>0.73190005114078749</v>
      </c>
      <c r="E7322" s="433">
        <f t="shared" si="1033"/>
        <v>73.19</v>
      </c>
      <c r="F7322" s="430">
        <f t="shared" si="1028"/>
        <v>0.7349270256140884</v>
      </c>
      <c r="G7322" s="439">
        <f t="shared" si="1034"/>
        <v>73.19</v>
      </c>
      <c r="H7322" s="435">
        <f t="shared" si="1029"/>
        <v>0.7349270256140884</v>
      </c>
      <c r="I7322" s="577">
        <f t="shared" si="1034"/>
        <v>73.19</v>
      </c>
      <c r="J7322" s="573">
        <f t="shared" si="1030"/>
        <v>1.0979456092829165</v>
      </c>
    </row>
    <row r="7323" spans="1:10" x14ac:dyDescent="0.25">
      <c r="A7323">
        <f t="shared" si="1031"/>
        <v>0.73200005105926125</v>
      </c>
      <c r="B7323" s="2">
        <f t="shared" si="1026"/>
        <v>73.200000000000543</v>
      </c>
      <c r="C7323" s="428">
        <f t="shared" si="1032"/>
        <v>73.2</v>
      </c>
      <c r="D7323" s="425">
        <f t="shared" si="1027"/>
        <v>0.73200005105925581</v>
      </c>
      <c r="E7323" s="433">
        <f t="shared" si="1033"/>
        <v>73.2</v>
      </c>
      <c r="F7323" s="430">
        <f t="shared" si="1028"/>
        <v>0.73502568448548034</v>
      </c>
      <c r="G7323" s="439">
        <f t="shared" si="1034"/>
        <v>73.2</v>
      </c>
      <c r="H7323" s="435">
        <f t="shared" si="1029"/>
        <v>0.73502568448548034</v>
      </c>
      <c r="I7323" s="577">
        <f t="shared" si="1034"/>
        <v>73.2</v>
      </c>
      <c r="J7323" s="573">
        <f t="shared" si="1030"/>
        <v>1.0980322108345535</v>
      </c>
    </row>
    <row r="7324" spans="1:10" x14ac:dyDescent="0.25">
      <c r="A7324">
        <f t="shared" si="1031"/>
        <v>0.73210005097786379</v>
      </c>
      <c r="B7324" s="2">
        <f t="shared" si="1026"/>
        <v>73.210000000000548</v>
      </c>
      <c r="C7324" s="428">
        <f t="shared" si="1032"/>
        <v>73.209999999999994</v>
      </c>
      <c r="D7324" s="425">
        <f t="shared" si="1027"/>
        <v>0.73210005097785824</v>
      </c>
      <c r="E7324" s="433">
        <f t="shared" si="1033"/>
        <v>73.209999999999994</v>
      </c>
      <c r="F7324" s="430">
        <f t="shared" si="1028"/>
        <v>0.73512434400003712</v>
      </c>
      <c r="G7324" s="439">
        <f t="shared" si="1034"/>
        <v>73.209999999999994</v>
      </c>
      <c r="H7324" s="435">
        <f t="shared" si="1029"/>
        <v>0.73512434400003712</v>
      </c>
      <c r="I7324" s="577">
        <f t="shared" si="1034"/>
        <v>73.209999999999994</v>
      </c>
      <c r="J7324" s="573">
        <f t="shared" si="1030"/>
        <v>1.0981188133670068</v>
      </c>
    </row>
    <row r="7325" spans="1:10" x14ac:dyDescent="0.25">
      <c r="A7325">
        <f t="shared" si="1031"/>
        <v>0.73220005089660034</v>
      </c>
      <c r="B7325" s="2">
        <f t="shared" si="1026"/>
        <v>73.220000000000553</v>
      </c>
      <c r="C7325" s="428">
        <f t="shared" si="1032"/>
        <v>73.22</v>
      </c>
      <c r="D7325" s="425">
        <f t="shared" si="1027"/>
        <v>0.73220005089659479</v>
      </c>
      <c r="E7325" s="433">
        <f t="shared" si="1033"/>
        <v>73.22</v>
      </c>
      <c r="F7325" s="430">
        <f t="shared" si="1028"/>
        <v>0.73522300415743125</v>
      </c>
      <c r="G7325" s="439">
        <f t="shared" si="1034"/>
        <v>73.22</v>
      </c>
      <c r="H7325" s="435">
        <f t="shared" si="1029"/>
        <v>0.73522300415743125</v>
      </c>
      <c r="I7325" s="577">
        <f t="shared" si="1034"/>
        <v>73.22</v>
      </c>
      <c r="J7325" s="573">
        <f t="shared" si="1030"/>
        <v>1.0982054168801698</v>
      </c>
    </row>
    <row r="7326" spans="1:10" x14ac:dyDescent="0.25">
      <c r="A7326">
        <f t="shared" si="1031"/>
        <v>0.73230005081547034</v>
      </c>
      <c r="B7326" s="2">
        <f t="shared" si="1026"/>
        <v>73.230000000000558</v>
      </c>
      <c r="C7326" s="428">
        <f t="shared" si="1032"/>
        <v>73.23</v>
      </c>
      <c r="D7326" s="425">
        <f t="shared" si="1027"/>
        <v>0.73230005081546479</v>
      </c>
      <c r="E7326" s="433">
        <f t="shared" si="1033"/>
        <v>73.23</v>
      </c>
      <c r="F7326" s="430">
        <f t="shared" si="1028"/>
        <v>0.73532166495733486</v>
      </c>
      <c r="G7326" s="439">
        <f t="shared" si="1034"/>
        <v>73.23</v>
      </c>
      <c r="H7326" s="435">
        <f t="shared" si="1029"/>
        <v>0.73532166495733486</v>
      </c>
      <c r="I7326" s="577">
        <f t="shared" si="1034"/>
        <v>73.23</v>
      </c>
      <c r="J7326" s="573">
        <f t="shared" si="1030"/>
        <v>1.098292021373934</v>
      </c>
    </row>
    <row r="7327" spans="1:10" x14ac:dyDescent="0.25">
      <c r="A7327">
        <f t="shared" si="1031"/>
        <v>0.73240005073447401</v>
      </c>
      <c r="B7327" s="2">
        <f t="shared" si="1026"/>
        <v>73.240000000000563</v>
      </c>
      <c r="C7327" s="428">
        <f t="shared" si="1032"/>
        <v>73.239999999999995</v>
      </c>
      <c r="D7327" s="425">
        <f t="shared" si="1027"/>
        <v>0.73240005073446834</v>
      </c>
      <c r="E7327" s="433">
        <f t="shared" si="1033"/>
        <v>73.239999999999995</v>
      </c>
      <c r="F7327" s="430">
        <f t="shared" si="1028"/>
        <v>0.73542032639942034</v>
      </c>
      <c r="G7327" s="439">
        <f t="shared" si="1034"/>
        <v>73.239999999999995</v>
      </c>
      <c r="H7327" s="435">
        <f t="shared" si="1029"/>
        <v>0.73542032639942034</v>
      </c>
      <c r="I7327" s="577">
        <f t="shared" si="1034"/>
        <v>73.239999999999995</v>
      </c>
      <c r="J7327" s="573">
        <f t="shared" si="1030"/>
        <v>1.0983786268481921</v>
      </c>
    </row>
    <row r="7328" spans="1:10" x14ac:dyDescent="0.25">
      <c r="A7328">
        <f t="shared" si="1031"/>
        <v>0.73250005065361079</v>
      </c>
      <c r="B7328" s="2">
        <f t="shared" ref="B7328:B7391" si="1035">B7327+0.01</f>
        <v>73.250000000000568</v>
      </c>
      <c r="C7328" s="428">
        <f t="shared" si="1032"/>
        <v>73.25</v>
      </c>
      <c r="D7328" s="425">
        <f t="shared" si="1027"/>
        <v>0.73250005065360513</v>
      </c>
      <c r="E7328" s="433">
        <f t="shared" si="1033"/>
        <v>73.25</v>
      </c>
      <c r="F7328" s="430">
        <f t="shared" si="1028"/>
        <v>0.73551898848336095</v>
      </c>
      <c r="G7328" s="439">
        <f t="shared" si="1034"/>
        <v>73.25</v>
      </c>
      <c r="H7328" s="435">
        <f t="shared" si="1029"/>
        <v>0.73551898848336095</v>
      </c>
      <c r="I7328" s="577">
        <f t="shared" si="1034"/>
        <v>73.25</v>
      </c>
      <c r="J7328" s="573">
        <f t="shared" si="1030"/>
        <v>1.0984652333028364</v>
      </c>
    </row>
    <row r="7329" spans="1:10" x14ac:dyDescent="0.25">
      <c r="A7329">
        <f t="shared" si="1031"/>
        <v>0.73260005057288058</v>
      </c>
      <c r="B7329" s="2">
        <f t="shared" si="1035"/>
        <v>73.260000000000574</v>
      </c>
      <c r="C7329" s="428">
        <f t="shared" si="1032"/>
        <v>73.260000000000005</v>
      </c>
      <c r="D7329" s="425">
        <f t="shared" si="1027"/>
        <v>0.73260005057287492</v>
      </c>
      <c r="E7329" s="433">
        <f t="shared" si="1033"/>
        <v>73.260000000000005</v>
      </c>
      <c r="F7329" s="430">
        <f t="shared" si="1028"/>
        <v>0.73561765120882916</v>
      </c>
      <c r="G7329" s="439">
        <f t="shared" si="1034"/>
        <v>73.260000000000005</v>
      </c>
      <c r="H7329" s="435">
        <f t="shared" si="1029"/>
        <v>0.73561765120882916</v>
      </c>
      <c r="I7329" s="577">
        <f t="shared" si="1034"/>
        <v>73.260000000000005</v>
      </c>
      <c r="J7329" s="573">
        <f t="shared" si="1030"/>
        <v>1.098551840737759</v>
      </c>
    </row>
    <row r="7330" spans="1:10" x14ac:dyDescent="0.25">
      <c r="A7330">
        <f t="shared" si="1031"/>
        <v>0.73270005049228326</v>
      </c>
      <c r="B7330" s="2">
        <f t="shared" si="1035"/>
        <v>73.270000000000579</v>
      </c>
      <c r="C7330" s="428">
        <f t="shared" si="1032"/>
        <v>73.27</v>
      </c>
      <c r="D7330" s="425">
        <f t="shared" si="1027"/>
        <v>0.73270005049227738</v>
      </c>
      <c r="E7330" s="433">
        <f t="shared" si="1033"/>
        <v>73.27</v>
      </c>
      <c r="F7330" s="430">
        <f t="shared" si="1028"/>
        <v>0.73571631457549802</v>
      </c>
      <c r="G7330" s="439">
        <f t="shared" si="1034"/>
        <v>73.27</v>
      </c>
      <c r="H7330" s="435">
        <f t="shared" si="1029"/>
        <v>0.73571631457549802</v>
      </c>
      <c r="I7330" s="577">
        <f t="shared" si="1034"/>
        <v>73.27</v>
      </c>
      <c r="J7330" s="573">
        <f t="shared" si="1030"/>
        <v>1.0986384491528525</v>
      </c>
    </row>
    <row r="7331" spans="1:10" x14ac:dyDescent="0.25">
      <c r="A7331">
        <f t="shared" si="1031"/>
        <v>0.73280005041181839</v>
      </c>
      <c r="B7331" s="2">
        <f t="shared" si="1035"/>
        <v>73.280000000000584</v>
      </c>
      <c r="C7331" s="428">
        <f t="shared" si="1032"/>
        <v>73.28</v>
      </c>
      <c r="D7331" s="425">
        <f t="shared" si="1027"/>
        <v>0.73280005041181251</v>
      </c>
      <c r="E7331" s="433">
        <f t="shared" si="1033"/>
        <v>73.28</v>
      </c>
      <c r="F7331" s="430">
        <f t="shared" si="1028"/>
        <v>0.73581497858304112</v>
      </c>
      <c r="G7331" s="439">
        <f t="shared" si="1034"/>
        <v>73.28</v>
      </c>
      <c r="H7331" s="435">
        <f t="shared" si="1029"/>
        <v>0.73581497858304112</v>
      </c>
      <c r="I7331" s="577">
        <f t="shared" si="1034"/>
        <v>73.28</v>
      </c>
      <c r="J7331" s="573">
        <f t="shared" si="1030"/>
        <v>1.0987250585480093</v>
      </c>
    </row>
    <row r="7332" spans="1:10" x14ac:dyDescent="0.25">
      <c r="A7332">
        <f t="shared" si="1031"/>
        <v>0.73290005033148575</v>
      </c>
      <c r="B7332" s="2">
        <f t="shared" si="1035"/>
        <v>73.290000000000589</v>
      </c>
      <c r="C7332" s="428">
        <f t="shared" si="1032"/>
        <v>73.290000000000006</v>
      </c>
      <c r="D7332" s="425">
        <f t="shared" si="1027"/>
        <v>0.73290005033147987</v>
      </c>
      <c r="E7332" s="433">
        <f t="shared" si="1033"/>
        <v>73.290000000000006</v>
      </c>
      <c r="F7332" s="430">
        <f t="shared" si="1028"/>
        <v>0.73591364323113184</v>
      </c>
      <c r="G7332" s="439">
        <f t="shared" si="1034"/>
        <v>73.290000000000006</v>
      </c>
      <c r="H7332" s="435">
        <f t="shared" si="1029"/>
        <v>0.73591364323113184</v>
      </c>
      <c r="I7332" s="577">
        <f t="shared" si="1034"/>
        <v>73.290000000000006</v>
      </c>
      <c r="J7332" s="573">
        <f t="shared" si="1030"/>
        <v>1.098811668923122</v>
      </c>
    </row>
    <row r="7333" spans="1:10" x14ac:dyDescent="0.25">
      <c r="A7333">
        <f t="shared" si="1031"/>
        <v>0.73300005025128534</v>
      </c>
      <c r="B7333" s="2">
        <f t="shared" si="1035"/>
        <v>73.300000000000594</v>
      </c>
      <c r="C7333" s="428">
        <f t="shared" si="1032"/>
        <v>73.3</v>
      </c>
      <c r="D7333" s="425">
        <f t="shared" si="1027"/>
        <v>0.73300005025127934</v>
      </c>
      <c r="E7333" s="433">
        <f t="shared" si="1033"/>
        <v>73.3</v>
      </c>
      <c r="F7333" s="430">
        <f t="shared" si="1028"/>
        <v>0.73601230851944366</v>
      </c>
      <c r="G7333" s="439">
        <f t="shared" si="1034"/>
        <v>73.3</v>
      </c>
      <c r="H7333" s="435">
        <f t="shared" si="1029"/>
        <v>0.73601230851944366</v>
      </c>
      <c r="I7333" s="577">
        <f t="shared" si="1034"/>
        <v>73.3</v>
      </c>
      <c r="J7333" s="573">
        <f t="shared" si="1030"/>
        <v>1.0988982802780825</v>
      </c>
    </row>
    <row r="7334" spans="1:10" x14ac:dyDescent="0.25">
      <c r="A7334">
        <f t="shared" si="1031"/>
        <v>0.73310005017121671</v>
      </c>
      <c r="B7334" s="2">
        <f t="shared" si="1035"/>
        <v>73.310000000000599</v>
      </c>
      <c r="C7334" s="428">
        <f t="shared" si="1032"/>
        <v>73.31</v>
      </c>
      <c r="D7334" s="425">
        <f t="shared" si="1027"/>
        <v>0.73310005017121072</v>
      </c>
      <c r="E7334" s="433">
        <f t="shared" si="1033"/>
        <v>73.31</v>
      </c>
      <c r="F7334" s="430">
        <f t="shared" si="1028"/>
        <v>0.73611097444765039</v>
      </c>
      <c r="G7334" s="439">
        <f t="shared" si="1034"/>
        <v>73.31</v>
      </c>
      <c r="H7334" s="435">
        <f t="shared" si="1029"/>
        <v>0.73611097444765039</v>
      </c>
      <c r="I7334" s="577">
        <f t="shared" si="1034"/>
        <v>73.31</v>
      </c>
      <c r="J7334" s="573">
        <f t="shared" si="1030"/>
        <v>1.0989848926127843</v>
      </c>
    </row>
    <row r="7335" spans="1:10" x14ac:dyDescent="0.25">
      <c r="A7335">
        <f t="shared" si="1031"/>
        <v>0.73320005009127975</v>
      </c>
      <c r="B7335" s="2">
        <f t="shared" si="1035"/>
        <v>73.320000000000604</v>
      </c>
      <c r="C7335" s="428">
        <f t="shared" si="1032"/>
        <v>73.319999999999993</v>
      </c>
      <c r="D7335" s="425">
        <f t="shared" si="1027"/>
        <v>0.73320005009127365</v>
      </c>
      <c r="E7335" s="433">
        <f t="shared" si="1033"/>
        <v>73.319999999999993</v>
      </c>
      <c r="F7335" s="430">
        <f t="shared" si="1028"/>
        <v>0.73620964101542563</v>
      </c>
      <c r="G7335" s="439">
        <f t="shared" si="1034"/>
        <v>73.319999999999993</v>
      </c>
      <c r="H7335" s="435">
        <f t="shared" si="1029"/>
        <v>0.73620964101542563</v>
      </c>
      <c r="I7335" s="577">
        <f t="shared" si="1034"/>
        <v>73.319999999999993</v>
      </c>
      <c r="J7335" s="573">
        <f t="shared" si="1030"/>
        <v>1.0990715059271183</v>
      </c>
    </row>
    <row r="7336" spans="1:10" x14ac:dyDescent="0.25">
      <c r="A7336">
        <f t="shared" si="1031"/>
        <v>0.73330005001147436</v>
      </c>
      <c r="B7336" s="2">
        <f t="shared" si="1035"/>
        <v>73.330000000000609</v>
      </c>
      <c r="C7336" s="428">
        <f t="shared" si="1032"/>
        <v>73.33</v>
      </c>
      <c r="D7336" s="425">
        <f t="shared" si="1027"/>
        <v>0.73330005001146814</v>
      </c>
      <c r="E7336" s="433">
        <f t="shared" si="1033"/>
        <v>73.33</v>
      </c>
      <c r="F7336" s="430">
        <f t="shared" si="1028"/>
        <v>0.73630830822244431</v>
      </c>
      <c r="G7336" s="439">
        <f t="shared" si="1034"/>
        <v>73.33</v>
      </c>
      <c r="H7336" s="435">
        <f t="shared" si="1029"/>
        <v>0.73630830822244431</v>
      </c>
      <c r="I7336" s="577">
        <f t="shared" si="1034"/>
        <v>73.33</v>
      </c>
      <c r="J7336" s="573">
        <f t="shared" si="1030"/>
        <v>1.0991581202209784</v>
      </c>
    </row>
    <row r="7337" spans="1:10" x14ac:dyDescent="0.25">
      <c r="A7337">
        <f t="shared" si="1031"/>
        <v>0.73340004993179997</v>
      </c>
      <c r="B7337" s="2">
        <f t="shared" si="1035"/>
        <v>73.340000000000614</v>
      </c>
      <c r="C7337" s="428">
        <f t="shared" si="1032"/>
        <v>73.34</v>
      </c>
      <c r="D7337" s="425">
        <f t="shared" si="1027"/>
        <v>0.73340004993179386</v>
      </c>
      <c r="E7337" s="433">
        <f t="shared" si="1033"/>
        <v>73.34</v>
      </c>
      <c r="F7337" s="430">
        <f t="shared" si="1028"/>
        <v>0.73640697606838024</v>
      </c>
      <c r="G7337" s="439">
        <f t="shared" si="1034"/>
        <v>73.34</v>
      </c>
      <c r="H7337" s="435">
        <f t="shared" si="1029"/>
        <v>0.73640697606838024</v>
      </c>
      <c r="I7337" s="577">
        <f t="shared" si="1034"/>
        <v>73.34</v>
      </c>
      <c r="J7337" s="573">
        <f t="shared" si="1030"/>
        <v>1.0992447354942563</v>
      </c>
    </row>
    <row r="7338" spans="1:10" x14ac:dyDescent="0.25">
      <c r="A7338">
        <f t="shared" si="1031"/>
        <v>0.73350004985225659</v>
      </c>
      <c r="B7338" s="2">
        <f t="shared" si="1035"/>
        <v>73.35000000000062</v>
      </c>
      <c r="C7338" s="428">
        <f t="shared" si="1032"/>
        <v>73.349999999999994</v>
      </c>
      <c r="D7338" s="425">
        <f t="shared" si="1027"/>
        <v>0.73350004985225037</v>
      </c>
      <c r="E7338" s="433">
        <f t="shared" si="1033"/>
        <v>73.349999999999994</v>
      </c>
      <c r="F7338" s="430">
        <f t="shared" si="1028"/>
        <v>0.73650564455290779</v>
      </c>
      <c r="G7338" s="439">
        <f t="shared" si="1034"/>
        <v>73.349999999999994</v>
      </c>
      <c r="H7338" s="435">
        <f t="shared" si="1029"/>
        <v>0.73650564455290779</v>
      </c>
      <c r="I7338" s="577">
        <f t="shared" si="1034"/>
        <v>73.349999999999994</v>
      </c>
      <c r="J7338" s="573">
        <f t="shared" si="1030"/>
        <v>1.0993313517468446</v>
      </c>
    </row>
    <row r="7339" spans="1:10" x14ac:dyDescent="0.25">
      <c r="A7339">
        <f t="shared" si="1031"/>
        <v>0.73360004977284399</v>
      </c>
      <c r="B7339" s="2">
        <f t="shared" si="1035"/>
        <v>73.360000000000625</v>
      </c>
      <c r="C7339" s="428">
        <f t="shared" si="1032"/>
        <v>73.36</v>
      </c>
      <c r="D7339" s="425">
        <f t="shared" si="1027"/>
        <v>0.73360004977283766</v>
      </c>
      <c r="E7339" s="433">
        <f t="shared" si="1033"/>
        <v>73.36</v>
      </c>
      <c r="F7339" s="430">
        <f t="shared" si="1028"/>
        <v>0.73660431367570178</v>
      </c>
      <c r="G7339" s="439">
        <f t="shared" si="1034"/>
        <v>73.36</v>
      </c>
      <c r="H7339" s="435">
        <f t="shared" si="1029"/>
        <v>0.73660431367570178</v>
      </c>
      <c r="I7339" s="577">
        <f t="shared" si="1034"/>
        <v>73.36</v>
      </c>
      <c r="J7339" s="573">
        <f t="shared" si="1030"/>
        <v>1.0994179689786363</v>
      </c>
    </row>
    <row r="7340" spans="1:10" x14ac:dyDescent="0.25">
      <c r="A7340">
        <f t="shared" si="1031"/>
        <v>0.73370004969356195</v>
      </c>
      <c r="B7340" s="2">
        <f t="shared" si="1035"/>
        <v>73.37000000000063</v>
      </c>
      <c r="C7340" s="428">
        <f t="shared" si="1032"/>
        <v>73.37</v>
      </c>
      <c r="D7340" s="425">
        <f t="shared" si="1027"/>
        <v>0.73370004969355584</v>
      </c>
      <c r="E7340" s="433">
        <f t="shared" si="1033"/>
        <v>73.37</v>
      </c>
      <c r="F7340" s="430">
        <f t="shared" si="1028"/>
        <v>0.73670298343643714</v>
      </c>
      <c r="G7340" s="439">
        <f t="shared" si="1034"/>
        <v>73.37</v>
      </c>
      <c r="H7340" s="435">
        <f t="shared" si="1029"/>
        <v>0.73670298343643714</v>
      </c>
      <c r="I7340" s="577">
        <f t="shared" si="1034"/>
        <v>73.37</v>
      </c>
      <c r="J7340" s="573">
        <f t="shared" si="1030"/>
        <v>1.0995045871895233</v>
      </c>
    </row>
    <row r="7341" spans="1:10" x14ac:dyDescent="0.25">
      <c r="A7341">
        <f t="shared" si="1031"/>
        <v>0.73380004961441037</v>
      </c>
      <c r="B7341" s="2">
        <f t="shared" si="1035"/>
        <v>73.380000000000635</v>
      </c>
      <c r="C7341" s="428">
        <f t="shared" si="1032"/>
        <v>73.38</v>
      </c>
      <c r="D7341" s="425">
        <f t="shared" si="1027"/>
        <v>0.73380004961440393</v>
      </c>
      <c r="E7341" s="433">
        <f t="shared" si="1033"/>
        <v>73.38</v>
      </c>
      <c r="F7341" s="430">
        <f t="shared" si="1028"/>
        <v>0.73680165383478846</v>
      </c>
      <c r="G7341" s="439">
        <f t="shared" si="1034"/>
        <v>73.38</v>
      </c>
      <c r="H7341" s="435">
        <f t="shared" si="1029"/>
        <v>0.73680165383478846</v>
      </c>
      <c r="I7341" s="577">
        <f t="shared" si="1034"/>
        <v>73.38</v>
      </c>
      <c r="J7341" s="573">
        <f t="shared" si="1030"/>
        <v>1.0995912063793987</v>
      </c>
    </row>
    <row r="7342" spans="1:10" x14ac:dyDescent="0.25">
      <c r="A7342">
        <f t="shared" si="1031"/>
        <v>0.73390004953538868</v>
      </c>
      <c r="B7342" s="2">
        <f t="shared" si="1035"/>
        <v>73.39000000000064</v>
      </c>
      <c r="C7342" s="428">
        <f t="shared" si="1032"/>
        <v>73.39</v>
      </c>
      <c r="D7342" s="425">
        <f t="shared" si="1027"/>
        <v>0.73390004953538235</v>
      </c>
      <c r="E7342" s="433">
        <f t="shared" si="1033"/>
        <v>73.39</v>
      </c>
      <c r="F7342" s="430">
        <f t="shared" si="1028"/>
        <v>0.73690032487043122</v>
      </c>
      <c r="G7342" s="439">
        <f t="shared" si="1034"/>
        <v>73.39</v>
      </c>
      <c r="H7342" s="435">
        <f t="shared" si="1029"/>
        <v>0.73690032487043122</v>
      </c>
      <c r="I7342" s="577">
        <f t="shared" si="1034"/>
        <v>73.39</v>
      </c>
      <c r="J7342" s="573">
        <f t="shared" si="1030"/>
        <v>1.0996778265481546</v>
      </c>
    </row>
    <row r="7343" spans="1:10" x14ac:dyDescent="0.25">
      <c r="A7343">
        <f t="shared" si="1031"/>
        <v>0.73400004945649699</v>
      </c>
      <c r="B7343" s="2">
        <f t="shared" si="1035"/>
        <v>73.400000000000645</v>
      </c>
      <c r="C7343" s="428">
        <f t="shared" si="1032"/>
        <v>73.400000000000006</v>
      </c>
      <c r="D7343" s="425">
        <f t="shared" si="1027"/>
        <v>0.73400004945649056</v>
      </c>
      <c r="E7343" s="433">
        <f t="shared" si="1033"/>
        <v>73.400000000000006</v>
      </c>
      <c r="F7343" s="430">
        <f t="shared" si="1028"/>
        <v>0.7369989965430408</v>
      </c>
      <c r="G7343" s="439">
        <f t="shared" si="1034"/>
        <v>73.400000000000006</v>
      </c>
      <c r="H7343" s="435">
        <f t="shared" si="1029"/>
        <v>0.7369989965430408</v>
      </c>
      <c r="I7343" s="577">
        <f t="shared" si="1034"/>
        <v>73.400000000000006</v>
      </c>
      <c r="J7343" s="573">
        <f t="shared" si="1030"/>
        <v>1.099764447695684</v>
      </c>
    </row>
    <row r="7344" spans="1:10" x14ac:dyDescent="0.25">
      <c r="A7344">
        <f t="shared" si="1031"/>
        <v>0.73410004937773488</v>
      </c>
      <c r="B7344" s="2">
        <f t="shared" si="1035"/>
        <v>73.41000000000065</v>
      </c>
      <c r="C7344" s="428">
        <f t="shared" si="1032"/>
        <v>73.41</v>
      </c>
      <c r="D7344" s="425">
        <f t="shared" si="1027"/>
        <v>0.73410004937772833</v>
      </c>
      <c r="E7344" s="433">
        <f t="shared" si="1033"/>
        <v>73.41</v>
      </c>
      <c r="F7344" s="430">
        <f t="shared" si="1028"/>
        <v>0.73709766885229233</v>
      </c>
      <c r="G7344" s="439">
        <f t="shared" si="1034"/>
        <v>73.41</v>
      </c>
      <c r="H7344" s="435">
        <f t="shared" si="1029"/>
        <v>0.73709766885229233</v>
      </c>
      <c r="I7344" s="577">
        <f t="shared" si="1034"/>
        <v>73.41</v>
      </c>
      <c r="J7344" s="573">
        <f t="shared" si="1030"/>
        <v>1.0998510698218791</v>
      </c>
    </row>
    <row r="7345" spans="1:10" x14ac:dyDescent="0.25">
      <c r="A7345">
        <f t="shared" si="1031"/>
        <v>0.7342000492991021</v>
      </c>
      <c r="B7345" s="2">
        <f t="shared" si="1035"/>
        <v>73.420000000000655</v>
      </c>
      <c r="C7345" s="428">
        <f t="shared" si="1032"/>
        <v>73.42</v>
      </c>
      <c r="D7345" s="425">
        <f t="shared" si="1027"/>
        <v>0.73420004929909566</v>
      </c>
      <c r="E7345" s="433">
        <f t="shared" si="1033"/>
        <v>73.42</v>
      </c>
      <c r="F7345" s="430">
        <f t="shared" si="1028"/>
        <v>0.7371963417978622</v>
      </c>
      <c r="G7345" s="439">
        <f t="shared" si="1034"/>
        <v>73.42</v>
      </c>
      <c r="H7345" s="435">
        <f t="shared" si="1029"/>
        <v>0.7371963417978622</v>
      </c>
      <c r="I7345" s="577">
        <f t="shared" si="1034"/>
        <v>73.42</v>
      </c>
      <c r="J7345" s="573">
        <f t="shared" si="1030"/>
        <v>1.0999376929266329</v>
      </c>
    </row>
    <row r="7346" spans="1:10" x14ac:dyDescent="0.25">
      <c r="A7346">
        <f t="shared" si="1031"/>
        <v>0.73430004922059866</v>
      </c>
      <c r="B7346" s="2">
        <f t="shared" si="1035"/>
        <v>73.430000000000661</v>
      </c>
      <c r="C7346" s="428">
        <f t="shared" si="1032"/>
        <v>73.430000000000007</v>
      </c>
      <c r="D7346" s="425">
        <f t="shared" si="1027"/>
        <v>0.73430004922059233</v>
      </c>
      <c r="E7346" s="433">
        <f t="shared" si="1033"/>
        <v>73.430000000000007</v>
      </c>
      <c r="F7346" s="430">
        <f t="shared" si="1028"/>
        <v>0.73729501537942554</v>
      </c>
      <c r="G7346" s="439">
        <f t="shared" si="1034"/>
        <v>73.430000000000007</v>
      </c>
      <c r="H7346" s="435">
        <f t="shared" si="1029"/>
        <v>0.73729501537942554</v>
      </c>
      <c r="I7346" s="577">
        <f t="shared" si="1034"/>
        <v>73.430000000000007</v>
      </c>
      <c r="J7346" s="573">
        <f t="shared" si="1030"/>
        <v>1.100024317009838</v>
      </c>
    </row>
    <row r="7347" spans="1:10" x14ac:dyDescent="0.25">
      <c r="A7347">
        <f t="shared" si="1031"/>
        <v>0.73440004914222434</v>
      </c>
      <c r="B7347" s="2">
        <f t="shared" si="1035"/>
        <v>73.440000000000666</v>
      </c>
      <c r="C7347" s="428">
        <f t="shared" si="1032"/>
        <v>73.44</v>
      </c>
      <c r="D7347" s="425">
        <f t="shared" si="1027"/>
        <v>0.73440004914221779</v>
      </c>
      <c r="E7347" s="433">
        <f t="shared" si="1033"/>
        <v>73.44</v>
      </c>
      <c r="F7347" s="430">
        <f t="shared" si="1028"/>
        <v>0.73739368959665863</v>
      </c>
      <c r="G7347" s="439">
        <f t="shared" si="1034"/>
        <v>73.44</v>
      </c>
      <c r="H7347" s="435">
        <f t="shared" si="1029"/>
        <v>0.73739368959665863</v>
      </c>
      <c r="I7347" s="577">
        <f t="shared" si="1034"/>
        <v>73.44</v>
      </c>
      <c r="J7347" s="573">
        <f t="shared" si="1030"/>
        <v>1.100110942071387</v>
      </c>
    </row>
    <row r="7348" spans="1:10" x14ac:dyDescent="0.25">
      <c r="A7348">
        <f t="shared" si="1031"/>
        <v>0.7345000490639787</v>
      </c>
      <c r="B7348" s="2">
        <f t="shared" si="1035"/>
        <v>73.450000000000671</v>
      </c>
      <c r="C7348" s="428">
        <f t="shared" si="1032"/>
        <v>73.45</v>
      </c>
      <c r="D7348" s="425">
        <f t="shared" si="1027"/>
        <v>0.73450004906397204</v>
      </c>
      <c r="E7348" s="433">
        <f t="shared" si="1033"/>
        <v>73.45</v>
      </c>
      <c r="F7348" s="430">
        <f t="shared" si="1028"/>
        <v>0.73749236444923771</v>
      </c>
      <c r="G7348" s="439">
        <f t="shared" si="1034"/>
        <v>73.45</v>
      </c>
      <c r="H7348" s="435">
        <f t="shared" si="1029"/>
        <v>0.73749236444923771</v>
      </c>
      <c r="I7348" s="577">
        <f t="shared" si="1034"/>
        <v>73.45</v>
      </c>
      <c r="J7348" s="573">
        <f t="shared" si="1030"/>
        <v>1.1001975681111722</v>
      </c>
    </row>
    <row r="7349" spans="1:10" x14ac:dyDescent="0.25">
      <c r="A7349">
        <f t="shared" si="1031"/>
        <v>0.73460004898586162</v>
      </c>
      <c r="B7349" s="2">
        <f t="shared" si="1035"/>
        <v>73.460000000000676</v>
      </c>
      <c r="C7349" s="428">
        <f t="shared" si="1032"/>
        <v>73.459999999999994</v>
      </c>
      <c r="D7349" s="425">
        <f t="shared" si="1027"/>
        <v>0.73460004898585485</v>
      </c>
      <c r="E7349" s="433">
        <f t="shared" si="1033"/>
        <v>73.459999999999994</v>
      </c>
      <c r="F7349" s="430">
        <f t="shared" si="1028"/>
        <v>0.73759103993683905</v>
      </c>
      <c r="G7349" s="439">
        <f t="shared" si="1034"/>
        <v>73.459999999999994</v>
      </c>
      <c r="H7349" s="435">
        <f t="shared" si="1029"/>
        <v>0.73759103993683905</v>
      </c>
      <c r="I7349" s="577">
        <f t="shared" si="1034"/>
        <v>73.459999999999994</v>
      </c>
      <c r="J7349" s="573">
        <f t="shared" si="1030"/>
        <v>1.1002841951290867</v>
      </c>
    </row>
    <row r="7350" spans="1:10" x14ac:dyDescent="0.25">
      <c r="A7350">
        <f t="shared" si="1031"/>
        <v>0.73470004890787277</v>
      </c>
      <c r="B7350" s="2">
        <f t="shared" si="1035"/>
        <v>73.470000000000681</v>
      </c>
      <c r="C7350" s="428">
        <f t="shared" si="1032"/>
        <v>73.47</v>
      </c>
      <c r="D7350" s="425">
        <f t="shared" si="1027"/>
        <v>0.73470004890786611</v>
      </c>
      <c r="E7350" s="433">
        <f t="shared" si="1033"/>
        <v>73.47</v>
      </c>
      <c r="F7350" s="430">
        <f t="shared" si="1028"/>
        <v>0.73768971605913936</v>
      </c>
      <c r="G7350" s="439">
        <f t="shared" si="1034"/>
        <v>73.47</v>
      </c>
      <c r="H7350" s="435">
        <f t="shared" si="1029"/>
        <v>0.73768971605913936</v>
      </c>
      <c r="I7350" s="577">
        <f t="shared" si="1034"/>
        <v>73.47</v>
      </c>
      <c r="J7350" s="573">
        <f t="shared" si="1030"/>
        <v>1.1003708231250227</v>
      </c>
    </row>
    <row r="7351" spans="1:10" x14ac:dyDescent="0.25">
      <c r="A7351">
        <f t="shared" si="1031"/>
        <v>0.73480004883001215</v>
      </c>
      <c r="B7351" s="2">
        <f t="shared" si="1035"/>
        <v>73.480000000000686</v>
      </c>
      <c r="C7351" s="428">
        <f t="shared" si="1032"/>
        <v>73.48</v>
      </c>
      <c r="D7351" s="425">
        <f t="shared" si="1027"/>
        <v>0.73480004883000538</v>
      </c>
      <c r="E7351" s="433">
        <f t="shared" si="1033"/>
        <v>73.48</v>
      </c>
      <c r="F7351" s="430">
        <f t="shared" si="1028"/>
        <v>0.73778839281581521</v>
      </c>
      <c r="G7351" s="439">
        <f t="shared" si="1034"/>
        <v>73.48</v>
      </c>
      <c r="H7351" s="435">
        <f t="shared" si="1029"/>
        <v>0.73778839281581521</v>
      </c>
      <c r="I7351" s="577">
        <f t="shared" si="1034"/>
        <v>73.48</v>
      </c>
      <c r="J7351" s="573">
        <f t="shared" si="1030"/>
        <v>1.1004574520988739</v>
      </c>
    </row>
    <row r="7352" spans="1:10" x14ac:dyDescent="0.25">
      <c r="A7352">
        <f t="shared" si="1031"/>
        <v>0.73490004875227954</v>
      </c>
      <c r="B7352" s="2">
        <f t="shared" si="1035"/>
        <v>73.490000000000691</v>
      </c>
      <c r="C7352" s="428">
        <f t="shared" si="1032"/>
        <v>73.489999999999995</v>
      </c>
      <c r="D7352" s="425">
        <f t="shared" si="1027"/>
        <v>0.73490004875227255</v>
      </c>
      <c r="E7352" s="433">
        <f t="shared" si="1033"/>
        <v>73.489999999999995</v>
      </c>
      <c r="F7352" s="430">
        <f t="shared" si="1028"/>
        <v>0.73788707020654332</v>
      </c>
      <c r="G7352" s="439">
        <f t="shared" si="1034"/>
        <v>73.489999999999995</v>
      </c>
      <c r="H7352" s="435">
        <f t="shared" si="1029"/>
        <v>0.73788707020654332</v>
      </c>
      <c r="I7352" s="577">
        <f t="shared" si="1034"/>
        <v>73.489999999999995</v>
      </c>
      <c r="J7352" s="573">
        <f t="shared" si="1030"/>
        <v>1.1005440820505319</v>
      </c>
    </row>
    <row r="7353" spans="1:10" x14ac:dyDescent="0.25">
      <c r="A7353">
        <f t="shared" si="1031"/>
        <v>0.7350000486746745</v>
      </c>
      <c r="B7353" s="2">
        <f t="shared" si="1035"/>
        <v>73.500000000000696</v>
      </c>
      <c r="C7353" s="428">
        <f t="shared" si="1032"/>
        <v>73.5</v>
      </c>
      <c r="D7353" s="425">
        <f t="shared" si="1027"/>
        <v>0.73500004867466751</v>
      </c>
      <c r="E7353" s="433">
        <f t="shared" si="1033"/>
        <v>73.5</v>
      </c>
      <c r="F7353" s="430">
        <f t="shared" si="1028"/>
        <v>0.73798574823100116</v>
      </c>
      <c r="G7353" s="439">
        <f t="shared" si="1034"/>
        <v>73.5</v>
      </c>
      <c r="H7353" s="435">
        <f t="shared" si="1029"/>
        <v>0.73798574823100116</v>
      </c>
      <c r="I7353" s="577">
        <f t="shared" si="1034"/>
        <v>73.5</v>
      </c>
      <c r="J7353" s="573">
        <f t="shared" si="1030"/>
        <v>1.1006307129798902</v>
      </c>
    </row>
    <row r="7354" spans="1:10" x14ac:dyDescent="0.25">
      <c r="A7354">
        <f t="shared" si="1031"/>
        <v>0.73510004859719691</v>
      </c>
      <c r="B7354" s="2">
        <f t="shared" si="1035"/>
        <v>73.510000000000701</v>
      </c>
      <c r="C7354" s="428">
        <f t="shared" si="1032"/>
        <v>73.510000000000005</v>
      </c>
      <c r="D7354" s="425">
        <f t="shared" si="1027"/>
        <v>0.73510004859719014</v>
      </c>
      <c r="E7354" s="433">
        <f t="shared" si="1033"/>
        <v>73.510000000000005</v>
      </c>
      <c r="F7354" s="430">
        <f t="shared" si="1028"/>
        <v>0.73808442688886577</v>
      </c>
      <c r="G7354" s="439">
        <f t="shared" si="1034"/>
        <v>73.510000000000005</v>
      </c>
      <c r="H7354" s="435">
        <f t="shared" si="1029"/>
        <v>0.73808442688886577</v>
      </c>
      <c r="I7354" s="577">
        <f t="shared" si="1034"/>
        <v>73.510000000000005</v>
      </c>
      <c r="J7354" s="573">
        <f t="shared" si="1030"/>
        <v>1.1007173448868413</v>
      </c>
    </row>
    <row r="7355" spans="1:10" x14ac:dyDescent="0.25">
      <c r="A7355">
        <f t="shared" si="1031"/>
        <v>0.73520004851984677</v>
      </c>
      <c r="B7355" s="2">
        <f t="shared" si="1035"/>
        <v>73.520000000000707</v>
      </c>
      <c r="C7355" s="428">
        <f t="shared" si="1032"/>
        <v>73.52</v>
      </c>
      <c r="D7355" s="425">
        <f t="shared" si="1027"/>
        <v>0.73520004851983956</v>
      </c>
      <c r="E7355" s="433">
        <f t="shared" si="1033"/>
        <v>73.52</v>
      </c>
      <c r="F7355" s="430">
        <f t="shared" si="1028"/>
        <v>0.7381831061798142</v>
      </c>
      <c r="G7355" s="439">
        <f t="shared" si="1034"/>
        <v>73.52</v>
      </c>
      <c r="H7355" s="435">
        <f t="shared" si="1029"/>
        <v>0.7381831061798142</v>
      </c>
      <c r="I7355" s="577">
        <f t="shared" si="1034"/>
        <v>73.52</v>
      </c>
      <c r="J7355" s="573">
        <f t="shared" si="1030"/>
        <v>1.1008039777712781</v>
      </c>
    </row>
    <row r="7356" spans="1:10" x14ac:dyDescent="0.25">
      <c r="A7356">
        <f t="shared" si="1031"/>
        <v>0.73530004844262342</v>
      </c>
      <c r="B7356" s="2">
        <f t="shared" si="1035"/>
        <v>73.530000000000712</v>
      </c>
      <c r="C7356" s="428">
        <f t="shared" si="1032"/>
        <v>73.53</v>
      </c>
      <c r="D7356" s="425">
        <f t="shared" si="1027"/>
        <v>0.73530004844261632</v>
      </c>
      <c r="E7356" s="433">
        <f t="shared" si="1033"/>
        <v>73.53</v>
      </c>
      <c r="F7356" s="430">
        <f t="shared" si="1028"/>
        <v>0.73828178610352457</v>
      </c>
      <c r="G7356" s="439">
        <f t="shared" si="1034"/>
        <v>73.53</v>
      </c>
      <c r="H7356" s="435">
        <f t="shared" si="1029"/>
        <v>0.73828178610352457</v>
      </c>
      <c r="I7356" s="577">
        <f t="shared" si="1034"/>
        <v>73.53</v>
      </c>
      <c r="J7356" s="573">
        <f t="shared" si="1030"/>
        <v>1.1008906116330932</v>
      </c>
    </row>
    <row r="7357" spans="1:10" x14ac:dyDescent="0.25">
      <c r="A7357">
        <f t="shared" si="1031"/>
        <v>0.73540004836552708</v>
      </c>
      <c r="B7357" s="2">
        <f t="shared" si="1035"/>
        <v>73.540000000000717</v>
      </c>
      <c r="C7357" s="428">
        <f t="shared" si="1032"/>
        <v>73.540000000000006</v>
      </c>
      <c r="D7357" s="425">
        <f t="shared" si="1027"/>
        <v>0.73540004836551998</v>
      </c>
      <c r="E7357" s="433">
        <f t="shared" si="1033"/>
        <v>73.540000000000006</v>
      </c>
      <c r="F7357" s="430">
        <f t="shared" si="1028"/>
        <v>0.73838046665967438</v>
      </c>
      <c r="G7357" s="439">
        <f t="shared" si="1034"/>
        <v>73.540000000000006</v>
      </c>
      <c r="H7357" s="435">
        <f t="shared" si="1029"/>
        <v>0.73838046665967438</v>
      </c>
      <c r="I7357" s="577">
        <f t="shared" si="1034"/>
        <v>73.540000000000006</v>
      </c>
      <c r="J7357" s="573">
        <f t="shared" si="1030"/>
        <v>1.1009772464721796</v>
      </c>
    </row>
    <row r="7358" spans="1:10" x14ac:dyDescent="0.25">
      <c r="A7358">
        <f t="shared" si="1031"/>
        <v>0.73550004828855731</v>
      </c>
      <c r="B7358" s="2">
        <f t="shared" si="1035"/>
        <v>73.550000000000722</v>
      </c>
      <c r="C7358" s="428">
        <f t="shared" si="1032"/>
        <v>73.55</v>
      </c>
      <c r="D7358" s="425">
        <f t="shared" si="1027"/>
        <v>0.73550004828855009</v>
      </c>
      <c r="E7358" s="433">
        <f t="shared" si="1033"/>
        <v>73.55</v>
      </c>
      <c r="F7358" s="430">
        <f t="shared" si="1028"/>
        <v>0.73847914784794133</v>
      </c>
      <c r="G7358" s="439">
        <f t="shared" si="1034"/>
        <v>73.55</v>
      </c>
      <c r="H7358" s="435">
        <f t="shared" si="1029"/>
        <v>0.73847914784794133</v>
      </c>
      <c r="I7358" s="577">
        <f t="shared" si="1034"/>
        <v>73.55</v>
      </c>
      <c r="J7358" s="573">
        <f t="shared" si="1030"/>
        <v>1.10106388228843</v>
      </c>
    </row>
    <row r="7359" spans="1:10" x14ac:dyDescent="0.25">
      <c r="A7359">
        <f t="shared" si="1031"/>
        <v>0.73560004821171399</v>
      </c>
      <c r="B7359" s="2">
        <f t="shared" si="1035"/>
        <v>73.560000000000727</v>
      </c>
      <c r="C7359" s="428">
        <f t="shared" si="1032"/>
        <v>73.56</v>
      </c>
      <c r="D7359" s="425">
        <f t="shared" si="1027"/>
        <v>0.73560004821170677</v>
      </c>
      <c r="E7359" s="433">
        <f t="shared" si="1033"/>
        <v>73.56</v>
      </c>
      <c r="F7359" s="430">
        <f t="shared" si="1028"/>
        <v>0.73857782966800378</v>
      </c>
      <c r="G7359" s="439">
        <f t="shared" si="1034"/>
        <v>73.56</v>
      </c>
      <c r="H7359" s="435">
        <f t="shared" si="1029"/>
        <v>0.73857782966800378</v>
      </c>
      <c r="I7359" s="577">
        <f t="shared" si="1034"/>
        <v>73.56</v>
      </c>
      <c r="J7359" s="573">
        <f t="shared" si="1030"/>
        <v>1.1011505190817372</v>
      </c>
    </row>
    <row r="7360" spans="1:10" x14ac:dyDescent="0.25">
      <c r="A7360">
        <f t="shared" si="1031"/>
        <v>0.73570004813499668</v>
      </c>
      <c r="B7360" s="2">
        <f t="shared" si="1035"/>
        <v>73.570000000000732</v>
      </c>
      <c r="C7360" s="428">
        <f t="shared" si="1032"/>
        <v>73.569999999999993</v>
      </c>
      <c r="D7360" s="425">
        <f t="shared" si="1027"/>
        <v>0.73570004813498924</v>
      </c>
      <c r="E7360" s="433">
        <f t="shared" si="1033"/>
        <v>73.569999999999993</v>
      </c>
      <c r="F7360" s="430">
        <f t="shared" si="1028"/>
        <v>0.73867651211953977</v>
      </c>
      <c r="G7360" s="439">
        <f t="shared" si="1034"/>
        <v>73.569999999999993</v>
      </c>
      <c r="H7360" s="435">
        <f t="shared" si="1029"/>
        <v>0.73867651211953977</v>
      </c>
      <c r="I7360" s="577">
        <f t="shared" si="1034"/>
        <v>73.569999999999993</v>
      </c>
      <c r="J7360" s="573">
        <f t="shared" si="1030"/>
        <v>1.1012371568519939</v>
      </c>
    </row>
    <row r="7361" spans="1:10" x14ac:dyDescent="0.25">
      <c r="A7361">
        <f t="shared" si="1031"/>
        <v>0.73580004805840549</v>
      </c>
      <c r="B7361" s="2">
        <f t="shared" si="1035"/>
        <v>73.580000000000737</v>
      </c>
      <c r="C7361" s="428">
        <f t="shared" si="1032"/>
        <v>73.58</v>
      </c>
      <c r="D7361" s="425">
        <f t="shared" si="1027"/>
        <v>0.73580004805839805</v>
      </c>
      <c r="E7361" s="433">
        <f t="shared" si="1033"/>
        <v>73.58</v>
      </c>
      <c r="F7361" s="430">
        <f t="shared" si="1028"/>
        <v>0.7387751952022279</v>
      </c>
      <c r="G7361" s="439">
        <f t="shared" si="1034"/>
        <v>73.58</v>
      </c>
      <c r="H7361" s="435">
        <f t="shared" si="1029"/>
        <v>0.7387751952022279</v>
      </c>
      <c r="I7361" s="577">
        <f t="shared" si="1034"/>
        <v>73.58</v>
      </c>
      <c r="J7361" s="573">
        <f t="shared" si="1030"/>
        <v>1.1013237955990933</v>
      </c>
    </row>
    <row r="7362" spans="1:10" x14ac:dyDescent="0.25">
      <c r="A7362">
        <f t="shared" si="1031"/>
        <v>0.73590004798193998</v>
      </c>
      <c r="B7362" s="2">
        <f t="shared" si="1035"/>
        <v>73.590000000000742</v>
      </c>
      <c r="C7362" s="428">
        <f t="shared" si="1032"/>
        <v>73.59</v>
      </c>
      <c r="D7362" s="425">
        <f t="shared" si="1027"/>
        <v>0.73590004798193254</v>
      </c>
      <c r="E7362" s="433">
        <f t="shared" si="1033"/>
        <v>73.59</v>
      </c>
      <c r="F7362" s="430">
        <f t="shared" si="1028"/>
        <v>0.73887387891574685</v>
      </c>
      <c r="G7362" s="439">
        <f t="shared" si="1034"/>
        <v>73.59</v>
      </c>
      <c r="H7362" s="435">
        <f t="shared" si="1029"/>
        <v>0.73887387891574685</v>
      </c>
      <c r="I7362" s="577">
        <f t="shared" si="1034"/>
        <v>73.59</v>
      </c>
      <c r="J7362" s="573">
        <f t="shared" si="1030"/>
        <v>1.1014104353229284</v>
      </c>
    </row>
    <row r="7363" spans="1:10" x14ac:dyDescent="0.25">
      <c r="A7363">
        <f t="shared" si="1031"/>
        <v>0.73600004790560003</v>
      </c>
      <c r="B7363" s="2">
        <f t="shared" si="1035"/>
        <v>73.600000000000747</v>
      </c>
      <c r="C7363" s="428">
        <f t="shared" si="1032"/>
        <v>73.599999999999994</v>
      </c>
      <c r="D7363" s="425">
        <f t="shared" ref="D7363:D7426" si="1036">(((1+C7363/100)^D$2)*C7363/100)/(((1+C7363/100)^D$2)-1)</f>
        <v>0.73600004790559259</v>
      </c>
      <c r="E7363" s="433">
        <f t="shared" si="1033"/>
        <v>73.599999999999994</v>
      </c>
      <c r="F7363" s="430">
        <f t="shared" ref="F7363:F7426" si="1037">(((1+E7363/100)^F$2)*E7363/100)/(((1+E7363/100)^F$2)-1)</f>
        <v>0.73897256325977489</v>
      </c>
      <c r="G7363" s="439">
        <f t="shared" si="1034"/>
        <v>73.599999999999994</v>
      </c>
      <c r="H7363" s="435">
        <f t="shared" ref="H7363:H7426" si="1038">(((1+G7363/100)^H$2)*G7363/100)/(((1+G7363/100)^H$2)-1)</f>
        <v>0.73897256325977489</v>
      </c>
      <c r="I7363" s="577">
        <f t="shared" si="1034"/>
        <v>73.599999999999994</v>
      </c>
      <c r="J7363" s="573">
        <f t="shared" ref="J7363:J7426" si="1039">(((1+I7363/100)^J$2)*I7363/100)/(((1+I7363/100)^J$2)-1)</f>
        <v>1.1014970760233918</v>
      </c>
    </row>
    <row r="7364" spans="1:10" x14ac:dyDescent="0.25">
      <c r="A7364">
        <f t="shared" si="1031"/>
        <v>0.73610004782938543</v>
      </c>
      <c r="B7364" s="2">
        <f t="shared" si="1035"/>
        <v>73.610000000000753</v>
      </c>
      <c r="C7364" s="428">
        <f t="shared" si="1032"/>
        <v>73.61</v>
      </c>
      <c r="D7364" s="425">
        <f t="shared" si="1036"/>
        <v>0.73610004782937799</v>
      </c>
      <c r="E7364" s="433">
        <f t="shared" si="1033"/>
        <v>73.61</v>
      </c>
      <c r="F7364" s="430">
        <f t="shared" si="1037"/>
        <v>0.73907124823399151</v>
      </c>
      <c r="G7364" s="439">
        <f t="shared" si="1034"/>
        <v>73.61</v>
      </c>
      <c r="H7364" s="435">
        <f t="shared" si="1038"/>
        <v>0.73907124823399151</v>
      </c>
      <c r="I7364" s="577">
        <f t="shared" si="1034"/>
        <v>73.61</v>
      </c>
      <c r="J7364" s="573">
        <f t="shared" si="1039"/>
        <v>1.1015837177003764</v>
      </c>
    </row>
    <row r="7365" spans="1:10" x14ac:dyDescent="0.25">
      <c r="A7365">
        <f t="shared" ref="A7365:A7428" si="1040">(((1+B7365/100)^A$2)*B7365/100)/(((1+B7365/100)^A$2)-1)</f>
        <v>0.73620004775329617</v>
      </c>
      <c r="B7365" s="2">
        <f t="shared" si="1035"/>
        <v>73.620000000000758</v>
      </c>
      <c r="C7365" s="428">
        <f t="shared" si="1032"/>
        <v>73.62</v>
      </c>
      <c r="D7365" s="425">
        <f t="shared" si="1036"/>
        <v>0.73620004775328851</v>
      </c>
      <c r="E7365" s="433">
        <f t="shared" si="1033"/>
        <v>73.62</v>
      </c>
      <c r="F7365" s="430">
        <f t="shared" si="1037"/>
        <v>0.73916993383807561</v>
      </c>
      <c r="G7365" s="439">
        <f t="shared" si="1034"/>
        <v>73.62</v>
      </c>
      <c r="H7365" s="435">
        <f t="shared" si="1038"/>
        <v>0.73916993383807561</v>
      </c>
      <c r="I7365" s="577">
        <f t="shared" si="1034"/>
        <v>73.62</v>
      </c>
      <c r="J7365" s="573">
        <f t="shared" si="1039"/>
        <v>1.1016703603537754</v>
      </c>
    </row>
    <row r="7366" spans="1:10" x14ac:dyDescent="0.25">
      <c r="A7366">
        <f t="shared" si="1040"/>
        <v>0.73630004767733148</v>
      </c>
      <c r="B7366" s="2">
        <f t="shared" si="1035"/>
        <v>73.630000000000763</v>
      </c>
      <c r="C7366" s="428">
        <f t="shared" ref="C7366:C7429" si="1041">ROUND(C7365+0.01,2)</f>
        <v>73.63</v>
      </c>
      <c r="D7366" s="425">
        <f t="shared" si="1036"/>
        <v>0.73630004767732404</v>
      </c>
      <c r="E7366" s="433">
        <f t="shared" ref="E7366:E7429" si="1042">ROUND(E7365+0.01,2)</f>
        <v>73.63</v>
      </c>
      <c r="F7366" s="430">
        <f t="shared" si="1037"/>
        <v>0.73926862007170613</v>
      </c>
      <c r="G7366" s="439">
        <f t="shared" ref="G7366:I7429" si="1043">ROUND(G7365+0.01,2)</f>
        <v>73.63</v>
      </c>
      <c r="H7366" s="435">
        <f t="shared" si="1038"/>
        <v>0.73926862007170613</v>
      </c>
      <c r="I7366" s="577">
        <f t="shared" si="1043"/>
        <v>73.63</v>
      </c>
      <c r="J7366" s="573">
        <f t="shared" si="1039"/>
        <v>1.1017570039834812</v>
      </c>
    </row>
    <row r="7367" spans="1:10" x14ac:dyDescent="0.25">
      <c r="A7367">
        <f t="shared" si="1040"/>
        <v>0.73640004760149169</v>
      </c>
      <c r="B7367" s="2">
        <f t="shared" si="1035"/>
        <v>73.640000000000768</v>
      </c>
      <c r="C7367" s="428">
        <f t="shared" si="1041"/>
        <v>73.64</v>
      </c>
      <c r="D7367" s="425">
        <f t="shared" si="1036"/>
        <v>0.73640004760148403</v>
      </c>
      <c r="E7367" s="433">
        <f t="shared" si="1042"/>
        <v>73.64</v>
      </c>
      <c r="F7367" s="430">
        <f t="shared" si="1037"/>
        <v>0.73936730693456298</v>
      </c>
      <c r="G7367" s="439">
        <f t="shared" si="1043"/>
        <v>73.64</v>
      </c>
      <c r="H7367" s="435">
        <f t="shared" si="1038"/>
        <v>0.73936730693456298</v>
      </c>
      <c r="I7367" s="577">
        <f t="shared" si="1043"/>
        <v>73.64</v>
      </c>
      <c r="J7367" s="573">
        <f t="shared" si="1039"/>
        <v>1.1018436485893874</v>
      </c>
    </row>
    <row r="7368" spans="1:10" x14ac:dyDescent="0.25">
      <c r="A7368">
        <f t="shared" si="1040"/>
        <v>0.73650004752577647</v>
      </c>
      <c r="B7368" s="2">
        <f t="shared" si="1035"/>
        <v>73.650000000000773</v>
      </c>
      <c r="C7368" s="428">
        <f t="shared" si="1041"/>
        <v>73.650000000000006</v>
      </c>
      <c r="D7368" s="425">
        <f t="shared" si="1036"/>
        <v>0.73650004752576881</v>
      </c>
      <c r="E7368" s="433">
        <f t="shared" si="1042"/>
        <v>73.650000000000006</v>
      </c>
      <c r="F7368" s="430">
        <f t="shared" si="1037"/>
        <v>0.73946599442632566</v>
      </c>
      <c r="G7368" s="439">
        <f t="shared" si="1043"/>
        <v>73.650000000000006</v>
      </c>
      <c r="H7368" s="435">
        <f t="shared" si="1038"/>
        <v>0.73946599442632566</v>
      </c>
      <c r="I7368" s="577">
        <f t="shared" si="1043"/>
        <v>73.650000000000006</v>
      </c>
      <c r="J7368" s="573">
        <f t="shared" si="1039"/>
        <v>1.1019302941713869</v>
      </c>
    </row>
    <row r="7369" spans="1:10" x14ac:dyDescent="0.25">
      <c r="A7369">
        <f t="shared" si="1040"/>
        <v>0.73660004745018526</v>
      </c>
      <c r="B7369" s="2">
        <f t="shared" si="1035"/>
        <v>73.660000000000778</v>
      </c>
      <c r="C7369" s="428">
        <f t="shared" si="1041"/>
        <v>73.66</v>
      </c>
      <c r="D7369" s="425">
        <f t="shared" si="1036"/>
        <v>0.73660004745017749</v>
      </c>
      <c r="E7369" s="433">
        <f t="shared" si="1042"/>
        <v>73.66</v>
      </c>
      <c r="F7369" s="430">
        <f t="shared" si="1037"/>
        <v>0.73956468254667374</v>
      </c>
      <c r="G7369" s="439">
        <f t="shared" si="1043"/>
        <v>73.66</v>
      </c>
      <c r="H7369" s="435">
        <f t="shared" si="1038"/>
        <v>0.73956468254667374</v>
      </c>
      <c r="I7369" s="577">
        <f t="shared" si="1043"/>
        <v>73.66</v>
      </c>
      <c r="J7369" s="573">
        <f t="shared" si="1039"/>
        <v>1.1020169407293723</v>
      </c>
    </row>
    <row r="7370" spans="1:10" x14ac:dyDescent="0.25">
      <c r="A7370">
        <f t="shared" si="1040"/>
        <v>0.73670004737471839</v>
      </c>
      <c r="B7370" s="2">
        <f t="shared" si="1035"/>
        <v>73.670000000000783</v>
      </c>
      <c r="C7370" s="428">
        <f t="shared" si="1041"/>
        <v>73.67</v>
      </c>
      <c r="D7370" s="425">
        <f t="shared" si="1036"/>
        <v>0.73670004737471051</v>
      </c>
      <c r="E7370" s="433">
        <f t="shared" si="1042"/>
        <v>73.67</v>
      </c>
      <c r="F7370" s="430">
        <f t="shared" si="1037"/>
        <v>0.73966337129528736</v>
      </c>
      <c r="G7370" s="439">
        <f t="shared" si="1043"/>
        <v>73.67</v>
      </c>
      <c r="H7370" s="435">
        <f t="shared" si="1038"/>
        <v>0.73966337129528736</v>
      </c>
      <c r="I7370" s="577">
        <f t="shared" si="1043"/>
        <v>73.67</v>
      </c>
      <c r="J7370" s="573">
        <f t="shared" si="1039"/>
        <v>1.1021035882632368</v>
      </c>
    </row>
    <row r="7371" spans="1:10" x14ac:dyDescent="0.25">
      <c r="A7371">
        <f t="shared" si="1040"/>
        <v>0.73680004729937509</v>
      </c>
      <c r="B7371" s="2">
        <f t="shared" si="1035"/>
        <v>73.680000000000788</v>
      </c>
      <c r="C7371" s="428">
        <f t="shared" si="1041"/>
        <v>73.680000000000007</v>
      </c>
      <c r="D7371" s="425">
        <f t="shared" si="1036"/>
        <v>0.73680004729936743</v>
      </c>
      <c r="E7371" s="433">
        <f t="shared" si="1042"/>
        <v>73.680000000000007</v>
      </c>
      <c r="F7371" s="430">
        <f t="shared" si="1037"/>
        <v>0.7397620606718468</v>
      </c>
      <c r="G7371" s="439">
        <f t="shared" si="1043"/>
        <v>73.680000000000007</v>
      </c>
      <c r="H7371" s="435">
        <f t="shared" si="1038"/>
        <v>0.7397620606718468</v>
      </c>
      <c r="I7371" s="577">
        <f t="shared" si="1043"/>
        <v>73.680000000000007</v>
      </c>
      <c r="J7371" s="573">
        <f t="shared" si="1039"/>
        <v>1.1021902367728733</v>
      </c>
    </row>
    <row r="7372" spans="1:10" x14ac:dyDescent="0.25">
      <c r="A7372">
        <f t="shared" si="1040"/>
        <v>0.7369000472241557</v>
      </c>
      <c r="B7372" s="2">
        <f t="shared" si="1035"/>
        <v>73.690000000000794</v>
      </c>
      <c r="C7372" s="428">
        <f t="shared" si="1041"/>
        <v>73.69</v>
      </c>
      <c r="D7372" s="425">
        <f t="shared" si="1036"/>
        <v>0.73690004722414781</v>
      </c>
      <c r="E7372" s="433">
        <f t="shared" si="1042"/>
        <v>73.69</v>
      </c>
      <c r="F7372" s="430">
        <f t="shared" si="1037"/>
        <v>0.73986075067603174</v>
      </c>
      <c r="G7372" s="439">
        <f t="shared" si="1043"/>
        <v>73.69</v>
      </c>
      <c r="H7372" s="435">
        <f t="shared" si="1038"/>
        <v>0.73986075067603174</v>
      </c>
      <c r="I7372" s="577">
        <f t="shared" si="1043"/>
        <v>73.69</v>
      </c>
      <c r="J7372" s="573">
        <f t="shared" si="1039"/>
        <v>1.1022768862581753</v>
      </c>
    </row>
    <row r="7373" spans="1:10" x14ac:dyDescent="0.25">
      <c r="A7373">
        <f t="shared" si="1040"/>
        <v>0.73700004714905964</v>
      </c>
      <c r="B7373" s="2">
        <f t="shared" si="1035"/>
        <v>73.700000000000799</v>
      </c>
      <c r="C7373" s="428">
        <f t="shared" si="1041"/>
        <v>73.7</v>
      </c>
      <c r="D7373" s="425">
        <f t="shared" si="1036"/>
        <v>0.73700004714905176</v>
      </c>
      <c r="E7373" s="433">
        <f t="shared" si="1042"/>
        <v>73.7</v>
      </c>
      <c r="F7373" s="430">
        <f t="shared" si="1037"/>
        <v>0.73995944130752322</v>
      </c>
      <c r="G7373" s="439">
        <f t="shared" si="1043"/>
        <v>73.7</v>
      </c>
      <c r="H7373" s="435">
        <f t="shared" si="1038"/>
        <v>0.73995944130752322</v>
      </c>
      <c r="I7373" s="577">
        <f t="shared" si="1043"/>
        <v>73.7</v>
      </c>
      <c r="J7373" s="573">
        <f t="shared" si="1039"/>
        <v>1.1023635367190352</v>
      </c>
    </row>
    <row r="7374" spans="1:10" x14ac:dyDescent="0.25">
      <c r="A7374">
        <f t="shared" si="1040"/>
        <v>0.73710004707408683</v>
      </c>
      <c r="B7374" s="2">
        <f t="shared" si="1035"/>
        <v>73.710000000000804</v>
      </c>
      <c r="C7374" s="428">
        <f t="shared" si="1041"/>
        <v>73.709999999999994</v>
      </c>
      <c r="D7374" s="425">
        <f t="shared" si="1036"/>
        <v>0.73710004707407872</v>
      </c>
      <c r="E7374" s="433">
        <f t="shared" si="1042"/>
        <v>73.709999999999994</v>
      </c>
      <c r="F7374" s="430">
        <f t="shared" si="1037"/>
        <v>0.74005813256600173</v>
      </c>
      <c r="G7374" s="439">
        <f t="shared" si="1043"/>
        <v>73.709999999999994</v>
      </c>
      <c r="H7374" s="435">
        <f t="shared" si="1038"/>
        <v>0.74005813256600173</v>
      </c>
      <c r="I7374" s="577">
        <f t="shared" si="1043"/>
        <v>73.709999999999994</v>
      </c>
      <c r="J7374" s="573">
        <f t="shared" si="1039"/>
        <v>1.102450188155347</v>
      </c>
    </row>
    <row r="7375" spans="1:10" x14ac:dyDescent="0.25">
      <c r="A7375">
        <f t="shared" si="1040"/>
        <v>0.73720004699923702</v>
      </c>
      <c r="B7375" s="2">
        <f t="shared" si="1035"/>
        <v>73.720000000000809</v>
      </c>
      <c r="C7375" s="428">
        <f t="shared" si="1041"/>
        <v>73.72</v>
      </c>
      <c r="D7375" s="425">
        <f t="shared" si="1036"/>
        <v>0.73720004699922892</v>
      </c>
      <c r="E7375" s="433">
        <f t="shared" si="1042"/>
        <v>73.72</v>
      </c>
      <c r="F7375" s="430">
        <f t="shared" si="1037"/>
        <v>0.74015682445114805</v>
      </c>
      <c r="G7375" s="439">
        <f t="shared" si="1043"/>
        <v>73.72</v>
      </c>
      <c r="H7375" s="435">
        <f t="shared" si="1038"/>
        <v>0.74015682445114805</v>
      </c>
      <c r="I7375" s="577">
        <f t="shared" si="1043"/>
        <v>73.72</v>
      </c>
      <c r="J7375" s="573">
        <f t="shared" si="1039"/>
        <v>1.1025368405670026</v>
      </c>
    </row>
    <row r="7376" spans="1:10" x14ac:dyDescent="0.25">
      <c r="A7376">
        <f t="shared" si="1040"/>
        <v>0.73730004692451012</v>
      </c>
      <c r="B7376" s="2">
        <f t="shared" si="1035"/>
        <v>73.730000000000814</v>
      </c>
      <c r="C7376" s="428">
        <f t="shared" si="1041"/>
        <v>73.73</v>
      </c>
      <c r="D7376" s="425">
        <f t="shared" si="1036"/>
        <v>0.73730004692450202</v>
      </c>
      <c r="E7376" s="433">
        <f t="shared" si="1042"/>
        <v>73.73</v>
      </c>
      <c r="F7376" s="430">
        <f t="shared" si="1037"/>
        <v>0.74025551696264302</v>
      </c>
      <c r="G7376" s="439">
        <f t="shared" si="1043"/>
        <v>73.73</v>
      </c>
      <c r="H7376" s="435">
        <f t="shared" si="1038"/>
        <v>0.74025551696264302</v>
      </c>
      <c r="I7376" s="577">
        <f t="shared" si="1043"/>
        <v>73.73</v>
      </c>
      <c r="J7376" s="573">
        <f t="shared" si="1039"/>
        <v>1.1026234939538961</v>
      </c>
    </row>
    <row r="7377" spans="1:10" x14ac:dyDescent="0.25">
      <c r="A7377">
        <f t="shared" si="1040"/>
        <v>0.73740004684990579</v>
      </c>
      <c r="B7377" s="2">
        <f t="shared" si="1035"/>
        <v>73.740000000000819</v>
      </c>
      <c r="C7377" s="428">
        <f t="shared" si="1041"/>
        <v>73.739999999999995</v>
      </c>
      <c r="D7377" s="425">
        <f t="shared" si="1036"/>
        <v>0.73740004684989746</v>
      </c>
      <c r="E7377" s="433">
        <f t="shared" si="1042"/>
        <v>73.739999999999995</v>
      </c>
      <c r="F7377" s="430">
        <f t="shared" si="1037"/>
        <v>0.740354210100168</v>
      </c>
      <c r="G7377" s="439">
        <f t="shared" si="1043"/>
        <v>73.739999999999995</v>
      </c>
      <c r="H7377" s="435">
        <f t="shared" si="1038"/>
        <v>0.740354210100168</v>
      </c>
      <c r="I7377" s="577">
        <f t="shared" si="1043"/>
        <v>73.739999999999995</v>
      </c>
      <c r="J7377" s="573">
        <f t="shared" si="1039"/>
        <v>1.1027101483159201</v>
      </c>
    </row>
    <row r="7378" spans="1:10" x14ac:dyDescent="0.25">
      <c r="A7378">
        <f t="shared" si="1040"/>
        <v>0.7375000467754238</v>
      </c>
      <c r="B7378" s="2">
        <f t="shared" si="1035"/>
        <v>73.750000000000824</v>
      </c>
      <c r="C7378" s="428">
        <f t="shared" si="1041"/>
        <v>73.75</v>
      </c>
      <c r="D7378" s="425">
        <f t="shared" si="1036"/>
        <v>0.73750004677541547</v>
      </c>
      <c r="E7378" s="433">
        <f t="shared" si="1042"/>
        <v>73.75</v>
      </c>
      <c r="F7378" s="430">
        <f t="shared" si="1037"/>
        <v>0.74045290386340401</v>
      </c>
      <c r="G7378" s="439">
        <f t="shared" si="1043"/>
        <v>73.75</v>
      </c>
      <c r="H7378" s="435">
        <f t="shared" si="1038"/>
        <v>0.74045290386340401</v>
      </c>
      <c r="I7378" s="577">
        <f t="shared" si="1043"/>
        <v>73.75</v>
      </c>
      <c r="J7378" s="573">
        <f t="shared" si="1039"/>
        <v>1.1027968036529681</v>
      </c>
    </row>
    <row r="7379" spans="1:10" x14ac:dyDescent="0.25">
      <c r="A7379">
        <f t="shared" si="1040"/>
        <v>0.73760004670106405</v>
      </c>
      <c r="B7379" s="2">
        <f t="shared" si="1035"/>
        <v>73.760000000000829</v>
      </c>
      <c r="C7379" s="428">
        <f t="shared" si="1041"/>
        <v>73.760000000000005</v>
      </c>
      <c r="D7379" s="425">
        <f t="shared" si="1036"/>
        <v>0.73760004670105572</v>
      </c>
      <c r="E7379" s="433">
        <f t="shared" si="1042"/>
        <v>73.760000000000005</v>
      </c>
      <c r="F7379" s="430">
        <f t="shared" si="1037"/>
        <v>0.74055159825203276</v>
      </c>
      <c r="G7379" s="439">
        <f t="shared" si="1043"/>
        <v>73.760000000000005</v>
      </c>
      <c r="H7379" s="435">
        <f t="shared" si="1038"/>
        <v>0.74055159825203276</v>
      </c>
      <c r="I7379" s="577">
        <f t="shared" si="1043"/>
        <v>73.760000000000005</v>
      </c>
      <c r="J7379" s="573">
        <f t="shared" si="1039"/>
        <v>1.1028834599649329</v>
      </c>
    </row>
    <row r="7380" spans="1:10" x14ac:dyDescent="0.25">
      <c r="A7380">
        <f t="shared" si="1040"/>
        <v>0.73770004662682631</v>
      </c>
      <c r="B7380" s="2">
        <f t="shared" si="1035"/>
        <v>73.770000000000834</v>
      </c>
      <c r="C7380" s="428">
        <f t="shared" si="1041"/>
        <v>73.77</v>
      </c>
      <c r="D7380" s="425">
        <f t="shared" si="1036"/>
        <v>0.73770004662681776</v>
      </c>
      <c r="E7380" s="433">
        <f t="shared" si="1042"/>
        <v>73.77</v>
      </c>
      <c r="F7380" s="430">
        <f t="shared" si="1037"/>
        <v>0.74065029326573573</v>
      </c>
      <c r="G7380" s="439">
        <f t="shared" si="1043"/>
        <v>73.77</v>
      </c>
      <c r="H7380" s="435">
        <f t="shared" si="1038"/>
        <v>0.74065029326573573</v>
      </c>
      <c r="I7380" s="577">
        <f t="shared" si="1043"/>
        <v>73.77</v>
      </c>
      <c r="J7380" s="573">
        <f t="shared" si="1039"/>
        <v>1.1029701172517077</v>
      </c>
    </row>
    <row r="7381" spans="1:10" x14ac:dyDescent="0.25">
      <c r="A7381">
        <f t="shared" si="1040"/>
        <v>0.73780004655271025</v>
      </c>
      <c r="B7381" s="2">
        <f t="shared" si="1035"/>
        <v>73.78000000000084</v>
      </c>
      <c r="C7381" s="428">
        <f t="shared" si="1041"/>
        <v>73.78</v>
      </c>
      <c r="D7381" s="425">
        <f t="shared" si="1036"/>
        <v>0.73780004655270193</v>
      </c>
      <c r="E7381" s="433">
        <f t="shared" si="1042"/>
        <v>73.78</v>
      </c>
      <c r="F7381" s="430">
        <f t="shared" si="1037"/>
        <v>0.74074898890419505</v>
      </c>
      <c r="G7381" s="439">
        <f t="shared" si="1043"/>
        <v>73.78</v>
      </c>
      <c r="H7381" s="435">
        <f t="shared" si="1038"/>
        <v>0.74074898890419505</v>
      </c>
      <c r="I7381" s="577">
        <f t="shared" si="1043"/>
        <v>73.78</v>
      </c>
      <c r="J7381" s="573">
        <f t="shared" si="1039"/>
        <v>1.1030567755131857</v>
      </c>
    </row>
    <row r="7382" spans="1:10" x14ac:dyDescent="0.25">
      <c r="A7382">
        <f t="shared" si="1040"/>
        <v>0.73790004647871588</v>
      </c>
      <c r="B7382" s="2">
        <f t="shared" si="1035"/>
        <v>73.790000000000845</v>
      </c>
      <c r="C7382" s="428">
        <f t="shared" si="1041"/>
        <v>73.790000000000006</v>
      </c>
      <c r="D7382" s="425">
        <f t="shared" si="1036"/>
        <v>0.73790004647870744</v>
      </c>
      <c r="E7382" s="433">
        <f t="shared" si="1042"/>
        <v>73.790000000000006</v>
      </c>
      <c r="F7382" s="430">
        <f t="shared" si="1037"/>
        <v>0.74084768516709232</v>
      </c>
      <c r="G7382" s="439">
        <f t="shared" si="1043"/>
        <v>73.790000000000006</v>
      </c>
      <c r="H7382" s="435">
        <f t="shared" si="1038"/>
        <v>0.74084768516709232</v>
      </c>
      <c r="I7382" s="577">
        <f t="shared" si="1043"/>
        <v>73.790000000000006</v>
      </c>
      <c r="J7382" s="573">
        <f t="shared" si="1039"/>
        <v>1.1031434347492604</v>
      </c>
    </row>
    <row r="7383" spans="1:10" x14ac:dyDescent="0.25">
      <c r="A7383">
        <f t="shared" si="1040"/>
        <v>0.73800004640484262</v>
      </c>
      <c r="B7383" s="2">
        <f t="shared" si="1035"/>
        <v>73.80000000000085</v>
      </c>
      <c r="C7383" s="428">
        <f t="shared" si="1041"/>
        <v>73.8</v>
      </c>
      <c r="D7383" s="425">
        <f t="shared" si="1036"/>
        <v>0.73800004640483419</v>
      </c>
      <c r="E7383" s="433">
        <f t="shared" si="1042"/>
        <v>73.8</v>
      </c>
      <c r="F7383" s="430">
        <f t="shared" si="1037"/>
        <v>0.74094638205410968</v>
      </c>
      <c r="G7383" s="439">
        <f t="shared" si="1043"/>
        <v>73.8</v>
      </c>
      <c r="H7383" s="435">
        <f t="shared" si="1038"/>
        <v>0.74094638205410968</v>
      </c>
      <c r="I7383" s="577">
        <f t="shared" si="1043"/>
        <v>73.8</v>
      </c>
      <c r="J7383" s="573">
        <f t="shared" si="1039"/>
        <v>1.1032300949598248</v>
      </c>
    </row>
    <row r="7384" spans="1:10" x14ac:dyDescent="0.25">
      <c r="A7384">
        <f t="shared" si="1040"/>
        <v>0.73810004633109083</v>
      </c>
      <c r="B7384" s="2">
        <f t="shared" si="1035"/>
        <v>73.810000000000855</v>
      </c>
      <c r="C7384" s="428">
        <f t="shared" si="1041"/>
        <v>73.81</v>
      </c>
      <c r="D7384" s="425">
        <f t="shared" si="1036"/>
        <v>0.73810004633108239</v>
      </c>
      <c r="E7384" s="433">
        <f t="shared" si="1042"/>
        <v>73.81</v>
      </c>
      <c r="F7384" s="430">
        <f t="shared" si="1037"/>
        <v>0.74104507956492982</v>
      </c>
      <c r="G7384" s="439">
        <f t="shared" si="1043"/>
        <v>73.81</v>
      </c>
      <c r="H7384" s="435">
        <f t="shared" si="1038"/>
        <v>0.74104507956492982</v>
      </c>
      <c r="I7384" s="577">
        <f t="shared" si="1043"/>
        <v>73.81</v>
      </c>
      <c r="J7384" s="573">
        <f t="shared" si="1039"/>
        <v>1.1033167561447721</v>
      </c>
    </row>
    <row r="7385" spans="1:10" x14ac:dyDescent="0.25">
      <c r="A7385">
        <f t="shared" si="1040"/>
        <v>0.73820004625745983</v>
      </c>
      <c r="B7385" s="2">
        <f t="shared" si="1035"/>
        <v>73.82000000000086</v>
      </c>
      <c r="C7385" s="428">
        <f t="shared" si="1041"/>
        <v>73.819999999999993</v>
      </c>
      <c r="D7385" s="425">
        <f t="shared" si="1036"/>
        <v>0.73820004625745139</v>
      </c>
      <c r="E7385" s="433">
        <f t="shared" si="1042"/>
        <v>73.819999999999993</v>
      </c>
      <c r="F7385" s="430">
        <f t="shared" si="1037"/>
        <v>0.74114377769923478</v>
      </c>
      <c r="G7385" s="439">
        <f t="shared" si="1043"/>
        <v>73.819999999999993</v>
      </c>
      <c r="H7385" s="435">
        <f t="shared" si="1038"/>
        <v>0.74114377769923478</v>
      </c>
      <c r="I7385" s="577">
        <f t="shared" si="1043"/>
        <v>73.819999999999993</v>
      </c>
      <c r="J7385" s="573">
        <f t="shared" si="1039"/>
        <v>1.1034034183039951</v>
      </c>
    </row>
    <row r="7386" spans="1:10" x14ac:dyDescent="0.25">
      <c r="A7386">
        <f t="shared" si="1040"/>
        <v>0.73830004618394973</v>
      </c>
      <c r="B7386" s="2">
        <f t="shared" si="1035"/>
        <v>73.830000000000865</v>
      </c>
      <c r="C7386" s="428">
        <f t="shared" si="1041"/>
        <v>73.83</v>
      </c>
      <c r="D7386" s="425">
        <f t="shared" si="1036"/>
        <v>0.73830004618394107</v>
      </c>
      <c r="E7386" s="433">
        <f t="shared" si="1042"/>
        <v>73.83</v>
      </c>
      <c r="F7386" s="430">
        <f t="shared" si="1037"/>
        <v>0.74124247645670771</v>
      </c>
      <c r="G7386" s="439">
        <f t="shared" si="1043"/>
        <v>73.83</v>
      </c>
      <c r="H7386" s="435">
        <f t="shared" si="1038"/>
        <v>0.74124247645670771</v>
      </c>
      <c r="I7386" s="577">
        <f t="shared" si="1043"/>
        <v>73.83</v>
      </c>
      <c r="J7386" s="573">
        <f t="shared" si="1039"/>
        <v>1.1034900814373882</v>
      </c>
    </row>
    <row r="7387" spans="1:10" x14ac:dyDescent="0.25">
      <c r="A7387">
        <f t="shared" si="1040"/>
        <v>0.73840004611056009</v>
      </c>
      <c r="B7387" s="2">
        <f t="shared" si="1035"/>
        <v>73.84000000000087</v>
      </c>
      <c r="C7387" s="428">
        <f t="shared" si="1041"/>
        <v>73.84</v>
      </c>
      <c r="D7387" s="425">
        <f t="shared" si="1036"/>
        <v>0.73840004611055143</v>
      </c>
      <c r="E7387" s="433">
        <f t="shared" si="1042"/>
        <v>73.84</v>
      </c>
      <c r="F7387" s="430">
        <f t="shared" si="1037"/>
        <v>0.74134117583703096</v>
      </c>
      <c r="G7387" s="439">
        <f t="shared" si="1043"/>
        <v>73.84</v>
      </c>
      <c r="H7387" s="435">
        <f t="shared" si="1038"/>
        <v>0.74134117583703096</v>
      </c>
      <c r="I7387" s="577">
        <f t="shared" si="1043"/>
        <v>73.84</v>
      </c>
      <c r="J7387" s="573">
        <f t="shared" si="1039"/>
        <v>1.1035767455448438</v>
      </c>
    </row>
    <row r="7388" spans="1:10" x14ac:dyDescent="0.25">
      <c r="A7388">
        <f t="shared" si="1040"/>
        <v>0.7385000460372908</v>
      </c>
      <c r="B7388" s="2">
        <f t="shared" si="1035"/>
        <v>73.850000000000875</v>
      </c>
      <c r="C7388" s="428">
        <f t="shared" si="1041"/>
        <v>73.849999999999994</v>
      </c>
      <c r="D7388" s="425">
        <f t="shared" si="1036"/>
        <v>0.73850004603728203</v>
      </c>
      <c r="E7388" s="433">
        <f t="shared" si="1042"/>
        <v>73.849999999999994</v>
      </c>
      <c r="F7388" s="430">
        <f t="shared" si="1037"/>
        <v>0.74143987583988769</v>
      </c>
      <c r="G7388" s="439">
        <f t="shared" si="1043"/>
        <v>73.849999999999994</v>
      </c>
      <c r="H7388" s="435">
        <f t="shared" si="1038"/>
        <v>0.74143987583988769</v>
      </c>
      <c r="I7388" s="577">
        <f t="shared" si="1043"/>
        <v>73.849999999999994</v>
      </c>
      <c r="J7388" s="573">
        <f t="shared" si="1039"/>
        <v>1.1036634106262551</v>
      </c>
    </row>
    <row r="7389" spans="1:10" x14ac:dyDescent="0.25">
      <c r="A7389">
        <f t="shared" si="1040"/>
        <v>0.73860004596414175</v>
      </c>
      <c r="B7389" s="2">
        <f t="shared" si="1035"/>
        <v>73.860000000000881</v>
      </c>
      <c r="C7389" s="428">
        <f t="shared" si="1041"/>
        <v>73.86</v>
      </c>
      <c r="D7389" s="425">
        <f t="shared" si="1036"/>
        <v>0.73860004596413287</v>
      </c>
      <c r="E7389" s="433">
        <f t="shared" si="1042"/>
        <v>73.86</v>
      </c>
      <c r="F7389" s="430">
        <f t="shared" si="1037"/>
        <v>0.74153857646496124</v>
      </c>
      <c r="G7389" s="439">
        <f t="shared" si="1043"/>
        <v>73.86</v>
      </c>
      <c r="H7389" s="435">
        <f t="shared" si="1038"/>
        <v>0.74153857646496124</v>
      </c>
      <c r="I7389" s="577">
        <f t="shared" si="1043"/>
        <v>73.86</v>
      </c>
      <c r="J7389" s="573">
        <f t="shared" si="1039"/>
        <v>1.103750076681516</v>
      </c>
    </row>
    <row r="7390" spans="1:10" x14ac:dyDescent="0.25">
      <c r="A7390">
        <f t="shared" si="1040"/>
        <v>0.7387000458911126</v>
      </c>
      <c r="B7390" s="2">
        <f t="shared" si="1035"/>
        <v>73.870000000000886</v>
      </c>
      <c r="C7390" s="428">
        <f t="shared" si="1041"/>
        <v>73.87</v>
      </c>
      <c r="D7390" s="425">
        <f t="shared" si="1036"/>
        <v>0.73870004589110372</v>
      </c>
      <c r="E7390" s="433">
        <f t="shared" si="1042"/>
        <v>73.87</v>
      </c>
      <c r="F7390" s="430">
        <f t="shared" si="1037"/>
        <v>0.74163727771193488</v>
      </c>
      <c r="G7390" s="439">
        <f t="shared" si="1043"/>
        <v>73.87</v>
      </c>
      <c r="H7390" s="435">
        <f t="shared" si="1038"/>
        <v>0.74163727771193488</v>
      </c>
      <c r="I7390" s="577">
        <f t="shared" si="1043"/>
        <v>73.87</v>
      </c>
      <c r="J7390" s="573">
        <f t="shared" si="1039"/>
        <v>1.1038367437105197</v>
      </c>
    </row>
    <row r="7391" spans="1:10" x14ac:dyDescent="0.25">
      <c r="A7391">
        <f t="shared" si="1040"/>
        <v>0.73880004581820302</v>
      </c>
      <c r="B7391" s="2">
        <f t="shared" si="1035"/>
        <v>73.880000000000891</v>
      </c>
      <c r="C7391" s="428">
        <f t="shared" si="1041"/>
        <v>73.88</v>
      </c>
      <c r="D7391" s="425">
        <f t="shared" si="1036"/>
        <v>0.73880004581819403</v>
      </c>
      <c r="E7391" s="433">
        <f t="shared" si="1042"/>
        <v>73.88</v>
      </c>
      <c r="F7391" s="430">
        <f t="shared" si="1037"/>
        <v>0.74173597958049164</v>
      </c>
      <c r="G7391" s="439">
        <f t="shared" si="1043"/>
        <v>73.88</v>
      </c>
      <c r="H7391" s="435">
        <f t="shared" si="1038"/>
        <v>0.74173597958049164</v>
      </c>
      <c r="I7391" s="577">
        <f t="shared" si="1043"/>
        <v>73.88</v>
      </c>
      <c r="J7391" s="573">
        <f t="shared" si="1039"/>
        <v>1.1039234117131591</v>
      </c>
    </row>
    <row r="7392" spans="1:10" x14ac:dyDescent="0.25">
      <c r="A7392">
        <f t="shared" si="1040"/>
        <v>0.73890004574541313</v>
      </c>
      <c r="B7392" s="2">
        <f t="shared" ref="B7392:B7455" si="1044">B7391+0.01</f>
        <v>73.890000000000896</v>
      </c>
      <c r="C7392" s="428">
        <f t="shared" si="1041"/>
        <v>73.89</v>
      </c>
      <c r="D7392" s="425">
        <f t="shared" si="1036"/>
        <v>0.73890004574540424</v>
      </c>
      <c r="E7392" s="433">
        <f t="shared" si="1042"/>
        <v>73.89</v>
      </c>
      <c r="F7392" s="430">
        <f t="shared" si="1037"/>
        <v>0.74183468207031567</v>
      </c>
      <c r="G7392" s="439">
        <f t="shared" si="1043"/>
        <v>73.89</v>
      </c>
      <c r="H7392" s="435">
        <f t="shared" si="1038"/>
        <v>0.74183468207031567</v>
      </c>
      <c r="I7392" s="577">
        <f t="shared" si="1043"/>
        <v>73.89</v>
      </c>
      <c r="J7392" s="573">
        <f t="shared" si="1039"/>
        <v>1.1040100806893278</v>
      </c>
    </row>
    <row r="7393" spans="1:10" x14ac:dyDescent="0.25">
      <c r="A7393">
        <f t="shared" si="1040"/>
        <v>0.73900004567274258</v>
      </c>
      <c r="B7393" s="2">
        <f t="shared" si="1044"/>
        <v>73.900000000000901</v>
      </c>
      <c r="C7393" s="428">
        <f t="shared" si="1041"/>
        <v>73.900000000000006</v>
      </c>
      <c r="D7393" s="425">
        <f t="shared" si="1036"/>
        <v>0.7390000456727337</v>
      </c>
      <c r="E7393" s="433">
        <f t="shared" si="1042"/>
        <v>73.900000000000006</v>
      </c>
      <c r="F7393" s="430">
        <f t="shared" si="1037"/>
        <v>0.74193338518109087</v>
      </c>
      <c r="G7393" s="439">
        <f t="shared" si="1043"/>
        <v>73.900000000000006</v>
      </c>
      <c r="H7393" s="435">
        <f t="shared" si="1038"/>
        <v>0.74193338518109087</v>
      </c>
      <c r="I7393" s="577">
        <f t="shared" si="1043"/>
        <v>73.900000000000006</v>
      </c>
      <c r="J7393" s="573">
        <f t="shared" si="1039"/>
        <v>1.1040967506389194</v>
      </c>
    </row>
    <row r="7394" spans="1:10" x14ac:dyDescent="0.25">
      <c r="A7394">
        <f t="shared" si="1040"/>
        <v>0.73910004560019105</v>
      </c>
      <c r="B7394" s="2">
        <f t="shared" si="1044"/>
        <v>73.910000000000906</v>
      </c>
      <c r="C7394" s="428">
        <f t="shared" si="1041"/>
        <v>73.91</v>
      </c>
      <c r="D7394" s="425">
        <f t="shared" si="1036"/>
        <v>0.73910004560018205</v>
      </c>
      <c r="E7394" s="433">
        <f t="shared" si="1042"/>
        <v>73.91</v>
      </c>
      <c r="F7394" s="430">
        <f t="shared" si="1037"/>
        <v>0.74203208891250083</v>
      </c>
      <c r="G7394" s="439">
        <f t="shared" si="1043"/>
        <v>73.91</v>
      </c>
      <c r="H7394" s="435">
        <f t="shared" si="1038"/>
        <v>0.74203208891250083</v>
      </c>
      <c r="I7394" s="577">
        <f t="shared" si="1043"/>
        <v>73.91</v>
      </c>
      <c r="J7394" s="573">
        <f t="shared" si="1039"/>
        <v>1.1041834215618269</v>
      </c>
    </row>
    <row r="7395" spans="1:10" x14ac:dyDescent="0.25">
      <c r="A7395">
        <f t="shared" si="1040"/>
        <v>0.73920004552775864</v>
      </c>
      <c r="B7395" s="2">
        <f t="shared" si="1044"/>
        <v>73.920000000000911</v>
      </c>
      <c r="C7395" s="428">
        <f t="shared" si="1041"/>
        <v>73.92</v>
      </c>
      <c r="D7395" s="425">
        <f t="shared" si="1036"/>
        <v>0.73920004552774943</v>
      </c>
      <c r="E7395" s="433">
        <f t="shared" si="1042"/>
        <v>73.92</v>
      </c>
      <c r="F7395" s="430">
        <f t="shared" si="1037"/>
        <v>0.74213079326423004</v>
      </c>
      <c r="G7395" s="439">
        <f t="shared" si="1043"/>
        <v>73.92</v>
      </c>
      <c r="H7395" s="435">
        <f t="shared" si="1038"/>
        <v>0.74213079326423004</v>
      </c>
      <c r="I7395" s="577">
        <f t="shared" si="1043"/>
        <v>73.92</v>
      </c>
      <c r="J7395" s="573">
        <f t="shared" si="1039"/>
        <v>1.1042700934579439</v>
      </c>
    </row>
    <row r="7396" spans="1:10" x14ac:dyDescent="0.25">
      <c r="A7396">
        <f t="shared" si="1040"/>
        <v>0.73930004545544481</v>
      </c>
      <c r="B7396" s="2">
        <f t="shared" si="1044"/>
        <v>73.930000000000916</v>
      </c>
      <c r="C7396" s="428">
        <f t="shared" si="1041"/>
        <v>73.930000000000007</v>
      </c>
      <c r="D7396" s="425">
        <f t="shared" si="1036"/>
        <v>0.73930004545543559</v>
      </c>
      <c r="E7396" s="433">
        <f t="shared" si="1042"/>
        <v>73.930000000000007</v>
      </c>
      <c r="F7396" s="430">
        <f t="shared" si="1037"/>
        <v>0.74222949823596263</v>
      </c>
      <c r="G7396" s="439">
        <f t="shared" si="1043"/>
        <v>73.930000000000007</v>
      </c>
      <c r="H7396" s="435">
        <f t="shared" si="1038"/>
        <v>0.74222949823596263</v>
      </c>
      <c r="I7396" s="577">
        <f t="shared" si="1043"/>
        <v>73.930000000000007</v>
      </c>
      <c r="J7396" s="573">
        <f t="shared" si="1039"/>
        <v>1.1043567663271638</v>
      </c>
    </row>
    <row r="7397" spans="1:10" x14ac:dyDescent="0.25">
      <c r="A7397">
        <f t="shared" si="1040"/>
        <v>0.73940004538324955</v>
      </c>
      <c r="B7397" s="2">
        <f t="shared" si="1044"/>
        <v>73.940000000000921</v>
      </c>
      <c r="C7397" s="428">
        <f t="shared" si="1041"/>
        <v>73.94</v>
      </c>
      <c r="D7397" s="425">
        <f t="shared" si="1036"/>
        <v>0.73940004538324022</v>
      </c>
      <c r="E7397" s="433">
        <f t="shared" si="1042"/>
        <v>73.94</v>
      </c>
      <c r="F7397" s="430">
        <f t="shared" si="1037"/>
        <v>0.74232820382738318</v>
      </c>
      <c r="G7397" s="439">
        <f t="shared" si="1043"/>
        <v>73.94</v>
      </c>
      <c r="H7397" s="435">
        <f t="shared" si="1038"/>
        <v>0.74232820382738318</v>
      </c>
      <c r="I7397" s="577">
        <f t="shared" si="1043"/>
        <v>73.94</v>
      </c>
      <c r="J7397" s="573">
        <f t="shared" si="1039"/>
        <v>1.1044434401693801</v>
      </c>
    </row>
    <row r="7398" spans="1:10" x14ac:dyDescent="0.25">
      <c r="A7398">
        <f t="shared" si="1040"/>
        <v>0.73950004531117264</v>
      </c>
      <c r="B7398" s="2">
        <f t="shared" si="1044"/>
        <v>73.950000000000927</v>
      </c>
      <c r="C7398" s="428">
        <f t="shared" si="1041"/>
        <v>73.95</v>
      </c>
      <c r="D7398" s="425">
        <f t="shared" si="1036"/>
        <v>0.73950004531116342</v>
      </c>
      <c r="E7398" s="433">
        <f t="shared" si="1042"/>
        <v>73.95</v>
      </c>
      <c r="F7398" s="430">
        <f t="shared" si="1037"/>
        <v>0.74242691003817662</v>
      </c>
      <c r="G7398" s="439">
        <f t="shared" si="1043"/>
        <v>73.95</v>
      </c>
      <c r="H7398" s="435">
        <f t="shared" si="1038"/>
        <v>0.74242691003817662</v>
      </c>
      <c r="I7398" s="577">
        <f t="shared" si="1043"/>
        <v>73.95</v>
      </c>
      <c r="J7398" s="573">
        <f t="shared" si="1039"/>
        <v>1.1045301149844862</v>
      </c>
    </row>
    <row r="7399" spans="1:10" x14ac:dyDescent="0.25">
      <c r="A7399">
        <f t="shared" si="1040"/>
        <v>0.73960004523921385</v>
      </c>
      <c r="B7399" s="2">
        <f t="shared" si="1044"/>
        <v>73.960000000000932</v>
      </c>
      <c r="C7399" s="428">
        <f t="shared" si="1041"/>
        <v>73.959999999999994</v>
      </c>
      <c r="D7399" s="425">
        <f t="shared" si="1036"/>
        <v>0.73960004523920442</v>
      </c>
      <c r="E7399" s="433">
        <f t="shared" si="1042"/>
        <v>73.959999999999994</v>
      </c>
      <c r="F7399" s="430">
        <f t="shared" si="1037"/>
        <v>0.74252561686802709</v>
      </c>
      <c r="G7399" s="439">
        <f t="shared" si="1043"/>
        <v>73.959999999999994</v>
      </c>
      <c r="H7399" s="435">
        <f t="shared" si="1038"/>
        <v>0.74252561686802709</v>
      </c>
      <c r="I7399" s="577">
        <f t="shared" si="1043"/>
        <v>73.959999999999994</v>
      </c>
      <c r="J7399" s="573">
        <f t="shared" si="1039"/>
        <v>1.1046167907723756</v>
      </c>
    </row>
    <row r="7400" spans="1:10" x14ac:dyDescent="0.25">
      <c r="A7400">
        <f t="shared" si="1040"/>
        <v>0.73970004516737287</v>
      </c>
      <c r="B7400" s="2">
        <f t="shared" si="1044"/>
        <v>73.970000000000937</v>
      </c>
      <c r="C7400" s="428">
        <f t="shared" si="1041"/>
        <v>73.97</v>
      </c>
      <c r="D7400" s="425">
        <f t="shared" si="1036"/>
        <v>0.73970004516736365</v>
      </c>
      <c r="E7400" s="433">
        <f t="shared" si="1042"/>
        <v>73.97</v>
      </c>
      <c r="F7400" s="430">
        <f t="shared" si="1037"/>
        <v>0.7426243243166204</v>
      </c>
      <c r="G7400" s="439">
        <f t="shared" si="1043"/>
        <v>73.97</v>
      </c>
      <c r="H7400" s="435">
        <f t="shared" si="1038"/>
        <v>0.7426243243166204</v>
      </c>
      <c r="I7400" s="577">
        <f t="shared" si="1043"/>
        <v>73.97</v>
      </c>
      <c r="J7400" s="573">
        <f t="shared" si="1039"/>
        <v>1.1047034675329415</v>
      </c>
    </row>
    <row r="7401" spans="1:10" x14ac:dyDescent="0.25">
      <c r="A7401">
        <f t="shared" si="1040"/>
        <v>0.73980004509564978</v>
      </c>
      <c r="B7401" s="2">
        <f t="shared" si="1044"/>
        <v>73.980000000000942</v>
      </c>
      <c r="C7401" s="428">
        <f t="shared" si="1041"/>
        <v>73.98</v>
      </c>
      <c r="D7401" s="425">
        <f t="shared" si="1036"/>
        <v>0.73980004509564035</v>
      </c>
      <c r="E7401" s="433">
        <f t="shared" si="1042"/>
        <v>73.98</v>
      </c>
      <c r="F7401" s="430">
        <f t="shared" si="1037"/>
        <v>0.74272303238364112</v>
      </c>
      <c r="G7401" s="439">
        <f t="shared" si="1043"/>
        <v>73.98</v>
      </c>
      <c r="H7401" s="435">
        <f t="shared" si="1038"/>
        <v>0.74272303238364112</v>
      </c>
      <c r="I7401" s="577">
        <f t="shared" si="1043"/>
        <v>73.98</v>
      </c>
      <c r="J7401" s="573">
        <f t="shared" si="1039"/>
        <v>1.104790145266078</v>
      </c>
    </row>
    <row r="7402" spans="1:10" x14ac:dyDescent="0.25">
      <c r="A7402">
        <f t="shared" si="1040"/>
        <v>0.73990004502404416</v>
      </c>
      <c r="B7402" s="2">
        <f t="shared" si="1044"/>
        <v>73.990000000000947</v>
      </c>
      <c r="C7402" s="428">
        <f t="shared" si="1041"/>
        <v>73.989999999999995</v>
      </c>
      <c r="D7402" s="425">
        <f t="shared" si="1036"/>
        <v>0.73990004502403461</v>
      </c>
      <c r="E7402" s="433">
        <f t="shared" si="1042"/>
        <v>73.989999999999995</v>
      </c>
      <c r="F7402" s="430">
        <f t="shared" si="1037"/>
        <v>0.74282174106877485</v>
      </c>
      <c r="G7402" s="439">
        <f t="shared" si="1043"/>
        <v>73.989999999999995</v>
      </c>
      <c r="H7402" s="435">
        <f t="shared" si="1038"/>
        <v>0.74282174106877485</v>
      </c>
      <c r="I7402" s="577">
        <f t="shared" si="1043"/>
        <v>73.989999999999995</v>
      </c>
      <c r="J7402" s="573">
        <f t="shared" si="1039"/>
        <v>1.1048768239716777</v>
      </c>
    </row>
    <row r="7403" spans="1:10" x14ac:dyDescent="0.25">
      <c r="A7403">
        <f t="shared" si="1040"/>
        <v>0.74000004495255589</v>
      </c>
      <c r="B7403" s="2">
        <f t="shared" si="1044"/>
        <v>74.000000000000952</v>
      </c>
      <c r="C7403" s="428">
        <f t="shared" si="1041"/>
        <v>74</v>
      </c>
      <c r="D7403" s="425">
        <f t="shared" si="1036"/>
        <v>0.74000004495254623</v>
      </c>
      <c r="E7403" s="433">
        <f t="shared" si="1042"/>
        <v>74</v>
      </c>
      <c r="F7403" s="430">
        <f t="shared" si="1037"/>
        <v>0.74292045037170706</v>
      </c>
      <c r="G7403" s="439">
        <f t="shared" si="1043"/>
        <v>74</v>
      </c>
      <c r="H7403" s="435">
        <f t="shared" si="1038"/>
        <v>0.74292045037170706</v>
      </c>
      <c r="I7403" s="577">
        <f t="shared" si="1043"/>
        <v>74</v>
      </c>
      <c r="J7403" s="573">
        <f t="shared" si="1039"/>
        <v>1.104963503649635</v>
      </c>
    </row>
    <row r="7404" spans="1:10" x14ac:dyDescent="0.25">
      <c r="A7404">
        <f t="shared" si="1040"/>
        <v>0.74010004488118486</v>
      </c>
      <c r="B7404" s="2">
        <f t="shared" si="1044"/>
        <v>74.010000000000957</v>
      </c>
      <c r="C7404" s="428">
        <f t="shared" si="1041"/>
        <v>74.010000000000005</v>
      </c>
      <c r="D7404" s="425">
        <f t="shared" si="1036"/>
        <v>0.74010004488117531</v>
      </c>
      <c r="E7404" s="433">
        <f t="shared" si="1042"/>
        <v>74.010000000000005</v>
      </c>
      <c r="F7404" s="430">
        <f t="shared" si="1037"/>
        <v>0.74301916029212345</v>
      </c>
      <c r="G7404" s="439">
        <f t="shared" si="1043"/>
        <v>74.010000000000005</v>
      </c>
      <c r="H7404" s="435">
        <f t="shared" si="1038"/>
        <v>0.74301916029212345</v>
      </c>
      <c r="I7404" s="577">
        <f t="shared" si="1043"/>
        <v>74.010000000000005</v>
      </c>
      <c r="J7404" s="573">
        <f t="shared" si="1039"/>
        <v>1.105050184299843</v>
      </c>
    </row>
    <row r="7405" spans="1:10" x14ac:dyDescent="0.25">
      <c r="A7405">
        <f t="shared" si="1040"/>
        <v>0.74020004480993062</v>
      </c>
      <c r="B7405" s="2">
        <f t="shared" si="1044"/>
        <v>74.020000000000962</v>
      </c>
      <c r="C7405" s="428">
        <f t="shared" si="1041"/>
        <v>74.02</v>
      </c>
      <c r="D7405" s="425">
        <f t="shared" si="1036"/>
        <v>0.74020004480992074</v>
      </c>
      <c r="E7405" s="433">
        <f t="shared" si="1042"/>
        <v>74.02</v>
      </c>
      <c r="F7405" s="430">
        <f t="shared" si="1037"/>
        <v>0.74311787082970959</v>
      </c>
      <c r="G7405" s="439">
        <f t="shared" si="1043"/>
        <v>74.02</v>
      </c>
      <c r="H7405" s="435">
        <f t="shared" si="1038"/>
        <v>0.74311787082970959</v>
      </c>
      <c r="I7405" s="577">
        <f t="shared" si="1043"/>
        <v>74.02</v>
      </c>
      <c r="J7405" s="573">
        <f t="shared" si="1039"/>
        <v>1.1051368659221954</v>
      </c>
    </row>
    <row r="7406" spans="1:10" x14ac:dyDescent="0.25">
      <c r="A7406">
        <f t="shared" si="1040"/>
        <v>0.74030004473879307</v>
      </c>
      <c r="B7406" s="2">
        <f t="shared" si="1044"/>
        <v>74.030000000000967</v>
      </c>
      <c r="C7406" s="428">
        <f t="shared" si="1041"/>
        <v>74.03</v>
      </c>
      <c r="D7406" s="425">
        <f t="shared" si="1036"/>
        <v>0.74030004473878341</v>
      </c>
      <c r="E7406" s="433">
        <f t="shared" si="1042"/>
        <v>74.03</v>
      </c>
      <c r="F7406" s="430">
        <f t="shared" si="1037"/>
        <v>0.74321658198415208</v>
      </c>
      <c r="G7406" s="439">
        <f t="shared" si="1043"/>
        <v>74.03</v>
      </c>
      <c r="H7406" s="435">
        <f t="shared" si="1038"/>
        <v>0.74321658198415208</v>
      </c>
      <c r="I7406" s="577">
        <f t="shared" si="1043"/>
        <v>74.03</v>
      </c>
      <c r="J7406" s="573">
        <f t="shared" si="1039"/>
        <v>1.1052235485165858</v>
      </c>
    </row>
    <row r="7407" spans="1:10" x14ac:dyDescent="0.25">
      <c r="A7407">
        <f t="shared" si="1040"/>
        <v>0.74040004466777221</v>
      </c>
      <c r="B7407" s="2">
        <f t="shared" si="1044"/>
        <v>74.040000000000973</v>
      </c>
      <c r="C7407" s="428">
        <f t="shared" si="1041"/>
        <v>74.040000000000006</v>
      </c>
      <c r="D7407" s="425">
        <f t="shared" si="1036"/>
        <v>0.74040004466776244</v>
      </c>
      <c r="E7407" s="433">
        <f t="shared" si="1042"/>
        <v>74.040000000000006</v>
      </c>
      <c r="F7407" s="430">
        <f t="shared" si="1037"/>
        <v>0.7433152937551365</v>
      </c>
      <c r="G7407" s="439">
        <f t="shared" si="1043"/>
        <v>74.040000000000006</v>
      </c>
      <c r="H7407" s="435">
        <f t="shared" si="1038"/>
        <v>0.7433152937551365</v>
      </c>
      <c r="I7407" s="577">
        <f t="shared" si="1043"/>
        <v>74.040000000000006</v>
      </c>
      <c r="J7407" s="573">
        <f t="shared" si="1039"/>
        <v>1.1053102320829076</v>
      </c>
    </row>
    <row r="7408" spans="1:10" x14ac:dyDescent="0.25">
      <c r="A7408">
        <f t="shared" si="1040"/>
        <v>0.74050004459686758</v>
      </c>
      <c r="B7408" s="2">
        <f t="shared" si="1044"/>
        <v>74.050000000000978</v>
      </c>
      <c r="C7408" s="428">
        <f t="shared" si="1041"/>
        <v>74.05</v>
      </c>
      <c r="D7408" s="425">
        <f t="shared" si="1036"/>
        <v>0.74050004459685781</v>
      </c>
      <c r="E7408" s="433">
        <f t="shared" si="1042"/>
        <v>74.05</v>
      </c>
      <c r="F7408" s="430">
        <f t="shared" si="1037"/>
        <v>0.74341400614234932</v>
      </c>
      <c r="G7408" s="439">
        <f t="shared" si="1043"/>
        <v>74.05</v>
      </c>
      <c r="H7408" s="435">
        <f t="shared" si="1038"/>
        <v>0.74341400614234932</v>
      </c>
      <c r="I7408" s="577">
        <f t="shared" si="1043"/>
        <v>74.05</v>
      </c>
      <c r="J7408" s="573">
        <f t="shared" si="1039"/>
        <v>1.1053969166210547</v>
      </c>
    </row>
    <row r="7409" spans="1:10" x14ac:dyDescent="0.25">
      <c r="A7409">
        <f t="shared" si="1040"/>
        <v>0.74060004452607919</v>
      </c>
      <c r="B7409" s="2">
        <f t="shared" si="1044"/>
        <v>74.060000000000983</v>
      </c>
      <c r="C7409" s="428">
        <f t="shared" si="1041"/>
        <v>74.06</v>
      </c>
      <c r="D7409" s="425">
        <f t="shared" si="1036"/>
        <v>0.74060004452606931</v>
      </c>
      <c r="E7409" s="433">
        <f t="shared" si="1042"/>
        <v>74.06</v>
      </c>
      <c r="F7409" s="430">
        <f t="shared" si="1037"/>
        <v>0.74351271914547712</v>
      </c>
      <c r="G7409" s="439">
        <f t="shared" si="1043"/>
        <v>74.06</v>
      </c>
      <c r="H7409" s="435">
        <f t="shared" si="1038"/>
        <v>0.74351271914547712</v>
      </c>
      <c r="I7409" s="577">
        <f t="shared" si="1043"/>
        <v>74.06</v>
      </c>
      <c r="J7409" s="573">
        <f t="shared" si="1039"/>
        <v>1.10548360213092</v>
      </c>
    </row>
    <row r="7410" spans="1:10" x14ac:dyDescent="0.25">
      <c r="A7410">
        <f t="shared" si="1040"/>
        <v>0.74070004445540671</v>
      </c>
      <c r="B7410" s="2">
        <f t="shared" si="1044"/>
        <v>74.070000000000988</v>
      </c>
      <c r="C7410" s="428">
        <f t="shared" si="1041"/>
        <v>74.069999999999993</v>
      </c>
      <c r="D7410" s="425">
        <f t="shared" si="1036"/>
        <v>0.74070004445539672</v>
      </c>
      <c r="E7410" s="433">
        <f t="shared" si="1042"/>
        <v>74.069999999999993</v>
      </c>
      <c r="F7410" s="430">
        <f t="shared" si="1037"/>
        <v>0.74361143276420649</v>
      </c>
      <c r="G7410" s="439">
        <f t="shared" si="1043"/>
        <v>74.069999999999993</v>
      </c>
      <c r="H7410" s="435">
        <f t="shared" si="1038"/>
        <v>0.74361143276420649</v>
      </c>
      <c r="I7410" s="577">
        <f t="shared" si="1043"/>
        <v>74.069999999999993</v>
      </c>
      <c r="J7410" s="573">
        <f t="shared" si="1039"/>
        <v>1.1055702886123981</v>
      </c>
    </row>
    <row r="7411" spans="1:10" x14ac:dyDescent="0.25">
      <c r="A7411">
        <f t="shared" si="1040"/>
        <v>0.74080004438484992</v>
      </c>
      <c r="B7411" s="2">
        <f t="shared" si="1044"/>
        <v>74.080000000000993</v>
      </c>
      <c r="C7411" s="428">
        <f t="shared" si="1041"/>
        <v>74.08</v>
      </c>
      <c r="D7411" s="425">
        <f t="shared" si="1036"/>
        <v>0.74080004438484004</v>
      </c>
      <c r="E7411" s="433">
        <f t="shared" si="1042"/>
        <v>74.08</v>
      </c>
      <c r="F7411" s="430">
        <f t="shared" si="1037"/>
        <v>0.74371014699822446</v>
      </c>
      <c r="G7411" s="439">
        <f t="shared" si="1043"/>
        <v>74.08</v>
      </c>
      <c r="H7411" s="435">
        <f t="shared" si="1038"/>
        <v>0.74371014699822446</v>
      </c>
      <c r="I7411" s="577">
        <f t="shared" si="1043"/>
        <v>74.08</v>
      </c>
      <c r="J7411" s="573">
        <f t="shared" si="1039"/>
        <v>1.1056569760653823</v>
      </c>
    </row>
    <row r="7412" spans="1:10" x14ac:dyDescent="0.25">
      <c r="A7412">
        <f t="shared" si="1040"/>
        <v>0.74090004431440881</v>
      </c>
      <c r="B7412" s="2">
        <f t="shared" si="1044"/>
        <v>74.090000000000998</v>
      </c>
      <c r="C7412" s="428">
        <f t="shared" si="1041"/>
        <v>74.09</v>
      </c>
      <c r="D7412" s="425">
        <f t="shared" si="1036"/>
        <v>0.74090004431439893</v>
      </c>
      <c r="E7412" s="433">
        <f t="shared" si="1042"/>
        <v>74.09</v>
      </c>
      <c r="F7412" s="430">
        <f t="shared" si="1037"/>
        <v>0.74380886184721806</v>
      </c>
      <c r="G7412" s="439">
        <f t="shared" si="1043"/>
        <v>74.09</v>
      </c>
      <c r="H7412" s="435">
        <f t="shared" si="1038"/>
        <v>0.74380886184721806</v>
      </c>
      <c r="I7412" s="577">
        <f t="shared" si="1043"/>
        <v>74.09</v>
      </c>
      <c r="J7412" s="573">
        <f t="shared" si="1039"/>
        <v>1.1057436644897662</v>
      </c>
    </row>
    <row r="7413" spans="1:10" x14ac:dyDescent="0.25">
      <c r="A7413">
        <f t="shared" si="1040"/>
        <v>0.74100004424408306</v>
      </c>
      <c r="B7413" s="2">
        <f t="shared" si="1044"/>
        <v>74.100000000001003</v>
      </c>
      <c r="C7413" s="428">
        <f t="shared" si="1041"/>
        <v>74.099999999999994</v>
      </c>
      <c r="D7413" s="425">
        <f t="shared" si="1036"/>
        <v>0.74100004424407295</v>
      </c>
      <c r="E7413" s="433">
        <f t="shared" si="1042"/>
        <v>74.099999999999994</v>
      </c>
      <c r="F7413" s="430">
        <f t="shared" si="1037"/>
        <v>0.74390757731087398</v>
      </c>
      <c r="G7413" s="439">
        <f t="shared" si="1043"/>
        <v>74.099999999999994</v>
      </c>
      <c r="H7413" s="435">
        <f t="shared" si="1038"/>
        <v>0.74390757731087398</v>
      </c>
      <c r="I7413" s="577">
        <f t="shared" si="1043"/>
        <v>74.099999999999994</v>
      </c>
      <c r="J7413" s="573">
        <f t="shared" si="1039"/>
        <v>1.105830353885443</v>
      </c>
    </row>
    <row r="7414" spans="1:10" x14ac:dyDescent="0.25">
      <c r="A7414">
        <f t="shared" si="1040"/>
        <v>0.74110004417387254</v>
      </c>
      <c r="B7414" s="2">
        <f t="shared" si="1044"/>
        <v>74.110000000001008</v>
      </c>
      <c r="C7414" s="428">
        <f t="shared" si="1041"/>
        <v>74.11</v>
      </c>
      <c r="D7414" s="425">
        <f t="shared" si="1036"/>
        <v>0.74110004417386244</v>
      </c>
      <c r="E7414" s="433">
        <f t="shared" si="1042"/>
        <v>74.11</v>
      </c>
      <c r="F7414" s="430">
        <f t="shared" si="1037"/>
        <v>0.74400629338887991</v>
      </c>
      <c r="G7414" s="439">
        <f t="shared" si="1043"/>
        <v>74.11</v>
      </c>
      <c r="H7414" s="435">
        <f t="shared" si="1038"/>
        <v>0.74400629338887991</v>
      </c>
      <c r="I7414" s="577">
        <f t="shared" si="1043"/>
        <v>74.11</v>
      </c>
      <c r="J7414" s="573">
        <f t="shared" si="1039"/>
        <v>1.1059170442523074</v>
      </c>
    </row>
    <row r="7415" spans="1:10" x14ac:dyDescent="0.25">
      <c r="A7415">
        <f t="shared" si="1040"/>
        <v>0.74120004410377682</v>
      </c>
      <c r="B7415" s="2">
        <f t="shared" si="1044"/>
        <v>74.120000000001014</v>
      </c>
      <c r="C7415" s="428">
        <f t="shared" si="1041"/>
        <v>74.12</v>
      </c>
      <c r="D7415" s="425">
        <f t="shared" si="1036"/>
        <v>0.74120004410376672</v>
      </c>
      <c r="E7415" s="433">
        <f t="shared" si="1042"/>
        <v>74.12</v>
      </c>
      <c r="F7415" s="430">
        <f t="shared" si="1037"/>
        <v>0.74410501008092345</v>
      </c>
      <c r="G7415" s="439">
        <f t="shared" si="1043"/>
        <v>74.12</v>
      </c>
      <c r="H7415" s="435">
        <f t="shared" si="1038"/>
        <v>0.74410501008092345</v>
      </c>
      <c r="I7415" s="577">
        <f t="shared" si="1043"/>
        <v>74.12</v>
      </c>
      <c r="J7415" s="573">
        <f t="shared" si="1039"/>
        <v>1.1060037355902526</v>
      </c>
    </row>
    <row r="7416" spans="1:10" x14ac:dyDescent="0.25">
      <c r="A7416">
        <f t="shared" si="1040"/>
        <v>0.7413000440337959</v>
      </c>
      <c r="B7416" s="2">
        <f t="shared" si="1044"/>
        <v>74.130000000001019</v>
      </c>
      <c r="C7416" s="428">
        <f t="shared" si="1041"/>
        <v>74.13</v>
      </c>
      <c r="D7416" s="425">
        <f t="shared" si="1036"/>
        <v>0.74130004403378569</v>
      </c>
      <c r="E7416" s="433">
        <f t="shared" si="1042"/>
        <v>74.13</v>
      </c>
      <c r="F7416" s="430">
        <f t="shared" si="1037"/>
        <v>0.74420372738669194</v>
      </c>
      <c r="G7416" s="439">
        <f t="shared" si="1043"/>
        <v>74.13</v>
      </c>
      <c r="H7416" s="435">
        <f t="shared" si="1038"/>
        <v>0.74420372738669194</v>
      </c>
      <c r="I7416" s="577">
        <f t="shared" si="1043"/>
        <v>74.13</v>
      </c>
      <c r="J7416" s="573">
        <f t="shared" si="1039"/>
        <v>1.1060904278991719</v>
      </c>
    </row>
    <row r="7417" spans="1:10" x14ac:dyDescent="0.25">
      <c r="A7417">
        <f t="shared" si="1040"/>
        <v>0.74140004396392978</v>
      </c>
      <c r="B7417" s="2">
        <f t="shared" si="1044"/>
        <v>74.140000000001024</v>
      </c>
      <c r="C7417" s="428">
        <f t="shared" si="1041"/>
        <v>74.14</v>
      </c>
      <c r="D7417" s="425">
        <f t="shared" si="1036"/>
        <v>0.74140004396391945</v>
      </c>
      <c r="E7417" s="433">
        <f t="shared" si="1042"/>
        <v>74.14</v>
      </c>
      <c r="F7417" s="430">
        <f t="shared" si="1037"/>
        <v>0.74430244530587353</v>
      </c>
      <c r="G7417" s="439">
        <f t="shared" si="1043"/>
        <v>74.14</v>
      </c>
      <c r="H7417" s="435">
        <f t="shared" si="1038"/>
        <v>0.74430244530587353</v>
      </c>
      <c r="I7417" s="577">
        <f t="shared" si="1043"/>
        <v>74.14</v>
      </c>
      <c r="J7417" s="573">
        <f t="shared" si="1039"/>
        <v>1.1061771211789595</v>
      </c>
    </row>
    <row r="7418" spans="1:10" x14ac:dyDescent="0.25">
      <c r="A7418">
        <f t="shared" si="1040"/>
        <v>0.7415000438941779</v>
      </c>
      <c r="B7418" s="2">
        <f t="shared" si="1044"/>
        <v>74.150000000001029</v>
      </c>
      <c r="C7418" s="428">
        <f t="shared" si="1041"/>
        <v>74.150000000000006</v>
      </c>
      <c r="D7418" s="425">
        <f t="shared" si="1036"/>
        <v>0.74150004389416757</v>
      </c>
      <c r="E7418" s="433">
        <f t="shared" si="1042"/>
        <v>74.150000000000006</v>
      </c>
      <c r="F7418" s="430">
        <f t="shared" si="1037"/>
        <v>0.74440116383815602</v>
      </c>
      <c r="G7418" s="439">
        <f t="shared" si="1043"/>
        <v>74.150000000000006</v>
      </c>
      <c r="H7418" s="435">
        <f t="shared" si="1038"/>
        <v>0.74440116383815602</v>
      </c>
      <c r="I7418" s="577">
        <f t="shared" si="1043"/>
        <v>74.150000000000006</v>
      </c>
      <c r="J7418" s="573">
        <f t="shared" si="1039"/>
        <v>1.1062638154295095</v>
      </c>
    </row>
    <row r="7419" spans="1:10" x14ac:dyDescent="0.25">
      <c r="A7419">
        <f t="shared" si="1040"/>
        <v>0.74160004382454026</v>
      </c>
      <c r="B7419" s="2">
        <f t="shared" si="1044"/>
        <v>74.160000000001034</v>
      </c>
      <c r="C7419" s="428">
        <f t="shared" si="1041"/>
        <v>74.16</v>
      </c>
      <c r="D7419" s="425">
        <f t="shared" si="1036"/>
        <v>0.74160004382452993</v>
      </c>
      <c r="E7419" s="433">
        <f t="shared" si="1042"/>
        <v>74.16</v>
      </c>
      <c r="F7419" s="430">
        <f t="shared" si="1037"/>
        <v>0.74449988298322733</v>
      </c>
      <c r="G7419" s="439">
        <f t="shared" si="1043"/>
        <v>74.16</v>
      </c>
      <c r="H7419" s="435">
        <f t="shared" si="1038"/>
        <v>0.74449988298322733</v>
      </c>
      <c r="I7419" s="577">
        <f t="shared" si="1043"/>
        <v>74.16</v>
      </c>
      <c r="J7419" s="573">
        <f t="shared" si="1039"/>
        <v>1.1063505106507148</v>
      </c>
    </row>
    <row r="7420" spans="1:10" x14ac:dyDescent="0.25">
      <c r="A7420">
        <f t="shared" si="1040"/>
        <v>0.74170004375501652</v>
      </c>
      <c r="B7420" s="2">
        <f t="shared" si="1044"/>
        <v>74.170000000001039</v>
      </c>
      <c r="C7420" s="428">
        <f t="shared" si="1041"/>
        <v>74.17</v>
      </c>
      <c r="D7420" s="425">
        <f t="shared" si="1036"/>
        <v>0.74170004375500609</v>
      </c>
      <c r="E7420" s="433">
        <f t="shared" si="1042"/>
        <v>74.17</v>
      </c>
      <c r="F7420" s="430">
        <f t="shared" si="1037"/>
        <v>0.74459860274077627</v>
      </c>
      <c r="G7420" s="439">
        <f t="shared" si="1043"/>
        <v>74.17</v>
      </c>
      <c r="H7420" s="435">
        <f t="shared" si="1038"/>
        <v>0.74459860274077627</v>
      </c>
      <c r="I7420" s="577">
        <f t="shared" si="1043"/>
        <v>74.17</v>
      </c>
      <c r="J7420" s="573">
        <f t="shared" si="1039"/>
        <v>1.1064372068424702</v>
      </c>
    </row>
    <row r="7421" spans="1:10" x14ac:dyDescent="0.25">
      <c r="A7421">
        <f t="shared" si="1040"/>
        <v>0.7418000436856067</v>
      </c>
      <c r="B7421" s="2">
        <f t="shared" si="1044"/>
        <v>74.180000000001044</v>
      </c>
      <c r="C7421" s="428">
        <f t="shared" si="1041"/>
        <v>74.180000000000007</v>
      </c>
      <c r="D7421" s="425">
        <f t="shared" si="1036"/>
        <v>0.74180004368559638</v>
      </c>
      <c r="E7421" s="433">
        <f t="shared" si="1042"/>
        <v>74.180000000000007</v>
      </c>
      <c r="F7421" s="430">
        <f t="shared" si="1037"/>
        <v>0.74469732311049119</v>
      </c>
      <c r="G7421" s="439">
        <f t="shared" si="1043"/>
        <v>74.180000000000007</v>
      </c>
      <c r="H7421" s="435">
        <f t="shared" si="1038"/>
        <v>0.74469732311049119</v>
      </c>
      <c r="I7421" s="577">
        <f t="shared" si="1043"/>
        <v>74.180000000000007</v>
      </c>
      <c r="J7421" s="573">
        <f t="shared" si="1039"/>
        <v>1.1065239040046686</v>
      </c>
    </row>
    <row r="7422" spans="1:10" x14ac:dyDescent="0.25">
      <c r="A7422">
        <f t="shared" si="1040"/>
        <v>0.74190004361631057</v>
      </c>
      <c r="B7422" s="2">
        <f t="shared" si="1044"/>
        <v>74.190000000001049</v>
      </c>
      <c r="C7422" s="428">
        <f t="shared" si="1041"/>
        <v>74.19</v>
      </c>
      <c r="D7422" s="425">
        <f t="shared" si="1036"/>
        <v>0.74190004361630002</v>
      </c>
      <c r="E7422" s="433">
        <f t="shared" si="1042"/>
        <v>74.19</v>
      </c>
      <c r="F7422" s="430">
        <f t="shared" si="1037"/>
        <v>0.74479604409206035</v>
      </c>
      <c r="G7422" s="439">
        <f t="shared" si="1043"/>
        <v>74.19</v>
      </c>
      <c r="H7422" s="435">
        <f t="shared" si="1038"/>
        <v>0.74479604409206035</v>
      </c>
      <c r="I7422" s="577">
        <f t="shared" si="1043"/>
        <v>74.19</v>
      </c>
      <c r="J7422" s="573">
        <f t="shared" si="1039"/>
        <v>1.106610602137204</v>
      </c>
    </row>
    <row r="7423" spans="1:10" x14ac:dyDescent="0.25">
      <c r="A7423">
        <f t="shared" si="1040"/>
        <v>0.74200004354712767</v>
      </c>
      <c r="B7423" s="2">
        <f t="shared" si="1044"/>
        <v>74.200000000001054</v>
      </c>
      <c r="C7423" s="428">
        <f t="shared" si="1041"/>
        <v>74.2</v>
      </c>
      <c r="D7423" s="425">
        <f t="shared" si="1036"/>
        <v>0.74200004354711724</v>
      </c>
      <c r="E7423" s="433">
        <f t="shared" si="1042"/>
        <v>74.2</v>
      </c>
      <c r="F7423" s="430">
        <f t="shared" si="1037"/>
        <v>0.74489476568517321</v>
      </c>
      <c r="G7423" s="439">
        <f t="shared" si="1043"/>
        <v>74.2</v>
      </c>
      <c r="H7423" s="435">
        <f t="shared" si="1038"/>
        <v>0.74489476568517321</v>
      </c>
      <c r="I7423" s="577">
        <f t="shared" si="1043"/>
        <v>74.2</v>
      </c>
      <c r="J7423" s="573">
        <f t="shared" si="1039"/>
        <v>1.1066973012399708</v>
      </c>
    </row>
    <row r="7424" spans="1:10" x14ac:dyDescent="0.25">
      <c r="A7424">
        <f t="shared" si="1040"/>
        <v>0.74210004347805825</v>
      </c>
      <c r="B7424" s="2">
        <f t="shared" si="1044"/>
        <v>74.21000000000106</v>
      </c>
      <c r="C7424" s="428">
        <f t="shared" si="1041"/>
        <v>74.209999999999994</v>
      </c>
      <c r="D7424" s="425">
        <f t="shared" si="1036"/>
        <v>0.74210004347804759</v>
      </c>
      <c r="E7424" s="433">
        <f t="shared" si="1042"/>
        <v>74.209999999999994</v>
      </c>
      <c r="F7424" s="430">
        <f t="shared" si="1037"/>
        <v>0.74499348788951802</v>
      </c>
      <c r="G7424" s="439">
        <f t="shared" si="1043"/>
        <v>74.209999999999994</v>
      </c>
      <c r="H7424" s="435">
        <f t="shared" si="1038"/>
        <v>0.74499348788951802</v>
      </c>
      <c r="I7424" s="577">
        <f t="shared" si="1043"/>
        <v>74.209999999999994</v>
      </c>
      <c r="J7424" s="573">
        <f t="shared" si="1039"/>
        <v>1.1067840013128623</v>
      </c>
    </row>
    <row r="7425" spans="1:10" x14ac:dyDescent="0.25">
      <c r="A7425">
        <f t="shared" si="1040"/>
        <v>0.74220004340910184</v>
      </c>
      <c r="B7425" s="2">
        <f t="shared" si="1044"/>
        <v>74.220000000001065</v>
      </c>
      <c r="C7425" s="428">
        <f t="shared" si="1041"/>
        <v>74.22</v>
      </c>
      <c r="D7425" s="425">
        <f t="shared" si="1036"/>
        <v>0.74220004340909118</v>
      </c>
      <c r="E7425" s="433">
        <f t="shared" si="1042"/>
        <v>74.22</v>
      </c>
      <c r="F7425" s="430">
        <f t="shared" si="1037"/>
        <v>0.74509221070478482</v>
      </c>
      <c r="G7425" s="439">
        <f t="shared" si="1043"/>
        <v>74.22</v>
      </c>
      <c r="H7425" s="435">
        <f t="shared" si="1038"/>
        <v>0.74509221070478482</v>
      </c>
      <c r="I7425" s="577">
        <f t="shared" si="1043"/>
        <v>74.22</v>
      </c>
      <c r="J7425" s="573">
        <f t="shared" si="1039"/>
        <v>1.1068707023557727</v>
      </c>
    </row>
    <row r="7426" spans="1:10" x14ac:dyDescent="0.25">
      <c r="A7426">
        <f t="shared" si="1040"/>
        <v>0.74230004334025823</v>
      </c>
      <c r="B7426" s="2">
        <f t="shared" si="1044"/>
        <v>74.23000000000107</v>
      </c>
      <c r="C7426" s="428">
        <f t="shared" si="1041"/>
        <v>74.23</v>
      </c>
      <c r="D7426" s="425">
        <f t="shared" si="1036"/>
        <v>0.74230004334024757</v>
      </c>
      <c r="E7426" s="433">
        <f t="shared" si="1042"/>
        <v>74.23</v>
      </c>
      <c r="F7426" s="430">
        <f t="shared" si="1037"/>
        <v>0.74519093413066217</v>
      </c>
      <c r="G7426" s="439">
        <f t="shared" si="1043"/>
        <v>74.23</v>
      </c>
      <c r="H7426" s="435">
        <f t="shared" si="1038"/>
        <v>0.74519093413066217</v>
      </c>
      <c r="I7426" s="577">
        <f t="shared" si="1043"/>
        <v>74.23</v>
      </c>
      <c r="J7426" s="573">
        <f t="shared" si="1039"/>
        <v>1.1069574043685957</v>
      </c>
    </row>
    <row r="7427" spans="1:10" x14ac:dyDescent="0.25">
      <c r="A7427">
        <f t="shared" si="1040"/>
        <v>0.74240004327152731</v>
      </c>
      <c r="B7427" s="2">
        <f t="shared" si="1044"/>
        <v>74.240000000001075</v>
      </c>
      <c r="C7427" s="428">
        <f t="shared" si="1041"/>
        <v>74.239999999999995</v>
      </c>
      <c r="D7427" s="425">
        <f t="shared" ref="D7427:D7490" si="1045">(((1+C7427/100)^D$2)*C7427/100)/(((1+C7427/100)^D$2)-1)</f>
        <v>0.74240004327151654</v>
      </c>
      <c r="E7427" s="433">
        <f t="shared" si="1042"/>
        <v>74.239999999999995</v>
      </c>
      <c r="F7427" s="430">
        <f t="shared" ref="F7427:F7490" si="1046">(((1+E7427/100)^F$2)*E7427/100)/(((1+E7427/100)^F$2)-1)</f>
        <v>0.74528965816683967</v>
      </c>
      <c r="G7427" s="439">
        <f t="shared" si="1043"/>
        <v>74.239999999999995</v>
      </c>
      <c r="H7427" s="435">
        <f t="shared" ref="H7427:H7490" si="1047">(((1+G7427/100)^H$2)*G7427/100)/(((1+G7427/100)^H$2)-1)</f>
        <v>0.74528965816683967</v>
      </c>
      <c r="I7427" s="577">
        <f t="shared" si="1043"/>
        <v>74.239999999999995</v>
      </c>
      <c r="J7427" s="573">
        <f t="shared" ref="J7427:J7490" si="1048">(((1+I7427/100)^J$2)*I7427/100)/(((1+I7427/100)^J$2)-1)</f>
        <v>1.1070441073512254</v>
      </c>
    </row>
    <row r="7428" spans="1:10" x14ac:dyDescent="0.25">
      <c r="A7428">
        <f t="shared" si="1040"/>
        <v>0.74250004320290897</v>
      </c>
      <c r="B7428" s="2">
        <f t="shared" si="1044"/>
        <v>74.25000000000108</v>
      </c>
      <c r="C7428" s="428">
        <f t="shared" si="1041"/>
        <v>74.25</v>
      </c>
      <c r="D7428" s="425">
        <f t="shared" si="1045"/>
        <v>0.74250004320289809</v>
      </c>
      <c r="E7428" s="433">
        <f t="shared" si="1042"/>
        <v>74.25</v>
      </c>
      <c r="F7428" s="430">
        <f t="shared" si="1046"/>
        <v>0.74538838281300734</v>
      </c>
      <c r="G7428" s="439">
        <f t="shared" si="1043"/>
        <v>74.25</v>
      </c>
      <c r="H7428" s="435">
        <f t="shared" si="1047"/>
        <v>0.74538838281300734</v>
      </c>
      <c r="I7428" s="577">
        <f t="shared" si="1043"/>
        <v>74.25</v>
      </c>
      <c r="J7428" s="573">
        <f t="shared" si="1048"/>
        <v>1.107130811303555</v>
      </c>
    </row>
    <row r="7429" spans="1:10" x14ac:dyDescent="0.25">
      <c r="A7429">
        <f t="shared" ref="A7429:A7492" si="1049">(((1+B7429/100)^A$2)*B7429/100)/(((1+B7429/100)^A$2)-1)</f>
        <v>0.74260004313440275</v>
      </c>
      <c r="B7429" s="2">
        <f t="shared" si="1044"/>
        <v>74.260000000001085</v>
      </c>
      <c r="C7429" s="428">
        <f t="shared" si="1041"/>
        <v>74.260000000000005</v>
      </c>
      <c r="D7429" s="425">
        <f t="shared" si="1045"/>
        <v>0.74260004313439198</v>
      </c>
      <c r="E7429" s="433">
        <f t="shared" si="1042"/>
        <v>74.260000000000005</v>
      </c>
      <c r="F7429" s="430">
        <f t="shared" si="1046"/>
        <v>0.74548710806885476</v>
      </c>
      <c r="G7429" s="439">
        <f t="shared" si="1043"/>
        <v>74.260000000000005</v>
      </c>
      <c r="H7429" s="435">
        <f t="shared" si="1047"/>
        <v>0.74548710806885476</v>
      </c>
      <c r="I7429" s="577">
        <f t="shared" si="1043"/>
        <v>74.260000000000005</v>
      </c>
      <c r="J7429" s="573">
        <f t="shared" si="1048"/>
        <v>1.1072175162254796</v>
      </c>
    </row>
    <row r="7430" spans="1:10" x14ac:dyDescent="0.25">
      <c r="A7430">
        <f t="shared" si="1049"/>
        <v>0.74270004306600856</v>
      </c>
      <c r="B7430" s="2">
        <f t="shared" si="1044"/>
        <v>74.27000000000109</v>
      </c>
      <c r="C7430" s="428">
        <f t="shared" ref="C7430:C7493" si="1050">ROUND(C7429+0.01,2)</f>
        <v>74.27</v>
      </c>
      <c r="D7430" s="425">
        <f t="shared" si="1045"/>
        <v>0.74270004306599779</v>
      </c>
      <c r="E7430" s="433">
        <f t="shared" ref="E7430:E7493" si="1051">ROUND(E7429+0.01,2)</f>
        <v>74.27</v>
      </c>
      <c r="F7430" s="430">
        <f t="shared" si="1046"/>
        <v>0.74558583393407163</v>
      </c>
      <c r="G7430" s="439">
        <f t="shared" ref="G7430:I7493" si="1052">ROUND(G7429+0.01,2)</f>
        <v>74.27</v>
      </c>
      <c r="H7430" s="435">
        <f t="shared" si="1047"/>
        <v>0.74558583393407163</v>
      </c>
      <c r="I7430" s="577">
        <f t="shared" si="1052"/>
        <v>74.27</v>
      </c>
      <c r="J7430" s="573">
        <f t="shared" si="1048"/>
        <v>1.1073042221168921</v>
      </c>
    </row>
    <row r="7431" spans="1:10" x14ac:dyDescent="0.25">
      <c r="A7431">
        <f t="shared" si="1049"/>
        <v>0.74280004299772651</v>
      </c>
      <c r="B7431" s="2">
        <f t="shared" si="1044"/>
        <v>74.280000000001095</v>
      </c>
      <c r="C7431" s="428">
        <f t="shared" si="1050"/>
        <v>74.28</v>
      </c>
      <c r="D7431" s="425">
        <f t="shared" si="1045"/>
        <v>0.74280004299771563</v>
      </c>
      <c r="E7431" s="433">
        <f t="shared" si="1051"/>
        <v>74.28</v>
      </c>
      <c r="F7431" s="430">
        <f t="shared" si="1046"/>
        <v>0.74568456040834852</v>
      </c>
      <c r="G7431" s="439">
        <f t="shared" si="1052"/>
        <v>74.28</v>
      </c>
      <c r="H7431" s="435">
        <f t="shared" si="1047"/>
        <v>0.74568456040834852</v>
      </c>
      <c r="I7431" s="577">
        <f t="shared" si="1052"/>
        <v>74.28</v>
      </c>
      <c r="J7431" s="573">
        <f t="shared" si="1048"/>
        <v>1.1073909289776873</v>
      </c>
    </row>
    <row r="7432" spans="1:10" x14ac:dyDescent="0.25">
      <c r="A7432">
        <f t="shared" si="1049"/>
        <v>0.74290004292955603</v>
      </c>
      <c r="B7432" s="2">
        <f t="shared" si="1044"/>
        <v>74.2900000000011</v>
      </c>
      <c r="C7432" s="428">
        <f t="shared" si="1050"/>
        <v>74.290000000000006</v>
      </c>
      <c r="D7432" s="425">
        <f t="shared" si="1045"/>
        <v>0.74290004292954515</v>
      </c>
      <c r="E7432" s="433">
        <f t="shared" si="1051"/>
        <v>74.290000000000006</v>
      </c>
      <c r="F7432" s="430">
        <f t="shared" si="1046"/>
        <v>0.74578328749137546</v>
      </c>
      <c r="G7432" s="439">
        <f t="shared" si="1052"/>
        <v>74.290000000000006</v>
      </c>
      <c r="H7432" s="435">
        <f t="shared" si="1047"/>
        <v>0.74578328749137546</v>
      </c>
      <c r="I7432" s="577">
        <f t="shared" si="1052"/>
        <v>74.290000000000006</v>
      </c>
      <c r="J7432" s="573">
        <f t="shared" si="1048"/>
        <v>1.1074776368077583</v>
      </c>
    </row>
    <row r="7433" spans="1:10" x14ac:dyDescent="0.25">
      <c r="A7433">
        <f t="shared" si="1049"/>
        <v>0.74300004286149735</v>
      </c>
      <c r="B7433" s="2">
        <f t="shared" si="1044"/>
        <v>74.300000000001106</v>
      </c>
      <c r="C7433" s="428">
        <f t="shared" si="1050"/>
        <v>74.3</v>
      </c>
      <c r="D7433" s="425">
        <f t="shared" si="1045"/>
        <v>0.74300004286148613</v>
      </c>
      <c r="E7433" s="433">
        <f t="shared" si="1051"/>
        <v>74.3</v>
      </c>
      <c r="F7433" s="430">
        <f t="shared" si="1046"/>
        <v>0.74588201518284292</v>
      </c>
      <c r="G7433" s="439">
        <f t="shared" si="1052"/>
        <v>74.3</v>
      </c>
      <c r="H7433" s="435">
        <f t="shared" si="1047"/>
        <v>0.74588201518284292</v>
      </c>
      <c r="I7433" s="577">
        <f t="shared" si="1052"/>
        <v>74.3</v>
      </c>
      <c r="J7433" s="573">
        <f t="shared" si="1048"/>
        <v>1.1075643456069997</v>
      </c>
    </row>
    <row r="7434" spans="1:10" x14ac:dyDescent="0.25">
      <c r="A7434">
        <f t="shared" si="1049"/>
        <v>0.7431000427935498</v>
      </c>
      <c r="B7434" s="2">
        <f t="shared" si="1044"/>
        <v>74.310000000001111</v>
      </c>
      <c r="C7434" s="428">
        <f t="shared" si="1050"/>
        <v>74.31</v>
      </c>
      <c r="D7434" s="425">
        <f t="shared" si="1045"/>
        <v>0.74310004279353858</v>
      </c>
      <c r="E7434" s="433">
        <f t="shared" si="1051"/>
        <v>74.31</v>
      </c>
      <c r="F7434" s="430">
        <f t="shared" si="1046"/>
        <v>0.74598074348244181</v>
      </c>
      <c r="G7434" s="439">
        <f t="shared" si="1052"/>
        <v>74.31</v>
      </c>
      <c r="H7434" s="435">
        <f t="shared" si="1047"/>
        <v>0.74598074348244181</v>
      </c>
      <c r="I7434" s="577">
        <f t="shared" si="1052"/>
        <v>74.31</v>
      </c>
      <c r="J7434" s="573">
        <f t="shared" si="1048"/>
        <v>1.1076510553753052</v>
      </c>
    </row>
    <row r="7435" spans="1:10" x14ac:dyDescent="0.25">
      <c r="A7435">
        <f t="shared" si="1049"/>
        <v>0.74320004272571338</v>
      </c>
      <c r="B7435" s="2">
        <f t="shared" si="1044"/>
        <v>74.320000000001116</v>
      </c>
      <c r="C7435" s="428">
        <f t="shared" si="1050"/>
        <v>74.319999999999993</v>
      </c>
      <c r="D7435" s="425">
        <f t="shared" si="1045"/>
        <v>0.74320004272570217</v>
      </c>
      <c r="E7435" s="433">
        <f t="shared" si="1051"/>
        <v>74.319999999999993</v>
      </c>
      <c r="F7435" s="430">
        <f t="shared" si="1046"/>
        <v>0.7460794723898625</v>
      </c>
      <c r="G7435" s="439">
        <f t="shared" si="1052"/>
        <v>74.319999999999993</v>
      </c>
      <c r="H7435" s="435">
        <f t="shared" si="1047"/>
        <v>0.7460794723898625</v>
      </c>
      <c r="I7435" s="577">
        <f t="shared" si="1052"/>
        <v>74.319999999999993</v>
      </c>
      <c r="J7435" s="573">
        <f t="shared" si="1048"/>
        <v>1.1077377661125691</v>
      </c>
    </row>
    <row r="7436" spans="1:10" x14ac:dyDescent="0.25">
      <c r="A7436">
        <f t="shared" si="1049"/>
        <v>0.74330004265798799</v>
      </c>
      <c r="B7436" s="2">
        <f t="shared" si="1044"/>
        <v>74.330000000001121</v>
      </c>
      <c r="C7436" s="428">
        <f t="shared" si="1050"/>
        <v>74.33</v>
      </c>
      <c r="D7436" s="425">
        <f t="shared" si="1045"/>
        <v>0.74330004265797667</v>
      </c>
      <c r="E7436" s="433">
        <f t="shared" si="1051"/>
        <v>74.33</v>
      </c>
      <c r="F7436" s="430">
        <f t="shared" si="1046"/>
        <v>0.74617820190479622</v>
      </c>
      <c r="G7436" s="439">
        <f t="shared" si="1052"/>
        <v>74.33</v>
      </c>
      <c r="H7436" s="435">
        <f t="shared" si="1047"/>
        <v>0.74617820190479622</v>
      </c>
      <c r="I7436" s="577">
        <f t="shared" si="1052"/>
        <v>74.33</v>
      </c>
      <c r="J7436" s="573">
        <f t="shared" si="1048"/>
        <v>1.1078244778186854</v>
      </c>
    </row>
    <row r="7437" spans="1:10" x14ac:dyDescent="0.25">
      <c r="A7437">
        <f t="shared" si="1049"/>
        <v>0.74340004259037329</v>
      </c>
      <c r="B7437" s="2">
        <f t="shared" si="1044"/>
        <v>74.340000000001126</v>
      </c>
      <c r="C7437" s="428">
        <f t="shared" si="1050"/>
        <v>74.34</v>
      </c>
      <c r="D7437" s="425">
        <f t="shared" si="1045"/>
        <v>0.74340004259036196</v>
      </c>
      <c r="E7437" s="433">
        <f t="shared" si="1051"/>
        <v>74.34</v>
      </c>
      <c r="F7437" s="430">
        <f t="shared" si="1046"/>
        <v>0.74627693202693424</v>
      </c>
      <c r="G7437" s="439">
        <f t="shared" si="1052"/>
        <v>74.34</v>
      </c>
      <c r="H7437" s="435">
        <f t="shared" si="1047"/>
        <v>0.74627693202693424</v>
      </c>
      <c r="I7437" s="577">
        <f t="shared" si="1052"/>
        <v>74.34</v>
      </c>
      <c r="J7437" s="573">
        <f t="shared" si="1048"/>
        <v>1.1079111904935484</v>
      </c>
    </row>
    <row r="7438" spans="1:10" x14ac:dyDescent="0.25">
      <c r="A7438">
        <f t="shared" si="1049"/>
        <v>0.74350004252286939</v>
      </c>
      <c r="B7438" s="2">
        <f t="shared" si="1044"/>
        <v>74.350000000001131</v>
      </c>
      <c r="C7438" s="428">
        <f t="shared" si="1050"/>
        <v>74.349999999999994</v>
      </c>
      <c r="D7438" s="425">
        <f t="shared" si="1045"/>
        <v>0.74350004252285806</v>
      </c>
      <c r="E7438" s="433">
        <f t="shared" si="1051"/>
        <v>74.349999999999994</v>
      </c>
      <c r="F7438" s="430">
        <f t="shared" si="1046"/>
        <v>0.74637566275596734</v>
      </c>
      <c r="G7438" s="439">
        <f t="shared" si="1052"/>
        <v>74.349999999999994</v>
      </c>
      <c r="H7438" s="435">
        <f t="shared" si="1047"/>
        <v>0.74637566275596734</v>
      </c>
      <c r="I7438" s="577">
        <f t="shared" si="1052"/>
        <v>74.349999999999994</v>
      </c>
      <c r="J7438" s="573">
        <f t="shared" si="1048"/>
        <v>1.1079979041370511</v>
      </c>
    </row>
    <row r="7439" spans="1:10" x14ac:dyDescent="0.25">
      <c r="A7439">
        <f t="shared" si="1049"/>
        <v>0.74360004245547584</v>
      </c>
      <c r="B7439" s="2">
        <f t="shared" si="1044"/>
        <v>74.360000000001136</v>
      </c>
      <c r="C7439" s="428">
        <f t="shared" si="1050"/>
        <v>74.36</v>
      </c>
      <c r="D7439" s="425">
        <f t="shared" si="1045"/>
        <v>0.74360004245546429</v>
      </c>
      <c r="E7439" s="433">
        <f t="shared" si="1051"/>
        <v>74.36</v>
      </c>
      <c r="F7439" s="430">
        <f t="shared" si="1046"/>
        <v>0.74647439409158745</v>
      </c>
      <c r="G7439" s="439">
        <f t="shared" si="1052"/>
        <v>74.36</v>
      </c>
      <c r="H7439" s="435">
        <f t="shared" si="1047"/>
        <v>0.74647439409158745</v>
      </c>
      <c r="I7439" s="577">
        <f t="shared" si="1052"/>
        <v>74.36</v>
      </c>
      <c r="J7439" s="573">
        <f t="shared" si="1048"/>
        <v>1.1080846187490887</v>
      </c>
    </row>
    <row r="7440" spans="1:10" x14ac:dyDescent="0.25">
      <c r="A7440">
        <f t="shared" si="1049"/>
        <v>0.74370004238819243</v>
      </c>
      <c r="B7440" s="2">
        <f t="shared" si="1044"/>
        <v>74.370000000001141</v>
      </c>
      <c r="C7440" s="428">
        <f t="shared" si="1050"/>
        <v>74.37</v>
      </c>
      <c r="D7440" s="425">
        <f t="shared" si="1045"/>
        <v>0.74370004238818099</v>
      </c>
      <c r="E7440" s="433">
        <f t="shared" si="1051"/>
        <v>74.37</v>
      </c>
      <c r="F7440" s="430">
        <f t="shared" si="1046"/>
        <v>0.74657312603348591</v>
      </c>
      <c r="G7440" s="439">
        <f t="shared" si="1052"/>
        <v>74.37</v>
      </c>
      <c r="H7440" s="435">
        <f t="shared" si="1047"/>
        <v>0.74657312603348591</v>
      </c>
      <c r="I7440" s="577">
        <f t="shared" si="1052"/>
        <v>74.37</v>
      </c>
      <c r="J7440" s="573">
        <f t="shared" si="1048"/>
        <v>1.1081713343295549</v>
      </c>
    </row>
    <row r="7441" spans="1:10" x14ac:dyDescent="0.25">
      <c r="A7441">
        <f t="shared" si="1049"/>
        <v>0.74380004232101904</v>
      </c>
      <c r="B7441" s="2">
        <f t="shared" si="1044"/>
        <v>74.380000000001147</v>
      </c>
      <c r="C7441" s="428">
        <f t="shared" si="1050"/>
        <v>74.38</v>
      </c>
      <c r="D7441" s="425">
        <f t="shared" si="1045"/>
        <v>0.7438000423210076</v>
      </c>
      <c r="E7441" s="433">
        <f t="shared" si="1051"/>
        <v>74.38</v>
      </c>
      <c r="F7441" s="430">
        <f t="shared" si="1046"/>
        <v>0.74667185858135454</v>
      </c>
      <c r="G7441" s="439">
        <f t="shared" si="1052"/>
        <v>74.38</v>
      </c>
      <c r="H7441" s="435">
        <f t="shared" si="1047"/>
        <v>0.74667185858135454</v>
      </c>
      <c r="I7441" s="577">
        <f t="shared" si="1052"/>
        <v>74.38</v>
      </c>
      <c r="J7441" s="573">
        <f t="shared" si="1048"/>
        <v>1.1082580508783437</v>
      </c>
    </row>
    <row r="7442" spans="1:10" x14ac:dyDescent="0.25">
      <c r="A7442">
        <f t="shared" si="1049"/>
        <v>0.74390004225395556</v>
      </c>
      <c r="B7442" s="2">
        <f t="shared" si="1044"/>
        <v>74.390000000001152</v>
      </c>
      <c r="C7442" s="428">
        <f t="shared" si="1050"/>
        <v>74.39</v>
      </c>
      <c r="D7442" s="425">
        <f t="shared" si="1045"/>
        <v>0.74390004225394402</v>
      </c>
      <c r="E7442" s="433">
        <f t="shared" si="1051"/>
        <v>74.39</v>
      </c>
      <c r="F7442" s="430">
        <f t="shared" si="1046"/>
        <v>0.74677059173488536</v>
      </c>
      <c r="G7442" s="439">
        <f t="shared" si="1052"/>
        <v>74.39</v>
      </c>
      <c r="H7442" s="435">
        <f t="shared" si="1047"/>
        <v>0.74677059173488536</v>
      </c>
      <c r="I7442" s="577">
        <f t="shared" si="1052"/>
        <v>74.39</v>
      </c>
      <c r="J7442" s="573">
        <f t="shared" si="1048"/>
        <v>1.1083447683953498</v>
      </c>
    </row>
    <row r="7443" spans="1:10" x14ac:dyDescent="0.25">
      <c r="A7443">
        <f t="shared" si="1049"/>
        <v>0.74400004218700178</v>
      </c>
      <c r="B7443" s="2">
        <f t="shared" si="1044"/>
        <v>74.400000000001157</v>
      </c>
      <c r="C7443" s="428">
        <f t="shared" si="1050"/>
        <v>74.400000000000006</v>
      </c>
      <c r="D7443" s="425">
        <f t="shared" si="1045"/>
        <v>0.74400004218699034</v>
      </c>
      <c r="E7443" s="433">
        <f t="shared" si="1051"/>
        <v>74.400000000000006</v>
      </c>
      <c r="F7443" s="430">
        <f t="shared" si="1046"/>
        <v>0.7468693254937705</v>
      </c>
      <c r="G7443" s="439">
        <f t="shared" si="1052"/>
        <v>74.400000000000006</v>
      </c>
      <c r="H7443" s="435">
        <f t="shared" si="1047"/>
        <v>0.7468693254937705</v>
      </c>
      <c r="I7443" s="577">
        <f t="shared" si="1052"/>
        <v>74.400000000000006</v>
      </c>
      <c r="J7443" s="573">
        <f t="shared" si="1048"/>
        <v>1.1084314868804663</v>
      </c>
    </row>
    <row r="7444" spans="1:10" x14ac:dyDescent="0.25">
      <c r="A7444">
        <f t="shared" si="1049"/>
        <v>0.74410004212015746</v>
      </c>
      <c r="B7444" s="2">
        <f t="shared" si="1044"/>
        <v>74.410000000001162</v>
      </c>
      <c r="C7444" s="428">
        <f t="shared" si="1050"/>
        <v>74.41</v>
      </c>
      <c r="D7444" s="425">
        <f t="shared" si="1045"/>
        <v>0.7441000421201458</v>
      </c>
      <c r="E7444" s="433">
        <f t="shared" si="1051"/>
        <v>74.41</v>
      </c>
      <c r="F7444" s="430">
        <f t="shared" si="1046"/>
        <v>0.74696805985770176</v>
      </c>
      <c r="G7444" s="439">
        <f t="shared" si="1052"/>
        <v>74.41</v>
      </c>
      <c r="H7444" s="435">
        <f t="shared" si="1047"/>
        <v>0.74696805985770176</v>
      </c>
      <c r="I7444" s="577">
        <f t="shared" si="1052"/>
        <v>74.41</v>
      </c>
      <c r="J7444" s="573">
        <f t="shared" si="1048"/>
        <v>1.1085182063335883</v>
      </c>
    </row>
    <row r="7445" spans="1:10" x14ac:dyDescent="0.25">
      <c r="A7445">
        <f t="shared" si="1049"/>
        <v>0.74420004205342249</v>
      </c>
      <c r="B7445" s="2">
        <f t="shared" si="1044"/>
        <v>74.420000000001167</v>
      </c>
      <c r="C7445" s="428">
        <f t="shared" si="1050"/>
        <v>74.42</v>
      </c>
      <c r="D7445" s="425">
        <f t="shared" si="1045"/>
        <v>0.74420004205341084</v>
      </c>
      <c r="E7445" s="433">
        <f t="shared" si="1051"/>
        <v>74.42</v>
      </c>
      <c r="F7445" s="430">
        <f t="shared" si="1046"/>
        <v>0.74706679482637228</v>
      </c>
      <c r="G7445" s="439">
        <f t="shared" si="1052"/>
        <v>74.42</v>
      </c>
      <c r="H7445" s="435">
        <f t="shared" si="1047"/>
        <v>0.74706679482637228</v>
      </c>
      <c r="I7445" s="577">
        <f t="shared" si="1052"/>
        <v>74.42</v>
      </c>
      <c r="J7445" s="573">
        <f t="shared" si="1048"/>
        <v>1.1086049267546096</v>
      </c>
    </row>
    <row r="7446" spans="1:10" x14ac:dyDescent="0.25">
      <c r="A7446">
        <f t="shared" si="1049"/>
        <v>0.74430004198679656</v>
      </c>
      <c r="B7446" s="2">
        <f t="shared" si="1044"/>
        <v>74.430000000001172</v>
      </c>
      <c r="C7446" s="428">
        <f t="shared" si="1050"/>
        <v>74.430000000000007</v>
      </c>
      <c r="D7446" s="425">
        <f t="shared" si="1045"/>
        <v>0.74430004198678479</v>
      </c>
      <c r="E7446" s="433">
        <f t="shared" si="1051"/>
        <v>74.430000000000007</v>
      </c>
      <c r="F7446" s="430">
        <f t="shared" si="1046"/>
        <v>0.7471655303994742</v>
      </c>
      <c r="G7446" s="439">
        <f t="shared" si="1052"/>
        <v>74.430000000000007</v>
      </c>
      <c r="H7446" s="435">
        <f t="shared" si="1047"/>
        <v>0.7471655303994742</v>
      </c>
      <c r="I7446" s="577">
        <f t="shared" si="1052"/>
        <v>74.430000000000007</v>
      </c>
      <c r="J7446" s="573">
        <f t="shared" si="1048"/>
        <v>1.1086916481434246</v>
      </c>
    </row>
    <row r="7447" spans="1:10" x14ac:dyDescent="0.25">
      <c r="A7447">
        <f t="shared" si="1049"/>
        <v>0.74440004192027964</v>
      </c>
      <c r="B7447" s="2">
        <f t="shared" si="1044"/>
        <v>74.440000000001177</v>
      </c>
      <c r="C7447" s="428">
        <f t="shared" si="1050"/>
        <v>74.44</v>
      </c>
      <c r="D7447" s="425">
        <f t="shared" si="1045"/>
        <v>0.74440004192026787</v>
      </c>
      <c r="E7447" s="433">
        <f t="shared" si="1051"/>
        <v>74.44</v>
      </c>
      <c r="F7447" s="430">
        <f t="shared" si="1046"/>
        <v>0.74726426657670042</v>
      </c>
      <c r="G7447" s="439">
        <f t="shared" si="1052"/>
        <v>74.44</v>
      </c>
      <c r="H7447" s="435">
        <f t="shared" si="1047"/>
        <v>0.74726426657670042</v>
      </c>
      <c r="I7447" s="577">
        <f t="shared" si="1052"/>
        <v>74.44</v>
      </c>
      <c r="J7447" s="573">
        <f t="shared" si="1048"/>
        <v>1.1087783704999272</v>
      </c>
    </row>
    <row r="7448" spans="1:10" x14ac:dyDescent="0.25">
      <c r="A7448">
        <f t="shared" si="1049"/>
        <v>0.74450004185387142</v>
      </c>
      <c r="B7448" s="2">
        <f t="shared" si="1044"/>
        <v>74.450000000001182</v>
      </c>
      <c r="C7448" s="428">
        <f t="shared" si="1050"/>
        <v>74.45</v>
      </c>
      <c r="D7448" s="425">
        <f t="shared" si="1045"/>
        <v>0.74450004185385954</v>
      </c>
      <c r="E7448" s="433">
        <f t="shared" si="1051"/>
        <v>74.45</v>
      </c>
      <c r="F7448" s="430">
        <f t="shared" si="1046"/>
        <v>0.74736300335774375</v>
      </c>
      <c r="G7448" s="439">
        <f t="shared" si="1052"/>
        <v>74.45</v>
      </c>
      <c r="H7448" s="435">
        <f t="shared" si="1047"/>
        <v>0.74736300335774375</v>
      </c>
      <c r="I7448" s="577">
        <f t="shared" si="1052"/>
        <v>74.45</v>
      </c>
      <c r="J7448" s="573">
        <f t="shared" si="1048"/>
        <v>1.1088650938240119</v>
      </c>
    </row>
    <row r="7449" spans="1:10" x14ac:dyDescent="0.25">
      <c r="A7449">
        <f t="shared" si="1049"/>
        <v>0.74460004178757166</v>
      </c>
      <c r="B7449" s="2">
        <f t="shared" si="1044"/>
        <v>74.460000000001187</v>
      </c>
      <c r="C7449" s="428">
        <f t="shared" si="1050"/>
        <v>74.459999999999994</v>
      </c>
      <c r="D7449" s="425">
        <f t="shared" si="1045"/>
        <v>0.74460004178755979</v>
      </c>
      <c r="E7449" s="433">
        <f t="shared" si="1051"/>
        <v>74.459999999999994</v>
      </c>
      <c r="F7449" s="430">
        <f t="shared" si="1046"/>
        <v>0.74746174074229732</v>
      </c>
      <c r="G7449" s="439">
        <f t="shared" si="1052"/>
        <v>74.459999999999994</v>
      </c>
      <c r="H7449" s="435">
        <f t="shared" si="1047"/>
        <v>0.74746174074229732</v>
      </c>
      <c r="I7449" s="577">
        <f t="shared" si="1052"/>
        <v>74.459999999999994</v>
      </c>
      <c r="J7449" s="573">
        <f t="shared" si="1048"/>
        <v>1.1089518181155724</v>
      </c>
    </row>
    <row r="7450" spans="1:10" x14ac:dyDescent="0.25">
      <c r="A7450">
        <f t="shared" si="1049"/>
        <v>0.7447000417213806</v>
      </c>
      <c r="B7450" s="2">
        <f t="shared" si="1044"/>
        <v>74.470000000001193</v>
      </c>
      <c r="C7450" s="428">
        <f t="shared" si="1050"/>
        <v>74.47</v>
      </c>
      <c r="D7450" s="425">
        <f t="shared" si="1045"/>
        <v>0.74470004172136861</v>
      </c>
      <c r="E7450" s="433">
        <f t="shared" si="1051"/>
        <v>74.47</v>
      </c>
      <c r="F7450" s="430">
        <f t="shared" si="1046"/>
        <v>0.74756047873005438</v>
      </c>
      <c r="G7450" s="439">
        <f t="shared" si="1052"/>
        <v>74.47</v>
      </c>
      <c r="H7450" s="435">
        <f t="shared" si="1047"/>
        <v>0.74756047873005438</v>
      </c>
      <c r="I7450" s="577">
        <f t="shared" si="1052"/>
        <v>74.47</v>
      </c>
      <c r="J7450" s="573">
        <f t="shared" si="1048"/>
        <v>1.1090385433745036</v>
      </c>
    </row>
    <row r="7451" spans="1:10" x14ac:dyDescent="0.25">
      <c r="A7451">
        <f t="shared" si="1049"/>
        <v>0.74480004165529745</v>
      </c>
      <c r="B7451" s="2">
        <f t="shared" si="1044"/>
        <v>74.480000000001198</v>
      </c>
      <c r="C7451" s="428">
        <f t="shared" si="1050"/>
        <v>74.48</v>
      </c>
      <c r="D7451" s="425">
        <f t="shared" si="1045"/>
        <v>0.74480004165528557</v>
      </c>
      <c r="E7451" s="433">
        <f t="shared" si="1051"/>
        <v>74.48</v>
      </c>
      <c r="F7451" s="430">
        <f t="shared" si="1046"/>
        <v>0.7476592173207085</v>
      </c>
      <c r="G7451" s="439">
        <f t="shared" si="1052"/>
        <v>74.48</v>
      </c>
      <c r="H7451" s="435">
        <f t="shared" si="1047"/>
        <v>0.7476592173207085</v>
      </c>
      <c r="I7451" s="577">
        <f t="shared" si="1052"/>
        <v>74.48</v>
      </c>
      <c r="J7451" s="573">
        <f t="shared" si="1048"/>
        <v>1.1091252696006992</v>
      </c>
    </row>
    <row r="7452" spans="1:10" x14ac:dyDescent="0.25">
      <c r="A7452">
        <f t="shared" si="1049"/>
        <v>0.74490004158932255</v>
      </c>
      <c r="B7452" s="2">
        <f t="shared" si="1044"/>
        <v>74.490000000001203</v>
      </c>
      <c r="C7452" s="428">
        <f t="shared" si="1050"/>
        <v>74.489999999999995</v>
      </c>
      <c r="D7452" s="425">
        <f t="shared" si="1045"/>
        <v>0.74490004158931022</v>
      </c>
      <c r="E7452" s="433">
        <f t="shared" si="1051"/>
        <v>74.489999999999995</v>
      </c>
      <c r="F7452" s="430">
        <f t="shared" si="1046"/>
        <v>0.74775795651395272</v>
      </c>
      <c r="G7452" s="439">
        <f t="shared" si="1052"/>
        <v>74.489999999999995</v>
      </c>
      <c r="H7452" s="435">
        <f t="shared" si="1047"/>
        <v>0.74775795651395272</v>
      </c>
      <c r="I7452" s="577">
        <f t="shared" si="1052"/>
        <v>74.489999999999995</v>
      </c>
      <c r="J7452" s="573">
        <f t="shared" si="1048"/>
        <v>1.1092119967940544</v>
      </c>
    </row>
    <row r="7453" spans="1:10" x14ac:dyDescent="0.25">
      <c r="A7453">
        <f t="shared" si="1049"/>
        <v>0.74500004152345534</v>
      </c>
      <c r="B7453" s="2">
        <f t="shared" si="1044"/>
        <v>74.500000000001208</v>
      </c>
      <c r="C7453" s="428">
        <f t="shared" si="1050"/>
        <v>74.5</v>
      </c>
      <c r="D7453" s="425">
        <f t="shared" si="1045"/>
        <v>0.74500004152344312</v>
      </c>
      <c r="E7453" s="433">
        <f t="shared" si="1051"/>
        <v>74.5</v>
      </c>
      <c r="F7453" s="430">
        <f t="shared" si="1046"/>
        <v>0.74785669630948137</v>
      </c>
      <c r="G7453" s="439">
        <f t="shared" si="1052"/>
        <v>74.5</v>
      </c>
      <c r="H7453" s="435">
        <f t="shared" si="1047"/>
        <v>0.74785669630948137</v>
      </c>
      <c r="I7453" s="577">
        <f t="shared" si="1052"/>
        <v>74.5</v>
      </c>
      <c r="J7453" s="573">
        <f t="shared" si="1048"/>
        <v>1.1092987249544626</v>
      </c>
    </row>
    <row r="7454" spans="1:10" x14ac:dyDescent="0.25">
      <c r="A7454">
        <f t="shared" si="1049"/>
        <v>0.74510004145769559</v>
      </c>
      <c r="B7454" s="2">
        <f t="shared" si="1044"/>
        <v>74.510000000001213</v>
      </c>
      <c r="C7454" s="428">
        <f t="shared" si="1050"/>
        <v>74.510000000000005</v>
      </c>
      <c r="D7454" s="425">
        <f t="shared" si="1045"/>
        <v>0.7451000414576836</v>
      </c>
      <c r="E7454" s="433">
        <f t="shared" si="1051"/>
        <v>74.510000000000005</v>
      </c>
      <c r="F7454" s="430">
        <f t="shared" si="1046"/>
        <v>0.74795543670698816</v>
      </c>
      <c r="G7454" s="439">
        <f t="shared" si="1052"/>
        <v>74.510000000000005</v>
      </c>
      <c r="H7454" s="435">
        <f t="shared" si="1047"/>
        <v>0.74795543670698816</v>
      </c>
      <c r="I7454" s="577">
        <f t="shared" si="1052"/>
        <v>74.510000000000005</v>
      </c>
      <c r="J7454" s="573">
        <f t="shared" si="1048"/>
        <v>1.1093854540818187</v>
      </c>
    </row>
    <row r="7455" spans="1:10" x14ac:dyDescent="0.25">
      <c r="A7455">
        <f t="shared" si="1049"/>
        <v>0.74520004139204366</v>
      </c>
      <c r="B7455" s="2">
        <f t="shared" si="1044"/>
        <v>74.520000000001218</v>
      </c>
      <c r="C7455" s="428">
        <f t="shared" si="1050"/>
        <v>74.52</v>
      </c>
      <c r="D7455" s="425">
        <f t="shared" si="1045"/>
        <v>0.74520004139203144</v>
      </c>
      <c r="E7455" s="433">
        <f t="shared" si="1051"/>
        <v>74.52</v>
      </c>
      <c r="F7455" s="430">
        <f t="shared" si="1046"/>
        <v>0.74805417770616678</v>
      </c>
      <c r="G7455" s="439">
        <f t="shared" si="1052"/>
        <v>74.52</v>
      </c>
      <c r="H7455" s="435">
        <f t="shared" si="1047"/>
        <v>0.74805417770616678</v>
      </c>
      <c r="I7455" s="577">
        <f t="shared" si="1052"/>
        <v>74.52</v>
      </c>
      <c r="J7455" s="573">
        <f t="shared" si="1048"/>
        <v>1.1094721841760162</v>
      </c>
    </row>
    <row r="7456" spans="1:10" x14ac:dyDescent="0.25">
      <c r="A7456">
        <f t="shared" si="1049"/>
        <v>0.74530004132649885</v>
      </c>
      <c r="B7456" s="2">
        <f t="shared" ref="B7456:B7519" si="1053">B7455+0.01</f>
        <v>74.530000000001223</v>
      </c>
      <c r="C7456" s="428">
        <f t="shared" si="1050"/>
        <v>74.53</v>
      </c>
      <c r="D7456" s="425">
        <f t="shared" si="1045"/>
        <v>0.74530004132648664</v>
      </c>
      <c r="E7456" s="433">
        <f t="shared" si="1051"/>
        <v>74.53</v>
      </c>
      <c r="F7456" s="430">
        <f t="shared" si="1046"/>
        <v>0.74815291930671202</v>
      </c>
      <c r="G7456" s="439">
        <f t="shared" si="1052"/>
        <v>74.53</v>
      </c>
      <c r="H7456" s="435">
        <f t="shared" si="1047"/>
        <v>0.74815291930671202</v>
      </c>
      <c r="I7456" s="577">
        <f t="shared" si="1052"/>
        <v>74.53</v>
      </c>
      <c r="J7456" s="573">
        <f t="shared" si="1048"/>
        <v>1.1095589152369505</v>
      </c>
    </row>
    <row r="7457" spans="1:10" x14ac:dyDescent="0.25">
      <c r="A7457">
        <f t="shared" si="1049"/>
        <v>0.74540004126106119</v>
      </c>
      <c r="B7457" s="2">
        <f t="shared" si="1053"/>
        <v>74.540000000001228</v>
      </c>
      <c r="C7457" s="428">
        <f t="shared" si="1050"/>
        <v>74.540000000000006</v>
      </c>
      <c r="D7457" s="425">
        <f t="shared" si="1045"/>
        <v>0.74540004126104897</v>
      </c>
      <c r="E7457" s="433">
        <f t="shared" si="1051"/>
        <v>74.540000000000006</v>
      </c>
      <c r="F7457" s="430">
        <f t="shared" si="1046"/>
        <v>0.7482516615083179</v>
      </c>
      <c r="G7457" s="439">
        <f t="shared" si="1052"/>
        <v>74.540000000000006</v>
      </c>
      <c r="H7457" s="435">
        <f t="shared" si="1047"/>
        <v>0.7482516615083179</v>
      </c>
      <c r="I7457" s="577">
        <f t="shared" si="1052"/>
        <v>74.540000000000006</v>
      </c>
      <c r="J7457" s="573">
        <f t="shared" si="1048"/>
        <v>1.1096456472645153</v>
      </c>
    </row>
    <row r="7458" spans="1:10" x14ac:dyDescent="0.25">
      <c r="A7458">
        <f t="shared" si="1049"/>
        <v>0.74550004119573043</v>
      </c>
      <c r="B7458" s="2">
        <f t="shared" si="1053"/>
        <v>74.550000000001234</v>
      </c>
      <c r="C7458" s="428">
        <f t="shared" si="1050"/>
        <v>74.55</v>
      </c>
      <c r="D7458" s="425">
        <f t="shared" si="1045"/>
        <v>0.74550004119571811</v>
      </c>
      <c r="E7458" s="433">
        <f t="shared" si="1051"/>
        <v>74.55</v>
      </c>
      <c r="F7458" s="430">
        <f t="shared" si="1046"/>
        <v>0.74835040431067867</v>
      </c>
      <c r="G7458" s="439">
        <f t="shared" si="1052"/>
        <v>74.55</v>
      </c>
      <c r="H7458" s="435">
        <f t="shared" si="1047"/>
        <v>0.74835040431067867</v>
      </c>
      <c r="I7458" s="577">
        <f t="shared" si="1052"/>
        <v>74.55</v>
      </c>
      <c r="J7458" s="573">
        <f t="shared" si="1048"/>
        <v>1.109732380258605</v>
      </c>
    </row>
    <row r="7459" spans="1:10" x14ac:dyDescent="0.25">
      <c r="A7459">
        <f t="shared" si="1049"/>
        <v>0.74560004113050649</v>
      </c>
      <c r="B7459" s="2">
        <f t="shared" si="1053"/>
        <v>74.560000000001239</v>
      </c>
      <c r="C7459" s="428">
        <f t="shared" si="1050"/>
        <v>74.56</v>
      </c>
      <c r="D7459" s="425">
        <f t="shared" si="1045"/>
        <v>0.74560004113049405</v>
      </c>
      <c r="E7459" s="433">
        <f t="shared" si="1051"/>
        <v>74.56</v>
      </c>
      <c r="F7459" s="430">
        <f t="shared" si="1046"/>
        <v>0.74844914771348969</v>
      </c>
      <c r="G7459" s="439">
        <f t="shared" si="1052"/>
        <v>74.56</v>
      </c>
      <c r="H7459" s="435">
        <f t="shared" si="1047"/>
        <v>0.74844914771348969</v>
      </c>
      <c r="I7459" s="577">
        <f t="shared" si="1052"/>
        <v>74.56</v>
      </c>
      <c r="J7459" s="573">
        <f t="shared" si="1048"/>
        <v>1.1098191142191143</v>
      </c>
    </row>
    <row r="7460" spans="1:10" x14ac:dyDescent="0.25">
      <c r="A7460">
        <f t="shared" si="1049"/>
        <v>0.74570004106538912</v>
      </c>
      <c r="B7460" s="2">
        <f t="shared" si="1053"/>
        <v>74.570000000001244</v>
      </c>
      <c r="C7460" s="428">
        <f t="shared" si="1050"/>
        <v>74.569999999999993</v>
      </c>
      <c r="D7460" s="425">
        <f t="shared" si="1045"/>
        <v>0.74570004106537646</v>
      </c>
      <c r="E7460" s="433">
        <f t="shared" si="1051"/>
        <v>74.569999999999993</v>
      </c>
      <c r="F7460" s="430">
        <f t="shared" si="1046"/>
        <v>0.74854789171644542</v>
      </c>
      <c r="G7460" s="439">
        <f t="shared" si="1052"/>
        <v>74.569999999999993</v>
      </c>
      <c r="H7460" s="435">
        <f t="shared" si="1047"/>
        <v>0.74854789171644542</v>
      </c>
      <c r="I7460" s="577">
        <f t="shared" si="1052"/>
        <v>74.569999999999993</v>
      </c>
      <c r="J7460" s="573">
        <f t="shared" si="1048"/>
        <v>1.1099058491459373</v>
      </c>
    </row>
    <row r="7461" spans="1:10" x14ac:dyDescent="0.25">
      <c r="A7461">
        <f t="shared" si="1049"/>
        <v>0.745800041000378</v>
      </c>
      <c r="B7461" s="2">
        <f t="shared" si="1053"/>
        <v>74.580000000001249</v>
      </c>
      <c r="C7461" s="428">
        <f t="shared" si="1050"/>
        <v>74.58</v>
      </c>
      <c r="D7461" s="425">
        <f t="shared" si="1045"/>
        <v>0.74580004100036545</v>
      </c>
      <c r="E7461" s="433">
        <f t="shared" si="1051"/>
        <v>74.58</v>
      </c>
      <c r="F7461" s="430">
        <f t="shared" si="1046"/>
        <v>0.74864663631924111</v>
      </c>
      <c r="G7461" s="439">
        <f t="shared" si="1052"/>
        <v>74.58</v>
      </c>
      <c r="H7461" s="435">
        <f t="shared" si="1047"/>
        <v>0.74864663631924111</v>
      </c>
      <c r="I7461" s="577">
        <f t="shared" si="1052"/>
        <v>74.58</v>
      </c>
      <c r="J7461" s="573">
        <f t="shared" si="1048"/>
        <v>1.1099925850389687</v>
      </c>
    </row>
    <row r="7462" spans="1:10" x14ac:dyDescent="0.25">
      <c r="A7462">
        <f t="shared" si="1049"/>
        <v>0.74590004093547313</v>
      </c>
      <c r="B7462" s="2">
        <f t="shared" si="1053"/>
        <v>74.590000000001254</v>
      </c>
      <c r="C7462" s="428">
        <f t="shared" si="1050"/>
        <v>74.59</v>
      </c>
      <c r="D7462" s="425">
        <f t="shared" si="1045"/>
        <v>0.7459000409354607</v>
      </c>
      <c r="E7462" s="433">
        <f t="shared" si="1051"/>
        <v>74.59</v>
      </c>
      <c r="F7462" s="430">
        <f t="shared" si="1046"/>
        <v>0.74874538152157188</v>
      </c>
      <c r="G7462" s="439">
        <f t="shared" si="1052"/>
        <v>74.59</v>
      </c>
      <c r="H7462" s="435">
        <f t="shared" si="1047"/>
        <v>0.74874538152157188</v>
      </c>
      <c r="I7462" s="577">
        <f t="shared" si="1052"/>
        <v>74.59</v>
      </c>
      <c r="J7462" s="573">
        <f t="shared" si="1048"/>
        <v>1.1100793218981027</v>
      </c>
    </row>
    <row r="7463" spans="1:10" x14ac:dyDescent="0.25">
      <c r="A7463">
        <f t="shared" si="1049"/>
        <v>0.7460000408706744</v>
      </c>
      <c r="B7463" s="2">
        <f t="shared" si="1053"/>
        <v>74.600000000001259</v>
      </c>
      <c r="C7463" s="428">
        <f t="shared" si="1050"/>
        <v>74.599999999999994</v>
      </c>
      <c r="D7463" s="425">
        <f t="shared" si="1045"/>
        <v>0.74600004087066174</v>
      </c>
      <c r="E7463" s="433">
        <f t="shared" si="1051"/>
        <v>74.599999999999994</v>
      </c>
      <c r="F7463" s="430">
        <f t="shared" si="1046"/>
        <v>0.74884412732313277</v>
      </c>
      <c r="G7463" s="439">
        <f t="shared" si="1052"/>
        <v>74.599999999999994</v>
      </c>
      <c r="H7463" s="435">
        <f t="shared" si="1047"/>
        <v>0.74884412732313277</v>
      </c>
      <c r="I7463" s="577">
        <f t="shared" si="1052"/>
        <v>74.599999999999994</v>
      </c>
      <c r="J7463" s="573">
        <f t="shared" si="1048"/>
        <v>1.1101660597232339</v>
      </c>
    </row>
    <row r="7464" spans="1:10" x14ac:dyDescent="0.25">
      <c r="A7464">
        <f t="shared" si="1049"/>
        <v>0.74610004080598147</v>
      </c>
      <c r="B7464" s="2">
        <f t="shared" si="1053"/>
        <v>74.610000000001264</v>
      </c>
      <c r="C7464" s="428">
        <f t="shared" si="1050"/>
        <v>74.61</v>
      </c>
      <c r="D7464" s="425">
        <f t="shared" si="1045"/>
        <v>0.74610004080596892</v>
      </c>
      <c r="E7464" s="433">
        <f t="shared" si="1051"/>
        <v>74.61</v>
      </c>
      <c r="F7464" s="430">
        <f t="shared" si="1046"/>
        <v>0.74894287372361956</v>
      </c>
      <c r="G7464" s="439">
        <f t="shared" si="1052"/>
        <v>74.61</v>
      </c>
      <c r="H7464" s="435">
        <f t="shared" si="1047"/>
        <v>0.74894287372361956</v>
      </c>
      <c r="I7464" s="577">
        <f t="shared" si="1052"/>
        <v>74.61</v>
      </c>
      <c r="J7464" s="573">
        <f t="shared" si="1048"/>
        <v>1.1102527985142565</v>
      </c>
    </row>
    <row r="7465" spans="1:10" x14ac:dyDescent="0.25">
      <c r="A7465">
        <f t="shared" si="1049"/>
        <v>0.74620004074139423</v>
      </c>
      <c r="B7465" s="2">
        <f t="shared" si="1053"/>
        <v>74.620000000001269</v>
      </c>
      <c r="C7465" s="428">
        <f t="shared" si="1050"/>
        <v>74.62</v>
      </c>
      <c r="D7465" s="425">
        <f t="shared" si="1045"/>
        <v>0.74620004074138169</v>
      </c>
      <c r="E7465" s="433">
        <f t="shared" si="1051"/>
        <v>74.62</v>
      </c>
      <c r="F7465" s="430">
        <f t="shared" si="1046"/>
        <v>0.74904162072272806</v>
      </c>
      <c r="G7465" s="439">
        <f t="shared" si="1052"/>
        <v>74.62</v>
      </c>
      <c r="H7465" s="435">
        <f t="shared" si="1047"/>
        <v>0.74904162072272806</v>
      </c>
      <c r="I7465" s="577">
        <f t="shared" si="1052"/>
        <v>74.62</v>
      </c>
      <c r="J7465" s="573">
        <f t="shared" si="1048"/>
        <v>1.1103395382710655</v>
      </c>
    </row>
    <row r="7466" spans="1:10" x14ac:dyDescent="0.25">
      <c r="A7466">
        <f t="shared" si="1049"/>
        <v>0.74630004067691258</v>
      </c>
      <c r="B7466" s="2">
        <f t="shared" si="1053"/>
        <v>74.630000000001274</v>
      </c>
      <c r="C7466" s="428">
        <f t="shared" si="1050"/>
        <v>74.63</v>
      </c>
      <c r="D7466" s="425">
        <f t="shared" si="1045"/>
        <v>0.7463000406768997</v>
      </c>
      <c r="E7466" s="433">
        <f t="shared" si="1051"/>
        <v>74.63</v>
      </c>
      <c r="F7466" s="430">
        <f t="shared" si="1046"/>
        <v>0.74914036832015363</v>
      </c>
      <c r="G7466" s="439">
        <f t="shared" si="1052"/>
        <v>74.63</v>
      </c>
      <c r="H7466" s="435">
        <f t="shared" si="1047"/>
        <v>0.74914036832015363</v>
      </c>
      <c r="I7466" s="577">
        <f t="shared" si="1052"/>
        <v>74.63</v>
      </c>
      <c r="J7466" s="573">
        <f t="shared" si="1048"/>
        <v>1.1104262789935548</v>
      </c>
    </row>
    <row r="7467" spans="1:10" x14ac:dyDescent="0.25">
      <c r="A7467">
        <f t="shared" si="1049"/>
        <v>0.74640004061253606</v>
      </c>
      <c r="B7467" s="2">
        <f t="shared" si="1053"/>
        <v>74.64000000000128</v>
      </c>
      <c r="C7467" s="428">
        <f t="shared" si="1050"/>
        <v>74.64</v>
      </c>
      <c r="D7467" s="425">
        <f t="shared" si="1045"/>
        <v>0.7464000406125233</v>
      </c>
      <c r="E7467" s="433">
        <f t="shared" si="1051"/>
        <v>74.64</v>
      </c>
      <c r="F7467" s="430">
        <f t="shared" si="1046"/>
        <v>0.74923911651559283</v>
      </c>
      <c r="G7467" s="439">
        <f t="shared" si="1052"/>
        <v>74.64</v>
      </c>
      <c r="H7467" s="435">
        <f t="shared" si="1047"/>
        <v>0.74923911651559283</v>
      </c>
      <c r="I7467" s="577">
        <f t="shared" si="1052"/>
        <v>74.64</v>
      </c>
      <c r="J7467" s="573">
        <f t="shared" si="1048"/>
        <v>1.1105130206816196</v>
      </c>
    </row>
    <row r="7468" spans="1:10" x14ac:dyDescent="0.25">
      <c r="A7468">
        <f t="shared" si="1049"/>
        <v>0.74650004054826469</v>
      </c>
      <c r="B7468" s="2">
        <f t="shared" si="1053"/>
        <v>74.650000000001285</v>
      </c>
      <c r="C7468" s="428">
        <f t="shared" si="1050"/>
        <v>74.650000000000006</v>
      </c>
      <c r="D7468" s="425">
        <f t="shared" si="1045"/>
        <v>0.74650004054825192</v>
      </c>
      <c r="E7468" s="433">
        <f t="shared" si="1051"/>
        <v>74.650000000000006</v>
      </c>
      <c r="F7468" s="430">
        <f t="shared" si="1046"/>
        <v>0.74933786530874136</v>
      </c>
      <c r="G7468" s="439">
        <f t="shared" si="1052"/>
        <v>74.650000000000006</v>
      </c>
      <c r="H7468" s="435">
        <f t="shared" si="1047"/>
        <v>0.74933786530874136</v>
      </c>
      <c r="I7468" s="577">
        <f t="shared" si="1052"/>
        <v>74.650000000000006</v>
      </c>
      <c r="J7468" s="573">
        <f t="shared" si="1048"/>
        <v>1.1105997633351536</v>
      </c>
    </row>
    <row r="7469" spans="1:10" x14ac:dyDescent="0.25">
      <c r="A7469">
        <f t="shared" si="1049"/>
        <v>0.74660004048409856</v>
      </c>
      <c r="B7469" s="2">
        <f t="shared" si="1053"/>
        <v>74.66000000000129</v>
      </c>
      <c r="C7469" s="428">
        <f t="shared" si="1050"/>
        <v>74.66</v>
      </c>
      <c r="D7469" s="425">
        <f t="shared" si="1045"/>
        <v>0.74660004048408557</v>
      </c>
      <c r="E7469" s="433">
        <f t="shared" si="1051"/>
        <v>74.66</v>
      </c>
      <c r="F7469" s="430">
        <f t="shared" si="1046"/>
        <v>0.74943661469929557</v>
      </c>
      <c r="G7469" s="439">
        <f t="shared" si="1052"/>
        <v>74.66</v>
      </c>
      <c r="H7469" s="435">
        <f t="shared" si="1047"/>
        <v>0.74943661469929557</v>
      </c>
      <c r="I7469" s="577">
        <f t="shared" si="1052"/>
        <v>74.66</v>
      </c>
      <c r="J7469" s="573">
        <f t="shared" si="1048"/>
        <v>1.1106865069540524</v>
      </c>
    </row>
    <row r="7470" spans="1:10" x14ac:dyDescent="0.25">
      <c r="A7470">
        <f t="shared" si="1049"/>
        <v>0.74670004042003701</v>
      </c>
      <c r="B7470" s="2">
        <f t="shared" si="1053"/>
        <v>74.670000000001295</v>
      </c>
      <c r="C7470" s="428">
        <f t="shared" si="1050"/>
        <v>74.67</v>
      </c>
      <c r="D7470" s="425">
        <f t="shared" si="1045"/>
        <v>0.74670004042002402</v>
      </c>
      <c r="E7470" s="433">
        <f t="shared" si="1051"/>
        <v>74.67</v>
      </c>
      <c r="F7470" s="430">
        <f t="shared" si="1046"/>
        <v>0.74953536468695237</v>
      </c>
      <c r="G7470" s="439">
        <f t="shared" si="1052"/>
        <v>74.67</v>
      </c>
      <c r="H7470" s="435">
        <f t="shared" si="1047"/>
        <v>0.74953536468695237</v>
      </c>
      <c r="I7470" s="577">
        <f t="shared" si="1052"/>
        <v>74.67</v>
      </c>
      <c r="J7470" s="573">
        <f t="shared" si="1048"/>
        <v>1.1107732515382096</v>
      </c>
    </row>
    <row r="7471" spans="1:10" x14ac:dyDescent="0.25">
      <c r="A7471">
        <f t="shared" si="1049"/>
        <v>0.74680004035608005</v>
      </c>
      <c r="B7471" s="2">
        <f t="shared" si="1053"/>
        <v>74.6800000000013</v>
      </c>
      <c r="C7471" s="428">
        <f t="shared" si="1050"/>
        <v>74.680000000000007</v>
      </c>
      <c r="D7471" s="425">
        <f t="shared" si="1045"/>
        <v>0.74680004035606717</v>
      </c>
      <c r="E7471" s="433">
        <f t="shared" si="1051"/>
        <v>74.680000000000007</v>
      </c>
      <c r="F7471" s="430">
        <f t="shared" si="1046"/>
        <v>0.74963411527140789</v>
      </c>
      <c r="G7471" s="439">
        <f t="shared" si="1052"/>
        <v>74.680000000000007</v>
      </c>
      <c r="H7471" s="435">
        <f t="shared" si="1047"/>
        <v>0.74963411527140789</v>
      </c>
      <c r="I7471" s="577">
        <f t="shared" si="1052"/>
        <v>74.680000000000007</v>
      </c>
      <c r="J7471" s="573">
        <f t="shared" si="1048"/>
        <v>1.1108599970875201</v>
      </c>
    </row>
    <row r="7472" spans="1:10" x14ac:dyDescent="0.25">
      <c r="A7472">
        <f t="shared" si="1049"/>
        <v>0.74690004029222767</v>
      </c>
      <c r="B7472" s="2">
        <f t="shared" si="1053"/>
        <v>74.690000000001305</v>
      </c>
      <c r="C7472" s="428">
        <f t="shared" si="1050"/>
        <v>74.69</v>
      </c>
      <c r="D7472" s="425">
        <f t="shared" si="1045"/>
        <v>0.74690004029221457</v>
      </c>
      <c r="E7472" s="433">
        <f t="shared" si="1051"/>
        <v>74.69</v>
      </c>
      <c r="F7472" s="430">
        <f t="shared" si="1046"/>
        <v>0.74973286645235904</v>
      </c>
      <c r="G7472" s="439">
        <f t="shared" si="1052"/>
        <v>74.69</v>
      </c>
      <c r="H7472" s="435">
        <f t="shared" si="1047"/>
        <v>0.74973286645235904</v>
      </c>
      <c r="I7472" s="577">
        <f t="shared" si="1052"/>
        <v>74.69</v>
      </c>
      <c r="J7472" s="573">
        <f t="shared" si="1048"/>
        <v>1.1109467436018783</v>
      </c>
    </row>
    <row r="7473" spans="1:10" x14ac:dyDescent="0.25">
      <c r="A7473">
        <f t="shared" si="1049"/>
        <v>0.74700004022847943</v>
      </c>
      <c r="B7473" s="2">
        <f t="shared" si="1053"/>
        <v>74.70000000000131</v>
      </c>
      <c r="C7473" s="428">
        <f t="shared" si="1050"/>
        <v>74.7</v>
      </c>
      <c r="D7473" s="425">
        <f t="shared" si="1045"/>
        <v>0.74700004022846633</v>
      </c>
      <c r="E7473" s="433">
        <f t="shared" si="1051"/>
        <v>74.7</v>
      </c>
      <c r="F7473" s="430">
        <f t="shared" si="1046"/>
        <v>0.74983161822950317</v>
      </c>
      <c r="G7473" s="439">
        <f t="shared" si="1052"/>
        <v>74.7</v>
      </c>
      <c r="H7473" s="435">
        <f t="shared" si="1047"/>
        <v>0.74983161822950317</v>
      </c>
      <c r="I7473" s="577">
        <f t="shared" si="1052"/>
        <v>74.7</v>
      </c>
      <c r="J7473" s="573">
        <f t="shared" si="1048"/>
        <v>1.1110334910811797</v>
      </c>
    </row>
    <row r="7474" spans="1:10" x14ac:dyDescent="0.25">
      <c r="A7474">
        <f t="shared" si="1049"/>
        <v>0.74710004016483533</v>
      </c>
      <c r="B7474" s="2">
        <f t="shared" si="1053"/>
        <v>74.710000000001315</v>
      </c>
      <c r="C7474" s="428">
        <f t="shared" si="1050"/>
        <v>74.709999999999994</v>
      </c>
      <c r="D7474" s="425">
        <f t="shared" si="1045"/>
        <v>0.74710004016482212</v>
      </c>
      <c r="E7474" s="433">
        <f t="shared" si="1051"/>
        <v>74.709999999999994</v>
      </c>
      <c r="F7474" s="430">
        <f t="shared" si="1046"/>
        <v>0.74993037060253664</v>
      </c>
      <c r="G7474" s="439">
        <f t="shared" si="1052"/>
        <v>74.709999999999994</v>
      </c>
      <c r="H7474" s="435">
        <f t="shared" si="1047"/>
        <v>0.74993037060253664</v>
      </c>
      <c r="I7474" s="577">
        <f t="shared" si="1052"/>
        <v>74.709999999999994</v>
      </c>
      <c r="J7474" s="573">
        <f t="shared" si="1048"/>
        <v>1.1111202395253172</v>
      </c>
    </row>
    <row r="7475" spans="1:10" x14ac:dyDescent="0.25">
      <c r="A7475">
        <f t="shared" si="1049"/>
        <v>0.74720004010129504</v>
      </c>
      <c r="B7475" s="2">
        <f t="shared" si="1053"/>
        <v>74.72000000000132</v>
      </c>
      <c r="C7475" s="428">
        <f t="shared" si="1050"/>
        <v>74.72</v>
      </c>
      <c r="D7475" s="425">
        <f t="shared" si="1045"/>
        <v>0.74720004010128194</v>
      </c>
      <c r="E7475" s="433">
        <f t="shared" si="1051"/>
        <v>74.72</v>
      </c>
      <c r="F7475" s="430">
        <f t="shared" si="1046"/>
        <v>0.75002912357115759</v>
      </c>
      <c r="G7475" s="439">
        <f t="shared" si="1052"/>
        <v>74.72</v>
      </c>
      <c r="H7475" s="435">
        <f t="shared" si="1047"/>
        <v>0.75002912357115759</v>
      </c>
      <c r="I7475" s="577">
        <f t="shared" si="1052"/>
        <v>74.72</v>
      </c>
      <c r="J7475" s="573">
        <f t="shared" si="1048"/>
        <v>1.1112069889341876</v>
      </c>
    </row>
    <row r="7476" spans="1:10" x14ac:dyDescent="0.25">
      <c r="A7476">
        <f t="shared" si="1049"/>
        <v>0.74730004003785866</v>
      </c>
      <c r="B7476" s="2">
        <f t="shared" si="1053"/>
        <v>74.730000000001326</v>
      </c>
      <c r="C7476" s="428">
        <f t="shared" si="1050"/>
        <v>74.73</v>
      </c>
      <c r="D7476" s="425">
        <f t="shared" si="1045"/>
        <v>0.74730004003784545</v>
      </c>
      <c r="E7476" s="433">
        <f t="shared" si="1051"/>
        <v>74.73</v>
      </c>
      <c r="F7476" s="430">
        <f t="shared" si="1046"/>
        <v>0.7501278771350629</v>
      </c>
      <c r="G7476" s="439">
        <f t="shared" si="1052"/>
        <v>74.73</v>
      </c>
      <c r="H7476" s="435">
        <f t="shared" si="1047"/>
        <v>0.7501278771350629</v>
      </c>
      <c r="I7476" s="577">
        <f t="shared" si="1052"/>
        <v>74.73</v>
      </c>
      <c r="J7476" s="573">
        <f t="shared" si="1048"/>
        <v>1.1112937393076838</v>
      </c>
    </row>
    <row r="7477" spans="1:10" x14ac:dyDescent="0.25">
      <c r="A7477">
        <f t="shared" si="1049"/>
        <v>0.74740003997452564</v>
      </c>
      <c r="B7477" s="2">
        <f t="shared" si="1053"/>
        <v>74.740000000001331</v>
      </c>
      <c r="C7477" s="428">
        <f t="shared" si="1050"/>
        <v>74.739999999999995</v>
      </c>
      <c r="D7477" s="425">
        <f t="shared" si="1045"/>
        <v>0.74740003997451232</v>
      </c>
      <c r="E7477" s="433">
        <f t="shared" si="1051"/>
        <v>74.739999999999995</v>
      </c>
      <c r="F7477" s="430">
        <f t="shared" si="1046"/>
        <v>0.75022663129395006</v>
      </c>
      <c r="G7477" s="439">
        <f t="shared" si="1052"/>
        <v>74.739999999999995</v>
      </c>
      <c r="H7477" s="435">
        <f t="shared" si="1047"/>
        <v>0.75022663129395006</v>
      </c>
      <c r="I7477" s="577">
        <f t="shared" si="1052"/>
        <v>74.739999999999995</v>
      </c>
      <c r="J7477" s="573">
        <f t="shared" si="1048"/>
        <v>1.1113804906457014</v>
      </c>
    </row>
    <row r="7478" spans="1:10" x14ac:dyDescent="0.25">
      <c r="A7478">
        <f t="shared" si="1049"/>
        <v>0.74750003991129632</v>
      </c>
      <c r="B7478" s="2">
        <f t="shared" si="1053"/>
        <v>74.750000000001336</v>
      </c>
      <c r="C7478" s="428">
        <f t="shared" si="1050"/>
        <v>74.75</v>
      </c>
      <c r="D7478" s="425">
        <f t="shared" si="1045"/>
        <v>0.74750003991128289</v>
      </c>
      <c r="E7478" s="433">
        <f t="shared" si="1051"/>
        <v>74.75</v>
      </c>
      <c r="F7478" s="430">
        <f t="shared" si="1046"/>
        <v>0.75032538604751742</v>
      </c>
      <c r="G7478" s="439">
        <f t="shared" si="1052"/>
        <v>74.75</v>
      </c>
      <c r="H7478" s="435">
        <f t="shared" si="1047"/>
        <v>0.75032538604751742</v>
      </c>
      <c r="I7478" s="577">
        <f t="shared" si="1052"/>
        <v>74.75</v>
      </c>
      <c r="J7478" s="573">
        <f t="shared" si="1048"/>
        <v>1.1114672429481347</v>
      </c>
    </row>
    <row r="7479" spans="1:10" x14ac:dyDescent="0.25">
      <c r="A7479">
        <f t="shared" si="1049"/>
        <v>0.74760003984817003</v>
      </c>
      <c r="B7479" s="2">
        <f t="shared" si="1053"/>
        <v>74.760000000001341</v>
      </c>
      <c r="C7479" s="428">
        <f t="shared" si="1050"/>
        <v>74.760000000000005</v>
      </c>
      <c r="D7479" s="425">
        <f t="shared" si="1045"/>
        <v>0.74760003984815659</v>
      </c>
      <c r="E7479" s="433">
        <f t="shared" si="1051"/>
        <v>74.760000000000005</v>
      </c>
      <c r="F7479" s="430">
        <f t="shared" si="1046"/>
        <v>0.75042414139546254</v>
      </c>
      <c r="G7479" s="439">
        <f t="shared" si="1052"/>
        <v>74.760000000000005</v>
      </c>
      <c r="H7479" s="435">
        <f t="shared" si="1047"/>
        <v>0.75042414139546254</v>
      </c>
      <c r="I7479" s="577">
        <f t="shared" si="1052"/>
        <v>74.760000000000005</v>
      </c>
      <c r="J7479" s="573">
        <f t="shared" si="1048"/>
        <v>1.1115539962148786</v>
      </c>
    </row>
    <row r="7480" spans="1:10" x14ac:dyDescent="0.25">
      <c r="A7480">
        <f t="shared" si="1049"/>
        <v>0.74770003978514676</v>
      </c>
      <c r="B7480" s="2">
        <f t="shared" si="1053"/>
        <v>74.770000000001346</v>
      </c>
      <c r="C7480" s="428">
        <f t="shared" si="1050"/>
        <v>74.77</v>
      </c>
      <c r="D7480" s="425">
        <f t="shared" si="1045"/>
        <v>0.74770003978513322</v>
      </c>
      <c r="E7480" s="433">
        <f t="shared" si="1051"/>
        <v>74.77</v>
      </c>
      <c r="F7480" s="430">
        <f t="shared" si="1046"/>
        <v>0.75052289733748312</v>
      </c>
      <c r="G7480" s="439">
        <f t="shared" si="1052"/>
        <v>74.77</v>
      </c>
      <c r="H7480" s="435">
        <f t="shared" si="1047"/>
        <v>0.75052289733748312</v>
      </c>
      <c r="I7480" s="577">
        <f t="shared" si="1052"/>
        <v>74.77</v>
      </c>
      <c r="J7480" s="573">
        <f t="shared" si="1048"/>
        <v>1.1116407504458272</v>
      </c>
    </row>
    <row r="7481" spans="1:10" x14ac:dyDescent="0.25">
      <c r="A7481">
        <f t="shared" si="1049"/>
        <v>0.74780003972222631</v>
      </c>
      <c r="B7481" s="2">
        <f t="shared" si="1053"/>
        <v>74.780000000001351</v>
      </c>
      <c r="C7481" s="428">
        <f t="shared" si="1050"/>
        <v>74.78</v>
      </c>
      <c r="D7481" s="425">
        <f t="shared" si="1045"/>
        <v>0.74780003972221276</v>
      </c>
      <c r="E7481" s="433">
        <f t="shared" si="1051"/>
        <v>74.78</v>
      </c>
      <c r="F7481" s="430">
        <f t="shared" si="1046"/>
        <v>0.75062165387327817</v>
      </c>
      <c r="G7481" s="439">
        <f t="shared" si="1052"/>
        <v>74.78</v>
      </c>
      <c r="H7481" s="435">
        <f t="shared" si="1047"/>
        <v>0.75062165387327817</v>
      </c>
      <c r="I7481" s="577">
        <f t="shared" si="1052"/>
        <v>74.78</v>
      </c>
      <c r="J7481" s="573">
        <f t="shared" si="1048"/>
        <v>1.1117275056408764</v>
      </c>
    </row>
    <row r="7482" spans="1:10" x14ac:dyDescent="0.25">
      <c r="A7482">
        <f t="shared" si="1049"/>
        <v>0.74790003965940854</v>
      </c>
      <c r="B7482" s="2">
        <f t="shared" si="1053"/>
        <v>74.790000000001356</v>
      </c>
      <c r="C7482" s="428">
        <f t="shared" si="1050"/>
        <v>74.790000000000006</v>
      </c>
      <c r="D7482" s="425">
        <f t="shared" si="1045"/>
        <v>0.74790003965939511</v>
      </c>
      <c r="E7482" s="433">
        <f t="shared" si="1051"/>
        <v>74.790000000000006</v>
      </c>
      <c r="F7482" s="430">
        <f t="shared" si="1046"/>
        <v>0.75072041100254561</v>
      </c>
      <c r="G7482" s="439">
        <f t="shared" si="1052"/>
        <v>74.790000000000006</v>
      </c>
      <c r="H7482" s="435">
        <f t="shared" si="1047"/>
        <v>0.75072041100254561</v>
      </c>
      <c r="I7482" s="577">
        <f t="shared" si="1052"/>
        <v>74.790000000000006</v>
      </c>
      <c r="J7482" s="573">
        <f t="shared" si="1048"/>
        <v>1.1118142617999203</v>
      </c>
    </row>
    <row r="7483" spans="1:10" x14ac:dyDescent="0.25">
      <c r="A7483">
        <f t="shared" si="1049"/>
        <v>0.74800003959669348</v>
      </c>
      <c r="B7483" s="2">
        <f t="shared" si="1053"/>
        <v>74.800000000001361</v>
      </c>
      <c r="C7483" s="428">
        <f t="shared" si="1050"/>
        <v>74.8</v>
      </c>
      <c r="D7483" s="425">
        <f t="shared" si="1045"/>
        <v>0.74800003959667971</v>
      </c>
      <c r="E7483" s="433">
        <f t="shared" si="1051"/>
        <v>74.8</v>
      </c>
      <c r="F7483" s="430">
        <f t="shared" si="1046"/>
        <v>0.75081916872498389</v>
      </c>
      <c r="G7483" s="439">
        <f t="shared" si="1052"/>
        <v>74.8</v>
      </c>
      <c r="H7483" s="435">
        <f t="shared" si="1047"/>
        <v>0.75081916872498389</v>
      </c>
      <c r="I7483" s="577">
        <f t="shared" si="1052"/>
        <v>74.8</v>
      </c>
      <c r="J7483" s="573">
        <f t="shared" si="1048"/>
        <v>1.1119010189228529</v>
      </c>
    </row>
    <row r="7484" spans="1:10" x14ac:dyDescent="0.25">
      <c r="A7484">
        <f t="shared" si="1049"/>
        <v>0.74810003953408066</v>
      </c>
      <c r="B7484" s="2">
        <f t="shared" si="1053"/>
        <v>74.810000000001367</v>
      </c>
      <c r="C7484" s="428">
        <f t="shared" si="1050"/>
        <v>74.81</v>
      </c>
      <c r="D7484" s="425">
        <f t="shared" si="1045"/>
        <v>0.74810003953406701</v>
      </c>
      <c r="E7484" s="433">
        <f t="shared" si="1051"/>
        <v>74.81</v>
      </c>
      <c r="F7484" s="430">
        <f t="shared" si="1046"/>
        <v>0.75091792704029203</v>
      </c>
      <c r="G7484" s="439">
        <f t="shared" si="1052"/>
        <v>74.81</v>
      </c>
      <c r="H7484" s="435">
        <f t="shared" si="1047"/>
        <v>0.75091792704029203</v>
      </c>
      <c r="I7484" s="577">
        <f t="shared" si="1052"/>
        <v>74.81</v>
      </c>
      <c r="J7484" s="573">
        <f t="shared" si="1048"/>
        <v>1.1119877770095703</v>
      </c>
    </row>
    <row r="7485" spans="1:10" x14ac:dyDescent="0.25">
      <c r="A7485">
        <f t="shared" si="1049"/>
        <v>0.74820003947156988</v>
      </c>
      <c r="B7485" s="2">
        <f t="shared" si="1053"/>
        <v>74.820000000001372</v>
      </c>
      <c r="C7485" s="428">
        <f t="shared" si="1050"/>
        <v>74.819999999999993</v>
      </c>
      <c r="D7485" s="425">
        <f t="shared" si="1045"/>
        <v>0.74820003947155611</v>
      </c>
      <c r="E7485" s="433">
        <f t="shared" si="1051"/>
        <v>74.819999999999993</v>
      </c>
      <c r="F7485" s="430">
        <f t="shared" si="1046"/>
        <v>0.75101668594816873</v>
      </c>
      <c r="G7485" s="439">
        <f t="shared" si="1052"/>
        <v>74.819999999999993</v>
      </c>
      <c r="H7485" s="435">
        <f t="shared" si="1047"/>
        <v>0.75101668594816873</v>
      </c>
      <c r="I7485" s="577">
        <f t="shared" si="1052"/>
        <v>74.819999999999993</v>
      </c>
      <c r="J7485" s="573">
        <f t="shared" si="1048"/>
        <v>1.1120745360599666</v>
      </c>
    </row>
    <row r="7486" spans="1:10" x14ac:dyDescent="0.25">
      <c r="A7486">
        <f t="shared" si="1049"/>
        <v>0.74830003940916134</v>
      </c>
      <c r="B7486" s="2">
        <f t="shared" si="1053"/>
        <v>74.830000000001377</v>
      </c>
      <c r="C7486" s="428">
        <f t="shared" si="1050"/>
        <v>74.83</v>
      </c>
      <c r="D7486" s="425">
        <f t="shared" si="1045"/>
        <v>0.74830003940914758</v>
      </c>
      <c r="E7486" s="433">
        <f t="shared" si="1051"/>
        <v>74.83</v>
      </c>
      <c r="F7486" s="430">
        <f t="shared" si="1046"/>
        <v>0.75111544544831321</v>
      </c>
      <c r="G7486" s="439">
        <f t="shared" si="1052"/>
        <v>74.83</v>
      </c>
      <c r="H7486" s="435">
        <f t="shared" si="1047"/>
        <v>0.75111544544831321</v>
      </c>
      <c r="I7486" s="577">
        <f t="shared" si="1052"/>
        <v>74.83</v>
      </c>
      <c r="J7486" s="573">
        <f t="shared" si="1048"/>
        <v>1.1121612960739364</v>
      </c>
    </row>
    <row r="7487" spans="1:10" x14ac:dyDescent="0.25">
      <c r="A7487">
        <f t="shared" si="1049"/>
        <v>0.74840003934685451</v>
      </c>
      <c r="B7487" s="2">
        <f t="shared" si="1053"/>
        <v>74.840000000001382</v>
      </c>
      <c r="C7487" s="428">
        <f t="shared" si="1050"/>
        <v>74.84</v>
      </c>
      <c r="D7487" s="425">
        <f t="shared" si="1045"/>
        <v>0.74840003934684063</v>
      </c>
      <c r="E7487" s="433">
        <f t="shared" si="1051"/>
        <v>74.84</v>
      </c>
      <c r="F7487" s="430">
        <f t="shared" si="1046"/>
        <v>0.75121420554042473</v>
      </c>
      <c r="G7487" s="439">
        <f t="shared" si="1052"/>
        <v>74.84</v>
      </c>
      <c r="H7487" s="435">
        <f t="shared" si="1047"/>
        <v>0.75121420554042473</v>
      </c>
      <c r="I7487" s="577">
        <f t="shared" si="1052"/>
        <v>74.84</v>
      </c>
      <c r="J7487" s="573">
        <f t="shared" si="1048"/>
        <v>1.1122480570513755</v>
      </c>
    </row>
    <row r="7488" spans="1:10" x14ac:dyDescent="0.25">
      <c r="A7488">
        <f t="shared" si="1049"/>
        <v>0.74850003928464937</v>
      </c>
      <c r="B7488" s="2">
        <f t="shared" si="1053"/>
        <v>74.850000000001387</v>
      </c>
      <c r="C7488" s="428">
        <f t="shared" si="1050"/>
        <v>74.849999999999994</v>
      </c>
      <c r="D7488" s="425">
        <f t="shared" si="1045"/>
        <v>0.74850003928463549</v>
      </c>
      <c r="E7488" s="433">
        <f t="shared" si="1051"/>
        <v>74.849999999999994</v>
      </c>
      <c r="F7488" s="430">
        <f t="shared" si="1046"/>
        <v>0.75131296622420207</v>
      </c>
      <c r="G7488" s="439">
        <f t="shared" si="1052"/>
        <v>74.849999999999994</v>
      </c>
      <c r="H7488" s="435">
        <f t="shared" si="1047"/>
        <v>0.75131296622420207</v>
      </c>
      <c r="I7488" s="577">
        <f t="shared" si="1052"/>
        <v>74.849999999999994</v>
      </c>
      <c r="J7488" s="573">
        <f t="shared" si="1048"/>
        <v>1.1123348189921773</v>
      </c>
    </row>
    <row r="7489" spans="1:10" x14ac:dyDescent="0.25">
      <c r="A7489">
        <f t="shared" si="1049"/>
        <v>0.7486000392225457</v>
      </c>
      <c r="B7489" s="2">
        <f t="shared" si="1053"/>
        <v>74.860000000001392</v>
      </c>
      <c r="C7489" s="428">
        <f t="shared" si="1050"/>
        <v>74.86</v>
      </c>
      <c r="D7489" s="425">
        <f t="shared" si="1045"/>
        <v>0.74860003922253182</v>
      </c>
      <c r="E7489" s="433">
        <f t="shared" si="1051"/>
        <v>74.86</v>
      </c>
      <c r="F7489" s="430">
        <f t="shared" si="1046"/>
        <v>0.75141172749934548</v>
      </c>
      <c r="G7489" s="439">
        <f t="shared" si="1052"/>
        <v>74.86</v>
      </c>
      <c r="H7489" s="435">
        <f t="shared" si="1047"/>
        <v>0.75141172749934548</v>
      </c>
      <c r="I7489" s="577">
        <f t="shared" si="1052"/>
        <v>74.86</v>
      </c>
      <c r="J7489" s="573">
        <f t="shared" si="1048"/>
        <v>1.112421581896238</v>
      </c>
    </row>
    <row r="7490" spans="1:10" x14ac:dyDescent="0.25">
      <c r="A7490">
        <f t="shared" si="1049"/>
        <v>0.74870003916054351</v>
      </c>
      <c r="B7490" s="2">
        <f t="shared" si="1053"/>
        <v>74.870000000001397</v>
      </c>
      <c r="C7490" s="428">
        <f t="shared" si="1050"/>
        <v>74.87</v>
      </c>
      <c r="D7490" s="425">
        <f t="shared" si="1045"/>
        <v>0.74870003916052941</v>
      </c>
      <c r="E7490" s="433">
        <f t="shared" si="1051"/>
        <v>74.87</v>
      </c>
      <c r="F7490" s="430">
        <f t="shared" si="1046"/>
        <v>0.7515104893655542</v>
      </c>
      <c r="G7490" s="439">
        <f t="shared" si="1052"/>
        <v>74.87</v>
      </c>
      <c r="H7490" s="435">
        <f t="shared" si="1047"/>
        <v>0.7515104893655542</v>
      </c>
      <c r="I7490" s="577">
        <f t="shared" si="1052"/>
        <v>74.87</v>
      </c>
      <c r="J7490" s="573">
        <f t="shared" si="1048"/>
        <v>1.1125083457634517</v>
      </c>
    </row>
    <row r="7491" spans="1:10" x14ac:dyDescent="0.25">
      <c r="A7491">
        <f t="shared" si="1049"/>
        <v>0.74880003909864223</v>
      </c>
      <c r="B7491" s="2">
        <f t="shared" si="1053"/>
        <v>74.880000000001402</v>
      </c>
      <c r="C7491" s="428">
        <f t="shared" si="1050"/>
        <v>74.88</v>
      </c>
      <c r="D7491" s="425">
        <f t="shared" ref="D7491:D7554" si="1054">(((1+C7491/100)^D$2)*C7491/100)/(((1+C7491/100)^D$2)-1)</f>
        <v>0.74880003909862825</v>
      </c>
      <c r="E7491" s="433">
        <f t="shared" si="1051"/>
        <v>74.88</v>
      </c>
      <c r="F7491" s="430">
        <f t="shared" ref="F7491:F7554" si="1055">(((1+E7491/100)^F$2)*E7491/100)/(((1+E7491/100)^F$2)-1)</f>
        <v>0.75160925182252791</v>
      </c>
      <c r="G7491" s="439">
        <f t="shared" si="1052"/>
        <v>74.88</v>
      </c>
      <c r="H7491" s="435">
        <f t="shared" ref="H7491:H7554" si="1056">(((1+G7491/100)^H$2)*G7491/100)/(((1+G7491/100)^H$2)-1)</f>
        <v>0.75160925182252791</v>
      </c>
      <c r="I7491" s="577">
        <f t="shared" si="1052"/>
        <v>74.88</v>
      </c>
      <c r="J7491" s="573">
        <f t="shared" ref="J7491:J7554" si="1057">(((1+I7491/100)^J$2)*I7491/100)/(((1+I7491/100)^J$2)-1)</f>
        <v>1.1125951105937135</v>
      </c>
    </row>
    <row r="7492" spans="1:10" x14ac:dyDescent="0.25">
      <c r="A7492">
        <f t="shared" si="1049"/>
        <v>0.74890003903684199</v>
      </c>
      <c r="B7492" s="2">
        <f t="shared" si="1053"/>
        <v>74.890000000001407</v>
      </c>
      <c r="C7492" s="428">
        <f t="shared" si="1050"/>
        <v>74.89</v>
      </c>
      <c r="D7492" s="425">
        <f t="shared" si="1054"/>
        <v>0.748900039036828</v>
      </c>
      <c r="E7492" s="433">
        <f t="shared" si="1051"/>
        <v>74.89</v>
      </c>
      <c r="F7492" s="430">
        <f t="shared" si="1055"/>
        <v>0.75170801486996697</v>
      </c>
      <c r="G7492" s="439">
        <f t="shared" si="1052"/>
        <v>74.89</v>
      </c>
      <c r="H7492" s="435">
        <f t="shared" si="1056"/>
        <v>0.75170801486996697</v>
      </c>
      <c r="I7492" s="577">
        <f t="shared" si="1052"/>
        <v>74.89</v>
      </c>
      <c r="J7492" s="573">
        <f t="shared" si="1057"/>
        <v>1.1126818763869184</v>
      </c>
    </row>
    <row r="7493" spans="1:10" x14ac:dyDescent="0.25">
      <c r="A7493">
        <f t="shared" ref="A7493:A7556" si="1058">(((1+B7493/100)^A$2)*B7493/100)/(((1+B7493/100)^A$2)-1)</f>
        <v>0.74900003897514267</v>
      </c>
      <c r="B7493" s="2">
        <f t="shared" si="1053"/>
        <v>74.900000000001413</v>
      </c>
      <c r="C7493" s="428">
        <f t="shared" si="1050"/>
        <v>74.900000000000006</v>
      </c>
      <c r="D7493" s="425">
        <f t="shared" si="1054"/>
        <v>0.74900003897512857</v>
      </c>
      <c r="E7493" s="433">
        <f t="shared" si="1051"/>
        <v>74.900000000000006</v>
      </c>
      <c r="F7493" s="430">
        <f t="shared" si="1055"/>
        <v>0.7518067785075716</v>
      </c>
      <c r="G7493" s="439">
        <f t="shared" si="1052"/>
        <v>74.900000000000006</v>
      </c>
      <c r="H7493" s="435">
        <f t="shared" si="1056"/>
        <v>0.7518067785075716</v>
      </c>
      <c r="I7493" s="577">
        <f t="shared" si="1052"/>
        <v>74.900000000000006</v>
      </c>
      <c r="J7493" s="573">
        <f t="shared" si="1057"/>
        <v>1.1127686431429613</v>
      </c>
    </row>
    <row r="7494" spans="1:10" x14ac:dyDescent="0.25">
      <c r="A7494">
        <f t="shared" si="1058"/>
        <v>0.74910003891354393</v>
      </c>
      <c r="B7494" s="2">
        <f t="shared" si="1053"/>
        <v>74.910000000001418</v>
      </c>
      <c r="C7494" s="428">
        <f t="shared" ref="C7494:C7557" si="1059">ROUND(C7493+0.01,2)</f>
        <v>74.91</v>
      </c>
      <c r="D7494" s="425">
        <f t="shared" si="1054"/>
        <v>0.74910003891352972</v>
      </c>
      <c r="E7494" s="433">
        <f t="shared" ref="E7494:E7557" si="1060">ROUND(E7493+0.01,2)</f>
        <v>74.91</v>
      </c>
      <c r="F7494" s="430">
        <f t="shared" si="1055"/>
        <v>0.75190554273504162</v>
      </c>
      <c r="G7494" s="439">
        <f t="shared" ref="G7494:I7557" si="1061">ROUND(G7493+0.01,2)</f>
        <v>74.91</v>
      </c>
      <c r="H7494" s="435">
        <f t="shared" si="1056"/>
        <v>0.75190554273504162</v>
      </c>
      <c r="I7494" s="577">
        <f t="shared" si="1061"/>
        <v>74.91</v>
      </c>
      <c r="J7494" s="573">
        <f t="shared" si="1057"/>
        <v>1.1128554108617366</v>
      </c>
    </row>
    <row r="7495" spans="1:10" x14ac:dyDescent="0.25">
      <c r="A7495">
        <f t="shared" si="1058"/>
        <v>0.74920003885204556</v>
      </c>
      <c r="B7495" s="2">
        <f t="shared" si="1053"/>
        <v>74.920000000001423</v>
      </c>
      <c r="C7495" s="428">
        <f t="shared" si="1059"/>
        <v>74.92</v>
      </c>
      <c r="D7495" s="425">
        <f t="shared" si="1054"/>
        <v>0.74920003885203146</v>
      </c>
      <c r="E7495" s="433">
        <f t="shared" si="1060"/>
        <v>74.92</v>
      </c>
      <c r="F7495" s="430">
        <f t="shared" si="1055"/>
        <v>0.75200430755207792</v>
      </c>
      <c r="G7495" s="439">
        <f t="shared" si="1061"/>
        <v>74.92</v>
      </c>
      <c r="H7495" s="435">
        <f t="shared" si="1056"/>
        <v>0.75200430755207792</v>
      </c>
      <c r="I7495" s="577">
        <f t="shared" si="1061"/>
        <v>74.92</v>
      </c>
      <c r="J7495" s="573">
        <f t="shared" si="1057"/>
        <v>1.1129421795431398</v>
      </c>
    </row>
    <row r="7496" spans="1:10" x14ac:dyDescent="0.25">
      <c r="A7496">
        <f t="shared" si="1058"/>
        <v>0.74930003879064766</v>
      </c>
      <c r="B7496" s="2">
        <f t="shared" si="1053"/>
        <v>74.930000000001428</v>
      </c>
      <c r="C7496" s="428">
        <f t="shared" si="1059"/>
        <v>74.930000000000007</v>
      </c>
      <c r="D7496" s="425">
        <f t="shared" si="1054"/>
        <v>0.74930003879063345</v>
      </c>
      <c r="E7496" s="433">
        <f t="shared" si="1060"/>
        <v>74.930000000000007</v>
      </c>
      <c r="F7496" s="430">
        <f t="shared" si="1055"/>
        <v>0.75210307295838108</v>
      </c>
      <c r="G7496" s="439">
        <f t="shared" si="1061"/>
        <v>74.930000000000007</v>
      </c>
      <c r="H7496" s="435">
        <f t="shared" si="1056"/>
        <v>0.75210307295838108</v>
      </c>
      <c r="I7496" s="577">
        <f t="shared" si="1061"/>
        <v>74.930000000000007</v>
      </c>
      <c r="J7496" s="573">
        <f t="shared" si="1057"/>
        <v>1.113028949187066</v>
      </c>
    </row>
    <row r="7497" spans="1:10" x14ac:dyDescent="0.25">
      <c r="A7497">
        <f t="shared" si="1058"/>
        <v>0.74940003872934979</v>
      </c>
      <c r="B7497" s="2">
        <f t="shared" si="1053"/>
        <v>74.940000000001433</v>
      </c>
      <c r="C7497" s="428">
        <f t="shared" si="1059"/>
        <v>74.94</v>
      </c>
      <c r="D7497" s="425">
        <f t="shared" si="1054"/>
        <v>0.74940003872933558</v>
      </c>
      <c r="E7497" s="433">
        <f t="shared" si="1060"/>
        <v>74.94</v>
      </c>
      <c r="F7497" s="430">
        <f t="shared" si="1055"/>
        <v>0.75220183895365156</v>
      </c>
      <c r="G7497" s="439">
        <f t="shared" si="1061"/>
        <v>74.94</v>
      </c>
      <c r="H7497" s="435">
        <f t="shared" si="1056"/>
        <v>0.75220183895365156</v>
      </c>
      <c r="I7497" s="577">
        <f t="shared" si="1061"/>
        <v>74.94</v>
      </c>
      <c r="J7497" s="573">
        <f t="shared" si="1057"/>
        <v>1.1131157197934094</v>
      </c>
    </row>
    <row r="7498" spans="1:10" x14ac:dyDescent="0.25">
      <c r="A7498">
        <f t="shared" si="1058"/>
        <v>0.74950003866815207</v>
      </c>
      <c r="B7498" s="2">
        <f t="shared" si="1053"/>
        <v>74.950000000001438</v>
      </c>
      <c r="C7498" s="428">
        <f t="shared" si="1059"/>
        <v>74.95</v>
      </c>
      <c r="D7498" s="425">
        <f t="shared" si="1054"/>
        <v>0.74950003866813764</v>
      </c>
      <c r="E7498" s="433">
        <f t="shared" si="1060"/>
        <v>74.95</v>
      </c>
      <c r="F7498" s="430">
        <f t="shared" si="1055"/>
        <v>0.75230060553759071</v>
      </c>
      <c r="G7498" s="439">
        <f t="shared" si="1061"/>
        <v>74.95</v>
      </c>
      <c r="H7498" s="435">
        <f t="shared" si="1056"/>
        <v>0.75230060553759071</v>
      </c>
      <c r="I7498" s="577">
        <f t="shared" si="1061"/>
        <v>74.95</v>
      </c>
      <c r="J7498" s="573">
        <f t="shared" si="1057"/>
        <v>1.1132024913620657</v>
      </c>
    </row>
    <row r="7499" spans="1:10" x14ac:dyDescent="0.25">
      <c r="A7499">
        <f t="shared" si="1058"/>
        <v>0.74960003860705393</v>
      </c>
      <c r="B7499" s="2">
        <f t="shared" si="1053"/>
        <v>74.960000000001443</v>
      </c>
      <c r="C7499" s="428">
        <f t="shared" si="1059"/>
        <v>74.959999999999994</v>
      </c>
      <c r="D7499" s="425">
        <f t="shared" si="1054"/>
        <v>0.74960003860703939</v>
      </c>
      <c r="E7499" s="433">
        <f t="shared" si="1060"/>
        <v>74.959999999999994</v>
      </c>
      <c r="F7499" s="430">
        <f t="shared" si="1055"/>
        <v>0.75239937270989932</v>
      </c>
      <c r="G7499" s="439">
        <f t="shared" si="1061"/>
        <v>74.959999999999994</v>
      </c>
      <c r="H7499" s="435">
        <f t="shared" si="1056"/>
        <v>0.75239937270989932</v>
      </c>
      <c r="I7499" s="577">
        <f t="shared" si="1061"/>
        <v>74.959999999999994</v>
      </c>
      <c r="J7499" s="573">
        <f t="shared" si="1057"/>
        <v>1.1132892638929297</v>
      </c>
    </row>
    <row r="7500" spans="1:10" x14ac:dyDescent="0.25">
      <c r="A7500">
        <f t="shared" si="1058"/>
        <v>0.74970003854605538</v>
      </c>
      <c r="B7500" s="2">
        <f t="shared" si="1053"/>
        <v>74.970000000001448</v>
      </c>
      <c r="C7500" s="428">
        <f t="shared" si="1059"/>
        <v>74.97</v>
      </c>
      <c r="D7500" s="425">
        <f t="shared" si="1054"/>
        <v>0.74970003854604095</v>
      </c>
      <c r="E7500" s="433">
        <f t="shared" si="1060"/>
        <v>74.97</v>
      </c>
      <c r="F7500" s="430">
        <f t="shared" si="1055"/>
        <v>0.75249814047027896</v>
      </c>
      <c r="G7500" s="439">
        <f t="shared" si="1061"/>
        <v>74.97</v>
      </c>
      <c r="H7500" s="435">
        <f t="shared" si="1056"/>
        <v>0.75249814047027896</v>
      </c>
      <c r="I7500" s="577">
        <f t="shared" si="1061"/>
        <v>74.97</v>
      </c>
      <c r="J7500" s="573">
        <f t="shared" si="1057"/>
        <v>1.1133760373858967</v>
      </c>
    </row>
    <row r="7501" spans="1:10" x14ac:dyDescent="0.25">
      <c r="A7501">
        <f t="shared" si="1058"/>
        <v>0.74980003848515653</v>
      </c>
      <c r="B7501" s="2">
        <f t="shared" si="1053"/>
        <v>74.980000000001453</v>
      </c>
      <c r="C7501" s="428">
        <f t="shared" si="1059"/>
        <v>74.98</v>
      </c>
      <c r="D7501" s="425">
        <f t="shared" si="1054"/>
        <v>0.74980003848514198</v>
      </c>
      <c r="E7501" s="433">
        <f t="shared" si="1060"/>
        <v>74.98</v>
      </c>
      <c r="F7501" s="430">
        <f t="shared" si="1055"/>
        <v>0.75259690881843089</v>
      </c>
      <c r="G7501" s="439">
        <f t="shared" si="1061"/>
        <v>74.98</v>
      </c>
      <c r="H7501" s="435">
        <f t="shared" si="1056"/>
        <v>0.75259690881843089</v>
      </c>
      <c r="I7501" s="577">
        <f t="shared" si="1061"/>
        <v>74.98</v>
      </c>
      <c r="J7501" s="573">
        <f t="shared" si="1057"/>
        <v>1.1134628118408612</v>
      </c>
    </row>
    <row r="7502" spans="1:10" x14ac:dyDescent="0.25">
      <c r="A7502">
        <f t="shared" si="1058"/>
        <v>0.74990003842435671</v>
      </c>
      <c r="B7502" s="2">
        <f t="shared" si="1053"/>
        <v>74.990000000001459</v>
      </c>
      <c r="C7502" s="428">
        <f t="shared" si="1059"/>
        <v>74.989999999999995</v>
      </c>
      <c r="D7502" s="425">
        <f t="shared" si="1054"/>
        <v>0.74990003842434216</v>
      </c>
      <c r="E7502" s="433">
        <f t="shared" si="1060"/>
        <v>74.989999999999995</v>
      </c>
      <c r="F7502" s="430">
        <f t="shared" si="1055"/>
        <v>0.75269567775405655</v>
      </c>
      <c r="G7502" s="439">
        <f t="shared" si="1061"/>
        <v>74.989999999999995</v>
      </c>
      <c r="H7502" s="435">
        <f t="shared" si="1056"/>
        <v>0.75269567775405655</v>
      </c>
      <c r="I7502" s="577">
        <f t="shared" si="1061"/>
        <v>74.989999999999995</v>
      </c>
      <c r="J7502" s="573">
        <f t="shared" si="1057"/>
        <v>1.1135495872577186</v>
      </c>
    </row>
    <row r="7503" spans="1:10" x14ac:dyDescent="0.25">
      <c r="A7503">
        <f t="shared" si="1058"/>
        <v>0.75000003836365636</v>
      </c>
      <c r="B7503" s="2">
        <f t="shared" si="1053"/>
        <v>75.000000000001464</v>
      </c>
      <c r="C7503" s="428">
        <f t="shared" si="1059"/>
        <v>75</v>
      </c>
      <c r="D7503" s="425">
        <f t="shared" si="1054"/>
        <v>0.7500000383636416</v>
      </c>
      <c r="E7503" s="433">
        <f t="shared" si="1060"/>
        <v>75</v>
      </c>
      <c r="F7503" s="430">
        <f t="shared" si="1055"/>
        <v>0.75279444727685785</v>
      </c>
      <c r="G7503" s="439">
        <f t="shared" si="1061"/>
        <v>75</v>
      </c>
      <c r="H7503" s="435">
        <f t="shared" si="1056"/>
        <v>0.75279444727685785</v>
      </c>
      <c r="I7503" s="577">
        <f t="shared" si="1061"/>
        <v>75</v>
      </c>
      <c r="J7503" s="573">
        <f t="shared" si="1057"/>
        <v>1.1136363636363635</v>
      </c>
    </row>
    <row r="7504" spans="1:10" x14ac:dyDescent="0.25">
      <c r="A7504">
        <f t="shared" si="1058"/>
        <v>0.75010003830305461</v>
      </c>
      <c r="B7504" s="2">
        <f t="shared" si="1053"/>
        <v>75.010000000001469</v>
      </c>
      <c r="C7504" s="428">
        <f t="shared" si="1059"/>
        <v>75.010000000000005</v>
      </c>
      <c r="D7504" s="425">
        <f t="shared" si="1054"/>
        <v>0.75010003830303995</v>
      </c>
      <c r="E7504" s="433">
        <f t="shared" si="1060"/>
        <v>75.010000000000005</v>
      </c>
      <c r="F7504" s="430">
        <f t="shared" si="1055"/>
        <v>0.75289321738653658</v>
      </c>
      <c r="G7504" s="439">
        <f t="shared" si="1061"/>
        <v>75.010000000000005</v>
      </c>
      <c r="H7504" s="435">
        <f t="shared" si="1056"/>
        <v>0.75289321738653658</v>
      </c>
      <c r="I7504" s="577">
        <f t="shared" si="1061"/>
        <v>75.010000000000005</v>
      </c>
      <c r="J7504" s="573">
        <f t="shared" si="1057"/>
        <v>1.1137231409766917</v>
      </c>
    </row>
    <row r="7505" spans="1:10" x14ac:dyDescent="0.25">
      <c r="A7505">
        <f t="shared" si="1058"/>
        <v>0.75020003824255188</v>
      </c>
      <c r="B7505" s="2">
        <f t="shared" si="1053"/>
        <v>75.020000000001474</v>
      </c>
      <c r="C7505" s="428">
        <f t="shared" si="1059"/>
        <v>75.02</v>
      </c>
      <c r="D7505" s="425">
        <f t="shared" si="1054"/>
        <v>0.75020003824253711</v>
      </c>
      <c r="E7505" s="433">
        <f t="shared" si="1060"/>
        <v>75.02</v>
      </c>
      <c r="F7505" s="430">
        <f t="shared" si="1055"/>
        <v>0.75299198808279488</v>
      </c>
      <c r="G7505" s="439">
        <f t="shared" si="1061"/>
        <v>75.02</v>
      </c>
      <c r="H7505" s="435">
        <f t="shared" si="1056"/>
        <v>0.75299198808279488</v>
      </c>
      <c r="I7505" s="577">
        <f t="shared" si="1061"/>
        <v>75.02</v>
      </c>
      <c r="J7505" s="573">
        <f t="shared" si="1057"/>
        <v>1.1138099192785977</v>
      </c>
    </row>
    <row r="7506" spans="1:10" x14ac:dyDescent="0.25">
      <c r="A7506">
        <f t="shared" si="1058"/>
        <v>0.75030003818214774</v>
      </c>
      <c r="B7506" s="2">
        <f t="shared" si="1053"/>
        <v>75.030000000001479</v>
      </c>
      <c r="C7506" s="428">
        <f t="shared" si="1059"/>
        <v>75.03</v>
      </c>
      <c r="D7506" s="425">
        <f t="shared" si="1054"/>
        <v>0.75030003818213287</v>
      </c>
      <c r="E7506" s="433">
        <f t="shared" si="1060"/>
        <v>75.03</v>
      </c>
      <c r="F7506" s="430">
        <f t="shared" si="1055"/>
        <v>0.75309075936533498</v>
      </c>
      <c r="G7506" s="439">
        <f t="shared" si="1061"/>
        <v>75.03</v>
      </c>
      <c r="H7506" s="435">
        <f t="shared" si="1056"/>
        <v>0.75309075936533498</v>
      </c>
      <c r="I7506" s="577">
        <f t="shared" si="1061"/>
        <v>75.03</v>
      </c>
      <c r="J7506" s="573">
        <f t="shared" si="1057"/>
        <v>1.1138966985419771</v>
      </c>
    </row>
    <row r="7507" spans="1:10" x14ac:dyDescent="0.25">
      <c r="A7507">
        <f t="shared" si="1058"/>
        <v>0.75040003812184186</v>
      </c>
      <c r="B7507" s="2">
        <f t="shared" si="1053"/>
        <v>75.040000000001484</v>
      </c>
      <c r="C7507" s="428">
        <f t="shared" si="1059"/>
        <v>75.040000000000006</v>
      </c>
      <c r="D7507" s="425">
        <f t="shared" si="1054"/>
        <v>0.75040003812182721</v>
      </c>
      <c r="E7507" s="433">
        <f t="shared" si="1060"/>
        <v>75.040000000000006</v>
      </c>
      <c r="F7507" s="430">
        <f t="shared" si="1055"/>
        <v>0.75318953123385912</v>
      </c>
      <c r="G7507" s="439">
        <f t="shared" si="1061"/>
        <v>75.040000000000006</v>
      </c>
      <c r="H7507" s="435">
        <f t="shared" si="1056"/>
        <v>0.75318953123385912</v>
      </c>
      <c r="I7507" s="577">
        <f t="shared" si="1061"/>
        <v>75.040000000000006</v>
      </c>
      <c r="J7507" s="573">
        <f t="shared" si="1057"/>
        <v>1.1139834787667249</v>
      </c>
    </row>
    <row r="7508" spans="1:10" x14ac:dyDescent="0.25">
      <c r="A7508">
        <f t="shared" si="1058"/>
        <v>0.75050003806163468</v>
      </c>
      <c r="B7508" s="2">
        <f t="shared" si="1053"/>
        <v>75.050000000001489</v>
      </c>
      <c r="C7508" s="428">
        <f t="shared" si="1059"/>
        <v>75.05</v>
      </c>
      <c r="D7508" s="425">
        <f t="shared" si="1054"/>
        <v>0.75050003806161969</v>
      </c>
      <c r="E7508" s="433">
        <f t="shared" si="1060"/>
        <v>75.05</v>
      </c>
      <c r="F7508" s="430">
        <f t="shared" si="1055"/>
        <v>0.75328830368806976</v>
      </c>
      <c r="G7508" s="439">
        <f t="shared" si="1061"/>
        <v>75.05</v>
      </c>
      <c r="H7508" s="435">
        <f t="shared" si="1056"/>
        <v>0.75328830368806976</v>
      </c>
      <c r="I7508" s="577">
        <f t="shared" si="1061"/>
        <v>75.05</v>
      </c>
      <c r="J7508" s="573">
        <f t="shared" si="1057"/>
        <v>1.1140702599527359</v>
      </c>
    </row>
    <row r="7509" spans="1:10" x14ac:dyDescent="0.25">
      <c r="A7509">
        <f t="shared" si="1058"/>
        <v>0.75060003800152542</v>
      </c>
      <c r="B7509" s="2">
        <f t="shared" si="1053"/>
        <v>75.060000000001494</v>
      </c>
      <c r="C7509" s="428">
        <f t="shared" si="1059"/>
        <v>75.06</v>
      </c>
      <c r="D7509" s="425">
        <f t="shared" si="1054"/>
        <v>0.75060003800151043</v>
      </c>
      <c r="E7509" s="433">
        <f t="shared" si="1060"/>
        <v>75.06</v>
      </c>
      <c r="F7509" s="430">
        <f t="shared" si="1055"/>
        <v>0.7533870767276698</v>
      </c>
      <c r="G7509" s="439">
        <f t="shared" si="1061"/>
        <v>75.06</v>
      </c>
      <c r="H7509" s="435">
        <f t="shared" si="1056"/>
        <v>0.7533870767276698</v>
      </c>
      <c r="I7509" s="577">
        <f t="shared" si="1061"/>
        <v>75.06</v>
      </c>
      <c r="J7509" s="573">
        <f t="shared" si="1057"/>
        <v>1.1141570420999056</v>
      </c>
    </row>
    <row r="7510" spans="1:10" x14ac:dyDescent="0.25">
      <c r="A7510">
        <f t="shared" si="1058"/>
        <v>0.75070003794151396</v>
      </c>
      <c r="B7510" s="2">
        <f t="shared" si="1053"/>
        <v>75.0700000000015</v>
      </c>
      <c r="C7510" s="428">
        <f t="shared" si="1059"/>
        <v>75.069999999999993</v>
      </c>
      <c r="D7510" s="425">
        <f t="shared" si="1054"/>
        <v>0.75070003794149898</v>
      </c>
      <c r="E7510" s="433">
        <f t="shared" si="1060"/>
        <v>75.069999999999993</v>
      </c>
      <c r="F7510" s="430">
        <f t="shared" si="1055"/>
        <v>0.75348585035236193</v>
      </c>
      <c r="G7510" s="439">
        <f t="shared" si="1061"/>
        <v>75.069999999999993</v>
      </c>
      <c r="H7510" s="435">
        <f t="shared" si="1056"/>
        <v>0.75348585035236193</v>
      </c>
      <c r="I7510" s="577">
        <f t="shared" si="1061"/>
        <v>75.069999999999993</v>
      </c>
      <c r="J7510" s="573">
        <f t="shared" si="1057"/>
        <v>1.1142438252081288</v>
      </c>
    </row>
    <row r="7511" spans="1:10" x14ac:dyDescent="0.25">
      <c r="A7511">
        <f t="shared" si="1058"/>
        <v>0.75080003788160055</v>
      </c>
      <c r="B7511" s="2">
        <f t="shared" si="1053"/>
        <v>75.080000000001505</v>
      </c>
      <c r="C7511" s="428">
        <f t="shared" si="1059"/>
        <v>75.08</v>
      </c>
      <c r="D7511" s="425">
        <f t="shared" si="1054"/>
        <v>0.75080003788158534</v>
      </c>
      <c r="E7511" s="433">
        <f t="shared" si="1060"/>
        <v>75.08</v>
      </c>
      <c r="F7511" s="430">
        <f t="shared" si="1055"/>
        <v>0.75358462456184938</v>
      </c>
      <c r="G7511" s="439">
        <f t="shared" si="1061"/>
        <v>75.08</v>
      </c>
      <c r="H7511" s="435">
        <f t="shared" si="1056"/>
        <v>0.75358462456184938</v>
      </c>
      <c r="I7511" s="577">
        <f t="shared" si="1061"/>
        <v>75.08</v>
      </c>
      <c r="J7511" s="573">
        <f t="shared" si="1057"/>
        <v>1.1143306092773011</v>
      </c>
    </row>
    <row r="7512" spans="1:10" x14ac:dyDescent="0.25">
      <c r="A7512">
        <f t="shared" si="1058"/>
        <v>0.75090003782178461</v>
      </c>
      <c r="B7512" s="2">
        <f t="shared" si="1053"/>
        <v>75.09000000000151</v>
      </c>
      <c r="C7512" s="428">
        <f t="shared" si="1059"/>
        <v>75.09</v>
      </c>
      <c r="D7512" s="425">
        <f t="shared" si="1054"/>
        <v>0.75090003782176962</v>
      </c>
      <c r="E7512" s="433">
        <f t="shared" si="1060"/>
        <v>75.09</v>
      </c>
      <c r="F7512" s="430">
        <f t="shared" si="1055"/>
        <v>0.75368339935583495</v>
      </c>
      <c r="G7512" s="439">
        <f t="shared" si="1061"/>
        <v>75.09</v>
      </c>
      <c r="H7512" s="435">
        <f t="shared" si="1056"/>
        <v>0.75368339935583495</v>
      </c>
      <c r="I7512" s="577">
        <f t="shared" si="1061"/>
        <v>75.09</v>
      </c>
      <c r="J7512" s="573">
        <f t="shared" si="1057"/>
        <v>1.1144173943073175</v>
      </c>
    </row>
    <row r="7513" spans="1:10" x14ac:dyDescent="0.25">
      <c r="A7513">
        <f t="shared" si="1058"/>
        <v>0.75100003776206625</v>
      </c>
      <c r="B7513" s="2">
        <f t="shared" si="1053"/>
        <v>75.100000000001515</v>
      </c>
      <c r="C7513" s="428">
        <f t="shared" si="1059"/>
        <v>75.099999999999994</v>
      </c>
      <c r="D7513" s="425">
        <f t="shared" si="1054"/>
        <v>0.75100003776205115</v>
      </c>
      <c r="E7513" s="433">
        <f t="shared" si="1060"/>
        <v>75.099999999999994</v>
      </c>
      <c r="F7513" s="430">
        <f t="shared" si="1055"/>
        <v>0.75378217473402209</v>
      </c>
      <c r="G7513" s="439">
        <f t="shared" si="1061"/>
        <v>75.099999999999994</v>
      </c>
      <c r="H7513" s="435">
        <f t="shared" si="1056"/>
        <v>0.75378217473402209</v>
      </c>
      <c r="I7513" s="577">
        <f t="shared" si="1061"/>
        <v>75.099999999999994</v>
      </c>
      <c r="J7513" s="573">
        <f t="shared" si="1057"/>
        <v>1.1145041802980733</v>
      </c>
    </row>
    <row r="7514" spans="1:10" x14ac:dyDescent="0.25">
      <c r="A7514">
        <f t="shared" si="1058"/>
        <v>0.75110003770244538</v>
      </c>
      <c r="B7514" s="2">
        <f t="shared" si="1053"/>
        <v>75.11000000000152</v>
      </c>
      <c r="C7514" s="428">
        <f t="shared" si="1059"/>
        <v>75.11</v>
      </c>
      <c r="D7514" s="425">
        <f t="shared" si="1054"/>
        <v>0.75110003770243006</v>
      </c>
      <c r="E7514" s="433">
        <f t="shared" si="1060"/>
        <v>75.11</v>
      </c>
      <c r="F7514" s="430">
        <f t="shared" si="1055"/>
        <v>0.75388095069611449</v>
      </c>
      <c r="G7514" s="439">
        <f t="shared" si="1061"/>
        <v>75.11</v>
      </c>
      <c r="H7514" s="435">
        <f t="shared" si="1056"/>
        <v>0.75388095069611449</v>
      </c>
      <c r="I7514" s="577">
        <f t="shared" si="1061"/>
        <v>75.11</v>
      </c>
      <c r="J7514" s="573">
        <f t="shared" si="1057"/>
        <v>1.1145909672494638</v>
      </c>
    </row>
    <row r="7515" spans="1:10" x14ac:dyDescent="0.25">
      <c r="A7515">
        <f t="shared" si="1058"/>
        <v>0.75120003764292131</v>
      </c>
      <c r="B7515" s="2">
        <f t="shared" si="1053"/>
        <v>75.120000000001525</v>
      </c>
      <c r="C7515" s="428">
        <f t="shared" si="1059"/>
        <v>75.12</v>
      </c>
      <c r="D7515" s="425">
        <f t="shared" si="1054"/>
        <v>0.7512000376429061</v>
      </c>
      <c r="E7515" s="433">
        <f t="shared" si="1060"/>
        <v>75.12</v>
      </c>
      <c r="F7515" s="430">
        <f t="shared" si="1055"/>
        <v>0.7539797272418155</v>
      </c>
      <c r="G7515" s="439">
        <f t="shared" si="1061"/>
        <v>75.12</v>
      </c>
      <c r="H7515" s="435">
        <f t="shared" si="1056"/>
        <v>0.7539797272418155</v>
      </c>
      <c r="I7515" s="577">
        <f t="shared" si="1061"/>
        <v>75.12</v>
      </c>
      <c r="J7515" s="573">
        <f t="shared" si="1057"/>
        <v>1.1146777551613842</v>
      </c>
    </row>
    <row r="7516" spans="1:10" x14ac:dyDescent="0.25">
      <c r="A7516">
        <f t="shared" si="1058"/>
        <v>0.75130003758349451</v>
      </c>
      <c r="B7516" s="2">
        <f t="shared" si="1053"/>
        <v>75.13000000000153</v>
      </c>
      <c r="C7516" s="428">
        <f t="shared" si="1059"/>
        <v>75.13</v>
      </c>
      <c r="D7516" s="425">
        <f t="shared" si="1054"/>
        <v>0.75130003758347907</v>
      </c>
      <c r="E7516" s="433">
        <f t="shared" si="1060"/>
        <v>75.13</v>
      </c>
      <c r="F7516" s="430">
        <f t="shared" si="1055"/>
        <v>0.75407850437082891</v>
      </c>
      <c r="G7516" s="439">
        <f t="shared" si="1061"/>
        <v>75.13</v>
      </c>
      <c r="H7516" s="435">
        <f t="shared" si="1056"/>
        <v>0.75407850437082891</v>
      </c>
      <c r="I7516" s="577">
        <f t="shared" si="1061"/>
        <v>75.13</v>
      </c>
      <c r="J7516" s="573">
        <f t="shared" si="1057"/>
        <v>1.1147645440337295</v>
      </c>
    </row>
    <row r="7517" spans="1:10" x14ac:dyDescent="0.25">
      <c r="A7517">
        <f t="shared" si="1058"/>
        <v>0.75140003752416429</v>
      </c>
      <c r="B7517" s="2">
        <f t="shared" si="1053"/>
        <v>75.140000000001535</v>
      </c>
      <c r="C7517" s="428">
        <f t="shared" si="1059"/>
        <v>75.14</v>
      </c>
      <c r="D7517" s="425">
        <f t="shared" si="1054"/>
        <v>0.75140003752414897</v>
      </c>
      <c r="E7517" s="433">
        <f t="shared" si="1060"/>
        <v>75.14</v>
      </c>
      <c r="F7517" s="430">
        <f t="shared" si="1055"/>
        <v>0.75417728208285884</v>
      </c>
      <c r="G7517" s="439">
        <f t="shared" si="1061"/>
        <v>75.14</v>
      </c>
      <c r="H7517" s="435">
        <f t="shared" si="1056"/>
        <v>0.75417728208285884</v>
      </c>
      <c r="I7517" s="577">
        <f t="shared" si="1061"/>
        <v>75.14</v>
      </c>
      <c r="J7517" s="573">
        <f t="shared" si="1057"/>
        <v>1.1148513338663952</v>
      </c>
    </row>
    <row r="7518" spans="1:10" x14ac:dyDescent="0.25">
      <c r="A7518">
        <f t="shared" si="1058"/>
        <v>0.75150003746493077</v>
      </c>
      <c r="B7518" s="2">
        <f t="shared" si="1053"/>
        <v>75.15000000000154</v>
      </c>
      <c r="C7518" s="428">
        <f t="shared" si="1059"/>
        <v>75.150000000000006</v>
      </c>
      <c r="D7518" s="425">
        <f t="shared" si="1054"/>
        <v>0.75150003746491556</v>
      </c>
      <c r="E7518" s="433">
        <f t="shared" si="1060"/>
        <v>75.150000000000006</v>
      </c>
      <c r="F7518" s="430">
        <f t="shared" si="1055"/>
        <v>0.75427606037760919</v>
      </c>
      <c r="G7518" s="439">
        <f t="shared" si="1061"/>
        <v>75.150000000000006</v>
      </c>
      <c r="H7518" s="435">
        <f t="shared" si="1056"/>
        <v>0.75427606037760919</v>
      </c>
      <c r="I7518" s="577">
        <f t="shared" si="1061"/>
        <v>75.150000000000006</v>
      </c>
      <c r="J7518" s="573">
        <f t="shared" si="1057"/>
        <v>1.1149381246592769</v>
      </c>
    </row>
    <row r="7519" spans="1:10" x14ac:dyDescent="0.25">
      <c r="A7519">
        <f t="shared" si="1058"/>
        <v>0.75160003740579395</v>
      </c>
      <c r="B7519" s="2">
        <f t="shared" si="1053"/>
        <v>75.160000000001546</v>
      </c>
      <c r="C7519" s="428">
        <f t="shared" si="1059"/>
        <v>75.16</v>
      </c>
      <c r="D7519" s="425">
        <f t="shared" si="1054"/>
        <v>0.75160003740577841</v>
      </c>
      <c r="E7519" s="433">
        <f t="shared" si="1060"/>
        <v>75.16</v>
      </c>
      <c r="F7519" s="430">
        <f t="shared" si="1055"/>
        <v>0.75437483925478432</v>
      </c>
      <c r="G7519" s="439">
        <f t="shared" si="1061"/>
        <v>75.16</v>
      </c>
      <c r="H7519" s="435">
        <f t="shared" si="1056"/>
        <v>0.75437483925478432</v>
      </c>
      <c r="I7519" s="577">
        <f t="shared" si="1061"/>
        <v>75.16</v>
      </c>
      <c r="J7519" s="573">
        <f t="shared" si="1057"/>
        <v>1.1150249164122694</v>
      </c>
    </row>
    <row r="7520" spans="1:10" x14ac:dyDescent="0.25">
      <c r="A7520">
        <f t="shared" si="1058"/>
        <v>0.75170003734675339</v>
      </c>
      <c r="B7520" s="2">
        <f t="shared" ref="B7520:B7583" si="1062">B7519+0.01</f>
        <v>75.170000000001551</v>
      </c>
      <c r="C7520" s="428">
        <f t="shared" si="1059"/>
        <v>75.17</v>
      </c>
      <c r="D7520" s="425">
        <f t="shared" si="1054"/>
        <v>0.75170003734673785</v>
      </c>
      <c r="E7520" s="433">
        <f t="shared" si="1060"/>
        <v>75.17</v>
      </c>
      <c r="F7520" s="430">
        <f t="shared" si="1055"/>
        <v>0.75447361871408847</v>
      </c>
      <c r="G7520" s="439">
        <f t="shared" si="1061"/>
        <v>75.17</v>
      </c>
      <c r="H7520" s="435">
        <f t="shared" si="1056"/>
        <v>0.75447361871408847</v>
      </c>
      <c r="I7520" s="577">
        <f t="shared" si="1061"/>
        <v>75.17</v>
      </c>
      <c r="J7520" s="573">
        <f t="shared" si="1057"/>
        <v>1.115111709125268</v>
      </c>
    </row>
    <row r="7521" spans="1:10" x14ac:dyDescent="0.25">
      <c r="A7521">
        <f t="shared" si="1058"/>
        <v>0.75180003728780886</v>
      </c>
      <c r="B7521" s="2">
        <f t="shared" si="1062"/>
        <v>75.180000000001556</v>
      </c>
      <c r="C7521" s="428">
        <f t="shared" si="1059"/>
        <v>75.180000000000007</v>
      </c>
      <c r="D7521" s="425">
        <f t="shared" si="1054"/>
        <v>0.75180003728779332</v>
      </c>
      <c r="E7521" s="433">
        <f t="shared" si="1060"/>
        <v>75.180000000000007</v>
      </c>
      <c r="F7521" s="430">
        <f t="shared" si="1055"/>
        <v>0.75457239875522664</v>
      </c>
      <c r="G7521" s="439">
        <f t="shared" si="1061"/>
        <v>75.180000000000007</v>
      </c>
      <c r="H7521" s="435">
        <f t="shared" si="1056"/>
        <v>0.75457239875522664</v>
      </c>
      <c r="I7521" s="577">
        <f t="shared" si="1061"/>
        <v>75.180000000000007</v>
      </c>
      <c r="J7521" s="573">
        <f t="shared" si="1057"/>
        <v>1.1151985027981683</v>
      </c>
    </row>
    <row r="7522" spans="1:10" x14ac:dyDescent="0.25">
      <c r="A7522">
        <f t="shared" si="1058"/>
        <v>0.75190003722896048</v>
      </c>
      <c r="B7522" s="2">
        <f t="shared" si="1062"/>
        <v>75.190000000001561</v>
      </c>
      <c r="C7522" s="428">
        <f t="shared" si="1059"/>
        <v>75.19</v>
      </c>
      <c r="D7522" s="425">
        <f t="shared" si="1054"/>
        <v>0.75190003722894483</v>
      </c>
      <c r="E7522" s="433">
        <f t="shared" si="1060"/>
        <v>75.19</v>
      </c>
      <c r="F7522" s="430">
        <f t="shared" si="1055"/>
        <v>0.75467117937790307</v>
      </c>
      <c r="G7522" s="439">
        <f t="shared" si="1061"/>
        <v>75.19</v>
      </c>
      <c r="H7522" s="435">
        <f t="shared" si="1056"/>
        <v>0.75467117937790307</v>
      </c>
      <c r="I7522" s="577">
        <f t="shared" si="1061"/>
        <v>75.19</v>
      </c>
      <c r="J7522" s="573">
        <f t="shared" si="1057"/>
        <v>1.1152852974308658</v>
      </c>
    </row>
    <row r="7523" spans="1:10" x14ac:dyDescent="0.25">
      <c r="A7523">
        <f t="shared" si="1058"/>
        <v>0.7520000371702078</v>
      </c>
      <c r="B7523" s="2">
        <f t="shared" si="1062"/>
        <v>75.200000000001566</v>
      </c>
      <c r="C7523" s="428">
        <f t="shared" si="1059"/>
        <v>75.2</v>
      </c>
      <c r="D7523" s="425">
        <f t="shared" si="1054"/>
        <v>0.75200003717019237</v>
      </c>
      <c r="E7523" s="433">
        <f t="shared" si="1060"/>
        <v>75.2</v>
      </c>
      <c r="F7523" s="430">
        <f t="shared" si="1055"/>
        <v>0.75476996058182289</v>
      </c>
      <c r="G7523" s="439">
        <f t="shared" si="1061"/>
        <v>75.2</v>
      </c>
      <c r="H7523" s="435">
        <f t="shared" si="1056"/>
        <v>0.75476996058182289</v>
      </c>
      <c r="I7523" s="577">
        <f t="shared" si="1061"/>
        <v>75.2</v>
      </c>
      <c r="J7523" s="573">
        <f t="shared" si="1057"/>
        <v>1.115372093023256</v>
      </c>
    </row>
    <row r="7524" spans="1:10" x14ac:dyDescent="0.25">
      <c r="A7524">
        <f t="shared" si="1058"/>
        <v>0.75210003711155105</v>
      </c>
      <c r="B7524" s="2">
        <f t="shared" si="1062"/>
        <v>75.210000000001571</v>
      </c>
      <c r="C7524" s="428">
        <f t="shared" si="1059"/>
        <v>75.209999999999994</v>
      </c>
      <c r="D7524" s="425">
        <f t="shared" si="1054"/>
        <v>0.75210003711153528</v>
      </c>
      <c r="E7524" s="433">
        <f t="shared" si="1060"/>
        <v>75.209999999999994</v>
      </c>
      <c r="F7524" s="430">
        <f t="shared" si="1055"/>
        <v>0.75486874236669099</v>
      </c>
      <c r="G7524" s="439">
        <f t="shared" si="1061"/>
        <v>75.209999999999994</v>
      </c>
      <c r="H7524" s="435">
        <f t="shared" si="1056"/>
        <v>0.75486874236669099</v>
      </c>
      <c r="I7524" s="577">
        <f t="shared" si="1061"/>
        <v>75.209999999999994</v>
      </c>
      <c r="J7524" s="573">
        <f t="shared" si="1057"/>
        <v>1.1154588895752333</v>
      </c>
    </row>
    <row r="7525" spans="1:10" x14ac:dyDescent="0.25">
      <c r="A7525">
        <f t="shared" si="1058"/>
        <v>0.75220003705298966</v>
      </c>
      <c r="B7525" s="2">
        <f t="shared" si="1062"/>
        <v>75.220000000001576</v>
      </c>
      <c r="C7525" s="428">
        <f t="shared" si="1059"/>
        <v>75.22</v>
      </c>
      <c r="D7525" s="425">
        <f t="shared" si="1054"/>
        <v>0.752200037052974</v>
      </c>
      <c r="E7525" s="433">
        <f t="shared" si="1060"/>
        <v>75.22</v>
      </c>
      <c r="F7525" s="430">
        <f t="shared" si="1055"/>
        <v>0.75496752473221251</v>
      </c>
      <c r="G7525" s="439">
        <f t="shared" si="1061"/>
        <v>75.22</v>
      </c>
      <c r="H7525" s="435">
        <f t="shared" si="1056"/>
        <v>0.75496752473221251</v>
      </c>
      <c r="I7525" s="577">
        <f t="shared" si="1061"/>
        <v>75.22</v>
      </c>
      <c r="J7525" s="573">
        <f t="shared" si="1057"/>
        <v>1.1155456870866942</v>
      </c>
    </row>
    <row r="7526" spans="1:10" x14ac:dyDescent="0.25">
      <c r="A7526">
        <f t="shared" si="1058"/>
        <v>0.75230003699452364</v>
      </c>
      <c r="B7526" s="2">
        <f t="shared" si="1062"/>
        <v>75.230000000001581</v>
      </c>
      <c r="C7526" s="428">
        <f t="shared" si="1059"/>
        <v>75.23</v>
      </c>
      <c r="D7526" s="425">
        <f t="shared" si="1054"/>
        <v>0.75230003699450798</v>
      </c>
      <c r="E7526" s="433">
        <f t="shared" si="1060"/>
        <v>75.23</v>
      </c>
      <c r="F7526" s="430">
        <f t="shared" si="1055"/>
        <v>0.75506630767809335</v>
      </c>
      <c r="G7526" s="439">
        <f t="shared" si="1061"/>
        <v>75.23</v>
      </c>
      <c r="H7526" s="435">
        <f t="shared" si="1056"/>
        <v>0.75506630767809335</v>
      </c>
      <c r="I7526" s="577">
        <f t="shared" si="1061"/>
        <v>75.23</v>
      </c>
      <c r="J7526" s="573">
        <f t="shared" si="1057"/>
        <v>1.1156324855575337</v>
      </c>
    </row>
    <row r="7527" spans="1:10" x14ac:dyDescent="0.25">
      <c r="A7527">
        <f t="shared" si="1058"/>
        <v>0.75240003693615287</v>
      </c>
      <c r="B7527" s="2">
        <f t="shared" si="1062"/>
        <v>75.240000000001586</v>
      </c>
      <c r="C7527" s="428">
        <f t="shared" si="1059"/>
        <v>75.239999999999995</v>
      </c>
      <c r="D7527" s="425">
        <f t="shared" si="1054"/>
        <v>0.752400036936137</v>
      </c>
      <c r="E7527" s="433">
        <f t="shared" si="1060"/>
        <v>75.239999999999995</v>
      </c>
      <c r="F7527" s="430">
        <f t="shared" si="1055"/>
        <v>0.75516509120403819</v>
      </c>
      <c r="G7527" s="439">
        <f t="shared" si="1061"/>
        <v>75.239999999999995</v>
      </c>
      <c r="H7527" s="435">
        <f t="shared" si="1056"/>
        <v>0.75516509120403819</v>
      </c>
      <c r="I7527" s="577">
        <f t="shared" si="1061"/>
        <v>75.239999999999995</v>
      </c>
      <c r="J7527" s="573">
        <f t="shared" si="1057"/>
        <v>1.1157192849876472</v>
      </c>
    </row>
    <row r="7528" spans="1:10" x14ac:dyDescent="0.25">
      <c r="A7528">
        <f t="shared" si="1058"/>
        <v>0.75250003687787714</v>
      </c>
      <c r="B7528" s="2">
        <f t="shared" si="1062"/>
        <v>75.250000000001592</v>
      </c>
      <c r="C7528" s="428">
        <f t="shared" si="1059"/>
        <v>75.25</v>
      </c>
      <c r="D7528" s="425">
        <f t="shared" si="1054"/>
        <v>0.75250003687786138</v>
      </c>
      <c r="E7528" s="433">
        <f t="shared" si="1060"/>
        <v>75.25</v>
      </c>
      <c r="F7528" s="430">
        <f t="shared" si="1055"/>
        <v>0.75526387530975325</v>
      </c>
      <c r="G7528" s="439">
        <f t="shared" si="1061"/>
        <v>75.25</v>
      </c>
      <c r="H7528" s="435">
        <f t="shared" si="1056"/>
        <v>0.75526387530975325</v>
      </c>
      <c r="I7528" s="577">
        <f t="shared" si="1061"/>
        <v>75.25</v>
      </c>
      <c r="J7528" s="573">
        <f t="shared" si="1057"/>
        <v>1.11580608537693</v>
      </c>
    </row>
    <row r="7529" spans="1:10" x14ac:dyDescent="0.25">
      <c r="A7529">
        <f t="shared" si="1058"/>
        <v>0.75260003681969634</v>
      </c>
      <c r="B7529" s="2">
        <f t="shared" si="1062"/>
        <v>75.260000000001597</v>
      </c>
      <c r="C7529" s="428">
        <f t="shared" si="1059"/>
        <v>75.260000000000005</v>
      </c>
      <c r="D7529" s="425">
        <f t="shared" si="1054"/>
        <v>0.75260003681968046</v>
      </c>
      <c r="E7529" s="433">
        <f t="shared" si="1060"/>
        <v>75.260000000000005</v>
      </c>
      <c r="F7529" s="430">
        <f t="shared" si="1055"/>
        <v>0.75536265999494434</v>
      </c>
      <c r="G7529" s="439">
        <f t="shared" si="1061"/>
        <v>75.260000000000005</v>
      </c>
      <c r="H7529" s="435">
        <f t="shared" si="1056"/>
        <v>0.75536265999494434</v>
      </c>
      <c r="I7529" s="577">
        <f t="shared" si="1061"/>
        <v>75.260000000000005</v>
      </c>
      <c r="J7529" s="573">
        <f t="shared" si="1057"/>
        <v>1.115892886725278</v>
      </c>
    </row>
    <row r="7530" spans="1:10" x14ac:dyDescent="0.25">
      <c r="A7530">
        <f t="shared" si="1058"/>
        <v>0.75270003676161035</v>
      </c>
      <c r="B7530" s="2">
        <f t="shared" si="1062"/>
        <v>75.270000000001602</v>
      </c>
      <c r="C7530" s="428">
        <f t="shared" si="1059"/>
        <v>75.27</v>
      </c>
      <c r="D7530" s="425">
        <f t="shared" si="1054"/>
        <v>0.75270003676159425</v>
      </c>
      <c r="E7530" s="433">
        <f t="shared" si="1060"/>
        <v>75.27</v>
      </c>
      <c r="F7530" s="430">
        <f t="shared" si="1055"/>
        <v>0.7554614452593168</v>
      </c>
      <c r="G7530" s="439">
        <f t="shared" si="1061"/>
        <v>75.27</v>
      </c>
      <c r="H7530" s="435">
        <f t="shared" si="1056"/>
        <v>0.7554614452593168</v>
      </c>
      <c r="I7530" s="577">
        <f t="shared" si="1061"/>
        <v>75.27</v>
      </c>
      <c r="J7530" s="573">
        <f t="shared" si="1057"/>
        <v>1.1159796890325862</v>
      </c>
    </row>
    <row r="7531" spans="1:10" x14ac:dyDescent="0.25">
      <c r="A7531">
        <f t="shared" si="1058"/>
        <v>0.75280003670361872</v>
      </c>
      <c r="B7531" s="2">
        <f t="shared" si="1062"/>
        <v>75.280000000001607</v>
      </c>
      <c r="C7531" s="428">
        <f t="shared" si="1059"/>
        <v>75.28</v>
      </c>
      <c r="D7531" s="425">
        <f t="shared" si="1054"/>
        <v>0.75280003670360274</v>
      </c>
      <c r="E7531" s="433">
        <f t="shared" si="1060"/>
        <v>75.28</v>
      </c>
      <c r="F7531" s="430">
        <f t="shared" si="1055"/>
        <v>0.75556023110257764</v>
      </c>
      <c r="G7531" s="439">
        <f t="shared" si="1061"/>
        <v>75.28</v>
      </c>
      <c r="H7531" s="435">
        <f t="shared" si="1056"/>
        <v>0.75556023110257764</v>
      </c>
      <c r="I7531" s="577">
        <f t="shared" si="1061"/>
        <v>75.28</v>
      </c>
      <c r="J7531" s="573">
        <f t="shared" si="1057"/>
        <v>1.1160664922987502</v>
      </c>
    </row>
    <row r="7532" spans="1:10" x14ac:dyDescent="0.25">
      <c r="A7532">
        <f t="shared" si="1058"/>
        <v>0.75290003664572158</v>
      </c>
      <c r="B7532" s="2">
        <f t="shared" si="1062"/>
        <v>75.290000000001612</v>
      </c>
      <c r="C7532" s="428">
        <f t="shared" si="1059"/>
        <v>75.290000000000006</v>
      </c>
      <c r="D7532" s="425">
        <f t="shared" si="1054"/>
        <v>0.75290003664570559</v>
      </c>
      <c r="E7532" s="433">
        <f t="shared" si="1060"/>
        <v>75.290000000000006</v>
      </c>
      <c r="F7532" s="430">
        <f t="shared" si="1055"/>
        <v>0.75565901752443265</v>
      </c>
      <c r="G7532" s="439">
        <f t="shared" si="1061"/>
        <v>75.290000000000006</v>
      </c>
      <c r="H7532" s="435">
        <f t="shared" si="1056"/>
        <v>0.75565901752443265</v>
      </c>
      <c r="I7532" s="577">
        <f t="shared" si="1061"/>
        <v>75.290000000000006</v>
      </c>
      <c r="J7532" s="573">
        <f t="shared" si="1057"/>
        <v>1.116153296523666</v>
      </c>
    </row>
    <row r="7533" spans="1:10" x14ac:dyDescent="0.25">
      <c r="A7533">
        <f t="shared" si="1058"/>
        <v>0.75300003658791881</v>
      </c>
      <c r="B7533" s="2">
        <f t="shared" si="1062"/>
        <v>75.300000000001617</v>
      </c>
      <c r="C7533" s="428">
        <f t="shared" si="1059"/>
        <v>75.3</v>
      </c>
      <c r="D7533" s="425">
        <f t="shared" si="1054"/>
        <v>0.7530000365879026</v>
      </c>
      <c r="E7533" s="433">
        <f t="shared" si="1060"/>
        <v>75.3</v>
      </c>
      <c r="F7533" s="430">
        <f t="shared" si="1055"/>
        <v>0.75575780452458818</v>
      </c>
      <c r="G7533" s="439">
        <f t="shared" si="1061"/>
        <v>75.3</v>
      </c>
      <c r="H7533" s="435">
        <f t="shared" si="1056"/>
        <v>0.75575780452458818</v>
      </c>
      <c r="I7533" s="577">
        <f t="shared" si="1061"/>
        <v>75.3</v>
      </c>
      <c r="J7533" s="573">
        <f t="shared" si="1057"/>
        <v>1.1162401017072285</v>
      </c>
    </row>
    <row r="7534" spans="1:10" x14ac:dyDescent="0.25">
      <c r="A7534">
        <f t="shared" si="1058"/>
        <v>0.75310003653021007</v>
      </c>
      <c r="B7534" s="2">
        <f t="shared" si="1062"/>
        <v>75.310000000001622</v>
      </c>
      <c r="C7534" s="428">
        <f t="shared" si="1059"/>
        <v>75.31</v>
      </c>
      <c r="D7534" s="425">
        <f t="shared" si="1054"/>
        <v>0.75310003653019386</v>
      </c>
      <c r="E7534" s="433">
        <f t="shared" si="1060"/>
        <v>75.31</v>
      </c>
      <c r="F7534" s="430">
        <f t="shared" si="1055"/>
        <v>0.75585659210275113</v>
      </c>
      <c r="G7534" s="439">
        <f t="shared" si="1061"/>
        <v>75.31</v>
      </c>
      <c r="H7534" s="435">
        <f t="shared" si="1056"/>
        <v>0.75585659210275113</v>
      </c>
      <c r="I7534" s="577">
        <f t="shared" si="1061"/>
        <v>75.31</v>
      </c>
      <c r="J7534" s="573">
        <f t="shared" si="1057"/>
        <v>1.1163269078493334</v>
      </c>
    </row>
    <row r="7535" spans="1:10" x14ac:dyDescent="0.25">
      <c r="A7535">
        <f t="shared" si="1058"/>
        <v>0.75320003647259526</v>
      </c>
      <c r="B7535" s="2">
        <f t="shared" si="1062"/>
        <v>75.320000000001627</v>
      </c>
      <c r="C7535" s="428">
        <f t="shared" si="1059"/>
        <v>75.319999999999993</v>
      </c>
      <c r="D7535" s="425">
        <f t="shared" si="1054"/>
        <v>0.75320003647257894</v>
      </c>
      <c r="E7535" s="433">
        <f t="shared" si="1060"/>
        <v>75.319999999999993</v>
      </c>
      <c r="F7535" s="430">
        <f t="shared" si="1055"/>
        <v>0.75595538025862785</v>
      </c>
      <c r="G7535" s="439">
        <f t="shared" si="1061"/>
        <v>75.319999999999993</v>
      </c>
      <c r="H7535" s="435">
        <f t="shared" si="1056"/>
        <v>0.75595538025862785</v>
      </c>
      <c r="I7535" s="577">
        <f t="shared" si="1061"/>
        <v>75.319999999999993</v>
      </c>
      <c r="J7535" s="573">
        <f t="shared" si="1057"/>
        <v>1.1164137149498763</v>
      </c>
    </row>
    <row r="7536" spans="1:10" x14ac:dyDescent="0.25">
      <c r="A7536">
        <f t="shared" si="1058"/>
        <v>0.75330003641507415</v>
      </c>
      <c r="B7536" s="2">
        <f t="shared" si="1062"/>
        <v>75.330000000001633</v>
      </c>
      <c r="C7536" s="428">
        <f t="shared" si="1059"/>
        <v>75.33</v>
      </c>
      <c r="D7536" s="425">
        <f t="shared" si="1054"/>
        <v>0.75330003641505794</v>
      </c>
      <c r="E7536" s="433">
        <f t="shared" si="1060"/>
        <v>75.33</v>
      </c>
      <c r="F7536" s="430">
        <f t="shared" si="1055"/>
        <v>0.75605416899192579</v>
      </c>
      <c r="G7536" s="439">
        <f t="shared" si="1061"/>
        <v>75.33</v>
      </c>
      <c r="H7536" s="435">
        <f t="shared" si="1056"/>
        <v>0.75605416899192579</v>
      </c>
      <c r="I7536" s="577">
        <f t="shared" si="1061"/>
        <v>75.33</v>
      </c>
      <c r="J7536" s="573">
        <f t="shared" si="1057"/>
        <v>1.116500523008753</v>
      </c>
    </row>
    <row r="7537" spans="1:10" x14ac:dyDescent="0.25">
      <c r="A7537">
        <f t="shared" si="1058"/>
        <v>0.75340003635764685</v>
      </c>
      <c r="B7537" s="2">
        <f t="shared" si="1062"/>
        <v>75.340000000001638</v>
      </c>
      <c r="C7537" s="428">
        <f t="shared" si="1059"/>
        <v>75.34</v>
      </c>
      <c r="D7537" s="425">
        <f t="shared" si="1054"/>
        <v>0.75340003635763042</v>
      </c>
      <c r="E7537" s="433">
        <f t="shared" si="1060"/>
        <v>75.34</v>
      </c>
      <c r="F7537" s="430">
        <f t="shared" si="1055"/>
        <v>0.75615295830235163</v>
      </c>
      <c r="G7537" s="439">
        <f t="shared" si="1061"/>
        <v>75.34</v>
      </c>
      <c r="H7537" s="435">
        <f t="shared" si="1056"/>
        <v>0.75615295830235163</v>
      </c>
      <c r="I7537" s="577">
        <f t="shared" si="1061"/>
        <v>75.34</v>
      </c>
      <c r="J7537" s="573">
        <f t="shared" si="1057"/>
        <v>1.116587332025859</v>
      </c>
    </row>
    <row r="7538" spans="1:10" x14ac:dyDescent="0.25">
      <c r="A7538">
        <f t="shared" si="1058"/>
        <v>0.75350003630031281</v>
      </c>
      <c r="B7538" s="2">
        <f t="shared" si="1062"/>
        <v>75.350000000001643</v>
      </c>
      <c r="C7538" s="428">
        <f t="shared" si="1059"/>
        <v>75.349999999999994</v>
      </c>
      <c r="D7538" s="425">
        <f t="shared" si="1054"/>
        <v>0.75350003630029627</v>
      </c>
      <c r="E7538" s="433">
        <f t="shared" si="1060"/>
        <v>75.349999999999994</v>
      </c>
      <c r="F7538" s="430">
        <f t="shared" si="1055"/>
        <v>0.75625174818961249</v>
      </c>
      <c r="G7538" s="439">
        <f t="shared" si="1061"/>
        <v>75.349999999999994</v>
      </c>
      <c r="H7538" s="435">
        <f t="shared" si="1056"/>
        <v>0.75625174818961249</v>
      </c>
      <c r="I7538" s="577">
        <f t="shared" si="1061"/>
        <v>75.349999999999994</v>
      </c>
      <c r="J7538" s="573">
        <f t="shared" si="1057"/>
        <v>1.1166741420010895</v>
      </c>
    </row>
    <row r="7539" spans="1:10" x14ac:dyDescent="0.25">
      <c r="A7539">
        <f t="shared" si="1058"/>
        <v>0.75360003624307215</v>
      </c>
      <c r="B7539" s="2">
        <f t="shared" si="1062"/>
        <v>75.360000000001648</v>
      </c>
      <c r="C7539" s="428">
        <f t="shared" si="1059"/>
        <v>75.36</v>
      </c>
      <c r="D7539" s="425">
        <f t="shared" si="1054"/>
        <v>0.75360003624305572</v>
      </c>
      <c r="E7539" s="433">
        <f t="shared" si="1060"/>
        <v>75.36</v>
      </c>
      <c r="F7539" s="430">
        <f t="shared" si="1055"/>
        <v>0.75635053865341606</v>
      </c>
      <c r="G7539" s="439">
        <f t="shared" si="1061"/>
        <v>75.36</v>
      </c>
      <c r="H7539" s="435">
        <f t="shared" si="1056"/>
        <v>0.75635053865341606</v>
      </c>
      <c r="I7539" s="577">
        <f t="shared" si="1061"/>
        <v>75.36</v>
      </c>
      <c r="J7539" s="573">
        <f t="shared" si="1057"/>
        <v>1.1167609529343405</v>
      </c>
    </row>
    <row r="7540" spans="1:10" x14ac:dyDescent="0.25">
      <c r="A7540">
        <f t="shared" si="1058"/>
        <v>0.75370003618592463</v>
      </c>
      <c r="B7540" s="2">
        <f t="shared" si="1062"/>
        <v>75.370000000001653</v>
      </c>
      <c r="C7540" s="428">
        <f t="shared" si="1059"/>
        <v>75.37</v>
      </c>
      <c r="D7540" s="425">
        <f t="shared" si="1054"/>
        <v>0.7537000361859082</v>
      </c>
      <c r="E7540" s="433">
        <f t="shared" si="1060"/>
        <v>75.37</v>
      </c>
      <c r="F7540" s="430">
        <f t="shared" si="1055"/>
        <v>0.75644932969346979</v>
      </c>
      <c r="G7540" s="439">
        <f t="shared" si="1061"/>
        <v>75.37</v>
      </c>
      <c r="H7540" s="435">
        <f t="shared" si="1056"/>
        <v>0.75644932969346979</v>
      </c>
      <c r="I7540" s="577">
        <f t="shared" si="1061"/>
        <v>75.37</v>
      </c>
      <c r="J7540" s="573">
        <f t="shared" si="1057"/>
        <v>1.1168477648255075</v>
      </c>
    </row>
    <row r="7541" spans="1:10" x14ac:dyDescent="0.25">
      <c r="A7541">
        <f t="shared" si="1058"/>
        <v>0.75380003612887014</v>
      </c>
      <c r="B7541" s="2">
        <f t="shared" si="1062"/>
        <v>75.380000000001658</v>
      </c>
      <c r="C7541" s="428">
        <f t="shared" si="1059"/>
        <v>75.38</v>
      </c>
      <c r="D7541" s="425">
        <f t="shared" si="1054"/>
        <v>0.7538000361288536</v>
      </c>
      <c r="E7541" s="433">
        <f t="shared" si="1060"/>
        <v>75.38</v>
      </c>
      <c r="F7541" s="430">
        <f t="shared" si="1055"/>
        <v>0.75654812130948101</v>
      </c>
      <c r="G7541" s="439">
        <f t="shared" si="1061"/>
        <v>75.38</v>
      </c>
      <c r="H7541" s="435">
        <f t="shared" si="1056"/>
        <v>0.75654812130948101</v>
      </c>
      <c r="I7541" s="577">
        <f t="shared" si="1061"/>
        <v>75.38</v>
      </c>
      <c r="J7541" s="573">
        <f t="shared" si="1057"/>
        <v>1.1169345776744861</v>
      </c>
    </row>
    <row r="7542" spans="1:10" x14ac:dyDescent="0.25">
      <c r="A7542">
        <f t="shared" si="1058"/>
        <v>0.75390003607190847</v>
      </c>
      <c r="B7542" s="2">
        <f t="shared" si="1062"/>
        <v>75.390000000001663</v>
      </c>
      <c r="C7542" s="428">
        <f t="shared" si="1059"/>
        <v>75.39</v>
      </c>
      <c r="D7542" s="425">
        <f t="shared" si="1054"/>
        <v>0.75390003607189193</v>
      </c>
      <c r="E7542" s="433">
        <f t="shared" si="1060"/>
        <v>75.39</v>
      </c>
      <c r="F7542" s="430">
        <f t="shared" si="1055"/>
        <v>0.75664691350115809</v>
      </c>
      <c r="G7542" s="439">
        <f t="shared" si="1061"/>
        <v>75.39</v>
      </c>
      <c r="H7542" s="435">
        <f t="shared" si="1056"/>
        <v>0.75664691350115809</v>
      </c>
      <c r="I7542" s="577">
        <f t="shared" si="1061"/>
        <v>75.39</v>
      </c>
      <c r="J7542" s="573">
        <f t="shared" si="1057"/>
        <v>1.1170213914811722</v>
      </c>
    </row>
    <row r="7543" spans="1:10" x14ac:dyDescent="0.25">
      <c r="A7543">
        <f t="shared" si="1058"/>
        <v>0.75400003601503962</v>
      </c>
      <c r="B7543" s="2">
        <f t="shared" si="1062"/>
        <v>75.400000000001668</v>
      </c>
      <c r="C7543" s="428">
        <f t="shared" si="1059"/>
        <v>75.400000000000006</v>
      </c>
      <c r="D7543" s="425">
        <f t="shared" si="1054"/>
        <v>0.75400003601502297</v>
      </c>
      <c r="E7543" s="433">
        <f t="shared" si="1060"/>
        <v>75.400000000000006</v>
      </c>
      <c r="F7543" s="430">
        <f t="shared" si="1055"/>
        <v>0.75674570626820858</v>
      </c>
      <c r="G7543" s="439">
        <f t="shared" si="1061"/>
        <v>75.400000000000006</v>
      </c>
      <c r="H7543" s="435">
        <f t="shared" si="1056"/>
        <v>0.75674570626820858</v>
      </c>
      <c r="I7543" s="577">
        <f t="shared" si="1061"/>
        <v>75.400000000000006</v>
      </c>
      <c r="J7543" s="573">
        <f t="shared" si="1057"/>
        <v>1.1171082062454611</v>
      </c>
    </row>
    <row r="7544" spans="1:10" x14ac:dyDescent="0.25">
      <c r="A7544">
        <f t="shared" si="1058"/>
        <v>0.75410003595826325</v>
      </c>
      <c r="B7544" s="2">
        <f t="shared" si="1062"/>
        <v>75.410000000001673</v>
      </c>
      <c r="C7544" s="428">
        <f t="shared" si="1059"/>
        <v>75.41</v>
      </c>
      <c r="D7544" s="425">
        <f t="shared" si="1054"/>
        <v>0.75410003595824648</v>
      </c>
      <c r="E7544" s="433">
        <f t="shared" si="1060"/>
        <v>75.41</v>
      </c>
      <c r="F7544" s="430">
        <f t="shared" si="1055"/>
        <v>0.75684449961034084</v>
      </c>
      <c r="G7544" s="439">
        <f t="shared" si="1061"/>
        <v>75.41</v>
      </c>
      <c r="H7544" s="435">
        <f t="shared" si="1056"/>
        <v>0.75684449961034084</v>
      </c>
      <c r="I7544" s="577">
        <f t="shared" si="1061"/>
        <v>75.41</v>
      </c>
      <c r="J7544" s="573">
        <f t="shared" si="1057"/>
        <v>1.1171950219672488</v>
      </c>
    </row>
    <row r="7545" spans="1:10" x14ac:dyDescent="0.25">
      <c r="A7545">
        <f t="shared" si="1058"/>
        <v>0.75420003590157914</v>
      </c>
      <c r="B7545" s="2">
        <f t="shared" si="1062"/>
        <v>75.420000000001679</v>
      </c>
      <c r="C7545" s="428">
        <f t="shared" si="1059"/>
        <v>75.42</v>
      </c>
      <c r="D7545" s="425">
        <f t="shared" si="1054"/>
        <v>0.75420003590156237</v>
      </c>
      <c r="E7545" s="433">
        <f t="shared" si="1060"/>
        <v>75.42</v>
      </c>
      <c r="F7545" s="430">
        <f t="shared" si="1055"/>
        <v>0.75694329352726297</v>
      </c>
      <c r="G7545" s="439">
        <f t="shared" si="1061"/>
        <v>75.42</v>
      </c>
      <c r="H7545" s="435">
        <f t="shared" si="1056"/>
        <v>0.75694329352726297</v>
      </c>
      <c r="I7545" s="577">
        <f t="shared" si="1061"/>
        <v>75.42</v>
      </c>
      <c r="J7545" s="573">
        <f t="shared" si="1057"/>
        <v>1.1172818386464312</v>
      </c>
    </row>
    <row r="7546" spans="1:10" x14ac:dyDescent="0.25">
      <c r="A7546">
        <f t="shared" si="1058"/>
        <v>0.75430003584498739</v>
      </c>
      <c r="B7546" s="2">
        <f t="shared" si="1062"/>
        <v>75.430000000001684</v>
      </c>
      <c r="C7546" s="428">
        <f t="shared" si="1059"/>
        <v>75.430000000000007</v>
      </c>
      <c r="D7546" s="425">
        <f t="shared" si="1054"/>
        <v>0.75430003584497052</v>
      </c>
      <c r="E7546" s="433">
        <f t="shared" si="1060"/>
        <v>75.430000000000007</v>
      </c>
      <c r="F7546" s="430">
        <f t="shared" si="1055"/>
        <v>0.75704208801868389</v>
      </c>
      <c r="G7546" s="439">
        <f t="shared" si="1061"/>
        <v>75.430000000000007</v>
      </c>
      <c r="H7546" s="435">
        <f t="shared" si="1056"/>
        <v>0.75704208801868389</v>
      </c>
      <c r="I7546" s="577">
        <f t="shared" si="1061"/>
        <v>75.430000000000007</v>
      </c>
      <c r="J7546" s="573">
        <f t="shared" si="1057"/>
        <v>1.1173686562829028</v>
      </c>
    </row>
    <row r="7547" spans="1:10" x14ac:dyDescent="0.25">
      <c r="A7547">
        <f t="shared" si="1058"/>
        <v>0.75440003578848758</v>
      </c>
      <c r="B7547" s="2">
        <f t="shared" si="1062"/>
        <v>75.440000000001689</v>
      </c>
      <c r="C7547" s="428">
        <f t="shared" si="1059"/>
        <v>75.44</v>
      </c>
      <c r="D7547" s="425">
        <f t="shared" si="1054"/>
        <v>0.75440003578847059</v>
      </c>
      <c r="E7547" s="433">
        <f t="shared" si="1060"/>
        <v>75.44</v>
      </c>
      <c r="F7547" s="430">
        <f t="shared" si="1055"/>
        <v>0.7571408830843116</v>
      </c>
      <c r="G7547" s="439">
        <f t="shared" si="1061"/>
        <v>75.44</v>
      </c>
      <c r="H7547" s="435">
        <f t="shared" si="1056"/>
        <v>0.7571408830843116</v>
      </c>
      <c r="I7547" s="577">
        <f t="shared" si="1061"/>
        <v>75.44</v>
      </c>
      <c r="J7547" s="573">
        <f t="shared" si="1057"/>
        <v>1.1174554748765613</v>
      </c>
    </row>
    <row r="7548" spans="1:10" x14ac:dyDescent="0.25">
      <c r="A7548">
        <f t="shared" si="1058"/>
        <v>0.7545000357320798</v>
      </c>
      <c r="B7548" s="2">
        <f t="shared" si="1062"/>
        <v>75.450000000001694</v>
      </c>
      <c r="C7548" s="428">
        <f t="shared" si="1059"/>
        <v>75.45</v>
      </c>
      <c r="D7548" s="425">
        <f t="shared" si="1054"/>
        <v>0.75450003573206281</v>
      </c>
      <c r="E7548" s="433">
        <f t="shared" si="1060"/>
        <v>75.45</v>
      </c>
      <c r="F7548" s="430">
        <f t="shared" si="1055"/>
        <v>0.75723967872385523</v>
      </c>
      <c r="G7548" s="439">
        <f t="shared" si="1061"/>
        <v>75.45</v>
      </c>
      <c r="H7548" s="435">
        <f t="shared" si="1056"/>
        <v>0.75723967872385523</v>
      </c>
      <c r="I7548" s="577">
        <f t="shared" si="1061"/>
        <v>75.45</v>
      </c>
      <c r="J7548" s="573">
        <f t="shared" si="1057"/>
        <v>1.1175422944273006</v>
      </c>
    </row>
    <row r="7549" spans="1:10" x14ac:dyDescent="0.25">
      <c r="A7549">
        <f t="shared" si="1058"/>
        <v>0.75460003567576361</v>
      </c>
      <c r="B7549" s="2">
        <f t="shared" si="1062"/>
        <v>75.460000000001699</v>
      </c>
      <c r="C7549" s="428">
        <f t="shared" si="1059"/>
        <v>75.459999999999994</v>
      </c>
      <c r="D7549" s="425">
        <f t="shared" si="1054"/>
        <v>0.75460003567574652</v>
      </c>
      <c r="E7549" s="433">
        <f t="shared" si="1060"/>
        <v>75.459999999999994</v>
      </c>
      <c r="F7549" s="430">
        <f t="shared" si="1055"/>
        <v>0.75733847493702344</v>
      </c>
      <c r="G7549" s="439">
        <f t="shared" si="1061"/>
        <v>75.459999999999994</v>
      </c>
      <c r="H7549" s="435">
        <f t="shared" si="1056"/>
        <v>0.75733847493702344</v>
      </c>
      <c r="I7549" s="577">
        <f t="shared" si="1061"/>
        <v>75.459999999999994</v>
      </c>
      <c r="J7549" s="573">
        <f t="shared" si="1057"/>
        <v>1.1176291149350177</v>
      </c>
    </row>
    <row r="7550" spans="1:10" x14ac:dyDescent="0.25">
      <c r="A7550">
        <f t="shared" si="1058"/>
        <v>0.75470003561953913</v>
      </c>
      <c r="B7550" s="2">
        <f t="shared" si="1062"/>
        <v>75.470000000001704</v>
      </c>
      <c r="C7550" s="428">
        <f t="shared" si="1059"/>
        <v>75.47</v>
      </c>
      <c r="D7550" s="425">
        <f t="shared" si="1054"/>
        <v>0.75470003561952215</v>
      </c>
      <c r="E7550" s="433">
        <f t="shared" si="1060"/>
        <v>75.47</v>
      </c>
      <c r="F7550" s="430">
        <f t="shared" si="1055"/>
        <v>0.75743727172352571</v>
      </c>
      <c r="G7550" s="439">
        <f t="shared" si="1061"/>
        <v>75.47</v>
      </c>
      <c r="H7550" s="435">
        <f t="shared" si="1056"/>
        <v>0.75743727172352571</v>
      </c>
      <c r="I7550" s="577">
        <f t="shared" si="1061"/>
        <v>75.47</v>
      </c>
      <c r="J7550" s="573">
        <f t="shared" si="1057"/>
        <v>1.1177159363996079</v>
      </c>
    </row>
    <row r="7551" spans="1:10" x14ac:dyDescent="0.25">
      <c r="A7551">
        <f t="shared" si="1058"/>
        <v>0.75480003556340602</v>
      </c>
      <c r="B7551" s="2">
        <f t="shared" si="1062"/>
        <v>75.480000000001709</v>
      </c>
      <c r="C7551" s="428">
        <f t="shared" si="1059"/>
        <v>75.48</v>
      </c>
      <c r="D7551" s="425">
        <f t="shared" si="1054"/>
        <v>0.75480003556338893</v>
      </c>
      <c r="E7551" s="433">
        <f t="shared" si="1060"/>
        <v>75.48</v>
      </c>
      <c r="F7551" s="430">
        <f t="shared" si="1055"/>
        <v>0.75753606908307092</v>
      </c>
      <c r="G7551" s="439">
        <f t="shared" si="1061"/>
        <v>75.48</v>
      </c>
      <c r="H7551" s="435">
        <f t="shared" si="1056"/>
        <v>0.75753606908307092</v>
      </c>
      <c r="I7551" s="577">
        <f t="shared" si="1061"/>
        <v>75.48</v>
      </c>
      <c r="J7551" s="573">
        <f t="shared" si="1057"/>
        <v>1.1178027588209671</v>
      </c>
    </row>
    <row r="7552" spans="1:10" x14ac:dyDescent="0.25">
      <c r="A7552">
        <f t="shared" si="1058"/>
        <v>0.75490003550736429</v>
      </c>
      <c r="B7552" s="2">
        <f t="shared" si="1062"/>
        <v>75.490000000001714</v>
      </c>
      <c r="C7552" s="428">
        <f t="shared" si="1059"/>
        <v>75.489999999999995</v>
      </c>
      <c r="D7552" s="425">
        <f t="shared" si="1054"/>
        <v>0.75490003550734708</v>
      </c>
      <c r="E7552" s="433">
        <f t="shared" si="1060"/>
        <v>75.489999999999995</v>
      </c>
      <c r="F7552" s="430">
        <f t="shared" si="1055"/>
        <v>0.75763486701536842</v>
      </c>
      <c r="G7552" s="439">
        <f t="shared" si="1061"/>
        <v>75.489999999999995</v>
      </c>
      <c r="H7552" s="435">
        <f t="shared" si="1056"/>
        <v>0.75763486701536842</v>
      </c>
      <c r="I7552" s="577">
        <f t="shared" si="1061"/>
        <v>75.489999999999995</v>
      </c>
      <c r="J7552" s="573">
        <f t="shared" si="1057"/>
        <v>1.1178895821989907</v>
      </c>
    </row>
    <row r="7553" spans="1:10" x14ac:dyDescent="0.25">
      <c r="A7553">
        <f t="shared" si="1058"/>
        <v>0.75500003545141381</v>
      </c>
      <c r="B7553" s="2">
        <f t="shared" si="1062"/>
        <v>75.50000000000172</v>
      </c>
      <c r="C7553" s="428">
        <f t="shared" si="1059"/>
        <v>75.5</v>
      </c>
      <c r="D7553" s="425">
        <f t="shared" si="1054"/>
        <v>0.7550000354513966</v>
      </c>
      <c r="E7553" s="433">
        <f t="shared" si="1060"/>
        <v>75.5</v>
      </c>
      <c r="F7553" s="430">
        <f t="shared" si="1055"/>
        <v>0.75773366552012789</v>
      </c>
      <c r="G7553" s="439">
        <f t="shared" si="1061"/>
        <v>75.5</v>
      </c>
      <c r="H7553" s="435">
        <f t="shared" si="1056"/>
        <v>0.75773366552012789</v>
      </c>
      <c r="I7553" s="577">
        <f t="shared" si="1061"/>
        <v>75.5</v>
      </c>
      <c r="J7553" s="573">
        <f t="shared" si="1057"/>
        <v>1.1179764065335753</v>
      </c>
    </row>
    <row r="7554" spans="1:10" x14ac:dyDescent="0.25">
      <c r="A7554">
        <f t="shared" si="1058"/>
        <v>0.75510003539555415</v>
      </c>
      <c r="B7554" s="2">
        <f t="shared" si="1062"/>
        <v>75.510000000001725</v>
      </c>
      <c r="C7554" s="428">
        <f t="shared" si="1059"/>
        <v>75.510000000000005</v>
      </c>
      <c r="D7554" s="425">
        <f t="shared" si="1054"/>
        <v>0.75510003539553694</v>
      </c>
      <c r="E7554" s="433">
        <f t="shared" si="1060"/>
        <v>75.510000000000005</v>
      </c>
      <c r="F7554" s="430">
        <f t="shared" si="1055"/>
        <v>0.75783246459705911</v>
      </c>
      <c r="G7554" s="439">
        <f t="shared" si="1061"/>
        <v>75.510000000000005</v>
      </c>
      <c r="H7554" s="435">
        <f t="shared" si="1056"/>
        <v>0.75783246459705911</v>
      </c>
      <c r="I7554" s="577">
        <f t="shared" si="1061"/>
        <v>75.510000000000005</v>
      </c>
      <c r="J7554" s="573">
        <f t="shared" si="1057"/>
        <v>1.118063231824616</v>
      </c>
    </row>
    <row r="7555" spans="1:10" x14ac:dyDescent="0.25">
      <c r="A7555">
        <f t="shared" si="1058"/>
        <v>0.7552000353397853</v>
      </c>
      <c r="B7555" s="2">
        <f t="shared" si="1062"/>
        <v>75.52000000000173</v>
      </c>
      <c r="C7555" s="428">
        <f t="shared" si="1059"/>
        <v>75.52</v>
      </c>
      <c r="D7555" s="425">
        <f t="shared" ref="D7555:D7618" si="1063">(((1+C7555/100)^D$2)*C7555/100)/(((1+C7555/100)^D$2)-1)</f>
        <v>0.75520003533976809</v>
      </c>
      <c r="E7555" s="433">
        <f t="shared" si="1060"/>
        <v>75.52</v>
      </c>
      <c r="F7555" s="430">
        <f t="shared" ref="F7555:F7618" si="1064">(((1+E7555/100)^F$2)*E7555/100)/(((1+E7555/100)^F$2)-1)</f>
        <v>0.75793126424587165</v>
      </c>
      <c r="G7555" s="439">
        <f t="shared" si="1061"/>
        <v>75.52</v>
      </c>
      <c r="H7555" s="435">
        <f t="shared" ref="H7555:H7618" si="1065">(((1+G7555/100)^H$2)*G7555/100)/(((1+G7555/100)^H$2)-1)</f>
        <v>0.75793126424587165</v>
      </c>
      <c r="I7555" s="577">
        <f t="shared" si="1061"/>
        <v>75.52</v>
      </c>
      <c r="J7555" s="573">
        <f t="shared" ref="J7555:J7618" si="1066">(((1+I7555/100)^J$2)*I7555/100)/(((1+I7555/100)^J$2)-1)</f>
        <v>1.1181500580720092</v>
      </c>
    </row>
    <row r="7556" spans="1:10" x14ac:dyDescent="0.25">
      <c r="A7556">
        <f t="shared" si="1058"/>
        <v>0.75530003528410727</v>
      </c>
      <c r="B7556" s="2">
        <f t="shared" si="1062"/>
        <v>75.530000000001735</v>
      </c>
      <c r="C7556" s="428">
        <f t="shared" si="1059"/>
        <v>75.53</v>
      </c>
      <c r="D7556" s="425">
        <f t="shared" si="1063"/>
        <v>0.75530003528408984</v>
      </c>
      <c r="E7556" s="433">
        <f t="shared" si="1060"/>
        <v>75.53</v>
      </c>
      <c r="F7556" s="430">
        <f t="shared" si="1064"/>
        <v>0.75803006446627574</v>
      </c>
      <c r="G7556" s="439">
        <f t="shared" si="1061"/>
        <v>75.53</v>
      </c>
      <c r="H7556" s="435">
        <f t="shared" si="1065"/>
        <v>0.75803006446627574</v>
      </c>
      <c r="I7556" s="577">
        <f t="shared" si="1061"/>
        <v>75.53</v>
      </c>
      <c r="J7556" s="573">
        <f t="shared" si="1066"/>
        <v>1.1182368852756506</v>
      </c>
    </row>
    <row r="7557" spans="1:10" x14ac:dyDescent="0.25">
      <c r="A7557">
        <f t="shared" ref="A7557:A7620" si="1067">(((1+B7557/100)^A$2)*B7557/100)/(((1+B7557/100)^A$2)-1)</f>
        <v>0.75540003522851973</v>
      </c>
      <c r="B7557" s="2">
        <f t="shared" si="1062"/>
        <v>75.54000000000174</v>
      </c>
      <c r="C7557" s="428">
        <f t="shared" si="1059"/>
        <v>75.540000000000006</v>
      </c>
      <c r="D7557" s="425">
        <f t="shared" si="1063"/>
        <v>0.7554000352285023</v>
      </c>
      <c r="E7557" s="433">
        <f t="shared" si="1060"/>
        <v>75.540000000000006</v>
      </c>
      <c r="F7557" s="430">
        <f t="shared" si="1064"/>
        <v>0.7581288652579814</v>
      </c>
      <c r="G7557" s="439">
        <f t="shared" si="1061"/>
        <v>75.540000000000006</v>
      </c>
      <c r="H7557" s="435">
        <f t="shared" si="1065"/>
        <v>0.7581288652579814</v>
      </c>
      <c r="I7557" s="577">
        <f t="shared" si="1061"/>
        <v>75.540000000000006</v>
      </c>
      <c r="J7557" s="573">
        <f t="shared" si="1066"/>
        <v>1.1183237134354358</v>
      </c>
    </row>
    <row r="7558" spans="1:10" x14ac:dyDescent="0.25">
      <c r="A7558">
        <f t="shared" si="1067"/>
        <v>0.75550003517302255</v>
      </c>
      <c r="B7558" s="2">
        <f t="shared" si="1062"/>
        <v>75.550000000001745</v>
      </c>
      <c r="C7558" s="428">
        <f t="shared" ref="C7558:C7621" si="1068">ROUND(C7557+0.01,2)</f>
        <v>75.55</v>
      </c>
      <c r="D7558" s="425">
        <f t="shared" si="1063"/>
        <v>0.75550003517300512</v>
      </c>
      <c r="E7558" s="433">
        <f t="shared" ref="E7558:E7621" si="1069">ROUND(E7557+0.01,2)</f>
        <v>75.55</v>
      </c>
      <c r="F7558" s="430">
        <f t="shared" si="1064"/>
        <v>0.75822766662069863</v>
      </c>
      <c r="G7558" s="439">
        <f t="shared" ref="G7558:I7621" si="1070">ROUND(G7557+0.01,2)</f>
        <v>75.55</v>
      </c>
      <c r="H7558" s="435">
        <f t="shared" si="1065"/>
        <v>0.75822766662069863</v>
      </c>
      <c r="I7558" s="577">
        <f t="shared" si="1070"/>
        <v>75.55</v>
      </c>
      <c r="J7558" s="573">
        <f t="shared" si="1066"/>
        <v>1.1184105425512609</v>
      </c>
    </row>
    <row r="7559" spans="1:10" x14ac:dyDescent="0.25">
      <c r="A7559">
        <f t="shared" si="1067"/>
        <v>0.75560003511761553</v>
      </c>
      <c r="B7559" s="2">
        <f t="shared" si="1062"/>
        <v>75.56000000000175</v>
      </c>
      <c r="C7559" s="428">
        <f t="shared" si="1068"/>
        <v>75.56</v>
      </c>
      <c r="D7559" s="425">
        <f t="shared" si="1063"/>
        <v>0.7556000351175981</v>
      </c>
      <c r="E7559" s="433">
        <f t="shared" si="1069"/>
        <v>75.56</v>
      </c>
      <c r="F7559" s="430">
        <f t="shared" si="1064"/>
        <v>0.75832646855413854</v>
      </c>
      <c r="G7559" s="439">
        <f t="shared" si="1070"/>
        <v>75.56</v>
      </c>
      <c r="H7559" s="435">
        <f t="shared" si="1065"/>
        <v>0.75832646855413854</v>
      </c>
      <c r="I7559" s="577">
        <f t="shared" si="1070"/>
        <v>75.56</v>
      </c>
      <c r="J7559" s="573">
        <f t="shared" si="1066"/>
        <v>1.1184973726230221</v>
      </c>
    </row>
    <row r="7560" spans="1:10" x14ac:dyDescent="0.25">
      <c r="A7560">
        <f t="shared" si="1067"/>
        <v>0.75570003506229877</v>
      </c>
      <c r="B7560" s="2">
        <f t="shared" si="1062"/>
        <v>75.570000000001755</v>
      </c>
      <c r="C7560" s="428">
        <f t="shared" si="1068"/>
        <v>75.569999999999993</v>
      </c>
      <c r="D7560" s="425">
        <f t="shared" si="1063"/>
        <v>0.75570003506228112</v>
      </c>
      <c r="E7560" s="433">
        <f t="shared" si="1069"/>
        <v>75.569999999999993</v>
      </c>
      <c r="F7560" s="430">
        <f t="shared" si="1064"/>
        <v>0.75842527105801116</v>
      </c>
      <c r="G7560" s="439">
        <f t="shared" si="1070"/>
        <v>75.569999999999993</v>
      </c>
      <c r="H7560" s="435">
        <f t="shared" si="1065"/>
        <v>0.75842527105801116</v>
      </c>
      <c r="I7560" s="577">
        <f t="shared" si="1070"/>
        <v>75.569999999999993</v>
      </c>
      <c r="J7560" s="573">
        <f t="shared" si="1066"/>
        <v>1.1185842036506151</v>
      </c>
    </row>
    <row r="7561" spans="1:10" x14ac:dyDescent="0.25">
      <c r="A7561">
        <f t="shared" si="1067"/>
        <v>0.75580003500707182</v>
      </c>
      <c r="B7561" s="2">
        <f t="shared" si="1062"/>
        <v>75.58000000000176</v>
      </c>
      <c r="C7561" s="428">
        <f t="shared" si="1068"/>
        <v>75.58</v>
      </c>
      <c r="D7561" s="425">
        <f t="shared" si="1063"/>
        <v>0.75580003500705417</v>
      </c>
      <c r="E7561" s="433">
        <f t="shared" si="1069"/>
        <v>75.58</v>
      </c>
      <c r="F7561" s="430">
        <f t="shared" si="1064"/>
        <v>0.75852407413202771</v>
      </c>
      <c r="G7561" s="439">
        <f t="shared" si="1070"/>
        <v>75.58</v>
      </c>
      <c r="H7561" s="435">
        <f t="shared" si="1065"/>
        <v>0.75852407413202771</v>
      </c>
      <c r="I7561" s="577">
        <f t="shared" si="1070"/>
        <v>75.58</v>
      </c>
      <c r="J7561" s="573">
        <f t="shared" si="1066"/>
        <v>1.1186710356339358</v>
      </c>
    </row>
    <row r="7562" spans="1:10" x14ac:dyDescent="0.25">
      <c r="A7562">
        <f t="shared" si="1067"/>
        <v>0.7559000349519347</v>
      </c>
      <c r="B7562" s="2">
        <f t="shared" si="1062"/>
        <v>75.590000000001766</v>
      </c>
      <c r="C7562" s="428">
        <f t="shared" si="1068"/>
        <v>75.59</v>
      </c>
      <c r="D7562" s="425">
        <f t="shared" si="1063"/>
        <v>0.75590003495191693</v>
      </c>
      <c r="E7562" s="433">
        <f t="shared" si="1069"/>
        <v>75.59</v>
      </c>
      <c r="F7562" s="430">
        <f t="shared" si="1064"/>
        <v>0.75862287777589876</v>
      </c>
      <c r="G7562" s="439">
        <f t="shared" si="1070"/>
        <v>75.59</v>
      </c>
      <c r="H7562" s="435">
        <f t="shared" si="1065"/>
        <v>0.75862287777589876</v>
      </c>
      <c r="I7562" s="577">
        <f t="shared" si="1070"/>
        <v>75.59</v>
      </c>
      <c r="J7562" s="573">
        <f t="shared" si="1066"/>
        <v>1.1187578685728801</v>
      </c>
    </row>
    <row r="7563" spans="1:10" x14ac:dyDescent="0.25">
      <c r="A7563">
        <f t="shared" si="1067"/>
        <v>0.75600003489688716</v>
      </c>
      <c r="B7563" s="2">
        <f t="shared" si="1062"/>
        <v>75.600000000001771</v>
      </c>
      <c r="C7563" s="428">
        <f t="shared" si="1068"/>
        <v>75.599999999999994</v>
      </c>
      <c r="D7563" s="425">
        <f t="shared" si="1063"/>
        <v>0.7560000348968694</v>
      </c>
      <c r="E7563" s="433">
        <f t="shared" si="1069"/>
        <v>75.599999999999994</v>
      </c>
      <c r="F7563" s="430">
        <f t="shared" si="1064"/>
        <v>0.75872168198933543</v>
      </c>
      <c r="G7563" s="439">
        <f t="shared" si="1070"/>
        <v>75.599999999999994</v>
      </c>
      <c r="H7563" s="435">
        <f t="shared" si="1065"/>
        <v>0.75872168198933543</v>
      </c>
      <c r="I7563" s="577">
        <f t="shared" si="1070"/>
        <v>75.599999999999994</v>
      </c>
      <c r="J7563" s="573">
        <f t="shared" si="1066"/>
        <v>1.118844702467344</v>
      </c>
    </row>
    <row r="7564" spans="1:10" x14ac:dyDescent="0.25">
      <c r="A7564">
        <f t="shared" si="1067"/>
        <v>0.75610003484192911</v>
      </c>
      <c r="B7564" s="2">
        <f t="shared" si="1062"/>
        <v>75.610000000001776</v>
      </c>
      <c r="C7564" s="428">
        <f t="shared" si="1068"/>
        <v>75.61</v>
      </c>
      <c r="D7564" s="425">
        <f t="shared" si="1063"/>
        <v>0.75610003484191135</v>
      </c>
      <c r="E7564" s="433">
        <f t="shared" si="1069"/>
        <v>75.61</v>
      </c>
      <c r="F7564" s="430">
        <f t="shared" si="1064"/>
        <v>0.75882048677204894</v>
      </c>
      <c r="G7564" s="439">
        <f t="shared" si="1070"/>
        <v>75.61</v>
      </c>
      <c r="H7564" s="435">
        <f t="shared" si="1065"/>
        <v>0.75882048677204894</v>
      </c>
      <c r="I7564" s="577">
        <f t="shared" si="1070"/>
        <v>75.61</v>
      </c>
      <c r="J7564" s="573">
        <f t="shared" si="1066"/>
        <v>1.1189315373172237</v>
      </c>
    </row>
    <row r="7565" spans="1:10" x14ac:dyDescent="0.25">
      <c r="A7565">
        <f t="shared" si="1067"/>
        <v>0.75620003478706033</v>
      </c>
      <c r="B7565" s="2">
        <f t="shared" si="1062"/>
        <v>75.620000000001781</v>
      </c>
      <c r="C7565" s="428">
        <f t="shared" si="1068"/>
        <v>75.62</v>
      </c>
      <c r="D7565" s="425">
        <f t="shared" si="1063"/>
        <v>0.75620003478704256</v>
      </c>
      <c r="E7565" s="433">
        <f t="shared" si="1069"/>
        <v>75.62</v>
      </c>
      <c r="F7565" s="430">
        <f t="shared" si="1064"/>
        <v>0.75891929212375087</v>
      </c>
      <c r="G7565" s="439">
        <f t="shared" si="1070"/>
        <v>75.62</v>
      </c>
      <c r="H7565" s="435">
        <f t="shared" si="1065"/>
        <v>0.75891929212375087</v>
      </c>
      <c r="I7565" s="577">
        <f t="shared" si="1070"/>
        <v>75.62</v>
      </c>
      <c r="J7565" s="573">
        <f t="shared" si="1066"/>
        <v>1.1190183731224148</v>
      </c>
    </row>
    <row r="7566" spans="1:10" x14ac:dyDescent="0.25">
      <c r="A7566">
        <f t="shared" si="1067"/>
        <v>0.7563000347322808</v>
      </c>
      <c r="B7566" s="2">
        <f t="shared" si="1062"/>
        <v>75.630000000001786</v>
      </c>
      <c r="C7566" s="428">
        <f t="shared" si="1068"/>
        <v>75.63</v>
      </c>
      <c r="D7566" s="425">
        <f t="shared" si="1063"/>
        <v>0.75630003473226304</v>
      </c>
      <c r="E7566" s="433">
        <f t="shared" si="1069"/>
        <v>75.63</v>
      </c>
      <c r="F7566" s="430">
        <f t="shared" si="1064"/>
        <v>0.75901809804415232</v>
      </c>
      <c r="G7566" s="439">
        <f t="shared" si="1070"/>
        <v>75.63</v>
      </c>
      <c r="H7566" s="435">
        <f t="shared" si="1065"/>
        <v>0.75901809804415232</v>
      </c>
      <c r="I7566" s="577">
        <f t="shared" si="1070"/>
        <v>75.63</v>
      </c>
      <c r="J7566" s="573">
        <f t="shared" si="1066"/>
        <v>1.1191052098828138</v>
      </c>
    </row>
    <row r="7567" spans="1:10" x14ac:dyDescent="0.25">
      <c r="A7567">
        <f t="shared" si="1067"/>
        <v>0.75640003467759032</v>
      </c>
      <c r="B7567" s="2">
        <f t="shared" si="1062"/>
        <v>75.640000000001791</v>
      </c>
      <c r="C7567" s="428">
        <f t="shared" si="1068"/>
        <v>75.64</v>
      </c>
      <c r="D7567" s="425">
        <f t="shared" si="1063"/>
        <v>0.75640003467757233</v>
      </c>
      <c r="E7567" s="433">
        <f t="shared" si="1069"/>
        <v>75.64</v>
      </c>
      <c r="F7567" s="430">
        <f t="shared" si="1064"/>
        <v>0.75911690453296543</v>
      </c>
      <c r="G7567" s="439">
        <f t="shared" si="1070"/>
        <v>75.64</v>
      </c>
      <c r="H7567" s="435">
        <f t="shared" si="1065"/>
        <v>0.75911690453296543</v>
      </c>
      <c r="I7567" s="577">
        <f t="shared" si="1070"/>
        <v>75.64</v>
      </c>
      <c r="J7567" s="573">
        <f t="shared" si="1066"/>
        <v>1.1191920475983166</v>
      </c>
    </row>
    <row r="7568" spans="1:10" x14ac:dyDescent="0.25">
      <c r="A7568">
        <f t="shared" si="1067"/>
        <v>0.75650003462298865</v>
      </c>
      <c r="B7568" s="2">
        <f t="shared" si="1062"/>
        <v>75.650000000001796</v>
      </c>
      <c r="C7568" s="428">
        <f t="shared" si="1068"/>
        <v>75.650000000000006</v>
      </c>
      <c r="D7568" s="425">
        <f t="shared" si="1063"/>
        <v>0.75650003462297088</v>
      </c>
      <c r="E7568" s="433">
        <f t="shared" si="1069"/>
        <v>75.650000000000006</v>
      </c>
      <c r="F7568" s="430">
        <f t="shared" si="1064"/>
        <v>0.75921571158990164</v>
      </c>
      <c r="G7568" s="439">
        <f t="shared" si="1070"/>
        <v>75.650000000000006</v>
      </c>
      <c r="H7568" s="435">
        <f t="shared" si="1065"/>
        <v>0.75921571158990164</v>
      </c>
      <c r="I7568" s="577">
        <f t="shared" si="1070"/>
        <v>75.650000000000006</v>
      </c>
      <c r="J7568" s="573">
        <f t="shared" si="1066"/>
        <v>1.1192788862688192</v>
      </c>
    </row>
    <row r="7569" spans="1:10" x14ac:dyDescent="0.25">
      <c r="A7569">
        <f t="shared" si="1067"/>
        <v>0.75660003456847569</v>
      </c>
      <c r="B7569" s="2">
        <f t="shared" si="1062"/>
        <v>75.660000000001801</v>
      </c>
      <c r="C7569" s="428">
        <f t="shared" si="1068"/>
        <v>75.66</v>
      </c>
      <c r="D7569" s="425">
        <f t="shared" si="1063"/>
        <v>0.7566000345684577</v>
      </c>
      <c r="E7569" s="433">
        <f t="shared" si="1069"/>
        <v>75.66</v>
      </c>
      <c r="F7569" s="430">
        <f t="shared" si="1064"/>
        <v>0.75931451921467319</v>
      </c>
      <c r="G7569" s="439">
        <f t="shared" si="1070"/>
        <v>75.66</v>
      </c>
      <c r="H7569" s="435">
        <f t="shared" si="1065"/>
        <v>0.75931451921467319</v>
      </c>
      <c r="I7569" s="577">
        <f t="shared" si="1070"/>
        <v>75.66</v>
      </c>
      <c r="J7569" s="573">
        <f t="shared" si="1066"/>
        <v>1.1193657258942173</v>
      </c>
    </row>
    <row r="7570" spans="1:10" x14ac:dyDescent="0.25">
      <c r="A7570">
        <f t="shared" si="1067"/>
        <v>0.75670003451405143</v>
      </c>
      <c r="B7570" s="2">
        <f t="shared" si="1062"/>
        <v>75.670000000001806</v>
      </c>
      <c r="C7570" s="428">
        <f t="shared" si="1068"/>
        <v>75.67</v>
      </c>
      <c r="D7570" s="425">
        <f t="shared" si="1063"/>
        <v>0.75670003451403345</v>
      </c>
      <c r="E7570" s="433">
        <f t="shared" si="1069"/>
        <v>75.67</v>
      </c>
      <c r="F7570" s="430">
        <f t="shared" si="1064"/>
        <v>0.75941332740699208</v>
      </c>
      <c r="G7570" s="439">
        <f t="shared" si="1070"/>
        <v>75.67</v>
      </c>
      <c r="H7570" s="435">
        <f t="shared" si="1065"/>
        <v>0.75941332740699208</v>
      </c>
      <c r="I7570" s="577">
        <f t="shared" si="1070"/>
        <v>75.67</v>
      </c>
      <c r="J7570" s="573">
        <f t="shared" si="1066"/>
        <v>1.1194525664744079</v>
      </c>
    </row>
    <row r="7571" spans="1:10" x14ac:dyDescent="0.25">
      <c r="A7571">
        <f t="shared" si="1067"/>
        <v>0.75680003445971555</v>
      </c>
      <c r="B7571" s="2">
        <f t="shared" si="1062"/>
        <v>75.680000000001812</v>
      </c>
      <c r="C7571" s="428">
        <f t="shared" si="1068"/>
        <v>75.680000000000007</v>
      </c>
      <c r="D7571" s="425">
        <f t="shared" si="1063"/>
        <v>0.75680003445969746</v>
      </c>
      <c r="E7571" s="433">
        <f t="shared" si="1069"/>
        <v>75.680000000000007</v>
      </c>
      <c r="F7571" s="430">
        <f t="shared" si="1064"/>
        <v>0.75951213616657087</v>
      </c>
      <c r="G7571" s="439">
        <f t="shared" si="1070"/>
        <v>75.680000000000007</v>
      </c>
      <c r="H7571" s="435">
        <f t="shared" si="1065"/>
        <v>0.75951213616657087</v>
      </c>
      <c r="I7571" s="577">
        <f t="shared" si="1070"/>
        <v>75.680000000000007</v>
      </c>
      <c r="J7571" s="573">
        <f t="shared" si="1066"/>
        <v>1.1195394080092862</v>
      </c>
    </row>
    <row r="7572" spans="1:10" x14ac:dyDescent="0.25">
      <c r="A7572">
        <f t="shared" si="1067"/>
        <v>0.75690003440546805</v>
      </c>
      <c r="B7572" s="2">
        <f t="shared" si="1062"/>
        <v>75.690000000001817</v>
      </c>
      <c r="C7572" s="428">
        <f t="shared" si="1068"/>
        <v>75.69</v>
      </c>
      <c r="D7572" s="425">
        <f t="shared" si="1063"/>
        <v>0.75690003440544973</v>
      </c>
      <c r="E7572" s="433">
        <f t="shared" si="1069"/>
        <v>75.69</v>
      </c>
      <c r="F7572" s="430">
        <f t="shared" si="1064"/>
        <v>0.75961094549312147</v>
      </c>
      <c r="G7572" s="439">
        <f t="shared" si="1070"/>
        <v>75.69</v>
      </c>
      <c r="H7572" s="435">
        <f t="shared" si="1065"/>
        <v>0.75961094549312147</v>
      </c>
      <c r="I7572" s="577">
        <f t="shared" si="1070"/>
        <v>75.69</v>
      </c>
      <c r="J7572" s="573">
        <f t="shared" si="1066"/>
        <v>1.1196262504987486</v>
      </c>
    </row>
    <row r="7573" spans="1:10" x14ac:dyDescent="0.25">
      <c r="A7573">
        <f t="shared" si="1067"/>
        <v>0.75700003435130847</v>
      </c>
      <c r="B7573" s="2">
        <f t="shared" si="1062"/>
        <v>75.700000000001822</v>
      </c>
      <c r="C7573" s="428">
        <f t="shared" si="1068"/>
        <v>75.7</v>
      </c>
      <c r="D7573" s="425">
        <f t="shared" si="1063"/>
        <v>0.75700003435129026</v>
      </c>
      <c r="E7573" s="433">
        <f t="shared" si="1069"/>
        <v>75.7</v>
      </c>
      <c r="F7573" s="430">
        <f t="shared" si="1064"/>
        <v>0.75970975538635688</v>
      </c>
      <c r="G7573" s="439">
        <f t="shared" si="1070"/>
        <v>75.7</v>
      </c>
      <c r="H7573" s="435">
        <f t="shared" si="1065"/>
        <v>0.75970975538635688</v>
      </c>
      <c r="I7573" s="577">
        <f t="shared" si="1070"/>
        <v>75.7</v>
      </c>
      <c r="J7573" s="573">
        <f t="shared" si="1066"/>
        <v>1.1197130939426914</v>
      </c>
    </row>
    <row r="7574" spans="1:10" x14ac:dyDescent="0.25">
      <c r="A7574">
        <f t="shared" si="1067"/>
        <v>0.75710003429723705</v>
      </c>
      <c r="B7574" s="2">
        <f t="shared" si="1062"/>
        <v>75.710000000001827</v>
      </c>
      <c r="C7574" s="428">
        <f t="shared" si="1068"/>
        <v>75.709999999999994</v>
      </c>
      <c r="D7574" s="425">
        <f t="shared" si="1063"/>
        <v>0.75710003429721873</v>
      </c>
      <c r="E7574" s="433">
        <f t="shared" si="1069"/>
        <v>75.709999999999994</v>
      </c>
      <c r="F7574" s="430">
        <f t="shared" si="1064"/>
        <v>0.75980856584598966</v>
      </c>
      <c r="G7574" s="439">
        <f t="shared" si="1070"/>
        <v>75.709999999999994</v>
      </c>
      <c r="H7574" s="435">
        <f t="shared" si="1065"/>
        <v>0.75980856584598966</v>
      </c>
      <c r="I7574" s="577">
        <f t="shared" si="1070"/>
        <v>75.709999999999994</v>
      </c>
      <c r="J7574" s="573">
        <f t="shared" si="1066"/>
        <v>1.1197999383410107</v>
      </c>
    </row>
    <row r="7575" spans="1:10" x14ac:dyDescent="0.25">
      <c r="A7575">
        <f t="shared" si="1067"/>
        <v>0.75720003424325333</v>
      </c>
      <c r="B7575" s="2">
        <f t="shared" si="1062"/>
        <v>75.720000000001832</v>
      </c>
      <c r="C7575" s="428">
        <f t="shared" si="1068"/>
        <v>75.72</v>
      </c>
      <c r="D7575" s="425">
        <f t="shared" si="1063"/>
        <v>0.75720003424323501</v>
      </c>
      <c r="E7575" s="433">
        <f t="shared" si="1069"/>
        <v>75.72</v>
      </c>
      <c r="F7575" s="430">
        <f t="shared" si="1064"/>
        <v>0.75990737687173282</v>
      </c>
      <c r="G7575" s="439">
        <f t="shared" si="1070"/>
        <v>75.72</v>
      </c>
      <c r="H7575" s="435">
        <f t="shared" si="1065"/>
        <v>0.75990737687173282</v>
      </c>
      <c r="I7575" s="577">
        <f t="shared" si="1070"/>
        <v>75.72</v>
      </c>
      <c r="J7575" s="573">
        <f t="shared" si="1066"/>
        <v>1.1198867836936022</v>
      </c>
    </row>
    <row r="7576" spans="1:10" x14ac:dyDescent="0.25">
      <c r="A7576">
        <f t="shared" si="1067"/>
        <v>0.75730003418935743</v>
      </c>
      <c r="B7576" s="2">
        <f t="shared" si="1062"/>
        <v>75.730000000001837</v>
      </c>
      <c r="C7576" s="428">
        <f t="shared" si="1068"/>
        <v>75.73</v>
      </c>
      <c r="D7576" s="425">
        <f t="shared" si="1063"/>
        <v>0.75730003418933911</v>
      </c>
      <c r="E7576" s="433">
        <f t="shared" si="1069"/>
        <v>75.73</v>
      </c>
      <c r="F7576" s="430">
        <f t="shared" si="1064"/>
        <v>0.76000618846329926</v>
      </c>
      <c r="G7576" s="439">
        <f t="shared" si="1070"/>
        <v>75.73</v>
      </c>
      <c r="H7576" s="435">
        <f t="shared" si="1065"/>
        <v>0.76000618846329926</v>
      </c>
      <c r="I7576" s="577">
        <f t="shared" si="1070"/>
        <v>75.73</v>
      </c>
      <c r="J7576" s="573">
        <f t="shared" si="1066"/>
        <v>1.1199736300003627</v>
      </c>
    </row>
    <row r="7577" spans="1:10" x14ac:dyDescent="0.25">
      <c r="A7577">
        <f t="shared" si="1067"/>
        <v>0.75740003413554902</v>
      </c>
      <c r="B7577" s="2">
        <f t="shared" si="1062"/>
        <v>75.740000000001842</v>
      </c>
      <c r="C7577" s="428">
        <f t="shared" si="1068"/>
        <v>75.739999999999995</v>
      </c>
      <c r="D7577" s="425">
        <f t="shared" si="1063"/>
        <v>0.75740003413553059</v>
      </c>
      <c r="E7577" s="433">
        <f t="shared" si="1069"/>
        <v>75.739999999999995</v>
      </c>
      <c r="F7577" s="430">
        <f t="shared" si="1064"/>
        <v>0.76010500062040232</v>
      </c>
      <c r="G7577" s="439">
        <f t="shared" si="1070"/>
        <v>75.739999999999995</v>
      </c>
      <c r="H7577" s="435">
        <f t="shared" si="1065"/>
        <v>0.76010500062040232</v>
      </c>
      <c r="I7577" s="577">
        <f t="shared" si="1070"/>
        <v>75.739999999999995</v>
      </c>
      <c r="J7577" s="573">
        <f t="shared" si="1066"/>
        <v>1.120060477261188</v>
      </c>
    </row>
    <row r="7578" spans="1:10" x14ac:dyDescent="0.25">
      <c r="A7578">
        <f t="shared" si="1067"/>
        <v>0.7575000340818282</v>
      </c>
      <c r="B7578" s="2">
        <f t="shared" si="1062"/>
        <v>75.750000000001847</v>
      </c>
      <c r="C7578" s="428">
        <f t="shared" si="1068"/>
        <v>75.75</v>
      </c>
      <c r="D7578" s="425">
        <f t="shared" si="1063"/>
        <v>0.75750003408180966</v>
      </c>
      <c r="E7578" s="433">
        <f t="shared" si="1069"/>
        <v>75.75</v>
      </c>
      <c r="F7578" s="430">
        <f t="shared" si="1064"/>
        <v>0.76020381334275533</v>
      </c>
      <c r="G7578" s="439">
        <f t="shared" si="1070"/>
        <v>75.75</v>
      </c>
      <c r="H7578" s="435">
        <f t="shared" si="1065"/>
        <v>0.76020381334275533</v>
      </c>
      <c r="I7578" s="577">
        <f t="shared" si="1070"/>
        <v>75.75</v>
      </c>
      <c r="J7578" s="573">
        <f t="shared" si="1066"/>
        <v>1.1201473254759748</v>
      </c>
    </row>
    <row r="7579" spans="1:10" x14ac:dyDescent="0.25">
      <c r="A7579">
        <f t="shared" si="1067"/>
        <v>0.75760003402819431</v>
      </c>
      <c r="B7579" s="2">
        <f t="shared" si="1062"/>
        <v>75.760000000001853</v>
      </c>
      <c r="C7579" s="428">
        <f t="shared" si="1068"/>
        <v>75.760000000000005</v>
      </c>
      <c r="D7579" s="425">
        <f t="shared" si="1063"/>
        <v>0.75760003402817588</v>
      </c>
      <c r="E7579" s="433">
        <f t="shared" si="1069"/>
        <v>75.760000000000005</v>
      </c>
      <c r="F7579" s="430">
        <f t="shared" si="1064"/>
        <v>0.76030262663007175</v>
      </c>
      <c r="G7579" s="439">
        <f t="shared" si="1070"/>
        <v>75.760000000000005</v>
      </c>
      <c r="H7579" s="435">
        <f t="shared" si="1065"/>
        <v>0.76030262663007175</v>
      </c>
      <c r="I7579" s="577">
        <f t="shared" si="1070"/>
        <v>75.760000000000005</v>
      </c>
      <c r="J7579" s="573">
        <f t="shared" si="1066"/>
        <v>1.1202341746446187</v>
      </c>
    </row>
    <row r="7580" spans="1:10" x14ac:dyDescent="0.25">
      <c r="A7580">
        <f t="shared" si="1067"/>
        <v>0.7577000339746478</v>
      </c>
      <c r="B7580" s="2">
        <f t="shared" si="1062"/>
        <v>75.770000000001858</v>
      </c>
      <c r="C7580" s="428">
        <f t="shared" si="1068"/>
        <v>75.77</v>
      </c>
      <c r="D7580" s="425">
        <f t="shared" si="1063"/>
        <v>0.75770003397462904</v>
      </c>
      <c r="E7580" s="433">
        <f t="shared" si="1069"/>
        <v>75.77</v>
      </c>
      <c r="F7580" s="430">
        <f t="shared" si="1064"/>
        <v>0.76040144048206515</v>
      </c>
      <c r="G7580" s="439">
        <f t="shared" si="1070"/>
        <v>75.77</v>
      </c>
      <c r="H7580" s="435">
        <f t="shared" si="1065"/>
        <v>0.76040144048206515</v>
      </c>
      <c r="I7580" s="577">
        <f t="shared" si="1070"/>
        <v>75.77</v>
      </c>
      <c r="J7580" s="573">
        <f t="shared" si="1066"/>
        <v>1.1203210247670161</v>
      </c>
    </row>
    <row r="7581" spans="1:10" x14ac:dyDescent="0.25">
      <c r="A7581">
        <f t="shared" si="1067"/>
        <v>0.75780003392118822</v>
      </c>
      <c r="B7581" s="2">
        <f t="shared" si="1062"/>
        <v>75.780000000001863</v>
      </c>
      <c r="C7581" s="428">
        <f t="shared" si="1068"/>
        <v>75.78</v>
      </c>
      <c r="D7581" s="425">
        <f t="shared" si="1063"/>
        <v>0.75780003392116935</v>
      </c>
      <c r="E7581" s="433">
        <f t="shared" si="1069"/>
        <v>75.78</v>
      </c>
      <c r="F7581" s="430">
        <f t="shared" si="1064"/>
        <v>0.76050025489844952</v>
      </c>
      <c r="G7581" s="439">
        <f t="shared" si="1070"/>
        <v>75.78</v>
      </c>
      <c r="H7581" s="435">
        <f t="shared" si="1065"/>
        <v>0.76050025489844952</v>
      </c>
      <c r="I7581" s="577">
        <f t="shared" si="1070"/>
        <v>75.78</v>
      </c>
      <c r="J7581" s="573">
        <f t="shared" si="1066"/>
        <v>1.1204078758430633</v>
      </c>
    </row>
    <row r="7582" spans="1:10" x14ac:dyDescent="0.25">
      <c r="A7582">
        <f t="shared" si="1067"/>
        <v>0.75790003386781524</v>
      </c>
      <c r="B7582" s="2">
        <f t="shared" si="1062"/>
        <v>75.790000000001868</v>
      </c>
      <c r="C7582" s="428">
        <f t="shared" si="1068"/>
        <v>75.790000000000006</v>
      </c>
      <c r="D7582" s="425">
        <f t="shared" si="1063"/>
        <v>0.7579000338677967</v>
      </c>
      <c r="E7582" s="433">
        <f t="shared" si="1069"/>
        <v>75.790000000000006</v>
      </c>
      <c r="F7582" s="430">
        <f t="shared" si="1064"/>
        <v>0.76059906987893877</v>
      </c>
      <c r="G7582" s="439">
        <f t="shared" si="1070"/>
        <v>75.790000000000006</v>
      </c>
      <c r="H7582" s="435">
        <f t="shared" si="1065"/>
        <v>0.76059906987893877</v>
      </c>
      <c r="I7582" s="577">
        <f t="shared" si="1070"/>
        <v>75.790000000000006</v>
      </c>
      <c r="J7582" s="573">
        <f t="shared" si="1066"/>
        <v>1.1204947278726567</v>
      </c>
    </row>
    <row r="7583" spans="1:10" x14ac:dyDescent="0.25">
      <c r="A7583">
        <f t="shared" si="1067"/>
        <v>0.75800003381452907</v>
      </c>
      <c r="B7583" s="2">
        <f t="shared" si="1062"/>
        <v>75.800000000001873</v>
      </c>
      <c r="C7583" s="428">
        <f t="shared" si="1068"/>
        <v>75.8</v>
      </c>
      <c r="D7583" s="425">
        <f t="shared" si="1063"/>
        <v>0.7580000338145102</v>
      </c>
      <c r="E7583" s="433">
        <f t="shared" si="1069"/>
        <v>75.8</v>
      </c>
      <c r="F7583" s="430">
        <f t="shared" si="1064"/>
        <v>0.76069788542324679</v>
      </c>
      <c r="G7583" s="439">
        <f t="shared" si="1070"/>
        <v>75.8</v>
      </c>
      <c r="H7583" s="435">
        <f t="shared" si="1065"/>
        <v>0.76069788542324679</v>
      </c>
      <c r="I7583" s="577">
        <f t="shared" si="1070"/>
        <v>75.8</v>
      </c>
      <c r="J7583" s="573">
        <f t="shared" si="1066"/>
        <v>1.1205815808556925</v>
      </c>
    </row>
    <row r="7584" spans="1:10" x14ac:dyDescent="0.25">
      <c r="A7584">
        <f t="shared" si="1067"/>
        <v>0.75810003376132939</v>
      </c>
      <c r="B7584" s="2">
        <f t="shared" ref="B7584:B7647" si="1071">B7583+0.01</f>
        <v>75.810000000001878</v>
      </c>
      <c r="C7584" s="428">
        <f t="shared" si="1068"/>
        <v>75.81</v>
      </c>
      <c r="D7584" s="425">
        <f t="shared" si="1063"/>
        <v>0.75810003376131063</v>
      </c>
      <c r="E7584" s="433">
        <f t="shared" si="1069"/>
        <v>75.81</v>
      </c>
      <c r="F7584" s="430">
        <f t="shared" si="1064"/>
        <v>0.76079670153108803</v>
      </c>
      <c r="G7584" s="439">
        <f t="shared" si="1070"/>
        <v>75.81</v>
      </c>
      <c r="H7584" s="435">
        <f t="shared" si="1065"/>
        <v>0.76079670153108803</v>
      </c>
      <c r="I7584" s="577">
        <f t="shared" si="1070"/>
        <v>75.81</v>
      </c>
      <c r="J7584" s="573">
        <f t="shared" si="1066"/>
        <v>1.120668434792067</v>
      </c>
    </row>
    <row r="7585" spans="1:10" x14ac:dyDescent="0.25">
      <c r="A7585">
        <f t="shared" si="1067"/>
        <v>0.75820003370821609</v>
      </c>
      <c r="B7585" s="2">
        <f t="shared" si="1071"/>
        <v>75.820000000001883</v>
      </c>
      <c r="C7585" s="428">
        <f t="shared" si="1068"/>
        <v>75.819999999999993</v>
      </c>
      <c r="D7585" s="425">
        <f t="shared" si="1063"/>
        <v>0.75820003370819722</v>
      </c>
      <c r="E7585" s="433">
        <f t="shared" si="1069"/>
        <v>75.819999999999993</v>
      </c>
      <c r="F7585" s="430">
        <f t="shared" si="1064"/>
        <v>0.76089551820217682</v>
      </c>
      <c r="G7585" s="439">
        <f t="shared" si="1070"/>
        <v>75.819999999999993</v>
      </c>
      <c r="H7585" s="435">
        <f t="shared" si="1065"/>
        <v>0.76089551820217682</v>
      </c>
      <c r="I7585" s="577">
        <f t="shared" si="1070"/>
        <v>75.819999999999993</v>
      </c>
      <c r="J7585" s="573">
        <f t="shared" si="1066"/>
        <v>1.1207552896816764</v>
      </c>
    </row>
    <row r="7586" spans="1:10" x14ac:dyDescent="0.25">
      <c r="A7586">
        <f t="shared" si="1067"/>
        <v>0.75830003365518917</v>
      </c>
      <c r="B7586" s="2">
        <f t="shared" si="1071"/>
        <v>75.830000000001888</v>
      </c>
      <c r="C7586" s="428">
        <f t="shared" si="1068"/>
        <v>75.83</v>
      </c>
      <c r="D7586" s="425">
        <f t="shared" si="1063"/>
        <v>0.75830003365517018</v>
      </c>
      <c r="E7586" s="433">
        <f t="shared" si="1069"/>
        <v>75.83</v>
      </c>
      <c r="F7586" s="430">
        <f t="shared" si="1064"/>
        <v>0.76099433543622796</v>
      </c>
      <c r="G7586" s="439">
        <f t="shared" si="1070"/>
        <v>75.83</v>
      </c>
      <c r="H7586" s="435">
        <f t="shared" si="1065"/>
        <v>0.76099433543622796</v>
      </c>
      <c r="I7586" s="577">
        <f t="shared" si="1070"/>
        <v>75.83</v>
      </c>
      <c r="J7586" s="573">
        <f t="shared" si="1066"/>
        <v>1.1208421455244171</v>
      </c>
    </row>
    <row r="7587" spans="1:10" x14ac:dyDescent="0.25">
      <c r="A7587">
        <f t="shared" si="1067"/>
        <v>0.75840003360224817</v>
      </c>
      <c r="B7587" s="2">
        <f t="shared" si="1071"/>
        <v>75.840000000001893</v>
      </c>
      <c r="C7587" s="428">
        <f t="shared" si="1068"/>
        <v>75.84</v>
      </c>
      <c r="D7587" s="425">
        <f t="shared" si="1063"/>
        <v>0.75840003360222941</v>
      </c>
      <c r="E7587" s="433">
        <f t="shared" si="1069"/>
        <v>75.84</v>
      </c>
      <c r="F7587" s="430">
        <f t="shared" si="1064"/>
        <v>0.7610931532329559</v>
      </c>
      <c r="G7587" s="439">
        <f t="shared" si="1070"/>
        <v>75.84</v>
      </c>
      <c r="H7587" s="435">
        <f t="shared" si="1065"/>
        <v>0.7610931532329559</v>
      </c>
      <c r="I7587" s="577">
        <f t="shared" si="1070"/>
        <v>75.84</v>
      </c>
      <c r="J7587" s="573">
        <f t="shared" si="1066"/>
        <v>1.1209290023201857</v>
      </c>
    </row>
    <row r="7588" spans="1:10" x14ac:dyDescent="0.25">
      <c r="A7588">
        <f t="shared" si="1067"/>
        <v>0.75850003354939322</v>
      </c>
      <c r="B7588" s="2">
        <f t="shared" si="1071"/>
        <v>75.850000000001899</v>
      </c>
      <c r="C7588" s="428">
        <f t="shared" si="1068"/>
        <v>75.849999999999994</v>
      </c>
      <c r="D7588" s="425">
        <f t="shared" si="1063"/>
        <v>0.75850003354937423</v>
      </c>
      <c r="E7588" s="433">
        <f t="shared" si="1069"/>
        <v>75.849999999999994</v>
      </c>
      <c r="F7588" s="430">
        <f t="shared" si="1064"/>
        <v>0.7611919715920753</v>
      </c>
      <c r="G7588" s="439">
        <f t="shared" si="1070"/>
        <v>75.849999999999994</v>
      </c>
      <c r="H7588" s="435">
        <f t="shared" si="1065"/>
        <v>0.7611919715920753</v>
      </c>
      <c r="I7588" s="577">
        <f t="shared" si="1070"/>
        <v>75.849999999999994</v>
      </c>
      <c r="J7588" s="573">
        <f t="shared" si="1066"/>
        <v>1.1210158600688778</v>
      </c>
    </row>
    <row r="7589" spans="1:10" x14ac:dyDescent="0.25">
      <c r="A7589">
        <f t="shared" si="1067"/>
        <v>0.75860003349662408</v>
      </c>
      <c r="B7589" s="2">
        <f t="shared" si="1071"/>
        <v>75.860000000001904</v>
      </c>
      <c r="C7589" s="428">
        <f t="shared" si="1068"/>
        <v>75.86</v>
      </c>
      <c r="D7589" s="425">
        <f t="shared" si="1063"/>
        <v>0.75860003349660499</v>
      </c>
      <c r="E7589" s="433">
        <f t="shared" si="1069"/>
        <v>75.86</v>
      </c>
      <c r="F7589" s="430">
        <f t="shared" si="1064"/>
        <v>0.76129079051330184</v>
      </c>
      <c r="G7589" s="439">
        <f t="shared" si="1070"/>
        <v>75.86</v>
      </c>
      <c r="H7589" s="435">
        <f t="shared" si="1065"/>
        <v>0.76129079051330184</v>
      </c>
      <c r="I7589" s="577">
        <f t="shared" si="1070"/>
        <v>75.86</v>
      </c>
      <c r="J7589" s="573">
        <f t="shared" si="1066"/>
        <v>1.1211027187703908</v>
      </c>
    </row>
    <row r="7590" spans="1:10" x14ac:dyDescent="0.25">
      <c r="A7590">
        <f t="shared" si="1067"/>
        <v>0.75870003344394066</v>
      </c>
      <c r="B7590" s="2">
        <f t="shared" si="1071"/>
        <v>75.870000000001909</v>
      </c>
      <c r="C7590" s="428">
        <f t="shared" si="1068"/>
        <v>75.87</v>
      </c>
      <c r="D7590" s="425">
        <f t="shared" si="1063"/>
        <v>0.75870003344392156</v>
      </c>
      <c r="E7590" s="433">
        <f t="shared" si="1069"/>
        <v>75.87</v>
      </c>
      <c r="F7590" s="430">
        <f t="shared" si="1064"/>
        <v>0.76138960999635019</v>
      </c>
      <c r="G7590" s="439">
        <f t="shared" si="1070"/>
        <v>75.87</v>
      </c>
      <c r="H7590" s="435">
        <f t="shared" si="1065"/>
        <v>0.76138960999635019</v>
      </c>
      <c r="I7590" s="577">
        <f t="shared" si="1070"/>
        <v>75.87</v>
      </c>
      <c r="J7590" s="573">
        <f t="shared" si="1066"/>
        <v>1.1211895784246202</v>
      </c>
    </row>
    <row r="7591" spans="1:10" x14ac:dyDescent="0.25">
      <c r="A7591">
        <f t="shared" si="1067"/>
        <v>0.75880003339134261</v>
      </c>
      <c r="B7591" s="2">
        <f t="shared" si="1071"/>
        <v>75.880000000001914</v>
      </c>
      <c r="C7591" s="428">
        <f t="shared" si="1068"/>
        <v>75.88</v>
      </c>
      <c r="D7591" s="425">
        <f t="shared" si="1063"/>
        <v>0.7588000333913234</v>
      </c>
      <c r="E7591" s="433">
        <f t="shared" si="1069"/>
        <v>75.88</v>
      </c>
      <c r="F7591" s="430">
        <f t="shared" si="1064"/>
        <v>0.76148843004093558</v>
      </c>
      <c r="G7591" s="439">
        <f t="shared" si="1070"/>
        <v>75.88</v>
      </c>
      <c r="H7591" s="435">
        <f t="shared" si="1065"/>
        <v>0.76148843004093558</v>
      </c>
      <c r="I7591" s="577">
        <f t="shared" si="1070"/>
        <v>75.88</v>
      </c>
      <c r="J7591" s="573">
        <f t="shared" si="1066"/>
        <v>1.1212764390314627</v>
      </c>
    </row>
    <row r="7592" spans="1:10" x14ac:dyDescent="0.25">
      <c r="A7592">
        <f t="shared" si="1067"/>
        <v>0.75890003333883005</v>
      </c>
      <c r="B7592" s="2">
        <f t="shared" si="1071"/>
        <v>75.890000000001919</v>
      </c>
      <c r="C7592" s="428">
        <f t="shared" si="1068"/>
        <v>75.89</v>
      </c>
      <c r="D7592" s="425">
        <f t="shared" si="1063"/>
        <v>0.75890003333881073</v>
      </c>
      <c r="E7592" s="433">
        <f t="shared" si="1069"/>
        <v>75.89</v>
      </c>
      <c r="F7592" s="430">
        <f t="shared" si="1064"/>
        <v>0.76158725064677391</v>
      </c>
      <c r="G7592" s="439">
        <f t="shared" si="1070"/>
        <v>75.89</v>
      </c>
      <c r="H7592" s="435">
        <f t="shared" si="1065"/>
        <v>0.76158725064677391</v>
      </c>
      <c r="I7592" s="577">
        <f t="shared" si="1070"/>
        <v>75.89</v>
      </c>
      <c r="J7592" s="573">
        <f t="shared" si="1066"/>
        <v>1.1213633005908152</v>
      </c>
    </row>
    <row r="7593" spans="1:10" x14ac:dyDescent="0.25">
      <c r="A7593">
        <f t="shared" si="1067"/>
        <v>0.75900003328640264</v>
      </c>
      <c r="B7593" s="2">
        <f t="shared" si="1071"/>
        <v>75.900000000001924</v>
      </c>
      <c r="C7593" s="428">
        <f t="shared" si="1068"/>
        <v>75.900000000000006</v>
      </c>
      <c r="D7593" s="425">
        <f t="shared" si="1063"/>
        <v>0.75900003328638355</v>
      </c>
      <c r="E7593" s="433">
        <f t="shared" si="1069"/>
        <v>75.900000000000006</v>
      </c>
      <c r="F7593" s="430">
        <f t="shared" si="1064"/>
        <v>0.76168607181358039</v>
      </c>
      <c r="G7593" s="439">
        <f t="shared" si="1070"/>
        <v>75.900000000000006</v>
      </c>
      <c r="H7593" s="435">
        <f t="shared" si="1065"/>
        <v>0.76168607181358039</v>
      </c>
      <c r="I7593" s="577">
        <f t="shared" si="1070"/>
        <v>75.900000000000006</v>
      </c>
      <c r="J7593" s="573">
        <f t="shared" si="1066"/>
        <v>1.1214501631025735</v>
      </c>
    </row>
    <row r="7594" spans="1:10" x14ac:dyDescent="0.25">
      <c r="A7594">
        <f t="shared" si="1067"/>
        <v>0.7591000332340605</v>
      </c>
      <c r="B7594" s="2">
        <f t="shared" si="1071"/>
        <v>75.910000000001929</v>
      </c>
      <c r="C7594" s="428">
        <f t="shared" si="1068"/>
        <v>75.91</v>
      </c>
      <c r="D7594" s="425">
        <f t="shared" si="1063"/>
        <v>0.75910003323404096</v>
      </c>
      <c r="E7594" s="433">
        <f t="shared" si="1069"/>
        <v>75.91</v>
      </c>
      <c r="F7594" s="430">
        <f t="shared" si="1064"/>
        <v>0.76178489354107082</v>
      </c>
      <c r="G7594" s="439">
        <f t="shared" si="1070"/>
        <v>75.91</v>
      </c>
      <c r="H7594" s="435">
        <f t="shared" si="1065"/>
        <v>0.76178489354107082</v>
      </c>
      <c r="I7594" s="577">
        <f t="shared" si="1070"/>
        <v>75.91</v>
      </c>
      <c r="J7594" s="573">
        <f t="shared" si="1066"/>
        <v>1.121537026566634</v>
      </c>
    </row>
    <row r="7595" spans="1:10" x14ac:dyDescent="0.25">
      <c r="A7595">
        <f t="shared" si="1067"/>
        <v>0.75920003318180307</v>
      </c>
      <c r="B7595" s="2">
        <f t="shared" si="1071"/>
        <v>75.920000000001934</v>
      </c>
      <c r="C7595" s="428">
        <f t="shared" si="1068"/>
        <v>75.92</v>
      </c>
      <c r="D7595" s="425">
        <f t="shared" si="1063"/>
        <v>0.75920003318178364</v>
      </c>
      <c r="E7595" s="433">
        <f t="shared" si="1069"/>
        <v>75.92</v>
      </c>
      <c r="F7595" s="430">
        <f t="shared" si="1064"/>
        <v>0.76188371582896142</v>
      </c>
      <c r="G7595" s="439">
        <f t="shared" si="1070"/>
        <v>75.92</v>
      </c>
      <c r="H7595" s="435">
        <f t="shared" si="1065"/>
        <v>0.76188371582896142</v>
      </c>
      <c r="I7595" s="577">
        <f t="shared" si="1070"/>
        <v>75.92</v>
      </c>
      <c r="J7595" s="573">
        <f t="shared" si="1066"/>
        <v>1.1216238909828937</v>
      </c>
    </row>
    <row r="7596" spans="1:10" x14ac:dyDescent="0.25">
      <c r="A7596">
        <f t="shared" si="1067"/>
        <v>0.75930003312963057</v>
      </c>
      <c r="B7596" s="2">
        <f t="shared" si="1071"/>
        <v>75.930000000001939</v>
      </c>
      <c r="C7596" s="428">
        <f t="shared" si="1068"/>
        <v>75.930000000000007</v>
      </c>
      <c r="D7596" s="425">
        <f t="shared" si="1063"/>
        <v>0.75930003312961114</v>
      </c>
      <c r="E7596" s="433">
        <f t="shared" si="1069"/>
        <v>75.930000000000007</v>
      </c>
      <c r="F7596" s="430">
        <f t="shared" si="1064"/>
        <v>0.76198253867696797</v>
      </c>
      <c r="G7596" s="439">
        <f t="shared" si="1070"/>
        <v>75.930000000000007</v>
      </c>
      <c r="H7596" s="435">
        <f t="shared" si="1065"/>
        <v>0.76198253867696797</v>
      </c>
      <c r="I7596" s="577">
        <f t="shared" si="1070"/>
        <v>75.930000000000007</v>
      </c>
      <c r="J7596" s="573">
        <f t="shared" si="1066"/>
        <v>1.1217107563512485</v>
      </c>
    </row>
    <row r="7597" spans="1:10" x14ac:dyDescent="0.25">
      <c r="A7597">
        <f t="shared" si="1067"/>
        <v>0.75940003307754267</v>
      </c>
      <c r="B7597" s="2">
        <f t="shared" si="1071"/>
        <v>75.940000000001945</v>
      </c>
      <c r="C7597" s="428">
        <f t="shared" si="1068"/>
        <v>75.94</v>
      </c>
      <c r="D7597" s="425">
        <f t="shared" si="1063"/>
        <v>0.75940003307752324</v>
      </c>
      <c r="E7597" s="433">
        <f t="shared" si="1069"/>
        <v>75.94</v>
      </c>
      <c r="F7597" s="430">
        <f t="shared" si="1064"/>
        <v>0.7620813620848067</v>
      </c>
      <c r="G7597" s="439">
        <f t="shared" si="1070"/>
        <v>75.94</v>
      </c>
      <c r="H7597" s="435">
        <f t="shared" si="1065"/>
        <v>0.7620813620848067</v>
      </c>
      <c r="I7597" s="577">
        <f t="shared" si="1070"/>
        <v>75.94</v>
      </c>
      <c r="J7597" s="573">
        <f t="shared" si="1066"/>
        <v>1.1217976226715953</v>
      </c>
    </row>
    <row r="7598" spans="1:10" x14ac:dyDescent="0.25">
      <c r="A7598">
        <f t="shared" si="1067"/>
        <v>0.75950003302553937</v>
      </c>
      <c r="B7598" s="2">
        <f t="shared" si="1071"/>
        <v>75.95000000000195</v>
      </c>
      <c r="C7598" s="428">
        <f t="shared" si="1068"/>
        <v>75.95</v>
      </c>
      <c r="D7598" s="425">
        <f t="shared" si="1063"/>
        <v>0.75950003302551972</v>
      </c>
      <c r="E7598" s="433">
        <f t="shared" si="1069"/>
        <v>75.95</v>
      </c>
      <c r="F7598" s="430">
        <f t="shared" si="1064"/>
        <v>0.76218018605219429</v>
      </c>
      <c r="G7598" s="439">
        <f t="shared" si="1070"/>
        <v>75.95</v>
      </c>
      <c r="H7598" s="435">
        <f t="shared" si="1065"/>
        <v>0.76218018605219429</v>
      </c>
      <c r="I7598" s="577">
        <f t="shared" si="1070"/>
        <v>75.95</v>
      </c>
      <c r="J7598" s="573">
        <f t="shared" si="1066"/>
        <v>1.1218844899438303</v>
      </c>
    </row>
    <row r="7599" spans="1:10" x14ac:dyDescent="0.25">
      <c r="A7599">
        <f t="shared" si="1067"/>
        <v>0.75960003297362033</v>
      </c>
      <c r="B7599" s="2">
        <f t="shared" si="1071"/>
        <v>75.960000000001955</v>
      </c>
      <c r="C7599" s="428">
        <f t="shared" si="1068"/>
        <v>75.959999999999994</v>
      </c>
      <c r="D7599" s="425">
        <f t="shared" si="1063"/>
        <v>0.75960003297360068</v>
      </c>
      <c r="E7599" s="433">
        <f t="shared" si="1069"/>
        <v>75.959999999999994</v>
      </c>
      <c r="F7599" s="430">
        <f t="shared" si="1064"/>
        <v>0.76227901057884684</v>
      </c>
      <c r="G7599" s="439">
        <f t="shared" si="1070"/>
        <v>75.959999999999994</v>
      </c>
      <c r="H7599" s="435">
        <f t="shared" si="1065"/>
        <v>0.76227901057884684</v>
      </c>
      <c r="I7599" s="577">
        <f t="shared" si="1070"/>
        <v>75.959999999999994</v>
      </c>
      <c r="J7599" s="573">
        <f t="shared" si="1066"/>
        <v>1.1219713581678503</v>
      </c>
    </row>
    <row r="7600" spans="1:10" x14ac:dyDescent="0.25">
      <c r="A7600">
        <f t="shared" si="1067"/>
        <v>0.75970003292178556</v>
      </c>
      <c r="B7600" s="2">
        <f t="shared" si="1071"/>
        <v>75.97000000000196</v>
      </c>
      <c r="C7600" s="428">
        <f t="shared" si="1068"/>
        <v>75.97</v>
      </c>
      <c r="D7600" s="425">
        <f t="shared" si="1063"/>
        <v>0.75970003292176602</v>
      </c>
      <c r="E7600" s="433">
        <f t="shared" si="1069"/>
        <v>75.97</v>
      </c>
      <c r="F7600" s="430">
        <f t="shared" si="1064"/>
        <v>0.76237783566448136</v>
      </c>
      <c r="G7600" s="439">
        <f t="shared" si="1070"/>
        <v>75.97</v>
      </c>
      <c r="H7600" s="435">
        <f t="shared" si="1065"/>
        <v>0.76237783566448136</v>
      </c>
      <c r="I7600" s="577">
        <f t="shared" si="1070"/>
        <v>75.97</v>
      </c>
      <c r="J7600" s="573">
        <f t="shared" si="1066"/>
        <v>1.1220582273435518</v>
      </c>
    </row>
    <row r="7601" spans="1:10" x14ac:dyDescent="0.25">
      <c r="A7601">
        <f t="shared" si="1067"/>
        <v>0.75980003287003506</v>
      </c>
      <c r="B7601" s="2">
        <f t="shared" si="1071"/>
        <v>75.980000000001965</v>
      </c>
      <c r="C7601" s="428">
        <f t="shared" si="1068"/>
        <v>75.98</v>
      </c>
      <c r="D7601" s="425">
        <f t="shared" si="1063"/>
        <v>0.75980003287001552</v>
      </c>
      <c r="E7601" s="433">
        <f t="shared" si="1069"/>
        <v>75.98</v>
      </c>
      <c r="F7601" s="430">
        <f t="shared" si="1064"/>
        <v>0.76247666130881453</v>
      </c>
      <c r="G7601" s="439">
        <f t="shared" si="1070"/>
        <v>75.98</v>
      </c>
      <c r="H7601" s="435">
        <f t="shared" si="1065"/>
        <v>0.76247666130881453</v>
      </c>
      <c r="I7601" s="577">
        <f t="shared" si="1070"/>
        <v>75.98</v>
      </c>
      <c r="J7601" s="573">
        <f t="shared" si="1066"/>
        <v>1.1221450974708311</v>
      </c>
    </row>
    <row r="7602" spans="1:10" x14ac:dyDescent="0.25">
      <c r="A7602">
        <f t="shared" si="1067"/>
        <v>0.75990003281836838</v>
      </c>
      <c r="B7602" s="2">
        <f t="shared" si="1071"/>
        <v>75.99000000000197</v>
      </c>
      <c r="C7602" s="428">
        <f t="shared" si="1068"/>
        <v>75.989999999999995</v>
      </c>
      <c r="D7602" s="425">
        <f t="shared" si="1063"/>
        <v>0.7599000328183485</v>
      </c>
      <c r="E7602" s="433">
        <f t="shared" si="1069"/>
        <v>75.989999999999995</v>
      </c>
      <c r="F7602" s="430">
        <f t="shared" si="1064"/>
        <v>0.76257548751156312</v>
      </c>
      <c r="G7602" s="439">
        <f t="shared" si="1070"/>
        <v>75.989999999999995</v>
      </c>
      <c r="H7602" s="435">
        <f t="shared" si="1065"/>
        <v>0.76257548751156312</v>
      </c>
      <c r="I7602" s="577">
        <f t="shared" si="1070"/>
        <v>75.989999999999995</v>
      </c>
      <c r="J7602" s="573">
        <f t="shared" si="1066"/>
        <v>1.1222319685495852</v>
      </c>
    </row>
    <row r="7603" spans="1:10" x14ac:dyDescent="0.25">
      <c r="A7603">
        <f t="shared" si="1067"/>
        <v>0.76000003276678552</v>
      </c>
      <c r="B7603" s="2">
        <f t="shared" si="1071"/>
        <v>76.000000000001975</v>
      </c>
      <c r="C7603" s="428">
        <f t="shared" si="1068"/>
        <v>76</v>
      </c>
      <c r="D7603" s="425">
        <f t="shared" si="1063"/>
        <v>0.76000003276676575</v>
      </c>
      <c r="E7603" s="433">
        <f t="shared" si="1069"/>
        <v>76</v>
      </c>
      <c r="F7603" s="430">
        <f t="shared" si="1064"/>
        <v>0.76267431427244448</v>
      </c>
      <c r="G7603" s="439">
        <f t="shared" si="1070"/>
        <v>76</v>
      </c>
      <c r="H7603" s="435">
        <f t="shared" si="1065"/>
        <v>0.76267431427244448</v>
      </c>
      <c r="I7603" s="577">
        <f t="shared" si="1070"/>
        <v>76</v>
      </c>
      <c r="J7603" s="573">
        <f t="shared" si="1066"/>
        <v>1.1223188405797102</v>
      </c>
    </row>
    <row r="7604" spans="1:10" x14ac:dyDescent="0.25">
      <c r="A7604">
        <f t="shared" si="1067"/>
        <v>0.76010003271528637</v>
      </c>
      <c r="B7604" s="2">
        <f t="shared" si="1071"/>
        <v>76.01000000000198</v>
      </c>
      <c r="C7604" s="428">
        <f t="shared" si="1068"/>
        <v>76.010000000000005</v>
      </c>
      <c r="D7604" s="425">
        <f t="shared" si="1063"/>
        <v>0.76010003271526649</v>
      </c>
      <c r="E7604" s="433">
        <f t="shared" si="1069"/>
        <v>76.010000000000005</v>
      </c>
      <c r="F7604" s="430">
        <f t="shared" si="1064"/>
        <v>0.76277314159117593</v>
      </c>
      <c r="G7604" s="439">
        <f t="shared" si="1070"/>
        <v>76.010000000000005</v>
      </c>
      <c r="H7604" s="435">
        <f t="shared" si="1065"/>
        <v>0.76277314159117593</v>
      </c>
      <c r="I7604" s="577">
        <f t="shared" si="1070"/>
        <v>76.010000000000005</v>
      </c>
      <c r="J7604" s="573">
        <f t="shared" si="1066"/>
        <v>1.122405713561103</v>
      </c>
    </row>
    <row r="7605" spans="1:10" x14ac:dyDescent="0.25">
      <c r="A7605">
        <f t="shared" si="1067"/>
        <v>0.76020003266387071</v>
      </c>
      <c r="B7605" s="2">
        <f t="shared" si="1071"/>
        <v>76.020000000001986</v>
      </c>
      <c r="C7605" s="428">
        <f t="shared" si="1068"/>
        <v>76.02</v>
      </c>
      <c r="D7605" s="425">
        <f t="shared" si="1063"/>
        <v>0.76020003266385094</v>
      </c>
      <c r="E7605" s="433">
        <f t="shared" si="1069"/>
        <v>76.02</v>
      </c>
      <c r="F7605" s="430">
        <f t="shared" si="1064"/>
        <v>0.76287196946747471</v>
      </c>
      <c r="G7605" s="439">
        <f t="shared" si="1070"/>
        <v>76.02</v>
      </c>
      <c r="H7605" s="435">
        <f t="shared" si="1065"/>
        <v>0.76287196946747471</v>
      </c>
      <c r="I7605" s="577">
        <f t="shared" si="1070"/>
        <v>76.02</v>
      </c>
      <c r="J7605" s="573">
        <f t="shared" si="1066"/>
        <v>1.1224925874936598</v>
      </c>
    </row>
    <row r="7606" spans="1:10" x14ac:dyDescent="0.25">
      <c r="A7606">
        <f t="shared" si="1067"/>
        <v>0.76030003261253853</v>
      </c>
      <c r="B7606" s="2">
        <f t="shared" si="1071"/>
        <v>76.030000000001991</v>
      </c>
      <c r="C7606" s="428">
        <f t="shared" si="1068"/>
        <v>76.03</v>
      </c>
      <c r="D7606" s="425">
        <f t="shared" si="1063"/>
        <v>0.76030003261251866</v>
      </c>
      <c r="E7606" s="433">
        <f t="shared" si="1069"/>
        <v>76.03</v>
      </c>
      <c r="F7606" s="430">
        <f t="shared" si="1064"/>
        <v>0.76297079790105848</v>
      </c>
      <c r="G7606" s="439">
        <f t="shared" si="1070"/>
        <v>76.03</v>
      </c>
      <c r="H7606" s="435">
        <f t="shared" si="1065"/>
        <v>0.76297079790105848</v>
      </c>
      <c r="I7606" s="577">
        <f t="shared" si="1070"/>
        <v>76.03</v>
      </c>
      <c r="J7606" s="573">
        <f t="shared" si="1066"/>
        <v>1.1225794623772778</v>
      </c>
    </row>
    <row r="7607" spans="1:10" x14ac:dyDescent="0.25">
      <c r="A7607">
        <f t="shared" si="1067"/>
        <v>0.76040003256128963</v>
      </c>
      <c r="B7607" s="2">
        <f t="shared" si="1071"/>
        <v>76.040000000001996</v>
      </c>
      <c r="C7607" s="428">
        <f t="shared" si="1068"/>
        <v>76.040000000000006</v>
      </c>
      <c r="D7607" s="425">
        <f t="shared" si="1063"/>
        <v>0.76040003256126965</v>
      </c>
      <c r="E7607" s="433">
        <f t="shared" si="1069"/>
        <v>76.040000000000006</v>
      </c>
      <c r="F7607" s="430">
        <f t="shared" si="1064"/>
        <v>0.76306962689164504</v>
      </c>
      <c r="G7607" s="439">
        <f t="shared" si="1070"/>
        <v>76.040000000000006</v>
      </c>
      <c r="H7607" s="435">
        <f t="shared" si="1065"/>
        <v>0.76306962689164504</v>
      </c>
      <c r="I7607" s="577">
        <f t="shared" si="1070"/>
        <v>76.040000000000006</v>
      </c>
      <c r="J7607" s="573">
        <f t="shared" si="1066"/>
        <v>1.1226663382118534</v>
      </c>
    </row>
    <row r="7608" spans="1:10" x14ac:dyDescent="0.25">
      <c r="A7608">
        <f t="shared" si="1067"/>
        <v>0.76050003251012366</v>
      </c>
      <c r="B7608" s="2">
        <f t="shared" si="1071"/>
        <v>76.050000000002001</v>
      </c>
      <c r="C7608" s="428">
        <f t="shared" si="1068"/>
        <v>76.05</v>
      </c>
      <c r="D7608" s="425">
        <f t="shared" si="1063"/>
        <v>0.76050003251010367</v>
      </c>
      <c r="E7608" s="433">
        <f t="shared" si="1069"/>
        <v>76.05</v>
      </c>
      <c r="F7608" s="430">
        <f t="shared" si="1064"/>
        <v>0.76316845643895204</v>
      </c>
      <c r="G7608" s="439">
        <f t="shared" si="1070"/>
        <v>76.05</v>
      </c>
      <c r="H7608" s="435">
        <f t="shared" si="1065"/>
        <v>0.76316845643895204</v>
      </c>
      <c r="I7608" s="577">
        <f t="shared" si="1070"/>
        <v>76.05</v>
      </c>
      <c r="J7608" s="573">
        <f t="shared" si="1066"/>
        <v>1.1227532149972832</v>
      </c>
    </row>
    <row r="7609" spans="1:10" x14ac:dyDescent="0.25">
      <c r="A7609">
        <f t="shared" si="1067"/>
        <v>0.76060003245904084</v>
      </c>
      <c r="B7609" s="2">
        <f t="shared" si="1071"/>
        <v>76.060000000002006</v>
      </c>
      <c r="C7609" s="428">
        <f t="shared" si="1068"/>
        <v>76.06</v>
      </c>
      <c r="D7609" s="425">
        <f t="shared" si="1063"/>
        <v>0.76060003245902075</v>
      </c>
      <c r="E7609" s="433">
        <f t="shared" si="1069"/>
        <v>76.06</v>
      </c>
      <c r="F7609" s="430">
        <f t="shared" si="1064"/>
        <v>0.7632672865426976</v>
      </c>
      <c r="G7609" s="439">
        <f t="shared" si="1070"/>
        <v>76.06</v>
      </c>
      <c r="H7609" s="435">
        <f t="shared" si="1065"/>
        <v>0.7632672865426976</v>
      </c>
      <c r="I7609" s="577">
        <f t="shared" si="1070"/>
        <v>76.06</v>
      </c>
      <c r="J7609" s="573">
        <f t="shared" si="1066"/>
        <v>1.1228400927334636</v>
      </c>
    </row>
    <row r="7610" spans="1:10" x14ac:dyDescent="0.25">
      <c r="A7610">
        <f t="shared" si="1067"/>
        <v>0.76070003240804085</v>
      </c>
      <c r="B7610" s="2">
        <f t="shared" si="1071"/>
        <v>76.070000000002011</v>
      </c>
      <c r="C7610" s="428">
        <f t="shared" si="1068"/>
        <v>76.069999999999993</v>
      </c>
      <c r="D7610" s="425">
        <f t="shared" si="1063"/>
        <v>0.76070003240802053</v>
      </c>
      <c r="E7610" s="433">
        <f t="shared" si="1069"/>
        <v>76.069999999999993</v>
      </c>
      <c r="F7610" s="430">
        <f t="shared" si="1064"/>
        <v>0.76336611720259984</v>
      </c>
      <c r="G7610" s="439">
        <f t="shared" si="1070"/>
        <v>76.069999999999993</v>
      </c>
      <c r="H7610" s="435">
        <f t="shared" si="1065"/>
        <v>0.76336611720259984</v>
      </c>
      <c r="I7610" s="577">
        <f t="shared" si="1070"/>
        <v>76.069999999999993</v>
      </c>
      <c r="J7610" s="573">
        <f t="shared" si="1066"/>
        <v>1.1229269714202919</v>
      </c>
    </row>
    <row r="7611" spans="1:10" x14ac:dyDescent="0.25">
      <c r="A7611">
        <f t="shared" si="1067"/>
        <v>0.76080003235712346</v>
      </c>
      <c r="B7611" s="2">
        <f t="shared" si="1071"/>
        <v>76.080000000002016</v>
      </c>
      <c r="C7611" s="428">
        <f t="shared" si="1068"/>
        <v>76.08</v>
      </c>
      <c r="D7611" s="425">
        <f t="shared" si="1063"/>
        <v>0.76080003235710336</v>
      </c>
      <c r="E7611" s="433">
        <f t="shared" si="1069"/>
        <v>76.08</v>
      </c>
      <c r="F7611" s="430">
        <f t="shared" si="1064"/>
        <v>0.76346494841837709</v>
      </c>
      <c r="G7611" s="439">
        <f t="shared" si="1070"/>
        <v>76.08</v>
      </c>
      <c r="H7611" s="435">
        <f t="shared" si="1065"/>
        <v>0.76346494841837709</v>
      </c>
      <c r="I7611" s="577">
        <f t="shared" si="1070"/>
        <v>76.08</v>
      </c>
      <c r="J7611" s="573">
        <f t="shared" si="1066"/>
        <v>1.1230138510576642</v>
      </c>
    </row>
    <row r="7612" spans="1:10" x14ac:dyDescent="0.25">
      <c r="A7612">
        <f t="shared" si="1067"/>
        <v>0.76090003230628878</v>
      </c>
      <c r="B7612" s="2">
        <f t="shared" si="1071"/>
        <v>76.090000000002021</v>
      </c>
      <c r="C7612" s="428">
        <f t="shared" si="1068"/>
        <v>76.09</v>
      </c>
      <c r="D7612" s="425">
        <f t="shared" si="1063"/>
        <v>0.76090003230626846</v>
      </c>
      <c r="E7612" s="433">
        <f t="shared" si="1069"/>
        <v>76.09</v>
      </c>
      <c r="F7612" s="430">
        <f t="shared" si="1064"/>
        <v>0.76356378018974802</v>
      </c>
      <c r="G7612" s="439">
        <f t="shared" si="1070"/>
        <v>76.09</v>
      </c>
      <c r="H7612" s="435">
        <f t="shared" si="1065"/>
        <v>0.76356378018974802</v>
      </c>
      <c r="I7612" s="577">
        <f t="shared" si="1070"/>
        <v>76.09</v>
      </c>
      <c r="J7612" s="573">
        <f t="shared" si="1066"/>
        <v>1.1231007316454782</v>
      </c>
    </row>
    <row r="7613" spans="1:10" x14ac:dyDescent="0.25">
      <c r="A7613">
        <f t="shared" si="1067"/>
        <v>0.76100003225553647</v>
      </c>
      <c r="B7613" s="2">
        <f t="shared" si="1071"/>
        <v>76.100000000002026</v>
      </c>
      <c r="C7613" s="428">
        <f t="shared" si="1068"/>
        <v>76.099999999999994</v>
      </c>
      <c r="D7613" s="425">
        <f t="shared" si="1063"/>
        <v>0.76100003225551605</v>
      </c>
      <c r="E7613" s="433">
        <f t="shared" si="1069"/>
        <v>76.099999999999994</v>
      </c>
      <c r="F7613" s="430">
        <f t="shared" si="1064"/>
        <v>0.76366261251643086</v>
      </c>
      <c r="G7613" s="439">
        <f t="shared" si="1070"/>
        <v>76.099999999999994</v>
      </c>
      <c r="H7613" s="435">
        <f t="shared" si="1065"/>
        <v>0.76366261251643086</v>
      </c>
      <c r="I7613" s="577">
        <f t="shared" si="1070"/>
        <v>76.099999999999994</v>
      </c>
      <c r="J7613" s="573">
        <f t="shared" si="1066"/>
        <v>1.1231876131836291</v>
      </c>
    </row>
    <row r="7614" spans="1:10" x14ac:dyDescent="0.25">
      <c r="A7614">
        <f t="shared" si="1067"/>
        <v>0.76110003220486633</v>
      </c>
      <c r="B7614" s="2">
        <f t="shared" si="1071"/>
        <v>76.110000000002032</v>
      </c>
      <c r="C7614" s="428">
        <f t="shared" si="1068"/>
        <v>76.11</v>
      </c>
      <c r="D7614" s="425">
        <f t="shared" si="1063"/>
        <v>0.76110003220484612</v>
      </c>
      <c r="E7614" s="433">
        <f t="shared" si="1069"/>
        <v>76.11</v>
      </c>
      <c r="F7614" s="430">
        <f t="shared" si="1064"/>
        <v>0.76376144539814483</v>
      </c>
      <c r="G7614" s="439">
        <f t="shared" si="1070"/>
        <v>76.11</v>
      </c>
      <c r="H7614" s="435">
        <f t="shared" si="1065"/>
        <v>0.76376144539814483</v>
      </c>
      <c r="I7614" s="577">
        <f t="shared" si="1070"/>
        <v>76.11</v>
      </c>
      <c r="J7614" s="573">
        <f t="shared" si="1066"/>
        <v>1.1232744956720147</v>
      </c>
    </row>
    <row r="7615" spans="1:10" x14ac:dyDescent="0.25">
      <c r="A7615">
        <f t="shared" si="1067"/>
        <v>0.76120003215427845</v>
      </c>
      <c r="B7615" s="2">
        <f t="shared" si="1071"/>
        <v>76.120000000002037</v>
      </c>
      <c r="C7615" s="428">
        <f t="shared" si="1068"/>
        <v>76.12</v>
      </c>
      <c r="D7615" s="425">
        <f t="shared" si="1063"/>
        <v>0.76120003215425824</v>
      </c>
      <c r="E7615" s="433">
        <f t="shared" si="1069"/>
        <v>76.12</v>
      </c>
      <c r="F7615" s="430">
        <f t="shared" si="1064"/>
        <v>0.76386027883460839</v>
      </c>
      <c r="G7615" s="439">
        <f t="shared" si="1070"/>
        <v>76.12</v>
      </c>
      <c r="H7615" s="435">
        <f t="shared" si="1065"/>
        <v>0.76386027883460839</v>
      </c>
      <c r="I7615" s="577">
        <f t="shared" si="1070"/>
        <v>76.12</v>
      </c>
      <c r="J7615" s="573">
        <f t="shared" si="1066"/>
        <v>1.1233613791105317</v>
      </c>
    </row>
    <row r="7616" spans="1:10" x14ac:dyDescent="0.25">
      <c r="A7616">
        <f t="shared" si="1067"/>
        <v>0.76130003210377273</v>
      </c>
      <c r="B7616" s="2">
        <f t="shared" si="1071"/>
        <v>76.130000000002042</v>
      </c>
      <c r="C7616" s="428">
        <f t="shared" si="1068"/>
        <v>76.13</v>
      </c>
      <c r="D7616" s="425">
        <f t="shared" si="1063"/>
        <v>0.76130003210375219</v>
      </c>
      <c r="E7616" s="433">
        <f t="shared" si="1069"/>
        <v>76.13</v>
      </c>
      <c r="F7616" s="430">
        <f t="shared" si="1064"/>
        <v>0.76395911282554074</v>
      </c>
      <c r="G7616" s="439">
        <f t="shared" si="1070"/>
        <v>76.13</v>
      </c>
      <c r="H7616" s="435">
        <f t="shared" si="1065"/>
        <v>0.76395911282554074</v>
      </c>
      <c r="I7616" s="577">
        <f t="shared" si="1070"/>
        <v>76.13</v>
      </c>
      <c r="J7616" s="573">
        <f t="shared" si="1066"/>
        <v>1.1234482634990766</v>
      </c>
    </row>
    <row r="7617" spans="1:10" x14ac:dyDescent="0.25">
      <c r="A7617">
        <f t="shared" si="1067"/>
        <v>0.76140003205334872</v>
      </c>
      <c r="B7617" s="2">
        <f t="shared" si="1071"/>
        <v>76.140000000002047</v>
      </c>
      <c r="C7617" s="428">
        <f t="shared" si="1068"/>
        <v>76.14</v>
      </c>
      <c r="D7617" s="425">
        <f t="shared" si="1063"/>
        <v>0.76140003205332818</v>
      </c>
      <c r="E7617" s="433">
        <f t="shared" si="1069"/>
        <v>76.14</v>
      </c>
      <c r="F7617" s="430">
        <f t="shared" si="1064"/>
        <v>0.76405794737066124</v>
      </c>
      <c r="G7617" s="439">
        <f t="shared" si="1070"/>
        <v>76.14</v>
      </c>
      <c r="H7617" s="435">
        <f t="shared" si="1065"/>
        <v>0.76405794737066124</v>
      </c>
      <c r="I7617" s="577">
        <f t="shared" si="1070"/>
        <v>76.14</v>
      </c>
      <c r="J7617" s="573">
        <f t="shared" si="1066"/>
        <v>1.123535148837546</v>
      </c>
    </row>
    <row r="7618" spans="1:10" x14ac:dyDescent="0.25">
      <c r="A7618">
        <f t="shared" si="1067"/>
        <v>0.76150003200300642</v>
      </c>
      <c r="B7618" s="2">
        <f t="shared" si="1071"/>
        <v>76.150000000002052</v>
      </c>
      <c r="C7618" s="428">
        <f t="shared" si="1068"/>
        <v>76.150000000000006</v>
      </c>
      <c r="D7618" s="425">
        <f t="shared" si="1063"/>
        <v>0.76150003200298599</v>
      </c>
      <c r="E7618" s="433">
        <f t="shared" si="1069"/>
        <v>76.150000000000006</v>
      </c>
      <c r="F7618" s="430">
        <f t="shared" si="1064"/>
        <v>0.76415678246968921</v>
      </c>
      <c r="G7618" s="439">
        <f t="shared" si="1070"/>
        <v>76.150000000000006</v>
      </c>
      <c r="H7618" s="435">
        <f t="shared" si="1065"/>
        <v>0.76415678246968921</v>
      </c>
      <c r="I7618" s="577">
        <f t="shared" si="1070"/>
        <v>76.150000000000006</v>
      </c>
      <c r="J7618" s="573">
        <f t="shared" si="1066"/>
        <v>1.1236220351258375</v>
      </c>
    </row>
    <row r="7619" spans="1:10" x14ac:dyDescent="0.25">
      <c r="A7619">
        <f t="shared" si="1067"/>
        <v>0.76160003195274584</v>
      </c>
      <c r="B7619" s="2">
        <f t="shared" si="1071"/>
        <v>76.160000000002057</v>
      </c>
      <c r="C7619" s="428">
        <f t="shared" si="1068"/>
        <v>76.16</v>
      </c>
      <c r="D7619" s="425">
        <f t="shared" ref="D7619:D7682" si="1072">(((1+C7619/100)^D$2)*C7619/100)/(((1+C7619/100)^D$2)-1)</f>
        <v>0.7616000319527253</v>
      </c>
      <c r="E7619" s="433">
        <f t="shared" si="1069"/>
        <v>76.16</v>
      </c>
      <c r="F7619" s="430">
        <f t="shared" ref="F7619:F7682" si="1073">(((1+E7619/100)^F$2)*E7619/100)/(((1+E7619/100)^F$2)-1)</f>
        <v>0.76425561812234377</v>
      </c>
      <c r="G7619" s="439">
        <f t="shared" si="1070"/>
        <v>76.16</v>
      </c>
      <c r="H7619" s="435">
        <f t="shared" ref="H7619:H7682" si="1074">(((1+G7619/100)^H$2)*G7619/100)/(((1+G7619/100)^H$2)-1)</f>
        <v>0.76425561812234377</v>
      </c>
      <c r="I7619" s="577">
        <f t="shared" si="1070"/>
        <v>76.16</v>
      </c>
      <c r="J7619" s="573">
        <f t="shared" ref="J7619:J7682" si="1075">(((1+I7619/100)^J$2)*I7619/100)/(((1+I7619/100)^J$2)-1)</f>
        <v>1.123708922363847</v>
      </c>
    </row>
    <row r="7620" spans="1:10" x14ac:dyDescent="0.25">
      <c r="A7620">
        <f t="shared" si="1067"/>
        <v>0.76170003190256663</v>
      </c>
      <c r="B7620" s="2">
        <f t="shared" si="1071"/>
        <v>76.170000000002062</v>
      </c>
      <c r="C7620" s="428">
        <f t="shared" si="1068"/>
        <v>76.17</v>
      </c>
      <c r="D7620" s="425">
        <f t="shared" si="1072"/>
        <v>0.76170003190254609</v>
      </c>
      <c r="E7620" s="433">
        <f t="shared" si="1069"/>
        <v>76.17</v>
      </c>
      <c r="F7620" s="430">
        <f t="shared" si="1073"/>
        <v>0.76435445432834515</v>
      </c>
      <c r="G7620" s="439">
        <f t="shared" si="1070"/>
        <v>76.17</v>
      </c>
      <c r="H7620" s="435">
        <f t="shared" si="1074"/>
        <v>0.76435445432834515</v>
      </c>
      <c r="I7620" s="577">
        <f t="shared" si="1070"/>
        <v>76.17</v>
      </c>
      <c r="J7620" s="573">
        <f t="shared" si="1075"/>
        <v>1.123795810551472</v>
      </c>
    </row>
    <row r="7621" spans="1:10" x14ac:dyDescent="0.25">
      <c r="A7621">
        <f t="shared" ref="A7621:A7684" si="1076">(((1+B7621/100)^A$2)*B7621/100)/(((1+B7621/100)^A$2)-1)</f>
        <v>0.76180003185246881</v>
      </c>
      <c r="B7621" s="2">
        <f t="shared" si="1071"/>
        <v>76.180000000002067</v>
      </c>
      <c r="C7621" s="428">
        <f t="shared" si="1068"/>
        <v>76.180000000000007</v>
      </c>
      <c r="D7621" s="425">
        <f t="shared" si="1072"/>
        <v>0.76180003185244816</v>
      </c>
      <c r="E7621" s="433">
        <f t="shared" si="1069"/>
        <v>76.180000000000007</v>
      </c>
      <c r="F7621" s="430">
        <f t="shared" si="1073"/>
        <v>0.76445329108741267</v>
      </c>
      <c r="G7621" s="439">
        <f t="shared" si="1070"/>
        <v>76.180000000000007</v>
      </c>
      <c r="H7621" s="435">
        <f t="shared" si="1074"/>
        <v>0.76445329108741267</v>
      </c>
      <c r="I7621" s="577">
        <f t="shared" si="1070"/>
        <v>76.180000000000007</v>
      </c>
      <c r="J7621" s="573">
        <f t="shared" si="1075"/>
        <v>1.1238826996886089</v>
      </c>
    </row>
    <row r="7622" spans="1:10" x14ac:dyDescent="0.25">
      <c r="A7622">
        <f t="shared" si="1076"/>
        <v>0.76190003180245214</v>
      </c>
      <c r="B7622" s="2">
        <f t="shared" si="1071"/>
        <v>76.190000000002073</v>
      </c>
      <c r="C7622" s="428">
        <f t="shared" ref="C7622:C7685" si="1077">ROUND(C7621+0.01,2)</f>
        <v>76.19</v>
      </c>
      <c r="D7622" s="425">
        <f t="shared" si="1072"/>
        <v>0.76190003180243149</v>
      </c>
      <c r="E7622" s="433">
        <f t="shared" ref="E7622:E7685" si="1078">ROUND(E7621+0.01,2)</f>
        <v>76.19</v>
      </c>
      <c r="F7622" s="430">
        <f t="shared" si="1073"/>
        <v>0.76455212839926656</v>
      </c>
      <c r="G7622" s="439">
        <f t="shared" ref="G7622:I7685" si="1079">ROUND(G7621+0.01,2)</f>
        <v>76.19</v>
      </c>
      <c r="H7622" s="435">
        <f t="shared" si="1074"/>
        <v>0.76455212839926656</v>
      </c>
      <c r="I7622" s="577">
        <f t="shared" si="1079"/>
        <v>76.19</v>
      </c>
      <c r="J7622" s="573">
        <f t="shared" si="1075"/>
        <v>1.1239695897751547</v>
      </c>
    </row>
    <row r="7623" spans="1:10" x14ac:dyDescent="0.25">
      <c r="A7623">
        <f t="shared" si="1076"/>
        <v>0.76200003175251663</v>
      </c>
      <c r="B7623" s="2">
        <f t="shared" si="1071"/>
        <v>76.200000000002078</v>
      </c>
      <c r="C7623" s="428">
        <f t="shared" si="1077"/>
        <v>76.2</v>
      </c>
      <c r="D7623" s="425">
        <f t="shared" si="1072"/>
        <v>0.76200003175249575</v>
      </c>
      <c r="E7623" s="433">
        <f t="shared" si="1078"/>
        <v>76.2</v>
      </c>
      <c r="F7623" s="430">
        <f t="shared" si="1073"/>
        <v>0.76465096626362705</v>
      </c>
      <c r="G7623" s="439">
        <f t="shared" si="1079"/>
        <v>76.2</v>
      </c>
      <c r="H7623" s="435">
        <f t="shared" si="1074"/>
        <v>0.76465096626362705</v>
      </c>
      <c r="I7623" s="577">
        <f t="shared" si="1079"/>
        <v>76.2</v>
      </c>
      <c r="J7623" s="573">
        <f t="shared" si="1075"/>
        <v>1.1240564808110067</v>
      </c>
    </row>
    <row r="7624" spans="1:10" x14ac:dyDescent="0.25">
      <c r="A7624">
        <f t="shared" si="1076"/>
        <v>0.76210003170266194</v>
      </c>
      <c r="B7624" s="2">
        <f t="shared" si="1071"/>
        <v>76.210000000002083</v>
      </c>
      <c r="C7624" s="428">
        <f t="shared" si="1077"/>
        <v>76.209999999999994</v>
      </c>
      <c r="D7624" s="425">
        <f t="shared" si="1072"/>
        <v>0.76210003170264107</v>
      </c>
      <c r="E7624" s="433">
        <f t="shared" si="1078"/>
        <v>76.209999999999994</v>
      </c>
      <c r="F7624" s="430">
        <f t="shared" si="1073"/>
        <v>0.76474980468021381</v>
      </c>
      <c r="G7624" s="439">
        <f t="shared" si="1079"/>
        <v>76.209999999999994</v>
      </c>
      <c r="H7624" s="435">
        <f t="shared" si="1074"/>
        <v>0.76474980468021381</v>
      </c>
      <c r="I7624" s="577">
        <f t="shared" si="1079"/>
        <v>76.209999999999994</v>
      </c>
      <c r="J7624" s="573">
        <f t="shared" si="1075"/>
        <v>1.1241433727960608</v>
      </c>
    </row>
    <row r="7625" spans="1:10" x14ac:dyDescent="0.25">
      <c r="A7625">
        <f t="shared" si="1076"/>
        <v>0.76220003165288808</v>
      </c>
      <c r="B7625" s="2">
        <f t="shared" si="1071"/>
        <v>76.220000000002088</v>
      </c>
      <c r="C7625" s="428">
        <f t="shared" si="1077"/>
        <v>76.22</v>
      </c>
      <c r="D7625" s="425">
        <f t="shared" si="1072"/>
        <v>0.7622000316528672</v>
      </c>
      <c r="E7625" s="433">
        <f t="shared" si="1078"/>
        <v>76.22</v>
      </c>
      <c r="F7625" s="430">
        <f t="shared" si="1073"/>
        <v>0.76484864364874783</v>
      </c>
      <c r="G7625" s="439">
        <f t="shared" si="1079"/>
        <v>76.22</v>
      </c>
      <c r="H7625" s="435">
        <f t="shared" si="1074"/>
        <v>0.76484864364874783</v>
      </c>
      <c r="I7625" s="577">
        <f t="shared" si="1079"/>
        <v>76.22</v>
      </c>
      <c r="J7625" s="573">
        <f t="shared" si="1075"/>
        <v>1.124230265730215</v>
      </c>
    </row>
    <row r="7626" spans="1:10" x14ac:dyDescent="0.25">
      <c r="A7626">
        <f t="shared" si="1076"/>
        <v>0.76230003160319482</v>
      </c>
      <c r="B7626" s="2">
        <f t="shared" si="1071"/>
        <v>76.230000000002093</v>
      </c>
      <c r="C7626" s="428">
        <f t="shared" si="1077"/>
        <v>76.23</v>
      </c>
      <c r="D7626" s="425">
        <f t="shared" si="1072"/>
        <v>0.76230003160317394</v>
      </c>
      <c r="E7626" s="433">
        <f t="shared" si="1078"/>
        <v>76.23</v>
      </c>
      <c r="F7626" s="430">
        <f t="shared" si="1073"/>
        <v>0.76494748316894923</v>
      </c>
      <c r="G7626" s="439">
        <f t="shared" si="1079"/>
        <v>76.23</v>
      </c>
      <c r="H7626" s="435">
        <f t="shared" si="1074"/>
        <v>0.76494748316894923</v>
      </c>
      <c r="I7626" s="577">
        <f t="shared" si="1079"/>
        <v>76.23</v>
      </c>
      <c r="J7626" s="573">
        <f t="shared" si="1075"/>
        <v>1.1243171596133656</v>
      </c>
    </row>
    <row r="7627" spans="1:10" x14ac:dyDescent="0.25">
      <c r="A7627">
        <f t="shared" si="1076"/>
        <v>0.76240003155358216</v>
      </c>
      <c r="B7627" s="2">
        <f t="shared" si="1071"/>
        <v>76.240000000002098</v>
      </c>
      <c r="C7627" s="428">
        <f t="shared" si="1077"/>
        <v>76.239999999999995</v>
      </c>
      <c r="D7627" s="425">
        <f t="shared" si="1072"/>
        <v>0.76240003155356117</v>
      </c>
      <c r="E7627" s="433">
        <f t="shared" si="1078"/>
        <v>76.239999999999995</v>
      </c>
      <c r="F7627" s="430">
        <f t="shared" si="1073"/>
        <v>0.76504632324053889</v>
      </c>
      <c r="G7627" s="439">
        <f t="shared" si="1079"/>
        <v>76.239999999999995</v>
      </c>
      <c r="H7627" s="435">
        <f t="shared" si="1074"/>
        <v>0.76504632324053889</v>
      </c>
      <c r="I7627" s="577">
        <f t="shared" si="1079"/>
        <v>76.239999999999995</v>
      </c>
      <c r="J7627" s="573">
        <f t="shared" si="1075"/>
        <v>1.1244040544454097</v>
      </c>
    </row>
    <row r="7628" spans="1:10" x14ac:dyDescent="0.25">
      <c r="A7628">
        <f t="shared" si="1076"/>
        <v>0.76250003150404988</v>
      </c>
      <c r="B7628" s="2">
        <f t="shared" si="1071"/>
        <v>76.250000000002103</v>
      </c>
      <c r="C7628" s="428">
        <f t="shared" si="1077"/>
        <v>76.25</v>
      </c>
      <c r="D7628" s="425">
        <f t="shared" si="1072"/>
        <v>0.76250003150402867</v>
      </c>
      <c r="E7628" s="433">
        <f t="shared" si="1078"/>
        <v>76.25</v>
      </c>
      <c r="F7628" s="430">
        <f t="shared" si="1073"/>
        <v>0.76514516386323783</v>
      </c>
      <c r="G7628" s="439">
        <f t="shared" si="1079"/>
        <v>76.25</v>
      </c>
      <c r="H7628" s="435">
        <f t="shared" si="1074"/>
        <v>0.76514516386323783</v>
      </c>
      <c r="I7628" s="577">
        <f t="shared" si="1079"/>
        <v>76.25</v>
      </c>
      <c r="J7628" s="573">
        <f t="shared" si="1075"/>
        <v>1.1244909502262443</v>
      </c>
    </row>
    <row r="7629" spans="1:10" x14ac:dyDescent="0.25">
      <c r="A7629">
        <f t="shared" si="1076"/>
        <v>0.76260003145459776</v>
      </c>
      <c r="B7629" s="2">
        <f t="shared" si="1071"/>
        <v>76.260000000002108</v>
      </c>
      <c r="C7629" s="428">
        <f t="shared" si="1077"/>
        <v>76.260000000000005</v>
      </c>
      <c r="D7629" s="425">
        <f t="shared" si="1072"/>
        <v>0.76260003145457689</v>
      </c>
      <c r="E7629" s="433">
        <f t="shared" si="1078"/>
        <v>76.260000000000005</v>
      </c>
      <c r="F7629" s="430">
        <f t="shared" si="1073"/>
        <v>0.76524400503676682</v>
      </c>
      <c r="G7629" s="439">
        <f t="shared" si="1079"/>
        <v>76.260000000000005</v>
      </c>
      <c r="H7629" s="435">
        <f t="shared" si="1074"/>
        <v>0.76524400503676682</v>
      </c>
      <c r="I7629" s="577">
        <f t="shared" si="1079"/>
        <v>76.260000000000005</v>
      </c>
      <c r="J7629" s="573">
        <f t="shared" si="1075"/>
        <v>1.1245778469557666</v>
      </c>
    </row>
    <row r="7630" spans="1:10" x14ac:dyDescent="0.25">
      <c r="A7630">
        <f t="shared" si="1076"/>
        <v>0.76270003140522591</v>
      </c>
      <c r="B7630" s="2">
        <f t="shared" si="1071"/>
        <v>76.270000000002113</v>
      </c>
      <c r="C7630" s="428">
        <f t="shared" si="1077"/>
        <v>76.27</v>
      </c>
      <c r="D7630" s="425">
        <f t="shared" si="1072"/>
        <v>0.76270003140520459</v>
      </c>
      <c r="E7630" s="433">
        <f t="shared" si="1078"/>
        <v>76.27</v>
      </c>
      <c r="F7630" s="430">
        <f t="shared" si="1073"/>
        <v>0.76534284676084685</v>
      </c>
      <c r="G7630" s="439">
        <f t="shared" si="1079"/>
        <v>76.27</v>
      </c>
      <c r="H7630" s="435">
        <f t="shared" si="1074"/>
        <v>0.76534284676084685</v>
      </c>
      <c r="I7630" s="577">
        <f t="shared" si="1079"/>
        <v>76.27</v>
      </c>
      <c r="J7630" s="573">
        <f t="shared" si="1075"/>
        <v>1.1246647446338727</v>
      </c>
    </row>
    <row r="7631" spans="1:10" x14ac:dyDescent="0.25">
      <c r="A7631">
        <f t="shared" si="1076"/>
        <v>0.76280003135593388</v>
      </c>
      <c r="B7631" s="2">
        <f t="shared" si="1071"/>
        <v>76.280000000002119</v>
      </c>
      <c r="C7631" s="428">
        <f t="shared" si="1077"/>
        <v>76.28</v>
      </c>
      <c r="D7631" s="425">
        <f t="shared" si="1072"/>
        <v>0.7628000313559129</v>
      </c>
      <c r="E7631" s="433">
        <f t="shared" si="1078"/>
        <v>76.28</v>
      </c>
      <c r="F7631" s="430">
        <f t="shared" si="1073"/>
        <v>0.76544168903519938</v>
      </c>
      <c r="G7631" s="439">
        <f t="shared" si="1079"/>
        <v>76.28</v>
      </c>
      <c r="H7631" s="435">
        <f t="shared" si="1074"/>
        <v>0.76544168903519938</v>
      </c>
      <c r="I7631" s="577">
        <f t="shared" si="1079"/>
        <v>76.28</v>
      </c>
      <c r="J7631" s="573">
        <f t="shared" si="1075"/>
        <v>1.1247516432604605</v>
      </c>
    </row>
    <row r="7632" spans="1:10" x14ac:dyDescent="0.25">
      <c r="A7632">
        <f t="shared" si="1076"/>
        <v>0.76290003130672179</v>
      </c>
      <c r="B7632" s="2">
        <f t="shared" si="1071"/>
        <v>76.290000000002124</v>
      </c>
      <c r="C7632" s="428">
        <f t="shared" si="1077"/>
        <v>76.290000000000006</v>
      </c>
      <c r="D7632" s="425">
        <f t="shared" si="1072"/>
        <v>0.7629000313067007</v>
      </c>
      <c r="E7632" s="433">
        <f t="shared" si="1078"/>
        <v>76.290000000000006</v>
      </c>
      <c r="F7632" s="430">
        <f t="shared" si="1073"/>
        <v>0.76554053185954596</v>
      </c>
      <c r="G7632" s="439">
        <f t="shared" si="1079"/>
        <v>76.290000000000006</v>
      </c>
      <c r="H7632" s="435">
        <f t="shared" si="1074"/>
        <v>0.76554053185954596</v>
      </c>
      <c r="I7632" s="577">
        <f t="shared" si="1079"/>
        <v>76.290000000000006</v>
      </c>
      <c r="J7632" s="573">
        <f t="shared" si="1075"/>
        <v>1.1248385428354266</v>
      </c>
    </row>
    <row r="7633" spans="1:10" x14ac:dyDescent="0.25">
      <c r="A7633">
        <f t="shared" si="1076"/>
        <v>0.76300003125758942</v>
      </c>
      <c r="B7633" s="2">
        <f t="shared" si="1071"/>
        <v>76.300000000002129</v>
      </c>
      <c r="C7633" s="428">
        <f t="shared" si="1077"/>
        <v>76.3</v>
      </c>
      <c r="D7633" s="425">
        <f t="shared" si="1072"/>
        <v>0.7630000312575681</v>
      </c>
      <c r="E7633" s="433">
        <f t="shared" si="1078"/>
        <v>76.3</v>
      </c>
      <c r="F7633" s="430">
        <f t="shared" si="1073"/>
        <v>0.76563937523360781</v>
      </c>
      <c r="G7633" s="439">
        <f t="shared" si="1079"/>
        <v>76.3</v>
      </c>
      <c r="H7633" s="435">
        <f t="shared" si="1074"/>
        <v>0.76563937523360781</v>
      </c>
      <c r="I7633" s="577">
        <f t="shared" si="1079"/>
        <v>76.3</v>
      </c>
      <c r="J7633" s="573">
        <f t="shared" si="1075"/>
        <v>1.1249254433586682</v>
      </c>
    </row>
    <row r="7634" spans="1:10" x14ac:dyDescent="0.25">
      <c r="A7634">
        <f t="shared" si="1076"/>
        <v>0.76310003120853653</v>
      </c>
      <c r="B7634" s="2">
        <f t="shared" si="1071"/>
        <v>76.310000000002134</v>
      </c>
      <c r="C7634" s="428">
        <f t="shared" si="1077"/>
        <v>76.31</v>
      </c>
      <c r="D7634" s="425">
        <f t="shared" si="1072"/>
        <v>0.76310003120851533</v>
      </c>
      <c r="E7634" s="433">
        <f t="shared" si="1078"/>
        <v>76.31</v>
      </c>
      <c r="F7634" s="430">
        <f t="shared" si="1073"/>
        <v>0.76573821915710694</v>
      </c>
      <c r="G7634" s="439">
        <f t="shared" si="1079"/>
        <v>76.31</v>
      </c>
      <c r="H7634" s="435">
        <f t="shared" si="1074"/>
        <v>0.76573821915710694</v>
      </c>
      <c r="I7634" s="577">
        <f t="shared" si="1079"/>
        <v>76.31</v>
      </c>
      <c r="J7634" s="573">
        <f t="shared" si="1075"/>
        <v>1.1250123448300822</v>
      </c>
    </row>
    <row r="7635" spans="1:10" x14ac:dyDescent="0.25">
      <c r="A7635">
        <f t="shared" si="1076"/>
        <v>0.76320003115956336</v>
      </c>
      <c r="B7635" s="2">
        <f t="shared" si="1071"/>
        <v>76.320000000002139</v>
      </c>
      <c r="C7635" s="428">
        <f t="shared" si="1077"/>
        <v>76.319999999999993</v>
      </c>
      <c r="D7635" s="425">
        <f t="shared" si="1072"/>
        <v>0.76320003115954194</v>
      </c>
      <c r="E7635" s="433">
        <f t="shared" si="1078"/>
        <v>76.319999999999993</v>
      </c>
      <c r="F7635" s="430">
        <f t="shared" si="1073"/>
        <v>0.76583706362976489</v>
      </c>
      <c r="G7635" s="439">
        <f t="shared" si="1079"/>
        <v>76.319999999999993</v>
      </c>
      <c r="H7635" s="435">
        <f t="shared" si="1074"/>
        <v>0.76583706362976489</v>
      </c>
      <c r="I7635" s="577">
        <f t="shared" si="1079"/>
        <v>76.319999999999993</v>
      </c>
      <c r="J7635" s="573">
        <f t="shared" si="1075"/>
        <v>1.1250992472495658</v>
      </c>
    </row>
    <row r="7636" spans="1:10" x14ac:dyDescent="0.25">
      <c r="A7636">
        <f t="shared" si="1076"/>
        <v>0.76330003111066924</v>
      </c>
      <c r="B7636" s="2">
        <f t="shared" si="1071"/>
        <v>76.330000000002144</v>
      </c>
      <c r="C7636" s="428">
        <f t="shared" si="1077"/>
        <v>76.33</v>
      </c>
      <c r="D7636" s="425">
        <f t="shared" si="1072"/>
        <v>0.76330003111064781</v>
      </c>
      <c r="E7636" s="433">
        <f t="shared" si="1078"/>
        <v>76.33</v>
      </c>
      <c r="F7636" s="430">
        <f t="shared" si="1073"/>
        <v>0.76593590865130434</v>
      </c>
      <c r="G7636" s="439">
        <f t="shared" si="1079"/>
        <v>76.33</v>
      </c>
      <c r="H7636" s="435">
        <f t="shared" si="1074"/>
        <v>0.76593590865130434</v>
      </c>
      <c r="I7636" s="577">
        <f t="shared" si="1079"/>
        <v>76.33</v>
      </c>
      <c r="J7636" s="573">
        <f t="shared" si="1075"/>
        <v>1.1251861506170158</v>
      </c>
    </row>
    <row r="7637" spans="1:10" x14ac:dyDescent="0.25">
      <c r="A7637">
        <f t="shared" si="1076"/>
        <v>0.7634000310618545</v>
      </c>
      <c r="B7637" s="2">
        <f t="shared" si="1071"/>
        <v>76.340000000002149</v>
      </c>
      <c r="C7637" s="428">
        <f t="shared" si="1077"/>
        <v>76.34</v>
      </c>
      <c r="D7637" s="425">
        <f t="shared" si="1072"/>
        <v>0.76340003106183307</v>
      </c>
      <c r="E7637" s="433">
        <f t="shared" si="1078"/>
        <v>76.34</v>
      </c>
      <c r="F7637" s="430">
        <f t="shared" si="1073"/>
        <v>0.76603475422144685</v>
      </c>
      <c r="G7637" s="439">
        <f t="shared" si="1079"/>
        <v>76.34</v>
      </c>
      <c r="H7637" s="435">
        <f t="shared" si="1074"/>
        <v>0.76603475422144685</v>
      </c>
      <c r="I7637" s="577">
        <f t="shared" si="1079"/>
        <v>76.34</v>
      </c>
      <c r="J7637" s="573">
        <f t="shared" si="1075"/>
        <v>1.1252730549323298</v>
      </c>
    </row>
    <row r="7638" spans="1:10" x14ac:dyDescent="0.25">
      <c r="A7638">
        <f t="shared" si="1076"/>
        <v>0.76350003101311859</v>
      </c>
      <c r="B7638" s="2">
        <f t="shared" si="1071"/>
        <v>76.350000000002154</v>
      </c>
      <c r="C7638" s="428">
        <f t="shared" si="1077"/>
        <v>76.349999999999994</v>
      </c>
      <c r="D7638" s="425">
        <f t="shared" si="1072"/>
        <v>0.76350003101309705</v>
      </c>
      <c r="E7638" s="433">
        <f t="shared" si="1078"/>
        <v>76.349999999999994</v>
      </c>
      <c r="F7638" s="430">
        <f t="shared" si="1073"/>
        <v>0.76613360033991473</v>
      </c>
      <c r="G7638" s="439">
        <f t="shared" si="1079"/>
        <v>76.349999999999994</v>
      </c>
      <c r="H7638" s="435">
        <f t="shared" si="1074"/>
        <v>0.76613360033991473</v>
      </c>
      <c r="I7638" s="577">
        <f t="shared" si="1079"/>
        <v>76.349999999999994</v>
      </c>
      <c r="J7638" s="573">
        <f t="shared" si="1075"/>
        <v>1.1253599601954043</v>
      </c>
    </row>
    <row r="7639" spans="1:10" x14ac:dyDescent="0.25">
      <c r="A7639">
        <f t="shared" si="1076"/>
        <v>0.76360003096446172</v>
      </c>
      <c r="B7639" s="2">
        <f t="shared" si="1071"/>
        <v>76.360000000002159</v>
      </c>
      <c r="C7639" s="428">
        <f t="shared" si="1077"/>
        <v>76.36</v>
      </c>
      <c r="D7639" s="425">
        <f t="shared" si="1072"/>
        <v>0.76360003096444018</v>
      </c>
      <c r="E7639" s="433">
        <f t="shared" si="1078"/>
        <v>76.36</v>
      </c>
      <c r="F7639" s="430">
        <f t="shared" si="1073"/>
        <v>0.76623244700643078</v>
      </c>
      <c r="G7639" s="439">
        <f t="shared" si="1079"/>
        <v>76.36</v>
      </c>
      <c r="H7639" s="435">
        <f t="shared" si="1074"/>
        <v>0.76623244700643078</v>
      </c>
      <c r="I7639" s="577">
        <f t="shared" si="1079"/>
        <v>76.36</v>
      </c>
      <c r="J7639" s="573">
        <f t="shared" si="1075"/>
        <v>1.125446866406137</v>
      </c>
    </row>
    <row r="7640" spans="1:10" x14ac:dyDescent="0.25">
      <c r="A7640">
        <f t="shared" si="1076"/>
        <v>0.76370003091588357</v>
      </c>
      <c r="B7640" s="2">
        <f t="shared" si="1071"/>
        <v>76.370000000002165</v>
      </c>
      <c r="C7640" s="428">
        <f t="shared" si="1077"/>
        <v>76.37</v>
      </c>
      <c r="D7640" s="425">
        <f t="shared" si="1072"/>
        <v>0.76370003091586214</v>
      </c>
      <c r="E7640" s="433">
        <f t="shared" si="1078"/>
        <v>76.37</v>
      </c>
      <c r="F7640" s="430">
        <f t="shared" si="1073"/>
        <v>0.76633129422071744</v>
      </c>
      <c r="G7640" s="439">
        <f t="shared" si="1079"/>
        <v>76.37</v>
      </c>
      <c r="H7640" s="435">
        <f t="shared" si="1074"/>
        <v>0.76633129422071744</v>
      </c>
      <c r="I7640" s="577">
        <f t="shared" si="1079"/>
        <v>76.37</v>
      </c>
      <c r="J7640" s="573">
        <f t="shared" si="1075"/>
        <v>1.1255337735644246</v>
      </c>
    </row>
    <row r="7641" spans="1:10" x14ac:dyDescent="0.25">
      <c r="A7641">
        <f t="shared" si="1076"/>
        <v>0.76380003086738424</v>
      </c>
      <c r="B7641" s="2">
        <f t="shared" si="1071"/>
        <v>76.38000000000217</v>
      </c>
      <c r="C7641" s="428">
        <f t="shared" si="1077"/>
        <v>76.38</v>
      </c>
      <c r="D7641" s="425">
        <f t="shared" si="1072"/>
        <v>0.7638000308673627</v>
      </c>
      <c r="E7641" s="433">
        <f t="shared" si="1078"/>
        <v>76.38</v>
      </c>
      <c r="F7641" s="430">
        <f t="shared" si="1073"/>
        <v>0.76643014198249726</v>
      </c>
      <c r="G7641" s="439">
        <f t="shared" si="1079"/>
        <v>76.38</v>
      </c>
      <c r="H7641" s="435">
        <f t="shared" si="1074"/>
        <v>0.76643014198249726</v>
      </c>
      <c r="I7641" s="577">
        <f t="shared" si="1079"/>
        <v>76.38</v>
      </c>
      <c r="J7641" s="573">
        <f t="shared" si="1075"/>
        <v>1.1256206816701644</v>
      </c>
    </row>
    <row r="7642" spans="1:10" x14ac:dyDescent="0.25">
      <c r="A7642">
        <f t="shared" si="1076"/>
        <v>0.7639000308189634</v>
      </c>
      <c r="B7642" s="2">
        <f t="shared" si="1071"/>
        <v>76.390000000002175</v>
      </c>
      <c r="C7642" s="428">
        <f t="shared" si="1077"/>
        <v>76.39</v>
      </c>
      <c r="D7642" s="425">
        <f t="shared" si="1072"/>
        <v>0.76390003081894176</v>
      </c>
      <c r="E7642" s="433">
        <f t="shared" si="1078"/>
        <v>76.39</v>
      </c>
      <c r="F7642" s="430">
        <f t="shared" si="1073"/>
        <v>0.76652899029149357</v>
      </c>
      <c r="G7642" s="439">
        <f t="shared" si="1079"/>
        <v>76.39</v>
      </c>
      <c r="H7642" s="435">
        <f t="shared" si="1074"/>
        <v>0.76652899029149357</v>
      </c>
      <c r="I7642" s="577">
        <f t="shared" si="1079"/>
        <v>76.39</v>
      </c>
      <c r="J7642" s="573">
        <f t="shared" si="1075"/>
        <v>1.1257075907232534</v>
      </c>
    </row>
    <row r="7643" spans="1:10" x14ac:dyDescent="0.25">
      <c r="A7643">
        <f t="shared" si="1076"/>
        <v>0.76400003077062084</v>
      </c>
      <c r="B7643" s="2">
        <f t="shared" si="1071"/>
        <v>76.40000000000218</v>
      </c>
      <c r="C7643" s="428">
        <f t="shared" si="1077"/>
        <v>76.400000000000006</v>
      </c>
      <c r="D7643" s="425">
        <f t="shared" si="1072"/>
        <v>0.76400003077059908</v>
      </c>
      <c r="E7643" s="433">
        <f t="shared" si="1078"/>
        <v>76.400000000000006</v>
      </c>
      <c r="F7643" s="430">
        <f t="shared" si="1073"/>
        <v>0.76662783914742905</v>
      </c>
      <c r="G7643" s="439">
        <f t="shared" si="1079"/>
        <v>76.400000000000006</v>
      </c>
      <c r="H7643" s="435">
        <f t="shared" si="1074"/>
        <v>0.76662783914742905</v>
      </c>
      <c r="I7643" s="577">
        <f t="shared" si="1079"/>
        <v>76.400000000000006</v>
      </c>
      <c r="J7643" s="573">
        <f t="shared" si="1075"/>
        <v>1.125794500723589</v>
      </c>
    </row>
    <row r="7644" spans="1:10" x14ac:dyDescent="0.25">
      <c r="A7644">
        <f t="shared" si="1076"/>
        <v>0.76410003072235655</v>
      </c>
      <c r="B7644" s="2">
        <f t="shared" si="1071"/>
        <v>76.410000000002185</v>
      </c>
      <c r="C7644" s="428">
        <f t="shared" si="1077"/>
        <v>76.41</v>
      </c>
      <c r="D7644" s="425">
        <f t="shared" si="1072"/>
        <v>0.76410003072233479</v>
      </c>
      <c r="E7644" s="433">
        <f t="shared" si="1078"/>
        <v>76.41</v>
      </c>
      <c r="F7644" s="430">
        <f t="shared" si="1073"/>
        <v>0.7667266885500269</v>
      </c>
      <c r="G7644" s="439">
        <f t="shared" si="1079"/>
        <v>76.41</v>
      </c>
      <c r="H7644" s="435">
        <f t="shared" si="1074"/>
        <v>0.7667266885500269</v>
      </c>
      <c r="I7644" s="577">
        <f t="shared" si="1079"/>
        <v>76.41</v>
      </c>
      <c r="J7644" s="573">
        <f t="shared" si="1075"/>
        <v>1.1258814116710683</v>
      </c>
    </row>
    <row r="7645" spans="1:10" x14ac:dyDescent="0.25">
      <c r="A7645">
        <f t="shared" si="1076"/>
        <v>0.76420003067417064</v>
      </c>
      <c r="B7645" s="2">
        <f t="shared" si="1071"/>
        <v>76.42000000000219</v>
      </c>
      <c r="C7645" s="428">
        <f t="shared" si="1077"/>
        <v>76.42</v>
      </c>
      <c r="D7645" s="425">
        <f t="shared" si="1072"/>
        <v>0.76420003067414877</v>
      </c>
      <c r="E7645" s="433">
        <f t="shared" si="1078"/>
        <v>76.42</v>
      </c>
      <c r="F7645" s="430">
        <f t="shared" si="1073"/>
        <v>0.76682553849901081</v>
      </c>
      <c r="G7645" s="439">
        <f t="shared" si="1079"/>
        <v>76.42</v>
      </c>
      <c r="H7645" s="435">
        <f t="shared" si="1074"/>
        <v>0.76682553849901081</v>
      </c>
      <c r="I7645" s="577">
        <f t="shared" si="1079"/>
        <v>76.42</v>
      </c>
      <c r="J7645" s="573">
        <f t="shared" si="1075"/>
        <v>1.1259683235655888</v>
      </c>
    </row>
    <row r="7646" spans="1:10" x14ac:dyDescent="0.25">
      <c r="A7646">
        <f t="shared" si="1076"/>
        <v>0.76430003062606255</v>
      </c>
      <c r="B7646" s="2">
        <f t="shared" si="1071"/>
        <v>76.430000000002195</v>
      </c>
      <c r="C7646" s="428">
        <f t="shared" si="1077"/>
        <v>76.430000000000007</v>
      </c>
      <c r="D7646" s="425">
        <f t="shared" si="1072"/>
        <v>0.76430003062604057</v>
      </c>
      <c r="E7646" s="433">
        <f t="shared" si="1078"/>
        <v>76.430000000000007</v>
      </c>
      <c r="F7646" s="430">
        <f t="shared" si="1073"/>
        <v>0.76692438899410387</v>
      </c>
      <c r="G7646" s="439">
        <f t="shared" si="1079"/>
        <v>76.430000000000007</v>
      </c>
      <c r="H7646" s="435">
        <f t="shared" si="1074"/>
        <v>0.76692438899410387</v>
      </c>
      <c r="I7646" s="577">
        <f t="shared" si="1079"/>
        <v>76.430000000000007</v>
      </c>
      <c r="J7646" s="573">
        <f t="shared" si="1075"/>
        <v>1.1260552364070473</v>
      </c>
    </row>
    <row r="7647" spans="1:10" x14ac:dyDescent="0.25">
      <c r="A7647">
        <f t="shared" si="1076"/>
        <v>0.7644000305780323</v>
      </c>
      <c r="B7647" s="2">
        <f t="shared" si="1071"/>
        <v>76.4400000000022</v>
      </c>
      <c r="C7647" s="428">
        <f t="shared" si="1077"/>
        <v>76.44</v>
      </c>
      <c r="D7647" s="425">
        <f t="shared" si="1072"/>
        <v>0.76440003057801031</v>
      </c>
      <c r="E7647" s="433">
        <f t="shared" si="1078"/>
        <v>76.44</v>
      </c>
      <c r="F7647" s="430">
        <f t="shared" si="1073"/>
        <v>0.76702324003502975</v>
      </c>
      <c r="G7647" s="439">
        <f t="shared" si="1079"/>
        <v>76.44</v>
      </c>
      <c r="H7647" s="435">
        <f t="shared" si="1074"/>
        <v>0.76702324003502975</v>
      </c>
      <c r="I7647" s="577">
        <f t="shared" si="1079"/>
        <v>76.44</v>
      </c>
      <c r="J7647" s="573">
        <f t="shared" si="1075"/>
        <v>1.1261421501953408</v>
      </c>
    </row>
    <row r="7648" spans="1:10" x14ac:dyDescent="0.25">
      <c r="A7648">
        <f t="shared" si="1076"/>
        <v>0.76450003053007987</v>
      </c>
      <c r="B7648" s="2">
        <f t="shared" ref="B7648:B7711" si="1080">B7647+0.01</f>
        <v>76.450000000002206</v>
      </c>
      <c r="C7648" s="428">
        <f t="shared" si="1077"/>
        <v>76.45</v>
      </c>
      <c r="D7648" s="425">
        <f t="shared" si="1072"/>
        <v>0.76450003053005777</v>
      </c>
      <c r="E7648" s="433">
        <f t="shared" si="1078"/>
        <v>76.45</v>
      </c>
      <c r="F7648" s="430">
        <f t="shared" si="1073"/>
        <v>0.76712209162151246</v>
      </c>
      <c r="G7648" s="439">
        <f t="shared" si="1079"/>
        <v>76.45</v>
      </c>
      <c r="H7648" s="435">
        <f t="shared" si="1074"/>
        <v>0.76712209162151246</v>
      </c>
      <c r="I7648" s="577">
        <f t="shared" si="1079"/>
        <v>76.45</v>
      </c>
      <c r="J7648" s="573">
        <f t="shared" si="1075"/>
        <v>1.1262290649303672</v>
      </c>
    </row>
    <row r="7649" spans="1:10" x14ac:dyDescent="0.25">
      <c r="A7649">
        <f t="shared" si="1076"/>
        <v>0.76460003048220504</v>
      </c>
      <c r="B7649" s="2">
        <f t="shared" si="1080"/>
        <v>76.460000000002211</v>
      </c>
      <c r="C7649" s="428">
        <f t="shared" si="1077"/>
        <v>76.459999999999994</v>
      </c>
      <c r="D7649" s="425">
        <f t="shared" si="1072"/>
        <v>0.76460003048218284</v>
      </c>
      <c r="E7649" s="433">
        <f t="shared" si="1078"/>
        <v>76.459999999999994</v>
      </c>
      <c r="F7649" s="430">
        <f t="shared" si="1073"/>
        <v>0.76722094375327554</v>
      </c>
      <c r="G7649" s="439">
        <f t="shared" si="1079"/>
        <v>76.459999999999994</v>
      </c>
      <c r="H7649" s="435">
        <f t="shared" si="1074"/>
        <v>0.76722094375327554</v>
      </c>
      <c r="I7649" s="577">
        <f t="shared" si="1079"/>
        <v>76.459999999999994</v>
      </c>
      <c r="J7649" s="573">
        <f t="shared" si="1075"/>
        <v>1.1263159806120233</v>
      </c>
    </row>
    <row r="7650" spans="1:10" x14ac:dyDescent="0.25">
      <c r="A7650">
        <f t="shared" si="1076"/>
        <v>0.76470003043440771</v>
      </c>
      <c r="B7650" s="2">
        <f t="shared" si="1080"/>
        <v>76.470000000002216</v>
      </c>
      <c r="C7650" s="428">
        <f t="shared" si="1077"/>
        <v>76.47</v>
      </c>
      <c r="D7650" s="425">
        <f t="shared" si="1072"/>
        <v>0.7647000304343855</v>
      </c>
      <c r="E7650" s="433">
        <f t="shared" si="1078"/>
        <v>76.47</v>
      </c>
      <c r="F7650" s="430">
        <f t="shared" si="1073"/>
        <v>0.76731979643004355</v>
      </c>
      <c r="G7650" s="439">
        <f t="shared" si="1079"/>
        <v>76.47</v>
      </c>
      <c r="H7650" s="435">
        <f t="shared" si="1074"/>
        <v>0.76731979643004355</v>
      </c>
      <c r="I7650" s="577">
        <f t="shared" si="1079"/>
        <v>76.47</v>
      </c>
      <c r="J7650" s="573">
        <f t="shared" si="1075"/>
        <v>1.1264028972402069</v>
      </c>
    </row>
    <row r="7651" spans="1:10" x14ac:dyDescent="0.25">
      <c r="A7651">
        <f t="shared" si="1076"/>
        <v>0.76480003038668765</v>
      </c>
      <c r="B7651" s="2">
        <f t="shared" si="1080"/>
        <v>76.480000000002221</v>
      </c>
      <c r="C7651" s="428">
        <f t="shared" si="1077"/>
        <v>76.48</v>
      </c>
      <c r="D7651" s="425">
        <f t="shared" si="1072"/>
        <v>0.76480003038666544</v>
      </c>
      <c r="E7651" s="433">
        <f t="shared" si="1078"/>
        <v>76.48</v>
      </c>
      <c r="F7651" s="430">
        <f t="shared" si="1073"/>
        <v>0.76741864965154039</v>
      </c>
      <c r="G7651" s="439">
        <f t="shared" si="1079"/>
        <v>76.48</v>
      </c>
      <c r="H7651" s="435">
        <f t="shared" si="1074"/>
        <v>0.76741864965154039</v>
      </c>
      <c r="I7651" s="577">
        <f t="shared" si="1079"/>
        <v>76.48</v>
      </c>
      <c r="J7651" s="573">
        <f t="shared" si="1075"/>
        <v>1.1264898148148146</v>
      </c>
    </row>
    <row r="7652" spans="1:10" x14ac:dyDescent="0.25">
      <c r="A7652">
        <f t="shared" si="1076"/>
        <v>0.76490003033904486</v>
      </c>
      <c r="B7652" s="2">
        <f t="shared" si="1080"/>
        <v>76.490000000002226</v>
      </c>
      <c r="C7652" s="428">
        <f t="shared" si="1077"/>
        <v>76.489999999999995</v>
      </c>
      <c r="D7652" s="425">
        <f t="shared" si="1072"/>
        <v>0.76490003033902254</v>
      </c>
      <c r="E7652" s="433">
        <f t="shared" si="1078"/>
        <v>76.489999999999995</v>
      </c>
      <c r="F7652" s="430">
        <f t="shared" si="1073"/>
        <v>0.76751750341749025</v>
      </c>
      <c r="G7652" s="439">
        <f t="shared" si="1079"/>
        <v>76.489999999999995</v>
      </c>
      <c r="H7652" s="435">
        <f t="shared" si="1074"/>
        <v>0.76751750341749025</v>
      </c>
      <c r="I7652" s="577">
        <f t="shared" si="1079"/>
        <v>76.489999999999995</v>
      </c>
      <c r="J7652" s="573">
        <f t="shared" si="1075"/>
        <v>1.1265767333357444</v>
      </c>
    </row>
    <row r="7653" spans="1:10" x14ac:dyDescent="0.25">
      <c r="A7653">
        <f t="shared" si="1076"/>
        <v>0.76500003029147912</v>
      </c>
      <c r="B7653" s="2">
        <f t="shared" si="1080"/>
        <v>76.500000000002231</v>
      </c>
      <c r="C7653" s="428">
        <f t="shared" si="1077"/>
        <v>76.5</v>
      </c>
      <c r="D7653" s="425">
        <f t="shared" si="1072"/>
        <v>0.7650000302914568</v>
      </c>
      <c r="E7653" s="433">
        <f t="shared" si="1078"/>
        <v>76.5</v>
      </c>
      <c r="F7653" s="430">
        <f t="shared" si="1073"/>
        <v>0.76761635772761816</v>
      </c>
      <c r="G7653" s="439">
        <f t="shared" si="1079"/>
        <v>76.5</v>
      </c>
      <c r="H7653" s="435">
        <f t="shared" si="1074"/>
        <v>0.76761635772761816</v>
      </c>
      <c r="I7653" s="577">
        <f t="shared" si="1079"/>
        <v>76.5</v>
      </c>
      <c r="J7653" s="573">
        <f t="shared" si="1075"/>
        <v>1.126663652802893</v>
      </c>
    </row>
    <row r="7654" spans="1:10" x14ac:dyDescent="0.25">
      <c r="A7654">
        <f t="shared" si="1076"/>
        <v>0.76510003024399031</v>
      </c>
      <c r="B7654" s="2">
        <f t="shared" si="1080"/>
        <v>76.510000000002236</v>
      </c>
      <c r="C7654" s="428">
        <f t="shared" si="1077"/>
        <v>76.510000000000005</v>
      </c>
      <c r="D7654" s="425">
        <f t="shared" si="1072"/>
        <v>0.76510003024396811</v>
      </c>
      <c r="E7654" s="433">
        <f t="shared" si="1078"/>
        <v>76.510000000000005</v>
      </c>
      <c r="F7654" s="430">
        <f t="shared" si="1073"/>
        <v>0.76771521258164843</v>
      </c>
      <c r="G7654" s="439">
        <f t="shared" si="1079"/>
        <v>76.510000000000005</v>
      </c>
      <c r="H7654" s="435">
        <f t="shared" si="1074"/>
        <v>0.76771521258164843</v>
      </c>
      <c r="I7654" s="577">
        <f t="shared" si="1079"/>
        <v>76.510000000000005</v>
      </c>
      <c r="J7654" s="573">
        <f t="shared" si="1075"/>
        <v>1.1267505732161587</v>
      </c>
    </row>
    <row r="7655" spans="1:10" x14ac:dyDescent="0.25">
      <c r="A7655">
        <f t="shared" si="1076"/>
        <v>0.76520003019657856</v>
      </c>
      <c r="B7655" s="2">
        <f t="shared" si="1080"/>
        <v>76.520000000002241</v>
      </c>
      <c r="C7655" s="428">
        <f t="shared" si="1077"/>
        <v>76.52</v>
      </c>
      <c r="D7655" s="425">
        <f t="shared" si="1072"/>
        <v>0.76520003019655602</v>
      </c>
      <c r="E7655" s="433">
        <f t="shared" si="1078"/>
        <v>76.52</v>
      </c>
      <c r="F7655" s="430">
        <f t="shared" si="1073"/>
        <v>0.76781406797930563</v>
      </c>
      <c r="G7655" s="439">
        <f t="shared" si="1079"/>
        <v>76.52</v>
      </c>
      <c r="H7655" s="435">
        <f t="shared" si="1074"/>
        <v>0.76781406797930563</v>
      </c>
      <c r="I7655" s="577">
        <f t="shared" si="1079"/>
        <v>76.52</v>
      </c>
      <c r="J7655" s="573">
        <f t="shared" si="1075"/>
        <v>1.1268374945754374</v>
      </c>
    </row>
    <row r="7656" spans="1:10" x14ac:dyDescent="0.25">
      <c r="A7656">
        <f t="shared" si="1076"/>
        <v>0.76530003014924342</v>
      </c>
      <c r="B7656" s="2">
        <f t="shared" si="1080"/>
        <v>76.530000000002246</v>
      </c>
      <c r="C7656" s="428">
        <f t="shared" si="1077"/>
        <v>76.53</v>
      </c>
      <c r="D7656" s="425">
        <f t="shared" si="1072"/>
        <v>0.76530003014922088</v>
      </c>
      <c r="E7656" s="433">
        <f t="shared" si="1078"/>
        <v>76.53</v>
      </c>
      <c r="F7656" s="430">
        <f t="shared" si="1073"/>
        <v>0.76791292392031518</v>
      </c>
      <c r="G7656" s="439">
        <f t="shared" si="1079"/>
        <v>76.53</v>
      </c>
      <c r="H7656" s="435">
        <f t="shared" si="1074"/>
        <v>0.76791292392031518</v>
      </c>
      <c r="I7656" s="577">
        <f t="shared" si="1079"/>
        <v>76.53</v>
      </c>
      <c r="J7656" s="573">
        <f t="shared" si="1075"/>
        <v>1.1269244168806278</v>
      </c>
    </row>
    <row r="7657" spans="1:10" x14ac:dyDescent="0.25">
      <c r="A7657">
        <f t="shared" si="1076"/>
        <v>0.76540003010198487</v>
      </c>
      <c r="B7657" s="2">
        <f t="shared" si="1080"/>
        <v>76.540000000002252</v>
      </c>
      <c r="C7657" s="428">
        <f t="shared" si="1077"/>
        <v>76.540000000000006</v>
      </c>
      <c r="D7657" s="425">
        <f t="shared" si="1072"/>
        <v>0.76540003010196234</v>
      </c>
      <c r="E7657" s="433">
        <f t="shared" si="1078"/>
        <v>76.540000000000006</v>
      </c>
      <c r="F7657" s="430">
        <f t="shared" si="1073"/>
        <v>0.76801178040440199</v>
      </c>
      <c r="G7657" s="439">
        <f t="shared" si="1079"/>
        <v>76.540000000000006</v>
      </c>
      <c r="H7657" s="435">
        <f t="shared" si="1074"/>
        <v>0.76801178040440199</v>
      </c>
      <c r="I7657" s="577">
        <f t="shared" si="1079"/>
        <v>76.540000000000006</v>
      </c>
      <c r="J7657" s="573">
        <f t="shared" si="1075"/>
        <v>1.1270113401316266</v>
      </c>
    </row>
    <row r="7658" spans="1:10" x14ac:dyDescent="0.25">
      <c r="A7658">
        <f t="shared" si="1076"/>
        <v>0.76550003005480272</v>
      </c>
      <c r="B7658" s="2">
        <f t="shared" si="1080"/>
        <v>76.550000000002257</v>
      </c>
      <c r="C7658" s="428">
        <f t="shared" si="1077"/>
        <v>76.55</v>
      </c>
      <c r="D7658" s="425">
        <f t="shared" si="1072"/>
        <v>0.76550003005478007</v>
      </c>
      <c r="E7658" s="433">
        <f t="shared" si="1078"/>
        <v>76.55</v>
      </c>
      <c r="F7658" s="430">
        <f t="shared" si="1073"/>
        <v>0.76811063743129093</v>
      </c>
      <c r="G7658" s="439">
        <f t="shared" si="1079"/>
        <v>76.55</v>
      </c>
      <c r="H7658" s="435">
        <f t="shared" si="1074"/>
        <v>0.76811063743129093</v>
      </c>
      <c r="I7658" s="577">
        <f t="shared" si="1079"/>
        <v>76.55</v>
      </c>
      <c r="J7658" s="573">
        <f t="shared" si="1075"/>
        <v>1.1270982643283314</v>
      </c>
    </row>
    <row r="7659" spans="1:10" x14ac:dyDescent="0.25">
      <c r="A7659">
        <f t="shared" si="1076"/>
        <v>0.76560003000769683</v>
      </c>
      <c r="B7659" s="2">
        <f t="shared" si="1080"/>
        <v>76.560000000002262</v>
      </c>
      <c r="C7659" s="428">
        <f t="shared" si="1077"/>
        <v>76.56</v>
      </c>
      <c r="D7659" s="425">
        <f t="shared" si="1072"/>
        <v>0.7656000300076744</v>
      </c>
      <c r="E7659" s="433">
        <f t="shared" si="1078"/>
        <v>76.56</v>
      </c>
      <c r="F7659" s="430">
        <f t="shared" si="1073"/>
        <v>0.76820949500070801</v>
      </c>
      <c r="G7659" s="439">
        <f t="shared" si="1079"/>
        <v>76.56</v>
      </c>
      <c r="H7659" s="435">
        <f t="shared" si="1074"/>
        <v>0.76820949500070801</v>
      </c>
      <c r="I7659" s="577">
        <f t="shared" si="1079"/>
        <v>76.56</v>
      </c>
      <c r="J7659" s="573">
        <f t="shared" si="1075"/>
        <v>1.1271851894706393</v>
      </c>
    </row>
    <row r="7660" spans="1:10" x14ac:dyDescent="0.25">
      <c r="A7660">
        <f t="shared" si="1076"/>
        <v>0.76570002996066722</v>
      </c>
      <c r="B7660" s="2">
        <f t="shared" si="1080"/>
        <v>76.570000000002267</v>
      </c>
      <c r="C7660" s="428">
        <f t="shared" si="1077"/>
        <v>76.569999999999993</v>
      </c>
      <c r="D7660" s="425">
        <f t="shared" si="1072"/>
        <v>0.76570002996064457</v>
      </c>
      <c r="E7660" s="433">
        <f t="shared" si="1078"/>
        <v>76.569999999999993</v>
      </c>
      <c r="F7660" s="430">
        <f t="shared" si="1073"/>
        <v>0.76830835311237822</v>
      </c>
      <c r="G7660" s="439">
        <f t="shared" si="1079"/>
        <v>76.569999999999993</v>
      </c>
      <c r="H7660" s="435">
        <f t="shared" si="1074"/>
        <v>0.76830835311237822</v>
      </c>
      <c r="I7660" s="577">
        <f t="shared" si="1079"/>
        <v>76.569999999999993</v>
      </c>
      <c r="J7660" s="573">
        <f t="shared" si="1075"/>
        <v>1.1272721155584482</v>
      </c>
    </row>
    <row r="7661" spans="1:10" x14ac:dyDescent="0.25">
      <c r="A7661">
        <f t="shared" si="1076"/>
        <v>0.76580002991371388</v>
      </c>
      <c r="B7661" s="2">
        <f t="shared" si="1080"/>
        <v>76.580000000002272</v>
      </c>
      <c r="C7661" s="428">
        <f t="shared" si="1077"/>
        <v>76.58</v>
      </c>
      <c r="D7661" s="425">
        <f t="shared" si="1072"/>
        <v>0.76580002991369112</v>
      </c>
      <c r="E7661" s="433">
        <f t="shared" si="1078"/>
        <v>76.58</v>
      </c>
      <c r="F7661" s="430">
        <f t="shared" si="1073"/>
        <v>0.76840721176602755</v>
      </c>
      <c r="G7661" s="439">
        <f t="shared" si="1079"/>
        <v>76.58</v>
      </c>
      <c r="H7661" s="435">
        <f t="shared" si="1074"/>
        <v>0.76840721176602755</v>
      </c>
      <c r="I7661" s="577">
        <f t="shared" si="1079"/>
        <v>76.58</v>
      </c>
      <c r="J7661" s="573">
        <f t="shared" si="1075"/>
        <v>1.1273590425916551</v>
      </c>
    </row>
    <row r="7662" spans="1:10" x14ac:dyDescent="0.25">
      <c r="A7662">
        <f t="shared" si="1076"/>
        <v>0.76590002986683625</v>
      </c>
      <c r="B7662" s="2">
        <f t="shared" si="1080"/>
        <v>76.590000000002277</v>
      </c>
      <c r="C7662" s="428">
        <f t="shared" si="1077"/>
        <v>76.59</v>
      </c>
      <c r="D7662" s="425">
        <f t="shared" si="1072"/>
        <v>0.76590002986681338</v>
      </c>
      <c r="E7662" s="433">
        <f t="shared" si="1078"/>
        <v>76.59</v>
      </c>
      <c r="F7662" s="430">
        <f t="shared" si="1073"/>
        <v>0.76850607096138179</v>
      </c>
      <c r="G7662" s="439">
        <f t="shared" si="1079"/>
        <v>76.59</v>
      </c>
      <c r="H7662" s="435">
        <f t="shared" si="1074"/>
        <v>0.76850607096138179</v>
      </c>
      <c r="I7662" s="577">
        <f t="shared" si="1079"/>
        <v>76.59</v>
      </c>
      <c r="J7662" s="573">
        <f t="shared" si="1075"/>
        <v>1.1274459705701581</v>
      </c>
    </row>
    <row r="7663" spans="1:10" x14ac:dyDescent="0.25">
      <c r="A7663">
        <f t="shared" si="1076"/>
        <v>0.76600002982003457</v>
      </c>
      <c r="B7663" s="2">
        <f t="shared" si="1080"/>
        <v>76.600000000002282</v>
      </c>
      <c r="C7663" s="428">
        <f t="shared" si="1077"/>
        <v>76.599999999999994</v>
      </c>
      <c r="D7663" s="425">
        <f t="shared" si="1072"/>
        <v>0.7660000298200117</v>
      </c>
      <c r="E7663" s="433">
        <f t="shared" si="1078"/>
        <v>76.599999999999994</v>
      </c>
      <c r="F7663" s="430">
        <f t="shared" si="1073"/>
        <v>0.7686049306981666</v>
      </c>
      <c r="G7663" s="439">
        <f t="shared" si="1079"/>
        <v>76.599999999999994</v>
      </c>
      <c r="H7663" s="435">
        <f t="shared" si="1074"/>
        <v>0.7686049306981666</v>
      </c>
      <c r="I7663" s="577">
        <f t="shared" si="1079"/>
        <v>76.599999999999994</v>
      </c>
      <c r="J7663" s="573">
        <f t="shared" si="1075"/>
        <v>1.127532899493854</v>
      </c>
    </row>
    <row r="7664" spans="1:10" x14ac:dyDescent="0.25">
      <c r="A7664">
        <f t="shared" si="1076"/>
        <v>0.76610002977330838</v>
      </c>
      <c r="B7664" s="2">
        <f t="shared" si="1080"/>
        <v>76.610000000002287</v>
      </c>
      <c r="C7664" s="428">
        <f t="shared" si="1077"/>
        <v>76.61</v>
      </c>
      <c r="D7664" s="425">
        <f t="shared" si="1072"/>
        <v>0.76610002977328562</v>
      </c>
      <c r="E7664" s="433">
        <f t="shared" si="1078"/>
        <v>76.61</v>
      </c>
      <c r="F7664" s="430">
        <f t="shared" si="1073"/>
        <v>0.76870379097610841</v>
      </c>
      <c r="G7664" s="439">
        <f t="shared" si="1079"/>
        <v>76.61</v>
      </c>
      <c r="H7664" s="435">
        <f t="shared" si="1074"/>
        <v>0.76870379097610841</v>
      </c>
      <c r="I7664" s="577">
        <f t="shared" si="1079"/>
        <v>76.61</v>
      </c>
      <c r="J7664" s="573">
        <f t="shared" si="1075"/>
        <v>1.1276198293626405</v>
      </c>
    </row>
    <row r="7665" spans="1:10" x14ac:dyDescent="0.25">
      <c r="A7665">
        <f t="shared" si="1076"/>
        <v>0.76620002972665791</v>
      </c>
      <c r="B7665" s="2">
        <f t="shared" si="1080"/>
        <v>76.620000000002292</v>
      </c>
      <c r="C7665" s="428">
        <f t="shared" si="1077"/>
        <v>76.62</v>
      </c>
      <c r="D7665" s="425">
        <f t="shared" si="1072"/>
        <v>0.76620002972663515</v>
      </c>
      <c r="E7665" s="433">
        <f t="shared" si="1078"/>
        <v>76.62</v>
      </c>
      <c r="F7665" s="430">
        <f t="shared" si="1073"/>
        <v>0.76880265179493346</v>
      </c>
      <c r="G7665" s="439">
        <f t="shared" si="1079"/>
        <v>76.62</v>
      </c>
      <c r="H7665" s="435">
        <f t="shared" si="1074"/>
        <v>0.76880265179493346</v>
      </c>
      <c r="I7665" s="577">
        <f t="shared" si="1079"/>
        <v>76.62</v>
      </c>
      <c r="J7665" s="573">
        <f t="shared" si="1075"/>
        <v>1.1277067601764152</v>
      </c>
    </row>
    <row r="7666" spans="1:10" x14ac:dyDescent="0.25">
      <c r="A7666">
        <f t="shared" si="1076"/>
        <v>0.76630002968008293</v>
      </c>
      <c r="B7666" s="2">
        <f t="shared" si="1080"/>
        <v>76.630000000002298</v>
      </c>
      <c r="C7666" s="428">
        <f t="shared" si="1077"/>
        <v>76.63</v>
      </c>
      <c r="D7666" s="425">
        <f t="shared" si="1072"/>
        <v>0.76630002968005995</v>
      </c>
      <c r="E7666" s="433">
        <f t="shared" si="1078"/>
        <v>76.63</v>
      </c>
      <c r="F7666" s="430">
        <f t="shared" si="1073"/>
        <v>0.76890151315436783</v>
      </c>
      <c r="G7666" s="439">
        <f t="shared" si="1079"/>
        <v>76.63</v>
      </c>
      <c r="H7666" s="435">
        <f t="shared" si="1074"/>
        <v>0.76890151315436783</v>
      </c>
      <c r="I7666" s="577">
        <f t="shared" si="1079"/>
        <v>76.63</v>
      </c>
      <c r="J7666" s="573">
        <f t="shared" si="1075"/>
        <v>1.1277936919350757</v>
      </c>
    </row>
    <row r="7667" spans="1:10" x14ac:dyDescent="0.25">
      <c r="A7667">
        <f t="shared" si="1076"/>
        <v>0.76640002963358334</v>
      </c>
      <c r="B7667" s="2">
        <f t="shared" si="1080"/>
        <v>76.640000000002303</v>
      </c>
      <c r="C7667" s="428">
        <f t="shared" si="1077"/>
        <v>76.64</v>
      </c>
      <c r="D7667" s="425">
        <f t="shared" si="1072"/>
        <v>0.76640002963356013</v>
      </c>
      <c r="E7667" s="433">
        <f t="shared" si="1078"/>
        <v>76.64</v>
      </c>
      <c r="F7667" s="430">
        <f t="shared" si="1073"/>
        <v>0.76900037505413832</v>
      </c>
      <c r="G7667" s="439">
        <f t="shared" si="1079"/>
        <v>76.64</v>
      </c>
      <c r="H7667" s="435">
        <f t="shared" si="1074"/>
        <v>0.76900037505413832</v>
      </c>
      <c r="I7667" s="577">
        <f t="shared" si="1079"/>
        <v>76.64</v>
      </c>
      <c r="J7667" s="573">
        <f t="shared" si="1075"/>
        <v>1.1278806246385193</v>
      </c>
    </row>
    <row r="7668" spans="1:10" x14ac:dyDescent="0.25">
      <c r="A7668">
        <f t="shared" si="1076"/>
        <v>0.76650002958715868</v>
      </c>
      <c r="B7668" s="2">
        <f t="shared" si="1080"/>
        <v>76.650000000002308</v>
      </c>
      <c r="C7668" s="428">
        <f t="shared" si="1077"/>
        <v>76.650000000000006</v>
      </c>
      <c r="D7668" s="425">
        <f t="shared" si="1072"/>
        <v>0.76650002958713559</v>
      </c>
      <c r="E7668" s="433">
        <f t="shared" si="1078"/>
        <v>76.650000000000006</v>
      </c>
      <c r="F7668" s="430">
        <f t="shared" si="1073"/>
        <v>0.76909923749397158</v>
      </c>
      <c r="G7668" s="439">
        <f t="shared" si="1079"/>
        <v>76.650000000000006</v>
      </c>
      <c r="H7668" s="435">
        <f t="shared" si="1074"/>
        <v>0.76909923749397158</v>
      </c>
      <c r="I7668" s="577">
        <f t="shared" si="1079"/>
        <v>76.650000000000006</v>
      </c>
      <c r="J7668" s="573">
        <f t="shared" si="1075"/>
        <v>1.1279675582866437</v>
      </c>
    </row>
    <row r="7669" spans="1:10" x14ac:dyDescent="0.25">
      <c r="A7669">
        <f t="shared" si="1076"/>
        <v>0.76660002954080919</v>
      </c>
      <c r="B7669" s="2">
        <f t="shared" si="1080"/>
        <v>76.660000000002313</v>
      </c>
      <c r="C7669" s="428">
        <f t="shared" si="1077"/>
        <v>76.66</v>
      </c>
      <c r="D7669" s="425">
        <f t="shared" si="1072"/>
        <v>0.7666000295407861</v>
      </c>
      <c r="E7669" s="433">
        <f t="shared" si="1078"/>
        <v>76.66</v>
      </c>
      <c r="F7669" s="430">
        <f t="shared" si="1073"/>
        <v>0.76919810047359416</v>
      </c>
      <c r="G7669" s="439">
        <f t="shared" si="1079"/>
        <v>76.66</v>
      </c>
      <c r="H7669" s="435">
        <f t="shared" si="1074"/>
        <v>0.76919810047359416</v>
      </c>
      <c r="I7669" s="577">
        <f t="shared" si="1079"/>
        <v>76.66</v>
      </c>
      <c r="J7669" s="573">
        <f t="shared" si="1075"/>
        <v>1.1280544928793463</v>
      </c>
    </row>
    <row r="7670" spans="1:10" x14ac:dyDescent="0.25">
      <c r="A7670">
        <f t="shared" si="1076"/>
        <v>0.76670002949453475</v>
      </c>
      <c r="B7670" s="2">
        <f t="shared" si="1080"/>
        <v>76.670000000002318</v>
      </c>
      <c r="C7670" s="428">
        <f t="shared" si="1077"/>
        <v>76.67</v>
      </c>
      <c r="D7670" s="425">
        <f t="shared" si="1072"/>
        <v>0.76670002949451166</v>
      </c>
      <c r="E7670" s="433">
        <f t="shared" si="1078"/>
        <v>76.67</v>
      </c>
      <c r="F7670" s="430">
        <f t="shared" si="1073"/>
        <v>0.76929696399273362</v>
      </c>
      <c r="G7670" s="439">
        <f t="shared" si="1079"/>
        <v>76.67</v>
      </c>
      <c r="H7670" s="435">
        <f t="shared" si="1074"/>
        <v>0.76929696399273362</v>
      </c>
      <c r="I7670" s="577">
        <f t="shared" si="1079"/>
        <v>76.67</v>
      </c>
      <c r="J7670" s="573">
        <f t="shared" si="1075"/>
        <v>1.128141428416525</v>
      </c>
    </row>
    <row r="7671" spans="1:10" x14ac:dyDescent="0.25">
      <c r="A7671">
        <f t="shared" si="1076"/>
        <v>0.76680002944833514</v>
      </c>
      <c r="B7671" s="2">
        <f t="shared" si="1080"/>
        <v>76.680000000002323</v>
      </c>
      <c r="C7671" s="428">
        <f t="shared" si="1077"/>
        <v>76.680000000000007</v>
      </c>
      <c r="D7671" s="425">
        <f t="shared" si="1072"/>
        <v>0.76680002944831194</v>
      </c>
      <c r="E7671" s="433">
        <f t="shared" si="1078"/>
        <v>76.680000000000007</v>
      </c>
      <c r="F7671" s="430">
        <f t="shared" si="1073"/>
        <v>0.76939582805111661</v>
      </c>
      <c r="G7671" s="439">
        <f t="shared" si="1079"/>
        <v>76.680000000000007</v>
      </c>
      <c r="H7671" s="435">
        <f t="shared" si="1074"/>
        <v>0.76939582805111661</v>
      </c>
      <c r="I7671" s="577">
        <f t="shared" si="1079"/>
        <v>76.680000000000007</v>
      </c>
      <c r="J7671" s="573">
        <f t="shared" si="1075"/>
        <v>1.1282283648980773</v>
      </c>
    </row>
    <row r="7672" spans="1:10" x14ac:dyDescent="0.25">
      <c r="A7672">
        <f t="shared" si="1076"/>
        <v>0.76690002940221003</v>
      </c>
      <c r="B7672" s="2">
        <f t="shared" si="1080"/>
        <v>76.690000000002328</v>
      </c>
      <c r="C7672" s="428">
        <f t="shared" si="1077"/>
        <v>76.69</v>
      </c>
      <c r="D7672" s="425">
        <f t="shared" si="1072"/>
        <v>0.76690002940218671</v>
      </c>
      <c r="E7672" s="433">
        <f t="shared" si="1078"/>
        <v>76.69</v>
      </c>
      <c r="F7672" s="430">
        <f t="shared" si="1073"/>
        <v>0.76949469264847037</v>
      </c>
      <c r="G7672" s="439">
        <f t="shared" si="1079"/>
        <v>76.69</v>
      </c>
      <c r="H7672" s="435">
        <f t="shared" si="1074"/>
        <v>0.76949469264847037</v>
      </c>
      <c r="I7672" s="577">
        <f t="shared" si="1079"/>
        <v>76.69</v>
      </c>
      <c r="J7672" s="573">
        <f t="shared" si="1075"/>
        <v>1.1283153023239003</v>
      </c>
    </row>
    <row r="7673" spans="1:10" x14ac:dyDescent="0.25">
      <c r="A7673">
        <f t="shared" si="1076"/>
        <v>0.76700002935615963</v>
      </c>
      <c r="B7673" s="2">
        <f t="shared" si="1080"/>
        <v>76.700000000002333</v>
      </c>
      <c r="C7673" s="428">
        <f t="shared" si="1077"/>
        <v>76.7</v>
      </c>
      <c r="D7673" s="425">
        <f t="shared" si="1072"/>
        <v>0.76700002935613631</v>
      </c>
      <c r="E7673" s="433">
        <f t="shared" si="1078"/>
        <v>76.7</v>
      </c>
      <c r="F7673" s="430">
        <f t="shared" si="1073"/>
        <v>0.76959355778452254</v>
      </c>
      <c r="G7673" s="439">
        <f t="shared" si="1079"/>
        <v>76.7</v>
      </c>
      <c r="H7673" s="435">
        <f t="shared" si="1074"/>
        <v>0.76959355778452254</v>
      </c>
      <c r="I7673" s="577">
        <f t="shared" si="1079"/>
        <v>76.7</v>
      </c>
      <c r="J7673" s="573">
        <f t="shared" si="1075"/>
        <v>1.1284022406938923</v>
      </c>
    </row>
    <row r="7674" spans="1:10" x14ac:dyDescent="0.25">
      <c r="A7674">
        <f t="shared" si="1076"/>
        <v>0.76710002931018373</v>
      </c>
      <c r="B7674" s="2">
        <f t="shared" si="1080"/>
        <v>76.710000000002339</v>
      </c>
      <c r="C7674" s="428">
        <f t="shared" si="1077"/>
        <v>76.709999999999994</v>
      </c>
      <c r="D7674" s="425">
        <f t="shared" si="1072"/>
        <v>0.76710002931016019</v>
      </c>
      <c r="E7674" s="433">
        <f t="shared" si="1078"/>
        <v>76.709999999999994</v>
      </c>
      <c r="F7674" s="430">
        <f t="shared" si="1073"/>
        <v>0.76969242345900046</v>
      </c>
      <c r="G7674" s="439">
        <f t="shared" si="1079"/>
        <v>76.709999999999994</v>
      </c>
      <c r="H7674" s="435">
        <f t="shared" si="1074"/>
        <v>0.76969242345900046</v>
      </c>
      <c r="I7674" s="577">
        <f t="shared" si="1079"/>
        <v>76.709999999999994</v>
      </c>
      <c r="J7674" s="573">
        <f t="shared" si="1075"/>
        <v>1.1284891800079506</v>
      </c>
    </row>
    <row r="7675" spans="1:10" x14ac:dyDescent="0.25">
      <c r="A7675">
        <f t="shared" si="1076"/>
        <v>0.76720002926428199</v>
      </c>
      <c r="B7675" s="2">
        <f t="shared" si="1080"/>
        <v>76.720000000002344</v>
      </c>
      <c r="C7675" s="428">
        <f t="shared" si="1077"/>
        <v>76.72</v>
      </c>
      <c r="D7675" s="425">
        <f t="shared" si="1072"/>
        <v>0.76720002926425845</v>
      </c>
      <c r="E7675" s="433">
        <f t="shared" si="1078"/>
        <v>76.72</v>
      </c>
      <c r="F7675" s="430">
        <f t="shared" si="1073"/>
        <v>0.76979128967163202</v>
      </c>
      <c r="G7675" s="439">
        <f t="shared" si="1079"/>
        <v>76.72</v>
      </c>
      <c r="H7675" s="435">
        <f t="shared" si="1074"/>
        <v>0.76979128967163202</v>
      </c>
      <c r="I7675" s="577">
        <f t="shared" si="1079"/>
        <v>76.72</v>
      </c>
      <c r="J7675" s="573">
        <f t="shared" si="1075"/>
        <v>1.1285761202659728</v>
      </c>
    </row>
    <row r="7676" spans="1:10" x14ac:dyDescent="0.25">
      <c r="A7676">
        <f t="shared" si="1076"/>
        <v>0.76730002921845453</v>
      </c>
      <c r="B7676" s="2">
        <f t="shared" si="1080"/>
        <v>76.730000000002349</v>
      </c>
      <c r="C7676" s="428">
        <f t="shared" si="1077"/>
        <v>76.73</v>
      </c>
      <c r="D7676" s="425">
        <f t="shared" si="1072"/>
        <v>0.7673000292184311</v>
      </c>
      <c r="E7676" s="433">
        <f t="shared" si="1078"/>
        <v>76.73</v>
      </c>
      <c r="F7676" s="430">
        <f t="shared" si="1073"/>
        <v>0.76989015642214498</v>
      </c>
      <c r="G7676" s="439">
        <f t="shared" si="1079"/>
        <v>76.73</v>
      </c>
      <c r="H7676" s="435">
        <f t="shared" si="1074"/>
        <v>0.76989015642214498</v>
      </c>
      <c r="I7676" s="577">
        <f t="shared" si="1079"/>
        <v>76.73</v>
      </c>
      <c r="J7676" s="573">
        <f t="shared" si="1075"/>
        <v>1.1286630614678568</v>
      </c>
    </row>
    <row r="7677" spans="1:10" x14ac:dyDescent="0.25">
      <c r="A7677">
        <f t="shared" si="1076"/>
        <v>0.76740002917270111</v>
      </c>
      <c r="B7677" s="2">
        <f t="shared" si="1080"/>
        <v>76.740000000002354</v>
      </c>
      <c r="C7677" s="428">
        <f t="shared" si="1077"/>
        <v>76.739999999999995</v>
      </c>
      <c r="D7677" s="425">
        <f t="shared" si="1072"/>
        <v>0.76740002917267747</v>
      </c>
      <c r="E7677" s="433">
        <f t="shared" si="1078"/>
        <v>76.739999999999995</v>
      </c>
      <c r="F7677" s="430">
        <f t="shared" si="1073"/>
        <v>0.76998902371026712</v>
      </c>
      <c r="G7677" s="439">
        <f t="shared" si="1079"/>
        <v>76.739999999999995</v>
      </c>
      <c r="H7677" s="435">
        <f t="shared" si="1074"/>
        <v>0.76998902371026712</v>
      </c>
      <c r="I7677" s="577">
        <f t="shared" si="1079"/>
        <v>76.739999999999995</v>
      </c>
      <c r="J7677" s="573">
        <f t="shared" si="1075"/>
        <v>1.1287500036135001</v>
      </c>
    </row>
    <row r="7678" spans="1:10" x14ac:dyDescent="0.25">
      <c r="A7678">
        <f t="shared" si="1076"/>
        <v>0.76750002912702164</v>
      </c>
      <c r="B7678" s="2">
        <f t="shared" si="1080"/>
        <v>76.750000000002359</v>
      </c>
      <c r="C7678" s="428">
        <f t="shared" si="1077"/>
        <v>76.75</v>
      </c>
      <c r="D7678" s="425">
        <f t="shared" si="1072"/>
        <v>0.767500029126998</v>
      </c>
      <c r="E7678" s="433">
        <f t="shared" si="1078"/>
        <v>76.75</v>
      </c>
      <c r="F7678" s="430">
        <f t="shared" si="1073"/>
        <v>0.77008789153572699</v>
      </c>
      <c r="G7678" s="439">
        <f t="shared" si="1079"/>
        <v>76.75</v>
      </c>
      <c r="H7678" s="435">
        <f t="shared" si="1074"/>
        <v>0.77008789153572699</v>
      </c>
      <c r="I7678" s="577">
        <f t="shared" si="1079"/>
        <v>76.75</v>
      </c>
      <c r="J7678" s="573">
        <f t="shared" si="1075"/>
        <v>1.1288369467028003</v>
      </c>
    </row>
    <row r="7679" spans="1:10" x14ac:dyDescent="0.25">
      <c r="A7679">
        <f t="shared" si="1076"/>
        <v>0.767600029081416</v>
      </c>
      <c r="B7679" s="2">
        <f t="shared" si="1080"/>
        <v>76.760000000002364</v>
      </c>
      <c r="C7679" s="428">
        <f t="shared" si="1077"/>
        <v>76.760000000000005</v>
      </c>
      <c r="D7679" s="425">
        <f t="shared" si="1072"/>
        <v>0.76760002908139247</v>
      </c>
      <c r="E7679" s="433">
        <f t="shared" si="1078"/>
        <v>76.760000000000005</v>
      </c>
      <c r="F7679" s="430">
        <f t="shared" si="1073"/>
        <v>0.77018675989825247</v>
      </c>
      <c r="G7679" s="439">
        <f t="shared" si="1079"/>
        <v>76.760000000000005</v>
      </c>
      <c r="H7679" s="435">
        <f t="shared" si="1074"/>
        <v>0.77018675989825247</v>
      </c>
      <c r="I7679" s="577">
        <f t="shared" si="1079"/>
        <v>76.760000000000005</v>
      </c>
      <c r="J7679" s="573">
        <f t="shared" si="1075"/>
        <v>1.1289238907356556</v>
      </c>
    </row>
    <row r="7680" spans="1:10" x14ac:dyDescent="0.25">
      <c r="A7680">
        <f t="shared" si="1076"/>
        <v>0.76770002903588408</v>
      </c>
      <c r="B7680" s="2">
        <f t="shared" si="1080"/>
        <v>76.770000000002369</v>
      </c>
      <c r="C7680" s="428">
        <f t="shared" si="1077"/>
        <v>76.77</v>
      </c>
      <c r="D7680" s="425">
        <f t="shared" si="1072"/>
        <v>0.76770002903586043</v>
      </c>
      <c r="E7680" s="433">
        <f t="shared" si="1078"/>
        <v>76.77</v>
      </c>
      <c r="F7680" s="430">
        <f t="shared" si="1073"/>
        <v>0.77028562879757201</v>
      </c>
      <c r="G7680" s="439">
        <f t="shared" si="1079"/>
        <v>76.77</v>
      </c>
      <c r="H7680" s="435">
        <f t="shared" si="1074"/>
        <v>0.77028562879757201</v>
      </c>
      <c r="I7680" s="577">
        <f t="shared" si="1079"/>
        <v>76.77</v>
      </c>
      <c r="J7680" s="573">
        <f t="shared" si="1075"/>
        <v>1.1290108357119628</v>
      </c>
    </row>
    <row r="7681" spans="1:10" x14ac:dyDescent="0.25">
      <c r="A7681">
        <f t="shared" si="1076"/>
        <v>0.76780002899042565</v>
      </c>
      <c r="B7681" s="2">
        <f t="shared" si="1080"/>
        <v>76.780000000002374</v>
      </c>
      <c r="C7681" s="428">
        <f t="shared" si="1077"/>
        <v>76.78</v>
      </c>
      <c r="D7681" s="425">
        <f t="shared" si="1072"/>
        <v>0.76780002899040201</v>
      </c>
      <c r="E7681" s="433">
        <f t="shared" si="1078"/>
        <v>76.78</v>
      </c>
      <c r="F7681" s="430">
        <f t="shared" si="1073"/>
        <v>0.77038449823341426</v>
      </c>
      <c r="G7681" s="439">
        <f t="shared" si="1079"/>
        <v>76.78</v>
      </c>
      <c r="H7681" s="435">
        <f t="shared" si="1074"/>
        <v>0.77038449823341426</v>
      </c>
      <c r="I7681" s="577">
        <f t="shared" si="1079"/>
        <v>76.78</v>
      </c>
      <c r="J7681" s="573">
        <f t="shared" si="1075"/>
        <v>1.129097781631621</v>
      </c>
    </row>
    <row r="7682" spans="1:10" x14ac:dyDescent="0.25">
      <c r="A7682">
        <f t="shared" si="1076"/>
        <v>0.76790002894504095</v>
      </c>
      <c r="B7682" s="2">
        <f t="shared" si="1080"/>
        <v>76.790000000002379</v>
      </c>
      <c r="C7682" s="428">
        <f t="shared" si="1077"/>
        <v>76.790000000000006</v>
      </c>
      <c r="D7682" s="425">
        <f t="shared" si="1072"/>
        <v>0.76790002894501708</v>
      </c>
      <c r="E7682" s="433">
        <f t="shared" si="1078"/>
        <v>76.790000000000006</v>
      </c>
      <c r="F7682" s="430">
        <f t="shared" si="1073"/>
        <v>0.77048336820550811</v>
      </c>
      <c r="G7682" s="439">
        <f t="shared" si="1079"/>
        <v>76.790000000000006</v>
      </c>
      <c r="H7682" s="435">
        <f t="shared" si="1074"/>
        <v>0.77048336820550811</v>
      </c>
      <c r="I7682" s="577">
        <f t="shared" si="1079"/>
        <v>76.790000000000006</v>
      </c>
      <c r="J7682" s="573">
        <f t="shared" si="1075"/>
        <v>1.1291847284945264</v>
      </c>
    </row>
    <row r="7683" spans="1:10" x14ac:dyDescent="0.25">
      <c r="A7683">
        <f t="shared" si="1076"/>
        <v>0.76800002889972918</v>
      </c>
      <c r="B7683" s="2">
        <f t="shared" si="1080"/>
        <v>76.800000000002385</v>
      </c>
      <c r="C7683" s="428">
        <f t="shared" si="1077"/>
        <v>76.8</v>
      </c>
      <c r="D7683" s="425">
        <f t="shared" ref="D7683:D7746" si="1081">(((1+C7683/100)^D$2)*C7683/100)/(((1+C7683/100)^D$2)-1)</f>
        <v>0.76800002889970542</v>
      </c>
      <c r="E7683" s="433">
        <f t="shared" si="1078"/>
        <v>76.8</v>
      </c>
      <c r="F7683" s="430">
        <f t="shared" ref="F7683:F7746" si="1082">(((1+E7683/100)^F$2)*E7683/100)/(((1+E7683/100)^F$2)-1)</f>
        <v>0.77058223871358211</v>
      </c>
      <c r="G7683" s="439">
        <f t="shared" si="1079"/>
        <v>76.8</v>
      </c>
      <c r="H7683" s="435">
        <f t="shared" ref="H7683:H7746" si="1083">(((1+G7683/100)^H$2)*G7683/100)/(((1+G7683/100)^H$2)-1)</f>
        <v>0.77058223871358211</v>
      </c>
      <c r="I7683" s="577">
        <f t="shared" si="1079"/>
        <v>76.8</v>
      </c>
      <c r="J7683" s="573">
        <f t="shared" ref="J7683:J7746" si="1084">(((1+I7683/100)^J$2)*I7683/100)/(((1+I7683/100)^J$2)-1)</f>
        <v>1.1292716763005779</v>
      </c>
    </row>
    <row r="7684" spans="1:10" x14ac:dyDescent="0.25">
      <c r="A7684">
        <f t="shared" si="1076"/>
        <v>0.7681000288544908</v>
      </c>
      <c r="B7684" s="2">
        <f t="shared" si="1080"/>
        <v>76.81000000000239</v>
      </c>
      <c r="C7684" s="428">
        <f t="shared" si="1077"/>
        <v>76.81</v>
      </c>
      <c r="D7684" s="425">
        <f t="shared" si="1081"/>
        <v>0.76810002885446704</v>
      </c>
      <c r="E7684" s="433">
        <f t="shared" si="1078"/>
        <v>76.81</v>
      </c>
      <c r="F7684" s="430">
        <f t="shared" si="1082"/>
        <v>0.77068110975736526</v>
      </c>
      <c r="G7684" s="439">
        <f t="shared" si="1079"/>
        <v>76.81</v>
      </c>
      <c r="H7684" s="435">
        <f t="shared" si="1083"/>
        <v>0.77068110975736526</v>
      </c>
      <c r="I7684" s="577">
        <f t="shared" si="1079"/>
        <v>76.81</v>
      </c>
      <c r="J7684" s="573">
        <f t="shared" si="1084"/>
        <v>1.129358625049673</v>
      </c>
    </row>
    <row r="7685" spans="1:10" x14ac:dyDescent="0.25">
      <c r="A7685">
        <f t="shared" ref="A7685:A7748" si="1085">(((1+B7685/100)^A$2)*B7685/100)/(((1+B7685/100)^A$2)-1)</f>
        <v>0.7682000288093257</v>
      </c>
      <c r="B7685" s="2">
        <f t="shared" si="1080"/>
        <v>76.820000000002395</v>
      </c>
      <c r="C7685" s="428">
        <f t="shared" si="1077"/>
        <v>76.819999999999993</v>
      </c>
      <c r="D7685" s="425">
        <f t="shared" si="1081"/>
        <v>0.7682000288093016</v>
      </c>
      <c r="E7685" s="433">
        <f t="shared" si="1078"/>
        <v>76.819999999999993</v>
      </c>
      <c r="F7685" s="430">
        <f t="shared" si="1082"/>
        <v>0.77077998133658665</v>
      </c>
      <c r="G7685" s="439">
        <f t="shared" si="1079"/>
        <v>76.819999999999993</v>
      </c>
      <c r="H7685" s="435">
        <f t="shared" si="1083"/>
        <v>0.77077998133658665</v>
      </c>
      <c r="I7685" s="577">
        <f t="shared" si="1079"/>
        <v>76.819999999999993</v>
      </c>
      <c r="J7685" s="573">
        <f t="shared" si="1084"/>
        <v>1.1294455747417096</v>
      </c>
    </row>
    <row r="7686" spans="1:10" x14ac:dyDescent="0.25">
      <c r="A7686">
        <f t="shared" si="1085"/>
        <v>0.76830002876423331</v>
      </c>
      <c r="B7686" s="2">
        <f t="shared" si="1080"/>
        <v>76.8300000000024</v>
      </c>
      <c r="C7686" s="428">
        <f t="shared" ref="C7686:C7749" si="1086">ROUND(C7685+0.01,2)</f>
        <v>76.83</v>
      </c>
      <c r="D7686" s="425">
        <f t="shared" si="1081"/>
        <v>0.76830002876420944</v>
      </c>
      <c r="E7686" s="433">
        <f t="shared" ref="E7686:E7749" si="1087">ROUND(E7685+0.01,2)</f>
        <v>76.83</v>
      </c>
      <c r="F7686" s="430">
        <f t="shared" si="1082"/>
        <v>0.77087885345097584</v>
      </c>
      <c r="G7686" s="439">
        <f t="shared" ref="G7686:I7749" si="1088">ROUND(G7685+0.01,2)</f>
        <v>76.83</v>
      </c>
      <c r="H7686" s="435">
        <f t="shared" si="1083"/>
        <v>0.77087885345097584</v>
      </c>
      <c r="I7686" s="577">
        <f t="shared" si="1088"/>
        <v>76.83</v>
      </c>
      <c r="J7686" s="573">
        <f t="shared" si="1084"/>
        <v>1.1295325253765847</v>
      </c>
    </row>
    <row r="7687" spans="1:10" x14ac:dyDescent="0.25">
      <c r="A7687">
        <f t="shared" si="1085"/>
        <v>0.76840002871921387</v>
      </c>
      <c r="B7687" s="2">
        <f t="shared" si="1080"/>
        <v>76.840000000002405</v>
      </c>
      <c r="C7687" s="428">
        <f t="shared" si="1086"/>
        <v>76.84</v>
      </c>
      <c r="D7687" s="425">
        <f t="shared" si="1081"/>
        <v>0.76840002871918989</v>
      </c>
      <c r="E7687" s="433">
        <f t="shared" si="1087"/>
        <v>76.84</v>
      </c>
      <c r="F7687" s="430">
        <f t="shared" si="1082"/>
        <v>0.77097772610026216</v>
      </c>
      <c r="G7687" s="439">
        <f t="shared" si="1088"/>
        <v>76.84</v>
      </c>
      <c r="H7687" s="435">
        <f t="shared" si="1083"/>
        <v>0.77097772610026216</v>
      </c>
      <c r="I7687" s="577">
        <f t="shared" si="1088"/>
        <v>76.84</v>
      </c>
      <c r="J7687" s="573">
        <f t="shared" si="1084"/>
        <v>1.1296194769541974</v>
      </c>
    </row>
    <row r="7688" spans="1:10" x14ac:dyDescent="0.25">
      <c r="A7688">
        <f t="shared" si="1085"/>
        <v>0.76850002867426725</v>
      </c>
      <c r="B7688" s="2">
        <f t="shared" si="1080"/>
        <v>76.85000000000241</v>
      </c>
      <c r="C7688" s="428">
        <f t="shared" si="1086"/>
        <v>76.849999999999994</v>
      </c>
      <c r="D7688" s="425">
        <f t="shared" si="1081"/>
        <v>0.76850002867424305</v>
      </c>
      <c r="E7688" s="433">
        <f t="shared" si="1087"/>
        <v>76.849999999999994</v>
      </c>
      <c r="F7688" s="430">
        <f t="shared" si="1082"/>
        <v>0.77107659928417482</v>
      </c>
      <c r="G7688" s="439">
        <f t="shared" si="1088"/>
        <v>76.849999999999994</v>
      </c>
      <c r="H7688" s="435">
        <f t="shared" si="1083"/>
        <v>0.77107659928417482</v>
      </c>
      <c r="I7688" s="577">
        <f t="shared" si="1088"/>
        <v>76.849999999999994</v>
      </c>
      <c r="J7688" s="573">
        <f t="shared" si="1084"/>
        <v>1.1297064294744448</v>
      </c>
    </row>
    <row r="7689" spans="1:10" x14ac:dyDescent="0.25">
      <c r="A7689">
        <f t="shared" si="1085"/>
        <v>0.76860002862939314</v>
      </c>
      <c r="B7689" s="2">
        <f t="shared" si="1080"/>
        <v>76.860000000002415</v>
      </c>
      <c r="C7689" s="428">
        <f t="shared" si="1086"/>
        <v>76.86</v>
      </c>
      <c r="D7689" s="425">
        <f t="shared" si="1081"/>
        <v>0.76860002862936905</v>
      </c>
      <c r="E7689" s="433">
        <f t="shared" si="1087"/>
        <v>76.86</v>
      </c>
      <c r="F7689" s="430">
        <f t="shared" si="1082"/>
        <v>0.77117547300244393</v>
      </c>
      <c r="G7689" s="439">
        <f t="shared" si="1088"/>
        <v>76.86</v>
      </c>
      <c r="H7689" s="435">
        <f t="shared" si="1083"/>
        <v>0.77117547300244393</v>
      </c>
      <c r="I7689" s="577">
        <f t="shared" si="1088"/>
        <v>76.86</v>
      </c>
      <c r="J7689" s="573">
        <f t="shared" si="1084"/>
        <v>1.1297933829372246</v>
      </c>
    </row>
    <row r="7690" spans="1:10" x14ac:dyDescent="0.25">
      <c r="A7690">
        <f t="shared" si="1085"/>
        <v>0.76870002858459163</v>
      </c>
      <c r="B7690" s="2">
        <f t="shared" si="1080"/>
        <v>76.87000000000242</v>
      </c>
      <c r="C7690" s="428">
        <f t="shared" si="1086"/>
        <v>76.87</v>
      </c>
      <c r="D7690" s="425">
        <f t="shared" si="1081"/>
        <v>0.76870002858456732</v>
      </c>
      <c r="E7690" s="433">
        <f t="shared" si="1087"/>
        <v>76.87</v>
      </c>
      <c r="F7690" s="430">
        <f t="shared" si="1082"/>
        <v>0.77127434725479926</v>
      </c>
      <c r="G7690" s="439">
        <f t="shared" si="1088"/>
        <v>76.87</v>
      </c>
      <c r="H7690" s="435">
        <f t="shared" si="1083"/>
        <v>0.77127434725479926</v>
      </c>
      <c r="I7690" s="577">
        <f t="shared" si="1088"/>
        <v>76.87</v>
      </c>
      <c r="J7690" s="573">
        <f t="shared" si="1084"/>
        <v>1.1298803373424351</v>
      </c>
    </row>
    <row r="7691" spans="1:10" x14ac:dyDescent="0.25">
      <c r="A7691">
        <f t="shared" si="1085"/>
        <v>0.76880002853986229</v>
      </c>
      <c r="B7691" s="2">
        <f t="shared" si="1080"/>
        <v>76.880000000002426</v>
      </c>
      <c r="C7691" s="428">
        <f t="shared" si="1086"/>
        <v>76.88</v>
      </c>
      <c r="D7691" s="425">
        <f t="shared" si="1081"/>
        <v>0.76880002853983798</v>
      </c>
      <c r="E7691" s="433">
        <f t="shared" si="1087"/>
        <v>76.88</v>
      </c>
      <c r="F7691" s="430">
        <f t="shared" si="1082"/>
        <v>0.77137322204097047</v>
      </c>
      <c r="G7691" s="439">
        <f t="shared" si="1088"/>
        <v>76.88</v>
      </c>
      <c r="H7691" s="435">
        <f t="shared" si="1083"/>
        <v>0.77137322204097047</v>
      </c>
      <c r="I7691" s="577">
        <f t="shared" si="1088"/>
        <v>76.88</v>
      </c>
      <c r="J7691" s="573">
        <f t="shared" si="1084"/>
        <v>1.129967292689974</v>
      </c>
    </row>
    <row r="7692" spans="1:10" x14ac:dyDescent="0.25">
      <c r="A7692">
        <f t="shared" si="1085"/>
        <v>0.76890002849520522</v>
      </c>
      <c r="B7692" s="2">
        <f t="shared" si="1080"/>
        <v>76.890000000002431</v>
      </c>
      <c r="C7692" s="428">
        <f t="shared" si="1086"/>
        <v>76.89</v>
      </c>
      <c r="D7692" s="425">
        <f t="shared" si="1081"/>
        <v>0.76890002849518091</v>
      </c>
      <c r="E7692" s="433">
        <f t="shared" si="1087"/>
        <v>76.89</v>
      </c>
      <c r="F7692" s="430">
        <f t="shared" si="1082"/>
        <v>0.77147209736068811</v>
      </c>
      <c r="G7692" s="439">
        <f t="shared" si="1088"/>
        <v>76.89</v>
      </c>
      <c r="H7692" s="435">
        <f t="shared" si="1083"/>
        <v>0.77147209736068811</v>
      </c>
      <c r="I7692" s="577">
        <f t="shared" si="1088"/>
        <v>76.89</v>
      </c>
      <c r="J7692" s="573">
        <f t="shared" si="1084"/>
        <v>1.1300542489797392</v>
      </c>
    </row>
    <row r="7693" spans="1:10" x14ac:dyDescent="0.25">
      <c r="A7693">
        <f t="shared" si="1085"/>
        <v>0.76900002845062032</v>
      </c>
      <c r="B7693" s="2">
        <f t="shared" si="1080"/>
        <v>76.900000000002436</v>
      </c>
      <c r="C7693" s="428">
        <f t="shared" si="1086"/>
        <v>76.900000000000006</v>
      </c>
      <c r="D7693" s="425">
        <f t="shared" si="1081"/>
        <v>0.76900002845059612</v>
      </c>
      <c r="E7693" s="433">
        <f t="shared" si="1087"/>
        <v>76.900000000000006</v>
      </c>
      <c r="F7693" s="430">
        <f t="shared" si="1082"/>
        <v>0.77157097321368218</v>
      </c>
      <c r="G7693" s="439">
        <f t="shared" si="1088"/>
        <v>76.900000000000006</v>
      </c>
      <c r="H7693" s="435">
        <f t="shared" si="1083"/>
        <v>0.77157097321368218</v>
      </c>
      <c r="I7693" s="577">
        <f t="shared" si="1088"/>
        <v>76.900000000000006</v>
      </c>
      <c r="J7693" s="573">
        <f t="shared" si="1084"/>
        <v>1.1301412062116289</v>
      </c>
    </row>
    <row r="7694" spans="1:10" x14ac:dyDescent="0.25">
      <c r="A7694">
        <f t="shared" si="1085"/>
        <v>0.76910002840610747</v>
      </c>
      <c r="B7694" s="2">
        <f t="shared" si="1080"/>
        <v>76.910000000002441</v>
      </c>
      <c r="C7694" s="428">
        <f t="shared" si="1086"/>
        <v>76.91</v>
      </c>
      <c r="D7694" s="425">
        <f t="shared" si="1081"/>
        <v>0.76910002840608305</v>
      </c>
      <c r="E7694" s="433">
        <f t="shared" si="1087"/>
        <v>76.91</v>
      </c>
      <c r="F7694" s="430">
        <f t="shared" si="1082"/>
        <v>0.7716698495996831</v>
      </c>
      <c r="G7694" s="439">
        <f t="shared" si="1088"/>
        <v>76.91</v>
      </c>
      <c r="H7694" s="435">
        <f t="shared" si="1083"/>
        <v>0.7716698495996831</v>
      </c>
      <c r="I7694" s="577">
        <f t="shared" si="1088"/>
        <v>76.91</v>
      </c>
      <c r="J7694" s="573">
        <f t="shared" si="1084"/>
        <v>1.1302281643855403</v>
      </c>
    </row>
    <row r="7695" spans="1:10" x14ac:dyDescent="0.25">
      <c r="A7695">
        <f t="shared" si="1085"/>
        <v>0.76920002836166645</v>
      </c>
      <c r="B7695" s="2">
        <f t="shared" si="1080"/>
        <v>76.920000000002446</v>
      </c>
      <c r="C7695" s="428">
        <f t="shared" si="1086"/>
        <v>76.92</v>
      </c>
      <c r="D7695" s="425">
        <f t="shared" si="1081"/>
        <v>0.76920002836164192</v>
      </c>
      <c r="E7695" s="433">
        <f t="shared" si="1087"/>
        <v>76.92</v>
      </c>
      <c r="F7695" s="430">
        <f t="shared" si="1082"/>
        <v>0.77176872651842177</v>
      </c>
      <c r="G7695" s="439">
        <f t="shared" si="1088"/>
        <v>76.92</v>
      </c>
      <c r="H7695" s="435">
        <f t="shared" si="1083"/>
        <v>0.77176872651842177</v>
      </c>
      <c r="I7695" s="577">
        <f t="shared" si="1088"/>
        <v>76.92</v>
      </c>
      <c r="J7695" s="573">
        <f t="shared" si="1084"/>
        <v>1.1303151235013722</v>
      </c>
    </row>
    <row r="7696" spans="1:10" x14ac:dyDescent="0.25">
      <c r="A7696">
        <f t="shared" si="1085"/>
        <v>0.76930002831729727</v>
      </c>
      <c r="B7696" s="2">
        <f t="shared" si="1080"/>
        <v>76.930000000002451</v>
      </c>
      <c r="C7696" s="428">
        <f t="shared" si="1086"/>
        <v>76.930000000000007</v>
      </c>
      <c r="D7696" s="425">
        <f t="shared" si="1081"/>
        <v>0.76930002831727284</v>
      </c>
      <c r="E7696" s="433">
        <f t="shared" si="1087"/>
        <v>76.930000000000007</v>
      </c>
      <c r="F7696" s="430">
        <f t="shared" si="1082"/>
        <v>0.7718676039696285</v>
      </c>
      <c r="G7696" s="439">
        <f t="shared" si="1088"/>
        <v>76.930000000000007</v>
      </c>
      <c r="H7696" s="435">
        <f t="shared" si="1083"/>
        <v>0.7718676039696285</v>
      </c>
      <c r="I7696" s="577">
        <f t="shared" si="1088"/>
        <v>76.930000000000007</v>
      </c>
      <c r="J7696" s="573">
        <f t="shared" si="1084"/>
        <v>1.1304020835590221</v>
      </c>
    </row>
    <row r="7697" spans="1:10" x14ac:dyDescent="0.25">
      <c r="A7697">
        <f t="shared" si="1085"/>
        <v>0.76940002827299958</v>
      </c>
      <c r="B7697" s="2">
        <f t="shared" si="1080"/>
        <v>76.940000000002456</v>
      </c>
      <c r="C7697" s="428">
        <f t="shared" si="1086"/>
        <v>76.94</v>
      </c>
      <c r="D7697" s="425">
        <f t="shared" si="1081"/>
        <v>0.76940002827297505</v>
      </c>
      <c r="E7697" s="433">
        <f t="shared" si="1087"/>
        <v>76.94</v>
      </c>
      <c r="F7697" s="430">
        <f t="shared" si="1082"/>
        <v>0.77196648195303408</v>
      </c>
      <c r="G7697" s="439">
        <f t="shared" si="1088"/>
        <v>76.94</v>
      </c>
      <c r="H7697" s="435">
        <f t="shared" si="1083"/>
        <v>0.77196648195303408</v>
      </c>
      <c r="I7697" s="577">
        <f t="shared" si="1088"/>
        <v>76.94</v>
      </c>
      <c r="J7697" s="573">
        <f t="shared" si="1084"/>
        <v>1.1304890445583882</v>
      </c>
    </row>
    <row r="7698" spans="1:10" x14ac:dyDescent="0.25">
      <c r="A7698">
        <f t="shared" si="1085"/>
        <v>0.7695000282287735</v>
      </c>
      <c r="B7698" s="2">
        <f t="shared" si="1080"/>
        <v>76.950000000002461</v>
      </c>
      <c r="C7698" s="428">
        <f t="shared" si="1086"/>
        <v>76.95</v>
      </c>
      <c r="D7698" s="425">
        <f t="shared" si="1081"/>
        <v>0.76950002822874897</v>
      </c>
      <c r="E7698" s="433">
        <f t="shared" si="1087"/>
        <v>76.95</v>
      </c>
      <c r="F7698" s="430">
        <f t="shared" si="1082"/>
        <v>0.77206536046836982</v>
      </c>
      <c r="G7698" s="439">
        <f t="shared" si="1088"/>
        <v>76.95</v>
      </c>
      <c r="H7698" s="435">
        <f t="shared" si="1083"/>
        <v>0.77206536046836982</v>
      </c>
      <c r="I7698" s="577">
        <f t="shared" si="1088"/>
        <v>76.95</v>
      </c>
      <c r="J7698" s="573">
        <f t="shared" si="1084"/>
        <v>1.1305760064993682</v>
      </c>
    </row>
    <row r="7699" spans="1:10" x14ac:dyDescent="0.25">
      <c r="A7699">
        <f t="shared" si="1085"/>
        <v>0.76960002818461892</v>
      </c>
      <c r="B7699" s="2">
        <f t="shared" si="1080"/>
        <v>76.960000000002466</v>
      </c>
      <c r="C7699" s="428">
        <f t="shared" si="1086"/>
        <v>76.959999999999994</v>
      </c>
      <c r="D7699" s="425">
        <f t="shared" si="1081"/>
        <v>0.76960002818459416</v>
      </c>
      <c r="E7699" s="433">
        <f t="shared" si="1087"/>
        <v>76.959999999999994</v>
      </c>
      <c r="F7699" s="430">
        <f t="shared" si="1082"/>
        <v>0.77216423951536661</v>
      </c>
      <c r="G7699" s="439">
        <f t="shared" si="1088"/>
        <v>76.959999999999994</v>
      </c>
      <c r="H7699" s="435">
        <f t="shared" si="1083"/>
        <v>0.77216423951536661</v>
      </c>
      <c r="I7699" s="577">
        <f t="shared" si="1088"/>
        <v>76.959999999999994</v>
      </c>
      <c r="J7699" s="573">
        <f t="shared" si="1084"/>
        <v>1.13066296938186</v>
      </c>
    </row>
    <row r="7700" spans="1:10" x14ac:dyDescent="0.25">
      <c r="A7700">
        <f t="shared" si="1085"/>
        <v>0.76970002814053551</v>
      </c>
      <c r="B7700" s="2">
        <f t="shared" si="1080"/>
        <v>76.970000000002472</v>
      </c>
      <c r="C7700" s="428">
        <f t="shared" si="1086"/>
        <v>76.97</v>
      </c>
      <c r="D7700" s="425">
        <f t="shared" si="1081"/>
        <v>0.76970002814051075</v>
      </c>
      <c r="E7700" s="433">
        <f t="shared" si="1087"/>
        <v>76.97</v>
      </c>
      <c r="F7700" s="430">
        <f t="shared" si="1082"/>
        <v>0.77226311909375578</v>
      </c>
      <c r="G7700" s="439">
        <f t="shared" si="1088"/>
        <v>76.97</v>
      </c>
      <c r="H7700" s="435">
        <f t="shared" si="1083"/>
        <v>0.77226311909375578</v>
      </c>
      <c r="I7700" s="577">
        <f t="shared" si="1088"/>
        <v>76.97</v>
      </c>
      <c r="J7700" s="573">
        <f t="shared" si="1084"/>
        <v>1.1307499332057624</v>
      </c>
    </row>
    <row r="7701" spans="1:10" x14ac:dyDescent="0.25">
      <c r="A7701">
        <f t="shared" si="1085"/>
        <v>0.76980002809652326</v>
      </c>
      <c r="B7701" s="2">
        <f t="shared" si="1080"/>
        <v>76.980000000002477</v>
      </c>
      <c r="C7701" s="428">
        <f t="shared" si="1086"/>
        <v>76.98</v>
      </c>
      <c r="D7701" s="425">
        <f t="shared" si="1081"/>
        <v>0.7698000280964985</v>
      </c>
      <c r="E7701" s="433">
        <f t="shared" si="1087"/>
        <v>76.98</v>
      </c>
      <c r="F7701" s="430">
        <f t="shared" si="1082"/>
        <v>0.77236199920326887</v>
      </c>
      <c r="G7701" s="439">
        <f t="shared" si="1088"/>
        <v>76.98</v>
      </c>
      <c r="H7701" s="435">
        <f t="shared" si="1083"/>
        <v>0.77236199920326887</v>
      </c>
      <c r="I7701" s="577">
        <f t="shared" si="1088"/>
        <v>76.98</v>
      </c>
      <c r="J7701" s="573">
        <f t="shared" si="1084"/>
        <v>1.1308368979709726</v>
      </c>
    </row>
    <row r="7702" spans="1:10" x14ac:dyDescent="0.25">
      <c r="A7702">
        <f t="shared" si="1085"/>
        <v>0.76990002805258217</v>
      </c>
      <c r="B7702" s="2">
        <f t="shared" si="1080"/>
        <v>76.990000000002482</v>
      </c>
      <c r="C7702" s="428">
        <f t="shared" si="1086"/>
        <v>76.989999999999995</v>
      </c>
      <c r="D7702" s="425">
        <f t="shared" si="1081"/>
        <v>0.76990002805255719</v>
      </c>
      <c r="E7702" s="433">
        <f t="shared" si="1087"/>
        <v>76.989999999999995</v>
      </c>
      <c r="F7702" s="430">
        <f t="shared" si="1082"/>
        <v>0.77246087984363732</v>
      </c>
      <c r="G7702" s="439">
        <f t="shared" si="1088"/>
        <v>76.989999999999995</v>
      </c>
      <c r="H7702" s="435">
        <f t="shared" si="1083"/>
        <v>0.77246087984363732</v>
      </c>
      <c r="I7702" s="577">
        <f t="shared" si="1088"/>
        <v>76.989999999999995</v>
      </c>
      <c r="J7702" s="573">
        <f t="shared" si="1084"/>
        <v>1.1309238636773893</v>
      </c>
    </row>
    <row r="7703" spans="1:10" x14ac:dyDescent="0.25">
      <c r="A7703">
        <f t="shared" si="1085"/>
        <v>0.77000002800871192</v>
      </c>
      <c r="B7703" s="2">
        <f t="shared" si="1080"/>
        <v>77.000000000002487</v>
      </c>
      <c r="C7703" s="428">
        <f t="shared" si="1086"/>
        <v>77</v>
      </c>
      <c r="D7703" s="425">
        <f t="shared" si="1081"/>
        <v>0.77000002800868705</v>
      </c>
      <c r="E7703" s="433">
        <f t="shared" si="1087"/>
        <v>77</v>
      </c>
      <c r="F7703" s="430">
        <f t="shared" si="1082"/>
        <v>0.77255976101459278</v>
      </c>
      <c r="G7703" s="439">
        <f t="shared" si="1088"/>
        <v>77</v>
      </c>
      <c r="H7703" s="435">
        <f t="shared" si="1083"/>
        <v>0.77255976101459278</v>
      </c>
      <c r="I7703" s="577">
        <f t="shared" si="1088"/>
        <v>77</v>
      </c>
      <c r="J7703" s="573">
        <f t="shared" si="1084"/>
        <v>1.1310108303249098</v>
      </c>
    </row>
    <row r="7704" spans="1:10" x14ac:dyDescent="0.25">
      <c r="A7704">
        <f t="shared" si="1085"/>
        <v>0.7701000279649125</v>
      </c>
      <c r="B7704" s="2">
        <f t="shared" si="1080"/>
        <v>77.010000000002492</v>
      </c>
      <c r="C7704" s="428">
        <f t="shared" si="1086"/>
        <v>77.010000000000005</v>
      </c>
      <c r="D7704" s="425">
        <f t="shared" si="1081"/>
        <v>0.77010002796488763</v>
      </c>
      <c r="E7704" s="433">
        <f t="shared" si="1087"/>
        <v>77.010000000000005</v>
      </c>
      <c r="F7704" s="430">
        <f t="shared" si="1082"/>
        <v>0.77265864271586715</v>
      </c>
      <c r="G7704" s="439">
        <f t="shared" si="1088"/>
        <v>77.010000000000005</v>
      </c>
      <c r="H7704" s="435">
        <f t="shared" si="1083"/>
        <v>0.77265864271586715</v>
      </c>
      <c r="I7704" s="577">
        <f t="shared" si="1088"/>
        <v>77.010000000000005</v>
      </c>
      <c r="J7704" s="573">
        <f t="shared" si="1084"/>
        <v>1.1310977979134327</v>
      </c>
    </row>
    <row r="7705" spans="1:10" x14ac:dyDescent="0.25">
      <c r="A7705">
        <f t="shared" si="1085"/>
        <v>0.77020002792118369</v>
      </c>
      <c r="B7705" s="2">
        <f t="shared" si="1080"/>
        <v>77.020000000002497</v>
      </c>
      <c r="C7705" s="428">
        <f t="shared" si="1086"/>
        <v>77.02</v>
      </c>
      <c r="D7705" s="425">
        <f t="shared" si="1081"/>
        <v>0.7702000279211586</v>
      </c>
      <c r="E7705" s="433">
        <f t="shared" si="1087"/>
        <v>77.02</v>
      </c>
      <c r="F7705" s="430">
        <f t="shared" si="1082"/>
        <v>0.7727575249471923</v>
      </c>
      <c r="G7705" s="439">
        <f t="shared" si="1088"/>
        <v>77.02</v>
      </c>
      <c r="H7705" s="435">
        <f t="shared" si="1083"/>
        <v>0.7727575249471923</v>
      </c>
      <c r="I7705" s="577">
        <f t="shared" si="1088"/>
        <v>77.02</v>
      </c>
      <c r="J7705" s="573">
        <f t="shared" si="1084"/>
        <v>1.131184766442856</v>
      </c>
    </row>
    <row r="7706" spans="1:10" x14ac:dyDescent="0.25">
      <c r="A7706">
        <f t="shared" si="1085"/>
        <v>0.77030002787752561</v>
      </c>
      <c r="B7706" s="2">
        <f t="shared" si="1080"/>
        <v>77.030000000002502</v>
      </c>
      <c r="C7706" s="428">
        <f t="shared" si="1086"/>
        <v>77.03</v>
      </c>
      <c r="D7706" s="425">
        <f t="shared" si="1081"/>
        <v>0.77030002787750063</v>
      </c>
      <c r="E7706" s="433">
        <f t="shared" si="1087"/>
        <v>77.03</v>
      </c>
      <c r="F7706" s="430">
        <f t="shared" si="1082"/>
        <v>0.77285640770830055</v>
      </c>
      <c r="G7706" s="439">
        <f t="shared" si="1088"/>
        <v>77.03</v>
      </c>
      <c r="H7706" s="435">
        <f t="shared" si="1083"/>
        <v>0.77285640770830055</v>
      </c>
      <c r="I7706" s="577">
        <f t="shared" si="1088"/>
        <v>77.03</v>
      </c>
      <c r="J7706" s="573">
        <f t="shared" si="1084"/>
        <v>1.1312717359130779</v>
      </c>
    </row>
    <row r="7707" spans="1:10" x14ac:dyDescent="0.25">
      <c r="A7707">
        <f t="shared" si="1085"/>
        <v>0.77040002783393779</v>
      </c>
      <c r="B7707" s="2">
        <f t="shared" si="1080"/>
        <v>77.040000000002507</v>
      </c>
      <c r="C7707" s="428">
        <f t="shared" si="1086"/>
        <v>77.040000000000006</v>
      </c>
      <c r="D7707" s="425">
        <f t="shared" si="1081"/>
        <v>0.77040002783391281</v>
      </c>
      <c r="E7707" s="433">
        <f t="shared" si="1087"/>
        <v>77.040000000000006</v>
      </c>
      <c r="F7707" s="430">
        <f t="shared" si="1082"/>
        <v>0.77295529099892402</v>
      </c>
      <c r="G7707" s="439">
        <f t="shared" si="1088"/>
        <v>77.040000000000006</v>
      </c>
      <c r="H7707" s="435">
        <f t="shared" si="1083"/>
        <v>0.77295529099892402</v>
      </c>
      <c r="I7707" s="577">
        <f t="shared" si="1088"/>
        <v>77.040000000000006</v>
      </c>
      <c r="J7707" s="573">
        <f t="shared" si="1084"/>
        <v>1.1313587063239967</v>
      </c>
    </row>
    <row r="7708" spans="1:10" x14ac:dyDescent="0.25">
      <c r="A7708">
        <f t="shared" si="1085"/>
        <v>0.77050002779042048</v>
      </c>
      <c r="B7708" s="2">
        <f t="shared" si="1080"/>
        <v>77.050000000002512</v>
      </c>
      <c r="C7708" s="428">
        <f t="shared" si="1086"/>
        <v>77.05</v>
      </c>
      <c r="D7708" s="425">
        <f t="shared" si="1081"/>
        <v>0.77050002779039539</v>
      </c>
      <c r="E7708" s="433">
        <f t="shared" si="1087"/>
        <v>77.05</v>
      </c>
      <c r="F7708" s="430">
        <f t="shared" si="1082"/>
        <v>0.77305417481879501</v>
      </c>
      <c r="G7708" s="439">
        <f t="shared" si="1088"/>
        <v>77.05</v>
      </c>
      <c r="H7708" s="435">
        <f t="shared" si="1083"/>
        <v>0.77305417481879501</v>
      </c>
      <c r="I7708" s="577">
        <f t="shared" si="1088"/>
        <v>77.05</v>
      </c>
      <c r="J7708" s="573">
        <f t="shared" si="1084"/>
        <v>1.1314456776755097</v>
      </c>
    </row>
    <row r="7709" spans="1:10" x14ac:dyDescent="0.25">
      <c r="A7709">
        <f t="shared" si="1085"/>
        <v>0.77060002774697334</v>
      </c>
      <c r="B7709" s="2">
        <f t="shared" si="1080"/>
        <v>77.060000000002518</v>
      </c>
      <c r="C7709" s="428">
        <f t="shared" si="1086"/>
        <v>77.06</v>
      </c>
      <c r="D7709" s="425">
        <f t="shared" si="1081"/>
        <v>0.77060002774694825</v>
      </c>
      <c r="E7709" s="433">
        <f t="shared" si="1087"/>
        <v>77.06</v>
      </c>
      <c r="F7709" s="430">
        <f t="shared" si="1082"/>
        <v>0.77315305916764621</v>
      </c>
      <c r="G7709" s="439">
        <f t="shared" si="1088"/>
        <v>77.06</v>
      </c>
      <c r="H7709" s="435">
        <f t="shared" si="1083"/>
        <v>0.77315305916764621</v>
      </c>
      <c r="I7709" s="577">
        <f t="shared" si="1088"/>
        <v>77.06</v>
      </c>
      <c r="J7709" s="573">
        <f t="shared" si="1084"/>
        <v>1.131532649967516</v>
      </c>
    </row>
    <row r="7710" spans="1:10" x14ac:dyDescent="0.25">
      <c r="A7710">
        <f t="shared" si="1085"/>
        <v>0.77070002770359636</v>
      </c>
      <c r="B7710" s="2">
        <f t="shared" si="1080"/>
        <v>77.070000000002523</v>
      </c>
      <c r="C7710" s="428">
        <f t="shared" si="1086"/>
        <v>77.069999999999993</v>
      </c>
      <c r="D7710" s="425">
        <f t="shared" si="1081"/>
        <v>0.77070002770357116</v>
      </c>
      <c r="E7710" s="433">
        <f t="shared" si="1087"/>
        <v>77.069999999999993</v>
      </c>
      <c r="F7710" s="430">
        <f t="shared" si="1082"/>
        <v>0.77325194404521025</v>
      </c>
      <c r="G7710" s="439">
        <f t="shared" si="1088"/>
        <v>77.069999999999993</v>
      </c>
      <c r="H7710" s="435">
        <f t="shared" si="1083"/>
        <v>0.77325194404521025</v>
      </c>
      <c r="I7710" s="577">
        <f t="shared" si="1088"/>
        <v>77.069999999999993</v>
      </c>
      <c r="J7710" s="573">
        <f t="shared" si="1084"/>
        <v>1.1316196231999134</v>
      </c>
    </row>
    <row r="7711" spans="1:10" x14ac:dyDescent="0.25">
      <c r="A7711">
        <f t="shared" si="1085"/>
        <v>0.77080002766028932</v>
      </c>
      <c r="B7711" s="2">
        <f t="shared" si="1080"/>
        <v>77.080000000002528</v>
      </c>
      <c r="C7711" s="428">
        <f t="shared" si="1086"/>
        <v>77.08</v>
      </c>
      <c r="D7711" s="425">
        <f t="shared" si="1081"/>
        <v>0.77080002766026401</v>
      </c>
      <c r="E7711" s="433">
        <f t="shared" si="1087"/>
        <v>77.08</v>
      </c>
      <c r="F7711" s="430">
        <f t="shared" si="1082"/>
        <v>0.77335082945122013</v>
      </c>
      <c r="G7711" s="439">
        <f t="shared" si="1088"/>
        <v>77.08</v>
      </c>
      <c r="H7711" s="435">
        <f t="shared" si="1083"/>
        <v>0.77335082945122013</v>
      </c>
      <c r="I7711" s="577">
        <f t="shared" si="1088"/>
        <v>77.08</v>
      </c>
      <c r="J7711" s="573">
        <f t="shared" si="1084"/>
        <v>1.1317065973725999</v>
      </c>
    </row>
    <row r="7712" spans="1:10" x14ac:dyDescent="0.25">
      <c r="A7712">
        <f t="shared" si="1085"/>
        <v>0.77090002761705223</v>
      </c>
      <c r="B7712" s="2">
        <f t="shared" ref="B7712:B7775" si="1089">B7711+0.01</f>
        <v>77.090000000002533</v>
      </c>
      <c r="C7712" s="428">
        <f t="shared" si="1086"/>
        <v>77.09</v>
      </c>
      <c r="D7712" s="425">
        <f t="shared" si="1081"/>
        <v>0.77090002761702692</v>
      </c>
      <c r="E7712" s="433">
        <f t="shared" si="1087"/>
        <v>77.09</v>
      </c>
      <c r="F7712" s="430">
        <f t="shared" si="1082"/>
        <v>0.77344971538540874</v>
      </c>
      <c r="G7712" s="439">
        <f t="shared" si="1088"/>
        <v>77.09</v>
      </c>
      <c r="H7712" s="435">
        <f t="shared" si="1083"/>
        <v>0.77344971538540874</v>
      </c>
      <c r="I7712" s="577">
        <f t="shared" si="1088"/>
        <v>77.09</v>
      </c>
      <c r="J7712" s="573">
        <f t="shared" si="1084"/>
        <v>1.131793572485474</v>
      </c>
    </row>
    <row r="7713" spans="1:10" x14ac:dyDescent="0.25">
      <c r="A7713">
        <f t="shared" si="1085"/>
        <v>0.77100002757388475</v>
      </c>
      <c r="B7713" s="2">
        <f t="shared" si="1089"/>
        <v>77.100000000002538</v>
      </c>
      <c r="C7713" s="428">
        <f t="shared" si="1086"/>
        <v>77.099999999999994</v>
      </c>
      <c r="D7713" s="425">
        <f t="shared" si="1081"/>
        <v>0.77100002757385944</v>
      </c>
      <c r="E7713" s="433">
        <f t="shared" si="1087"/>
        <v>77.099999999999994</v>
      </c>
      <c r="F7713" s="430">
        <f t="shared" si="1082"/>
        <v>0.77354860184750884</v>
      </c>
      <c r="G7713" s="439">
        <f t="shared" si="1088"/>
        <v>77.099999999999994</v>
      </c>
      <c r="H7713" s="435">
        <f t="shared" si="1083"/>
        <v>0.77354860184750884</v>
      </c>
      <c r="I7713" s="577">
        <f t="shared" si="1088"/>
        <v>77.099999999999994</v>
      </c>
      <c r="J7713" s="573">
        <f t="shared" si="1084"/>
        <v>1.1318805485384338</v>
      </c>
    </row>
    <row r="7714" spans="1:10" x14ac:dyDescent="0.25">
      <c r="A7714">
        <f t="shared" si="1085"/>
        <v>0.7711000275307871</v>
      </c>
      <c r="B7714" s="2">
        <f t="shared" si="1089"/>
        <v>77.110000000002543</v>
      </c>
      <c r="C7714" s="428">
        <f t="shared" si="1086"/>
        <v>77.11</v>
      </c>
      <c r="D7714" s="425">
        <f t="shared" si="1081"/>
        <v>0.77110002753076179</v>
      </c>
      <c r="E7714" s="433">
        <f t="shared" si="1087"/>
        <v>77.11</v>
      </c>
      <c r="F7714" s="430">
        <f t="shared" si="1082"/>
        <v>0.7736474888372542</v>
      </c>
      <c r="G7714" s="439">
        <f t="shared" si="1088"/>
        <v>77.11</v>
      </c>
      <c r="H7714" s="435">
        <f t="shared" si="1083"/>
        <v>0.7736474888372542</v>
      </c>
      <c r="I7714" s="577">
        <f t="shared" si="1088"/>
        <v>77.11</v>
      </c>
      <c r="J7714" s="573">
        <f t="shared" si="1084"/>
        <v>1.1319675255313775</v>
      </c>
    </row>
    <row r="7715" spans="1:10" x14ac:dyDescent="0.25">
      <c r="A7715">
        <f t="shared" si="1085"/>
        <v>0.77120002748775884</v>
      </c>
      <c r="B7715" s="2">
        <f t="shared" si="1089"/>
        <v>77.120000000002548</v>
      </c>
      <c r="C7715" s="428">
        <f t="shared" si="1086"/>
        <v>77.12</v>
      </c>
      <c r="D7715" s="425">
        <f t="shared" si="1081"/>
        <v>0.77120002748773342</v>
      </c>
      <c r="E7715" s="433">
        <f t="shared" si="1087"/>
        <v>77.12</v>
      </c>
      <c r="F7715" s="430">
        <f t="shared" si="1082"/>
        <v>0.77374637635437793</v>
      </c>
      <c r="G7715" s="439">
        <f t="shared" si="1088"/>
        <v>77.12</v>
      </c>
      <c r="H7715" s="435">
        <f t="shared" si="1083"/>
        <v>0.77374637635437793</v>
      </c>
      <c r="I7715" s="577">
        <f t="shared" si="1088"/>
        <v>77.12</v>
      </c>
      <c r="J7715" s="573">
        <f t="shared" si="1084"/>
        <v>1.1320545034642033</v>
      </c>
    </row>
    <row r="7716" spans="1:10" x14ac:dyDescent="0.25">
      <c r="A7716">
        <f t="shared" si="1085"/>
        <v>0.77130002744480008</v>
      </c>
      <c r="B7716" s="2">
        <f t="shared" si="1089"/>
        <v>77.130000000002553</v>
      </c>
      <c r="C7716" s="428">
        <f t="shared" si="1086"/>
        <v>77.13</v>
      </c>
      <c r="D7716" s="425">
        <f t="shared" si="1081"/>
        <v>0.77130002744477455</v>
      </c>
      <c r="E7716" s="433">
        <f t="shared" si="1087"/>
        <v>77.13</v>
      </c>
      <c r="F7716" s="430">
        <f t="shared" si="1082"/>
        <v>0.77384526439861334</v>
      </c>
      <c r="G7716" s="439">
        <f t="shared" si="1088"/>
        <v>77.13</v>
      </c>
      <c r="H7716" s="435">
        <f t="shared" si="1083"/>
        <v>0.77384526439861334</v>
      </c>
      <c r="I7716" s="577">
        <f t="shared" si="1088"/>
        <v>77.13</v>
      </c>
      <c r="J7716" s="573">
        <f t="shared" si="1084"/>
        <v>1.1321414823368092</v>
      </c>
    </row>
    <row r="7717" spans="1:10" x14ac:dyDescent="0.25">
      <c r="A7717">
        <f t="shared" si="1085"/>
        <v>0.77140002740191049</v>
      </c>
      <c r="B7717" s="2">
        <f t="shared" si="1089"/>
        <v>77.140000000002559</v>
      </c>
      <c r="C7717" s="428">
        <f t="shared" si="1086"/>
        <v>77.14</v>
      </c>
      <c r="D7717" s="425">
        <f t="shared" si="1081"/>
        <v>0.77140002740188496</v>
      </c>
      <c r="E7717" s="433">
        <f t="shared" si="1087"/>
        <v>77.14</v>
      </c>
      <c r="F7717" s="430">
        <f t="shared" si="1082"/>
        <v>0.77394415296969477</v>
      </c>
      <c r="G7717" s="439">
        <f t="shared" si="1088"/>
        <v>77.14</v>
      </c>
      <c r="H7717" s="435">
        <f t="shared" si="1083"/>
        <v>0.77394415296969477</v>
      </c>
      <c r="I7717" s="577">
        <f t="shared" si="1088"/>
        <v>77.14</v>
      </c>
      <c r="J7717" s="573">
        <f t="shared" si="1084"/>
        <v>1.1322284621490943</v>
      </c>
    </row>
    <row r="7718" spans="1:10" x14ac:dyDescent="0.25">
      <c r="A7718">
        <f t="shared" si="1085"/>
        <v>0.77150002735909029</v>
      </c>
      <c r="B7718" s="2">
        <f t="shared" si="1089"/>
        <v>77.150000000002564</v>
      </c>
      <c r="C7718" s="428">
        <f t="shared" si="1086"/>
        <v>77.150000000000006</v>
      </c>
      <c r="D7718" s="425">
        <f t="shared" si="1081"/>
        <v>0.77150002735906476</v>
      </c>
      <c r="E7718" s="433">
        <f t="shared" si="1087"/>
        <v>77.150000000000006</v>
      </c>
      <c r="F7718" s="430">
        <f t="shared" si="1082"/>
        <v>0.77404304206735541</v>
      </c>
      <c r="G7718" s="439">
        <f t="shared" si="1088"/>
        <v>77.150000000000006</v>
      </c>
      <c r="H7718" s="435">
        <f t="shared" si="1083"/>
        <v>0.77404304206735541</v>
      </c>
      <c r="I7718" s="577">
        <f t="shared" si="1088"/>
        <v>77.150000000000006</v>
      </c>
      <c r="J7718" s="573">
        <f t="shared" si="1084"/>
        <v>1.1323154429009561</v>
      </c>
    </row>
    <row r="7719" spans="1:10" x14ac:dyDescent="0.25">
      <c r="A7719">
        <f t="shared" si="1085"/>
        <v>0.77160002731633892</v>
      </c>
      <c r="B7719" s="2">
        <f t="shared" si="1089"/>
        <v>77.160000000002569</v>
      </c>
      <c r="C7719" s="428">
        <f t="shared" si="1086"/>
        <v>77.16</v>
      </c>
      <c r="D7719" s="425">
        <f t="shared" si="1081"/>
        <v>0.77160002731631339</v>
      </c>
      <c r="E7719" s="433">
        <f t="shared" si="1087"/>
        <v>77.16</v>
      </c>
      <c r="F7719" s="430">
        <f t="shared" si="1082"/>
        <v>0.77414193169132939</v>
      </c>
      <c r="G7719" s="439">
        <f t="shared" si="1088"/>
        <v>77.16</v>
      </c>
      <c r="H7719" s="435">
        <f t="shared" si="1083"/>
        <v>0.77414193169132939</v>
      </c>
      <c r="I7719" s="577">
        <f t="shared" si="1088"/>
        <v>77.16</v>
      </c>
      <c r="J7719" s="573">
        <f t="shared" si="1084"/>
        <v>1.1324024245922932</v>
      </c>
    </row>
    <row r="7720" spans="1:10" x14ac:dyDescent="0.25">
      <c r="A7720">
        <f t="shared" si="1085"/>
        <v>0.77170002727365683</v>
      </c>
      <c r="B7720" s="2">
        <f t="shared" si="1089"/>
        <v>77.170000000002574</v>
      </c>
      <c r="C7720" s="428">
        <f t="shared" si="1086"/>
        <v>77.17</v>
      </c>
      <c r="D7720" s="425">
        <f t="shared" si="1081"/>
        <v>0.77170002727363107</v>
      </c>
      <c r="E7720" s="433">
        <f t="shared" si="1087"/>
        <v>77.17</v>
      </c>
      <c r="F7720" s="430">
        <f t="shared" si="1082"/>
        <v>0.7742408218413509</v>
      </c>
      <c r="G7720" s="439">
        <f t="shared" si="1088"/>
        <v>77.17</v>
      </c>
      <c r="H7720" s="435">
        <f t="shared" si="1083"/>
        <v>0.7742408218413509</v>
      </c>
      <c r="I7720" s="577">
        <f t="shared" si="1088"/>
        <v>77.17</v>
      </c>
      <c r="J7720" s="573">
        <f t="shared" si="1084"/>
        <v>1.1324894072230041</v>
      </c>
    </row>
    <row r="7721" spans="1:10" x14ac:dyDescent="0.25">
      <c r="A7721">
        <f t="shared" si="1085"/>
        <v>0.77180002723104324</v>
      </c>
      <c r="B7721" s="2">
        <f t="shared" si="1089"/>
        <v>77.180000000002579</v>
      </c>
      <c r="C7721" s="428">
        <f t="shared" si="1086"/>
        <v>77.180000000000007</v>
      </c>
      <c r="D7721" s="425">
        <f t="shared" si="1081"/>
        <v>0.77180002723101759</v>
      </c>
      <c r="E7721" s="433">
        <f t="shared" si="1087"/>
        <v>77.180000000000007</v>
      </c>
      <c r="F7721" s="430">
        <f t="shared" si="1082"/>
        <v>0.77433971251715417</v>
      </c>
      <c r="G7721" s="439">
        <f t="shared" si="1088"/>
        <v>77.180000000000007</v>
      </c>
      <c r="H7721" s="435">
        <f t="shared" si="1083"/>
        <v>0.77433971251715417</v>
      </c>
      <c r="I7721" s="577">
        <f t="shared" si="1088"/>
        <v>77.180000000000007</v>
      </c>
      <c r="J7721" s="573">
        <f t="shared" si="1084"/>
        <v>1.1325763907929864</v>
      </c>
    </row>
    <row r="7722" spans="1:10" x14ac:dyDescent="0.25">
      <c r="A7722">
        <f t="shared" si="1085"/>
        <v>0.77190002718849848</v>
      </c>
      <c r="B7722" s="2">
        <f t="shared" si="1089"/>
        <v>77.190000000002584</v>
      </c>
      <c r="C7722" s="428">
        <f t="shared" si="1086"/>
        <v>77.19</v>
      </c>
      <c r="D7722" s="425">
        <f t="shared" si="1081"/>
        <v>0.77190002718847273</v>
      </c>
      <c r="E7722" s="433">
        <f t="shared" si="1087"/>
        <v>77.19</v>
      </c>
      <c r="F7722" s="430">
        <f t="shared" si="1082"/>
        <v>0.77443860371847328</v>
      </c>
      <c r="G7722" s="439">
        <f t="shared" si="1088"/>
        <v>77.19</v>
      </c>
      <c r="H7722" s="435">
        <f t="shared" si="1083"/>
        <v>0.77443860371847328</v>
      </c>
      <c r="I7722" s="577">
        <f t="shared" si="1088"/>
        <v>77.19</v>
      </c>
      <c r="J7722" s="573">
        <f t="shared" si="1084"/>
        <v>1.1326633753021393</v>
      </c>
    </row>
    <row r="7723" spans="1:10" x14ac:dyDescent="0.25">
      <c r="A7723">
        <f t="shared" si="1085"/>
        <v>0.77200002714602245</v>
      </c>
      <c r="B7723" s="2">
        <f t="shared" si="1089"/>
        <v>77.200000000002589</v>
      </c>
      <c r="C7723" s="428">
        <f t="shared" si="1086"/>
        <v>77.2</v>
      </c>
      <c r="D7723" s="425">
        <f t="shared" si="1081"/>
        <v>0.77200002714599647</v>
      </c>
      <c r="E7723" s="433">
        <f t="shared" si="1087"/>
        <v>77.2</v>
      </c>
      <c r="F7723" s="430">
        <f t="shared" si="1082"/>
        <v>0.77453749544504324</v>
      </c>
      <c r="G7723" s="439">
        <f t="shared" si="1088"/>
        <v>77.2</v>
      </c>
      <c r="H7723" s="435">
        <f t="shared" si="1083"/>
        <v>0.77453749544504324</v>
      </c>
      <c r="I7723" s="577">
        <f t="shared" si="1088"/>
        <v>77.2</v>
      </c>
      <c r="J7723" s="573">
        <f t="shared" si="1084"/>
        <v>1.1327503607503608</v>
      </c>
    </row>
    <row r="7724" spans="1:10" x14ac:dyDescent="0.25">
      <c r="A7724">
        <f t="shared" si="1085"/>
        <v>0.77210002710361481</v>
      </c>
      <c r="B7724" s="2">
        <f t="shared" si="1089"/>
        <v>77.210000000002594</v>
      </c>
      <c r="C7724" s="428">
        <f t="shared" si="1086"/>
        <v>77.209999999999994</v>
      </c>
      <c r="D7724" s="425">
        <f t="shared" si="1081"/>
        <v>0.77210002710358872</v>
      </c>
      <c r="E7724" s="433">
        <f t="shared" si="1087"/>
        <v>77.209999999999994</v>
      </c>
      <c r="F7724" s="430">
        <f t="shared" si="1082"/>
        <v>0.77463638769659826</v>
      </c>
      <c r="G7724" s="439">
        <f t="shared" si="1088"/>
        <v>77.209999999999994</v>
      </c>
      <c r="H7724" s="435">
        <f t="shared" si="1083"/>
        <v>0.77463638769659826</v>
      </c>
      <c r="I7724" s="577">
        <f t="shared" si="1088"/>
        <v>77.209999999999994</v>
      </c>
      <c r="J7724" s="573">
        <f t="shared" si="1084"/>
        <v>1.132837347137549</v>
      </c>
    </row>
    <row r="7725" spans="1:10" x14ac:dyDescent="0.25">
      <c r="A7725">
        <f t="shared" si="1085"/>
        <v>0.77220002706127555</v>
      </c>
      <c r="B7725" s="2">
        <f t="shared" si="1089"/>
        <v>77.220000000002599</v>
      </c>
      <c r="C7725" s="428">
        <f t="shared" si="1086"/>
        <v>77.22</v>
      </c>
      <c r="D7725" s="425">
        <f t="shared" si="1081"/>
        <v>0.77220002706124957</v>
      </c>
      <c r="E7725" s="433">
        <f t="shared" si="1087"/>
        <v>77.22</v>
      </c>
      <c r="F7725" s="430">
        <f t="shared" si="1082"/>
        <v>0.77473528047287343</v>
      </c>
      <c r="G7725" s="439">
        <f t="shared" si="1088"/>
        <v>77.22</v>
      </c>
      <c r="H7725" s="435">
        <f t="shared" si="1083"/>
        <v>0.77473528047287343</v>
      </c>
      <c r="I7725" s="577">
        <f t="shared" si="1088"/>
        <v>77.22</v>
      </c>
      <c r="J7725" s="573">
        <f t="shared" si="1084"/>
        <v>1.1329243344636029</v>
      </c>
    </row>
    <row r="7726" spans="1:10" x14ac:dyDescent="0.25">
      <c r="A7726">
        <f t="shared" si="1085"/>
        <v>0.77230002701900446</v>
      </c>
      <c r="B7726" s="2">
        <f t="shared" si="1089"/>
        <v>77.230000000002605</v>
      </c>
      <c r="C7726" s="428">
        <f t="shared" si="1086"/>
        <v>77.23</v>
      </c>
      <c r="D7726" s="425">
        <f t="shared" si="1081"/>
        <v>0.7723000270189786</v>
      </c>
      <c r="E7726" s="433">
        <f t="shared" si="1087"/>
        <v>77.23</v>
      </c>
      <c r="F7726" s="430">
        <f t="shared" si="1082"/>
        <v>0.77483417377360375</v>
      </c>
      <c r="G7726" s="439">
        <f t="shared" si="1088"/>
        <v>77.23</v>
      </c>
      <c r="H7726" s="435">
        <f t="shared" si="1083"/>
        <v>0.77483417377360375</v>
      </c>
      <c r="I7726" s="577">
        <f t="shared" si="1088"/>
        <v>77.23</v>
      </c>
      <c r="J7726" s="573">
        <f t="shared" si="1084"/>
        <v>1.1330113227284206</v>
      </c>
    </row>
    <row r="7727" spans="1:10" x14ac:dyDescent="0.25">
      <c r="A7727">
        <f t="shared" si="1085"/>
        <v>0.77240002697680166</v>
      </c>
      <c r="B7727" s="2">
        <f t="shared" si="1089"/>
        <v>77.24000000000261</v>
      </c>
      <c r="C7727" s="428">
        <f t="shared" si="1086"/>
        <v>77.239999999999995</v>
      </c>
      <c r="D7727" s="425">
        <f t="shared" si="1081"/>
        <v>0.77240002697677557</v>
      </c>
      <c r="E7727" s="433">
        <f t="shared" si="1087"/>
        <v>77.239999999999995</v>
      </c>
      <c r="F7727" s="430">
        <f t="shared" si="1082"/>
        <v>0.77493306759852387</v>
      </c>
      <c r="G7727" s="439">
        <f t="shared" si="1088"/>
        <v>77.239999999999995</v>
      </c>
      <c r="H7727" s="435">
        <f t="shared" si="1083"/>
        <v>0.77493306759852387</v>
      </c>
      <c r="I7727" s="577">
        <f t="shared" si="1088"/>
        <v>77.239999999999995</v>
      </c>
      <c r="J7727" s="573">
        <f t="shared" si="1084"/>
        <v>1.1330983119319002</v>
      </c>
    </row>
    <row r="7728" spans="1:10" x14ac:dyDescent="0.25">
      <c r="A7728">
        <f t="shared" si="1085"/>
        <v>0.77250002693466679</v>
      </c>
      <c r="B7728" s="2">
        <f t="shared" si="1089"/>
        <v>77.250000000002615</v>
      </c>
      <c r="C7728" s="428">
        <f t="shared" si="1086"/>
        <v>77.25</v>
      </c>
      <c r="D7728" s="425">
        <f t="shared" si="1081"/>
        <v>0.77250002693464082</v>
      </c>
      <c r="E7728" s="433">
        <f t="shared" si="1087"/>
        <v>77.25</v>
      </c>
      <c r="F7728" s="430">
        <f t="shared" si="1082"/>
        <v>0.77503196194736934</v>
      </c>
      <c r="G7728" s="439">
        <f t="shared" si="1088"/>
        <v>77.25</v>
      </c>
      <c r="H7728" s="435">
        <f t="shared" si="1083"/>
        <v>0.77503196194736934</v>
      </c>
      <c r="I7728" s="577">
        <f t="shared" si="1088"/>
        <v>77.25</v>
      </c>
      <c r="J7728" s="573">
        <f t="shared" si="1084"/>
        <v>1.1331853020739406</v>
      </c>
    </row>
    <row r="7729" spans="1:10" x14ac:dyDescent="0.25">
      <c r="A7729">
        <f t="shared" si="1085"/>
        <v>0.7726000268926001</v>
      </c>
      <c r="B7729" s="2">
        <f t="shared" si="1089"/>
        <v>77.26000000000262</v>
      </c>
      <c r="C7729" s="428">
        <f t="shared" si="1086"/>
        <v>77.260000000000005</v>
      </c>
      <c r="D7729" s="425">
        <f t="shared" si="1081"/>
        <v>0.7726000268925739</v>
      </c>
      <c r="E7729" s="433">
        <f t="shared" si="1087"/>
        <v>77.260000000000005</v>
      </c>
      <c r="F7729" s="430">
        <f t="shared" si="1082"/>
        <v>0.77513085681987559</v>
      </c>
      <c r="G7729" s="439">
        <f t="shared" si="1088"/>
        <v>77.260000000000005</v>
      </c>
      <c r="H7729" s="435">
        <f t="shared" si="1083"/>
        <v>0.77513085681987559</v>
      </c>
      <c r="I7729" s="577">
        <f t="shared" si="1088"/>
        <v>77.260000000000005</v>
      </c>
      <c r="J7729" s="573">
        <f t="shared" si="1084"/>
        <v>1.1332722931544399</v>
      </c>
    </row>
    <row r="7730" spans="1:10" x14ac:dyDescent="0.25">
      <c r="A7730">
        <f t="shared" si="1085"/>
        <v>0.77270002685060091</v>
      </c>
      <c r="B7730" s="2">
        <f t="shared" si="1089"/>
        <v>77.270000000002625</v>
      </c>
      <c r="C7730" s="428">
        <f t="shared" si="1086"/>
        <v>77.27</v>
      </c>
      <c r="D7730" s="425">
        <f t="shared" si="1081"/>
        <v>0.77270002685057471</v>
      </c>
      <c r="E7730" s="433">
        <f t="shared" si="1087"/>
        <v>77.27</v>
      </c>
      <c r="F7730" s="430">
        <f t="shared" si="1082"/>
        <v>0.77522975221577772</v>
      </c>
      <c r="G7730" s="439">
        <f t="shared" si="1088"/>
        <v>77.27</v>
      </c>
      <c r="H7730" s="435">
        <f t="shared" si="1083"/>
        <v>0.77522975221577772</v>
      </c>
      <c r="I7730" s="577">
        <f t="shared" si="1088"/>
        <v>77.27</v>
      </c>
      <c r="J7730" s="573">
        <f t="shared" si="1084"/>
        <v>1.1333592851732968</v>
      </c>
    </row>
    <row r="7731" spans="1:10" x14ac:dyDescent="0.25">
      <c r="A7731">
        <f t="shared" si="1085"/>
        <v>0.77280002680866955</v>
      </c>
      <c r="B7731" s="2">
        <f t="shared" si="1089"/>
        <v>77.28000000000263</v>
      </c>
      <c r="C7731" s="428">
        <f t="shared" si="1086"/>
        <v>77.28</v>
      </c>
      <c r="D7731" s="425">
        <f t="shared" si="1081"/>
        <v>0.77280002680864335</v>
      </c>
      <c r="E7731" s="433">
        <f t="shared" si="1087"/>
        <v>77.28</v>
      </c>
      <c r="F7731" s="430">
        <f t="shared" si="1082"/>
        <v>0.77532864813481173</v>
      </c>
      <c r="G7731" s="439">
        <f t="shared" si="1088"/>
        <v>77.28</v>
      </c>
      <c r="H7731" s="435">
        <f t="shared" si="1083"/>
        <v>0.77532864813481173</v>
      </c>
      <c r="I7731" s="577">
        <f t="shared" si="1088"/>
        <v>77.28</v>
      </c>
      <c r="J7731" s="573">
        <f t="shared" si="1084"/>
        <v>1.1334462781304098</v>
      </c>
    </row>
    <row r="7732" spans="1:10" x14ac:dyDescent="0.25">
      <c r="A7732">
        <f t="shared" si="1085"/>
        <v>0.77290002676680591</v>
      </c>
      <c r="B7732" s="2">
        <f t="shared" si="1089"/>
        <v>77.290000000002635</v>
      </c>
      <c r="C7732" s="428">
        <f t="shared" si="1086"/>
        <v>77.290000000000006</v>
      </c>
      <c r="D7732" s="425">
        <f t="shared" si="1081"/>
        <v>0.77290002676677971</v>
      </c>
      <c r="E7732" s="433">
        <f t="shared" si="1087"/>
        <v>77.290000000000006</v>
      </c>
      <c r="F7732" s="430">
        <f t="shared" si="1082"/>
        <v>0.77542754457671337</v>
      </c>
      <c r="G7732" s="439">
        <f t="shared" si="1088"/>
        <v>77.290000000000006</v>
      </c>
      <c r="H7732" s="435">
        <f t="shared" si="1083"/>
        <v>0.77542754457671337</v>
      </c>
      <c r="I7732" s="577">
        <f t="shared" si="1088"/>
        <v>77.290000000000006</v>
      </c>
      <c r="J7732" s="573">
        <f t="shared" si="1084"/>
        <v>1.1335332720256774</v>
      </c>
    </row>
    <row r="7733" spans="1:10" x14ac:dyDescent="0.25">
      <c r="A7733">
        <f t="shared" si="1085"/>
        <v>0.77300002672500956</v>
      </c>
      <c r="B7733" s="2">
        <f t="shared" si="1089"/>
        <v>77.30000000000264</v>
      </c>
      <c r="C7733" s="428">
        <f t="shared" si="1086"/>
        <v>77.3</v>
      </c>
      <c r="D7733" s="425">
        <f t="shared" si="1081"/>
        <v>0.77300002672498325</v>
      </c>
      <c r="E7733" s="433">
        <f t="shared" si="1087"/>
        <v>77.3</v>
      </c>
      <c r="F7733" s="430">
        <f t="shared" si="1082"/>
        <v>0.77552644154121819</v>
      </c>
      <c r="G7733" s="439">
        <f t="shared" si="1088"/>
        <v>77.3</v>
      </c>
      <c r="H7733" s="435">
        <f t="shared" si="1083"/>
        <v>0.77552644154121819</v>
      </c>
      <c r="I7733" s="577">
        <f t="shared" si="1088"/>
        <v>77.3</v>
      </c>
      <c r="J7733" s="573">
        <f t="shared" si="1084"/>
        <v>1.1336202668589974</v>
      </c>
    </row>
    <row r="7734" spans="1:10" x14ac:dyDescent="0.25">
      <c r="A7734">
        <f t="shared" si="1085"/>
        <v>0.77310002668328071</v>
      </c>
      <c r="B7734" s="2">
        <f t="shared" si="1089"/>
        <v>77.310000000002645</v>
      </c>
      <c r="C7734" s="428">
        <f t="shared" si="1086"/>
        <v>77.31</v>
      </c>
      <c r="D7734" s="425">
        <f t="shared" si="1081"/>
        <v>0.77310002668325417</v>
      </c>
      <c r="E7734" s="433">
        <f t="shared" si="1087"/>
        <v>77.31</v>
      </c>
      <c r="F7734" s="430">
        <f t="shared" si="1082"/>
        <v>0.77562533902806263</v>
      </c>
      <c r="G7734" s="439">
        <f t="shared" si="1088"/>
        <v>77.31</v>
      </c>
      <c r="H7734" s="435">
        <f t="shared" si="1083"/>
        <v>0.77562533902806263</v>
      </c>
      <c r="I7734" s="577">
        <f t="shared" si="1088"/>
        <v>77.31</v>
      </c>
      <c r="J7734" s="573">
        <f t="shared" si="1084"/>
        <v>1.1337072626302693</v>
      </c>
    </row>
    <row r="7735" spans="1:10" x14ac:dyDescent="0.25">
      <c r="A7735">
        <f t="shared" si="1085"/>
        <v>0.77320002664161913</v>
      </c>
      <c r="B7735" s="2">
        <f t="shared" si="1089"/>
        <v>77.320000000002651</v>
      </c>
      <c r="C7735" s="428">
        <f t="shared" si="1086"/>
        <v>77.319999999999993</v>
      </c>
      <c r="D7735" s="425">
        <f t="shared" si="1081"/>
        <v>0.77320002664159238</v>
      </c>
      <c r="E7735" s="433">
        <f t="shared" si="1087"/>
        <v>77.319999999999993</v>
      </c>
      <c r="F7735" s="430">
        <f t="shared" si="1082"/>
        <v>0.77572423703698279</v>
      </c>
      <c r="G7735" s="439">
        <f t="shared" si="1088"/>
        <v>77.319999999999993</v>
      </c>
      <c r="H7735" s="435">
        <f t="shared" si="1083"/>
        <v>0.77572423703698279</v>
      </c>
      <c r="I7735" s="577">
        <f t="shared" si="1088"/>
        <v>77.319999999999993</v>
      </c>
      <c r="J7735" s="573">
        <f t="shared" si="1084"/>
        <v>1.1337942593393913</v>
      </c>
    </row>
    <row r="7736" spans="1:10" x14ac:dyDescent="0.25">
      <c r="A7736">
        <f t="shared" si="1085"/>
        <v>0.7733000266000245</v>
      </c>
      <c r="B7736" s="2">
        <f t="shared" si="1089"/>
        <v>77.330000000002656</v>
      </c>
      <c r="C7736" s="428">
        <f t="shared" si="1086"/>
        <v>77.33</v>
      </c>
      <c r="D7736" s="425">
        <f t="shared" si="1081"/>
        <v>0.77330002659999797</v>
      </c>
      <c r="E7736" s="433">
        <f t="shared" si="1087"/>
        <v>77.33</v>
      </c>
      <c r="F7736" s="430">
        <f t="shared" si="1082"/>
        <v>0.77582313556771509</v>
      </c>
      <c r="G7736" s="439">
        <f t="shared" si="1088"/>
        <v>77.33</v>
      </c>
      <c r="H7736" s="435">
        <f t="shared" si="1083"/>
        <v>0.77582313556771509</v>
      </c>
      <c r="I7736" s="577">
        <f t="shared" si="1088"/>
        <v>77.33</v>
      </c>
      <c r="J7736" s="573">
        <f t="shared" si="1084"/>
        <v>1.1338812569862617</v>
      </c>
    </row>
    <row r="7737" spans="1:10" x14ac:dyDescent="0.25">
      <c r="A7737">
        <f t="shared" si="1085"/>
        <v>0.77340002655849704</v>
      </c>
      <c r="B7737" s="2">
        <f t="shared" si="1089"/>
        <v>77.340000000002661</v>
      </c>
      <c r="C7737" s="428">
        <f t="shared" si="1086"/>
        <v>77.34</v>
      </c>
      <c r="D7737" s="425">
        <f t="shared" si="1081"/>
        <v>0.7734000265584704</v>
      </c>
      <c r="E7737" s="433">
        <f t="shared" si="1087"/>
        <v>77.34</v>
      </c>
      <c r="F7737" s="430">
        <f t="shared" si="1082"/>
        <v>0.77592203461999587</v>
      </c>
      <c r="G7737" s="439">
        <f t="shared" si="1088"/>
        <v>77.34</v>
      </c>
      <c r="H7737" s="435">
        <f t="shared" si="1083"/>
        <v>0.77592203461999587</v>
      </c>
      <c r="I7737" s="577">
        <f t="shared" si="1088"/>
        <v>77.34</v>
      </c>
      <c r="J7737" s="573">
        <f t="shared" si="1084"/>
        <v>1.1339682555707797</v>
      </c>
    </row>
    <row r="7738" spans="1:10" x14ac:dyDescent="0.25">
      <c r="A7738">
        <f t="shared" si="1085"/>
        <v>0.77350002651703642</v>
      </c>
      <c r="B7738" s="2">
        <f t="shared" si="1089"/>
        <v>77.350000000002666</v>
      </c>
      <c r="C7738" s="428">
        <f t="shared" si="1086"/>
        <v>77.349999999999994</v>
      </c>
      <c r="D7738" s="425">
        <f t="shared" si="1081"/>
        <v>0.77350002651700966</v>
      </c>
      <c r="E7738" s="433">
        <f t="shared" si="1087"/>
        <v>77.349999999999994</v>
      </c>
      <c r="F7738" s="430">
        <f t="shared" si="1082"/>
        <v>0.77602093419356155</v>
      </c>
      <c r="G7738" s="439">
        <f t="shared" si="1088"/>
        <v>77.349999999999994</v>
      </c>
      <c r="H7738" s="435">
        <f t="shared" si="1083"/>
        <v>0.77602093419356155</v>
      </c>
      <c r="I7738" s="577">
        <f t="shared" si="1088"/>
        <v>77.349999999999994</v>
      </c>
      <c r="J7738" s="573">
        <f t="shared" si="1084"/>
        <v>1.1340552550928429</v>
      </c>
    </row>
    <row r="7739" spans="1:10" x14ac:dyDescent="0.25">
      <c r="A7739">
        <f t="shared" si="1085"/>
        <v>0.77360002647564263</v>
      </c>
      <c r="B7739" s="2">
        <f t="shared" si="1089"/>
        <v>77.360000000002671</v>
      </c>
      <c r="C7739" s="428">
        <f t="shared" si="1086"/>
        <v>77.36</v>
      </c>
      <c r="D7739" s="425">
        <f t="shared" si="1081"/>
        <v>0.77360002647561588</v>
      </c>
      <c r="E7739" s="433">
        <f t="shared" si="1087"/>
        <v>77.36</v>
      </c>
      <c r="F7739" s="430">
        <f t="shared" si="1082"/>
        <v>0.77611983428814935</v>
      </c>
      <c r="G7739" s="439">
        <f t="shared" si="1088"/>
        <v>77.36</v>
      </c>
      <c r="H7739" s="435">
        <f t="shared" si="1083"/>
        <v>0.77611983428814935</v>
      </c>
      <c r="I7739" s="577">
        <f t="shared" si="1088"/>
        <v>77.36</v>
      </c>
      <c r="J7739" s="573">
        <f t="shared" si="1084"/>
        <v>1.1341422555523508</v>
      </c>
    </row>
    <row r="7740" spans="1:10" x14ac:dyDescent="0.25">
      <c r="A7740">
        <f t="shared" si="1085"/>
        <v>0.77370002643431557</v>
      </c>
      <c r="B7740" s="2">
        <f t="shared" si="1089"/>
        <v>77.370000000002676</v>
      </c>
      <c r="C7740" s="428">
        <f t="shared" si="1086"/>
        <v>77.37</v>
      </c>
      <c r="D7740" s="425">
        <f t="shared" si="1081"/>
        <v>0.77370002643428903</v>
      </c>
      <c r="E7740" s="433">
        <f t="shared" si="1087"/>
        <v>77.37</v>
      </c>
      <c r="F7740" s="430">
        <f t="shared" si="1082"/>
        <v>0.7762187349034958</v>
      </c>
      <c r="G7740" s="439">
        <f t="shared" si="1088"/>
        <v>77.37</v>
      </c>
      <c r="H7740" s="435">
        <f t="shared" si="1083"/>
        <v>0.7762187349034958</v>
      </c>
      <c r="I7740" s="577">
        <f t="shared" si="1088"/>
        <v>77.37</v>
      </c>
      <c r="J7740" s="573">
        <f t="shared" si="1084"/>
        <v>1.1342292569492014</v>
      </c>
    </row>
    <row r="7741" spans="1:10" x14ac:dyDescent="0.25">
      <c r="A7741">
        <f t="shared" si="1085"/>
        <v>0.77380002639305512</v>
      </c>
      <c r="B7741" s="2">
        <f t="shared" si="1089"/>
        <v>77.380000000002681</v>
      </c>
      <c r="C7741" s="428">
        <f t="shared" si="1086"/>
        <v>77.38</v>
      </c>
      <c r="D7741" s="425">
        <f t="shared" si="1081"/>
        <v>0.77380002639302825</v>
      </c>
      <c r="E7741" s="433">
        <f t="shared" si="1087"/>
        <v>77.38</v>
      </c>
      <c r="F7741" s="430">
        <f t="shared" si="1082"/>
        <v>0.7763176360393379</v>
      </c>
      <c r="G7741" s="439">
        <f t="shared" si="1088"/>
        <v>77.38</v>
      </c>
      <c r="H7741" s="435">
        <f t="shared" si="1083"/>
        <v>0.7763176360393379</v>
      </c>
      <c r="I7741" s="577">
        <f t="shared" si="1088"/>
        <v>77.38</v>
      </c>
      <c r="J7741" s="573">
        <f t="shared" si="1084"/>
        <v>1.1343162592832938</v>
      </c>
    </row>
    <row r="7742" spans="1:10" x14ac:dyDescent="0.25">
      <c r="A7742">
        <f t="shared" si="1085"/>
        <v>0.77390002635186117</v>
      </c>
      <c r="B7742" s="2">
        <f t="shared" si="1089"/>
        <v>77.390000000002686</v>
      </c>
      <c r="C7742" s="428">
        <f t="shared" si="1086"/>
        <v>77.39</v>
      </c>
      <c r="D7742" s="425">
        <f t="shared" si="1081"/>
        <v>0.77390002635183419</v>
      </c>
      <c r="E7742" s="433">
        <f t="shared" si="1087"/>
        <v>77.39</v>
      </c>
      <c r="F7742" s="430">
        <f t="shared" si="1082"/>
        <v>0.77641653769541319</v>
      </c>
      <c r="G7742" s="439">
        <f t="shared" si="1088"/>
        <v>77.39</v>
      </c>
      <c r="H7742" s="435">
        <f t="shared" si="1083"/>
        <v>0.77641653769541319</v>
      </c>
      <c r="I7742" s="577">
        <f t="shared" si="1088"/>
        <v>77.39</v>
      </c>
      <c r="J7742" s="573">
        <f t="shared" si="1084"/>
        <v>1.1344032625545262</v>
      </c>
    </row>
    <row r="7743" spans="1:10" x14ac:dyDescent="0.25">
      <c r="A7743">
        <f t="shared" si="1085"/>
        <v>0.77400002631073339</v>
      </c>
      <c r="B7743" s="2">
        <f t="shared" si="1089"/>
        <v>77.400000000002692</v>
      </c>
      <c r="C7743" s="428">
        <f t="shared" si="1086"/>
        <v>77.400000000000006</v>
      </c>
      <c r="D7743" s="425">
        <f t="shared" si="1081"/>
        <v>0.77400002631070663</v>
      </c>
      <c r="E7743" s="433">
        <f t="shared" si="1087"/>
        <v>77.400000000000006</v>
      </c>
      <c r="F7743" s="430">
        <f t="shared" si="1082"/>
        <v>0.77651543987145866</v>
      </c>
      <c r="G7743" s="439">
        <f t="shared" si="1088"/>
        <v>77.400000000000006</v>
      </c>
      <c r="H7743" s="435">
        <f t="shared" si="1083"/>
        <v>0.77651543987145866</v>
      </c>
      <c r="I7743" s="577">
        <f t="shared" si="1088"/>
        <v>77.400000000000006</v>
      </c>
      <c r="J7743" s="573">
        <f t="shared" si="1084"/>
        <v>1.1344902667627974</v>
      </c>
    </row>
    <row r="7744" spans="1:10" x14ac:dyDescent="0.25">
      <c r="A7744">
        <f t="shared" si="1085"/>
        <v>0.77410002626967223</v>
      </c>
      <c r="B7744" s="2">
        <f t="shared" si="1089"/>
        <v>77.410000000002697</v>
      </c>
      <c r="C7744" s="428">
        <f t="shared" si="1086"/>
        <v>77.41</v>
      </c>
      <c r="D7744" s="425">
        <f t="shared" si="1081"/>
        <v>0.77410002626964503</v>
      </c>
      <c r="E7744" s="433">
        <f t="shared" si="1087"/>
        <v>77.41</v>
      </c>
      <c r="F7744" s="430">
        <f t="shared" si="1082"/>
        <v>0.77661434256721174</v>
      </c>
      <c r="G7744" s="439">
        <f t="shared" si="1088"/>
        <v>77.41</v>
      </c>
      <c r="H7744" s="435">
        <f t="shared" si="1083"/>
        <v>0.77661434256721174</v>
      </c>
      <c r="I7744" s="577">
        <f t="shared" si="1088"/>
        <v>77.41</v>
      </c>
      <c r="J7744" s="573">
        <f t="shared" si="1084"/>
        <v>1.1345772719080061</v>
      </c>
    </row>
    <row r="7745" spans="1:10" x14ac:dyDescent="0.25">
      <c r="A7745">
        <f t="shared" si="1085"/>
        <v>0.77420002622867679</v>
      </c>
      <c r="B7745" s="2">
        <f t="shared" si="1089"/>
        <v>77.420000000002702</v>
      </c>
      <c r="C7745" s="428">
        <f t="shared" si="1086"/>
        <v>77.42</v>
      </c>
      <c r="D7745" s="425">
        <f t="shared" si="1081"/>
        <v>0.77420002622864981</v>
      </c>
      <c r="E7745" s="433">
        <f t="shared" si="1087"/>
        <v>77.42</v>
      </c>
      <c r="F7745" s="430">
        <f t="shared" si="1082"/>
        <v>0.7767132457824103</v>
      </c>
      <c r="G7745" s="439">
        <f t="shared" si="1088"/>
        <v>77.42</v>
      </c>
      <c r="H7745" s="435">
        <f t="shared" si="1083"/>
        <v>0.7767132457824103</v>
      </c>
      <c r="I7745" s="577">
        <f t="shared" si="1088"/>
        <v>77.42</v>
      </c>
      <c r="J7745" s="573">
        <f t="shared" si="1084"/>
        <v>1.1346642779900511</v>
      </c>
    </row>
    <row r="7746" spans="1:10" x14ac:dyDescent="0.25">
      <c r="A7746">
        <f t="shared" si="1085"/>
        <v>0.77430002618774763</v>
      </c>
      <c r="B7746" s="2">
        <f t="shared" si="1089"/>
        <v>77.430000000002707</v>
      </c>
      <c r="C7746" s="428">
        <f t="shared" si="1086"/>
        <v>77.430000000000007</v>
      </c>
      <c r="D7746" s="425">
        <f t="shared" si="1081"/>
        <v>0.77430002618772065</v>
      </c>
      <c r="E7746" s="433">
        <f t="shared" si="1087"/>
        <v>77.430000000000007</v>
      </c>
      <c r="F7746" s="430">
        <f t="shared" si="1082"/>
        <v>0.77681214951679178</v>
      </c>
      <c r="G7746" s="439">
        <f t="shared" si="1088"/>
        <v>77.430000000000007</v>
      </c>
      <c r="H7746" s="435">
        <f t="shared" si="1083"/>
        <v>0.77681214951679178</v>
      </c>
      <c r="I7746" s="577">
        <f t="shared" si="1088"/>
        <v>77.430000000000007</v>
      </c>
      <c r="J7746" s="573">
        <f t="shared" si="1084"/>
        <v>1.1347512850088308</v>
      </c>
    </row>
    <row r="7747" spans="1:10" x14ac:dyDescent="0.25">
      <c r="A7747">
        <f t="shared" si="1085"/>
        <v>0.77440002614688441</v>
      </c>
      <c r="B7747" s="2">
        <f t="shared" si="1089"/>
        <v>77.440000000002712</v>
      </c>
      <c r="C7747" s="428">
        <f t="shared" si="1086"/>
        <v>77.44</v>
      </c>
      <c r="D7747" s="425">
        <f t="shared" ref="D7747:D7810" si="1090">(((1+C7747/100)^D$2)*C7747/100)/(((1+C7747/100)^D$2)-1)</f>
        <v>0.77440002614685721</v>
      </c>
      <c r="E7747" s="433">
        <f t="shared" si="1087"/>
        <v>77.44</v>
      </c>
      <c r="F7747" s="430">
        <f t="shared" ref="F7747:F7810" si="1091">(((1+E7747/100)^F$2)*E7747/100)/(((1+E7747/100)^F$2)-1)</f>
        <v>0.77691105377009395</v>
      </c>
      <c r="G7747" s="439">
        <f t="shared" si="1088"/>
        <v>77.44</v>
      </c>
      <c r="H7747" s="435">
        <f t="shared" ref="H7747:H7810" si="1092">(((1+G7747/100)^H$2)*G7747/100)/(((1+G7747/100)^H$2)-1)</f>
        <v>0.77691105377009395</v>
      </c>
      <c r="I7747" s="577">
        <f t="shared" si="1088"/>
        <v>77.44</v>
      </c>
      <c r="J7747" s="573">
        <f t="shared" ref="J7747:J7810" si="1093">(((1+I7747/100)^J$2)*I7747/100)/(((1+I7747/100)^J$2)-1)</f>
        <v>1.1348382929642444</v>
      </c>
    </row>
    <row r="7748" spans="1:10" x14ac:dyDescent="0.25">
      <c r="A7748">
        <f t="shared" si="1085"/>
        <v>0.77450002610608681</v>
      </c>
      <c r="B7748" s="2">
        <f t="shared" si="1089"/>
        <v>77.450000000002717</v>
      </c>
      <c r="C7748" s="428">
        <f t="shared" si="1086"/>
        <v>77.45</v>
      </c>
      <c r="D7748" s="425">
        <f t="shared" si="1090"/>
        <v>0.77450002610605972</v>
      </c>
      <c r="E7748" s="433">
        <f t="shared" si="1087"/>
        <v>77.45</v>
      </c>
      <c r="F7748" s="430">
        <f t="shared" si="1091"/>
        <v>0.77700995854205523</v>
      </c>
      <c r="G7748" s="439">
        <f t="shared" si="1088"/>
        <v>77.45</v>
      </c>
      <c r="H7748" s="435">
        <f t="shared" si="1092"/>
        <v>0.77700995854205523</v>
      </c>
      <c r="I7748" s="577">
        <f t="shared" si="1088"/>
        <v>77.45</v>
      </c>
      <c r="J7748" s="573">
        <f t="shared" si="1093"/>
        <v>1.1349253018561904</v>
      </c>
    </row>
    <row r="7749" spans="1:10" x14ac:dyDescent="0.25">
      <c r="A7749">
        <f t="shared" ref="A7749:A7812" si="1094">(((1+B7749/100)^A$2)*B7749/100)/(((1+B7749/100)^A$2)-1)</f>
        <v>0.77460002606535516</v>
      </c>
      <c r="B7749" s="2">
        <f t="shared" si="1089"/>
        <v>77.460000000002722</v>
      </c>
      <c r="C7749" s="428">
        <f t="shared" si="1086"/>
        <v>77.459999999999994</v>
      </c>
      <c r="D7749" s="425">
        <f t="shared" si="1090"/>
        <v>0.77460002606532774</v>
      </c>
      <c r="E7749" s="433">
        <f t="shared" si="1087"/>
        <v>77.459999999999994</v>
      </c>
      <c r="F7749" s="430">
        <f t="shared" si="1091"/>
        <v>0.7771088638324134</v>
      </c>
      <c r="G7749" s="439">
        <f t="shared" si="1088"/>
        <v>77.459999999999994</v>
      </c>
      <c r="H7749" s="435">
        <f t="shared" si="1092"/>
        <v>0.7771088638324134</v>
      </c>
      <c r="I7749" s="577">
        <f t="shared" si="1088"/>
        <v>77.459999999999994</v>
      </c>
      <c r="J7749" s="573">
        <f t="shared" si="1093"/>
        <v>1.1350123116845672</v>
      </c>
    </row>
    <row r="7750" spans="1:10" x14ac:dyDescent="0.25">
      <c r="A7750">
        <f t="shared" si="1094"/>
        <v>0.77470002602468879</v>
      </c>
      <c r="B7750" s="2">
        <f t="shared" si="1089"/>
        <v>77.470000000002727</v>
      </c>
      <c r="C7750" s="428">
        <f t="shared" ref="C7750:C7813" si="1095">ROUND(C7749+0.01,2)</f>
        <v>77.47</v>
      </c>
      <c r="D7750" s="425">
        <f t="shared" si="1090"/>
        <v>0.77470002602466159</v>
      </c>
      <c r="E7750" s="433">
        <f t="shared" ref="E7750:E7813" si="1096">ROUND(E7749+0.01,2)</f>
        <v>77.47</v>
      </c>
      <c r="F7750" s="430">
        <f t="shared" si="1091"/>
        <v>0.77720776964090699</v>
      </c>
      <c r="G7750" s="439">
        <f t="shared" ref="G7750:I7813" si="1097">ROUND(G7749+0.01,2)</f>
        <v>77.47</v>
      </c>
      <c r="H7750" s="435">
        <f t="shared" si="1092"/>
        <v>0.77720776964090699</v>
      </c>
      <c r="I7750" s="577">
        <f t="shared" si="1097"/>
        <v>77.47</v>
      </c>
      <c r="J7750" s="573">
        <f t="shared" si="1093"/>
        <v>1.1350993224492738</v>
      </c>
    </row>
    <row r="7751" spans="1:10" x14ac:dyDescent="0.25">
      <c r="A7751">
        <f t="shared" si="1094"/>
        <v>0.77480002598408826</v>
      </c>
      <c r="B7751" s="2">
        <f t="shared" si="1089"/>
        <v>77.480000000002732</v>
      </c>
      <c r="C7751" s="428">
        <f t="shared" si="1095"/>
        <v>77.48</v>
      </c>
      <c r="D7751" s="425">
        <f t="shared" si="1090"/>
        <v>0.77480002598406106</v>
      </c>
      <c r="E7751" s="433">
        <f t="shared" si="1096"/>
        <v>77.48</v>
      </c>
      <c r="F7751" s="430">
        <f t="shared" si="1091"/>
        <v>0.77730667596727421</v>
      </c>
      <c r="G7751" s="439">
        <f t="shared" si="1097"/>
        <v>77.48</v>
      </c>
      <c r="H7751" s="435">
        <f t="shared" si="1092"/>
        <v>0.77730667596727421</v>
      </c>
      <c r="I7751" s="577">
        <f t="shared" si="1097"/>
        <v>77.48</v>
      </c>
      <c r="J7751" s="573">
        <f t="shared" si="1093"/>
        <v>1.1351863341502091</v>
      </c>
    </row>
    <row r="7752" spans="1:10" x14ac:dyDescent="0.25">
      <c r="A7752">
        <f t="shared" si="1094"/>
        <v>0.77490002594355289</v>
      </c>
      <c r="B7752" s="2">
        <f t="shared" si="1089"/>
        <v>77.490000000002738</v>
      </c>
      <c r="C7752" s="428">
        <f t="shared" si="1095"/>
        <v>77.489999999999995</v>
      </c>
      <c r="D7752" s="425">
        <f t="shared" si="1090"/>
        <v>0.77490002594352558</v>
      </c>
      <c r="E7752" s="433">
        <f t="shared" si="1096"/>
        <v>77.489999999999995</v>
      </c>
      <c r="F7752" s="430">
        <f t="shared" si="1091"/>
        <v>0.77740558281125371</v>
      </c>
      <c r="G7752" s="439">
        <f t="shared" si="1097"/>
        <v>77.489999999999995</v>
      </c>
      <c r="H7752" s="435">
        <f t="shared" si="1092"/>
        <v>0.77740558281125371</v>
      </c>
      <c r="I7752" s="577">
        <f t="shared" si="1097"/>
        <v>77.489999999999995</v>
      </c>
      <c r="J7752" s="573">
        <f t="shared" si="1093"/>
        <v>1.1352733467872715</v>
      </c>
    </row>
    <row r="7753" spans="1:10" x14ac:dyDescent="0.25">
      <c r="A7753">
        <f t="shared" si="1094"/>
        <v>0.77500002590308292</v>
      </c>
      <c r="B7753" s="2">
        <f t="shared" si="1089"/>
        <v>77.500000000002743</v>
      </c>
      <c r="C7753" s="428">
        <f t="shared" si="1095"/>
        <v>77.5</v>
      </c>
      <c r="D7753" s="425">
        <f t="shared" si="1090"/>
        <v>0.77500002590305539</v>
      </c>
      <c r="E7753" s="433">
        <f t="shared" si="1096"/>
        <v>77.5</v>
      </c>
      <c r="F7753" s="430">
        <f t="shared" si="1091"/>
        <v>0.77750449017258416</v>
      </c>
      <c r="G7753" s="439">
        <f t="shared" si="1097"/>
        <v>77.5</v>
      </c>
      <c r="H7753" s="435">
        <f t="shared" si="1092"/>
        <v>0.77750449017258416</v>
      </c>
      <c r="I7753" s="577">
        <f t="shared" si="1097"/>
        <v>77.5</v>
      </c>
      <c r="J7753" s="573">
        <f t="shared" si="1093"/>
        <v>1.1353603603603604</v>
      </c>
    </row>
    <row r="7754" spans="1:10" x14ac:dyDescent="0.25">
      <c r="A7754">
        <f t="shared" si="1094"/>
        <v>0.77510002586267801</v>
      </c>
      <c r="B7754" s="2">
        <f t="shared" si="1089"/>
        <v>77.510000000002748</v>
      </c>
      <c r="C7754" s="428">
        <f t="shared" si="1095"/>
        <v>77.510000000000005</v>
      </c>
      <c r="D7754" s="425">
        <f t="shared" si="1090"/>
        <v>0.77510002586265059</v>
      </c>
      <c r="E7754" s="433">
        <f t="shared" si="1096"/>
        <v>77.510000000000005</v>
      </c>
      <c r="F7754" s="430">
        <f t="shared" si="1091"/>
        <v>0.77760339805100442</v>
      </c>
      <c r="G7754" s="439">
        <f t="shared" si="1097"/>
        <v>77.510000000000005</v>
      </c>
      <c r="H7754" s="435">
        <f t="shared" si="1092"/>
        <v>0.77760339805100442</v>
      </c>
      <c r="I7754" s="577">
        <f t="shared" si="1097"/>
        <v>77.510000000000005</v>
      </c>
      <c r="J7754" s="573">
        <f t="shared" si="1093"/>
        <v>1.1354473748693741</v>
      </c>
    </row>
    <row r="7755" spans="1:10" x14ac:dyDescent="0.25">
      <c r="A7755">
        <f t="shared" si="1094"/>
        <v>0.77520002582233816</v>
      </c>
      <c r="B7755" s="2">
        <f t="shared" si="1089"/>
        <v>77.520000000002753</v>
      </c>
      <c r="C7755" s="428">
        <f t="shared" si="1095"/>
        <v>77.52</v>
      </c>
      <c r="D7755" s="425">
        <f t="shared" si="1090"/>
        <v>0.77520002582231062</v>
      </c>
      <c r="E7755" s="433">
        <f t="shared" si="1096"/>
        <v>77.52</v>
      </c>
      <c r="F7755" s="430">
        <f t="shared" si="1091"/>
        <v>0.77770230644625327</v>
      </c>
      <c r="G7755" s="439">
        <f t="shared" si="1097"/>
        <v>77.52</v>
      </c>
      <c r="H7755" s="435">
        <f t="shared" si="1092"/>
        <v>0.77770230644625327</v>
      </c>
      <c r="I7755" s="577">
        <f t="shared" si="1097"/>
        <v>77.52</v>
      </c>
      <c r="J7755" s="573">
        <f t="shared" si="1093"/>
        <v>1.1355343903142117</v>
      </c>
    </row>
    <row r="7756" spans="1:10" x14ac:dyDescent="0.25">
      <c r="A7756">
        <f t="shared" si="1094"/>
        <v>0.77530002578206347</v>
      </c>
      <c r="B7756" s="2">
        <f t="shared" si="1089"/>
        <v>77.530000000002758</v>
      </c>
      <c r="C7756" s="428">
        <f t="shared" si="1095"/>
        <v>77.53</v>
      </c>
      <c r="D7756" s="425">
        <f t="shared" si="1090"/>
        <v>0.77530002578203561</v>
      </c>
      <c r="E7756" s="433">
        <f t="shared" si="1096"/>
        <v>77.53</v>
      </c>
      <c r="F7756" s="430">
        <f t="shared" si="1091"/>
        <v>0.77780121535807023</v>
      </c>
      <c r="G7756" s="439">
        <f t="shared" si="1097"/>
        <v>77.53</v>
      </c>
      <c r="H7756" s="435">
        <f t="shared" si="1092"/>
        <v>0.77780121535807023</v>
      </c>
      <c r="I7756" s="577">
        <f t="shared" si="1097"/>
        <v>77.53</v>
      </c>
      <c r="J7756" s="573">
        <f t="shared" si="1093"/>
        <v>1.1356214066947716</v>
      </c>
    </row>
    <row r="7757" spans="1:10" x14ac:dyDescent="0.25">
      <c r="A7757">
        <f t="shared" si="1094"/>
        <v>0.77540002574185318</v>
      </c>
      <c r="B7757" s="2">
        <f t="shared" si="1089"/>
        <v>77.540000000002763</v>
      </c>
      <c r="C7757" s="428">
        <f t="shared" si="1095"/>
        <v>77.540000000000006</v>
      </c>
      <c r="D7757" s="425">
        <f t="shared" si="1090"/>
        <v>0.77540002574182565</v>
      </c>
      <c r="E7757" s="433">
        <f t="shared" si="1096"/>
        <v>77.540000000000006</v>
      </c>
      <c r="F7757" s="430">
        <f t="shared" si="1091"/>
        <v>0.77790012478619408</v>
      </c>
      <c r="G7757" s="439">
        <f t="shared" si="1097"/>
        <v>77.540000000000006</v>
      </c>
      <c r="H7757" s="435">
        <f t="shared" si="1092"/>
        <v>0.77790012478619408</v>
      </c>
      <c r="I7757" s="577">
        <f t="shared" si="1097"/>
        <v>77.540000000000006</v>
      </c>
      <c r="J7757" s="573">
        <f t="shared" si="1093"/>
        <v>1.1357084240109534</v>
      </c>
    </row>
    <row r="7758" spans="1:10" x14ac:dyDescent="0.25">
      <c r="A7758">
        <f t="shared" si="1094"/>
        <v>0.77550002570170795</v>
      </c>
      <c r="B7758" s="2">
        <f t="shared" si="1089"/>
        <v>77.550000000002768</v>
      </c>
      <c r="C7758" s="428">
        <f t="shared" si="1095"/>
        <v>77.55</v>
      </c>
      <c r="D7758" s="425">
        <f t="shared" si="1090"/>
        <v>0.7755000257016802</v>
      </c>
      <c r="E7758" s="433">
        <f t="shared" si="1096"/>
        <v>77.55</v>
      </c>
      <c r="F7758" s="430">
        <f t="shared" si="1091"/>
        <v>0.77799903473036436</v>
      </c>
      <c r="G7758" s="439">
        <f t="shared" si="1097"/>
        <v>77.55</v>
      </c>
      <c r="H7758" s="435">
        <f t="shared" si="1092"/>
        <v>0.77799903473036436</v>
      </c>
      <c r="I7758" s="577">
        <f t="shared" si="1097"/>
        <v>77.55</v>
      </c>
      <c r="J7758" s="573">
        <f t="shared" si="1093"/>
        <v>1.1357954422626553</v>
      </c>
    </row>
    <row r="7759" spans="1:10" x14ac:dyDescent="0.25">
      <c r="A7759">
        <f t="shared" si="1094"/>
        <v>0.77560002566162733</v>
      </c>
      <c r="B7759" s="2">
        <f t="shared" si="1089"/>
        <v>77.560000000002773</v>
      </c>
      <c r="C7759" s="428">
        <f t="shared" si="1095"/>
        <v>77.56</v>
      </c>
      <c r="D7759" s="425">
        <f t="shared" si="1090"/>
        <v>0.77560002566159958</v>
      </c>
      <c r="E7759" s="433">
        <f t="shared" si="1096"/>
        <v>77.56</v>
      </c>
      <c r="F7759" s="430">
        <f t="shared" si="1091"/>
        <v>0.77809794519032083</v>
      </c>
      <c r="G7759" s="439">
        <f t="shared" si="1097"/>
        <v>77.56</v>
      </c>
      <c r="H7759" s="435">
        <f t="shared" si="1092"/>
        <v>0.77809794519032083</v>
      </c>
      <c r="I7759" s="577">
        <f t="shared" si="1097"/>
        <v>77.56</v>
      </c>
      <c r="J7759" s="573">
        <f t="shared" si="1093"/>
        <v>1.1358824614497764</v>
      </c>
    </row>
    <row r="7760" spans="1:10" x14ac:dyDescent="0.25">
      <c r="A7760">
        <f t="shared" si="1094"/>
        <v>0.77570002562161122</v>
      </c>
      <c r="B7760" s="2">
        <f t="shared" si="1089"/>
        <v>77.570000000002779</v>
      </c>
      <c r="C7760" s="428">
        <f t="shared" si="1095"/>
        <v>77.569999999999993</v>
      </c>
      <c r="D7760" s="425">
        <f t="shared" si="1090"/>
        <v>0.77570002562158336</v>
      </c>
      <c r="E7760" s="433">
        <f t="shared" si="1096"/>
        <v>77.569999999999993</v>
      </c>
      <c r="F7760" s="430">
        <f t="shared" si="1091"/>
        <v>0.77819685616580281</v>
      </c>
      <c r="G7760" s="439">
        <f t="shared" si="1097"/>
        <v>77.569999999999993</v>
      </c>
      <c r="H7760" s="435">
        <f t="shared" si="1092"/>
        <v>0.77819685616580281</v>
      </c>
      <c r="I7760" s="577">
        <f t="shared" si="1097"/>
        <v>77.569999999999993</v>
      </c>
      <c r="J7760" s="573">
        <f t="shared" si="1093"/>
        <v>1.1359694815722159</v>
      </c>
    </row>
    <row r="7761" spans="1:10" x14ac:dyDescent="0.25">
      <c r="A7761">
        <f t="shared" si="1094"/>
        <v>0.7758000255816595</v>
      </c>
      <c r="B7761" s="2">
        <f t="shared" si="1089"/>
        <v>77.580000000002784</v>
      </c>
      <c r="C7761" s="428">
        <f t="shared" si="1095"/>
        <v>77.58</v>
      </c>
      <c r="D7761" s="425">
        <f t="shared" si="1090"/>
        <v>0.77580002558163152</v>
      </c>
      <c r="E7761" s="433">
        <f t="shared" si="1096"/>
        <v>77.58</v>
      </c>
      <c r="F7761" s="430">
        <f t="shared" si="1091"/>
        <v>0.77829576765655029</v>
      </c>
      <c r="G7761" s="439">
        <f t="shared" si="1097"/>
        <v>77.58</v>
      </c>
      <c r="H7761" s="435">
        <f t="shared" si="1092"/>
        <v>0.77829576765655029</v>
      </c>
      <c r="I7761" s="577">
        <f t="shared" si="1097"/>
        <v>77.58</v>
      </c>
      <c r="J7761" s="573">
        <f t="shared" si="1093"/>
        <v>1.1360565026298726</v>
      </c>
    </row>
    <row r="7762" spans="1:10" x14ac:dyDescent="0.25">
      <c r="A7762">
        <f t="shared" si="1094"/>
        <v>0.77590002554177195</v>
      </c>
      <c r="B7762" s="2">
        <f t="shared" si="1089"/>
        <v>77.590000000002789</v>
      </c>
      <c r="C7762" s="428">
        <f t="shared" si="1095"/>
        <v>77.59</v>
      </c>
      <c r="D7762" s="425">
        <f t="shared" si="1090"/>
        <v>0.77590002554174409</v>
      </c>
      <c r="E7762" s="433">
        <f t="shared" si="1096"/>
        <v>77.59</v>
      </c>
      <c r="F7762" s="430">
        <f t="shared" si="1091"/>
        <v>0.77839467966230325</v>
      </c>
      <c r="G7762" s="439">
        <f t="shared" si="1097"/>
        <v>77.59</v>
      </c>
      <c r="H7762" s="435">
        <f t="shared" si="1092"/>
        <v>0.77839467966230325</v>
      </c>
      <c r="I7762" s="577">
        <f t="shared" si="1097"/>
        <v>77.59</v>
      </c>
      <c r="J7762" s="573">
        <f t="shared" si="1093"/>
        <v>1.136143524622645</v>
      </c>
    </row>
    <row r="7763" spans="1:10" x14ac:dyDescent="0.25">
      <c r="A7763">
        <f t="shared" si="1094"/>
        <v>0.77600002550194869</v>
      </c>
      <c r="B7763" s="2">
        <f t="shared" si="1089"/>
        <v>77.600000000002794</v>
      </c>
      <c r="C7763" s="428">
        <f t="shared" si="1095"/>
        <v>77.599999999999994</v>
      </c>
      <c r="D7763" s="425">
        <f t="shared" si="1090"/>
        <v>0.77600002550192071</v>
      </c>
      <c r="E7763" s="433">
        <f t="shared" si="1096"/>
        <v>77.599999999999994</v>
      </c>
      <c r="F7763" s="430">
        <f t="shared" si="1091"/>
        <v>0.77849359218280145</v>
      </c>
      <c r="G7763" s="439">
        <f t="shared" si="1097"/>
        <v>77.599999999999994</v>
      </c>
      <c r="H7763" s="435">
        <f t="shared" si="1092"/>
        <v>0.77849359218280145</v>
      </c>
      <c r="I7763" s="577">
        <f t="shared" si="1097"/>
        <v>77.599999999999994</v>
      </c>
      <c r="J7763" s="573">
        <f t="shared" si="1093"/>
        <v>1.1362305475504322</v>
      </c>
    </row>
    <row r="7764" spans="1:10" x14ac:dyDescent="0.25">
      <c r="A7764">
        <f t="shared" si="1094"/>
        <v>0.77610002546218959</v>
      </c>
      <c r="B7764" s="2">
        <f t="shared" si="1089"/>
        <v>77.610000000002799</v>
      </c>
      <c r="C7764" s="428">
        <f t="shared" si="1095"/>
        <v>77.61</v>
      </c>
      <c r="D7764" s="425">
        <f t="shared" si="1090"/>
        <v>0.77610002546216161</v>
      </c>
      <c r="E7764" s="433">
        <f t="shared" si="1096"/>
        <v>77.61</v>
      </c>
      <c r="F7764" s="430">
        <f t="shared" si="1091"/>
        <v>0.77859250521778556</v>
      </c>
      <c r="G7764" s="439">
        <f t="shared" si="1097"/>
        <v>77.61</v>
      </c>
      <c r="H7764" s="435">
        <f t="shared" si="1092"/>
        <v>0.77859250521778556</v>
      </c>
      <c r="I7764" s="577">
        <f t="shared" si="1097"/>
        <v>77.61</v>
      </c>
      <c r="J7764" s="573">
        <f t="shared" si="1093"/>
        <v>1.1363175714131335</v>
      </c>
    </row>
    <row r="7765" spans="1:10" x14ac:dyDescent="0.25">
      <c r="A7765">
        <f t="shared" si="1094"/>
        <v>0.77620002542249433</v>
      </c>
      <c r="B7765" s="2">
        <f t="shared" si="1089"/>
        <v>77.620000000002804</v>
      </c>
      <c r="C7765" s="428">
        <f t="shared" si="1095"/>
        <v>77.62</v>
      </c>
      <c r="D7765" s="425">
        <f t="shared" si="1090"/>
        <v>0.77620002542246636</v>
      </c>
      <c r="E7765" s="433">
        <f t="shared" si="1096"/>
        <v>77.62</v>
      </c>
      <c r="F7765" s="430">
        <f t="shared" si="1091"/>
        <v>0.77869141876699544</v>
      </c>
      <c r="G7765" s="439">
        <f t="shared" si="1097"/>
        <v>77.62</v>
      </c>
      <c r="H7765" s="435">
        <f t="shared" si="1092"/>
        <v>0.77869141876699544</v>
      </c>
      <c r="I7765" s="577">
        <f t="shared" si="1097"/>
        <v>77.62</v>
      </c>
      <c r="J7765" s="573">
        <f t="shared" si="1093"/>
        <v>1.1364045962106477</v>
      </c>
    </row>
    <row r="7766" spans="1:10" x14ac:dyDescent="0.25">
      <c r="A7766">
        <f t="shared" si="1094"/>
        <v>0.77630002538286302</v>
      </c>
      <c r="B7766" s="2">
        <f t="shared" si="1089"/>
        <v>77.630000000002809</v>
      </c>
      <c r="C7766" s="428">
        <f t="shared" si="1095"/>
        <v>77.63</v>
      </c>
      <c r="D7766" s="425">
        <f t="shared" si="1090"/>
        <v>0.77630002538283482</v>
      </c>
      <c r="E7766" s="433">
        <f t="shared" si="1096"/>
        <v>77.63</v>
      </c>
      <c r="F7766" s="430">
        <f t="shared" si="1091"/>
        <v>0.77879033283017196</v>
      </c>
      <c r="G7766" s="439">
        <f t="shared" si="1097"/>
        <v>77.63</v>
      </c>
      <c r="H7766" s="435">
        <f t="shared" si="1092"/>
        <v>0.77879033283017196</v>
      </c>
      <c r="I7766" s="577">
        <f t="shared" si="1097"/>
        <v>77.63</v>
      </c>
      <c r="J7766" s="573">
        <f t="shared" si="1093"/>
        <v>1.1364916219428736</v>
      </c>
    </row>
    <row r="7767" spans="1:10" x14ac:dyDescent="0.25">
      <c r="A7767">
        <f t="shared" si="1094"/>
        <v>0.77640002534329555</v>
      </c>
      <c r="B7767" s="2">
        <f t="shared" si="1089"/>
        <v>77.640000000002814</v>
      </c>
      <c r="C7767" s="428">
        <f t="shared" si="1095"/>
        <v>77.64</v>
      </c>
      <c r="D7767" s="425">
        <f t="shared" si="1090"/>
        <v>0.77640002534326735</v>
      </c>
      <c r="E7767" s="433">
        <f t="shared" si="1096"/>
        <v>77.64</v>
      </c>
      <c r="F7767" s="430">
        <f t="shared" si="1091"/>
        <v>0.77888924740705556</v>
      </c>
      <c r="G7767" s="439">
        <f t="shared" si="1097"/>
        <v>77.64</v>
      </c>
      <c r="H7767" s="435">
        <f t="shared" si="1092"/>
        <v>0.77888924740705556</v>
      </c>
      <c r="I7767" s="577">
        <f t="shared" si="1097"/>
        <v>77.64</v>
      </c>
      <c r="J7767" s="573">
        <f t="shared" si="1093"/>
        <v>1.1365786486097105</v>
      </c>
    </row>
    <row r="7768" spans="1:10" x14ac:dyDescent="0.25">
      <c r="A7768">
        <f t="shared" si="1094"/>
        <v>0.7765000253037917</v>
      </c>
      <c r="B7768" s="2">
        <f t="shared" si="1089"/>
        <v>77.650000000002819</v>
      </c>
      <c r="C7768" s="428">
        <f t="shared" si="1095"/>
        <v>77.650000000000006</v>
      </c>
      <c r="D7768" s="425">
        <f t="shared" si="1090"/>
        <v>0.7765000253037635</v>
      </c>
      <c r="E7768" s="433">
        <f t="shared" si="1096"/>
        <v>77.650000000000006</v>
      </c>
      <c r="F7768" s="430">
        <f t="shared" si="1091"/>
        <v>0.77898816249738689</v>
      </c>
      <c r="G7768" s="439">
        <f t="shared" si="1097"/>
        <v>77.650000000000006</v>
      </c>
      <c r="H7768" s="435">
        <f t="shared" si="1092"/>
        <v>0.77898816249738689</v>
      </c>
      <c r="I7768" s="577">
        <f t="shared" si="1097"/>
        <v>77.650000000000006</v>
      </c>
      <c r="J7768" s="573">
        <f t="shared" si="1093"/>
        <v>1.1366656762110572</v>
      </c>
    </row>
    <row r="7769" spans="1:10" x14ac:dyDescent="0.25">
      <c r="A7769">
        <f t="shared" si="1094"/>
        <v>0.77660002526435135</v>
      </c>
      <c r="B7769" s="2">
        <f t="shared" si="1089"/>
        <v>77.660000000002825</v>
      </c>
      <c r="C7769" s="428">
        <f t="shared" si="1095"/>
        <v>77.66</v>
      </c>
      <c r="D7769" s="425">
        <f t="shared" si="1090"/>
        <v>0.77660002526432304</v>
      </c>
      <c r="E7769" s="433">
        <f t="shared" si="1096"/>
        <v>77.66</v>
      </c>
      <c r="F7769" s="430">
        <f t="shared" si="1091"/>
        <v>0.77908707810090694</v>
      </c>
      <c r="G7769" s="439">
        <f t="shared" si="1097"/>
        <v>77.66</v>
      </c>
      <c r="H7769" s="435">
        <f t="shared" si="1092"/>
        <v>0.77908707810090694</v>
      </c>
      <c r="I7769" s="577">
        <f t="shared" si="1097"/>
        <v>77.66</v>
      </c>
      <c r="J7769" s="573">
        <f t="shared" si="1093"/>
        <v>1.1367527047468127</v>
      </c>
    </row>
    <row r="7770" spans="1:10" x14ac:dyDescent="0.25">
      <c r="A7770">
        <f t="shared" si="1094"/>
        <v>0.7767000252249745</v>
      </c>
      <c r="B7770" s="2">
        <f t="shared" si="1089"/>
        <v>77.67000000000283</v>
      </c>
      <c r="C7770" s="428">
        <f t="shared" si="1095"/>
        <v>77.67</v>
      </c>
      <c r="D7770" s="425">
        <f t="shared" si="1090"/>
        <v>0.77670002522494619</v>
      </c>
      <c r="E7770" s="433">
        <f t="shared" si="1096"/>
        <v>77.67</v>
      </c>
      <c r="F7770" s="430">
        <f t="shared" si="1091"/>
        <v>0.7791859942173569</v>
      </c>
      <c r="G7770" s="439">
        <f t="shared" si="1097"/>
        <v>77.67</v>
      </c>
      <c r="H7770" s="435">
        <f t="shared" si="1092"/>
        <v>0.7791859942173569</v>
      </c>
      <c r="I7770" s="577">
        <f t="shared" si="1097"/>
        <v>77.67</v>
      </c>
      <c r="J7770" s="573">
        <f t="shared" si="1093"/>
        <v>1.1368397342168761</v>
      </c>
    </row>
    <row r="7771" spans="1:10" x14ac:dyDescent="0.25">
      <c r="A7771">
        <f t="shared" si="1094"/>
        <v>0.77680002518566105</v>
      </c>
      <c r="B7771" s="2">
        <f t="shared" si="1089"/>
        <v>77.680000000002835</v>
      </c>
      <c r="C7771" s="428">
        <f t="shared" si="1095"/>
        <v>77.680000000000007</v>
      </c>
      <c r="D7771" s="425">
        <f t="shared" si="1090"/>
        <v>0.77680002518563274</v>
      </c>
      <c r="E7771" s="433">
        <f t="shared" si="1096"/>
        <v>77.680000000000007</v>
      </c>
      <c r="F7771" s="430">
        <f t="shared" si="1091"/>
        <v>0.77928491084647777</v>
      </c>
      <c r="G7771" s="439">
        <f t="shared" si="1097"/>
        <v>77.680000000000007</v>
      </c>
      <c r="H7771" s="435">
        <f t="shared" si="1092"/>
        <v>0.77928491084647777</v>
      </c>
      <c r="I7771" s="577">
        <f t="shared" si="1097"/>
        <v>77.680000000000007</v>
      </c>
      <c r="J7771" s="573">
        <f t="shared" si="1093"/>
        <v>1.1369267646211465</v>
      </c>
    </row>
    <row r="7772" spans="1:10" x14ac:dyDescent="0.25">
      <c r="A7772">
        <f t="shared" si="1094"/>
        <v>0.77690002514641088</v>
      </c>
      <c r="B7772" s="2">
        <f t="shared" si="1089"/>
        <v>77.69000000000284</v>
      </c>
      <c r="C7772" s="428">
        <f t="shared" si="1095"/>
        <v>77.69</v>
      </c>
      <c r="D7772" s="425">
        <f t="shared" si="1090"/>
        <v>0.77690002514638234</v>
      </c>
      <c r="E7772" s="433">
        <f t="shared" si="1096"/>
        <v>77.69</v>
      </c>
      <c r="F7772" s="430">
        <f t="shared" si="1091"/>
        <v>0.77938382798801076</v>
      </c>
      <c r="G7772" s="439">
        <f t="shared" si="1097"/>
        <v>77.69</v>
      </c>
      <c r="H7772" s="435">
        <f t="shared" si="1092"/>
        <v>0.77938382798801076</v>
      </c>
      <c r="I7772" s="577">
        <f t="shared" si="1097"/>
        <v>77.69</v>
      </c>
      <c r="J7772" s="573">
        <f t="shared" si="1093"/>
        <v>1.1370137959595232</v>
      </c>
    </row>
    <row r="7773" spans="1:10" x14ac:dyDescent="0.25">
      <c r="A7773">
        <f t="shared" si="1094"/>
        <v>0.77700002510722355</v>
      </c>
      <c r="B7773" s="2">
        <f t="shared" si="1089"/>
        <v>77.700000000002845</v>
      </c>
      <c r="C7773" s="428">
        <f t="shared" si="1095"/>
        <v>77.7</v>
      </c>
      <c r="D7773" s="425">
        <f t="shared" si="1090"/>
        <v>0.77700002510719524</v>
      </c>
      <c r="E7773" s="433">
        <f t="shared" si="1096"/>
        <v>77.7</v>
      </c>
      <c r="F7773" s="430">
        <f t="shared" si="1091"/>
        <v>0.77948274564169762</v>
      </c>
      <c r="G7773" s="439">
        <f t="shared" si="1097"/>
        <v>77.7</v>
      </c>
      <c r="H7773" s="435">
        <f t="shared" si="1092"/>
        <v>0.77948274564169762</v>
      </c>
      <c r="I7773" s="577">
        <f t="shared" si="1097"/>
        <v>77.7</v>
      </c>
      <c r="J7773" s="573">
        <f t="shared" si="1093"/>
        <v>1.1371008282319048</v>
      </c>
    </row>
    <row r="7774" spans="1:10" x14ac:dyDescent="0.25">
      <c r="A7774">
        <f t="shared" si="1094"/>
        <v>0.7771000250680995</v>
      </c>
      <c r="B7774" s="2">
        <f t="shared" si="1089"/>
        <v>77.71000000000285</v>
      </c>
      <c r="C7774" s="428">
        <f t="shared" si="1095"/>
        <v>77.709999999999994</v>
      </c>
      <c r="D7774" s="425">
        <f t="shared" si="1090"/>
        <v>0.77710002506807097</v>
      </c>
      <c r="E7774" s="433">
        <f t="shared" si="1096"/>
        <v>77.709999999999994</v>
      </c>
      <c r="F7774" s="430">
        <f t="shared" si="1091"/>
        <v>0.77958166380727956</v>
      </c>
      <c r="G7774" s="439">
        <f t="shared" si="1097"/>
        <v>77.709999999999994</v>
      </c>
      <c r="H7774" s="435">
        <f t="shared" si="1092"/>
        <v>0.77958166380727956</v>
      </c>
      <c r="I7774" s="577">
        <f t="shared" si="1097"/>
        <v>77.709999999999994</v>
      </c>
      <c r="J7774" s="573">
        <f t="shared" si="1093"/>
        <v>1.137187861438191</v>
      </c>
    </row>
    <row r="7775" spans="1:10" x14ac:dyDescent="0.25">
      <c r="A7775">
        <f t="shared" si="1094"/>
        <v>0.7772000250290384</v>
      </c>
      <c r="B7775" s="2">
        <f t="shared" si="1089"/>
        <v>77.720000000002855</v>
      </c>
      <c r="C7775" s="428">
        <f t="shared" si="1095"/>
        <v>77.72</v>
      </c>
      <c r="D7775" s="425">
        <f t="shared" si="1090"/>
        <v>0.77720002502900976</v>
      </c>
      <c r="E7775" s="433">
        <f t="shared" si="1096"/>
        <v>77.72</v>
      </c>
      <c r="F7775" s="430">
        <f t="shared" si="1091"/>
        <v>0.77968058248449856</v>
      </c>
      <c r="G7775" s="439">
        <f t="shared" si="1097"/>
        <v>77.72</v>
      </c>
      <c r="H7775" s="435">
        <f t="shared" si="1092"/>
        <v>0.77968058248449856</v>
      </c>
      <c r="I7775" s="577">
        <f t="shared" si="1097"/>
        <v>77.72</v>
      </c>
      <c r="J7775" s="573">
        <f t="shared" si="1093"/>
        <v>1.1372748955782803</v>
      </c>
    </row>
    <row r="7776" spans="1:10" x14ac:dyDescent="0.25">
      <c r="A7776">
        <f t="shared" si="1094"/>
        <v>0.77730002499004003</v>
      </c>
      <c r="B7776" s="2">
        <f t="shared" ref="B7776:B7839" si="1098">B7775+0.01</f>
        <v>77.73000000000286</v>
      </c>
      <c r="C7776" s="428">
        <f t="shared" si="1095"/>
        <v>77.73</v>
      </c>
      <c r="D7776" s="425">
        <f t="shared" si="1090"/>
        <v>0.77730002499001138</v>
      </c>
      <c r="E7776" s="433">
        <f t="shared" si="1096"/>
        <v>77.73</v>
      </c>
      <c r="F7776" s="430">
        <f t="shared" si="1091"/>
        <v>0.77977950167309629</v>
      </c>
      <c r="G7776" s="439">
        <f t="shared" si="1097"/>
        <v>77.73</v>
      </c>
      <c r="H7776" s="435">
        <f t="shared" si="1092"/>
        <v>0.77977950167309629</v>
      </c>
      <c r="I7776" s="577">
        <f t="shared" si="1097"/>
        <v>77.73</v>
      </c>
      <c r="J7776" s="573">
        <f t="shared" si="1093"/>
        <v>1.1373619306520724</v>
      </c>
    </row>
    <row r="7777" spans="1:10" x14ac:dyDescent="0.25">
      <c r="A7777">
        <f t="shared" si="1094"/>
        <v>0.77740002495110438</v>
      </c>
      <c r="B7777" s="2">
        <f t="shared" si="1098"/>
        <v>77.740000000002865</v>
      </c>
      <c r="C7777" s="428">
        <f t="shared" si="1095"/>
        <v>77.739999999999995</v>
      </c>
      <c r="D7777" s="425">
        <f t="shared" si="1090"/>
        <v>0.77740002495107574</v>
      </c>
      <c r="E7777" s="433">
        <f t="shared" si="1096"/>
        <v>77.739999999999995</v>
      </c>
      <c r="F7777" s="430">
        <f t="shared" si="1091"/>
        <v>0.77987842137281471</v>
      </c>
      <c r="G7777" s="439">
        <f t="shared" si="1097"/>
        <v>77.739999999999995</v>
      </c>
      <c r="H7777" s="435">
        <f t="shared" si="1092"/>
        <v>0.77987842137281471</v>
      </c>
      <c r="I7777" s="577">
        <f t="shared" si="1097"/>
        <v>77.739999999999995</v>
      </c>
      <c r="J7777" s="573">
        <f t="shared" si="1093"/>
        <v>1.1374489666594656</v>
      </c>
    </row>
    <row r="7778" spans="1:10" x14ac:dyDescent="0.25">
      <c r="A7778">
        <f t="shared" si="1094"/>
        <v>0.77750002491223147</v>
      </c>
      <c r="B7778" s="2">
        <f t="shared" si="1098"/>
        <v>77.750000000002871</v>
      </c>
      <c r="C7778" s="428">
        <f t="shared" si="1095"/>
        <v>77.75</v>
      </c>
      <c r="D7778" s="425">
        <f t="shared" si="1090"/>
        <v>0.77750002491220271</v>
      </c>
      <c r="E7778" s="433">
        <f t="shared" si="1096"/>
        <v>77.75</v>
      </c>
      <c r="F7778" s="430">
        <f t="shared" si="1091"/>
        <v>0.77997734158339627</v>
      </c>
      <c r="G7778" s="439">
        <f t="shared" si="1097"/>
        <v>77.75</v>
      </c>
      <c r="H7778" s="435">
        <f t="shared" si="1092"/>
        <v>0.77997734158339627</v>
      </c>
      <c r="I7778" s="577">
        <f t="shared" si="1097"/>
        <v>77.75</v>
      </c>
      <c r="J7778" s="573">
        <f t="shared" si="1093"/>
        <v>1.1375360036003601</v>
      </c>
    </row>
    <row r="7779" spans="1:10" x14ac:dyDescent="0.25">
      <c r="A7779">
        <f t="shared" si="1094"/>
        <v>0.77760002487342106</v>
      </c>
      <c r="B7779" s="2">
        <f t="shared" si="1098"/>
        <v>77.760000000002876</v>
      </c>
      <c r="C7779" s="428">
        <f t="shared" si="1095"/>
        <v>77.760000000000005</v>
      </c>
      <c r="D7779" s="425">
        <f t="shared" si="1090"/>
        <v>0.7776000248733923</v>
      </c>
      <c r="E7779" s="433">
        <f t="shared" si="1096"/>
        <v>77.760000000000005</v>
      </c>
      <c r="F7779" s="430">
        <f t="shared" si="1091"/>
        <v>0.78007626230458293</v>
      </c>
      <c r="G7779" s="439">
        <f t="shared" si="1097"/>
        <v>77.760000000000005</v>
      </c>
      <c r="H7779" s="435">
        <f t="shared" si="1092"/>
        <v>0.78007626230458293</v>
      </c>
      <c r="I7779" s="577">
        <f t="shared" si="1097"/>
        <v>77.760000000000005</v>
      </c>
      <c r="J7779" s="573">
        <f t="shared" si="1093"/>
        <v>1.1376230414746544</v>
      </c>
    </row>
    <row r="7780" spans="1:10" x14ac:dyDescent="0.25">
      <c r="A7780">
        <f t="shared" si="1094"/>
        <v>0.77770002483467293</v>
      </c>
      <c r="B7780" s="2">
        <f t="shared" si="1098"/>
        <v>77.770000000002881</v>
      </c>
      <c r="C7780" s="428">
        <f t="shared" si="1095"/>
        <v>77.77</v>
      </c>
      <c r="D7780" s="425">
        <f t="shared" si="1090"/>
        <v>0.77770002483464407</v>
      </c>
      <c r="E7780" s="433">
        <f t="shared" si="1096"/>
        <v>77.77</v>
      </c>
      <c r="F7780" s="430">
        <f t="shared" si="1091"/>
        <v>0.78017518353611714</v>
      </c>
      <c r="G7780" s="439">
        <f t="shared" si="1097"/>
        <v>77.77</v>
      </c>
      <c r="H7780" s="435">
        <f t="shared" si="1092"/>
        <v>0.78017518353611714</v>
      </c>
      <c r="I7780" s="577">
        <f t="shared" si="1097"/>
        <v>77.77</v>
      </c>
      <c r="J7780" s="573">
        <f t="shared" si="1093"/>
        <v>1.137710080282248</v>
      </c>
    </row>
    <row r="7781" spans="1:10" x14ac:dyDescent="0.25">
      <c r="A7781">
        <f t="shared" si="1094"/>
        <v>0.77780002479598709</v>
      </c>
      <c r="B7781" s="2">
        <f t="shared" si="1098"/>
        <v>77.780000000002886</v>
      </c>
      <c r="C7781" s="428">
        <f t="shared" si="1095"/>
        <v>77.78</v>
      </c>
      <c r="D7781" s="425">
        <f t="shared" si="1090"/>
        <v>0.77780002479595822</v>
      </c>
      <c r="E7781" s="433">
        <f t="shared" si="1096"/>
        <v>77.78</v>
      </c>
      <c r="F7781" s="430">
        <f t="shared" si="1091"/>
        <v>0.78027410527774144</v>
      </c>
      <c r="G7781" s="439">
        <f t="shared" si="1097"/>
        <v>77.78</v>
      </c>
      <c r="H7781" s="435">
        <f t="shared" si="1092"/>
        <v>0.78027410527774144</v>
      </c>
      <c r="I7781" s="577">
        <f t="shared" si="1097"/>
        <v>77.78</v>
      </c>
      <c r="J7781" s="573">
        <f t="shared" si="1093"/>
        <v>1.1377971200230397</v>
      </c>
    </row>
    <row r="7782" spans="1:10" x14ac:dyDescent="0.25">
      <c r="A7782">
        <f t="shared" si="1094"/>
        <v>0.77790002475736353</v>
      </c>
      <c r="B7782" s="2">
        <f t="shared" si="1098"/>
        <v>77.790000000002891</v>
      </c>
      <c r="C7782" s="428">
        <f t="shared" si="1095"/>
        <v>77.790000000000006</v>
      </c>
      <c r="D7782" s="425">
        <f t="shared" si="1090"/>
        <v>0.77790002475733455</v>
      </c>
      <c r="E7782" s="433">
        <f t="shared" si="1096"/>
        <v>77.790000000000006</v>
      </c>
      <c r="F7782" s="430">
        <f t="shared" si="1091"/>
        <v>0.78037302752919857</v>
      </c>
      <c r="G7782" s="439">
        <f t="shared" si="1097"/>
        <v>77.790000000000006</v>
      </c>
      <c r="H7782" s="435">
        <f t="shared" si="1092"/>
        <v>0.78037302752919857</v>
      </c>
      <c r="I7782" s="577">
        <f t="shared" si="1097"/>
        <v>77.790000000000006</v>
      </c>
      <c r="J7782" s="573">
        <f t="shared" si="1093"/>
        <v>1.1378841606969294</v>
      </c>
    </row>
    <row r="7783" spans="1:10" x14ac:dyDescent="0.25">
      <c r="A7783">
        <f t="shared" si="1094"/>
        <v>0.77800002471880214</v>
      </c>
      <c r="B7783" s="2">
        <f t="shared" si="1098"/>
        <v>77.800000000002896</v>
      </c>
      <c r="C7783" s="428">
        <f t="shared" si="1095"/>
        <v>77.8</v>
      </c>
      <c r="D7783" s="425">
        <f t="shared" si="1090"/>
        <v>0.77800002471877316</v>
      </c>
      <c r="E7783" s="433">
        <f t="shared" si="1096"/>
        <v>77.8</v>
      </c>
      <c r="F7783" s="430">
        <f t="shared" si="1091"/>
        <v>0.78047195029023109</v>
      </c>
      <c r="G7783" s="439">
        <f t="shared" si="1097"/>
        <v>77.8</v>
      </c>
      <c r="H7783" s="435">
        <f t="shared" si="1092"/>
        <v>0.78047195029023109</v>
      </c>
      <c r="I7783" s="577">
        <f t="shared" si="1097"/>
        <v>77.8</v>
      </c>
      <c r="J7783" s="573">
        <f t="shared" si="1093"/>
        <v>1.1379712023038155</v>
      </c>
    </row>
    <row r="7784" spans="1:10" x14ac:dyDescent="0.25">
      <c r="A7784">
        <f t="shared" si="1094"/>
        <v>0.77810002468030259</v>
      </c>
      <c r="B7784" s="2">
        <f t="shared" si="1098"/>
        <v>77.810000000002901</v>
      </c>
      <c r="C7784" s="428">
        <f t="shared" si="1095"/>
        <v>77.81</v>
      </c>
      <c r="D7784" s="425">
        <f t="shared" si="1090"/>
        <v>0.77810002468027351</v>
      </c>
      <c r="E7784" s="433">
        <f t="shared" si="1096"/>
        <v>77.81</v>
      </c>
      <c r="F7784" s="430">
        <f t="shared" si="1091"/>
        <v>0.7805708735605823</v>
      </c>
      <c r="G7784" s="439">
        <f t="shared" si="1097"/>
        <v>77.81</v>
      </c>
      <c r="H7784" s="435">
        <f t="shared" si="1092"/>
        <v>0.7805708735605823</v>
      </c>
      <c r="I7784" s="577">
        <f t="shared" si="1097"/>
        <v>77.81</v>
      </c>
      <c r="J7784" s="573">
        <f t="shared" si="1093"/>
        <v>1.1380582448435981</v>
      </c>
    </row>
    <row r="7785" spans="1:10" x14ac:dyDescent="0.25">
      <c r="A7785">
        <f t="shared" si="1094"/>
        <v>0.77820002464186511</v>
      </c>
      <c r="B7785" s="2">
        <f t="shared" si="1098"/>
        <v>77.820000000002906</v>
      </c>
      <c r="C7785" s="428">
        <f t="shared" si="1095"/>
        <v>77.819999999999993</v>
      </c>
      <c r="D7785" s="425">
        <f t="shared" si="1090"/>
        <v>0.7782000246418358</v>
      </c>
      <c r="E7785" s="433">
        <f t="shared" si="1096"/>
        <v>77.819999999999993</v>
      </c>
      <c r="F7785" s="430">
        <f t="shared" si="1091"/>
        <v>0.78066979733999486</v>
      </c>
      <c r="G7785" s="439">
        <f t="shared" si="1097"/>
        <v>77.819999999999993</v>
      </c>
      <c r="H7785" s="435">
        <f t="shared" si="1092"/>
        <v>0.78066979733999486</v>
      </c>
      <c r="I7785" s="577">
        <f t="shared" si="1097"/>
        <v>77.819999999999993</v>
      </c>
      <c r="J7785" s="573">
        <f t="shared" si="1093"/>
        <v>1.138145288316176</v>
      </c>
    </row>
    <row r="7786" spans="1:10" x14ac:dyDescent="0.25">
      <c r="A7786">
        <f t="shared" si="1094"/>
        <v>0.77830002460348935</v>
      </c>
      <c r="B7786" s="2">
        <f t="shared" si="1098"/>
        <v>77.830000000002912</v>
      </c>
      <c r="C7786" s="428">
        <f t="shared" si="1095"/>
        <v>77.83</v>
      </c>
      <c r="D7786" s="425">
        <f t="shared" si="1090"/>
        <v>0.77830002460346026</v>
      </c>
      <c r="E7786" s="433">
        <f t="shared" si="1096"/>
        <v>77.83</v>
      </c>
      <c r="F7786" s="430">
        <f t="shared" si="1091"/>
        <v>0.78076872162821231</v>
      </c>
      <c r="G7786" s="439">
        <f t="shared" si="1097"/>
        <v>77.83</v>
      </c>
      <c r="H7786" s="435">
        <f t="shared" si="1092"/>
        <v>0.78076872162821231</v>
      </c>
      <c r="I7786" s="577">
        <f t="shared" si="1097"/>
        <v>77.83</v>
      </c>
      <c r="J7786" s="573">
        <f t="shared" si="1093"/>
        <v>1.1382323327214483</v>
      </c>
    </row>
    <row r="7787" spans="1:10" x14ac:dyDescent="0.25">
      <c r="A7787">
        <f t="shared" si="1094"/>
        <v>0.77840002456517521</v>
      </c>
      <c r="B7787" s="2">
        <f t="shared" si="1098"/>
        <v>77.840000000002917</v>
      </c>
      <c r="C7787" s="428">
        <f t="shared" si="1095"/>
        <v>77.84</v>
      </c>
      <c r="D7787" s="425">
        <f t="shared" si="1090"/>
        <v>0.77840002456514601</v>
      </c>
      <c r="E7787" s="433">
        <f t="shared" si="1096"/>
        <v>77.84</v>
      </c>
      <c r="F7787" s="430">
        <f t="shared" si="1091"/>
        <v>0.78086764642497808</v>
      </c>
      <c r="G7787" s="439">
        <f t="shared" si="1097"/>
        <v>77.84</v>
      </c>
      <c r="H7787" s="435">
        <f t="shared" si="1092"/>
        <v>0.78086764642497808</v>
      </c>
      <c r="I7787" s="577">
        <f t="shared" si="1097"/>
        <v>77.84</v>
      </c>
      <c r="J7787" s="573">
        <f t="shared" si="1093"/>
        <v>1.1383193780593148</v>
      </c>
    </row>
    <row r="7788" spans="1:10" x14ac:dyDescent="0.25">
      <c r="A7788">
        <f t="shared" si="1094"/>
        <v>0.77850002452692268</v>
      </c>
      <c r="B7788" s="2">
        <f t="shared" si="1098"/>
        <v>77.850000000002922</v>
      </c>
      <c r="C7788" s="428">
        <f t="shared" si="1095"/>
        <v>77.849999999999994</v>
      </c>
      <c r="D7788" s="425">
        <f t="shared" si="1090"/>
        <v>0.77850002452689349</v>
      </c>
      <c r="E7788" s="433">
        <f t="shared" si="1096"/>
        <v>77.849999999999994</v>
      </c>
      <c r="F7788" s="430">
        <f t="shared" si="1091"/>
        <v>0.78096657173003514</v>
      </c>
      <c r="G7788" s="439">
        <f t="shared" si="1097"/>
        <v>77.849999999999994</v>
      </c>
      <c r="H7788" s="435">
        <f t="shared" si="1092"/>
        <v>0.78096657173003514</v>
      </c>
      <c r="I7788" s="577">
        <f t="shared" si="1097"/>
        <v>77.849999999999994</v>
      </c>
      <c r="J7788" s="573">
        <f t="shared" si="1093"/>
        <v>1.1384064243296743</v>
      </c>
    </row>
    <row r="7789" spans="1:10" x14ac:dyDescent="0.25">
      <c r="A7789">
        <f t="shared" si="1094"/>
        <v>0.77860002448873167</v>
      </c>
      <c r="B7789" s="2">
        <f t="shared" si="1098"/>
        <v>77.860000000002927</v>
      </c>
      <c r="C7789" s="428">
        <f t="shared" si="1095"/>
        <v>77.86</v>
      </c>
      <c r="D7789" s="425">
        <f t="shared" si="1090"/>
        <v>0.77860002448870247</v>
      </c>
      <c r="E7789" s="433">
        <f t="shared" si="1096"/>
        <v>77.86</v>
      </c>
      <c r="F7789" s="430">
        <f t="shared" si="1091"/>
        <v>0.7810654975431276</v>
      </c>
      <c r="G7789" s="439">
        <f t="shared" si="1097"/>
        <v>77.86</v>
      </c>
      <c r="H7789" s="435">
        <f t="shared" si="1092"/>
        <v>0.7810654975431276</v>
      </c>
      <c r="I7789" s="577">
        <f t="shared" si="1097"/>
        <v>77.86</v>
      </c>
      <c r="J7789" s="573">
        <f t="shared" si="1093"/>
        <v>1.1384934715324264</v>
      </c>
    </row>
    <row r="7790" spans="1:10" x14ac:dyDescent="0.25">
      <c r="A7790">
        <f t="shared" si="1094"/>
        <v>0.77870002445060216</v>
      </c>
      <c r="B7790" s="2">
        <f t="shared" si="1098"/>
        <v>77.870000000002932</v>
      </c>
      <c r="C7790" s="428">
        <f t="shared" si="1095"/>
        <v>77.87</v>
      </c>
      <c r="D7790" s="425">
        <f t="shared" si="1090"/>
        <v>0.77870002445057274</v>
      </c>
      <c r="E7790" s="433">
        <f t="shared" si="1096"/>
        <v>77.87</v>
      </c>
      <c r="F7790" s="430">
        <f t="shared" si="1091"/>
        <v>0.78116442386399909</v>
      </c>
      <c r="G7790" s="439">
        <f t="shared" si="1097"/>
        <v>77.87</v>
      </c>
      <c r="H7790" s="435">
        <f t="shared" si="1092"/>
        <v>0.78116442386399909</v>
      </c>
      <c r="I7790" s="577">
        <f t="shared" si="1097"/>
        <v>77.87</v>
      </c>
      <c r="J7790" s="573">
        <f t="shared" si="1093"/>
        <v>1.1385805196674703</v>
      </c>
    </row>
    <row r="7791" spans="1:10" x14ac:dyDescent="0.25">
      <c r="A7791">
        <f t="shared" si="1094"/>
        <v>0.77880002441253371</v>
      </c>
      <c r="B7791" s="2">
        <f t="shared" si="1098"/>
        <v>77.880000000002937</v>
      </c>
      <c r="C7791" s="428">
        <f t="shared" si="1095"/>
        <v>77.88</v>
      </c>
      <c r="D7791" s="425">
        <f t="shared" si="1090"/>
        <v>0.77880002441250429</v>
      </c>
      <c r="E7791" s="433">
        <f t="shared" si="1096"/>
        <v>77.88</v>
      </c>
      <c r="F7791" s="430">
        <f t="shared" si="1091"/>
        <v>0.78126335069239317</v>
      </c>
      <c r="G7791" s="439">
        <f t="shared" si="1097"/>
        <v>77.88</v>
      </c>
      <c r="H7791" s="435">
        <f t="shared" si="1092"/>
        <v>0.78126335069239317</v>
      </c>
      <c r="I7791" s="577">
        <f t="shared" si="1097"/>
        <v>77.88</v>
      </c>
      <c r="J7791" s="573">
        <f t="shared" si="1093"/>
        <v>1.1386675687347054</v>
      </c>
    </row>
    <row r="7792" spans="1:10" x14ac:dyDescent="0.25">
      <c r="A7792">
        <f t="shared" si="1094"/>
        <v>0.77890002437452643</v>
      </c>
      <c r="B7792" s="2">
        <f t="shared" si="1098"/>
        <v>77.890000000002942</v>
      </c>
      <c r="C7792" s="428">
        <f t="shared" si="1095"/>
        <v>77.89</v>
      </c>
      <c r="D7792" s="425">
        <f t="shared" si="1090"/>
        <v>0.77890002437449701</v>
      </c>
      <c r="E7792" s="433">
        <f t="shared" si="1096"/>
        <v>77.89</v>
      </c>
      <c r="F7792" s="430">
        <f t="shared" si="1091"/>
        <v>0.78136227802805425</v>
      </c>
      <c r="G7792" s="439">
        <f t="shared" si="1097"/>
        <v>77.89</v>
      </c>
      <c r="H7792" s="435">
        <f t="shared" si="1092"/>
        <v>0.78136227802805425</v>
      </c>
      <c r="I7792" s="577">
        <f t="shared" si="1097"/>
        <v>77.89</v>
      </c>
      <c r="J7792" s="573">
        <f t="shared" si="1093"/>
        <v>1.1387546187340314</v>
      </c>
    </row>
    <row r="7793" spans="1:10" x14ac:dyDescent="0.25">
      <c r="A7793">
        <f t="shared" si="1094"/>
        <v>0.77900002433658044</v>
      </c>
      <c r="B7793" s="2">
        <f t="shared" si="1098"/>
        <v>77.900000000002947</v>
      </c>
      <c r="C7793" s="428">
        <f t="shared" si="1095"/>
        <v>77.900000000000006</v>
      </c>
      <c r="D7793" s="425">
        <f t="shared" si="1090"/>
        <v>0.77900002433655102</v>
      </c>
      <c r="E7793" s="433">
        <f t="shared" si="1096"/>
        <v>77.900000000000006</v>
      </c>
      <c r="F7793" s="430">
        <f t="shared" si="1091"/>
        <v>0.78146120587072643</v>
      </c>
      <c r="G7793" s="439">
        <f t="shared" si="1097"/>
        <v>77.900000000000006</v>
      </c>
      <c r="H7793" s="435">
        <f t="shared" si="1092"/>
        <v>0.78146120587072643</v>
      </c>
      <c r="I7793" s="577">
        <f t="shared" si="1097"/>
        <v>77.900000000000006</v>
      </c>
      <c r="J7793" s="573">
        <f t="shared" si="1093"/>
        <v>1.1388416696653472</v>
      </c>
    </row>
    <row r="7794" spans="1:10" x14ac:dyDescent="0.25">
      <c r="A7794">
        <f t="shared" si="1094"/>
        <v>0.77910002429869529</v>
      </c>
      <c r="B7794" s="2">
        <f t="shared" si="1098"/>
        <v>77.910000000002952</v>
      </c>
      <c r="C7794" s="428">
        <f t="shared" si="1095"/>
        <v>77.91</v>
      </c>
      <c r="D7794" s="425">
        <f t="shared" si="1090"/>
        <v>0.77910002429866565</v>
      </c>
      <c r="E7794" s="433">
        <f t="shared" si="1096"/>
        <v>77.91</v>
      </c>
      <c r="F7794" s="430">
        <f t="shared" si="1091"/>
        <v>0.78156013422015369</v>
      </c>
      <c r="G7794" s="439">
        <f t="shared" si="1097"/>
        <v>77.91</v>
      </c>
      <c r="H7794" s="435">
        <f t="shared" si="1092"/>
        <v>0.78156013422015369</v>
      </c>
      <c r="I7794" s="577">
        <f t="shared" si="1097"/>
        <v>77.91</v>
      </c>
      <c r="J7794" s="573">
        <f t="shared" si="1093"/>
        <v>1.1389287215285524</v>
      </c>
    </row>
    <row r="7795" spans="1:10" x14ac:dyDescent="0.25">
      <c r="A7795">
        <f t="shared" si="1094"/>
        <v>0.77920002426087098</v>
      </c>
      <c r="B7795" s="2">
        <f t="shared" si="1098"/>
        <v>77.920000000002958</v>
      </c>
      <c r="C7795" s="428">
        <f t="shared" si="1095"/>
        <v>77.92</v>
      </c>
      <c r="D7795" s="425">
        <f t="shared" si="1090"/>
        <v>0.77920002426084156</v>
      </c>
      <c r="E7795" s="433">
        <f t="shared" si="1096"/>
        <v>77.92</v>
      </c>
      <c r="F7795" s="430">
        <f t="shared" si="1091"/>
        <v>0.78165906307608102</v>
      </c>
      <c r="G7795" s="439">
        <f t="shared" si="1097"/>
        <v>77.92</v>
      </c>
      <c r="H7795" s="435">
        <f t="shared" si="1092"/>
        <v>0.78165906307608102</v>
      </c>
      <c r="I7795" s="577">
        <f t="shared" si="1097"/>
        <v>77.92</v>
      </c>
      <c r="J7795" s="573">
        <f t="shared" si="1093"/>
        <v>1.1390157743235465</v>
      </c>
    </row>
    <row r="7796" spans="1:10" x14ac:dyDescent="0.25">
      <c r="A7796">
        <f t="shared" si="1094"/>
        <v>0.77930002422310751</v>
      </c>
      <c r="B7796" s="2">
        <f t="shared" si="1098"/>
        <v>77.930000000002963</v>
      </c>
      <c r="C7796" s="428">
        <f t="shared" si="1095"/>
        <v>77.930000000000007</v>
      </c>
      <c r="D7796" s="425">
        <f t="shared" si="1090"/>
        <v>0.77930002422307809</v>
      </c>
      <c r="E7796" s="433">
        <f t="shared" si="1096"/>
        <v>77.930000000000007</v>
      </c>
      <c r="F7796" s="430">
        <f t="shared" si="1091"/>
        <v>0.7817579924382525</v>
      </c>
      <c r="G7796" s="439">
        <f t="shared" si="1097"/>
        <v>77.930000000000007</v>
      </c>
      <c r="H7796" s="435">
        <f t="shared" si="1092"/>
        <v>0.7817579924382525</v>
      </c>
      <c r="I7796" s="577">
        <f t="shared" si="1097"/>
        <v>77.930000000000007</v>
      </c>
      <c r="J7796" s="573">
        <f t="shared" si="1093"/>
        <v>1.1391028280502284</v>
      </c>
    </row>
    <row r="7797" spans="1:10" x14ac:dyDescent="0.25">
      <c r="A7797">
        <f t="shared" si="1094"/>
        <v>0.77940002418540477</v>
      </c>
      <c r="B7797" s="2">
        <f t="shared" si="1098"/>
        <v>77.940000000002968</v>
      </c>
      <c r="C7797" s="428">
        <f t="shared" si="1095"/>
        <v>77.94</v>
      </c>
      <c r="D7797" s="425">
        <f t="shared" si="1090"/>
        <v>0.77940002418537513</v>
      </c>
      <c r="E7797" s="433">
        <f t="shared" si="1096"/>
        <v>77.94</v>
      </c>
      <c r="F7797" s="430">
        <f t="shared" si="1091"/>
        <v>0.78185692230641302</v>
      </c>
      <c r="G7797" s="439">
        <f t="shared" si="1097"/>
        <v>77.94</v>
      </c>
      <c r="H7797" s="435">
        <f t="shared" si="1092"/>
        <v>0.78185692230641302</v>
      </c>
      <c r="I7797" s="577">
        <f t="shared" si="1097"/>
        <v>77.94</v>
      </c>
      <c r="J7797" s="573">
        <f t="shared" si="1093"/>
        <v>1.1391898827084983</v>
      </c>
    </row>
    <row r="7798" spans="1:10" x14ac:dyDescent="0.25">
      <c r="A7798">
        <f t="shared" si="1094"/>
        <v>0.77950002414776265</v>
      </c>
      <c r="B7798" s="2">
        <f t="shared" si="1098"/>
        <v>77.950000000002973</v>
      </c>
      <c r="C7798" s="428">
        <f t="shared" si="1095"/>
        <v>77.95</v>
      </c>
      <c r="D7798" s="425">
        <f t="shared" si="1090"/>
        <v>0.7795000241477329</v>
      </c>
      <c r="E7798" s="433">
        <f t="shared" si="1096"/>
        <v>77.95</v>
      </c>
      <c r="F7798" s="430">
        <f t="shared" si="1091"/>
        <v>0.78195585268030743</v>
      </c>
      <c r="G7798" s="439">
        <f t="shared" si="1097"/>
        <v>77.95</v>
      </c>
      <c r="H7798" s="435">
        <f t="shared" si="1092"/>
        <v>0.78195585268030743</v>
      </c>
      <c r="I7798" s="577">
        <f t="shared" si="1097"/>
        <v>77.95</v>
      </c>
      <c r="J7798" s="573">
        <f t="shared" si="1093"/>
        <v>1.139276938298255</v>
      </c>
    </row>
    <row r="7799" spans="1:10" x14ac:dyDescent="0.25">
      <c r="A7799">
        <f t="shared" si="1094"/>
        <v>0.77960002411018092</v>
      </c>
      <c r="B7799" s="2">
        <f t="shared" si="1098"/>
        <v>77.960000000002978</v>
      </c>
      <c r="C7799" s="428">
        <f t="shared" si="1095"/>
        <v>77.959999999999994</v>
      </c>
      <c r="D7799" s="425">
        <f t="shared" si="1090"/>
        <v>0.77960002411015095</v>
      </c>
      <c r="E7799" s="433">
        <f t="shared" si="1096"/>
        <v>77.959999999999994</v>
      </c>
      <c r="F7799" s="430">
        <f t="shared" si="1091"/>
        <v>0.78205478355968039</v>
      </c>
      <c r="G7799" s="439">
        <f t="shared" si="1097"/>
        <v>77.959999999999994</v>
      </c>
      <c r="H7799" s="435">
        <f t="shared" si="1092"/>
        <v>0.78205478355968039</v>
      </c>
      <c r="I7799" s="577">
        <f t="shared" si="1097"/>
        <v>77.959999999999994</v>
      </c>
      <c r="J7799" s="573">
        <f t="shared" si="1093"/>
        <v>1.1393639948193985</v>
      </c>
    </row>
    <row r="7800" spans="1:10" x14ac:dyDescent="0.25">
      <c r="A7800">
        <f t="shared" si="1094"/>
        <v>0.77970002407265948</v>
      </c>
      <c r="B7800" s="2">
        <f t="shared" si="1098"/>
        <v>77.970000000002983</v>
      </c>
      <c r="C7800" s="428">
        <f t="shared" si="1095"/>
        <v>77.97</v>
      </c>
      <c r="D7800" s="425">
        <f t="shared" si="1090"/>
        <v>0.77970002407262962</v>
      </c>
      <c r="E7800" s="433">
        <f t="shared" si="1096"/>
        <v>77.97</v>
      </c>
      <c r="F7800" s="430">
        <f t="shared" si="1091"/>
        <v>0.78215371494427743</v>
      </c>
      <c r="G7800" s="439">
        <f t="shared" si="1097"/>
        <v>77.97</v>
      </c>
      <c r="H7800" s="435">
        <f t="shared" si="1092"/>
        <v>0.78215371494427743</v>
      </c>
      <c r="I7800" s="577">
        <f t="shared" si="1097"/>
        <v>77.97</v>
      </c>
      <c r="J7800" s="573">
        <f t="shared" si="1093"/>
        <v>1.139451052271828</v>
      </c>
    </row>
    <row r="7801" spans="1:10" x14ac:dyDescent="0.25">
      <c r="A7801">
        <f t="shared" si="1094"/>
        <v>0.77980002403519844</v>
      </c>
      <c r="B7801" s="2">
        <f t="shared" si="1098"/>
        <v>77.980000000002988</v>
      </c>
      <c r="C7801" s="428">
        <f t="shared" si="1095"/>
        <v>77.98</v>
      </c>
      <c r="D7801" s="425">
        <f t="shared" si="1090"/>
        <v>0.77980002403516857</v>
      </c>
      <c r="E7801" s="433">
        <f t="shared" si="1096"/>
        <v>77.98</v>
      </c>
      <c r="F7801" s="430">
        <f t="shared" si="1091"/>
        <v>0.78225264683384366</v>
      </c>
      <c r="G7801" s="439">
        <f t="shared" si="1097"/>
        <v>77.98</v>
      </c>
      <c r="H7801" s="435">
        <f t="shared" si="1092"/>
        <v>0.78225264683384366</v>
      </c>
      <c r="I7801" s="577">
        <f t="shared" si="1097"/>
        <v>77.98</v>
      </c>
      <c r="J7801" s="573">
        <f t="shared" si="1093"/>
        <v>1.139538110655443</v>
      </c>
    </row>
    <row r="7802" spans="1:10" x14ac:dyDescent="0.25">
      <c r="A7802">
        <f t="shared" si="1094"/>
        <v>0.77990002399779734</v>
      </c>
      <c r="B7802" s="2">
        <f t="shared" si="1098"/>
        <v>77.990000000002993</v>
      </c>
      <c r="C7802" s="428">
        <f t="shared" si="1095"/>
        <v>77.989999999999995</v>
      </c>
      <c r="D7802" s="425">
        <f t="shared" si="1090"/>
        <v>0.77990002399776748</v>
      </c>
      <c r="E7802" s="433">
        <f t="shared" si="1096"/>
        <v>77.989999999999995</v>
      </c>
      <c r="F7802" s="430">
        <f t="shared" si="1091"/>
        <v>0.78235157922812426</v>
      </c>
      <c r="G7802" s="439">
        <f t="shared" si="1097"/>
        <v>77.989999999999995</v>
      </c>
      <c r="H7802" s="435">
        <f t="shared" si="1092"/>
        <v>0.78235157922812426</v>
      </c>
      <c r="I7802" s="577">
        <f t="shared" si="1097"/>
        <v>77.989999999999995</v>
      </c>
      <c r="J7802" s="573">
        <f t="shared" si="1093"/>
        <v>1.1396251699701427</v>
      </c>
    </row>
    <row r="7803" spans="1:10" x14ac:dyDescent="0.25">
      <c r="A7803">
        <f t="shared" si="1094"/>
        <v>0.78000002396045665</v>
      </c>
      <c r="B7803" s="2">
        <f t="shared" si="1098"/>
        <v>78.000000000002998</v>
      </c>
      <c r="C7803" s="428">
        <f t="shared" si="1095"/>
        <v>78</v>
      </c>
      <c r="D7803" s="425">
        <f t="shared" si="1090"/>
        <v>0.78000002396042656</v>
      </c>
      <c r="E7803" s="433">
        <f t="shared" si="1096"/>
        <v>78</v>
      </c>
      <c r="F7803" s="430">
        <f t="shared" si="1091"/>
        <v>0.78245051212686501</v>
      </c>
      <c r="G7803" s="439">
        <f t="shared" si="1097"/>
        <v>78</v>
      </c>
      <c r="H7803" s="435">
        <f t="shared" si="1092"/>
        <v>0.78245051212686501</v>
      </c>
      <c r="I7803" s="577">
        <f t="shared" si="1097"/>
        <v>78</v>
      </c>
      <c r="J7803" s="573">
        <f t="shared" si="1093"/>
        <v>1.1397122302158273</v>
      </c>
    </row>
    <row r="7804" spans="1:10" x14ac:dyDescent="0.25">
      <c r="A7804">
        <f t="shared" si="1094"/>
        <v>0.78010002392317579</v>
      </c>
      <c r="B7804" s="2">
        <f t="shared" si="1098"/>
        <v>78.010000000003004</v>
      </c>
      <c r="C7804" s="428">
        <f t="shared" si="1095"/>
        <v>78.010000000000005</v>
      </c>
      <c r="D7804" s="425">
        <f t="shared" si="1090"/>
        <v>0.78010002392314581</v>
      </c>
      <c r="E7804" s="433">
        <f t="shared" si="1096"/>
        <v>78.010000000000005</v>
      </c>
      <c r="F7804" s="430">
        <f t="shared" si="1091"/>
        <v>0.78254944552981132</v>
      </c>
      <c r="G7804" s="439">
        <f t="shared" si="1097"/>
        <v>78.010000000000005</v>
      </c>
      <c r="H7804" s="435">
        <f t="shared" si="1092"/>
        <v>0.78254944552981132</v>
      </c>
      <c r="I7804" s="577">
        <f t="shared" si="1097"/>
        <v>78.010000000000005</v>
      </c>
      <c r="J7804" s="573">
        <f t="shared" si="1093"/>
        <v>1.139799291392396</v>
      </c>
    </row>
    <row r="7805" spans="1:10" x14ac:dyDescent="0.25">
      <c r="A7805">
        <f t="shared" si="1094"/>
        <v>0.78020002388595477</v>
      </c>
      <c r="B7805" s="2">
        <f t="shared" si="1098"/>
        <v>78.020000000003009</v>
      </c>
      <c r="C7805" s="428">
        <f t="shared" si="1095"/>
        <v>78.02</v>
      </c>
      <c r="D7805" s="425">
        <f t="shared" si="1090"/>
        <v>0.78020002388592469</v>
      </c>
      <c r="E7805" s="433">
        <f t="shared" si="1096"/>
        <v>78.02</v>
      </c>
      <c r="F7805" s="430">
        <f t="shared" si="1091"/>
        <v>0.78264837943670895</v>
      </c>
      <c r="G7805" s="439">
        <f t="shared" si="1097"/>
        <v>78.02</v>
      </c>
      <c r="H7805" s="435">
        <f t="shared" si="1092"/>
        <v>0.78264837943670895</v>
      </c>
      <c r="I7805" s="577">
        <f t="shared" si="1097"/>
        <v>78.02</v>
      </c>
      <c r="J7805" s="573">
        <f t="shared" si="1093"/>
        <v>1.1398863534997481</v>
      </c>
    </row>
    <row r="7806" spans="1:10" x14ac:dyDescent="0.25">
      <c r="A7806">
        <f t="shared" si="1094"/>
        <v>0.78030002384879349</v>
      </c>
      <c r="B7806" s="2">
        <f t="shared" si="1098"/>
        <v>78.030000000003014</v>
      </c>
      <c r="C7806" s="428">
        <f t="shared" si="1095"/>
        <v>78.03</v>
      </c>
      <c r="D7806" s="425">
        <f t="shared" si="1090"/>
        <v>0.78030002384876329</v>
      </c>
      <c r="E7806" s="433">
        <f t="shared" si="1096"/>
        <v>78.03</v>
      </c>
      <c r="F7806" s="430">
        <f t="shared" si="1091"/>
        <v>0.782747313847304</v>
      </c>
      <c r="G7806" s="439">
        <f t="shared" si="1097"/>
        <v>78.03</v>
      </c>
      <c r="H7806" s="435">
        <f t="shared" si="1092"/>
        <v>0.782747313847304</v>
      </c>
      <c r="I7806" s="577">
        <f t="shared" si="1097"/>
        <v>78.03</v>
      </c>
      <c r="J7806" s="573">
        <f t="shared" si="1093"/>
        <v>1.1399734165377837</v>
      </c>
    </row>
    <row r="7807" spans="1:10" x14ac:dyDescent="0.25">
      <c r="A7807">
        <f t="shared" si="1094"/>
        <v>0.78040002381169205</v>
      </c>
      <c r="B7807" s="2">
        <f t="shared" si="1098"/>
        <v>78.040000000003019</v>
      </c>
      <c r="C7807" s="428">
        <f t="shared" si="1095"/>
        <v>78.040000000000006</v>
      </c>
      <c r="D7807" s="425">
        <f t="shared" si="1090"/>
        <v>0.78040002381166185</v>
      </c>
      <c r="E7807" s="433">
        <f t="shared" si="1096"/>
        <v>78.040000000000006</v>
      </c>
      <c r="F7807" s="430">
        <f t="shared" si="1091"/>
        <v>0.78284624876134246</v>
      </c>
      <c r="G7807" s="439">
        <f t="shared" si="1097"/>
        <v>78.040000000000006</v>
      </c>
      <c r="H7807" s="435">
        <f t="shared" si="1092"/>
        <v>0.78284624876134246</v>
      </c>
      <c r="I7807" s="577">
        <f t="shared" si="1097"/>
        <v>78.040000000000006</v>
      </c>
      <c r="J7807" s="573">
        <f t="shared" si="1093"/>
        <v>1.1400604805064021</v>
      </c>
    </row>
    <row r="7808" spans="1:10" x14ac:dyDescent="0.25">
      <c r="A7808">
        <f t="shared" si="1094"/>
        <v>0.78050002377465011</v>
      </c>
      <c r="B7808" s="2">
        <f t="shared" si="1098"/>
        <v>78.050000000003024</v>
      </c>
      <c r="C7808" s="428">
        <f t="shared" si="1095"/>
        <v>78.05</v>
      </c>
      <c r="D7808" s="425">
        <f t="shared" si="1090"/>
        <v>0.7805000237746198</v>
      </c>
      <c r="E7808" s="433">
        <f t="shared" si="1096"/>
        <v>78.05</v>
      </c>
      <c r="F7808" s="430">
        <f t="shared" si="1091"/>
        <v>0.7829451841785704</v>
      </c>
      <c r="G7808" s="439">
        <f t="shared" si="1097"/>
        <v>78.05</v>
      </c>
      <c r="H7808" s="435">
        <f t="shared" si="1092"/>
        <v>0.7829451841785704</v>
      </c>
      <c r="I7808" s="577">
        <f t="shared" si="1097"/>
        <v>78.05</v>
      </c>
      <c r="J7808" s="573">
        <f t="shared" si="1093"/>
        <v>1.1401475454055026</v>
      </c>
    </row>
    <row r="7809" spans="1:10" x14ac:dyDescent="0.25">
      <c r="A7809">
        <f t="shared" si="1094"/>
        <v>0.78060002373766757</v>
      </c>
      <c r="B7809" s="2">
        <f t="shared" si="1098"/>
        <v>78.060000000003029</v>
      </c>
      <c r="C7809" s="428">
        <f t="shared" si="1095"/>
        <v>78.06</v>
      </c>
      <c r="D7809" s="425">
        <f t="shared" si="1090"/>
        <v>0.78060002373763726</v>
      </c>
      <c r="E7809" s="433">
        <f t="shared" si="1096"/>
        <v>78.06</v>
      </c>
      <c r="F7809" s="430">
        <f t="shared" si="1091"/>
        <v>0.78304412009873425</v>
      </c>
      <c r="G7809" s="439">
        <f t="shared" si="1097"/>
        <v>78.06</v>
      </c>
      <c r="H7809" s="435">
        <f t="shared" si="1092"/>
        <v>0.78304412009873425</v>
      </c>
      <c r="I7809" s="577">
        <f t="shared" si="1097"/>
        <v>78.06</v>
      </c>
      <c r="J7809" s="573">
        <f t="shared" si="1093"/>
        <v>1.1402346112349853</v>
      </c>
    </row>
    <row r="7810" spans="1:10" x14ac:dyDescent="0.25">
      <c r="A7810">
        <f t="shared" si="1094"/>
        <v>0.78070002370074432</v>
      </c>
      <c r="B7810" s="2">
        <f t="shared" si="1098"/>
        <v>78.070000000003034</v>
      </c>
      <c r="C7810" s="428">
        <f t="shared" si="1095"/>
        <v>78.069999999999993</v>
      </c>
      <c r="D7810" s="425">
        <f t="shared" si="1090"/>
        <v>0.78070002370071401</v>
      </c>
      <c r="E7810" s="433">
        <f t="shared" si="1096"/>
        <v>78.069999999999993</v>
      </c>
      <c r="F7810" s="430">
        <f t="shared" si="1091"/>
        <v>0.78314305652158023</v>
      </c>
      <c r="G7810" s="439">
        <f t="shared" si="1097"/>
        <v>78.069999999999993</v>
      </c>
      <c r="H7810" s="435">
        <f t="shared" si="1092"/>
        <v>0.78314305652158023</v>
      </c>
      <c r="I7810" s="577">
        <f t="shared" si="1097"/>
        <v>78.069999999999993</v>
      </c>
      <c r="J7810" s="573">
        <f t="shared" si="1093"/>
        <v>1.1403216779947494</v>
      </c>
    </row>
    <row r="7811" spans="1:10" x14ac:dyDescent="0.25">
      <c r="A7811">
        <f t="shared" si="1094"/>
        <v>0.78080002366388068</v>
      </c>
      <c r="B7811" s="2">
        <f t="shared" si="1098"/>
        <v>78.080000000003039</v>
      </c>
      <c r="C7811" s="428">
        <f t="shared" si="1095"/>
        <v>78.08</v>
      </c>
      <c r="D7811" s="425">
        <f t="shared" ref="D7811:D7874" si="1099">(((1+C7811/100)^D$2)*C7811/100)/(((1+C7811/100)^D$2)-1)</f>
        <v>0.78080002366385015</v>
      </c>
      <c r="E7811" s="433">
        <f t="shared" si="1096"/>
        <v>78.08</v>
      </c>
      <c r="F7811" s="430">
        <f t="shared" ref="F7811:F7874" si="1100">(((1+E7811/100)^F$2)*E7811/100)/(((1+E7811/100)^F$2)-1)</f>
        <v>0.7832419934468553</v>
      </c>
      <c r="G7811" s="439">
        <f t="shared" si="1097"/>
        <v>78.08</v>
      </c>
      <c r="H7811" s="435">
        <f t="shared" ref="H7811:H7874" si="1101">(((1+G7811/100)^H$2)*G7811/100)/(((1+G7811/100)^H$2)-1)</f>
        <v>0.7832419934468553</v>
      </c>
      <c r="I7811" s="577">
        <f t="shared" si="1097"/>
        <v>78.08</v>
      </c>
      <c r="J7811" s="573">
        <f t="shared" ref="J7811:J7874" si="1102">(((1+I7811/100)^J$2)*I7811/100)/(((1+I7811/100)^J$2)-1)</f>
        <v>1.140408745684695</v>
      </c>
    </row>
    <row r="7812" spans="1:10" x14ac:dyDescent="0.25">
      <c r="A7812">
        <f t="shared" si="1094"/>
        <v>0.780900023627076</v>
      </c>
      <c r="B7812" s="2">
        <f t="shared" si="1098"/>
        <v>78.090000000003045</v>
      </c>
      <c r="C7812" s="428">
        <f t="shared" si="1095"/>
        <v>78.09</v>
      </c>
      <c r="D7812" s="425">
        <f t="shared" si="1099"/>
        <v>0.78090002362704558</v>
      </c>
      <c r="E7812" s="433">
        <f t="shared" si="1096"/>
        <v>78.09</v>
      </c>
      <c r="F7812" s="430">
        <f t="shared" si="1100"/>
        <v>0.7833409308743059</v>
      </c>
      <c r="G7812" s="439">
        <f t="shared" si="1097"/>
        <v>78.09</v>
      </c>
      <c r="H7812" s="435">
        <f t="shared" si="1101"/>
        <v>0.7833409308743059</v>
      </c>
      <c r="I7812" s="577">
        <f t="shared" si="1097"/>
        <v>78.09</v>
      </c>
      <c r="J7812" s="573">
        <f t="shared" si="1102"/>
        <v>1.1404958143047215</v>
      </c>
    </row>
    <row r="7813" spans="1:10" x14ac:dyDescent="0.25">
      <c r="A7813">
        <f t="shared" ref="A7813:A7876" si="1103">(((1+B7813/100)^A$2)*B7813/100)/(((1+B7813/100)^A$2)-1)</f>
        <v>0.78100002359033049</v>
      </c>
      <c r="B7813" s="2">
        <f t="shared" si="1098"/>
        <v>78.10000000000305</v>
      </c>
      <c r="C7813" s="428">
        <f t="shared" si="1095"/>
        <v>78.099999999999994</v>
      </c>
      <c r="D7813" s="425">
        <f t="shared" si="1099"/>
        <v>0.78100002359029985</v>
      </c>
      <c r="E7813" s="433">
        <f t="shared" si="1096"/>
        <v>78.099999999999994</v>
      </c>
      <c r="F7813" s="430">
        <f t="shared" si="1100"/>
        <v>0.78343986880367877</v>
      </c>
      <c r="G7813" s="439">
        <f t="shared" si="1097"/>
        <v>78.099999999999994</v>
      </c>
      <c r="H7813" s="435">
        <f t="shared" si="1101"/>
        <v>0.78343986880367877</v>
      </c>
      <c r="I7813" s="577">
        <f t="shared" si="1097"/>
        <v>78.099999999999994</v>
      </c>
      <c r="J7813" s="573">
        <f t="shared" si="1102"/>
        <v>1.1405828838547283</v>
      </c>
    </row>
    <row r="7814" spans="1:10" x14ac:dyDescent="0.25">
      <c r="A7814">
        <f t="shared" si="1103"/>
        <v>0.78110002355364394</v>
      </c>
      <c r="B7814" s="2">
        <f t="shared" si="1098"/>
        <v>78.110000000003055</v>
      </c>
      <c r="C7814" s="428">
        <f t="shared" ref="C7814:C7877" si="1104">ROUND(C7813+0.01,2)</f>
        <v>78.11</v>
      </c>
      <c r="D7814" s="425">
        <f t="shared" si="1099"/>
        <v>0.78110002355361341</v>
      </c>
      <c r="E7814" s="433">
        <f t="shared" ref="E7814:E7877" si="1105">ROUND(E7813+0.01,2)</f>
        <v>78.11</v>
      </c>
      <c r="F7814" s="430">
        <f t="shared" si="1100"/>
        <v>0.78353880723472125</v>
      </c>
      <c r="G7814" s="439">
        <f t="shared" ref="G7814:I7877" si="1106">ROUND(G7813+0.01,2)</f>
        <v>78.11</v>
      </c>
      <c r="H7814" s="435">
        <f t="shared" si="1101"/>
        <v>0.78353880723472125</v>
      </c>
      <c r="I7814" s="577">
        <f t="shared" si="1106"/>
        <v>78.11</v>
      </c>
      <c r="J7814" s="573">
        <f t="shared" si="1102"/>
        <v>1.1406699543346157</v>
      </c>
    </row>
    <row r="7815" spans="1:10" x14ac:dyDescent="0.25">
      <c r="A7815">
        <f t="shared" si="1103"/>
        <v>0.78120002351701634</v>
      </c>
      <c r="B7815" s="2">
        <f t="shared" si="1098"/>
        <v>78.12000000000306</v>
      </c>
      <c r="C7815" s="428">
        <f t="shared" si="1104"/>
        <v>78.12</v>
      </c>
      <c r="D7815" s="425">
        <f t="shared" si="1099"/>
        <v>0.7812000235169857</v>
      </c>
      <c r="E7815" s="433">
        <f t="shared" si="1105"/>
        <v>78.12</v>
      </c>
      <c r="F7815" s="430">
        <f t="shared" si="1100"/>
        <v>0.78363774616718007</v>
      </c>
      <c r="G7815" s="439">
        <f t="shared" si="1106"/>
        <v>78.12</v>
      </c>
      <c r="H7815" s="435">
        <f t="shared" si="1101"/>
        <v>0.78363774616718007</v>
      </c>
      <c r="I7815" s="577">
        <f t="shared" si="1106"/>
        <v>78.12</v>
      </c>
      <c r="J7815" s="573">
        <f t="shared" si="1102"/>
        <v>1.1407570257442832</v>
      </c>
    </row>
    <row r="7816" spans="1:10" x14ac:dyDescent="0.25">
      <c r="A7816">
        <f t="shared" si="1103"/>
        <v>0.78130002348044736</v>
      </c>
      <c r="B7816" s="2">
        <f t="shared" si="1098"/>
        <v>78.130000000003065</v>
      </c>
      <c r="C7816" s="428">
        <f t="shared" si="1104"/>
        <v>78.13</v>
      </c>
      <c r="D7816" s="425">
        <f t="shared" si="1099"/>
        <v>0.78130002348041672</v>
      </c>
      <c r="E7816" s="433">
        <f t="shared" si="1105"/>
        <v>78.13</v>
      </c>
      <c r="F7816" s="430">
        <f t="shared" si="1100"/>
        <v>0.78373668560080267</v>
      </c>
      <c r="G7816" s="439">
        <f t="shared" si="1106"/>
        <v>78.13</v>
      </c>
      <c r="H7816" s="435">
        <f t="shared" si="1101"/>
        <v>0.78373668560080267</v>
      </c>
      <c r="I7816" s="577">
        <f t="shared" si="1106"/>
        <v>78.13</v>
      </c>
      <c r="J7816" s="573">
        <f t="shared" si="1102"/>
        <v>1.1408440980836299</v>
      </c>
    </row>
    <row r="7817" spans="1:10" x14ac:dyDescent="0.25">
      <c r="A7817">
        <f t="shared" si="1103"/>
        <v>0.78140002344393722</v>
      </c>
      <c r="B7817" s="2">
        <f t="shared" si="1098"/>
        <v>78.14000000000307</v>
      </c>
      <c r="C7817" s="428">
        <f t="shared" si="1104"/>
        <v>78.14</v>
      </c>
      <c r="D7817" s="425">
        <f t="shared" si="1099"/>
        <v>0.78140002344390658</v>
      </c>
      <c r="E7817" s="433">
        <f t="shared" si="1105"/>
        <v>78.14</v>
      </c>
      <c r="F7817" s="430">
        <f t="shared" si="1100"/>
        <v>0.78383562553533659</v>
      </c>
      <c r="G7817" s="439">
        <f t="shared" si="1106"/>
        <v>78.14</v>
      </c>
      <c r="H7817" s="435">
        <f t="shared" si="1101"/>
        <v>0.78383562553533659</v>
      </c>
      <c r="I7817" s="577">
        <f t="shared" si="1106"/>
        <v>78.14</v>
      </c>
      <c r="J7817" s="573">
        <f t="shared" si="1102"/>
        <v>1.1409311713525563</v>
      </c>
    </row>
    <row r="7818" spans="1:10" x14ac:dyDescent="0.25">
      <c r="A7818">
        <f t="shared" si="1103"/>
        <v>0.78150002340748559</v>
      </c>
      <c r="B7818" s="2">
        <f t="shared" si="1098"/>
        <v>78.150000000003075</v>
      </c>
      <c r="C7818" s="428">
        <f t="shared" si="1104"/>
        <v>78.150000000000006</v>
      </c>
      <c r="D7818" s="425">
        <f t="shared" si="1099"/>
        <v>0.78150002340745495</v>
      </c>
      <c r="E7818" s="433">
        <f t="shared" si="1105"/>
        <v>78.150000000000006</v>
      </c>
      <c r="F7818" s="430">
        <f t="shared" si="1100"/>
        <v>0.78393456597052891</v>
      </c>
      <c r="G7818" s="439">
        <f t="shared" si="1106"/>
        <v>78.150000000000006</v>
      </c>
      <c r="H7818" s="435">
        <f t="shared" si="1101"/>
        <v>0.78393456597052891</v>
      </c>
      <c r="I7818" s="577">
        <f t="shared" si="1106"/>
        <v>78.150000000000006</v>
      </c>
      <c r="J7818" s="573">
        <f t="shared" si="1102"/>
        <v>1.1410182455509619</v>
      </c>
    </row>
    <row r="7819" spans="1:10" x14ac:dyDescent="0.25">
      <c r="A7819">
        <f t="shared" si="1103"/>
        <v>0.78160002337109258</v>
      </c>
      <c r="B7819" s="2">
        <f t="shared" si="1098"/>
        <v>78.16000000000308</v>
      </c>
      <c r="C7819" s="428">
        <f t="shared" si="1104"/>
        <v>78.16</v>
      </c>
      <c r="D7819" s="425">
        <f t="shared" si="1099"/>
        <v>0.7816000233710616</v>
      </c>
      <c r="E7819" s="433">
        <f t="shared" si="1105"/>
        <v>78.16</v>
      </c>
      <c r="F7819" s="430">
        <f t="shared" si="1100"/>
        <v>0.78403350690612761</v>
      </c>
      <c r="G7819" s="439">
        <f t="shared" si="1106"/>
        <v>78.16</v>
      </c>
      <c r="H7819" s="435">
        <f t="shared" si="1101"/>
        <v>0.78403350690612761</v>
      </c>
      <c r="I7819" s="577">
        <f t="shared" si="1106"/>
        <v>78.16</v>
      </c>
      <c r="J7819" s="573">
        <f t="shared" si="1102"/>
        <v>1.1411053206787458</v>
      </c>
    </row>
    <row r="7820" spans="1:10" x14ac:dyDescent="0.25">
      <c r="A7820">
        <f t="shared" si="1103"/>
        <v>0.78170002333475797</v>
      </c>
      <c r="B7820" s="2">
        <f t="shared" si="1098"/>
        <v>78.170000000003085</v>
      </c>
      <c r="C7820" s="428">
        <f t="shared" si="1104"/>
        <v>78.17</v>
      </c>
      <c r="D7820" s="425">
        <f t="shared" si="1099"/>
        <v>0.78170002333472699</v>
      </c>
      <c r="E7820" s="433">
        <f t="shared" si="1105"/>
        <v>78.17</v>
      </c>
      <c r="F7820" s="430">
        <f t="shared" si="1100"/>
        <v>0.78413244834188045</v>
      </c>
      <c r="G7820" s="439">
        <f t="shared" si="1106"/>
        <v>78.17</v>
      </c>
      <c r="H7820" s="435">
        <f t="shared" si="1101"/>
        <v>0.78413244834188045</v>
      </c>
      <c r="I7820" s="577">
        <f t="shared" si="1106"/>
        <v>78.17</v>
      </c>
      <c r="J7820" s="573">
        <f t="shared" si="1102"/>
        <v>1.1411923967358091</v>
      </c>
    </row>
    <row r="7821" spans="1:10" x14ac:dyDescent="0.25">
      <c r="A7821">
        <f t="shared" si="1103"/>
        <v>0.78180002329848164</v>
      </c>
      <c r="B7821" s="2">
        <f t="shared" si="1098"/>
        <v>78.180000000003091</v>
      </c>
      <c r="C7821" s="428">
        <f t="shared" si="1104"/>
        <v>78.180000000000007</v>
      </c>
      <c r="D7821" s="425">
        <f t="shared" si="1099"/>
        <v>0.78180002329845066</v>
      </c>
      <c r="E7821" s="433">
        <f t="shared" si="1105"/>
        <v>78.180000000000007</v>
      </c>
      <c r="F7821" s="430">
        <f t="shared" si="1100"/>
        <v>0.7842313902775353</v>
      </c>
      <c r="G7821" s="439">
        <f t="shared" si="1106"/>
        <v>78.180000000000007</v>
      </c>
      <c r="H7821" s="435">
        <f t="shared" si="1101"/>
        <v>0.7842313902775353</v>
      </c>
      <c r="I7821" s="577">
        <f t="shared" si="1106"/>
        <v>78.180000000000007</v>
      </c>
      <c r="J7821" s="573">
        <f t="shared" si="1102"/>
        <v>1.1412794737220504</v>
      </c>
    </row>
    <row r="7822" spans="1:10" x14ac:dyDescent="0.25">
      <c r="A7822">
        <f t="shared" si="1103"/>
        <v>0.78190002326226327</v>
      </c>
      <c r="B7822" s="2">
        <f t="shared" si="1098"/>
        <v>78.190000000003096</v>
      </c>
      <c r="C7822" s="428">
        <f t="shared" si="1104"/>
        <v>78.19</v>
      </c>
      <c r="D7822" s="425">
        <f t="shared" si="1099"/>
        <v>0.78190002326223251</v>
      </c>
      <c r="E7822" s="433">
        <f t="shared" si="1105"/>
        <v>78.19</v>
      </c>
      <c r="F7822" s="430">
        <f t="shared" si="1100"/>
        <v>0.78433033271283992</v>
      </c>
      <c r="G7822" s="439">
        <f t="shared" si="1106"/>
        <v>78.19</v>
      </c>
      <c r="H7822" s="435">
        <f t="shared" si="1101"/>
        <v>0.78433033271283992</v>
      </c>
      <c r="I7822" s="577">
        <f t="shared" si="1106"/>
        <v>78.19</v>
      </c>
      <c r="J7822" s="573">
        <f t="shared" si="1102"/>
        <v>1.1413665516373703</v>
      </c>
    </row>
    <row r="7823" spans="1:10" x14ac:dyDescent="0.25">
      <c r="A7823">
        <f t="shared" si="1103"/>
        <v>0.7820000232261034</v>
      </c>
      <c r="B7823" s="2">
        <f t="shared" si="1098"/>
        <v>78.200000000003101</v>
      </c>
      <c r="C7823" s="428">
        <f t="shared" si="1104"/>
        <v>78.2</v>
      </c>
      <c r="D7823" s="425">
        <f t="shared" si="1099"/>
        <v>0.78200002322607243</v>
      </c>
      <c r="E7823" s="433">
        <f t="shared" si="1105"/>
        <v>78.2</v>
      </c>
      <c r="F7823" s="430">
        <f t="shared" si="1100"/>
        <v>0.78442927564754306</v>
      </c>
      <c r="G7823" s="439">
        <f t="shared" si="1106"/>
        <v>78.2</v>
      </c>
      <c r="H7823" s="435">
        <f t="shared" si="1101"/>
        <v>0.78442927564754306</v>
      </c>
      <c r="I7823" s="577">
        <f t="shared" si="1106"/>
        <v>78.2</v>
      </c>
      <c r="J7823" s="573">
        <f t="shared" si="1102"/>
        <v>1.1414536304816678</v>
      </c>
    </row>
    <row r="7824" spans="1:10" x14ac:dyDescent="0.25">
      <c r="A7824">
        <f t="shared" si="1103"/>
        <v>0.78210002319000138</v>
      </c>
      <c r="B7824" s="2">
        <f t="shared" si="1098"/>
        <v>78.210000000003106</v>
      </c>
      <c r="C7824" s="428">
        <f t="shared" si="1104"/>
        <v>78.209999999999994</v>
      </c>
      <c r="D7824" s="425">
        <f t="shared" si="1099"/>
        <v>0.78210002318997018</v>
      </c>
      <c r="E7824" s="433">
        <f t="shared" si="1105"/>
        <v>78.209999999999994</v>
      </c>
      <c r="F7824" s="430">
        <f t="shared" si="1100"/>
        <v>0.78452821908139247</v>
      </c>
      <c r="G7824" s="439">
        <f t="shared" si="1106"/>
        <v>78.209999999999994</v>
      </c>
      <c r="H7824" s="435">
        <f t="shared" si="1101"/>
        <v>0.78452821908139247</v>
      </c>
      <c r="I7824" s="577">
        <f t="shared" si="1106"/>
        <v>78.209999999999994</v>
      </c>
      <c r="J7824" s="573">
        <f t="shared" si="1102"/>
        <v>1.1415407102548436</v>
      </c>
    </row>
    <row r="7825" spans="1:10" x14ac:dyDescent="0.25">
      <c r="A7825">
        <f t="shared" si="1103"/>
        <v>0.78220002315395731</v>
      </c>
      <c r="B7825" s="2">
        <f t="shared" si="1098"/>
        <v>78.220000000003111</v>
      </c>
      <c r="C7825" s="428">
        <f t="shared" si="1104"/>
        <v>78.22</v>
      </c>
      <c r="D7825" s="425">
        <f t="shared" si="1099"/>
        <v>0.78220002315392612</v>
      </c>
      <c r="E7825" s="433">
        <f t="shared" si="1105"/>
        <v>78.22</v>
      </c>
      <c r="F7825" s="430">
        <f t="shared" si="1100"/>
        <v>0.78462716301413704</v>
      </c>
      <c r="G7825" s="439">
        <f t="shared" si="1106"/>
        <v>78.22</v>
      </c>
      <c r="H7825" s="435">
        <f t="shared" si="1101"/>
        <v>0.78462716301413704</v>
      </c>
      <c r="I7825" s="577">
        <f t="shared" si="1106"/>
        <v>78.22</v>
      </c>
      <c r="J7825" s="573">
        <f t="shared" si="1102"/>
        <v>1.1416277909567967</v>
      </c>
    </row>
    <row r="7826" spans="1:10" x14ac:dyDescent="0.25">
      <c r="A7826">
        <f t="shared" si="1103"/>
        <v>0.78230002311797109</v>
      </c>
      <c r="B7826" s="2">
        <f t="shared" si="1098"/>
        <v>78.230000000003116</v>
      </c>
      <c r="C7826" s="428">
        <f t="shared" si="1104"/>
        <v>78.23</v>
      </c>
      <c r="D7826" s="425">
        <f t="shared" si="1099"/>
        <v>0.78230002311793989</v>
      </c>
      <c r="E7826" s="433">
        <f t="shared" si="1105"/>
        <v>78.23</v>
      </c>
      <c r="F7826" s="430">
        <f t="shared" si="1100"/>
        <v>0.78472610744552507</v>
      </c>
      <c r="G7826" s="439">
        <f t="shared" si="1106"/>
        <v>78.23</v>
      </c>
      <c r="H7826" s="435">
        <f t="shared" si="1101"/>
        <v>0.78472610744552507</v>
      </c>
      <c r="I7826" s="577">
        <f t="shared" si="1106"/>
        <v>78.23</v>
      </c>
      <c r="J7826" s="573">
        <f t="shared" si="1102"/>
        <v>1.1417148725874275</v>
      </c>
    </row>
    <row r="7827" spans="1:10" x14ac:dyDescent="0.25">
      <c r="A7827">
        <f t="shared" si="1103"/>
        <v>0.78240002308204259</v>
      </c>
      <c r="B7827" s="2">
        <f t="shared" si="1098"/>
        <v>78.240000000003121</v>
      </c>
      <c r="C7827" s="428">
        <f t="shared" si="1104"/>
        <v>78.239999999999995</v>
      </c>
      <c r="D7827" s="425">
        <f t="shared" si="1099"/>
        <v>0.78240002308201129</v>
      </c>
      <c r="E7827" s="433">
        <f t="shared" si="1105"/>
        <v>78.239999999999995</v>
      </c>
      <c r="F7827" s="430">
        <f t="shared" si="1100"/>
        <v>0.78482505237530531</v>
      </c>
      <c r="G7827" s="439">
        <f t="shared" si="1106"/>
        <v>78.239999999999995</v>
      </c>
      <c r="H7827" s="435">
        <f t="shared" si="1101"/>
        <v>0.78482505237530531</v>
      </c>
      <c r="I7827" s="577">
        <f t="shared" si="1106"/>
        <v>78.239999999999995</v>
      </c>
      <c r="J7827" s="573">
        <f t="shared" si="1102"/>
        <v>1.1418019551466358</v>
      </c>
    </row>
    <row r="7828" spans="1:10" x14ac:dyDescent="0.25">
      <c r="A7828">
        <f t="shared" si="1103"/>
        <v>0.78250002304617161</v>
      </c>
      <c r="B7828" s="2">
        <f t="shared" si="1098"/>
        <v>78.250000000003126</v>
      </c>
      <c r="C7828" s="428">
        <f t="shared" si="1104"/>
        <v>78.25</v>
      </c>
      <c r="D7828" s="425">
        <f t="shared" si="1099"/>
        <v>0.78250002304614041</v>
      </c>
      <c r="E7828" s="433">
        <f t="shared" si="1105"/>
        <v>78.25</v>
      </c>
      <c r="F7828" s="430">
        <f t="shared" si="1100"/>
        <v>0.78492399780322664</v>
      </c>
      <c r="G7828" s="439">
        <f t="shared" si="1106"/>
        <v>78.25</v>
      </c>
      <c r="H7828" s="435">
        <f t="shared" si="1101"/>
        <v>0.78492399780322664</v>
      </c>
      <c r="I7828" s="577">
        <f t="shared" si="1106"/>
        <v>78.25</v>
      </c>
      <c r="J7828" s="573">
        <f t="shared" si="1102"/>
        <v>1.1418890386343217</v>
      </c>
    </row>
    <row r="7829" spans="1:10" x14ac:dyDescent="0.25">
      <c r="A7829">
        <f t="shared" si="1103"/>
        <v>0.78260002301035847</v>
      </c>
      <c r="B7829" s="2">
        <f t="shared" si="1098"/>
        <v>78.260000000003132</v>
      </c>
      <c r="C7829" s="428">
        <f t="shared" si="1104"/>
        <v>78.260000000000005</v>
      </c>
      <c r="D7829" s="425">
        <f t="shared" si="1099"/>
        <v>0.78260002301032705</v>
      </c>
      <c r="E7829" s="433">
        <f t="shared" si="1105"/>
        <v>78.260000000000005</v>
      </c>
      <c r="F7829" s="430">
        <f t="shared" si="1100"/>
        <v>0.78502294372903814</v>
      </c>
      <c r="G7829" s="439">
        <f t="shared" si="1106"/>
        <v>78.260000000000005</v>
      </c>
      <c r="H7829" s="435">
        <f t="shared" si="1101"/>
        <v>0.78502294372903814</v>
      </c>
      <c r="I7829" s="577">
        <f t="shared" si="1106"/>
        <v>78.260000000000005</v>
      </c>
      <c r="J7829" s="573">
        <f t="shared" si="1102"/>
        <v>1.1419761230503844</v>
      </c>
    </row>
    <row r="7830" spans="1:10" x14ac:dyDescent="0.25">
      <c r="A7830">
        <f t="shared" si="1103"/>
        <v>0.78270002297460251</v>
      </c>
      <c r="B7830" s="2">
        <f t="shared" si="1098"/>
        <v>78.270000000003137</v>
      </c>
      <c r="C7830" s="428">
        <f t="shared" si="1104"/>
        <v>78.27</v>
      </c>
      <c r="D7830" s="425">
        <f t="shared" si="1099"/>
        <v>0.78270002297457109</v>
      </c>
      <c r="E7830" s="433">
        <f t="shared" si="1105"/>
        <v>78.27</v>
      </c>
      <c r="F7830" s="430">
        <f t="shared" si="1100"/>
        <v>0.78512189015248857</v>
      </c>
      <c r="G7830" s="439">
        <f t="shared" si="1106"/>
        <v>78.27</v>
      </c>
      <c r="H7830" s="435">
        <f t="shared" si="1101"/>
        <v>0.78512189015248857</v>
      </c>
      <c r="I7830" s="577">
        <f t="shared" si="1106"/>
        <v>78.27</v>
      </c>
      <c r="J7830" s="573">
        <f t="shared" si="1102"/>
        <v>1.1420632083947246</v>
      </c>
    </row>
    <row r="7831" spans="1:10" x14ac:dyDescent="0.25">
      <c r="A7831">
        <f t="shared" si="1103"/>
        <v>0.78280002293890394</v>
      </c>
      <c r="B7831" s="2">
        <f t="shared" si="1098"/>
        <v>78.280000000003142</v>
      </c>
      <c r="C7831" s="428">
        <f t="shared" si="1104"/>
        <v>78.28</v>
      </c>
      <c r="D7831" s="425">
        <f t="shared" si="1099"/>
        <v>0.78280002293887252</v>
      </c>
      <c r="E7831" s="433">
        <f t="shared" si="1105"/>
        <v>78.28</v>
      </c>
      <c r="F7831" s="430">
        <f t="shared" si="1100"/>
        <v>0.78522083707332768</v>
      </c>
      <c r="G7831" s="439">
        <f t="shared" si="1106"/>
        <v>78.28</v>
      </c>
      <c r="H7831" s="435">
        <f t="shared" si="1101"/>
        <v>0.78522083707332768</v>
      </c>
      <c r="I7831" s="577">
        <f t="shared" si="1106"/>
        <v>78.28</v>
      </c>
      <c r="J7831" s="573">
        <f t="shared" si="1102"/>
        <v>1.1421502946672417</v>
      </c>
    </row>
    <row r="7832" spans="1:10" x14ac:dyDescent="0.25">
      <c r="A7832">
        <f t="shared" si="1103"/>
        <v>0.78290002290326255</v>
      </c>
      <c r="B7832" s="2">
        <f t="shared" si="1098"/>
        <v>78.290000000003147</v>
      </c>
      <c r="C7832" s="428">
        <f t="shared" si="1104"/>
        <v>78.290000000000006</v>
      </c>
      <c r="D7832" s="425">
        <f t="shared" si="1099"/>
        <v>0.78290002290323124</v>
      </c>
      <c r="E7832" s="433">
        <f t="shared" si="1105"/>
        <v>78.290000000000006</v>
      </c>
      <c r="F7832" s="430">
        <f t="shared" si="1100"/>
        <v>0.78531978449130446</v>
      </c>
      <c r="G7832" s="439">
        <f t="shared" si="1106"/>
        <v>78.290000000000006</v>
      </c>
      <c r="H7832" s="435">
        <f t="shared" si="1101"/>
        <v>0.78531978449130446</v>
      </c>
      <c r="I7832" s="577">
        <f t="shared" si="1106"/>
        <v>78.290000000000006</v>
      </c>
      <c r="J7832" s="573">
        <f t="shared" si="1102"/>
        <v>1.1422373818678357</v>
      </c>
    </row>
    <row r="7833" spans="1:10" x14ac:dyDescent="0.25">
      <c r="A7833">
        <f t="shared" si="1103"/>
        <v>0.78300002286767856</v>
      </c>
      <c r="B7833" s="2">
        <f t="shared" si="1098"/>
        <v>78.300000000003152</v>
      </c>
      <c r="C7833" s="428">
        <f t="shared" si="1104"/>
        <v>78.3</v>
      </c>
      <c r="D7833" s="425">
        <f t="shared" si="1099"/>
        <v>0.78300002286764703</v>
      </c>
      <c r="E7833" s="433">
        <f t="shared" si="1105"/>
        <v>78.3</v>
      </c>
      <c r="F7833" s="430">
        <f t="shared" si="1100"/>
        <v>0.78541873240616844</v>
      </c>
      <c r="G7833" s="439">
        <f t="shared" si="1106"/>
        <v>78.3</v>
      </c>
      <c r="H7833" s="435">
        <f t="shared" si="1101"/>
        <v>0.78541873240616844</v>
      </c>
      <c r="I7833" s="577">
        <f t="shared" si="1106"/>
        <v>78.3</v>
      </c>
      <c r="J7833" s="573">
        <f t="shared" si="1102"/>
        <v>1.1423244699964068</v>
      </c>
    </row>
    <row r="7834" spans="1:10" x14ac:dyDescent="0.25">
      <c r="A7834">
        <f t="shared" si="1103"/>
        <v>0.78310002283215141</v>
      </c>
      <c r="B7834" s="2">
        <f t="shared" si="1098"/>
        <v>78.310000000003157</v>
      </c>
      <c r="C7834" s="428">
        <f t="shared" si="1104"/>
        <v>78.31</v>
      </c>
      <c r="D7834" s="425">
        <f t="shared" si="1099"/>
        <v>0.78310002283211999</v>
      </c>
      <c r="E7834" s="433">
        <f t="shared" si="1105"/>
        <v>78.31</v>
      </c>
      <c r="F7834" s="430">
        <f t="shared" si="1100"/>
        <v>0.78551768081766937</v>
      </c>
      <c r="G7834" s="439">
        <f t="shared" si="1106"/>
        <v>78.31</v>
      </c>
      <c r="H7834" s="435">
        <f t="shared" si="1101"/>
        <v>0.78551768081766937</v>
      </c>
      <c r="I7834" s="577">
        <f t="shared" si="1106"/>
        <v>78.31</v>
      </c>
      <c r="J7834" s="573">
        <f t="shared" si="1102"/>
        <v>1.1424115590528545</v>
      </c>
    </row>
    <row r="7835" spans="1:10" x14ac:dyDescent="0.25">
      <c r="A7835">
        <f t="shared" si="1103"/>
        <v>0.78320002279668133</v>
      </c>
      <c r="B7835" s="2">
        <f t="shared" si="1098"/>
        <v>78.320000000003162</v>
      </c>
      <c r="C7835" s="428">
        <f t="shared" si="1104"/>
        <v>78.319999999999993</v>
      </c>
      <c r="D7835" s="425">
        <f t="shared" si="1099"/>
        <v>0.7832000227966498</v>
      </c>
      <c r="E7835" s="433">
        <f t="shared" si="1105"/>
        <v>78.319999999999993</v>
      </c>
      <c r="F7835" s="430">
        <f t="shared" si="1100"/>
        <v>0.78561662972555701</v>
      </c>
      <c r="G7835" s="439">
        <f t="shared" si="1106"/>
        <v>78.319999999999993</v>
      </c>
      <c r="H7835" s="435">
        <f t="shared" si="1101"/>
        <v>0.78561662972555701</v>
      </c>
      <c r="I7835" s="577">
        <f t="shared" si="1106"/>
        <v>78.319999999999993</v>
      </c>
      <c r="J7835" s="573">
        <f t="shared" si="1102"/>
        <v>1.1424986490370794</v>
      </c>
    </row>
    <row r="7836" spans="1:10" x14ac:dyDescent="0.25">
      <c r="A7836">
        <f t="shared" si="1103"/>
        <v>0.78330002276126831</v>
      </c>
      <c r="B7836" s="2">
        <f t="shared" si="1098"/>
        <v>78.330000000003167</v>
      </c>
      <c r="C7836" s="428">
        <f t="shared" si="1104"/>
        <v>78.33</v>
      </c>
      <c r="D7836" s="425">
        <f t="shared" si="1099"/>
        <v>0.78330002276123645</v>
      </c>
      <c r="E7836" s="433">
        <f t="shared" si="1105"/>
        <v>78.33</v>
      </c>
      <c r="F7836" s="430">
        <f t="shared" si="1100"/>
        <v>0.78571557912958123</v>
      </c>
      <c r="G7836" s="439">
        <f t="shared" si="1106"/>
        <v>78.33</v>
      </c>
      <c r="H7836" s="435">
        <f t="shared" si="1101"/>
        <v>0.78571557912958123</v>
      </c>
      <c r="I7836" s="577">
        <f t="shared" si="1106"/>
        <v>78.33</v>
      </c>
      <c r="J7836" s="573">
        <f t="shared" si="1102"/>
        <v>1.1425857399489814</v>
      </c>
    </row>
    <row r="7837" spans="1:10" x14ac:dyDescent="0.25">
      <c r="A7837">
        <f t="shared" si="1103"/>
        <v>0.7834000227259118</v>
      </c>
      <c r="B7837" s="2">
        <f t="shared" si="1098"/>
        <v>78.340000000003172</v>
      </c>
      <c r="C7837" s="428">
        <f t="shared" si="1104"/>
        <v>78.34</v>
      </c>
      <c r="D7837" s="425">
        <f t="shared" si="1099"/>
        <v>0.78340002272588016</v>
      </c>
      <c r="E7837" s="433">
        <f t="shared" si="1105"/>
        <v>78.34</v>
      </c>
      <c r="F7837" s="430">
        <f t="shared" si="1100"/>
        <v>0.78581452902949211</v>
      </c>
      <c r="G7837" s="439">
        <f t="shared" si="1106"/>
        <v>78.34</v>
      </c>
      <c r="H7837" s="435">
        <f t="shared" si="1101"/>
        <v>0.78581452902949211</v>
      </c>
      <c r="I7837" s="577">
        <f t="shared" si="1106"/>
        <v>78.34</v>
      </c>
      <c r="J7837" s="573">
        <f t="shared" si="1102"/>
        <v>1.1426728317884602</v>
      </c>
    </row>
    <row r="7838" spans="1:10" x14ac:dyDescent="0.25">
      <c r="A7838">
        <f t="shared" si="1103"/>
        <v>0.78350002269061203</v>
      </c>
      <c r="B7838" s="2">
        <f t="shared" si="1098"/>
        <v>78.350000000003178</v>
      </c>
      <c r="C7838" s="428">
        <f t="shared" si="1104"/>
        <v>78.349999999999994</v>
      </c>
      <c r="D7838" s="425">
        <f t="shared" si="1099"/>
        <v>0.78350002269058028</v>
      </c>
      <c r="E7838" s="433">
        <f t="shared" si="1105"/>
        <v>78.349999999999994</v>
      </c>
      <c r="F7838" s="430">
        <f t="shared" si="1100"/>
        <v>0.78591347942503975</v>
      </c>
      <c r="G7838" s="439">
        <f t="shared" si="1106"/>
        <v>78.349999999999994</v>
      </c>
      <c r="H7838" s="435">
        <f t="shared" si="1101"/>
        <v>0.78591347942503975</v>
      </c>
      <c r="I7838" s="577">
        <f t="shared" si="1106"/>
        <v>78.349999999999994</v>
      </c>
      <c r="J7838" s="573">
        <f t="shared" si="1102"/>
        <v>1.1427599245554159</v>
      </c>
    </row>
    <row r="7839" spans="1:10" x14ac:dyDescent="0.25">
      <c r="A7839">
        <f t="shared" si="1103"/>
        <v>0.78360002265536899</v>
      </c>
      <c r="B7839" s="2">
        <f t="shared" si="1098"/>
        <v>78.360000000003183</v>
      </c>
      <c r="C7839" s="428">
        <f t="shared" si="1104"/>
        <v>78.36</v>
      </c>
      <c r="D7839" s="425">
        <f t="shared" si="1099"/>
        <v>0.78360002265533713</v>
      </c>
      <c r="E7839" s="433">
        <f t="shared" si="1105"/>
        <v>78.36</v>
      </c>
      <c r="F7839" s="430">
        <f t="shared" si="1100"/>
        <v>0.78601243031597445</v>
      </c>
      <c r="G7839" s="439">
        <f t="shared" si="1106"/>
        <v>78.36</v>
      </c>
      <c r="H7839" s="435">
        <f t="shared" si="1101"/>
        <v>0.78601243031597445</v>
      </c>
      <c r="I7839" s="577">
        <f t="shared" si="1106"/>
        <v>78.36</v>
      </c>
      <c r="J7839" s="573">
        <f t="shared" si="1102"/>
        <v>1.1428470182497485</v>
      </c>
    </row>
    <row r="7840" spans="1:10" x14ac:dyDescent="0.25">
      <c r="A7840">
        <f t="shared" si="1103"/>
        <v>0.78370002262018235</v>
      </c>
      <c r="B7840" s="2">
        <f t="shared" ref="B7840:B7903" si="1107">B7839+0.01</f>
        <v>78.370000000003188</v>
      </c>
      <c r="C7840" s="428">
        <f t="shared" si="1104"/>
        <v>78.37</v>
      </c>
      <c r="D7840" s="425">
        <f t="shared" si="1099"/>
        <v>0.78370002262015059</v>
      </c>
      <c r="E7840" s="433">
        <f t="shared" si="1105"/>
        <v>78.37</v>
      </c>
      <c r="F7840" s="430">
        <f t="shared" si="1100"/>
        <v>0.78611138170204664</v>
      </c>
      <c r="G7840" s="439">
        <f t="shared" si="1106"/>
        <v>78.37</v>
      </c>
      <c r="H7840" s="435">
        <f t="shared" si="1101"/>
        <v>0.78611138170204664</v>
      </c>
      <c r="I7840" s="577">
        <f t="shared" si="1106"/>
        <v>78.37</v>
      </c>
      <c r="J7840" s="573">
        <f t="shared" si="1102"/>
        <v>1.1429341128713584</v>
      </c>
    </row>
    <row r="7841" spans="1:10" x14ac:dyDescent="0.25">
      <c r="A7841">
        <f t="shared" si="1103"/>
        <v>0.78380002258505221</v>
      </c>
      <c r="B7841" s="2">
        <f t="shared" si="1107"/>
        <v>78.380000000003193</v>
      </c>
      <c r="C7841" s="428">
        <f t="shared" si="1104"/>
        <v>78.38</v>
      </c>
      <c r="D7841" s="425">
        <f t="shared" si="1099"/>
        <v>0.78380002258502024</v>
      </c>
      <c r="E7841" s="433">
        <f t="shared" si="1105"/>
        <v>78.38</v>
      </c>
      <c r="F7841" s="430">
        <f t="shared" si="1100"/>
        <v>0.78621033358300696</v>
      </c>
      <c r="G7841" s="439">
        <f t="shared" si="1106"/>
        <v>78.38</v>
      </c>
      <c r="H7841" s="435">
        <f t="shared" si="1101"/>
        <v>0.78621033358300696</v>
      </c>
      <c r="I7841" s="577">
        <f t="shared" si="1106"/>
        <v>78.38</v>
      </c>
      <c r="J7841" s="573">
        <f t="shared" si="1102"/>
        <v>1.143021208420145</v>
      </c>
    </row>
    <row r="7842" spans="1:10" x14ac:dyDescent="0.25">
      <c r="A7842">
        <f t="shared" si="1103"/>
        <v>0.78390002254997815</v>
      </c>
      <c r="B7842" s="2">
        <f t="shared" si="1107"/>
        <v>78.390000000003198</v>
      </c>
      <c r="C7842" s="428">
        <f t="shared" si="1104"/>
        <v>78.39</v>
      </c>
      <c r="D7842" s="425">
        <f t="shared" si="1099"/>
        <v>0.78390002254994628</v>
      </c>
      <c r="E7842" s="433">
        <f t="shared" si="1105"/>
        <v>78.39</v>
      </c>
      <c r="F7842" s="430">
        <f t="shared" si="1100"/>
        <v>0.78630928595860605</v>
      </c>
      <c r="G7842" s="439">
        <f t="shared" si="1106"/>
        <v>78.39</v>
      </c>
      <c r="H7842" s="435">
        <f t="shared" si="1101"/>
        <v>0.78630928595860605</v>
      </c>
      <c r="I7842" s="577">
        <f t="shared" si="1106"/>
        <v>78.39</v>
      </c>
      <c r="J7842" s="573">
        <f t="shared" si="1102"/>
        <v>1.1431083048960091</v>
      </c>
    </row>
    <row r="7843" spans="1:10" x14ac:dyDescent="0.25">
      <c r="A7843">
        <f t="shared" si="1103"/>
        <v>0.78400002251496059</v>
      </c>
      <c r="B7843" s="2">
        <f t="shared" si="1107"/>
        <v>78.400000000003203</v>
      </c>
      <c r="C7843" s="428">
        <f t="shared" si="1104"/>
        <v>78.400000000000006</v>
      </c>
      <c r="D7843" s="425">
        <f t="shared" si="1099"/>
        <v>0.78400002251492862</v>
      </c>
      <c r="E7843" s="433">
        <f t="shared" si="1105"/>
        <v>78.400000000000006</v>
      </c>
      <c r="F7843" s="430">
        <f t="shared" si="1100"/>
        <v>0.78640823882859467</v>
      </c>
      <c r="G7843" s="439">
        <f t="shared" si="1106"/>
        <v>78.400000000000006</v>
      </c>
      <c r="H7843" s="435">
        <f t="shared" si="1101"/>
        <v>0.78640823882859467</v>
      </c>
      <c r="I7843" s="577">
        <f t="shared" si="1106"/>
        <v>78.400000000000006</v>
      </c>
      <c r="J7843" s="573">
        <f t="shared" si="1102"/>
        <v>1.1431954022988506</v>
      </c>
    </row>
    <row r="7844" spans="1:10" x14ac:dyDescent="0.25">
      <c r="A7844">
        <f t="shared" si="1103"/>
        <v>0.7841000224799991</v>
      </c>
      <c r="B7844" s="2">
        <f t="shared" si="1107"/>
        <v>78.410000000003208</v>
      </c>
      <c r="C7844" s="428">
        <f t="shared" si="1104"/>
        <v>78.41</v>
      </c>
      <c r="D7844" s="425">
        <f t="shared" si="1099"/>
        <v>0.78410002247996691</v>
      </c>
      <c r="E7844" s="433">
        <f t="shared" si="1105"/>
        <v>78.41</v>
      </c>
      <c r="F7844" s="430">
        <f t="shared" si="1100"/>
        <v>0.78650719219272369</v>
      </c>
      <c r="G7844" s="439">
        <f t="shared" si="1106"/>
        <v>78.41</v>
      </c>
      <c r="H7844" s="435">
        <f t="shared" si="1101"/>
        <v>0.78650719219272369</v>
      </c>
      <c r="I7844" s="577">
        <f t="shared" si="1106"/>
        <v>78.41</v>
      </c>
      <c r="J7844" s="573">
        <f t="shared" si="1102"/>
        <v>1.1432825006285694</v>
      </c>
    </row>
    <row r="7845" spans="1:10" x14ac:dyDescent="0.25">
      <c r="A7845">
        <f t="shared" si="1103"/>
        <v>0.78420002244509357</v>
      </c>
      <c r="B7845" s="2">
        <f t="shared" si="1107"/>
        <v>78.420000000003213</v>
      </c>
      <c r="C7845" s="428">
        <f t="shared" si="1104"/>
        <v>78.42</v>
      </c>
      <c r="D7845" s="425">
        <f t="shared" si="1099"/>
        <v>0.7842000224450616</v>
      </c>
      <c r="E7845" s="433">
        <f t="shared" si="1105"/>
        <v>78.42</v>
      </c>
      <c r="F7845" s="430">
        <f t="shared" si="1100"/>
        <v>0.78660614605074453</v>
      </c>
      <c r="G7845" s="439">
        <f t="shared" si="1106"/>
        <v>78.42</v>
      </c>
      <c r="H7845" s="435">
        <f t="shared" si="1101"/>
        <v>0.78660614605074453</v>
      </c>
      <c r="I7845" s="577">
        <f t="shared" si="1106"/>
        <v>78.42</v>
      </c>
      <c r="J7845" s="573">
        <f t="shared" si="1102"/>
        <v>1.1433695998850657</v>
      </c>
    </row>
    <row r="7846" spans="1:10" x14ac:dyDescent="0.25">
      <c r="A7846">
        <f t="shared" si="1103"/>
        <v>0.78430002241024421</v>
      </c>
      <c r="B7846" s="2">
        <f t="shared" si="1107"/>
        <v>78.430000000003218</v>
      </c>
      <c r="C7846" s="428">
        <f t="shared" si="1104"/>
        <v>78.430000000000007</v>
      </c>
      <c r="D7846" s="425">
        <f t="shared" si="1099"/>
        <v>0.78430002241021202</v>
      </c>
      <c r="E7846" s="433">
        <f t="shared" si="1105"/>
        <v>78.430000000000007</v>
      </c>
      <c r="F7846" s="430">
        <f t="shared" si="1100"/>
        <v>0.78670510040240826</v>
      </c>
      <c r="G7846" s="439">
        <f t="shared" si="1106"/>
        <v>78.430000000000007</v>
      </c>
      <c r="H7846" s="435">
        <f t="shared" si="1101"/>
        <v>0.78670510040240826</v>
      </c>
      <c r="I7846" s="577">
        <f t="shared" si="1106"/>
        <v>78.430000000000007</v>
      </c>
      <c r="J7846" s="573">
        <f t="shared" si="1102"/>
        <v>1.1434567000682399</v>
      </c>
    </row>
    <row r="7847" spans="1:10" x14ac:dyDescent="0.25">
      <c r="A7847">
        <f t="shared" si="1103"/>
        <v>0.78440002237545048</v>
      </c>
      <c r="B7847" s="2">
        <f t="shared" si="1107"/>
        <v>78.440000000003224</v>
      </c>
      <c r="C7847" s="428">
        <f t="shared" si="1104"/>
        <v>78.44</v>
      </c>
      <c r="D7847" s="425">
        <f t="shared" si="1099"/>
        <v>0.78440002237541817</v>
      </c>
      <c r="E7847" s="433">
        <f t="shared" si="1105"/>
        <v>78.44</v>
      </c>
      <c r="F7847" s="430">
        <f t="shared" si="1100"/>
        <v>0.78680405524746588</v>
      </c>
      <c r="G7847" s="439">
        <f t="shared" si="1106"/>
        <v>78.44</v>
      </c>
      <c r="H7847" s="435">
        <f t="shared" si="1101"/>
        <v>0.78680405524746588</v>
      </c>
      <c r="I7847" s="577">
        <f t="shared" si="1106"/>
        <v>78.44</v>
      </c>
      <c r="J7847" s="573">
        <f t="shared" si="1102"/>
        <v>1.1435438011779917</v>
      </c>
    </row>
    <row r="7848" spans="1:10" x14ac:dyDescent="0.25">
      <c r="A7848">
        <f t="shared" si="1103"/>
        <v>0.78450002234071248</v>
      </c>
      <c r="B7848" s="2">
        <f t="shared" si="1107"/>
        <v>78.450000000003229</v>
      </c>
      <c r="C7848" s="428">
        <f t="shared" si="1104"/>
        <v>78.45</v>
      </c>
      <c r="D7848" s="425">
        <f t="shared" si="1099"/>
        <v>0.78450002234068006</v>
      </c>
      <c r="E7848" s="433">
        <f t="shared" si="1105"/>
        <v>78.45</v>
      </c>
      <c r="F7848" s="430">
        <f t="shared" si="1100"/>
        <v>0.78690301058566936</v>
      </c>
      <c r="G7848" s="439">
        <f t="shared" si="1106"/>
        <v>78.45</v>
      </c>
      <c r="H7848" s="435">
        <f t="shared" si="1101"/>
        <v>0.78690301058566936</v>
      </c>
      <c r="I7848" s="577">
        <f t="shared" si="1106"/>
        <v>78.45</v>
      </c>
      <c r="J7848" s="573">
        <f t="shared" si="1102"/>
        <v>1.1436309032142218</v>
      </c>
    </row>
    <row r="7849" spans="1:10" x14ac:dyDescent="0.25">
      <c r="A7849">
        <f t="shared" si="1103"/>
        <v>0.78460002230603021</v>
      </c>
      <c r="B7849" s="2">
        <f t="shared" si="1107"/>
        <v>78.460000000003234</v>
      </c>
      <c r="C7849" s="428">
        <f t="shared" si="1104"/>
        <v>78.459999999999994</v>
      </c>
      <c r="D7849" s="425">
        <f t="shared" si="1099"/>
        <v>0.78460002230599779</v>
      </c>
      <c r="E7849" s="433">
        <f t="shared" si="1105"/>
        <v>78.459999999999994</v>
      </c>
      <c r="F7849" s="430">
        <f t="shared" si="1100"/>
        <v>0.78700196641677</v>
      </c>
      <c r="G7849" s="439">
        <f t="shared" si="1106"/>
        <v>78.459999999999994</v>
      </c>
      <c r="H7849" s="435">
        <f t="shared" si="1101"/>
        <v>0.78700196641677</v>
      </c>
      <c r="I7849" s="577">
        <f t="shared" si="1106"/>
        <v>78.459999999999994</v>
      </c>
      <c r="J7849" s="573">
        <f t="shared" si="1102"/>
        <v>1.1437180061768295</v>
      </c>
    </row>
    <row r="7850" spans="1:10" x14ac:dyDescent="0.25">
      <c r="A7850">
        <f t="shared" si="1103"/>
        <v>0.78470002227140356</v>
      </c>
      <c r="B7850" s="2">
        <f t="shared" si="1107"/>
        <v>78.470000000003239</v>
      </c>
      <c r="C7850" s="428">
        <f t="shared" si="1104"/>
        <v>78.47</v>
      </c>
      <c r="D7850" s="425">
        <f t="shared" si="1099"/>
        <v>0.78470002227137114</v>
      </c>
      <c r="E7850" s="433">
        <f t="shared" si="1105"/>
        <v>78.47</v>
      </c>
      <c r="F7850" s="430">
        <f t="shared" si="1100"/>
        <v>0.78710092274051979</v>
      </c>
      <c r="G7850" s="439">
        <f t="shared" si="1106"/>
        <v>78.47</v>
      </c>
      <c r="H7850" s="435">
        <f t="shared" si="1101"/>
        <v>0.78710092274051979</v>
      </c>
      <c r="I7850" s="577">
        <f t="shared" si="1106"/>
        <v>78.47</v>
      </c>
      <c r="J7850" s="573">
        <f t="shared" si="1102"/>
        <v>1.1438051100657163</v>
      </c>
    </row>
    <row r="7851" spans="1:10" x14ac:dyDescent="0.25">
      <c r="A7851">
        <f t="shared" si="1103"/>
        <v>0.78480002223683232</v>
      </c>
      <c r="B7851" s="2">
        <f t="shared" si="1107"/>
        <v>78.480000000003244</v>
      </c>
      <c r="C7851" s="428">
        <f t="shared" si="1104"/>
        <v>78.48</v>
      </c>
      <c r="D7851" s="425">
        <f t="shared" si="1099"/>
        <v>0.78480002223680001</v>
      </c>
      <c r="E7851" s="433">
        <f t="shared" si="1105"/>
        <v>78.48</v>
      </c>
      <c r="F7851" s="430">
        <f t="shared" si="1100"/>
        <v>0.78719987955667059</v>
      </c>
      <c r="G7851" s="439">
        <f t="shared" si="1106"/>
        <v>78.48</v>
      </c>
      <c r="H7851" s="435">
        <f t="shared" si="1101"/>
        <v>0.78719987955667059</v>
      </c>
      <c r="I7851" s="577">
        <f t="shared" si="1106"/>
        <v>78.48</v>
      </c>
      <c r="J7851" s="573">
        <f t="shared" si="1102"/>
        <v>1.1438922148807815</v>
      </c>
    </row>
    <row r="7852" spans="1:10" x14ac:dyDescent="0.25">
      <c r="A7852">
        <f t="shared" si="1103"/>
        <v>0.78490002220231647</v>
      </c>
      <c r="B7852" s="2">
        <f t="shared" si="1107"/>
        <v>78.490000000003249</v>
      </c>
      <c r="C7852" s="428">
        <f t="shared" si="1104"/>
        <v>78.489999999999995</v>
      </c>
      <c r="D7852" s="425">
        <f t="shared" si="1099"/>
        <v>0.78490002220228405</v>
      </c>
      <c r="E7852" s="433">
        <f t="shared" si="1105"/>
        <v>78.489999999999995</v>
      </c>
      <c r="F7852" s="430">
        <f t="shared" si="1100"/>
        <v>0.78729883686497393</v>
      </c>
      <c r="G7852" s="439">
        <f t="shared" si="1106"/>
        <v>78.489999999999995</v>
      </c>
      <c r="H7852" s="435">
        <f t="shared" si="1101"/>
        <v>0.78729883686497393</v>
      </c>
      <c r="I7852" s="577">
        <f t="shared" si="1106"/>
        <v>78.489999999999995</v>
      </c>
      <c r="J7852" s="573">
        <f t="shared" si="1102"/>
        <v>1.1439793206219253</v>
      </c>
    </row>
    <row r="7853" spans="1:10" x14ac:dyDescent="0.25">
      <c r="A7853">
        <f t="shared" si="1103"/>
        <v>0.78500002216785614</v>
      </c>
      <c r="B7853" s="2">
        <f t="shared" si="1107"/>
        <v>78.500000000003254</v>
      </c>
      <c r="C7853" s="428">
        <f t="shared" si="1104"/>
        <v>78.5</v>
      </c>
      <c r="D7853" s="425">
        <f t="shared" si="1099"/>
        <v>0.78500002216782361</v>
      </c>
      <c r="E7853" s="433">
        <f t="shared" si="1105"/>
        <v>78.5</v>
      </c>
      <c r="F7853" s="430">
        <f t="shared" si="1100"/>
        <v>0.78739779466518256</v>
      </c>
      <c r="G7853" s="439">
        <f t="shared" si="1106"/>
        <v>78.5</v>
      </c>
      <c r="H7853" s="435">
        <f t="shared" si="1101"/>
        <v>0.78739779466518256</v>
      </c>
      <c r="I7853" s="577">
        <f t="shared" si="1106"/>
        <v>78.5</v>
      </c>
      <c r="J7853" s="573">
        <f t="shared" si="1102"/>
        <v>1.1440664272890484</v>
      </c>
    </row>
    <row r="7854" spans="1:10" x14ac:dyDescent="0.25">
      <c r="A7854">
        <f t="shared" si="1103"/>
        <v>0.78510002213345087</v>
      </c>
      <c r="B7854" s="2">
        <f t="shared" si="1107"/>
        <v>78.510000000003259</v>
      </c>
      <c r="C7854" s="428">
        <f t="shared" si="1104"/>
        <v>78.510000000000005</v>
      </c>
      <c r="D7854" s="425">
        <f t="shared" si="1099"/>
        <v>0.78510002213341834</v>
      </c>
      <c r="E7854" s="433">
        <f t="shared" si="1105"/>
        <v>78.510000000000005</v>
      </c>
      <c r="F7854" s="430">
        <f t="shared" si="1100"/>
        <v>0.78749675295704846</v>
      </c>
      <c r="G7854" s="439">
        <f t="shared" si="1106"/>
        <v>78.510000000000005</v>
      </c>
      <c r="H7854" s="435">
        <f t="shared" si="1101"/>
        <v>0.78749675295704846</v>
      </c>
      <c r="I7854" s="577">
        <f t="shared" si="1106"/>
        <v>78.510000000000005</v>
      </c>
      <c r="J7854" s="573">
        <f t="shared" si="1102"/>
        <v>1.1441535348820511</v>
      </c>
    </row>
    <row r="7855" spans="1:10" x14ac:dyDescent="0.25">
      <c r="A7855">
        <f t="shared" si="1103"/>
        <v>0.78520002209910067</v>
      </c>
      <c r="B7855" s="2">
        <f t="shared" si="1107"/>
        <v>78.520000000003265</v>
      </c>
      <c r="C7855" s="428">
        <f t="shared" si="1104"/>
        <v>78.52</v>
      </c>
      <c r="D7855" s="425">
        <f t="shared" si="1099"/>
        <v>0.78520002209906803</v>
      </c>
      <c r="E7855" s="433">
        <f t="shared" si="1105"/>
        <v>78.52</v>
      </c>
      <c r="F7855" s="430">
        <f t="shared" si="1100"/>
        <v>0.78759571174032406</v>
      </c>
      <c r="G7855" s="439">
        <f t="shared" si="1106"/>
        <v>78.52</v>
      </c>
      <c r="H7855" s="435">
        <f t="shared" si="1101"/>
        <v>0.78759571174032406</v>
      </c>
      <c r="I7855" s="577">
        <f t="shared" si="1106"/>
        <v>78.52</v>
      </c>
      <c r="J7855" s="573">
        <f t="shared" si="1102"/>
        <v>1.144240643400833</v>
      </c>
    </row>
    <row r="7856" spans="1:10" x14ac:dyDescent="0.25">
      <c r="A7856">
        <f t="shared" si="1103"/>
        <v>0.78530002206480554</v>
      </c>
      <c r="B7856" s="2">
        <f t="shared" si="1107"/>
        <v>78.53000000000327</v>
      </c>
      <c r="C7856" s="428">
        <f t="shared" si="1104"/>
        <v>78.53</v>
      </c>
      <c r="D7856" s="425">
        <f t="shared" si="1099"/>
        <v>0.78530002206477278</v>
      </c>
      <c r="E7856" s="433">
        <f t="shared" si="1105"/>
        <v>78.53</v>
      </c>
      <c r="F7856" s="430">
        <f t="shared" si="1100"/>
        <v>0.78769467101476176</v>
      </c>
      <c r="G7856" s="439">
        <f t="shared" si="1106"/>
        <v>78.53</v>
      </c>
      <c r="H7856" s="435">
        <f t="shared" si="1101"/>
        <v>0.78769467101476176</v>
      </c>
      <c r="I7856" s="577">
        <f t="shared" si="1106"/>
        <v>78.53</v>
      </c>
      <c r="J7856" s="573">
        <f t="shared" si="1102"/>
        <v>1.1443277528452951</v>
      </c>
    </row>
    <row r="7857" spans="1:10" x14ac:dyDescent="0.25">
      <c r="A7857">
        <f t="shared" si="1103"/>
        <v>0.78540002203056525</v>
      </c>
      <c r="B7857" s="2">
        <f t="shared" si="1107"/>
        <v>78.540000000003275</v>
      </c>
      <c r="C7857" s="428">
        <f t="shared" si="1104"/>
        <v>78.540000000000006</v>
      </c>
      <c r="D7857" s="425">
        <f t="shared" si="1099"/>
        <v>0.78540002203053261</v>
      </c>
      <c r="E7857" s="433">
        <f t="shared" si="1105"/>
        <v>78.540000000000006</v>
      </c>
      <c r="F7857" s="430">
        <f t="shared" si="1100"/>
        <v>0.78779363078011422</v>
      </c>
      <c r="G7857" s="439">
        <f t="shared" si="1106"/>
        <v>78.540000000000006</v>
      </c>
      <c r="H7857" s="435">
        <f t="shared" si="1101"/>
        <v>0.78779363078011422</v>
      </c>
      <c r="I7857" s="577">
        <f t="shared" si="1106"/>
        <v>78.540000000000006</v>
      </c>
      <c r="J7857" s="573">
        <f t="shared" si="1102"/>
        <v>1.144414863215337</v>
      </c>
    </row>
    <row r="7858" spans="1:10" x14ac:dyDescent="0.25">
      <c r="A7858">
        <f t="shared" si="1103"/>
        <v>0.78550002199637992</v>
      </c>
      <c r="B7858" s="2">
        <f t="shared" si="1107"/>
        <v>78.55000000000328</v>
      </c>
      <c r="C7858" s="428">
        <f t="shared" si="1104"/>
        <v>78.55</v>
      </c>
      <c r="D7858" s="425">
        <f t="shared" si="1099"/>
        <v>0.78550002199634716</v>
      </c>
      <c r="E7858" s="433">
        <f t="shared" si="1105"/>
        <v>78.55</v>
      </c>
      <c r="F7858" s="430">
        <f t="shared" si="1100"/>
        <v>0.78789259103613452</v>
      </c>
      <c r="G7858" s="439">
        <f t="shared" si="1106"/>
        <v>78.55</v>
      </c>
      <c r="H7858" s="435">
        <f t="shared" si="1101"/>
        <v>0.78789259103613452</v>
      </c>
      <c r="I7858" s="577">
        <f t="shared" si="1106"/>
        <v>78.55</v>
      </c>
      <c r="J7858" s="573">
        <f t="shared" si="1102"/>
        <v>1.1445019745108598</v>
      </c>
    </row>
    <row r="7859" spans="1:10" x14ac:dyDescent="0.25">
      <c r="A7859">
        <f t="shared" si="1103"/>
        <v>0.78560002196224943</v>
      </c>
      <c r="B7859" s="2">
        <f t="shared" si="1107"/>
        <v>78.560000000003285</v>
      </c>
      <c r="C7859" s="428">
        <f t="shared" si="1104"/>
        <v>78.56</v>
      </c>
      <c r="D7859" s="425">
        <f t="shared" si="1099"/>
        <v>0.78560002196221657</v>
      </c>
      <c r="E7859" s="433">
        <f t="shared" si="1105"/>
        <v>78.56</v>
      </c>
      <c r="F7859" s="430">
        <f t="shared" si="1100"/>
        <v>0.78799155178257541</v>
      </c>
      <c r="G7859" s="439">
        <f t="shared" si="1106"/>
        <v>78.56</v>
      </c>
      <c r="H7859" s="435">
        <f t="shared" si="1101"/>
        <v>0.78799155178257541</v>
      </c>
      <c r="I7859" s="577">
        <f t="shared" si="1106"/>
        <v>78.56</v>
      </c>
      <c r="J7859" s="573">
        <f t="shared" si="1102"/>
        <v>1.1445890867317634</v>
      </c>
    </row>
    <row r="7860" spans="1:10" x14ac:dyDescent="0.25">
      <c r="A7860">
        <f t="shared" si="1103"/>
        <v>0.78570002192817356</v>
      </c>
      <c r="B7860" s="2">
        <f t="shared" si="1107"/>
        <v>78.57000000000329</v>
      </c>
      <c r="C7860" s="428">
        <f t="shared" si="1104"/>
        <v>78.569999999999993</v>
      </c>
      <c r="D7860" s="425">
        <f t="shared" si="1099"/>
        <v>0.78570002192814048</v>
      </c>
      <c r="E7860" s="433">
        <f t="shared" si="1105"/>
        <v>78.569999999999993</v>
      </c>
      <c r="F7860" s="430">
        <f t="shared" si="1100"/>
        <v>0.78809051301918986</v>
      </c>
      <c r="G7860" s="439">
        <f t="shared" si="1106"/>
        <v>78.569999999999993</v>
      </c>
      <c r="H7860" s="435">
        <f t="shared" si="1101"/>
        <v>0.78809051301918986</v>
      </c>
      <c r="I7860" s="577">
        <f t="shared" si="1106"/>
        <v>78.569999999999993</v>
      </c>
      <c r="J7860" s="573">
        <f t="shared" si="1102"/>
        <v>1.144676199877948</v>
      </c>
    </row>
    <row r="7861" spans="1:10" x14ac:dyDescent="0.25">
      <c r="A7861">
        <f t="shared" si="1103"/>
        <v>0.78580002189415221</v>
      </c>
      <c r="B7861" s="2">
        <f t="shared" si="1107"/>
        <v>78.580000000003295</v>
      </c>
      <c r="C7861" s="428">
        <f t="shared" si="1104"/>
        <v>78.58</v>
      </c>
      <c r="D7861" s="425">
        <f t="shared" si="1099"/>
        <v>0.78580002189411913</v>
      </c>
      <c r="E7861" s="433">
        <f t="shared" si="1105"/>
        <v>78.58</v>
      </c>
      <c r="F7861" s="430">
        <f t="shared" si="1100"/>
        <v>0.78818947474573131</v>
      </c>
      <c r="G7861" s="439">
        <f t="shared" si="1106"/>
        <v>78.58</v>
      </c>
      <c r="H7861" s="435">
        <f t="shared" si="1101"/>
        <v>0.78818947474573131</v>
      </c>
      <c r="I7861" s="577">
        <f t="shared" si="1106"/>
        <v>78.58</v>
      </c>
      <c r="J7861" s="573">
        <f t="shared" si="1102"/>
        <v>1.1447633139493143</v>
      </c>
    </row>
    <row r="7862" spans="1:10" x14ac:dyDescent="0.25">
      <c r="A7862">
        <f t="shared" si="1103"/>
        <v>0.78590002186018526</v>
      </c>
      <c r="B7862" s="2">
        <f t="shared" si="1107"/>
        <v>78.5900000000033</v>
      </c>
      <c r="C7862" s="428">
        <f t="shared" si="1104"/>
        <v>78.59</v>
      </c>
      <c r="D7862" s="425">
        <f t="shared" si="1099"/>
        <v>0.7859000218601524</v>
      </c>
      <c r="E7862" s="433">
        <f t="shared" si="1105"/>
        <v>78.59</v>
      </c>
      <c r="F7862" s="430">
        <f t="shared" si="1100"/>
        <v>0.78828843696195261</v>
      </c>
      <c r="G7862" s="439">
        <f t="shared" si="1106"/>
        <v>78.59</v>
      </c>
      <c r="H7862" s="435">
        <f t="shared" si="1101"/>
        <v>0.78828843696195261</v>
      </c>
      <c r="I7862" s="577">
        <f t="shared" si="1106"/>
        <v>78.59</v>
      </c>
      <c r="J7862" s="573">
        <f t="shared" si="1102"/>
        <v>1.1448504289457628</v>
      </c>
    </row>
    <row r="7863" spans="1:10" x14ac:dyDescent="0.25">
      <c r="A7863">
        <f t="shared" si="1103"/>
        <v>0.78600002182627282</v>
      </c>
      <c r="B7863" s="2">
        <f t="shared" si="1107"/>
        <v>78.600000000003305</v>
      </c>
      <c r="C7863" s="428">
        <f t="shared" si="1104"/>
        <v>78.599999999999994</v>
      </c>
      <c r="D7863" s="425">
        <f t="shared" si="1099"/>
        <v>0.78600002182623974</v>
      </c>
      <c r="E7863" s="433">
        <f t="shared" si="1105"/>
        <v>78.599999999999994</v>
      </c>
      <c r="F7863" s="430">
        <f t="shared" si="1100"/>
        <v>0.7883873996676074</v>
      </c>
      <c r="G7863" s="439">
        <f t="shared" si="1106"/>
        <v>78.599999999999994</v>
      </c>
      <c r="H7863" s="435">
        <f t="shared" si="1101"/>
        <v>0.7883873996676074</v>
      </c>
      <c r="I7863" s="577">
        <f t="shared" si="1106"/>
        <v>78.599999999999994</v>
      </c>
      <c r="J7863" s="573">
        <f t="shared" si="1102"/>
        <v>1.144937544867193</v>
      </c>
    </row>
    <row r="7864" spans="1:10" x14ac:dyDescent="0.25">
      <c r="A7864">
        <f t="shared" si="1103"/>
        <v>0.78610002179241467</v>
      </c>
      <c r="B7864" s="2">
        <f t="shared" si="1107"/>
        <v>78.610000000003311</v>
      </c>
      <c r="C7864" s="428">
        <f t="shared" si="1104"/>
        <v>78.61</v>
      </c>
      <c r="D7864" s="425">
        <f t="shared" si="1099"/>
        <v>0.78610002179238159</v>
      </c>
      <c r="E7864" s="433">
        <f t="shared" si="1105"/>
        <v>78.61</v>
      </c>
      <c r="F7864" s="430">
        <f t="shared" si="1100"/>
        <v>0.78848636286244966</v>
      </c>
      <c r="G7864" s="439">
        <f t="shared" si="1106"/>
        <v>78.61</v>
      </c>
      <c r="H7864" s="435">
        <f t="shared" si="1101"/>
        <v>0.78848636286244966</v>
      </c>
      <c r="I7864" s="577">
        <f t="shared" si="1106"/>
        <v>78.61</v>
      </c>
      <c r="J7864" s="573">
        <f t="shared" si="1102"/>
        <v>1.1450246617135065</v>
      </c>
    </row>
    <row r="7865" spans="1:10" x14ac:dyDescent="0.25">
      <c r="A7865">
        <f t="shared" si="1103"/>
        <v>0.78620002175861081</v>
      </c>
      <c r="B7865" s="2">
        <f t="shared" si="1107"/>
        <v>78.620000000003316</v>
      </c>
      <c r="C7865" s="428">
        <f t="shared" si="1104"/>
        <v>78.62</v>
      </c>
      <c r="D7865" s="425">
        <f t="shared" si="1099"/>
        <v>0.78620002175857762</v>
      </c>
      <c r="E7865" s="433">
        <f t="shared" si="1105"/>
        <v>78.62</v>
      </c>
      <c r="F7865" s="430">
        <f t="shared" si="1100"/>
        <v>0.7885853265462327</v>
      </c>
      <c r="G7865" s="439">
        <f t="shared" si="1106"/>
        <v>78.62</v>
      </c>
      <c r="H7865" s="435">
        <f t="shared" si="1101"/>
        <v>0.7885853265462327</v>
      </c>
      <c r="I7865" s="577">
        <f t="shared" si="1106"/>
        <v>78.62</v>
      </c>
      <c r="J7865" s="573">
        <f t="shared" si="1102"/>
        <v>1.1451117794846026</v>
      </c>
    </row>
    <row r="7866" spans="1:10" x14ac:dyDescent="0.25">
      <c r="A7866">
        <f t="shared" si="1103"/>
        <v>0.78630002172486091</v>
      </c>
      <c r="B7866" s="2">
        <f t="shared" si="1107"/>
        <v>78.630000000003321</v>
      </c>
      <c r="C7866" s="428">
        <f t="shared" si="1104"/>
        <v>78.63</v>
      </c>
      <c r="D7866" s="425">
        <f t="shared" si="1099"/>
        <v>0.78630002172482771</v>
      </c>
      <c r="E7866" s="433">
        <f t="shared" si="1105"/>
        <v>78.63</v>
      </c>
      <c r="F7866" s="430">
        <f t="shared" si="1100"/>
        <v>0.78868429071871005</v>
      </c>
      <c r="G7866" s="439">
        <f t="shared" si="1106"/>
        <v>78.63</v>
      </c>
      <c r="H7866" s="435">
        <f t="shared" si="1101"/>
        <v>0.78868429071871005</v>
      </c>
      <c r="I7866" s="577">
        <f t="shared" si="1106"/>
        <v>78.63</v>
      </c>
      <c r="J7866" s="573">
        <f t="shared" si="1102"/>
        <v>1.1451988981803825</v>
      </c>
    </row>
    <row r="7867" spans="1:10" x14ac:dyDescent="0.25">
      <c r="A7867">
        <f t="shared" si="1103"/>
        <v>0.78640002169116507</v>
      </c>
      <c r="B7867" s="2">
        <f t="shared" si="1107"/>
        <v>78.640000000003326</v>
      </c>
      <c r="C7867" s="428">
        <f t="shared" si="1104"/>
        <v>78.64</v>
      </c>
      <c r="D7867" s="425">
        <f t="shared" si="1099"/>
        <v>0.78640002169113188</v>
      </c>
      <c r="E7867" s="433">
        <f t="shared" si="1105"/>
        <v>78.64</v>
      </c>
      <c r="F7867" s="430">
        <f t="shared" si="1100"/>
        <v>0.78878325537963634</v>
      </c>
      <c r="G7867" s="439">
        <f t="shared" si="1106"/>
        <v>78.64</v>
      </c>
      <c r="H7867" s="435">
        <f t="shared" si="1101"/>
        <v>0.78878325537963634</v>
      </c>
      <c r="I7867" s="577">
        <f t="shared" si="1106"/>
        <v>78.64</v>
      </c>
      <c r="J7867" s="573">
        <f t="shared" si="1102"/>
        <v>1.1452860178007462</v>
      </c>
    </row>
    <row r="7868" spans="1:10" x14ac:dyDescent="0.25">
      <c r="A7868">
        <f t="shared" si="1103"/>
        <v>0.78650002165752342</v>
      </c>
      <c r="B7868" s="2">
        <f t="shared" si="1107"/>
        <v>78.650000000003331</v>
      </c>
      <c r="C7868" s="428">
        <f t="shared" si="1104"/>
        <v>78.650000000000006</v>
      </c>
      <c r="D7868" s="425">
        <f t="shared" si="1099"/>
        <v>0.78650002165749011</v>
      </c>
      <c r="E7868" s="433">
        <f t="shared" si="1105"/>
        <v>78.650000000000006</v>
      </c>
      <c r="F7868" s="430">
        <f t="shared" si="1100"/>
        <v>0.78888222052876533</v>
      </c>
      <c r="G7868" s="439">
        <f t="shared" si="1106"/>
        <v>78.650000000000006</v>
      </c>
      <c r="H7868" s="435">
        <f t="shared" si="1101"/>
        <v>0.78888222052876533</v>
      </c>
      <c r="I7868" s="577">
        <f t="shared" si="1106"/>
        <v>78.650000000000006</v>
      </c>
      <c r="J7868" s="573">
        <f t="shared" si="1102"/>
        <v>1.1453731383455947</v>
      </c>
    </row>
    <row r="7869" spans="1:10" x14ac:dyDescent="0.25">
      <c r="A7869">
        <f t="shared" si="1103"/>
        <v>0.78660002162393539</v>
      </c>
      <c r="B7869" s="2">
        <f t="shared" si="1107"/>
        <v>78.660000000003336</v>
      </c>
      <c r="C7869" s="428">
        <f t="shared" si="1104"/>
        <v>78.66</v>
      </c>
      <c r="D7869" s="425">
        <f t="shared" si="1099"/>
        <v>0.78660002162390186</v>
      </c>
      <c r="E7869" s="433">
        <f t="shared" si="1105"/>
        <v>78.66</v>
      </c>
      <c r="F7869" s="430">
        <f t="shared" si="1100"/>
        <v>0.78898118616585089</v>
      </c>
      <c r="G7869" s="439">
        <f t="shared" si="1106"/>
        <v>78.66</v>
      </c>
      <c r="H7869" s="435">
        <f t="shared" si="1101"/>
        <v>0.78898118616585089</v>
      </c>
      <c r="I7869" s="577">
        <f t="shared" si="1106"/>
        <v>78.66</v>
      </c>
      <c r="J7869" s="573">
        <f t="shared" si="1102"/>
        <v>1.145460259814828</v>
      </c>
    </row>
    <row r="7870" spans="1:10" x14ac:dyDescent="0.25">
      <c r="A7870">
        <f t="shared" si="1103"/>
        <v>0.78670002159040131</v>
      </c>
      <c r="B7870" s="2">
        <f t="shared" si="1107"/>
        <v>78.670000000003341</v>
      </c>
      <c r="C7870" s="428">
        <f t="shared" si="1104"/>
        <v>78.67</v>
      </c>
      <c r="D7870" s="425">
        <f t="shared" si="1099"/>
        <v>0.78670002159036778</v>
      </c>
      <c r="E7870" s="433">
        <f t="shared" si="1105"/>
        <v>78.67</v>
      </c>
      <c r="F7870" s="430">
        <f t="shared" si="1100"/>
        <v>0.78908015229064821</v>
      </c>
      <c r="G7870" s="439">
        <f t="shared" si="1106"/>
        <v>78.67</v>
      </c>
      <c r="H7870" s="435">
        <f t="shared" si="1101"/>
        <v>0.78908015229064821</v>
      </c>
      <c r="I7870" s="577">
        <f t="shared" si="1106"/>
        <v>78.67</v>
      </c>
      <c r="J7870" s="573">
        <f t="shared" si="1102"/>
        <v>1.1455473822083468</v>
      </c>
    </row>
    <row r="7871" spans="1:10" x14ac:dyDescent="0.25">
      <c r="A7871">
        <f t="shared" si="1103"/>
        <v>0.78680002155692064</v>
      </c>
      <c r="B7871" s="2">
        <f t="shared" si="1107"/>
        <v>78.680000000003346</v>
      </c>
      <c r="C7871" s="428">
        <f t="shared" si="1104"/>
        <v>78.680000000000007</v>
      </c>
      <c r="D7871" s="425">
        <f t="shared" si="1099"/>
        <v>0.78680002155688722</v>
      </c>
      <c r="E7871" s="433">
        <f t="shared" si="1105"/>
        <v>78.680000000000007</v>
      </c>
      <c r="F7871" s="430">
        <f t="shared" si="1100"/>
        <v>0.78917911890291104</v>
      </c>
      <c r="G7871" s="439">
        <f t="shared" si="1106"/>
        <v>78.680000000000007</v>
      </c>
      <c r="H7871" s="435">
        <f t="shared" si="1101"/>
        <v>0.78917911890291104</v>
      </c>
      <c r="I7871" s="577">
        <f t="shared" si="1106"/>
        <v>78.680000000000007</v>
      </c>
      <c r="J7871" s="573">
        <f t="shared" si="1102"/>
        <v>1.1456345055260515</v>
      </c>
    </row>
    <row r="7872" spans="1:10" x14ac:dyDescent="0.25">
      <c r="A7872">
        <f t="shared" si="1103"/>
        <v>0.7869000215234937</v>
      </c>
      <c r="B7872" s="2">
        <f t="shared" si="1107"/>
        <v>78.690000000003351</v>
      </c>
      <c r="C7872" s="428">
        <f t="shared" si="1104"/>
        <v>78.69</v>
      </c>
      <c r="D7872" s="425">
        <f t="shared" si="1099"/>
        <v>0.78690002152346017</v>
      </c>
      <c r="E7872" s="433">
        <f t="shared" si="1105"/>
        <v>78.69</v>
      </c>
      <c r="F7872" s="430">
        <f t="shared" si="1100"/>
        <v>0.78927808600239402</v>
      </c>
      <c r="G7872" s="439">
        <f t="shared" si="1106"/>
        <v>78.69</v>
      </c>
      <c r="H7872" s="435">
        <f t="shared" si="1101"/>
        <v>0.78927808600239402</v>
      </c>
      <c r="I7872" s="577">
        <f t="shared" si="1106"/>
        <v>78.69</v>
      </c>
      <c r="J7872" s="573">
        <f t="shared" si="1102"/>
        <v>1.1457216297678423</v>
      </c>
    </row>
    <row r="7873" spans="1:10" x14ac:dyDescent="0.25">
      <c r="A7873">
        <f t="shared" si="1103"/>
        <v>0.78700002149012038</v>
      </c>
      <c r="B7873" s="2">
        <f t="shared" si="1107"/>
        <v>78.700000000003357</v>
      </c>
      <c r="C7873" s="428">
        <f t="shared" si="1104"/>
        <v>78.7</v>
      </c>
      <c r="D7873" s="425">
        <f t="shared" si="1099"/>
        <v>0.78700002149008685</v>
      </c>
      <c r="E7873" s="433">
        <f t="shared" si="1105"/>
        <v>78.7</v>
      </c>
      <c r="F7873" s="430">
        <f t="shared" si="1100"/>
        <v>0.78937705358885235</v>
      </c>
      <c r="G7873" s="439">
        <f t="shared" si="1106"/>
        <v>78.7</v>
      </c>
      <c r="H7873" s="435">
        <f t="shared" si="1101"/>
        <v>0.78937705358885235</v>
      </c>
      <c r="I7873" s="577">
        <f t="shared" si="1106"/>
        <v>78.7</v>
      </c>
      <c r="J7873" s="573">
        <f t="shared" si="1102"/>
        <v>1.1458087549336204</v>
      </c>
    </row>
    <row r="7874" spans="1:10" x14ac:dyDescent="0.25">
      <c r="A7874">
        <f t="shared" si="1103"/>
        <v>0.78710002145680036</v>
      </c>
      <c r="B7874" s="2">
        <f t="shared" si="1107"/>
        <v>78.710000000003362</v>
      </c>
      <c r="C7874" s="428">
        <f t="shared" si="1104"/>
        <v>78.709999999999994</v>
      </c>
      <c r="D7874" s="425">
        <f t="shared" si="1099"/>
        <v>0.78710002145676672</v>
      </c>
      <c r="E7874" s="433">
        <f t="shared" si="1105"/>
        <v>78.709999999999994</v>
      </c>
      <c r="F7874" s="430">
        <f t="shared" si="1100"/>
        <v>0.78947602166204056</v>
      </c>
      <c r="G7874" s="439">
        <f t="shared" si="1106"/>
        <v>78.709999999999994</v>
      </c>
      <c r="H7874" s="435">
        <f t="shared" si="1101"/>
        <v>0.78947602166204056</v>
      </c>
      <c r="I7874" s="577">
        <f t="shared" si="1106"/>
        <v>78.709999999999994</v>
      </c>
      <c r="J7874" s="573">
        <f t="shared" si="1102"/>
        <v>1.1458958810232858</v>
      </c>
    </row>
    <row r="7875" spans="1:10" x14ac:dyDescent="0.25">
      <c r="A7875">
        <f t="shared" si="1103"/>
        <v>0.78720002142353362</v>
      </c>
      <c r="B7875" s="2">
        <f t="shared" si="1107"/>
        <v>78.720000000003367</v>
      </c>
      <c r="C7875" s="428">
        <f t="shared" si="1104"/>
        <v>78.72</v>
      </c>
      <c r="D7875" s="425">
        <f t="shared" ref="D7875:D7938" si="1108">(((1+C7875/100)^D$2)*C7875/100)/(((1+C7875/100)^D$2)-1)</f>
        <v>0.78720002142349998</v>
      </c>
      <c r="E7875" s="433">
        <f t="shared" si="1105"/>
        <v>78.72</v>
      </c>
      <c r="F7875" s="430">
        <f t="shared" ref="F7875:F7938" si="1109">(((1+E7875/100)^F$2)*E7875/100)/(((1+E7875/100)^F$2)-1)</f>
        <v>0.78957499022171385</v>
      </c>
      <c r="G7875" s="439">
        <f t="shared" si="1106"/>
        <v>78.72</v>
      </c>
      <c r="H7875" s="435">
        <f t="shared" ref="H7875:H7938" si="1110">(((1+G7875/100)^H$2)*G7875/100)/(((1+G7875/100)^H$2)-1)</f>
        <v>0.78957499022171385</v>
      </c>
      <c r="I7875" s="577">
        <f t="shared" si="1106"/>
        <v>78.72</v>
      </c>
      <c r="J7875" s="573">
        <f t="shared" ref="J7875:J7938" si="1111">(((1+I7875/100)^J$2)*I7875/100)/(((1+I7875/100)^J$2)-1)</f>
        <v>1.1459830080367392</v>
      </c>
    </row>
    <row r="7876" spans="1:10" x14ac:dyDescent="0.25">
      <c r="A7876">
        <f t="shared" si="1103"/>
        <v>0.78730002139032018</v>
      </c>
      <c r="B7876" s="2">
        <f t="shared" si="1107"/>
        <v>78.730000000003372</v>
      </c>
      <c r="C7876" s="428">
        <f t="shared" si="1104"/>
        <v>78.73</v>
      </c>
      <c r="D7876" s="425">
        <f t="shared" si="1108"/>
        <v>0.78730002139028654</v>
      </c>
      <c r="E7876" s="433">
        <f t="shared" si="1105"/>
        <v>78.73</v>
      </c>
      <c r="F7876" s="430">
        <f t="shared" si="1109"/>
        <v>0.78967395926762718</v>
      </c>
      <c r="G7876" s="439">
        <f t="shared" si="1106"/>
        <v>78.73</v>
      </c>
      <c r="H7876" s="435">
        <f t="shared" si="1110"/>
        <v>0.78967395926762718</v>
      </c>
      <c r="I7876" s="577">
        <f t="shared" si="1106"/>
        <v>78.73</v>
      </c>
      <c r="J7876" s="573">
        <f t="shared" si="1111"/>
        <v>1.1460701359738816</v>
      </c>
    </row>
    <row r="7877" spans="1:10" x14ac:dyDescent="0.25">
      <c r="A7877">
        <f t="shared" ref="A7877:A7940" si="1112">(((1+B7877/100)^A$2)*B7877/100)/(((1+B7877/100)^A$2)-1)</f>
        <v>0.78740002135716003</v>
      </c>
      <c r="B7877" s="2">
        <f t="shared" si="1107"/>
        <v>78.740000000003377</v>
      </c>
      <c r="C7877" s="428">
        <f t="shared" si="1104"/>
        <v>78.739999999999995</v>
      </c>
      <c r="D7877" s="425">
        <f t="shared" si="1108"/>
        <v>0.78740002135712617</v>
      </c>
      <c r="E7877" s="433">
        <f t="shared" si="1105"/>
        <v>78.739999999999995</v>
      </c>
      <c r="F7877" s="430">
        <f t="shared" si="1109"/>
        <v>0.78977292879953553</v>
      </c>
      <c r="G7877" s="439">
        <f t="shared" si="1106"/>
        <v>78.739999999999995</v>
      </c>
      <c r="H7877" s="435">
        <f t="shared" si="1110"/>
        <v>0.78977292879953553</v>
      </c>
      <c r="I7877" s="577">
        <f t="shared" si="1106"/>
        <v>78.739999999999995</v>
      </c>
      <c r="J7877" s="573">
        <f t="shared" si="1111"/>
        <v>1.146157264834613</v>
      </c>
    </row>
    <row r="7878" spans="1:10" x14ac:dyDescent="0.25">
      <c r="A7878">
        <f t="shared" si="1112"/>
        <v>0.78750002132405283</v>
      </c>
      <c r="B7878" s="2">
        <f t="shared" si="1107"/>
        <v>78.750000000003382</v>
      </c>
      <c r="C7878" s="428">
        <f t="shared" ref="C7878:C7941" si="1113">ROUND(C7877+0.01,2)</f>
        <v>78.75</v>
      </c>
      <c r="D7878" s="425">
        <f t="shared" si="1108"/>
        <v>0.78750002132401908</v>
      </c>
      <c r="E7878" s="433">
        <f t="shared" ref="E7878:E7941" si="1114">ROUND(E7877+0.01,2)</f>
        <v>78.75</v>
      </c>
      <c r="F7878" s="430">
        <f t="shared" si="1109"/>
        <v>0.789871898817195</v>
      </c>
      <c r="G7878" s="439">
        <f t="shared" ref="G7878:I7941" si="1115">ROUND(G7877+0.01,2)</f>
        <v>78.75</v>
      </c>
      <c r="H7878" s="435">
        <f t="shared" si="1110"/>
        <v>0.789871898817195</v>
      </c>
      <c r="I7878" s="577">
        <f t="shared" si="1115"/>
        <v>78.75</v>
      </c>
      <c r="J7878" s="573">
        <f t="shared" si="1111"/>
        <v>1.1462443946188341</v>
      </c>
    </row>
    <row r="7879" spans="1:10" x14ac:dyDescent="0.25">
      <c r="A7879">
        <f t="shared" si="1112"/>
        <v>0.7876000212909986</v>
      </c>
      <c r="B7879" s="2">
        <f t="shared" si="1107"/>
        <v>78.760000000003387</v>
      </c>
      <c r="C7879" s="428">
        <f t="shared" si="1113"/>
        <v>78.760000000000005</v>
      </c>
      <c r="D7879" s="425">
        <f t="shared" si="1108"/>
        <v>0.78760002129096474</v>
      </c>
      <c r="E7879" s="433">
        <f t="shared" si="1114"/>
        <v>78.760000000000005</v>
      </c>
      <c r="F7879" s="430">
        <f t="shared" si="1109"/>
        <v>0.78997086932036054</v>
      </c>
      <c r="G7879" s="439">
        <f t="shared" si="1115"/>
        <v>78.760000000000005</v>
      </c>
      <c r="H7879" s="435">
        <f t="shared" si="1110"/>
        <v>0.78997086932036054</v>
      </c>
      <c r="I7879" s="577">
        <f t="shared" si="1115"/>
        <v>78.760000000000005</v>
      </c>
      <c r="J7879" s="573">
        <f t="shared" si="1111"/>
        <v>1.1463315253264457</v>
      </c>
    </row>
    <row r="7880" spans="1:10" x14ac:dyDescent="0.25">
      <c r="A7880">
        <f t="shared" si="1112"/>
        <v>0.78770002125799721</v>
      </c>
      <c r="B7880" s="2">
        <f t="shared" si="1107"/>
        <v>78.770000000003392</v>
      </c>
      <c r="C7880" s="428">
        <f t="shared" si="1113"/>
        <v>78.77</v>
      </c>
      <c r="D7880" s="425">
        <f t="shared" si="1108"/>
        <v>0.78770002125796323</v>
      </c>
      <c r="E7880" s="433">
        <f t="shared" si="1114"/>
        <v>78.77</v>
      </c>
      <c r="F7880" s="430">
        <f t="shared" si="1109"/>
        <v>0.7900698403087878</v>
      </c>
      <c r="G7880" s="439">
        <f t="shared" si="1115"/>
        <v>78.77</v>
      </c>
      <c r="H7880" s="435">
        <f t="shared" si="1110"/>
        <v>0.7900698403087878</v>
      </c>
      <c r="I7880" s="577">
        <f t="shared" si="1115"/>
        <v>78.77</v>
      </c>
      <c r="J7880" s="573">
        <f t="shared" si="1111"/>
        <v>1.1464186569573482</v>
      </c>
    </row>
    <row r="7881" spans="1:10" x14ac:dyDescent="0.25">
      <c r="A7881">
        <f t="shared" si="1112"/>
        <v>0.78780002122504866</v>
      </c>
      <c r="B7881" s="2">
        <f t="shared" si="1107"/>
        <v>78.780000000003398</v>
      </c>
      <c r="C7881" s="428">
        <f t="shared" si="1113"/>
        <v>78.78</v>
      </c>
      <c r="D7881" s="425">
        <f t="shared" si="1108"/>
        <v>0.78780002122501469</v>
      </c>
      <c r="E7881" s="433">
        <f t="shared" si="1114"/>
        <v>78.78</v>
      </c>
      <c r="F7881" s="430">
        <f t="shared" si="1109"/>
        <v>0.79016881178223297</v>
      </c>
      <c r="G7881" s="439">
        <f t="shared" si="1115"/>
        <v>78.78</v>
      </c>
      <c r="H7881" s="435">
        <f t="shared" si="1110"/>
        <v>0.79016881178223297</v>
      </c>
      <c r="I7881" s="577">
        <f t="shared" si="1115"/>
        <v>78.78</v>
      </c>
      <c r="J7881" s="573">
        <f t="shared" si="1111"/>
        <v>1.1465057895114426</v>
      </c>
    </row>
    <row r="7882" spans="1:10" x14ac:dyDescent="0.25">
      <c r="A7882">
        <f t="shared" si="1112"/>
        <v>0.78790002119215286</v>
      </c>
      <c r="B7882" s="2">
        <f t="shared" si="1107"/>
        <v>78.790000000003403</v>
      </c>
      <c r="C7882" s="428">
        <f t="shared" si="1113"/>
        <v>78.790000000000006</v>
      </c>
      <c r="D7882" s="425">
        <f t="shared" si="1108"/>
        <v>0.78790002119211888</v>
      </c>
      <c r="E7882" s="433">
        <f t="shared" si="1114"/>
        <v>78.790000000000006</v>
      </c>
      <c r="F7882" s="430">
        <f t="shared" si="1109"/>
        <v>0.7902677837404517</v>
      </c>
      <c r="G7882" s="439">
        <f t="shared" si="1115"/>
        <v>78.790000000000006</v>
      </c>
      <c r="H7882" s="435">
        <f t="shared" si="1110"/>
        <v>0.7902677837404517</v>
      </c>
      <c r="I7882" s="577">
        <f t="shared" si="1115"/>
        <v>78.790000000000006</v>
      </c>
      <c r="J7882" s="573">
        <f t="shared" si="1111"/>
        <v>1.1465929229886296</v>
      </c>
    </row>
    <row r="7883" spans="1:10" x14ac:dyDescent="0.25">
      <c r="A7883">
        <f t="shared" si="1112"/>
        <v>0.78800002115930967</v>
      </c>
      <c r="B7883" s="2">
        <f t="shared" si="1107"/>
        <v>78.800000000003408</v>
      </c>
      <c r="C7883" s="428">
        <f t="shared" si="1113"/>
        <v>78.8</v>
      </c>
      <c r="D7883" s="425">
        <f t="shared" si="1108"/>
        <v>0.78800002115927559</v>
      </c>
      <c r="E7883" s="433">
        <f t="shared" si="1114"/>
        <v>78.8</v>
      </c>
      <c r="F7883" s="430">
        <f t="shared" si="1109"/>
        <v>0.79036675618319985</v>
      </c>
      <c r="G7883" s="439">
        <f t="shared" si="1115"/>
        <v>78.8</v>
      </c>
      <c r="H7883" s="435">
        <f t="shared" si="1110"/>
        <v>0.79036675618319985</v>
      </c>
      <c r="I7883" s="577">
        <f t="shared" si="1115"/>
        <v>78.8</v>
      </c>
      <c r="J7883" s="573">
        <f t="shared" si="1111"/>
        <v>1.1466800573888092</v>
      </c>
    </row>
    <row r="7884" spans="1:10" x14ac:dyDescent="0.25">
      <c r="A7884">
        <f t="shared" si="1112"/>
        <v>0.788100021126519</v>
      </c>
      <c r="B7884" s="2">
        <f t="shared" si="1107"/>
        <v>78.810000000003413</v>
      </c>
      <c r="C7884" s="428">
        <f t="shared" si="1113"/>
        <v>78.81</v>
      </c>
      <c r="D7884" s="425">
        <f t="shared" si="1108"/>
        <v>0.78810002112648503</v>
      </c>
      <c r="E7884" s="433">
        <f t="shared" si="1114"/>
        <v>78.81</v>
      </c>
      <c r="F7884" s="430">
        <f t="shared" si="1109"/>
        <v>0.79046572911023372</v>
      </c>
      <c r="G7884" s="439">
        <f t="shared" si="1115"/>
        <v>78.81</v>
      </c>
      <c r="H7884" s="435">
        <f t="shared" si="1110"/>
        <v>0.79046572911023372</v>
      </c>
      <c r="I7884" s="577">
        <f t="shared" si="1115"/>
        <v>78.81</v>
      </c>
      <c r="J7884" s="573">
        <f t="shared" si="1111"/>
        <v>1.1467671927118825</v>
      </c>
    </row>
    <row r="7885" spans="1:10" x14ac:dyDescent="0.25">
      <c r="A7885">
        <f t="shared" si="1112"/>
        <v>0.78820002109378084</v>
      </c>
      <c r="B7885" s="2">
        <f t="shared" si="1107"/>
        <v>78.820000000003418</v>
      </c>
      <c r="C7885" s="428">
        <f t="shared" si="1113"/>
        <v>78.819999999999993</v>
      </c>
      <c r="D7885" s="425">
        <f t="shared" si="1108"/>
        <v>0.78820002109374665</v>
      </c>
      <c r="E7885" s="433">
        <f t="shared" si="1114"/>
        <v>78.819999999999993</v>
      </c>
      <c r="F7885" s="430">
        <f t="shared" si="1109"/>
        <v>0.7905647025213095</v>
      </c>
      <c r="G7885" s="439">
        <f t="shared" si="1115"/>
        <v>78.819999999999993</v>
      </c>
      <c r="H7885" s="435">
        <f t="shared" si="1110"/>
        <v>0.7905647025213095</v>
      </c>
      <c r="I7885" s="577">
        <f t="shared" si="1115"/>
        <v>78.819999999999993</v>
      </c>
      <c r="J7885" s="573">
        <f t="shared" si="1111"/>
        <v>1.1468543289577506</v>
      </c>
    </row>
    <row r="7886" spans="1:10" x14ac:dyDescent="0.25">
      <c r="A7886">
        <f t="shared" si="1112"/>
        <v>0.78830002106109498</v>
      </c>
      <c r="B7886" s="2">
        <f t="shared" si="1107"/>
        <v>78.830000000003423</v>
      </c>
      <c r="C7886" s="428">
        <f t="shared" si="1113"/>
        <v>78.83</v>
      </c>
      <c r="D7886" s="425">
        <f t="shared" si="1108"/>
        <v>0.78830002106106078</v>
      </c>
      <c r="E7886" s="433">
        <f t="shared" si="1114"/>
        <v>78.83</v>
      </c>
      <c r="F7886" s="430">
        <f t="shared" si="1109"/>
        <v>0.79066367641618396</v>
      </c>
      <c r="G7886" s="439">
        <f t="shared" si="1115"/>
        <v>78.83</v>
      </c>
      <c r="H7886" s="435">
        <f t="shared" si="1110"/>
        <v>0.79066367641618396</v>
      </c>
      <c r="I7886" s="577">
        <f t="shared" si="1115"/>
        <v>78.83</v>
      </c>
      <c r="J7886" s="573">
        <f t="shared" si="1111"/>
        <v>1.1469414661263135</v>
      </c>
    </row>
    <row r="7887" spans="1:10" x14ac:dyDescent="0.25">
      <c r="A7887">
        <f t="shared" si="1112"/>
        <v>0.78840002102846152</v>
      </c>
      <c r="B7887" s="2">
        <f t="shared" si="1107"/>
        <v>78.840000000003428</v>
      </c>
      <c r="C7887" s="428">
        <f t="shared" si="1113"/>
        <v>78.84</v>
      </c>
      <c r="D7887" s="425">
        <f t="shared" si="1108"/>
        <v>0.78840002102842732</v>
      </c>
      <c r="E7887" s="433">
        <f t="shared" si="1114"/>
        <v>78.84</v>
      </c>
      <c r="F7887" s="430">
        <f t="shared" si="1109"/>
        <v>0.79076265079461328</v>
      </c>
      <c r="G7887" s="439">
        <f t="shared" si="1115"/>
        <v>78.84</v>
      </c>
      <c r="H7887" s="435">
        <f t="shared" si="1110"/>
        <v>0.79076265079461328</v>
      </c>
      <c r="I7887" s="577">
        <f t="shared" si="1115"/>
        <v>78.84</v>
      </c>
      <c r="J7887" s="573">
        <f t="shared" si="1111"/>
        <v>1.1470286042174724</v>
      </c>
    </row>
    <row r="7888" spans="1:10" x14ac:dyDescent="0.25">
      <c r="A7888">
        <f t="shared" si="1112"/>
        <v>0.78850002099588012</v>
      </c>
      <c r="B7888" s="2">
        <f t="shared" si="1107"/>
        <v>78.850000000003433</v>
      </c>
      <c r="C7888" s="428">
        <f t="shared" si="1113"/>
        <v>78.849999999999994</v>
      </c>
      <c r="D7888" s="425">
        <f t="shared" si="1108"/>
        <v>0.78850002099584582</v>
      </c>
      <c r="E7888" s="433">
        <f t="shared" si="1114"/>
        <v>78.849999999999994</v>
      </c>
      <c r="F7888" s="430">
        <f t="shared" si="1109"/>
        <v>0.79086162565635421</v>
      </c>
      <c r="G7888" s="439">
        <f t="shared" si="1115"/>
        <v>78.849999999999994</v>
      </c>
      <c r="H7888" s="435">
        <f t="shared" si="1110"/>
        <v>0.79086162565635421</v>
      </c>
      <c r="I7888" s="577">
        <f t="shared" si="1115"/>
        <v>78.849999999999994</v>
      </c>
      <c r="J7888" s="573">
        <f t="shared" si="1111"/>
        <v>1.1471157432311276</v>
      </c>
    </row>
    <row r="7889" spans="1:10" x14ac:dyDescent="0.25">
      <c r="A7889">
        <f t="shared" si="1112"/>
        <v>0.78860002096335102</v>
      </c>
      <c r="B7889" s="2">
        <f t="shared" si="1107"/>
        <v>78.860000000003438</v>
      </c>
      <c r="C7889" s="428">
        <f t="shared" si="1113"/>
        <v>78.86</v>
      </c>
      <c r="D7889" s="425">
        <f t="shared" si="1108"/>
        <v>0.78860002096331649</v>
      </c>
      <c r="E7889" s="433">
        <f t="shared" si="1114"/>
        <v>78.86</v>
      </c>
      <c r="F7889" s="430">
        <f t="shared" si="1109"/>
        <v>0.7909606010011635</v>
      </c>
      <c r="G7889" s="439">
        <f t="shared" si="1115"/>
        <v>78.86</v>
      </c>
      <c r="H7889" s="435">
        <f t="shared" si="1110"/>
        <v>0.7909606010011635</v>
      </c>
      <c r="I7889" s="577">
        <f t="shared" si="1115"/>
        <v>78.86</v>
      </c>
      <c r="J7889" s="573">
        <f t="shared" si="1111"/>
        <v>1.1472028831671808</v>
      </c>
    </row>
    <row r="7890" spans="1:10" x14ac:dyDescent="0.25">
      <c r="A7890">
        <f t="shared" si="1112"/>
        <v>0.78870002093087366</v>
      </c>
      <c r="B7890" s="2">
        <f t="shared" si="1107"/>
        <v>78.870000000003444</v>
      </c>
      <c r="C7890" s="428">
        <f t="shared" si="1113"/>
        <v>78.87</v>
      </c>
      <c r="D7890" s="425">
        <f t="shared" si="1108"/>
        <v>0.78870002093083924</v>
      </c>
      <c r="E7890" s="433">
        <f t="shared" si="1114"/>
        <v>78.87</v>
      </c>
      <c r="F7890" s="430">
        <f t="shared" si="1109"/>
        <v>0.79105957682879835</v>
      </c>
      <c r="G7890" s="439">
        <f t="shared" si="1115"/>
        <v>78.87</v>
      </c>
      <c r="H7890" s="435">
        <f t="shared" si="1110"/>
        <v>0.79105957682879835</v>
      </c>
      <c r="I7890" s="577">
        <f t="shared" si="1115"/>
        <v>78.87</v>
      </c>
      <c r="J7890" s="573">
        <f t="shared" si="1111"/>
        <v>1.1472900240255317</v>
      </c>
    </row>
    <row r="7891" spans="1:10" x14ac:dyDescent="0.25">
      <c r="A7891">
        <f t="shared" si="1112"/>
        <v>0.78880002089844836</v>
      </c>
      <c r="B7891" s="2">
        <f t="shared" si="1107"/>
        <v>78.880000000003449</v>
      </c>
      <c r="C7891" s="428">
        <f t="shared" si="1113"/>
        <v>78.88</v>
      </c>
      <c r="D7891" s="425">
        <f t="shared" si="1108"/>
        <v>0.78880002089841394</v>
      </c>
      <c r="E7891" s="433">
        <f t="shared" si="1114"/>
        <v>78.88</v>
      </c>
      <c r="F7891" s="430">
        <f t="shared" si="1109"/>
        <v>0.79115855313901551</v>
      </c>
      <c r="G7891" s="439">
        <f t="shared" si="1115"/>
        <v>78.88</v>
      </c>
      <c r="H7891" s="435">
        <f t="shared" si="1110"/>
        <v>0.79115855313901551</v>
      </c>
      <c r="I7891" s="577">
        <f t="shared" si="1115"/>
        <v>78.88</v>
      </c>
      <c r="J7891" s="573">
        <f t="shared" si="1111"/>
        <v>1.1473771658060814</v>
      </c>
    </row>
    <row r="7892" spans="1:10" x14ac:dyDescent="0.25">
      <c r="A7892">
        <f t="shared" si="1112"/>
        <v>0.78890002086607502</v>
      </c>
      <c r="B7892" s="2">
        <f t="shared" si="1107"/>
        <v>78.890000000003454</v>
      </c>
      <c r="C7892" s="428">
        <f t="shared" si="1113"/>
        <v>78.89</v>
      </c>
      <c r="D7892" s="425">
        <f t="shared" si="1108"/>
        <v>0.7889000208660405</v>
      </c>
      <c r="E7892" s="433">
        <f t="shared" si="1114"/>
        <v>78.89</v>
      </c>
      <c r="F7892" s="430">
        <f t="shared" si="1109"/>
        <v>0.79125752993157217</v>
      </c>
      <c r="G7892" s="439">
        <f t="shared" si="1115"/>
        <v>78.89</v>
      </c>
      <c r="H7892" s="435">
        <f t="shared" si="1110"/>
        <v>0.79125752993157217</v>
      </c>
      <c r="I7892" s="577">
        <f t="shared" si="1115"/>
        <v>78.89</v>
      </c>
      <c r="J7892" s="573">
        <f t="shared" si="1111"/>
        <v>1.147464308508731</v>
      </c>
    </row>
    <row r="7893" spans="1:10" x14ac:dyDescent="0.25">
      <c r="A7893">
        <f t="shared" si="1112"/>
        <v>0.78900002083375342</v>
      </c>
      <c r="B7893" s="2">
        <f t="shared" si="1107"/>
        <v>78.900000000003459</v>
      </c>
      <c r="C7893" s="428">
        <f t="shared" si="1113"/>
        <v>78.900000000000006</v>
      </c>
      <c r="D7893" s="425">
        <f t="shared" si="1108"/>
        <v>0.7890000208337189</v>
      </c>
      <c r="E7893" s="433">
        <f t="shared" si="1114"/>
        <v>78.900000000000006</v>
      </c>
      <c r="F7893" s="430">
        <f t="shared" si="1109"/>
        <v>0.79135650720622586</v>
      </c>
      <c r="G7893" s="439">
        <f t="shared" si="1115"/>
        <v>78.900000000000006</v>
      </c>
      <c r="H7893" s="435">
        <f t="shared" si="1110"/>
        <v>0.79135650720622586</v>
      </c>
      <c r="I7893" s="577">
        <f t="shared" si="1115"/>
        <v>78.900000000000006</v>
      </c>
      <c r="J7893" s="573">
        <f t="shared" si="1111"/>
        <v>1.1475514521333809</v>
      </c>
    </row>
    <row r="7894" spans="1:10" x14ac:dyDescent="0.25">
      <c r="A7894">
        <f t="shared" si="1112"/>
        <v>0.78910002080148345</v>
      </c>
      <c r="B7894" s="2">
        <f t="shared" si="1107"/>
        <v>78.910000000003464</v>
      </c>
      <c r="C7894" s="428">
        <f t="shared" si="1113"/>
        <v>78.91</v>
      </c>
      <c r="D7894" s="425">
        <f t="shared" si="1108"/>
        <v>0.7891000208014487</v>
      </c>
      <c r="E7894" s="433">
        <f t="shared" si="1114"/>
        <v>78.91</v>
      </c>
      <c r="F7894" s="430">
        <f t="shared" si="1109"/>
        <v>0.79145548496273399</v>
      </c>
      <c r="G7894" s="439">
        <f t="shared" si="1115"/>
        <v>78.91</v>
      </c>
      <c r="H7894" s="435">
        <f t="shared" si="1110"/>
        <v>0.79145548496273399</v>
      </c>
      <c r="I7894" s="577">
        <f t="shared" si="1115"/>
        <v>78.91</v>
      </c>
      <c r="J7894" s="573">
        <f t="shared" si="1111"/>
        <v>1.1476385966799327</v>
      </c>
    </row>
    <row r="7895" spans="1:10" x14ac:dyDescent="0.25">
      <c r="A7895">
        <f t="shared" si="1112"/>
        <v>0.78920002076926499</v>
      </c>
      <c r="B7895" s="2">
        <f t="shared" si="1107"/>
        <v>78.920000000003469</v>
      </c>
      <c r="C7895" s="428">
        <f t="shared" si="1113"/>
        <v>78.92</v>
      </c>
      <c r="D7895" s="425">
        <f t="shared" si="1108"/>
        <v>0.78920002076923035</v>
      </c>
      <c r="E7895" s="433">
        <f t="shared" si="1114"/>
        <v>78.92</v>
      </c>
      <c r="F7895" s="430">
        <f t="shared" si="1109"/>
        <v>0.79155446320085399</v>
      </c>
      <c r="G7895" s="439">
        <f t="shared" si="1115"/>
        <v>78.92</v>
      </c>
      <c r="H7895" s="435">
        <f t="shared" si="1110"/>
        <v>0.79155446320085399</v>
      </c>
      <c r="I7895" s="577">
        <f t="shared" si="1115"/>
        <v>78.92</v>
      </c>
      <c r="J7895" s="573">
        <f t="shared" si="1111"/>
        <v>1.147725742148286</v>
      </c>
    </row>
    <row r="7896" spans="1:10" x14ac:dyDescent="0.25">
      <c r="A7896">
        <f t="shared" si="1112"/>
        <v>0.78930002073709826</v>
      </c>
      <c r="B7896" s="2">
        <f t="shared" si="1107"/>
        <v>78.930000000003474</v>
      </c>
      <c r="C7896" s="428">
        <f t="shared" si="1113"/>
        <v>78.930000000000007</v>
      </c>
      <c r="D7896" s="425">
        <f t="shared" si="1108"/>
        <v>0.78930002073706351</v>
      </c>
      <c r="E7896" s="433">
        <f t="shared" si="1114"/>
        <v>78.930000000000007</v>
      </c>
      <c r="F7896" s="430">
        <f t="shared" si="1109"/>
        <v>0.79165344192034359</v>
      </c>
      <c r="G7896" s="439">
        <f t="shared" si="1115"/>
        <v>78.930000000000007</v>
      </c>
      <c r="H7896" s="435">
        <f t="shared" si="1110"/>
        <v>0.79165344192034359</v>
      </c>
      <c r="I7896" s="577">
        <f t="shared" si="1115"/>
        <v>78.930000000000007</v>
      </c>
      <c r="J7896" s="573">
        <f t="shared" si="1111"/>
        <v>1.1478128885383432</v>
      </c>
    </row>
    <row r="7897" spans="1:10" x14ac:dyDescent="0.25">
      <c r="A7897">
        <f t="shared" si="1112"/>
        <v>0.78940002070498283</v>
      </c>
      <c r="B7897" s="2">
        <f t="shared" si="1107"/>
        <v>78.940000000003479</v>
      </c>
      <c r="C7897" s="428">
        <f t="shared" si="1113"/>
        <v>78.94</v>
      </c>
      <c r="D7897" s="425">
        <f t="shared" si="1108"/>
        <v>0.78940002070494797</v>
      </c>
      <c r="E7897" s="433">
        <f t="shared" si="1114"/>
        <v>78.94</v>
      </c>
      <c r="F7897" s="430">
        <f t="shared" si="1109"/>
        <v>0.79175242112096067</v>
      </c>
      <c r="G7897" s="439">
        <f t="shared" si="1115"/>
        <v>78.94</v>
      </c>
      <c r="H7897" s="435">
        <f t="shared" si="1110"/>
        <v>0.79175242112096067</v>
      </c>
      <c r="I7897" s="577">
        <f t="shared" si="1115"/>
        <v>78.94</v>
      </c>
      <c r="J7897" s="573">
        <f t="shared" si="1111"/>
        <v>1.1479000358500036</v>
      </c>
    </row>
    <row r="7898" spans="1:10" x14ac:dyDescent="0.25">
      <c r="A7898">
        <f t="shared" si="1112"/>
        <v>0.78950002067291869</v>
      </c>
      <c r="B7898" s="2">
        <f t="shared" si="1107"/>
        <v>78.950000000003485</v>
      </c>
      <c r="C7898" s="428">
        <f t="shared" si="1113"/>
        <v>78.95</v>
      </c>
      <c r="D7898" s="425">
        <f t="shared" si="1108"/>
        <v>0.78950002067288383</v>
      </c>
      <c r="E7898" s="433">
        <f t="shared" si="1114"/>
        <v>78.95</v>
      </c>
      <c r="F7898" s="430">
        <f t="shared" si="1109"/>
        <v>0.79185140080246308</v>
      </c>
      <c r="G7898" s="439">
        <f t="shared" si="1115"/>
        <v>78.95</v>
      </c>
      <c r="H7898" s="435">
        <f t="shared" si="1110"/>
        <v>0.79185140080246308</v>
      </c>
      <c r="I7898" s="577">
        <f t="shared" si="1115"/>
        <v>78.95</v>
      </c>
      <c r="J7898" s="573">
        <f t="shared" si="1111"/>
        <v>1.147987184083169</v>
      </c>
    </row>
    <row r="7899" spans="1:10" x14ac:dyDescent="0.25">
      <c r="A7899">
        <f t="shared" si="1112"/>
        <v>0.78960002064090584</v>
      </c>
      <c r="B7899" s="2">
        <f t="shared" si="1107"/>
        <v>78.96000000000349</v>
      </c>
      <c r="C7899" s="428">
        <f t="shared" si="1113"/>
        <v>78.959999999999994</v>
      </c>
      <c r="D7899" s="425">
        <f t="shared" si="1108"/>
        <v>0.78960002064087087</v>
      </c>
      <c r="E7899" s="433">
        <f t="shared" si="1114"/>
        <v>78.959999999999994</v>
      </c>
      <c r="F7899" s="430">
        <f t="shared" si="1109"/>
        <v>0.79195038096460879</v>
      </c>
      <c r="G7899" s="439">
        <f t="shared" si="1115"/>
        <v>78.959999999999994</v>
      </c>
      <c r="H7899" s="435">
        <f t="shared" si="1110"/>
        <v>0.79195038096460879</v>
      </c>
      <c r="I7899" s="577">
        <f t="shared" si="1115"/>
        <v>78.959999999999994</v>
      </c>
      <c r="J7899" s="573">
        <f t="shared" si="1111"/>
        <v>1.1480743332377401</v>
      </c>
    </row>
    <row r="7900" spans="1:10" x14ac:dyDescent="0.25">
      <c r="A7900">
        <f t="shared" si="1112"/>
        <v>0.78970002060894418</v>
      </c>
      <c r="B7900" s="2">
        <f t="shared" si="1107"/>
        <v>78.970000000003495</v>
      </c>
      <c r="C7900" s="428">
        <f t="shared" si="1113"/>
        <v>78.97</v>
      </c>
      <c r="D7900" s="425">
        <f t="shared" si="1108"/>
        <v>0.78970002060890931</v>
      </c>
      <c r="E7900" s="433">
        <f t="shared" si="1114"/>
        <v>78.97</v>
      </c>
      <c r="F7900" s="430">
        <f t="shared" si="1109"/>
        <v>0.79204936160715644</v>
      </c>
      <c r="G7900" s="439">
        <f t="shared" si="1115"/>
        <v>78.97</v>
      </c>
      <c r="H7900" s="435">
        <f t="shared" si="1110"/>
        <v>0.79204936160715644</v>
      </c>
      <c r="I7900" s="577">
        <f t="shared" si="1115"/>
        <v>78.97</v>
      </c>
      <c r="J7900" s="573">
        <f t="shared" si="1111"/>
        <v>1.148161483313618</v>
      </c>
    </row>
    <row r="7901" spans="1:10" x14ac:dyDescent="0.25">
      <c r="A7901">
        <f t="shared" si="1112"/>
        <v>0.78980002057703358</v>
      </c>
      <c r="B7901" s="2">
        <f t="shared" si="1107"/>
        <v>78.9800000000035</v>
      </c>
      <c r="C7901" s="428">
        <f t="shared" si="1113"/>
        <v>78.98</v>
      </c>
      <c r="D7901" s="425">
        <f t="shared" si="1108"/>
        <v>0.78980002057699872</v>
      </c>
      <c r="E7901" s="433">
        <f t="shared" si="1114"/>
        <v>78.98</v>
      </c>
      <c r="F7901" s="430">
        <f t="shared" si="1109"/>
        <v>0.79214834272986401</v>
      </c>
      <c r="G7901" s="439">
        <f t="shared" si="1115"/>
        <v>78.98</v>
      </c>
      <c r="H7901" s="435">
        <f t="shared" si="1110"/>
        <v>0.79214834272986401</v>
      </c>
      <c r="I7901" s="577">
        <f t="shared" si="1115"/>
        <v>78.98</v>
      </c>
      <c r="J7901" s="573">
        <f t="shared" si="1111"/>
        <v>1.1482486343107032</v>
      </c>
    </row>
    <row r="7902" spans="1:10" x14ac:dyDescent="0.25">
      <c r="A7902">
        <f t="shared" si="1112"/>
        <v>0.78990002054517394</v>
      </c>
      <c r="B7902" s="2">
        <f t="shared" si="1107"/>
        <v>78.990000000003505</v>
      </c>
      <c r="C7902" s="428">
        <f t="shared" si="1113"/>
        <v>78.989999999999995</v>
      </c>
      <c r="D7902" s="425">
        <f t="shared" si="1108"/>
        <v>0.78990002054513897</v>
      </c>
      <c r="E7902" s="433">
        <f t="shared" si="1114"/>
        <v>78.989999999999995</v>
      </c>
      <c r="F7902" s="430">
        <f t="shared" si="1109"/>
        <v>0.79224732433249012</v>
      </c>
      <c r="G7902" s="439">
        <f t="shared" si="1115"/>
        <v>78.989999999999995</v>
      </c>
      <c r="H7902" s="435">
        <f t="shared" si="1110"/>
        <v>0.79224732433249012</v>
      </c>
      <c r="I7902" s="577">
        <f t="shared" si="1115"/>
        <v>78.989999999999995</v>
      </c>
      <c r="J7902" s="573">
        <f t="shared" si="1111"/>
        <v>1.148335786228897</v>
      </c>
    </row>
    <row r="7903" spans="1:10" x14ac:dyDescent="0.25">
      <c r="A7903">
        <f t="shared" si="1112"/>
        <v>0.79000002051336538</v>
      </c>
      <c r="B7903" s="2">
        <f t="shared" si="1107"/>
        <v>79.00000000000351</v>
      </c>
      <c r="C7903" s="428">
        <f t="shared" si="1113"/>
        <v>79</v>
      </c>
      <c r="D7903" s="425">
        <f t="shared" si="1108"/>
        <v>0.79000002051333029</v>
      </c>
      <c r="E7903" s="433">
        <f t="shared" si="1114"/>
        <v>79</v>
      </c>
      <c r="F7903" s="430">
        <f t="shared" si="1109"/>
        <v>0.7923463064147932</v>
      </c>
      <c r="G7903" s="439">
        <f t="shared" si="1115"/>
        <v>79</v>
      </c>
      <c r="H7903" s="435">
        <f t="shared" si="1110"/>
        <v>0.7923463064147932</v>
      </c>
      <c r="I7903" s="577">
        <f t="shared" si="1115"/>
        <v>79</v>
      </c>
      <c r="J7903" s="573">
        <f t="shared" si="1111"/>
        <v>1.1484229390681002</v>
      </c>
    </row>
    <row r="7904" spans="1:10" x14ac:dyDescent="0.25">
      <c r="A7904">
        <f t="shared" si="1112"/>
        <v>0.79010002048160766</v>
      </c>
      <c r="B7904" s="2">
        <f t="shared" ref="B7904:B7967" si="1116">B7903+0.01</f>
        <v>79.010000000003515</v>
      </c>
      <c r="C7904" s="428">
        <f t="shared" si="1113"/>
        <v>79.010000000000005</v>
      </c>
      <c r="D7904" s="425">
        <f t="shared" si="1108"/>
        <v>0.79010002048157246</v>
      </c>
      <c r="E7904" s="433">
        <f t="shared" si="1114"/>
        <v>79.010000000000005</v>
      </c>
      <c r="F7904" s="430">
        <f t="shared" si="1109"/>
        <v>0.79244528897653232</v>
      </c>
      <c r="G7904" s="439">
        <f t="shared" si="1115"/>
        <v>79.010000000000005</v>
      </c>
      <c r="H7904" s="435">
        <f t="shared" si="1110"/>
        <v>0.79244528897653232</v>
      </c>
      <c r="I7904" s="577">
        <f t="shared" si="1115"/>
        <v>79.010000000000005</v>
      </c>
      <c r="J7904" s="573">
        <f t="shared" si="1111"/>
        <v>1.1485100928282141</v>
      </c>
    </row>
    <row r="7905" spans="1:10" x14ac:dyDescent="0.25">
      <c r="A7905">
        <f t="shared" si="1112"/>
        <v>0.79020002044990045</v>
      </c>
      <c r="B7905" s="2">
        <f t="shared" si="1116"/>
        <v>79.02000000000352</v>
      </c>
      <c r="C7905" s="428">
        <f t="shared" si="1113"/>
        <v>79.02</v>
      </c>
      <c r="D7905" s="425">
        <f t="shared" si="1108"/>
        <v>0.79020002044986526</v>
      </c>
      <c r="E7905" s="433">
        <f t="shared" si="1114"/>
        <v>79.02</v>
      </c>
      <c r="F7905" s="430">
        <f t="shared" si="1109"/>
        <v>0.79254427201746558</v>
      </c>
      <c r="G7905" s="439">
        <f t="shared" si="1115"/>
        <v>79.02</v>
      </c>
      <c r="H7905" s="435">
        <f t="shared" si="1110"/>
        <v>0.79254427201746558</v>
      </c>
      <c r="I7905" s="577">
        <f t="shared" si="1115"/>
        <v>79.02</v>
      </c>
      <c r="J7905" s="573">
        <f t="shared" si="1111"/>
        <v>1.1485972475091391</v>
      </c>
    </row>
    <row r="7906" spans="1:10" x14ac:dyDescent="0.25">
      <c r="A7906">
        <f t="shared" si="1112"/>
        <v>0.7903000204182441</v>
      </c>
      <c r="B7906" s="2">
        <f t="shared" si="1116"/>
        <v>79.030000000003525</v>
      </c>
      <c r="C7906" s="428">
        <f t="shared" si="1113"/>
        <v>79.03</v>
      </c>
      <c r="D7906" s="425">
        <f t="shared" si="1108"/>
        <v>0.79030002041820879</v>
      </c>
      <c r="E7906" s="433">
        <f t="shared" si="1114"/>
        <v>79.03</v>
      </c>
      <c r="F7906" s="430">
        <f t="shared" si="1109"/>
        <v>0.79264325553735282</v>
      </c>
      <c r="G7906" s="439">
        <f t="shared" si="1115"/>
        <v>79.03</v>
      </c>
      <c r="H7906" s="435">
        <f t="shared" si="1110"/>
        <v>0.79264325553735282</v>
      </c>
      <c r="I7906" s="577">
        <f t="shared" si="1115"/>
        <v>79.03</v>
      </c>
      <c r="J7906" s="573">
        <f t="shared" si="1111"/>
        <v>1.1486844031107768</v>
      </c>
    </row>
    <row r="7907" spans="1:10" x14ac:dyDescent="0.25">
      <c r="A7907">
        <f t="shared" si="1112"/>
        <v>0.79040002038663837</v>
      </c>
      <c r="B7907" s="2">
        <f t="shared" si="1116"/>
        <v>79.040000000003531</v>
      </c>
      <c r="C7907" s="428">
        <f t="shared" si="1113"/>
        <v>79.040000000000006</v>
      </c>
      <c r="D7907" s="425">
        <f t="shared" si="1108"/>
        <v>0.79040002038660306</v>
      </c>
      <c r="E7907" s="433">
        <f t="shared" si="1114"/>
        <v>79.040000000000006</v>
      </c>
      <c r="F7907" s="430">
        <f t="shared" si="1109"/>
        <v>0.79274223953595269</v>
      </c>
      <c r="G7907" s="439">
        <f t="shared" si="1115"/>
        <v>79.040000000000006</v>
      </c>
      <c r="H7907" s="435">
        <f t="shared" si="1110"/>
        <v>0.79274223953595269</v>
      </c>
      <c r="I7907" s="577">
        <f t="shared" si="1115"/>
        <v>79.040000000000006</v>
      </c>
      <c r="J7907" s="573">
        <f t="shared" si="1111"/>
        <v>1.1487715596330275</v>
      </c>
    </row>
    <row r="7908" spans="1:10" x14ac:dyDescent="0.25">
      <c r="A7908">
        <f t="shared" si="1112"/>
        <v>0.79050002035508304</v>
      </c>
      <c r="B7908" s="2">
        <f t="shared" si="1116"/>
        <v>79.050000000003536</v>
      </c>
      <c r="C7908" s="428">
        <f t="shared" si="1113"/>
        <v>79.05</v>
      </c>
      <c r="D7908" s="425">
        <f t="shared" si="1108"/>
        <v>0.79050002035504763</v>
      </c>
      <c r="E7908" s="433">
        <f t="shared" si="1114"/>
        <v>79.05</v>
      </c>
      <c r="F7908" s="430">
        <f t="shared" si="1109"/>
        <v>0.79284122401302437</v>
      </c>
      <c r="G7908" s="439">
        <f t="shared" si="1115"/>
        <v>79.05</v>
      </c>
      <c r="H7908" s="435">
        <f t="shared" si="1110"/>
        <v>0.79284122401302437</v>
      </c>
      <c r="I7908" s="577">
        <f t="shared" si="1115"/>
        <v>79.05</v>
      </c>
      <c r="J7908" s="573">
        <f t="shared" si="1111"/>
        <v>1.1488587170757927</v>
      </c>
    </row>
    <row r="7909" spans="1:10" x14ac:dyDescent="0.25">
      <c r="A7909">
        <f t="shared" si="1112"/>
        <v>0.79060002032357812</v>
      </c>
      <c r="B7909" s="2">
        <f t="shared" si="1116"/>
        <v>79.060000000003541</v>
      </c>
      <c r="C7909" s="428">
        <f t="shared" si="1113"/>
        <v>79.06</v>
      </c>
      <c r="D7909" s="425">
        <f t="shared" si="1108"/>
        <v>0.79060002032354271</v>
      </c>
      <c r="E7909" s="433">
        <f t="shared" si="1114"/>
        <v>79.06</v>
      </c>
      <c r="F7909" s="430">
        <f t="shared" si="1109"/>
        <v>0.79294020896832729</v>
      </c>
      <c r="G7909" s="439">
        <f t="shared" si="1115"/>
        <v>79.06</v>
      </c>
      <c r="H7909" s="435">
        <f t="shared" si="1110"/>
        <v>0.79294020896832729</v>
      </c>
      <c r="I7909" s="577">
        <f t="shared" si="1115"/>
        <v>79.06</v>
      </c>
      <c r="J7909" s="573">
        <f t="shared" si="1111"/>
        <v>1.1489458754389739</v>
      </c>
    </row>
    <row r="7910" spans="1:10" x14ac:dyDescent="0.25">
      <c r="A7910">
        <f t="shared" si="1112"/>
        <v>0.79070002029212372</v>
      </c>
      <c r="B7910" s="2">
        <f t="shared" si="1116"/>
        <v>79.070000000003546</v>
      </c>
      <c r="C7910" s="428">
        <f t="shared" si="1113"/>
        <v>79.069999999999993</v>
      </c>
      <c r="D7910" s="425">
        <f t="shared" si="1108"/>
        <v>0.79070002029208808</v>
      </c>
      <c r="E7910" s="433">
        <f t="shared" si="1114"/>
        <v>79.069999999999993</v>
      </c>
      <c r="F7910" s="430">
        <f t="shared" si="1109"/>
        <v>0.79303919440162096</v>
      </c>
      <c r="G7910" s="439">
        <f t="shared" si="1115"/>
        <v>79.069999999999993</v>
      </c>
      <c r="H7910" s="435">
        <f t="shared" si="1110"/>
        <v>0.79303919440162096</v>
      </c>
      <c r="I7910" s="577">
        <f t="shared" si="1115"/>
        <v>79.069999999999993</v>
      </c>
      <c r="J7910" s="573">
        <f t="shared" si="1111"/>
        <v>1.1490330347224711</v>
      </c>
    </row>
    <row r="7911" spans="1:10" x14ac:dyDescent="0.25">
      <c r="A7911">
        <f t="shared" si="1112"/>
        <v>0.79080002026071938</v>
      </c>
      <c r="B7911" s="2">
        <f t="shared" si="1116"/>
        <v>79.080000000003551</v>
      </c>
      <c r="C7911" s="428">
        <f t="shared" si="1113"/>
        <v>79.08</v>
      </c>
      <c r="D7911" s="425">
        <f t="shared" si="1108"/>
        <v>0.79080002026068386</v>
      </c>
      <c r="E7911" s="433">
        <f t="shared" si="1114"/>
        <v>79.08</v>
      </c>
      <c r="F7911" s="430">
        <f t="shared" si="1109"/>
        <v>0.79313818031266514</v>
      </c>
      <c r="G7911" s="439">
        <f t="shared" si="1115"/>
        <v>79.08</v>
      </c>
      <c r="H7911" s="435">
        <f t="shared" si="1110"/>
        <v>0.79313818031266514</v>
      </c>
      <c r="I7911" s="577">
        <f t="shared" si="1115"/>
        <v>79.08</v>
      </c>
      <c r="J7911" s="573">
        <f t="shared" si="1111"/>
        <v>1.149120194926186</v>
      </c>
    </row>
    <row r="7912" spans="1:10" x14ac:dyDescent="0.25">
      <c r="A7912">
        <f t="shared" si="1112"/>
        <v>0.79090002022936523</v>
      </c>
      <c r="B7912" s="2">
        <f t="shared" si="1116"/>
        <v>79.090000000003556</v>
      </c>
      <c r="C7912" s="428">
        <f t="shared" si="1113"/>
        <v>79.09</v>
      </c>
      <c r="D7912" s="425">
        <f t="shared" si="1108"/>
        <v>0.79090002022932981</v>
      </c>
      <c r="E7912" s="433">
        <f t="shared" si="1114"/>
        <v>79.09</v>
      </c>
      <c r="F7912" s="430">
        <f t="shared" si="1109"/>
        <v>0.79323716670121935</v>
      </c>
      <c r="G7912" s="439">
        <f t="shared" si="1115"/>
        <v>79.09</v>
      </c>
      <c r="H7912" s="435">
        <f t="shared" si="1110"/>
        <v>0.79323716670121935</v>
      </c>
      <c r="I7912" s="577">
        <f t="shared" si="1115"/>
        <v>79.09</v>
      </c>
      <c r="J7912" s="573">
        <f t="shared" si="1111"/>
        <v>1.1492073560500196</v>
      </c>
    </row>
    <row r="7913" spans="1:10" x14ac:dyDescent="0.25">
      <c r="A7913">
        <f t="shared" si="1112"/>
        <v>0.79100002019806126</v>
      </c>
      <c r="B7913" s="2">
        <f t="shared" si="1116"/>
        <v>79.100000000003561</v>
      </c>
      <c r="C7913" s="428">
        <f t="shared" si="1113"/>
        <v>79.099999999999994</v>
      </c>
      <c r="D7913" s="425">
        <f t="shared" si="1108"/>
        <v>0.79100002019802562</v>
      </c>
      <c r="E7913" s="433">
        <f t="shared" si="1114"/>
        <v>79.099999999999994</v>
      </c>
      <c r="F7913" s="430">
        <f t="shared" si="1109"/>
        <v>0.79333615356704346</v>
      </c>
      <c r="G7913" s="439">
        <f t="shared" si="1115"/>
        <v>79.099999999999994</v>
      </c>
      <c r="H7913" s="435">
        <f t="shared" si="1110"/>
        <v>0.79333615356704346</v>
      </c>
      <c r="I7913" s="577">
        <f t="shared" si="1115"/>
        <v>79.099999999999994</v>
      </c>
      <c r="J7913" s="573">
        <f t="shared" si="1111"/>
        <v>1.1492945180938732</v>
      </c>
    </row>
    <row r="7914" spans="1:10" x14ac:dyDescent="0.25">
      <c r="A7914">
        <f t="shared" si="1112"/>
        <v>0.79110002016680725</v>
      </c>
      <c r="B7914" s="2">
        <f t="shared" si="1116"/>
        <v>79.110000000003566</v>
      </c>
      <c r="C7914" s="428">
        <f t="shared" si="1113"/>
        <v>79.11</v>
      </c>
      <c r="D7914" s="425">
        <f t="shared" si="1108"/>
        <v>0.79110002016677161</v>
      </c>
      <c r="E7914" s="433">
        <f t="shared" si="1114"/>
        <v>79.11</v>
      </c>
      <c r="F7914" s="430">
        <f t="shared" si="1109"/>
        <v>0.79343514090989742</v>
      </c>
      <c r="G7914" s="439">
        <f t="shared" si="1115"/>
        <v>79.11</v>
      </c>
      <c r="H7914" s="435">
        <f t="shared" si="1110"/>
        <v>0.79343514090989742</v>
      </c>
      <c r="I7914" s="577">
        <f t="shared" si="1115"/>
        <v>79.11</v>
      </c>
      <c r="J7914" s="573">
        <f t="shared" si="1111"/>
        <v>1.1493816810576474</v>
      </c>
    </row>
    <row r="7915" spans="1:10" x14ac:dyDescent="0.25">
      <c r="A7915">
        <f t="shared" si="1112"/>
        <v>0.79120002013560309</v>
      </c>
      <c r="B7915" s="2">
        <f t="shared" si="1116"/>
        <v>79.120000000003571</v>
      </c>
      <c r="C7915" s="428">
        <f t="shared" si="1113"/>
        <v>79.12</v>
      </c>
      <c r="D7915" s="425">
        <f t="shared" si="1108"/>
        <v>0.79120002013556745</v>
      </c>
      <c r="E7915" s="433">
        <f t="shared" si="1114"/>
        <v>79.12</v>
      </c>
      <c r="F7915" s="430">
        <f t="shared" si="1109"/>
        <v>0.79353412872954165</v>
      </c>
      <c r="G7915" s="439">
        <f t="shared" si="1115"/>
        <v>79.12</v>
      </c>
      <c r="H7915" s="435">
        <f t="shared" si="1110"/>
        <v>0.79353412872954165</v>
      </c>
      <c r="I7915" s="577">
        <f t="shared" si="1115"/>
        <v>79.12</v>
      </c>
      <c r="J7915" s="573">
        <f t="shared" si="1111"/>
        <v>1.149468844941244</v>
      </c>
    </row>
    <row r="7916" spans="1:10" x14ac:dyDescent="0.25">
      <c r="A7916">
        <f t="shared" si="1112"/>
        <v>0.79130002010444889</v>
      </c>
      <c r="B7916" s="2">
        <f t="shared" si="1116"/>
        <v>79.130000000003577</v>
      </c>
      <c r="C7916" s="428">
        <f t="shared" si="1113"/>
        <v>79.13</v>
      </c>
      <c r="D7916" s="425">
        <f t="shared" si="1108"/>
        <v>0.79130002010441314</v>
      </c>
      <c r="E7916" s="433">
        <f t="shared" si="1114"/>
        <v>79.13</v>
      </c>
      <c r="F7916" s="430">
        <f t="shared" si="1109"/>
        <v>0.7936331170257358</v>
      </c>
      <c r="G7916" s="439">
        <f t="shared" si="1115"/>
        <v>79.13</v>
      </c>
      <c r="H7916" s="435">
        <f t="shared" si="1110"/>
        <v>0.7936331170257358</v>
      </c>
      <c r="I7916" s="577">
        <f t="shared" si="1115"/>
        <v>79.13</v>
      </c>
      <c r="J7916" s="573">
        <f t="shared" si="1111"/>
        <v>1.1495560097445634</v>
      </c>
    </row>
    <row r="7917" spans="1:10" x14ac:dyDescent="0.25">
      <c r="A7917">
        <f t="shared" si="1112"/>
        <v>0.79140002007334442</v>
      </c>
      <c r="B7917" s="2">
        <f t="shared" si="1116"/>
        <v>79.140000000003582</v>
      </c>
      <c r="C7917" s="428">
        <f t="shared" si="1113"/>
        <v>79.14</v>
      </c>
      <c r="D7917" s="425">
        <f t="shared" si="1108"/>
        <v>0.79140002007330856</v>
      </c>
      <c r="E7917" s="433">
        <f t="shared" si="1114"/>
        <v>79.14</v>
      </c>
      <c r="F7917" s="430">
        <f t="shared" si="1109"/>
        <v>0.79373210579824094</v>
      </c>
      <c r="G7917" s="439">
        <f t="shared" si="1115"/>
        <v>79.14</v>
      </c>
      <c r="H7917" s="435">
        <f t="shared" si="1110"/>
        <v>0.79373210579824094</v>
      </c>
      <c r="I7917" s="577">
        <f t="shared" si="1115"/>
        <v>79.14</v>
      </c>
      <c r="J7917" s="573">
        <f t="shared" si="1111"/>
        <v>1.1496431754675074</v>
      </c>
    </row>
    <row r="7918" spans="1:10" x14ac:dyDescent="0.25">
      <c r="A7918">
        <f t="shared" si="1112"/>
        <v>0.79150002004228959</v>
      </c>
      <c r="B7918" s="2">
        <f t="shared" si="1116"/>
        <v>79.150000000003587</v>
      </c>
      <c r="C7918" s="428">
        <f t="shared" si="1113"/>
        <v>79.150000000000006</v>
      </c>
      <c r="D7918" s="425">
        <f t="shared" si="1108"/>
        <v>0.79150002004225384</v>
      </c>
      <c r="E7918" s="433">
        <f t="shared" si="1114"/>
        <v>79.150000000000006</v>
      </c>
      <c r="F7918" s="430">
        <f t="shared" si="1109"/>
        <v>0.79383109504681693</v>
      </c>
      <c r="G7918" s="439">
        <f t="shared" si="1115"/>
        <v>79.150000000000006</v>
      </c>
      <c r="H7918" s="435">
        <f t="shared" si="1110"/>
        <v>0.79383109504681693</v>
      </c>
      <c r="I7918" s="577">
        <f t="shared" si="1115"/>
        <v>79.150000000000006</v>
      </c>
      <c r="J7918" s="573">
        <f t="shared" si="1111"/>
        <v>1.1497303421099767</v>
      </c>
    </row>
    <row r="7919" spans="1:10" x14ac:dyDescent="0.25">
      <c r="A7919">
        <f t="shared" si="1112"/>
        <v>0.79160002001128438</v>
      </c>
      <c r="B7919" s="2">
        <f t="shared" si="1116"/>
        <v>79.160000000003592</v>
      </c>
      <c r="C7919" s="428">
        <f t="shared" si="1113"/>
        <v>79.16</v>
      </c>
      <c r="D7919" s="425">
        <f t="shared" si="1108"/>
        <v>0.7916000200112483</v>
      </c>
      <c r="E7919" s="433">
        <f t="shared" si="1114"/>
        <v>79.16</v>
      </c>
      <c r="F7919" s="430">
        <f t="shared" si="1109"/>
        <v>0.79393008477122495</v>
      </c>
      <c r="G7919" s="439">
        <f t="shared" si="1115"/>
        <v>79.16</v>
      </c>
      <c r="H7919" s="435">
        <f t="shared" si="1110"/>
        <v>0.79393008477122495</v>
      </c>
      <c r="I7919" s="577">
        <f t="shared" si="1115"/>
        <v>79.16</v>
      </c>
      <c r="J7919" s="573">
        <f t="shared" si="1111"/>
        <v>1.1498175096718728</v>
      </c>
    </row>
    <row r="7920" spans="1:10" x14ac:dyDescent="0.25">
      <c r="A7920">
        <f t="shared" si="1112"/>
        <v>0.79170001998032868</v>
      </c>
      <c r="B7920" s="2">
        <f t="shared" si="1116"/>
        <v>79.170000000003597</v>
      </c>
      <c r="C7920" s="428">
        <f t="shared" si="1113"/>
        <v>79.17</v>
      </c>
      <c r="D7920" s="425">
        <f t="shared" si="1108"/>
        <v>0.79170001998029271</v>
      </c>
      <c r="E7920" s="433">
        <f t="shared" si="1114"/>
        <v>79.17</v>
      </c>
      <c r="F7920" s="430">
        <f t="shared" si="1109"/>
        <v>0.79402907497122521</v>
      </c>
      <c r="G7920" s="439">
        <f t="shared" si="1115"/>
        <v>79.17</v>
      </c>
      <c r="H7920" s="435">
        <f t="shared" si="1110"/>
        <v>0.79402907497122521</v>
      </c>
      <c r="I7920" s="577">
        <f t="shared" si="1115"/>
        <v>79.17</v>
      </c>
      <c r="J7920" s="573">
        <f t="shared" si="1111"/>
        <v>1.1499046781530966</v>
      </c>
    </row>
    <row r="7921" spans="1:10" x14ac:dyDescent="0.25">
      <c r="A7921">
        <f t="shared" si="1112"/>
        <v>0.7918000199494224</v>
      </c>
      <c r="B7921" s="2">
        <f t="shared" si="1116"/>
        <v>79.180000000003602</v>
      </c>
      <c r="C7921" s="428">
        <f t="shared" si="1113"/>
        <v>79.180000000000007</v>
      </c>
      <c r="D7921" s="425">
        <f t="shared" si="1108"/>
        <v>0.79180001994938642</v>
      </c>
      <c r="E7921" s="433">
        <f t="shared" si="1114"/>
        <v>79.180000000000007</v>
      </c>
      <c r="F7921" s="430">
        <f t="shared" si="1109"/>
        <v>0.79412806564657912</v>
      </c>
      <c r="G7921" s="439">
        <f t="shared" si="1115"/>
        <v>79.180000000000007</v>
      </c>
      <c r="H7921" s="435">
        <f t="shared" si="1110"/>
        <v>0.79412806564657912</v>
      </c>
      <c r="I7921" s="577">
        <f t="shared" si="1115"/>
        <v>79.180000000000007</v>
      </c>
      <c r="J7921" s="573">
        <f t="shared" si="1111"/>
        <v>1.1499918475535496</v>
      </c>
    </row>
    <row r="7922" spans="1:10" x14ac:dyDescent="0.25">
      <c r="A7922">
        <f t="shared" si="1112"/>
        <v>0.7919000199185654</v>
      </c>
      <c r="B7922" s="2">
        <f t="shared" si="1116"/>
        <v>79.190000000003607</v>
      </c>
      <c r="C7922" s="428">
        <f t="shared" si="1113"/>
        <v>79.19</v>
      </c>
      <c r="D7922" s="425">
        <f t="shared" si="1108"/>
        <v>0.79190001991852932</v>
      </c>
      <c r="E7922" s="433">
        <f t="shared" si="1114"/>
        <v>79.19</v>
      </c>
      <c r="F7922" s="430">
        <f t="shared" si="1109"/>
        <v>0.79422705679704708</v>
      </c>
      <c r="G7922" s="439">
        <f t="shared" si="1115"/>
        <v>79.19</v>
      </c>
      <c r="H7922" s="435">
        <f t="shared" si="1110"/>
        <v>0.79422705679704708</v>
      </c>
      <c r="I7922" s="577">
        <f t="shared" si="1115"/>
        <v>79.19</v>
      </c>
      <c r="J7922" s="573">
        <f t="shared" si="1111"/>
        <v>1.1500790178731328</v>
      </c>
    </row>
    <row r="7923" spans="1:10" x14ac:dyDescent="0.25">
      <c r="A7923">
        <f t="shared" si="1112"/>
        <v>0.7920000198877577</v>
      </c>
      <c r="B7923" s="2">
        <f t="shared" si="1116"/>
        <v>79.200000000003612</v>
      </c>
      <c r="C7923" s="428">
        <f t="shared" si="1113"/>
        <v>79.2</v>
      </c>
      <c r="D7923" s="425">
        <f t="shared" si="1108"/>
        <v>0.79200001988772162</v>
      </c>
      <c r="E7923" s="433">
        <f t="shared" si="1114"/>
        <v>79.2</v>
      </c>
      <c r="F7923" s="430">
        <f t="shared" si="1109"/>
        <v>0.79432604842239063</v>
      </c>
      <c r="G7923" s="439">
        <f t="shared" si="1115"/>
        <v>79.2</v>
      </c>
      <c r="H7923" s="435">
        <f t="shared" si="1110"/>
        <v>0.79432604842239063</v>
      </c>
      <c r="I7923" s="577">
        <f t="shared" si="1115"/>
        <v>79.2</v>
      </c>
      <c r="J7923" s="573">
        <f t="shared" si="1111"/>
        <v>1.1501661891117478</v>
      </c>
    </row>
    <row r="7924" spans="1:10" x14ac:dyDescent="0.25">
      <c r="A7924">
        <f t="shared" si="1112"/>
        <v>0.79210001985699918</v>
      </c>
      <c r="B7924" s="2">
        <f t="shared" si="1116"/>
        <v>79.210000000003618</v>
      </c>
      <c r="C7924" s="428">
        <f t="shared" si="1113"/>
        <v>79.209999999999994</v>
      </c>
      <c r="D7924" s="425">
        <f t="shared" si="1108"/>
        <v>0.7921000198569631</v>
      </c>
      <c r="E7924" s="433">
        <f t="shared" si="1114"/>
        <v>79.209999999999994</v>
      </c>
      <c r="F7924" s="430">
        <f t="shared" si="1109"/>
        <v>0.79442504052237084</v>
      </c>
      <c r="G7924" s="439">
        <f t="shared" si="1115"/>
        <v>79.209999999999994</v>
      </c>
      <c r="H7924" s="435">
        <f t="shared" si="1110"/>
        <v>0.79442504052237084</v>
      </c>
      <c r="I7924" s="577">
        <f t="shared" si="1115"/>
        <v>79.209999999999994</v>
      </c>
      <c r="J7924" s="573">
        <f t="shared" si="1111"/>
        <v>1.1502533612692956</v>
      </c>
    </row>
    <row r="7925" spans="1:10" x14ac:dyDescent="0.25">
      <c r="A7925">
        <f t="shared" si="1112"/>
        <v>0.79220001982628996</v>
      </c>
      <c r="B7925" s="2">
        <f t="shared" si="1116"/>
        <v>79.220000000003623</v>
      </c>
      <c r="C7925" s="428">
        <f t="shared" si="1113"/>
        <v>79.22</v>
      </c>
      <c r="D7925" s="425">
        <f t="shared" si="1108"/>
        <v>0.79220001982625377</v>
      </c>
      <c r="E7925" s="433">
        <f t="shared" si="1114"/>
        <v>79.22</v>
      </c>
      <c r="F7925" s="430">
        <f t="shared" si="1109"/>
        <v>0.79452403309674935</v>
      </c>
      <c r="G7925" s="439">
        <f t="shared" si="1115"/>
        <v>79.22</v>
      </c>
      <c r="H7925" s="435">
        <f t="shared" si="1110"/>
        <v>0.79452403309674935</v>
      </c>
      <c r="I7925" s="577">
        <f t="shared" si="1115"/>
        <v>79.22</v>
      </c>
      <c r="J7925" s="573">
        <f t="shared" si="1111"/>
        <v>1.1503405343456772</v>
      </c>
    </row>
    <row r="7926" spans="1:10" x14ac:dyDescent="0.25">
      <c r="A7926">
        <f t="shared" si="1112"/>
        <v>0.79230001979562958</v>
      </c>
      <c r="B7926" s="2">
        <f t="shared" si="1116"/>
        <v>79.230000000003628</v>
      </c>
      <c r="C7926" s="428">
        <f t="shared" si="1113"/>
        <v>79.23</v>
      </c>
      <c r="D7926" s="425">
        <f t="shared" si="1108"/>
        <v>0.79230001979559339</v>
      </c>
      <c r="E7926" s="433">
        <f t="shared" si="1114"/>
        <v>79.23</v>
      </c>
      <c r="F7926" s="430">
        <f t="shared" si="1109"/>
        <v>0.79462302614528746</v>
      </c>
      <c r="G7926" s="439">
        <f t="shared" si="1115"/>
        <v>79.23</v>
      </c>
      <c r="H7926" s="435">
        <f t="shared" si="1110"/>
        <v>0.79462302614528746</v>
      </c>
      <c r="I7926" s="577">
        <f t="shared" si="1115"/>
        <v>79.23</v>
      </c>
      <c r="J7926" s="573">
        <f t="shared" si="1111"/>
        <v>1.1504277083407943</v>
      </c>
    </row>
    <row r="7927" spans="1:10" x14ac:dyDescent="0.25">
      <c r="A7927">
        <f t="shared" si="1112"/>
        <v>0.79240001976501817</v>
      </c>
      <c r="B7927" s="2">
        <f t="shared" si="1116"/>
        <v>79.240000000003633</v>
      </c>
      <c r="C7927" s="428">
        <f t="shared" si="1113"/>
        <v>79.239999999999995</v>
      </c>
      <c r="D7927" s="425">
        <f t="shared" si="1108"/>
        <v>0.79240001976498187</v>
      </c>
      <c r="E7927" s="433">
        <f t="shared" si="1114"/>
        <v>79.239999999999995</v>
      </c>
      <c r="F7927" s="430">
        <f t="shared" si="1109"/>
        <v>0.79472201966774658</v>
      </c>
      <c r="G7927" s="439">
        <f t="shared" si="1115"/>
        <v>79.239999999999995</v>
      </c>
      <c r="H7927" s="435">
        <f t="shared" si="1110"/>
        <v>0.79472201966774658</v>
      </c>
      <c r="I7927" s="577">
        <f t="shared" si="1115"/>
        <v>79.239999999999995</v>
      </c>
      <c r="J7927" s="573">
        <f t="shared" si="1111"/>
        <v>1.150514883254548</v>
      </c>
    </row>
    <row r="7928" spans="1:10" x14ac:dyDescent="0.25">
      <c r="A7928">
        <f t="shared" si="1112"/>
        <v>0.79250001973445572</v>
      </c>
      <c r="B7928" s="2">
        <f t="shared" si="1116"/>
        <v>79.250000000003638</v>
      </c>
      <c r="C7928" s="428">
        <f t="shared" si="1113"/>
        <v>79.25</v>
      </c>
      <c r="D7928" s="425">
        <f t="shared" si="1108"/>
        <v>0.7925000197344193</v>
      </c>
      <c r="E7928" s="433">
        <f t="shared" si="1114"/>
        <v>79.25</v>
      </c>
      <c r="F7928" s="430">
        <f t="shared" si="1109"/>
        <v>0.7948210136638888</v>
      </c>
      <c r="G7928" s="439">
        <f t="shared" si="1115"/>
        <v>79.25</v>
      </c>
      <c r="H7928" s="435">
        <f t="shared" si="1110"/>
        <v>0.7948210136638888</v>
      </c>
      <c r="I7928" s="577">
        <f t="shared" si="1115"/>
        <v>79.25</v>
      </c>
      <c r="J7928" s="573">
        <f t="shared" si="1111"/>
        <v>1.1506020590868398</v>
      </c>
    </row>
    <row r="7929" spans="1:10" x14ac:dyDescent="0.25">
      <c r="A7929">
        <f t="shared" si="1112"/>
        <v>0.79260001970394189</v>
      </c>
      <c r="B7929" s="2">
        <f t="shared" si="1116"/>
        <v>79.260000000003643</v>
      </c>
      <c r="C7929" s="428">
        <f t="shared" si="1113"/>
        <v>79.260000000000005</v>
      </c>
      <c r="D7929" s="425">
        <f t="shared" si="1108"/>
        <v>0.79260001970390559</v>
      </c>
      <c r="E7929" s="433">
        <f t="shared" si="1114"/>
        <v>79.260000000000005</v>
      </c>
      <c r="F7929" s="430">
        <f t="shared" si="1109"/>
        <v>0.79492000813347585</v>
      </c>
      <c r="G7929" s="439">
        <f t="shared" si="1115"/>
        <v>79.260000000000005</v>
      </c>
      <c r="H7929" s="435">
        <f t="shared" si="1110"/>
        <v>0.79492000813347585</v>
      </c>
      <c r="I7929" s="577">
        <f t="shared" si="1115"/>
        <v>79.260000000000005</v>
      </c>
      <c r="J7929" s="573">
        <f t="shared" si="1111"/>
        <v>1.1506892358375709</v>
      </c>
    </row>
    <row r="7930" spans="1:10" x14ac:dyDescent="0.25">
      <c r="A7930">
        <f t="shared" si="1112"/>
        <v>0.79270001967347692</v>
      </c>
      <c r="B7930" s="2">
        <f t="shared" si="1116"/>
        <v>79.270000000003648</v>
      </c>
      <c r="C7930" s="428">
        <f t="shared" si="1113"/>
        <v>79.27</v>
      </c>
      <c r="D7930" s="425">
        <f t="shared" si="1108"/>
        <v>0.79270001967344039</v>
      </c>
      <c r="E7930" s="433">
        <f t="shared" si="1114"/>
        <v>79.27</v>
      </c>
      <c r="F7930" s="430">
        <f t="shared" si="1109"/>
        <v>0.79501900307626983</v>
      </c>
      <c r="G7930" s="439">
        <f t="shared" si="1115"/>
        <v>79.27</v>
      </c>
      <c r="H7930" s="435">
        <f t="shared" si="1110"/>
        <v>0.79501900307626983</v>
      </c>
      <c r="I7930" s="577">
        <f t="shared" si="1115"/>
        <v>79.27</v>
      </c>
      <c r="J7930" s="573">
        <f t="shared" si="1111"/>
        <v>1.1507764135066423</v>
      </c>
    </row>
    <row r="7931" spans="1:10" x14ac:dyDescent="0.25">
      <c r="A7931">
        <f t="shared" si="1112"/>
        <v>0.79280001964306057</v>
      </c>
      <c r="B7931" s="2">
        <f t="shared" si="1116"/>
        <v>79.280000000003653</v>
      </c>
      <c r="C7931" s="428">
        <f t="shared" si="1113"/>
        <v>79.28</v>
      </c>
      <c r="D7931" s="425">
        <f t="shared" si="1108"/>
        <v>0.79280001964302393</v>
      </c>
      <c r="E7931" s="433">
        <f t="shared" si="1114"/>
        <v>79.28</v>
      </c>
      <c r="F7931" s="430">
        <f t="shared" si="1109"/>
        <v>0.7951179984920328</v>
      </c>
      <c r="G7931" s="439">
        <f t="shared" si="1115"/>
        <v>79.28</v>
      </c>
      <c r="H7931" s="435">
        <f t="shared" si="1110"/>
        <v>0.7951179984920328</v>
      </c>
      <c r="I7931" s="577">
        <f t="shared" si="1115"/>
        <v>79.28</v>
      </c>
      <c r="J7931" s="573">
        <f t="shared" si="1111"/>
        <v>1.1508635920939558</v>
      </c>
    </row>
    <row r="7932" spans="1:10" x14ac:dyDescent="0.25">
      <c r="A7932">
        <f t="shared" si="1112"/>
        <v>0.79290001961269252</v>
      </c>
      <c r="B7932" s="2">
        <f t="shared" si="1116"/>
        <v>79.290000000003658</v>
      </c>
      <c r="C7932" s="428">
        <f t="shared" si="1113"/>
        <v>79.290000000000006</v>
      </c>
      <c r="D7932" s="425">
        <f t="shared" si="1108"/>
        <v>0.7929000196126561</v>
      </c>
      <c r="E7932" s="433">
        <f t="shared" si="1114"/>
        <v>79.290000000000006</v>
      </c>
      <c r="F7932" s="430">
        <f t="shared" si="1109"/>
        <v>0.79521699438052706</v>
      </c>
      <c r="G7932" s="439">
        <f t="shared" si="1115"/>
        <v>79.290000000000006</v>
      </c>
      <c r="H7932" s="435">
        <f t="shared" si="1110"/>
        <v>0.79521699438052706</v>
      </c>
      <c r="I7932" s="577">
        <f t="shared" si="1115"/>
        <v>79.290000000000006</v>
      </c>
      <c r="J7932" s="573">
        <f t="shared" si="1111"/>
        <v>1.1509507715994129</v>
      </c>
    </row>
    <row r="7933" spans="1:10" x14ac:dyDescent="0.25">
      <c r="A7933">
        <f t="shared" si="1112"/>
        <v>0.79300001958237332</v>
      </c>
      <c r="B7933" s="2">
        <f t="shared" si="1116"/>
        <v>79.300000000003664</v>
      </c>
      <c r="C7933" s="428">
        <f t="shared" si="1113"/>
        <v>79.3</v>
      </c>
      <c r="D7933" s="425">
        <f t="shared" si="1108"/>
        <v>0.79300001958233657</v>
      </c>
      <c r="E7933" s="433">
        <f t="shared" si="1114"/>
        <v>79.3</v>
      </c>
      <c r="F7933" s="430">
        <f t="shared" si="1109"/>
        <v>0.7953159907415146</v>
      </c>
      <c r="G7933" s="439">
        <f t="shared" si="1115"/>
        <v>79.3</v>
      </c>
      <c r="H7933" s="435">
        <f t="shared" si="1110"/>
        <v>0.7953159907415146</v>
      </c>
      <c r="I7933" s="577">
        <f t="shared" si="1115"/>
        <v>79.3</v>
      </c>
      <c r="J7933" s="573">
        <f t="shared" si="1111"/>
        <v>1.1510379520229144</v>
      </c>
    </row>
    <row r="7934" spans="1:10" x14ac:dyDescent="0.25">
      <c r="A7934">
        <f t="shared" si="1112"/>
        <v>0.79310001955210219</v>
      </c>
      <c r="B7934" s="2">
        <f t="shared" si="1116"/>
        <v>79.310000000003669</v>
      </c>
      <c r="C7934" s="428">
        <f t="shared" si="1113"/>
        <v>79.31</v>
      </c>
      <c r="D7934" s="425">
        <f t="shared" si="1108"/>
        <v>0.79310001955206555</v>
      </c>
      <c r="E7934" s="433">
        <f t="shared" si="1114"/>
        <v>79.31</v>
      </c>
      <c r="F7934" s="430">
        <f t="shared" si="1109"/>
        <v>0.79541498757475859</v>
      </c>
      <c r="G7934" s="439">
        <f t="shared" si="1115"/>
        <v>79.31</v>
      </c>
      <c r="H7934" s="435">
        <f t="shared" si="1110"/>
        <v>0.79541498757475859</v>
      </c>
      <c r="I7934" s="577">
        <f t="shared" si="1115"/>
        <v>79.31</v>
      </c>
      <c r="J7934" s="573">
        <f t="shared" si="1111"/>
        <v>1.1511251333643622</v>
      </c>
    </row>
    <row r="7935" spans="1:10" x14ac:dyDescent="0.25">
      <c r="A7935">
        <f t="shared" si="1112"/>
        <v>0.79320001952187946</v>
      </c>
      <c r="B7935" s="2">
        <f t="shared" si="1116"/>
        <v>79.320000000003674</v>
      </c>
      <c r="C7935" s="428">
        <f t="shared" si="1113"/>
        <v>79.319999999999993</v>
      </c>
      <c r="D7935" s="425">
        <f t="shared" si="1108"/>
        <v>0.79320001952184271</v>
      </c>
      <c r="E7935" s="433">
        <f t="shared" si="1114"/>
        <v>79.319999999999993</v>
      </c>
      <c r="F7935" s="430">
        <f t="shared" si="1109"/>
        <v>0.79551398488002123</v>
      </c>
      <c r="G7935" s="439">
        <f t="shared" si="1115"/>
        <v>79.319999999999993</v>
      </c>
      <c r="H7935" s="435">
        <f t="shared" si="1110"/>
        <v>0.79551398488002123</v>
      </c>
      <c r="I7935" s="577">
        <f t="shared" si="1115"/>
        <v>79.319999999999993</v>
      </c>
      <c r="J7935" s="573">
        <f t="shared" si="1111"/>
        <v>1.1512123156236573</v>
      </c>
    </row>
    <row r="7936" spans="1:10" x14ac:dyDescent="0.25">
      <c r="A7936">
        <f t="shared" si="1112"/>
        <v>0.79330001949170492</v>
      </c>
      <c r="B7936" s="2">
        <f t="shared" si="1116"/>
        <v>79.330000000003679</v>
      </c>
      <c r="C7936" s="428">
        <f t="shared" si="1113"/>
        <v>79.33</v>
      </c>
      <c r="D7936" s="425">
        <f t="shared" si="1108"/>
        <v>0.79330001949166817</v>
      </c>
      <c r="E7936" s="433">
        <f t="shared" si="1114"/>
        <v>79.33</v>
      </c>
      <c r="F7936" s="430">
        <f t="shared" si="1109"/>
        <v>0.79561298265706537</v>
      </c>
      <c r="G7936" s="439">
        <f t="shared" si="1115"/>
        <v>79.33</v>
      </c>
      <c r="H7936" s="435">
        <f t="shared" si="1110"/>
        <v>0.79561298265706537</v>
      </c>
      <c r="I7936" s="577">
        <f t="shared" si="1115"/>
        <v>79.33</v>
      </c>
      <c r="J7936" s="573">
        <f t="shared" si="1111"/>
        <v>1.1512994988007017</v>
      </c>
    </row>
    <row r="7937" spans="1:10" x14ac:dyDescent="0.25">
      <c r="A7937">
        <f t="shared" si="1112"/>
        <v>0.79340001946157868</v>
      </c>
      <c r="B7937" s="2">
        <f t="shared" si="1116"/>
        <v>79.340000000003684</v>
      </c>
      <c r="C7937" s="428">
        <f t="shared" si="1113"/>
        <v>79.34</v>
      </c>
      <c r="D7937" s="425">
        <f t="shared" si="1108"/>
        <v>0.79340001946154182</v>
      </c>
      <c r="E7937" s="433">
        <f t="shared" si="1114"/>
        <v>79.34</v>
      </c>
      <c r="F7937" s="430">
        <f t="shared" si="1109"/>
        <v>0.79571198090565398</v>
      </c>
      <c r="G7937" s="439">
        <f t="shared" si="1115"/>
        <v>79.34</v>
      </c>
      <c r="H7937" s="435">
        <f t="shared" si="1110"/>
        <v>0.79571198090565398</v>
      </c>
      <c r="I7937" s="577">
        <f t="shared" si="1115"/>
        <v>79.34</v>
      </c>
      <c r="J7937" s="573">
        <f t="shared" si="1111"/>
        <v>1.1513866828953963</v>
      </c>
    </row>
    <row r="7938" spans="1:10" x14ac:dyDescent="0.25">
      <c r="A7938">
        <f t="shared" si="1112"/>
        <v>0.79350001943150039</v>
      </c>
      <c r="B7938" s="2">
        <f t="shared" si="1116"/>
        <v>79.350000000003689</v>
      </c>
      <c r="C7938" s="428">
        <f t="shared" si="1113"/>
        <v>79.349999999999994</v>
      </c>
      <c r="D7938" s="425">
        <f t="shared" si="1108"/>
        <v>0.79350001943146342</v>
      </c>
      <c r="E7938" s="433">
        <f t="shared" si="1114"/>
        <v>79.349999999999994</v>
      </c>
      <c r="F7938" s="430">
        <f t="shared" si="1109"/>
        <v>0.79581097962554981</v>
      </c>
      <c r="G7938" s="439">
        <f t="shared" si="1115"/>
        <v>79.349999999999994</v>
      </c>
      <c r="H7938" s="435">
        <f t="shared" si="1110"/>
        <v>0.79581097962554981</v>
      </c>
      <c r="I7938" s="577">
        <f t="shared" si="1115"/>
        <v>79.349999999999994</v>
      </c>
      <c r="J7938" s="573">
        <f t="shared" si="1111"/>
        <v>1.1514738679076428</v>
      </c>
    </row>
    <row r="7939" spans="1:10" x14ac:dyDescent="0.25">
      <c r="A7939">
        <f t="shared" si="1112"/>
        <v>0.79360001940147007</v>
      </c>
      <c r="B7939" s="2">
        <f t="shared" si="1116"/>
        <v>79.360000000003694</v>
      </c>
      <c r="C7939" s="428">
        <f t="shared" si="1113"/>
        <v>79.36</v>
      </c>
      <c r="D7939" s="425">
        <f t="shared" ref="D7939:D8002" si="1117">(((1+C7939/100)^D$2)*C7939/100)/(((1+C7939/100)^D$2)-1)</f>
        <v>0.79360001940143321</v>
      </c>
      <c r="E7939" s="433">
        <f t="shared" si="1114"/>
        <v>79.36</v>
      </c>
      <c r="F7939" s="430">
        <f t="shared" ref="F7939:F8002" si="1118">(((1+E7939/100)^F$2)*E7939/100)/(((1+E7939/100)^F$2)-1)</f>
        <v>0.79590997881651626</v>
      </c>
      <c r="G7939" s="439">
        <f t="shared" si="1115"/>
        <v>79.36</v>
      </c>
      <c r="H7939" s="435">
        <f t="shared" ref="H7939:H8002" si="1119">(((1+G7939/100)^H$2)*G7939/100)/(((1+G7939/100)^H$2)-1)</f>
        <v>0.79590997881651626</v>
      </c>
      <c r="I7939" s="577">
        <f t="shared" si="1115"/>
        <v>79.36</v>
      </c>
      <c r="J7939" s="573">
        <f t="shared" ref="J7939:J8002" si="1120">(((1+I7939/100)^J$2)*I7939/100)/(((1+I7939/100)^J$2)-1)</f>
        <v>1.1515610538373424</v>
      </c>
    </row>
    <row r="7940" spans="1:10" x14ac:dyDescent="0.25">
      <c r="A7940">
        <f t="shared" si="1112"/>
        <v>0.79370001937148771</v>
      </c>
      <c r="B7940" s="2">
        <f t="shared" si="1116"/>
        <v>79.370000000003699</v>
      </c>
      <c r="C7940" s="428">
        <f t="shared" si="1113"/>
        <v>79.37</v>
      </c>
      <c r="D7940" s="425">
        <f t="shared" si="1117"/>
        <v>0.79370001937145085</v>
      </c>
      <c r="E7940" s="433">
        <f t="shared" si="1114"/>
        <v>79.37</v>
      </c>
      <c r="F7940" s="430">
        <f t="shared" si="1118"/>
        <v>0.79600897847831642</v>
      </c>
      <c r="G7940" s="439">
        <f t="shared" si="1115"/>
        <v>79.37</v>
      </c>
      <c r="H7940" s="435">
        <f t="shared" si="1119"/>
        <v>0.79600897847831642</v>
      </c>
      <c r="I7940" s="577">
        <f t="shared" si="1115"/>
        <v>79.37</v>
      </c>
      <c r="J7940" s="573">
        <f t="shared" si="1120"/>
        <v>1.1516482406843971</v>
      </c>
    </row>
    <row r="7941" spans="1:10" x14ac:dyDescent="0.25">
      <c r="A7941">
        <f t="shared" ref="A7941:A8004" si="1121">(((1+B7941/100)^A$2)*B7941/100)/(((1+B7941/100)^A$2)-1)</f>
        <v>0.7938000193415532</v>
      </c>
      <c r="B7941" s="2">
        <f t="shared" si="1116"/>
        <v>79.380000000003704</v>
      </c>
      <c r="C7941" s="428">
        <f t="shared" si="1113"/>
        <v>79.38</v>
      </c>
      <c r="D7941" s="425">
        <f t="shared" si="1117"/>
        <v>0.79380001934151612</v>
      </c>
      <c r="E7941" s="433">
        <f t="shared" si="1114"/>
        <v>79.38</v>
      </c>
      <c r="F7941" s="430">
        <f t="shared" si="1118"/>
        <v>0.79610797861071381</v>
      </c>
      <c r="G7941" s="439">
        <f t="shared" si="1115"/>
        <v>79.38</v>
      </c>
      <c r="H7941" s="435">
        <f t="shared" si="1119"/>
        <v>0.79610797861071381</v>
      </c>
      <c r="I7941" s="577">
        <f t="shared" si="1115"/>
        <v>79.38</v>
      </c>
      <c r="J7941" s="573">
        <f t="shared" si="1120"/>
        <v>1.1517354284487078</v>
      </c>
    </row>
    <row r="7942" spans="1:10" x14ac:dyDescent="0.25">
      <c r="A7942">
        <f t="shared" si="1121"/>
        <v>0.79390001931166643</v>
      </c>
      <c r="B7942" s="2">
        <f t="shared" si="1116"/>
        <v>79.39000000000371</v>
      </c>
      <c r="C7942" s="428">
        <f t="shared" ref="C7942:C8005" si="1122">ROUND(C7941+0.01,2)</f>
        <v>79.39</v>
      </c>
      <c r="D7942" s="425">
        <f t="shared" si="1117"/>
        <v>0.79390001931162935</v>
      </c>
      <c r="E7942" s="433">
        <f t="shared" ref="E7942:E8005" si="1123">ROUND(E7941+0.01,2)</f>
        <v>79.39</v>
      </c>
      <c r="F7942" s="430">
        <f t="shared" si="1118"/>
        <v>0.79620697921347183</v>
      </c>
      <c r="G7942" s="439">
        <f t="shared" ref="G7942:I8005" si="1124">ROUND(G7941+0.01,2)</f>
        <v>79.39</v>
      </c>
      <c r="H7942" s="435">
        <f t="shared" si="1119"/>
        <v>0.79620697921347183</v>
      </c>
      <c r="I7942" s="577">
        <f t="shared" si="1124"/>
        <v>79.39</v>
      </c>
      <c r="J7942" s="573">
        <f t="shared" si="1120"/>
        <v>1.1518226171301764</v>
      </c>
    </row>
    <row r="7943" spans="1:10" x14ac:dyDescent="0.25">
      <c r="A7943">
        <f t="shared" si="1121"/>
        <v>0.79400001928182729</v>
      </c>
      <c r="B7943" s="2">
        <f t="shared" si="1116"/>
        <v>79.400000000003715</v>
      </c>
      <c r="C7943" s="428">
        <f t="shared" si="1122"/>
        <v>79.400000000000006</v>
      </c>
      <c r="D7943" s="425">
        <f t="shared" si="1117"/>
        <v>0.7940000192817902</v>
      </c>
      <c r="E7943" s="433">
        <f t="shared" si="1123"/>
        <v>79.400000000000006</v>
      </c>
      <c r="F7943" s="430">
        <f t="shared" si="1118"/>
        <v>0.79630598028635424</v>
      </c>
      <c r="G7943" s="439">
        <f t="shared" si="1124"/>
        <v>79.400000000000006</v>
      </c>
      <c r="H7943" s="435">
        <f t="shared" si="1119"/>
        <v>0.79630598028635424</v>
      </c>
      <c r="I7943" s="577">
        <f t="shared" si="1124"/>
        <v>79.400000000000006</v>
      </c>
      <c r="J7943" s="573">
        <f t="shared" si="1120"/>
        <v>1.1519098067287044</v>
      </c>
    </row>
    <row r="7944" spans="1:10" x14ac:dyDescent="0.25">
      <c r="A7944">
        <f t="shared" si="1121"/>
        <v>0.79410001925203577</v>
      </c>
      <c r="B7944" s="2">
        <f t="shared" si="1116"/>
        <v>79.41000000000372</v>
      </c>
      <c r="C7944" s="428">
        <f t="shared" si="1122"/>
        <v>79.41</v>
      </c>
      <c r="D7944" s="425">
        <f t="shared" si="1117"/>
        <v>0.79410001925199858</v>
      </c>
      <c r="E7944" s="433">
        <f t="shared" si="1123"/>
        <v>79.41</v>
      </c>
      <c r="F7944" s="430">
        <f t="shared" si="1118"/>
        <v>0.79640498182912434</v>
      </c>
      <c r="G7944" s="439">
        <f t="shared" si="1124"/>
        <v>79.41</v>
      </c>
      <c r="H7944" s="435">
        <f t="shared" si="1119"/>
        <v>0.79640498182912434</v>
      </c>
      <c r="I7944" s="577">
        <f t="shared" si="1124"/>
        <v>79.41</v>
      </c>
      <c r="J7944" s="573">
        <f t="shared" si="1120"/>
        <v>1.1519969972441932</v>
      </c>
    </row>
    <row r="7945" spans="1:10" x14ac:dyDescent="0.25">
      <c r="A7945">
        <f t="shared" si="1121"/>
        <v>0.79420001922229178</v>
      </c>
      <c r="B7945" s="2">
        <f t="shared" si="1116"/>
        <v>79.420000000003725</v>
      </c>
      <c r="C7945" s="428">
        <f t="shared" si="1122"/>
        <v>79.42</v>
      </c>
      <c r="D7945" s="425">
        <f t="shared" si="1117"/>
        <v>0.79420001922225458</v>
      </c>
      <c r="E7945" s="433">
        <f t="shared" si="1123"/>
        <v>79.42</v>
      </c>
      <c r="F7945" s="430">
        <f t="shared" si="1118"/>
        <v>0.79650398384154675</v>
      </c>
      <c r="G7945" s="439">
        <f t="shared" si="1124"/>
        <v>79.42</v>
      </c>
      <c r="H7945" s="435">
        <f t="shared" si="1119"/>
        <v>0.79650398384154675</v>
      </c>
      <c r="I7945" s="577">
        <f t="shared" si="1124"/>
        <v>79.42</v>
      </c>
      <c r="J7945" s="573">
        <f t="shared" si="1120"/>
        <v>1.1520841886765443</v>
      </c>
    </row>
    <row r="7946" spans="1:10" x14ac:dyDescent="0.25">
      <c r="A7946">
        <f t="shared" si="1121"/>
        <v>0.79430001919259507</v>
      </c>
      <c r="B7946" s="2">
        <f t="shared" si="1116"/>
        <v>79.43000000000373</v>
      </c>
      <c r="C7946" s="428">
        <f t="shared" si="1122"/>
        <v>79.430000000000007</v>
      </c>
      <c r="D7946" s="425">
        <f t="shared" si="1117"/>
        <v>0.79430001919255799</v>
      </c>
      <c r="E7946" s="433">
        <f t="shared" si="1123"/>
        <v>79.430000000000007</v>
      </c>
      <c r="F7946" s="430">
        <f t="shared" si="1118"/>
        <v>0.79660298632338478</v>
      </c>
      <c r="G7946" s="439">
        <f t="shared" si="1124"/>
        <v>79.430000000000007</v>
      </c>
      <c r="H7946" s="435">
        <f t="shared" si="1119"/>
        <v>0.79660298632338478</v>
      </c>
      <c r="I7946" s="577">
        <f t="shared" si="1124"/>
        <v>79.430000000000007</v>
      </c>
      <c r="J7946" s="573">
        <f t="shared" si="1120"/>
        <v>1.1521713810256593</v>
      </c>
    </row>
    <row r="7947" spans="1:10" x14ac:dyDescent="0.25">
      <c r="A7947">
        <f t="shared" si="1121"/>
        <v>0.794400019162946</v>
      </c>
      <c r="B7947" s="2">
        <f t="shared" si="1116"/>
        <v>79.440000000003735</v>
      </c>
      <c r="C7947" s="428">
        <f t="shared" si="1122"/>
        <v>79.44</v>
      </c>
      <c r="D7947" s="425">
        <f t="shared" si="1117"/>
        <v>0.79440001916290859</v>
      </c>
      <c r="E7947" s="433">
        <f t="shared" si="1123"/>
        <v>79.44</v>
      </c>
      <c r="F7947" s="430">
        <f t="shared" si="1118"/>
        <v>0.79670198927440294</v>
      </c>
      <c r="G7947" s="439">
        <f t="shared" si="1124"/>
        <v>79.44</v>
      </c>
      <c r="H7947" s="435">
        <f t="shared" si="1119"/>
        <v>0.79670198927440294</v>
      </c>
      <c r="I7947" s="577">
        <f t="shared" si="1124"/>
        <v>79.44</v>
      </c>
      <c r="J7947" s="573">
        <f t="shared" si="1120"/>
        <v>1.15225857429144</v>
      </c>
    </row>
    <row r="7948" spans="1:10" x14ac:dyDescent="0.25">
      <c r="A7948">
        <f t="shared" si="1121"/>
        <v>0.794500019133344</v>
      </c>
      <c r="B7948" s="2">
        <f t="shared" si="1116"/>
        <v>79.45000000000374</v>
      </c>
      <c r="C7948" s="428">
        <f t="shared" si="1122"/>
        <v>79.45</v>
      </c>
      <c r="D7948" s="425">
        <f t="shared" si="1117"/>
        <v>0.7945000191333067</v>
      </c>
      <c r="E7948" s="433">
        <f t="shared" si="1123"/>
        <v>79.45</v>
      </c>
      <c r="F7948" s="430">
        <f t="shared" si="1118"/>
        <v>0.79680099269436544</v>
      </c>
      <c r="G7948" s="439">
        <f t="shared" si="1124"/>
        <v>79.45</v>
      </c>
      <c r="H7948" s="435">
        <f t="shared" si="1119"/>
        <v>0.79680099269436544</v>
      </c>
      <c r="I7948" s="577">
        <f t="shared" si="1124"/>
        <v>79.45</v>
      </c>
      <c r="J7948" s="573">
        <f t="shared" si="1120"/>
        <v>1.1523457684737877</v>
      </c>
    </row>
    <row r="7949" spans="1:10" x14ac:dyDescent="0.25">
      <c r="A7949">
        <f t="shared" si="1121"/>
        <v>0.79460001910378941</v>
      </c>
      <c r="B7949" s="2">
        <f t="shared" si="1116"/>
        <v>79.460000000003745</v>
      </c>
      <c r="C7949" s="428">
        <f t="shared" si="1122"/>
        <v>79.459999999999994</v>
      </c>
      <c r="D7949" s="425">
        <f t="shared" si="1117"/>
        <v>0.79460001910375178</v>
      </c>
      <c r="E7949" s="433">
        <f t="shared" si="1123"/>
        <v>79.459999999999994</v>
      </c>
      <c r="F7949" s="430">
        <f t="shared" si="1118"/>
        <v>0.79689999658303645</v>
      </c>
      <c r="G7949" s="439">
        <f t="shared" si="1124"/>
        <v>79.459999999999994</v>
      </c>
      <c r="H7949" s="435">
        <f t="shared" si="1119"/>
        <v>0.79689999658303645</v>
      </c>
      <c r="I7949" s="577">
        <f t="shared" si="1124"/>
        <v>79.459999999999994</v>
      </c>
      <c r="J7949" s="573">
        <f t="shared" si="1120"/>
        <v>1.1524329635726043</v>
      </c>
    </row>
    <row r="7950" spans="1:10" x14ac:dyDescent="0.25">
      <c r="A7950">
        <f t="shared" si="1121"/>
        <v>0.79470001907428167</v>
      </c>
      <c r="B7950" s="2">
        <f t="shared" si="1116"/>
        <v>79.470000000003751</v>
      </c>
      <c r="C7950" s="428">
        <f t="shared" si="1122"/>
        <v>79.47</v>
      </c>
      <c r="D7950" s="425">
        <f t="shared" si="1117"/>
        <v>0.79470001907424426</v>
      </c>
      <c r="E7950" s="433">
        <f t="shared" si="1123"/>
        <v>79.47</v>
      </c>
      <c r="F7950" s="430">
        <f t="shared" si="1118"/>
        <v>0.79699900094018072</v>
      </c>
      <c r="G7950" s="439">
        <f t="shared" si="1124"/>
        <v>79.47</v>
      </c>
      <c r="H7950" s="435">
        <f t="shared" si="1119"/>
        <v>0.79699900094018072</v>
      </c>
      <c r="I7950" s="577">
        <f t="shared" si="1124"/>
        <v>79.47</v>
      </c>
      <c r="J7950" s="573">
        <f t="shared" si="1120"/>
        <v>1.1525201595877912</v>
      </c>
    </row>
    <row r="7951" spans="1:10" x14ac:dyDescent="0.25">
      <c r="A7951">
        <f t="shared" si="1121"/>
        <v>0.79480001904482123</v>
      </c>
      <c r="B7951" s="2">
        <f t="shared" si="1116"/>
        <v>79.480000000003756</v>
      </c>
      <c r="C7951" s="428">
        <f t="shared" si="1122"/>
        <v>79.48</v>
      </c>
      <c r="D7951" s="425">
        <f t="shared" si="1117"/>
        <v>0.7948000190447837</v>
      </c>
      <c r="E7951" s="433">
        <f t="shared" si="1123"/>
        <v>79.48</v>
      </c>
      <c r="F7951" s="430">
        <f t="shared" si="1118"/>
        <v>0.79709800576556289</v>
      </c>
      <c r="G7951" s="439">
        <f t="shared" si="1124"/>
        <v>79.48</v>
      </c>
      <c r="H7951" s="435">
        <f t="shared" si="1119"/>
        <v>0.79709800576556289</v>
      </c>
      <c r="I7951" s="577">
        <f t="shared" si="1124"/>
        <v>79.48</v>
      </c>
      <c r="J7951" s="573">
        <f t="shared" si="1120"/>
        <v>1.1526073565192501</v>
      </c>
    </row>
    <row r="7952" spans="1:10" x14ac:dyDescent="0.25">
      <c r="A7952">
        <f t="shared" si="1121"/>
        <v>0.79490001901540763</v>
      </c>
      <c r="B7952" s="2">
        <f t="shared" si="1116"/>
        <v>79.490000000003761</v>
      </c>
      <c r="C7952" s="428">
        <f t="shared" si="1122"/>
        <v>79.489999999999995</v>
      </c>
      <c r="D7952" s="425">
        <f t="shared" si="1117"/>
        <v>0.79490001901537</v>
      </c>
      <c r="E7952" s="433">
        <f t="shared" si="1123"/>
        <v>79.489999999999995</v>
      </c>
      <c r="F7952" s="430">
        <f t="shared" si="1118"/>
        <v>0.79719701105894736</v>
      </c>
      <c r="G7952" s="439">
        <f t="shared" si="1124"/>
        <v>79.489999999999995</v>
      </c>
      <c r="H7952" s="435">
        <f t="shared" si="1119"/>
        <v>0.79719701105894736</v>
      </c>
      <c r="I7952" s="577">
        <f t="shared" si="1124"/>
        <v>79.489999999999995</v>
      </c>
      <c r="J7952" s="573">
        <f t="shared" si="1120"/>
        <v>1.1526945543668823</v>
      </c>
    </row>
    <row r="7953" spans="1:10" x14ac:dyDescent="0.25">
      <c r="A7953">
        <f t="shared" si="1121"/>
        <v>0.795000018986041</v>
      </c>
      <c r="B7953" s="2">
        <f t="shared" si="1116"/>
        <v>79.500000000003766</v>
      </c>
      <c r="C7953" s="428">
        <f t="shared" si="1122"/>
        <v>79.5</v>
      </c>
      <c r="D7953" s="425">
        <f t="shared" si="1117"/>
        <v>0.79500001898600337</v>
      </c>
      <c r="E7953" s="433">
        <f t="shared" si="1123"/>
        <v>79.5</v>
      </c>
      <c r="F7953" s="430">
        <f t="shared" si="1118"/>
        <v>0.79729601682009932</v>
      </c>
      <c r="G7953" s="439">
        <f t="shared" si="1124"/>
        <v>79.5</v>
      </c>
      <c r="H7953" s="435">
        <f t="shared" si="1119"/>
        <v>0.79729601682009932</v>
      </c>
      <c r="I7953" s="577">
        <f t="shared" si="1124"/>
        <v>79.5</v>
      </c>
      <c r="J7953" s="573">
        <f t="shared" si="1120"/>
        <v>1.1527817531305904</v>
      </c>
    </row>
    <row r="7954" spans="1:10" x14ac:dyDescent="0.25">
      <c r="A7954">
        <f t="shared" si="1121"/>
        <v>0.79510001895672111</v>
      </c>
      <c r="B7954" s="2">
        <f t="shared" si="1116"/>
        <v>79.510000000003771</v>
      </c>
      <c r="C7954" s="428">
        <f t="shared" si="1122"/>
        <v>79.510000000000005</v>
      </c>
      <c r="D7954" s="425">
        <f t="shared" si="1117"/>
        <v>0.79510001895668336</v>
      </c>
      <c r="E7954" s="433">
        <f t="shared" si="1123"/>
        <v>79.510000000000005</v>
      </c>
      <c r="F7954" s="430">
        <f t="shared" si="1118"/>
        <v>0.79739502304878362</v>
      </c>
      <c r="G7954" s="439">
        <f t="shared" si="1124"/>
        <v>79.510000000000005</v>
      </c>
      <c r="H7954" s="435">
        <f t="shared" si="1119"/>
        <v>0.79739502304878362</v>
      </c>
      <c r="I7954" s="577">
        <f t="shared" si="1124"/>
        <v>79.510000000000005</v>
      </c>
      <c r="J7954" s="573">
        <f t="shared" si="1120"/>
        <v>1.1528689528102751</v>
      </c>
    </row>
    <row r="7955" spans="1:10" x14ac:dyDescent="0.25">
      <c r="A7955">
        <f t="shared" si="1121"/>
        <v>0.79520001892744796</v>
      </c>
      <c r="B7955" s="2">
        <f t="shared" si="1116"/>
        <v>79.520000000003776</v>
      </c>
      <c r="C7955" s="428">
        <f t="shared" si="1122"/>
        <v>79.52</v>
      </c>
      <c r="D7955" s="425">
        <f t="shared" si="1117"/>
        <v>0.7952000189274101</v>
      </c>
      <c r="E7955" s="433">
        <f t="shared" si="1123"/>
        <v>79.52</v>
      </c>
      <c r="F7955" s="430">
        <f t="shared" si="1118"/>
        <v>0.79749402974476558</v>
      </c>
      <c r="G7955" s="439">
        <f t="shared" si="1124"/>
        <v>79.52</v>
      </c>
      <c r="H7955" s="435">
        <f t="shared" si="1119"/>
        <v>0.79749402974476558</v>
      </c>
      <c r="I7955" s="577">
        <f t="shared" si="1124"/>
        <v>79.52</v>
      </c>
      <c r="J7955" s="573">
        <f t="shared" si="1120"/>
        <v>1.1529561534058386</v>
      </c>
    </row>
    <row r="7956" spans="1:10" x14ac:dyDescent="0.25">
      <c r="A7956">
        <f t="shared" si="1121"/>
        <v>0.79530001889822155</v>
      </c>
      <c r="B7956" s="2">
        <f t="shared" si="1116"/>
        <v>79.530000000003781</v>
      </c>
      <c r="C7956" s="428">
        <f t="shared" si="1122"/>
        <v>79.53</v>
      </c>
      <c r="D7956" s="425">
        <f t="shared" si="1117"/>
        <v>0.7953000188981838</v>
      </c>
      <c r="E7956" s="433">
        <f t="shared" si="1123"/>
        <v>79.53</v>
      </c>
      <c r="F7956" s="430">
        <f t="shared" si="1118"/>
        <v>0.79759303690781036</v>
      </c>
      <c r="G7956" s="439">
        <f t="shared" si="1124"/>
        <v>79.53</v>
      </c>
      <c r="H7956" s="435">
        <f t="shared" si="1119"/>
        <v>0.79759303690781036</v>
      </c>
      <c r="I7956" s="577">
        <f t="shared" si="1124"/>
        <v>79.53</v>
      </c>
      <c r="J7956" s="573">
        <f t="shared" si="1120"/>
        <v>1.1530433549171824</v>
      </c>
    </row>
    <row r="7957" spans="1:10" x14ac:dyDescent="0.25">
      <c r="A7957">
        <f t="shared" si="1121"/>
        <v>0.79540001886904166</v>
      </c>
      <c r="B7957" s="2">
        <f t="shared" si="1116"/>
        <v>79.540000000003786</v>
      </c>
      <c r="C7957" s="428">
        <f t="shared" si="1122"/>
        <v>79.540000000000006</v>
      </c>
      <c r="D7957" s="425">
        <f t="shared" si="1117"/>
        <v>0.7954000188690038</v>
      </c>
      <c r="E7957" s="433">
        <f t="shared" si="1123"/>
        <v>79.540000000000006</v>
      </c>
      <c r="F7957" s="430">
        <f t="shared" si="1118"/>
        <v>0.79769204453768305</v>
      </c>
      <c r="G7957" s="439">
        <f t="shared" si="1124"/>
        <v>79.540000000000006</v>
      </c>
      <c r="H7957" s="435">
        <f t="shared" si="1119"/>
        <v>0.79769204453768305</v>
      </c>
      <c r="I7957" s="577">
        <f t="shared" si="1124"/>
        <v>79.540000000000006</v>
      </c>
      <c r="J7957" s="573">
        <f t="shared" si="1120"/>
        <v>1.1531305573442086</v>
      </c>
    </row>
    <row r="7958" spans="1:10" x14ac:dyDescent="0.25">
      <c r="A7958">
        <f t="shared" si="1121"/>
        <v>0.79550001883990828</v>
      </c>
      <c r="B7958" s="2">
        <f t="shared" si="1116"/>
        <v>79.550000000003791</v>
      </c>
      <c r="C7958" s="428">
        <f t="shared" si="1122"/>
        <v>79.55</v>
      </c>
      <c r="D7958" s="425">
        <f t="shared" si="1117"/>
        <v>0.79550001883987032</v>
      </c>
      <c r="E7958" s="433">
        <f t="shared" si="1123"/>
        <v>79.55</v>
      </c>
      <c r="F7958" s="430">
        <f t="shared" si="1118"/>
        <v>0.79779105263414929</v>
      </c>
      <c r="G7958" s="439">
        <f t="shared" si="1124"/>
        <v>79.55</v>
      </c>
      <c r="H7958" s="435">
        <f t="shared" si="1119"/>
        <v>0.79779105263414929</v>
      </c>
      <c r="I7958" s="577">
        <f t="shared" si="1124"/>
        <v>79.55</v>
      </c>
      <c r="J7958" s="573">
        <f t="shared" si="1120"/>
        <v>1.1532177606868179</v>
      </c>
    </row>
    <row r="7959" spans="1:10" x14ac:dyDescent="0.25">
      <c r="A7959">
        <f t="shared" si="1121"/>
        <v>0.79560001881082132</v>
      </c>
      <c r="B7959" s="2">
        <f t="shared" si="1116"/>
        <v>79.560000000003797</v>
      </c>
      <c r="C7959" s="428">
        <f t="shared" si="1122"/>
        <v>79.56</v>
      </c>
      <c r="D7959" s="425">
        <f t="shared" si="1117"/>
        <v>0.79560001881078335</v>
      </c>
      <c r="E7959" s="433">
        <f t="shared" si="1123"/>
        <v>79.56</v>
      </c>
      <c r="F7959" s="430">
        <f t="shared" si="1118"/>
        <v>0.79789006119697492</v>
      </c>
      <c r="G7959" s="439">
        <f t="shared" si="1124"/>
        <v>79.56</v>
      </c>
      <c r="H7959" s="435">
        <f t="shared" si="1119"/>
        <v>0.79789006119697492</v>
      </c>
      <c r="I7959" s="577">
        <f t="shared" si="1124"/>
        <v>79.56</v>
      </c>
      <c r="J7959" s="573">
        <f t="shared" si="1120"/>
        <v>1.1533049649449134</v>
      </c>
    </row>
    <row r="7960" spans="1:10" x14ac:dyDescent="0.25">
      <c r="A7960">
        <f t="shared" si="1121"/>
        <v>0.79570001878178065</v>
      </c>
      <c r="B7960" s="2">
        <f t="shared" si="1116"/>
        <v>79.570000000003802</v>
      </c>
      <c r="C7960" s="428">
        <f t="shared" si="1122"/>
        <v>79.569999999999993</v>
      </c>
      <c r="D7960" s="425">
        <f t="shared" si="1117"/>
        <v>0.79570001878174279</v>
      </c>
      <c r="E7960" s="433">
        <f t="shared" si="1123"/>
        <v>79.569999999999993</v>
      </c>
      <c r="F7960" s="430">
        <f t="shared" si="1118"/>
        <v>0.79798907022592547</v>
      </c>
      <c r="G7960" s="439">
        <f t="shared" si="1124"/>
        <v>79.569999999999993</v>
      </c>
      <c r="H7960" s="435">
        <f t="shared" si="1119"/>
        <v>0.79798907022592547</v>
      </c>
      <c r="I7960" s="577">
        <f t="shared" si="1124"/>
        <v>79.569999999999993</v>
      </c>
      <c r="J7960" s="573">
        <f t="shared" si="1120"/>
        <v>1.153392170118396</v>
      </c>
    </row>
    <row r="7961" spans="1:10" x14ac:dyDescent="0.25">
      <c r="A7961">
        <f t="shared" si="1121"/>
        <v>0.79580001875278661</v>
      </c>
      <c r="B7961" s="2">
        <f t="shared" si="1116"/>
        <v>79.580000000003807</v>
      </c>
      <c r="C7961" s="428">
        <f t="shared" si="1122"/>
        <v>79.58</v>
      </c>
      <c r="D7961" s="425">
        <f t="shared" si="1117"/>
        <v>0.79580001875274831</v>
      </c>
      <c r="E7961" s="433">
        <f t="shared" si="1123"/>
        <v>79.58</v>
      </c>
      <c r="F7961" s="430">
        <f t="shared" si="1118"/>
        <v>0.7980880797207669</v>
      </c>
      <c r="G7961" s="439">
        <f t="shared" si="1124"/>
        <v>79.58</v>
      </c>
      <c r="H7961" s="435">
        <f t="shared" si="1119"/>
        <v>0.7980880797207669</v>
      </c>
      <c r="I7961" s="577">
        <f t="shared" si="1124"/>
        <v>79.58</v>
      </c>
      <c r="J7961" s="573">
        <f t="shared" si="1120"/>
        <v>1.153479376207168</v>
      </c>
    </row>
    <row r="7962" spans="1:10" x14ac:dyDescent="0.25">
      <c r="A7962">
        <f t="shared" si="1121"/>
        <v>0.79590001872383853</v>
      </c>
      <c r="B7962" s="2">
        <f t="shared" si="1116"/>
        <v>79.590000000003812</v>
      </c>
      <c r="C7962" s="428">
        <f t="shared" si="1122"/>
        <v>79.59</v>
      </c>
      <c r="D7962" s="425">
        <f t="shared" si="1117"/>
        <v>0.79590001872380045</v>
      </c>
      <c r="E7962" s="433">
        <f t="shared" si="1123"/>
        <v>79.59</v>
      </c>
      <c r="F7962" s="430">
        <f t="shared" si="1118"/>
        <v>0.79818708968126517</v>
      </c>
      <c r="G7962" s="439">
        <f t="shared" si="1124"/>
        <v>79.59</v>
      </c>
      <c r="H7962" s="435">
        <f t="shared" si="1119"/>
        <v>0.79818708968126517</v>
      </c>
      <c r="I7962" s="577">
        <f t="shared" si="1124"/>
        <v>79.59</v>
      </c>
      <c r="J7962" s="573">
        <f t="shared" si="1120"/>
        <v>1.1535665832111306</v>
      </c>
    </row>
    <row r="7963" spans="1:10" x14ac:dyDescent="0.25">
      <c r="A7963">
        <f t="shared" si="1121"/>
        <v>0.79600001869493653</v>
      </c>
      <c r="B7963" s="2">
        <f t="shared" si="1116"/>
        <v>79.600000000003817</v>
      </c>
      <c r="C7963" s="428">
        <f t="shared" si="1122"/>
        <v>79.599999999999994</v>
      </c>
      <c r="D7963" s="425">
        <f t="shared" si="1117"/>
        <v>0.79600001869489834</v>
      </c>
      <c r="E7963" s="433">
        <f t="shared" si="1123"/>
        <v>79.599999999999994</v>
      </c>
      <c r="F7963" s="430">
        <f t="shared" si="1118"/>
        <v>0.79828610010718615</v>
      </c>
      <c r="G7963" s="439">
        <f t="shared" si="1124"/>
        <v>79.599999999999994</v>
      </c>
      <c r="H7963" s="435">
        <f t="shared" si="1119"/>
        <v>0.79828610010718615</v>
      </c>
      <c r="I7963" s="577">
        <f t="shared" si="1124"/>
        <v>79.599999999999994</v>
      </c>
      <c r="J7963" s="573">
        <f t="shared" si="1120"/>
        <v>1.1536537911301861</v>
      </c>
    </row>
    <row r="7964" spans="1:10" x14ac:dyDescent="0.25">
      <c r="A7964">
        <f t="shared" si="1121"/>
        <v>0.7961000186660806</v>
      </c>
      <c r="B7964" s="2">
        <f t="shared" si="1116"/>
        <v>79.610000000003822</v>
      </c>
      <c r="C7964" s="428">
        <f t="shared" si="1122"/>
        <v>79.61</v>
      </c>
      <c r="D7964" s="425">
        <f t="shared" si="1117"/>
        <v>0.7961000186660423</v>
      </c>
      <c r="E7964" s="433">
        <f t="shared" si="1123"/>
        <v>79.61</v>
      </c>
      <c r="F7964" s="430">
        <f t="shared" si="1118"/>
        <v>0.79838511099829657</v>
      </c>
      <c r="G7964" s="439">
        <f t="shared" si="1124"/>
        <v>79.61</v>
      </c>
      <c r="H7964" s="435">
        <f t="shared" si="1119"/>
        <v>0.79838511099829657</v>
      </c>
      <c r="I7964" s="577">
        <f t="shared" si="1124"/>
        <v>79.61</v>
      </c>
      <c r="J7964" s="573">
        <f t="shared" si="1120"/>
        <v>1.1537409999642358</v>
      </c>
    </row>
    <row r="7965" spans="1:10" x14ac:dyDescent="0.25">
      <c r="A7965">
        <f t="shared" si="1121"/>
        <v>0.79620001863727075</v>
      </c>
      <c r="B7965" s="2">
        <f t="shared" si="1116"/>
        <v>79.620000000003827</v>
      </c>
      <c r="C7965" s="428">
        <f t="shared" si="1122"/>
        <v>79.62</v>
      </c>
      <c r="D7965" s="425">
        <f t="shared" si="1117"/>
        <v>0.79620001863723255</v>
      </c>
      <c r="E7965" s="433">
        <f t="shared" si="1123"/>
        <v>79.62</v>
      </c>
      <c r="F7965" s="430">
        <f t="shared" si="1118"/>
        <v>0.79848412235436228</v>
      </c>
      <c r="G7965" s="439">
        <f t="shared" si="1124"/>
        <v>79.62</v>
      </c>
      <c r="H7965" s="435">
        <f t="shared" si="1119"/>
        <v>0.79848412235436228</v>
      </c>
      <c r="I7965" s="577">
        <f t="shared" si="1124"/>
        <v>79.62</v>
      </c>
      <c r="J7965" s="573">
        <f t="shared" si="1120"/>
        <v>1.1538282097131822</v>
      </c>
    </row>
    <row r="7966" spans="1:10" x14ac:dyDescent="0.25">
      <c r="A7966">
        <f t="shared" si="1121"/>
        <v>0.79630001860850674</v>
      </c>
      <c r="B7966" s="2">
        <f t="shared" si="1116"/>
        <v>79.630000000003832</v>
      </c>
      <c r="C7966" s="428">
        <f t="shared" si="1122"/>
        <v>79.63</v>
      </c>
      <c r="D7966" s="425">
        <f t="shared" si="1117"/>
        <v>0.79630001860846833</v>
      </c>
      <c r="E7966" s="433">
        <f t="shared" si="1123"/>
        <v>79.63</v>
      </c>
      <c r="F7966" s="430">
        <f t="shared" si="1118"/>
        <v>0.79858313417514992</v>
      </c>
      <c r="G7966" s="439">
        <f t="shared" si="1124"/>
        <v>79.63</v>
      </c>
      <c r="H7966" s="435">
        <f t="shared" si="1119"/>
        <v>0.79858313417514992</v>
      </c>
      <c r="I7966" s="577">
        <f t="shared" si="1124"/>
        <v>79.63</v>
      </c>
      <c r="J7966" s="573">
        <f t="shared" si="1120"/>
        <v>1.1539154203769264</v>
      </c>
    </row>
    <row r="7967" spans="1:10" x14ac:dyDescent="0.25">
      <c r="A7967">
        <f t="shared" si="1121"/>
        <v>0.79640001857978848</v>
      </c>
      <c r="B7967" s="2">
        <f t="shared" si="1116"/>
        <v>79.640000000003837</v>
      </c>
      <c r="C7967" s="428">
        <f t="shared" si="1122"/>
        <v>79.64</v>
      </c>
      <c r="D7967" s="425">
        <f t="shared" si="1117"/>
        <v>0.79640001857975018</v>
      </c>
      <c r="E7967" s="433">
        <f t="shared" si="1123"/>
        <v>79.64</v>
      </c>
      <c r="F7967" s="430">
        <f t="shared" si="1118"/>
        <v>0.79868214646042635</v>
      </c>
      <c r="G7967" s="439">
        <f t="shared" si="1124"/>
        <v>79.64</v>
      </c>
      <c r="H7967" s="435">
        <f t="shared" si="1119"/>
        <v>0.79868214646042635</v>
      </c>
      <c r="I7967" s="577">
        <f t="shared" si="1124"/>
        <v>79.64</v>
      </c>
      <c r="J7967" s="573">
        <f t="shared" si="1120"/>
        <v>1.1540026319553711</v>
      </c>
    </row>
    <row r="7968" spans="1:10" x14ac:dyDescent="0.25">
      <c r="A7968">
        <f t="shared" si="1121"/>
        <v>0.79650001855111618</v>
      </c>
      <c r="B7968" s="2">
        <f t="shared" ref="B7968:B8031" si="1125">B7967+0.01</f>
        <v>79.650000000003843</v>
      </c>
      <c r="C7968" s="428">
        <f t="shared" si="1122"/>
        <v>79.650000000000006</v>
      </c>
      <c r="D7968" s="425">
        <f t="shared" si="1117"/>
        <v>0.79650001855107777</v>
      </c>
      <c r="E7968" s="433">
        <f t="shared" si="1123"/>
        <v>79.650000000000006</v>
      </c>
      <c r="F7968" s="430">
        <f t="shared" si="1118"/>
        <v>0.79878115920995785</v>
      </c>
      <c r="G7968" s="439">
        <f t="shared" si="1124"/>
        <v>79.650000000000006</v>
      </c>
      <c r="H7968" s="435">
        <f t="shared" si="1119"/>
        <v>0.79878115920995785</v>
      </c>
      <c r="I7968" s="577">
        <f t="shared" si="1124"/>
        <v>79.650000000000006</v>
      </c>
      <c r="J7968" s="573">
        <f t="shared" si="1120"/>
        <v>1.1540898444484178</v>
      </c>
    </row>
    <row r="7969" spans="1:10" x14ac:dyDescent="0.25">
      <c r="A7969">
        <f t="shared" si="1121"/>
        <v>0.79660001852248941</v>
      </c>
      <c r="B7969" s="2">
        <f t="shared" si="1125"/>
        <v>79.660000000003848</v>
      </c>
      <c r="C7969" s="428">
        <f t="shared" si="1122"/>
        <v>79.66</v>
      </c>
      <c r="D7969" s="425">
        <f t="shared" si="1117"/>
        <v>0.79660001852245077</v>
      </c>
      <c r="E7969" s="433">
        <f t="shared" si="1123"/>
        <v>79.66</v>
      </c>
      <c r="F7969" s="430">
        <f t="shared" si="1118"/>
        <v>0.79888017242351139</v>
      </c>
      <c r="G7969" s="439">
        <f t="shared" si="1124"/>
        <v>79.66</v>
      </c>
      <c r="H7969" s="435">
        <f t="shared" si="1119"/>
        <v>0.79888017242351139</v>
      </c>
      <c r="I7969" s="577">
        <f t="shared" si="1124"/>
        <v>79.66</v>
      </c>
      <c r="J7969" s="573">
        <f t="shared" si="1120"/>
        <v>1.1541770578559678</v>
      </c>
    </row>
    <row r="7970" spans="1:10" x14ac:dyDescent="0.25">
      <c r="A7970">
        <f t="shared" si="1121"/>
        <v>0.79670001849390826</v>
      </c>
      <c r="B7970" s="2">
        <f t="shared" si="1125"/>
        <v>79.670000000003853</v>
      </c>
      <c r="C7970" s="428">
        <f t="shared" si="1122"/>
        <v>79.67</v>
      </c>
      <c r="D7970" s="425">
        <f t="shared" si="1117"/>
        <v>0.79670001849386984</v>
      </c>
      <c r="E7970" s="433">
        <f t="shared" si="1123"/>
        <v>79.67</v>
      </c>
      <c r="F7970" s="430">
        <f t="shared" si="1118"/>
        <v>0.79897918610085439</v>
      </c>
      <c r="G7970" s="439">
        <f t="shared" si="1124"/>
        <v>79.67</v>
      </c>
      <c r="H7970" s="435">
        <f t="shared" si="1119"/>
        <v>0.79897918610085439</v>
      </c>
      <c r="I7970" s="577">
        <f t="shared" si="1124"/>
        <v>79.67</v>
      </c>
      <c r="J7970" s="573">
        <f t="shared" si="1120"/>
        <v>1.1542642721779239</v>
      </c>
    </row>
    <row r="7971" spans="1:10" x14ac:dyDescent="0.25">
      <c r="A7971">
        <f t="shared" si="1121"/>
        <v>0.79680001846537263</v>
      </c>
      <c r="B7971" s="2">
        <f t="shared" si="1125"/>
        <v>79.680000000003858</v>
      </c>
      <c r="C7971" s="428">
        <f t="shared" si="1122"/>
        <v>79.680000000000007</v>
      </c>
      <c r="D7971" s="425">
        <f t="shared" si="1117"/>
        <v>0.79680001846533399</v>
      </c>
      <c r="E7971" s="433">
        <f t="shared" si="1123"/>
        <v>79.680000000000007</v>
      </c>
      <c r="F7971" s="430">
        <f t="shared" si="1118"/>
        <v>0.79907820024175358</v>
      </c>
      <c r="G7971" s="439">
        <f t="shared" si="1124"/>
        <v>79.680000000000007</v>
      </c>
      <c r="H7971" s="435">
        <f t="shared" si="1119"/>
        <v>0.79907820024175358</v>
      </c>
      <c r="I7971" s="577">
        <f t="shared" si="1124"/>
        <v>79.680000000000007</v>
      </c>
      <c r="J7971" s="573">
        <f t="shared" si="1120"/>
        <v>1.1543514874141878</v>
      </c>
    </row>
    <row r="7972" spans="1:10" x14ac:dyDescent="0.25">
      <c r="A7972">
        <f t="shared" si="1121"/>
        <v>0.79690001843688252</v>
      </c>
      <c r="B7972" s="2">
        <f t="shared" si="1125"/>
        <v>79.690000000003863</v>
      </c>
      <c r="C7972" s="428">
        <f t="shared" si="1122"/>
        <v>79.69</v>
      </c>
      <c r="D7972" s="425">
        <f t="shared" si="1117"/>
        <v>0.79690001843684366</v>
      </c>
      <c r="E7972" s="433">
        <f t="shared" si="1123"/>
        <v>79.69</v>
      </c>
      <c r="F7972" s="430">
        <f t="shared" si="1118"/>
        <v>0.79917721484597581</v>
      </c>
      <c r="G7972" s="439">
        <f t="shared" si="1124"/>
        <v>79.69</v>
      </c>
      <c r="H7972" s="435">
        <f t="shared" si="1119"/>
        <v>0.79917721484597581</v>
      </c>
      <c r="I7972" s="577">
        <f t="shared" si="1124"/>
        <v>79.69</v>
      </c>
      <c r="J7972" s="573">
        <f t="shared" si="1120"/>
        <v>1.1544387035646608</v>
      </c>
    </row>
    <row r="7973" spans="1:10" x14ac:dyDescent="0.25">
      <c r="A7973">
        <f t="shared" si="1121"/>
        <v>0.7970000184084377</v>
      </c>
      <c r="B7973" s="2">
        <f t="shared" si="1125"/>
        <v>79.700000000003868</v>
      </c>
      <c r="C7973" s="428">
        <f t="shared" si="1122"/>
        <v>79.7</v>
      </c>
      <c r="D7973" s="425">
        <f t="shared" si="1117"/>
        <v>0.79700001840839896</v>
      </c>
      <c r="E7973" s="433">
        <f t="shared" si="1123"/>
        <v>79.7</v>
      </c>
      <c r="F7973" s="430">
        <f t="shared" si="1118"/>
        <v>0.79927622991328906</v>
      </c>
      <c r="G7973" s="439">
        <f t="shared" si="1124"/>
        <v>79.7</v>
      </c>
      <c r="H7973" s="435">
        <f t="shared" si="1119"/>
        <v>0.79927622991328906</v>
      </c>
      <c r="I7973" s="577">
        <f t="shared" si="1124"/>
        <v>79.7</v>
      </c>
      <c r="J7973" s="573">
        <f t="shared" si="1120"/>
        <v>1.1545259206292457</v>
      </c>
    </row>
    <row r="7974" spans="1:10" x14ac:dyDescent="0.25">
      <c r="A7974">
        <f t="shared" si="1121"/>
        <v>0.79710001838003819</v>
      </c>
      <c r="B7974" s="2">
        <f t="shared" si="1125"/>
        <v>79.710000000003873</v>
      </c>
      <c r="C7974" s="428">
        <f t="shared" si="1122"/>
        <v>79.709999999999994</v>
      </c>
      <c r="D7974" s="425">
        <f t="shared" si="1117"/>
        <v>0.79710001837999944</v>
      </c>
      <c r="E7974" s="433">
        <f t="shared" si="1123"/>
        <v>79.709999999999994</v>
      </c>
      <c r="F7974" s="430">
        <f t="shared" si="1118"/>
        <v>0.79937524544346039</v>
      </c>
      <c r="G7974" s="439">
        <f t="shared" si="1124"/>
        <v>79.709999999999994</v>
      </c>
      <c r="H7974" s="435">
        <f t="shared" si="1119"/>
        <v>0.79937524544346039</v>
      </c>
      <c r="I7974" s="577">
        <f t="shared" si="1124"/>
        <v>79.709999999999994</v>
      </c>
      <c r="J7974" s="573">
        <f t="shared" si="1120"/>
        <v>1.1546131386078438</v>
      </c>
    </row>
    <row r="7975" spans="1:10" x14ac:dyDescent="0.25">
      <c r="A7975">
        <f t="shared" si="1121"/>
        <v>0.79720001835168397</v>
      </c>
      <c r="B7975" s="2">
        <f t="shared" si="1125"/>
        <v>79.720000000003878</v>
      </c>
      <c r="C7975" s="428">
        <f t="shared" si="1122"/>
        <v>79.72</v>
      </c>
      <c r="D7975" s="425">
        <f t="shared" si="1117"/>
        <v>0.79720001835164511</v>
      </c>
      <c r="E7975" s="433">
        <f t="shared" si="1123"/>
        <v>79.72</v>
      </c>
      <c r="F7975" s="430">
        <f t="shared" si="1118"/>
        <v>0.79947426143625777</v>
      </c>
      <c r="G7975" s="439">
        <f t="shared" si="1124"/>
        <v>79.72</v>
      </c>
      <c r="H7975" s="435">
        <f t="shared" si="1119"/>
        <v>0.79947426143625777</v>
      </c>
      <c r="I7975" s="577">
        <f t="shared" si="1124"/>
        <v>79.72</v>
      </c>
      <c r="J7975" s="573">
        <f t="shared" si="1120"/>
        <v>1.1547003575003574</v>
      </c>
    </row>
    <row r="7976" spans="1:10" x14ac:dyDescent="0.25">
      <c r="A7976">
        <f t="shared" si="1121"/>
        <v>0.79730001832337494</v>
      </c>
      <c r="B7976" s="2">
        <f t="shared" si="1125"/>
        <v>79.730000000003884</v>
      </c>
      <c r="C7976" s="428">
        <f t="shared" si="1122"/>
        <v>79.73</v>
      </c>
      <c r="D7976" s="425">
        <f t="shared" si="1117"/>
        <v>0.79730001832333597</v>
      </c>
      <c r="E7976" s="433">
        <f t="shared" si="1123"/>
        <v>79.73</v>
      </c>
      <c r="F7976" s="430">
        <f t="shared" si="1118"/>
        <v>0.79957327789144839</v>
      </c>
      <c r="G7976" s="439">
        <f t="shared" si="1124"/>
        <v>79.73</v>
      </c>
      <c r="H7976" s="435">
        <f t="shared" si="1119"/>
        <v>0.79957327789144839</v>
      </c>
      <c r="I7976" s="577">
        <f t="shared" si="1124"/>
        <v>79.73</v>
      </c>
      <c r="J7976" s="573">
        <f t="shared" si="1120"/>
        <v>1.1547875773066887</v>
      </c>
    </row>
    <row r="7977" spans="1:10" x14ac:dyDescent="0.25">
      <c r="A7977">
        <f t="shared" si="1121"/>
        <v>0.79740001829511076</v>
      </c>
      <c r="B7977" s="2">
        <f t="shared" si="1125"/>
        <v>79.740000000003889</v>
      </c>
      <c r="C7977" s="428">
        <f t="shared" si="1122"/>
        <v>79.739999999999995</v>
      </c>
      <c r="D7977" s="425">
        <f t="shared" si="1117"/>
        <v>0.7974000182950719</v>
      </c>
      <c r="E7977" s="433">
        <f t="shared" si="1123"/>
        <v>79.739999999999995</v>
      </c>
      <c r="F7977" s="430">
        <f t="shared" si="1118"/>
        <v>0.7996722948088002</v>
      </c>
      <c r="G7977" s="439">
        <f t="shared" si="1124"/>
        <v>79.739999999999995</v>
      </c>
      <c r="H7977" s="435">
        <f t="shared" si="1119"/>
        <v>0.7996722948088002</v>
      </c>
      <c r="I7977" s="577">
        <f t="shared" si="1124"/>
        <v>79.739999999999995</v>
      </c>
      <c r="J7977" s="573">
        <f t="shared" si="1120"/>
        <v>1.1548747980267389</v>
      </c>
    </row>
    <row r="7978" spans="1:10" x14ac:dyDescent="0.25">
      <c r="A7978">
        <f t="shared" si="1121"/>
        <v>0.79750001826689176</v>
      </c>
      <c r="B7978" s="2">
        <f t="shared" si="1125"/>
        <v>79.750000000003894</v>
      </c>
      <c r="C7978" s="428">
        <f t="shared" si="1122"/>
        <v>79.75</v>
      </c>
      <c r="D7978" s="425">
        <f t="shared" si="1117"/>
        <v>0.79750001826685291</v>
      </c>
      <c r="E7978" s="433">
        <f t="shared" si="1123"/>
        <v>79.75</v>
      </c>
      <c r="F7978" s="430">
        <f t="shared" si="1118"/>
        <v>0.79977131218808173</v>
      </c>
      <c r="G7978" s="439">
        <f t="shared" si="1124"/>
        <v>79.75</v>
      </c>
      <c r="H7978" s="435">
        <f t="shared" si="1119"/>
        <v>0.79977131218808173</v>
      </c>
      <c r="I7978" s="577">
        <f t="shared" si="1124"/>
        <v>79.75</v>
      </c>
      <c r="J7978" s="573">
        <f t="shared" si="1120"/>
        <v>1.1549620196604113</v>
      </c>
    </row>
    <row r="7979" spans="1:10" x14ac:dyDescent="0.25">
      <c r="A7979">
        <f t="shared" si="1121"/>
        <v>0.79760001823871773</v>
      </c>
      <c r="B7979" s="2">
        <f t="shared" si="1125"/>
        <v>79.760000000003899</v>
      </c>
      <c r="C7979" s="428">
        <f t="shared" si="1122"/>
        <v>79.760000000000005</v>
      </c>
      <c r="D7979" s="425">
        <f t="shared" si="1117"/>
        <v>0.79760001823867877</v>
      </c>
      <c r="E7979" s="433">
        <f t="shared" si="1123"/>
        <v>79.760000000000005</v>
      </c>
      <c r="F7979" s="430">
        <f t="shared" si="1118"/>
        <v>0.79987033002906038</v>
      </c>
      <c r="G7979" s="439">
        <f t="shared" si="1124"/>
        <v>79.760000000000005</v>
      </c>
      <c r="H7979" s="435">
        <f t="shared" si="1119"/>
        <v>0.79987033002906038</v>
      </c>
      <c r="I7979" s="577">
        <f t="shared" si="1124"/>
        <v>79.760000000000005</v>
      </c>
      <c r="J7979" s="573">
        <f t="shared" si="1120"/>
        <v>1.1550492422076066</v>
      </c>
    </row>
    <row r="7980" spans="1:10" x14ac:dyDescent="0.25">
      <c r="A7980">
        <f t="shared" si="1121"/>
        <v>0.79770001821058845</v>
      </c>
      <c r="B7980" s="2">
        <f t="shared" si="1125"/>
        <v>79.770000000003904</v>
      </c>
      <c r="C7980" s="428">
        <f t="shared" si="1122"/>
        <v>79.77</v>
      </c>
      <c r="D7980" s="425">
        <f t="shared" si="1117"/>
        <v>0.79770001821054937</v>
      </c>
      <c r="E7980" s="433">
        <f t="shared" si="1123"/>
        <v>79.77</v>
      </c>
      <c r="F7980" s="430">
        <f t="shared" si="1118"/>
        <v>0.79996934833150446</v>
      </c>
      <c r="G7980" s="439">
        <f t="shared" si="1124"/>
        <v>79.77</v>
      </c>
      <c r="H7980" s="435">
        <f t="shared" si="1119"/>
        <v>0.79996934833150446</v>
      </c>
      <c r="I7980" s="577">
        <f t="shared" si="1124"/>
        <v>79.77</v>
      </c>
      <c r="J7980" s="573">
        <f t="shared" si="1120"/>
        <v>1.1551364656682277</v>
      </c>
    </row>
    <row r="7981" spans="1:10" x14ac:dyDescent="0.25">
      <c r="A7981">
        <f t="shared" si="1121"/>
        <v>0.79780001818250401</v>
      </c>
      <c r="B7981" s="2">
        <f t="shared" si="1125"/>
        <v>79.780000000003909</v>
      </c>
      <c r="C7981" s="428">
        <f t="shared" si="1122"/>
        <v>79.78</v>
      </c>
      <c r="D7981" s="425">
        <f t="shared" si="1117"/>
        <v>0.79780001818246504</v>
      </c>
      <c r="E7981" s="433">
        <f t="shared" si="1123"/>
        <v>79.78</v>
      </c>
      <c r="F7981" s="430">
        <f t="shared" si="1118"/>
        <v>0.80006836709518248</v>
      </c>
      <c r="G7981" s="439">
        <f t="shared" si="1124"/>
        <v>79.78</v>
      </c>
      <c r="H7981" s="435">
        <f t="shared" si="1119"/>
        <v>0.80006836709518248</v>
      </c>
      <c r="I7981" s="577">
        <f t="shared" si="1124"/>
        <v>79.78</v>
      </c>
      <c r="J7981" s="573">
        <f t="shared" si="1120"/>
        <v>1.1552236900421757</v>
      </c>
    </row>
    <row r="7982" spans="1:10" x14ac:dyDescent="0.25">
      <c r="A7982">
        <f t="shared" si="1121"/>
        <v>0.79790001815446432</v>
      </c>
      <c r="B7982" s="2">
        <f t="shared" si="1125"/>
        <v>79.790000000003914</v>
      </c>
      <c r="C7982" s="428">
        <f t="shared" si="1122"/>
        <v>79.790000000000006</v>
      </c>
      <c r="D7982" s="425">
        <f t="shared" si="1117"/>
        <v>0.79790001815442524</v>
      </c>
      <c r="E7982" s="433">
        <f t="shared" si="1123"/>
        <v>79.790000000000006</v>
      </c>
      <c r="F7982" s="430">
        <f t="shared" si="1118"/>
        <v>0.80016738631986295</v>
      </c>
      <c r="G7982" s="439">
        <f t="shared" si="1124"/>
        <v>79.790000000000006</v>
      </c>
      <c r="H7982" s="435">
        <f t="shared" si="1119"/>
        <v>0.80016738631986295</v>
      </c>
      <c r="I7982" s="577">
        <f t="shared" si="1124"/>
        <v>79.790000000000006</v>
      </c>
      <c r="J7982" s="573">
        <f t="shared" si="1120"/>
        <v>1.1553109153293544</v>
      </c>
    </row>
    <row r="7983" spans="1:10" x14ac:dyDescent="0.25">
      <c r="A7983">
        <f t="shared" si="1121"/>
        <v>0.79800001812646926</v>
      </c>
      <c r="B7983" s="2">
        <f t="shared" si="1125"/>
        <v>79.800000000003919</v>
      </c>
      <c r="C7983" s="428">
        <f t="shared" si="1122"/>
        <v>79.8</v>
      </c>
      <c r="D7983" s="425">
        <f t="shared" si="1117"/>
        <v>0.79800001812643007</v>
      </c>
      <c r="E7983" s="433">
        <f t="shared" si="1123"/>
        <v>79.8</v>
      </c>
      <c r="F7983" s="430">
        <f t="shared" si="1118"/>
        <v>0.80026640600531385</v>
      </c>
      <c r="G7983" s="439">
        <f t="shared" si="1124"/>
        <v>79.8</v>
      </c>
      <c r="H7983" s="435">
        <f t="shared" si="1119"/>
        <v>0.80026640600531385</v>
      </c>
      <c r="I7983" s="577">
        <f t="shared" si="1124"/>
        <v>79.8</v>
      </c>
      <c r="J7983" s="573">
        <f t="shared" si="1120"/>
        <v>1.1553981415296641</v>
      </c>
    </row>
    <row r="7984" spans="1:10" x14ac:dyDescent="0.25">
      <c r="A7984">
        <f t="shared" si="1121"/>
        <v>0.79810001809851872</v>
      </c>
      <c r="B7984" s="2">
        <f t="shared" si="1125"/>
        <v>79.810000000003924</v>
      </c>
      <c r="C7984" s="428">
        <f t="shared" si="1122"/>
        <v>79.81</v>
      </c>
      <c r="D7984" s="425">
        <f t="shared" si="1117"/>
        <v>0.79810001809847964</v>
      </c>
      <c r="E7984" s="433">
        <f t="shared" si="1123"/>
        <v>79.81</v>
      </c>
      <c r="F7984" s="430">
        <f t="shared" si="1118"/>
        <v>0.80036542615130457</v>
      </c>
      <c r="G7984" s="439">
        <f t="shared" si="1124"/>
        <v>79.81</v>
      </c>
      <c r="H7984" s="435">
        <f t="shared" si="1119"/>
        <v>0.80036542615130457</v>
      </c>
      <c r="I7984" s="577">
        <f t="shared" si="1124"/>
        <v>79.81</v>
      </c>
      <c r="J7984" s="573">
        <f t="shared" si="1120"/>
        <v>1.1554853686430078</v>
      </c>
    </row>
    <row r="7985" spans="1:10" x14ac:dyDescent="0.25">
      <c r="A7985">
        <f t="shared" si="1121"/>
        <v>0.7982000180706128</v>
      </c>
      <c r="B7985" s="2">
        <f t="shared" si="1125"/>
        <v>79.82000000000393</v>
      </c>
      <c r="C7985" s="428">
        <f t="shared" si="1122"/>
        <v>79.819999999999993</v>
      </c>
      <c r="D7985" s="425">
        <f t="shared" si="1117"/>
        <v>0.79820001807057328</v>
      </c>
      <c r="E7985" s="433">
        <f t="shared" si="1123"/>
        <v>79.819999999999993</v>
      </c>
      <c r="F7985" s="430">
        <f t="shared" si="1118"/>
        <v>0.80046444675760353</v>
      </c>
      <c r="G7985" s="439">
        <f t="shared" si="1124"/>
        <v>79.819999999999993</v>
      </c>
      <c r="H7985" s="435">
        <f t="shared" si="1119"/>
        <v>0.80046444675760353</v>
      </c>
      <c r="I7985" s="577">
        <f t="shared" si="1124"/>
        <v>79.819999999999993</v>
      </c>
      <c r="J7985" s="573">
        <f t="shared" si="1120"/>
        <v>1.1555725966692874</v>
      </c>
    </row>
    <row r="7986" spans="1:10" x14ac:dyDescent="0.25">
      <c r="A7986">
        <f t="shared" si="1121"/>
        <v>0.79830001804275108</v>
      </c>
      <c r="B7986" s="2">
        <f t="shared" si="1125"/>
        <v>79.830000000003935</v>
      </c>
      <c r="C7986" s="428">
        <f t="shared" si="1122"/>
        <v>79.83</v>
      </c>
      <c r="D7986" s="425">
        <f t="shared" si="1117"/>
        <v>0.79830001804271167</v>
      </c>
      <c r="E7986" s="433">
        <f t="shared" si="1123"/>
        <v>79.83</v>
      </c>
      <c r="F7986" s="430">
        <f t="shared" si="1118"/>
        <v>0.80056346782397991</v>
      </c>
      <c r="G7986" s="439">
        <f t="shared" si="1124"/>
        <v>79.83</v>
      </c>
      <c r="H7986" s="435">
        <f t="shared" si="1119"/>
        <v>0.80056346782397991</v>
      </c>
      <c r="I7986" s="577">
        <f t="shared" si="1124"/>
        <v>79.83</v>
      </c>
      <c r="J7986" s="573">
        <f t="shared" si="1120"/>
        <v>1.1556598256084052</v>
      </c>
    </row>
    <row r="7987" spans="1:10" x14ac:dyDescent="0.25">
      <c r="A7987">
        <f t="shared" si="1121"/>
        <v>0.79840001801493377</v>
      </c>
      <c r="B7987" s="2">
        <f t="shared" si="1125"/>
        <v>79.84000000000394</v>
      </c>
      <c r="C7987" s="428">
        <f t="shared" si="1122"/>
        <v>79.84</v>
      </c>
      <c r="D7987" s="425">
        <f t="shared" si="1117"/>
        <v>0.79840001801489446</v>
      </c>
      <c r="E7987" s="433">
        <f t="shared" si="1123"/>
        <v>79.84</v>
      </c>
      <c r="F7987" s="430">
        <f t="shared" si="1118"/>
        <v>0.80066248935020246</v>
      </c>
      <c r="G7987" s="439">
        <f t="shared" si="1124"/>
        <v>79.84</v>
      </c>
      <c r="H7987" s="435">
        <f t="shared" si="1119"/>
        <v>0.80066248935020246</v>
      </c>
      <c r="I7987" s="577">
        <f t="shared" si="1124"/>
        <v>79.84</v>
      </c>
      <c r="J7987" s="573">
        <f t="shared" si="1120"/>
        <v>1.1557470554602631</v>
      </c>
    </row>
    <row r="7988" spans="1:10" x14ac:dyDescent="0.25">
      <c r="A7988">
        <f t="shared" si="1121"/>
        <v>0.79850001798716086</v>
      </c>
      <c r="B7988" s="2">
        <f t="shared" si="1125"/>
        <v>79.850000000003945</v>
      </c>
      <c r="C7988" s="428">
        <f t="shared" si="1122"/>
        <v>79.849999999999994</v>
      </c>
      <c r="D7988" s="425">
        <f t="shared" si="1117"/>
        <v>0.79850001798712122</v>
      </c>
      <c r="E7988" s="433">
        <f t="shared" si="1123"/>
        <v>79.849999999999994</v>
      </c>
      <c r="F7988" s="430">
        <f t="shared" si="1118"/>
        <v>0.80076151133604045</v>
      </c>
      <c r="G7988" s="439">
        <f t="shared" si="1124"/>
        <v>79.849999999999994</v>
      </c>
      <c r="H7988" s="435">
        <f t="shared" si="1119"/>
        <v>0.80076151133604045</v>
      </c>
      <c r="I7988" s="577">
        <f t="shared" si="1124"/>
        <v>79.849999999999994</v>
      </c>
      <c r="J7988" s="573">
        <f t="shared" si="1120"/>
        <v>1.1558342862247633</v>
      </c>
    </row>
    <row r="7989" spans="1:10" x14ac:dyDescent="0.25">
      <c r="A7989">
        <f t="shared" si="1121"/>
        <v>0.79860001795943203</v>
      </c>
      <c r="B7989" s="2">
        <f t="shared" si="1125"/>
        <v>79.86000000000395</v>
      </c>
      <c r="C7989" s="428">
        <f t="shared" si="1122"/>
        <v>79.86</v>
      </c>
      <c r="D7989" s="425">
        <f t="shared" si="1117"/>
        <v>0.79860001795939251</v>
      </c>
      <c r="E7989" s="433">
        <f t="shared" si="1123"/>
        <v>79.86</v>
      </c>
      <c r="F7989" s="430">
        <f t="shared" si="1118"/>
        <v>0.80086053378126332</v>
      </c>
      <c r="G7989" s="439">
        <f t="shared" si="1124"/>
        <v>79.86</v>
      </c>
      <c r="H7989" s="435">
        <f t="shared" si="1119"/>
        <v>0.80086053378126332</v>
      </c>
      <c r="I7989" s="577">
        <f t="shared" si="1124"/>
        <v>79.86</v>
      </c>
      <c r="J7989" s="573">
        <f t="shared" si="1120"/>
        <v>1.1559215179018081</v>
      </c>
    </row>
    <row r="7990" spans="1:10" x14ac:dyDescent="0.25">
      <c r="A7990">
        <f t="shared" si="1121"/>
        <v>0.79870001793174739</v>
      </c>
      <c r="B7990" s="2">
        <f t="shared" si="1125"/>
        <v>79.870000000003955</v>
      </c>
      <c r="C7990" s="428">
        <f t="shared" si="1122"/>
        <v>79.87</v>
      </c>
      <c r="D7990" s="425">
        <f t="shared" si="1117"/>
        <v>0.79870001793170797</v>
      </c>
      <c r="E7990" s="433">
        <f t="shared" si="1123"/>
        <v>79.87</v>
      </c>
      <c r="F7990" s="430">
        <f t="shared" si="1118"/>
        <v>0.80095955668564034</v>
      </c>
      <c r="G7990" s="439">
        <f t="shared" si="1124"/>
        <v>79.87</v>
      </c>
      <c r="H7990" s="435">
        <f t="shared" si="1119"/>
        <v>0.80095955668564034</v>
      </c>
      <c r="I7990" s="577">
        <f t="shared" si="1124"/>
        <v>79.87</v>
      </c>
      <c r="J7990" s="573">
        <f t="shared" si="1120"/>
        <v>1.1560087504912993</v>
      </c>
    </row>
    <row r="7991" spans="1:10" x14ac:dyDescent="0.25">
      <c r="A7991">
        <f t="shared" si="1121"/>
        <v>0.79880001790410682</v>
      </c>
      <c r="B7991" s="2">
        <f t="shared" si="1125"/>
        <v>79.88000000000396</v>
      </c>
      <c r="C7991" s="428">
        <f t="shared" si="1122"/>
        <v>79.88</v>
      </c>
      <c r="D7991" s="425">
        <f t="shared" si="1117"/>
        <v>0.79880001790406718</v>
      </c>
      <c r="E7991" s="433">
        <f t="shared" si="1123"/>
        <v>79.88</v>
      </c>
      <c r="F7991" s="430">
        <f t="shared" si="1118"/>
        <v>0.80105858004894093</v>
      </c>
      <c r="G7991" s="439">
        <f t="shared" si="1124"/>
        <v>79.88</v>
      </c>
      <c r="H7991" s="435">
        <f t="shared" si="1119"/>
        <v>0.80105858004894093</v>
      </c>
      <c r="I7991" s="577">
        <f t="shared" si="1124"/>
        <v>79.88</v>
      </c>
      <c r="J7991" s="573">
        <f t="shared" si="1120"/>
        <v>1.15609598399314</v>
      </c>
    </row>
    <row r="7992" spans="1:10" x14ac:dyDescent="0.25">
      <c r="A7992">
        <f t="shared" si="1121"/>
        <v>0.7989000178765101</v>
      </c>
      <c r="B7992" s="2">
        <f t="shared" si="1125"/>
        <v>79.890000000003965</v>
      </c>
      <c r="C7992" s="428">
        <f t="shared" si="1122"/>
        <v>79.89</v>
      </c>
      <c r="D7992" s="425">
        <f t="shared" si="1117"/>
        <v>0.79890001787647047</v>
      </c>
      <c r="E7992" s="433">
        <f t="shared" si="1123"/>
        <v>79.89</v>
      </c>
      <c r="F7992" s="430">
        <f t="shared" si="1118"/>
        <v>0.80115760387093504</v>
      </c>
      <c r="G7992" s="439">
        <f t="shared" si="1124"/>
        <v>79.89</v>
      </c>
      <c r="H7992" s="435">
        <f t="shared" si="1119"/>
        <v>0.80115760387093504</v>
      </c>
      <c r="I7992" s="577">
        <f t="shared" si="1124"/>
        <v>79.89</v>
      </c>
      <c r="J7992" s="573">
        <f t="shared" si="1120"/>
        <v>1.1561832184072312</v>
      </c>
    </row>
    <row r="7993" spans="1:10" x14ac:dyDescent="0.25">
      <c r="A7993">
        <f t="shared" si="1121"/>
        <v>0.79900001784895747</v>
      </c>
      <c r="B7993" s="2">
        <f t="shared" si="1125"/>
        <v>79.900000000003971</v>
      </c>
      <c r="C7993" s="428">
        <f t="shared" si="1122"/>
        <v>79.900000000000006</v>
      </c>
      <c r="D7993" s="425">
        <f t="shared" si="1117"/>
        <v>0.79900001784891783</v>
      </c>
      <c r="E7993" s="433">
        <f t="shared" si="1123"/>
        <v>79.900000000000006</v>
      </c>
      <c r="F7993" s="430">
        <f t="shared" si="1118"/>
        <v>0.80125662815139231</v>
      </c>
      <c r="G7993" s="439">
        <f t="shared" si="1124"/>
        <v>79.900000000000006</v>
      </c>
      <c r="H7993" s="435">
        <f t="shared" si="1119"/>
        <v>0.80125662815139231</v>
      </c>
      <c r="I7993" s="577">
        <f t="shared" si="1124"/>
        <v>79.900000000000006</v>
      </c>
      <c r="J7993" s="573">
        <f t="shared" si="1120"/>
        <v>1.1562704537334765</v>
      </c>
    </row>
    <row r="7994" spans="1:10" x14ac:dyDescent="0.25">
      <c r="A7994">
        <f t="shared" si="1121"/>
        <v>0.79910001782144857</v>
      </c>
      <c r="B7994" s="2">
        <f t="shared" si="1125"/>
        <v>79.910000000003976</v>
      </c>
      <c r="C7994" s="428">
        <f t="shared" si="1122"/>
        <v>79.91</v>
      </c>
      <c r="D7994" s="425">
        <f t="shared" si="1117"/>
        <v>0.79910001782140871</v>
      </c>
      <c r="E7994" s="433">
        <f t="shared" si="1123"/>
        <v>79.91</v>
      </c>
      <c r="F7994" s="430">
        <f t="shared" si="1118"/>
        <v>0.80135565289008226</v>
      </c>
      <c r="G7994" s="439">
        <f t="shared" si="1124"/>
        <v>79.91</v>
      </c>
      <c r="H7994" s="435">
        <f t="shared" si="1119"/>
        <v>0.80135565289008226</v>
      </c>
      <c r="I7994" s="577">
        <f t="shared" si="1124"/>
        <v>79.91</v>
      </c>
      <c r="J7994" s="573">
        <f t="shared" si="1120"/>
        <v>1.1563576899717765</v>
      </c>
    </row>
    <row r="7995" spans="1:10" x14ac:dyDescent="0.25">
      <c r="A7995">
        <f t="shared" si="1121"/>
        <v>0.79920001779398342</v>
      </c>
      <c r="B7995" s="2">
        <f t="shared" si="1125"/>
        <v>79.920000000003981</v>
      </c>
      <c r="C7995" s="428">
        <f t="shared" si="1122"/>
        <v>79.92</v>
      </c>
      <c r="D7995" s="425">
        <f t="shared" si="1117"/>
        <v>0.79920001779394367</v>
      </c>
      <c r="E7995" s="433">
        <f t="shared" si="1123"/>
        <v>79.92</v>
      </c>
      <c r="F7995" s="430">
        <f t="shared" si="1118"/>
        <v>0.80145467808677573</v>
      </c>
      <c r="G7995" s="439">
        <f t="shared" si="1124"/>
        <v>79.92</v>
      </c>
      <c r="H7995" s="435">
        <f t="shared" si="1119"/>
        <v>0.80145467808677573</v>
      </c>
      <c r="I7995" s="577">
        <f t="shared" si="1124"/>
        <v>79.92</v>
      </c>
      <c r="J7995" s="573">
        <f t="shared" si="1120"/>
        <v>1.1564449271220349</v>
      </c>
    </row>
    <row r="7996" spans="1:10" x14ac:dyDescent="0.25">
      <c r="A7996">
        <f t="shared" si="1121"/>
        <v>0.79930001776656212</v>
      </c>
      <c r="B7996" s="2">
        <f t="shared" si="1125"/>
        <v>79.930000000003986</v>
      </c>
      <c r="C7996" s="428">
        <f t="shared" si="1122"/>
        <v>79.930000000000007</v>
      </c>
      <c r="D7996" s="425">
        <f t="shared" si="1117"/>
        <v>0.79930001776652237</v>
      </c>
      <c r="E7996" s="433">
        <f t="shared" si="1123"/>
        <v>79.930000000000007</v>
      </c>
      <c r="F7996" s="430">
        <f t="shared" si="1118"/>
        <v>0.80155370374124224</v>
      </c>
      <c r="G7996" s="439">
        <f t="shared" si="1124"/>
        <v>79.930000000000007</v>
      </c>
      <c r="H7996" s="435">
        <f t="shared" si="1119"/>
        <v>0.80155370374124224</v>
      </c>
      <c r="I7996" s="577">
        <f t="shared" si="1124"/>
        <v>79.930000000000007</v>
      </c>
      <c r="J7996" s="573">
        <f t="shared" si="1120"/>
        <v>1.1565321651841531</v>
      </c>
    </row>
    <row r="7997" spans="1:10" x14ac:dyDescent="0.25">
      <c r="A7997">
        <f t="shared" si="1121"/>
        <v>0.79940001773918434</v>
      </c>
      <c r="B7997" s="2">
        <f t="shared" si="1125"/>
        <v>79.940000000003991</v>
      </c>
      <c r="C7997" s="428">
        <f t="shared" si="1122"/>
        <v>79.94</v>
      </c>
      <c r="D7997" s="425">
        <f t="shared" si="1117"/>
        <v>0.79940001773914438</v>
      </c>
      <c r="E7997" s="433">
        <f t="shared" si="1123"/>
        <v>79.94</v>
      </c>
      <c r="F7997" s="430">
        <f t="shared" si="1118"/>
        <v>0.80165272985325209</v>
      </c>
      <c r="G7997" s="439">
        <f t="shared" si="1124"/>
        <v>79.94</v>
      </c>
      <c r="H7997" s="435">
        <f t="shared" si="1119"/>
        <v>0.80165272985325209</v>
      </c>
      <c r="I7997" s="577">
        <f t="shared" si="1124"/>
        <v>79.94</v>
      </c>
      <c r="J7997" s="573">
        <f t="shared" si="1120"/>
        <v>1.156619404158034</v>
      </c>
    </row>
    <row r="7998" spans="1:10" x14ac:dyDescent="0.25">
      <c r="A7998">
        <f t="shared" si="1121"/>
        <v>0.7995000177118502</v>
      </c>
      <c r="B7998" s="2">
        <f t="shared" si="1125"/>
        <v>79.950000000003996</v>
      </c>
      <c r="C7998" s="428">
        <f t="shared" si="1122"/>
        <v>79.95</v>
      </c>
      <c r="D7998" s="425">
        <f t="shared" si="1117"/>
        <v>0.79950001771181023</v>
      </c>
      <c r="E7998" s="433">
        <f t="shared" si="1123"/>
        <v>79.95</v>
      </c>
      <c r="F7998" s="430">
        <f t="shared" si="1118"/>
        <v>0.80175175642257579</v>
      </c>
      <c r="G7998" s="439">
        <f t="shared" si="1124"/>
        <v>79.95</v>
      </c>
      <c r="H7998" s="435">
        <f t="shared" si="1119"/>
        <v>0.80175175642257579</v>
      </c>
      <c r="I7998" s="577">
        <f t="shared" si="1124"/>
        <v>79.95</v>
      </c>
      <c r="J7998" s="573">
        <f t="shared" si="1120"/>
        <v>1.1567066440435794</v>
      </c>
    </row>
    <row r="7999" spans="1:10" x14ac:dyDescent="0.25">
      <c r="A7999">
        <f t="shared" si="1121"/>
        <v>0.79960001768455935</v>
      </c>
      <c r="B7999" s="2">
        <f t="shared" si="1125"/>
        <v>79.960000000004001</v>
      </c>
      <c r="C7999" s="428">
        <f t="shared" si="1122"/>
        <v>79.959999999999994</v>
      </c>
      <c r="D7999" s="425">
        <f t="shared" si="1117"/>
        <v>0.79960001768451927</v>
      </c>
      <c r="E7999" s="433">
        <f t="shared" si="1123"/>
        <v>79.959999999999994</v>
      </c>
      <c r="F7999" s="430">
        <f t="shared" si="1118"/>
        <v>0.80185078344898386</v>
      </c>
      <c r="G7999" s="439">
        <f t="shared" si="1124"/>
        <v>79.959999999999994</v>
      </c>
      <c r="H7999" s="435">
        <f t="shared" si="1119"/>
        <v>0.80185078344898386</v>
      </c>
      <c r="I7999" s="577">
        <f t="shared" si="1124"/>
        <v>79.959999999999994</v>
      </c>
      <c r="J7999" s="573">
        <f t="shared" si="1120"/>
        <v>1.1567938848406916</v>
      </c>
    </row>
    <row r="8000" spans="1:10" x14ac:dyDescent="0.25">
      <c r="A8000">
        <f t="shared" si="1121"/>
        <v>0.79970001765731202</v>
      </c>
      <c r="B8000" s="2">
        <f t="shared" si="1125"/>
        <v>79.970000000004006</v>
      </c>
      <c r="C8000" s="428">
        <f t="shared" si="1122"/>
        <v>79.97</v>
      </c>
      <c r="D8000" s="425">
        <f t="shared" si="1117"/>
        <v>0.79970001765727194</v>
      </c>
      <c r="E8000" s="433">
        <f t="shared" si="1123"/>
        <v>79.97</v>
      </c>
      <c r="F8000" s="430">
        <f t="shared" si="1118"/>
        <v>0.80194981093224693</v>
      </c>
      <c r="G8000" s="439">
        <f t="shared" si="1124"/>
        <v>79.97</v>
      </c>
      <c r="H8000" s="435">
        <f t="shared" si="1119"/>
        <v>0.80194981093224693</v>
      </c>
      <c r="I8000" s="577">
        <f t="shared" si="1124"/>
        <v>79.97</v>
      </c>
      <c r="J8000" s="573">
        <f t="shared" si="1120"/>
        <v>1.1568811265492731</v>
      </c>
    </row>
    <row r="8001" spans="1:10" x14ac:dyDescent="0.25">
      <c r="A8001">
        <f t="shared" si="1121"/>
        <v>0.799800017630108</v>
      </c>
      <c r="B8001" s="2">
        <f t="shared" si="1125"/>
        <v>79.980000000004011</v>
      </c>
      <c r="C8001" s="428">
        <f t="shared" si="1122"/>
        <v>79.98</v>
      </c>
      <c r="D8001" s="425">
        <f t="shared" si="1117"/>
        <v>0.79980001763006792</v>
      </c>
      <c r="E8001" s="433">
        <f t="shared" si="1123"/>
        <v>79.98</v>
      </c>
      <c r="F8001" s="430">
        <f t="shared" si="1118"/>
        <v>0.80204883887213574</v>
      </c>
      <c r="G8001" s="439">
        <f t="shared" si="1124"/>
        <v>79.98</v>
      </c>
      <c r="H8001" s="435">
        <f t="shared" si="1119"/>
        <v>0.80204883887213574</v>
      </c>
      <c r="I8001" s="577">
        <f t="shared" si="1124"/>
        <v>79.98</v>
      </c>
      <c r="J8001" s="573">
        <f t="shared" si="1120"/>
        <v>1.1569683691692265</v>
      </c>
    </row>
    <row r="8002" spans="1:10" x14ac:dyDescent="0.25">
      <c r="A8002">
        <f t="shared" si="1121"/>
        <v>0.79990001760294727</v>
      </c>
      <c r="B8002" s="2">
        <f t="shared" si="1125"/>
        <v>79.990000000004017</v>
      </c>
      <c r="C8002" s="428">
        <f t="shared" si="1122"/>
        <v>79.989999999999995</v>
      </c>
      <c r="D8002" s="425">
        <f t="shared" si="1117"/>
        <v>0.79990001760290719</v>
      </c>
      <c r="E8002" s="433">
        <f t="shared" si="1123"/>
        <v>79.989999999999995</v>
      </c>
      <c r="F8002" s="430">
        <f t="shared" si="1118"/>
        <v>0.80214786726842102</v>
      </c>
      <c r="G8002" s="439">
        <f t="shared" si="1124"/>
        <v>79.989999999999995</v>
      </c>
      <c r="H8002" s="435">
        <f t="shared" si="1119"/>
        <v>0.80214786726842102</v>
      </c>
      <c r="I8002" s="577">
        <f t="shared" si="1124"/>
        <v>79.989999999999995</v>
      </c>
      <c r="J8002" s="573">
        <f t="shared" si="1120"/>
        <v>1.1570556127004534</v>
      </c>
    </row>
    <row r="8003" spans="1:10" x14ac:dyDescent="0.25">
      <c r="A8003">
        <f t="shared" si="1121"/>
        <v>0.80000001757582972</v>
      </c>
      <c r="B8003" s="2">
        <f t="shared" si="1125"/>
        <v>80.000000000004022</v>
      </c>
      <c r="C8003" s="428">
        <f t="shared" si="1122"/>
        <v>80</v>
      </c>
      <c r="D8003" s="425">
        <f t="shared" ref="D8003:D8066" si="1126">(((1+C8003/100)^D$2)*C8003/100)/(((1+C8003/100)^D$2)-1)</f>
        <v>0.80000001757578953</v>
      </c>
      <c r="E8003" s="433">
        <f t="shared" si="1123"/>
        <v>80</v>
      </c>
      <c r="F8003" s="430">
        <f t="shared" ref="F8003:F8066" si="1127">(((1+E8003/100)^F$2)*E8003/100)/(((1+E8003/100)^F$2)-1)</f>
        <v>0.80224689612087374</v>
      </c>
      <c r="G8003" s="439">
        <f t="shared" si="1124"/>
        <v>80</v>
      </c>
      <c r="H8003" s="435">
        <f t="shared" ref="H8003:H8066" si="1128">(((1+G8003/100)^H$2)*G8003/100)/(((1+G8003/100)^H$2)-1)</f>
        <v>0.80224689612087374</v>
      </c>
      <c r="I8003" s="577">
        <f t="shared" si="1124"/>
        <v>80</v>
      </c>
      <c r="J8003" s="573">
        <f t="shared" ref="J8003:J8066" si="1129">(((1+I8003/100)^J$2)*I8003/100)/(((1+I8003/100)^J$2)-1)</f>
        <v>1.1571428571428573</v>
      </c>
    </row>
    <row r="8004" spans="1:10" x14ac:dyDescent="0.25">
      <c r="A8004">
        <f t="shared" si="1121"/>
        <v>0.80010001754875537</v>
      </c>
      <c r="B8004" s="2">
        <f t="shared" si="1125"/>
        <v>80.010000000004027</v>
      </c>
      <c r="C8004" s="428">
        <f t="shared" si="1122"/>
        <v>80.010000000000005</v>
      </c>
      <c r="D8004" s="425">
        <f t="shared" si="1126"/>
        <v>0.80010001754871507</v>
      </c>
      <c r="E8004" s="433">
        <f t="shared" si="1123"/>
        <v>80.010000000000005</v>
      </c>
      <c r="F8004" s="430">
        <f t="shared" si="1127"/>
        <v>0.80234592542926553</v>
      </c>
      <c r="G8004" s="439">
        <f t="shared" si="1124"/>
        <v>80.010000000000005</v>
      </c>
      <c r="H8004" s="435">
        <f t="shared" si="1128"/>
        <v>0.80234592542926553</v>
      </c>
      <c r="I8004" s="577">
        <f t="shared" si="1124"/>
        <v>80.010000000000005</v>
      </c>
      <c r="J8004" s="573">
        <f t="shared" si="1129"/>
        <v>1.1572301024963394</v>
      </c>
    </row>
    <row r="8005" spans="1:10" x14ac:dyDescent="0.25">
      <c r="A8005">
        <f t="shared" ref="A8005:A8068" si="1130">(((1+B8005/100)^A$2)*B8005/100)/(((1+B8005/100)^A$2)-1)</f>
        <v>0.80020001752172387</v>
      </c>
      <c r="B8005" s="2">
        <f t="shared" si="1125"/>
        <v>80.020000000004032</v>
      </c>
      <c r="C8005" s="428">
        <f t="shared" si="1122"/>
        <v>80.02</v>
      </c>
      <c r="D8005" s="425">
        <f t="shared" si="1126"/>
        <v>0.80020001752168357</v>
      </c>
      <c r="E8005" s="433">
        <f t="shared" si="1123"/>
        <v>80.02</v>
      </c>
      <c r="F8005" s="430">
        <f t="shared" si="1127"/>
        <v>0.80244495519336678</v>
      </c>
      <c r="G8005" s="439">
        <f t="shared" si="1124"/>
        <v>80.02</v>
      </c>
      <c r="H8005" s="435">
        <f t="shared" si="1128"/>
        <v>0.80244495519336678</v>
      </c>
      <c r="I8005" s="577">
        <f t="shared" si="1124"/>
        <v>80.02</v>
      </c>
      <c r="J8005" s="573">
        <f t="shared" si="1129"/>
        <v>1.1573173487608028</v>
      </c>
    </row>
    <row r="8006" spans="1:10" x14ac:dyDescent="0.25">
      <c r="A8006">
        <f t="shared" si="1130"/>
        <v>0.80030001749473567</v>
      </c>
      <c r="B8006" s="2">
        <f t="shared" si="1125"/>
        <v>80.030000000004037</v>
      </c>
      <c r="C8006" s="428">
        <f t="shared" ref="C8006:C8069" si="1131">ROUND(C8005+0.01,2)</f>
        <v>80.03</v>
      </c>
      <c r="D8006" s="425">
        <f t="shared" si="1126"/>
        <v>0.80030001749469526</v>
      </c>
      <c r="E8006" s="433">
        <f t="shared" ref="E8006:E8069" si="1132">ROUND(E8005+0.01,2)</f>
        <v>80.03</v>
      </c>
      <c r="F8006" s="430">
        <f t="shared" si="1127"/>
        <v>0.80254398541294947</v>
      </c>
      <c r="G8006" s="439">
        <f t="shared" ref="G8006:I8069" si="1133">ROUND(G8005+0.01,2)</f>
        <v>80.03</v>
      </c>
      <c r="H8006" s="435">
        <f t="shared" si="1128"/>
        <v>0.80254398541294947</v>
      </c>
      <c r="I8006" s="577">
        <f t="shared" si="1133"/>
        <v>80.03</v>
      </c>
      <c r="J8006" s="573">
        <f t="shared" si="1129"/>
        <v>1.1574045959361494</v>
      </c>
    </row>
    <row r="8007" spans="1:10" x14ac:dyDescent="0.25">
      <c r="A8007">
        <f t="shared" si="1130"/>
        <v>0.80040001746779021</v>
      </c>
      <c r="B8007" s="2">
        <f t="shared" si="1125"/>
        <v>80.040000000004042</v>
      </c>
      <c r="C8007" s="428">
        <f t="shared" si="1131"/>
        <v>80.040000000000006</v>
      </c>
      <c r="D8007" s="425">
        <f t="shared" si="1126"/>
        <v>0.80040001746774991</v>
      </c>
      <c r="E8007" s="433">
        <f t="shared" si="1132"/>
        <v>80.040000000000006</v>
      </c>
      <c r="F8007" s="430">
        <f t="shared" si="1127"/>
        <v>0.80264301608778488</v>
      </c>
      <c r="G8007" s="439">
        <f t="shared" si="1133"/>
        <v>80.040000000000006</v>
      </c>
      <c r="H8007" s="435">
        <f t="shared" si="1128"/>
        <v>0.80264301608778488</v>
      </c>
      <c r="I8007" s="577">
        <f t="shared" si="1133"/>
        <v>80.040000000000006</v>
      </c>
      <c r="J8007" s="573">
        <f t="shared" si="1129"/>
        <v>1.1574918440222826</v>
      </c>
    </row>
    <row r="8008" spans="1:10" x14ac:dyDescent="0.25">
      <c r="A8008">
        <f t="shared" si="1130"/>
        <v>0.8005000174408875</v>
      </c>
      <c r="B8008" s="2">
        <f t="shared" si="1125"/>
        <v>80.050000000004047</v>
      </c>
      <c r="C8008" s="428">
        <f t="shared" si="1131"/>
        <v>80.05</v>
      </c>
      <c r="D8008" s="425">
        <f t="shared" si="1126"/>
        <v>0.80050001744084709</v>
      </c>
      <c r="E8008" s="433">
        <f t="shared" si="1132"/>
        <v>80.05</v>
      </c>
      <c r="F8008" s="430">
        <f t="shared" si="1127"/>
        <v>0.80274204721764431</v>
      </c>
      <c r="G8008" s="439">
        <f t="shared" si="1133"/>
        <v>80.05</v>
      </c>
      <c r="H8008" s="435">
        <f t="shared" si="1128"/>
        <v>0.80274204721764431</v>
      </c>
      <c r="I8008" s="577">
        <f t="shared" si="1133"/>
        <v>80.05</v>
      </c>
      <c r="J8008" s="573">
        <f t="shared" si="1129"/>
        <v>1.1575790930191037</v>
      </c>
    </row>
    <row r="8009" spans="1:10" x14ac:dyDescent="0.25">
      <c r="A8009">
        <f t="shared" si="1130"/>
        <v>0.80060001741402775</v>
      </c>
      <c r="B8009" s="2">
        <f t="shared" si="1125"/>
        <v>80.060000000004052</v>
      </c>
      <c r="C8009" s="428">
        <f t="shared" si="1131"/>
        <v>80.06</v>
      </c>
      <c r="D8009" s="425">
        <f t="shared" si="1126"/>
        <v>0.80060001741398734</v>
      </c>
      <c r="E8009" s="433">
        <f t="shared" si="1132"/>
        <v>80.06</v>
      </c>
      <c r="F8009" s="430">
        <f t="shared" si="1127"/>
        <v>0.80284107880229993</v>
      </c>
      <c r="G8009" s="439">
        <f t="shared" si="1133"/>
        <v>80.06</v>
      </c>
      <c r="H8009" s="435">
        <f t="shared" si="1128"/>
        <v>0.80284107880229993</v>
      </c>
      <c r="I8009" s="577">
        <f t="shared" si="1133"/>
        <v>80.06</v>
      </c>
      <c r="J8009" s="573">
        <f t="shared" si="1129"/>
        <v>1.1576663429265157</v>
      </c>
    </row>
    <row r="8010" spans="1:10" x14ac:dyDescent="0.25">
      <c r="A8010">
        <f t="shared" si="1130"/>
        <v>0.80070001738721064</v>
      </c>
      <c r="B8010" s="2">
        <f t="shared" si="1125"/>
        <v>80.070000000004057</v>
      </c>
      <c r="C8010" s="428">
        <f t="shared" si="1131"/>
        <v>80.069999999999993</v>
      </c>
      <c r="D8010" s="425">
        <f t="shared" si="1126"/>
        <v>0.80070001738717</v>
      </c>
      <c r="E8010" s="433">
        <f t="shared" si="1132"/>
        <v>80.069999999999993</v>
      </c>
      <c r="F8010" s="430">
        <f t="shared" si="1127"/>
        <v>0.8029401108415235</v>
      </c>
      <c r="G8010" s="439">
        <f t="shared" si="1133"/>
        <v>80.069999999999993</v>
      </c>
      <c r="H8010" s="435">
        <f t="shared" si="1128"/>
        <v>0.8029401108415235</v>
      </c>
      <c r="I8010" s="577">
        <f t="shared" si="1133"/>
        <v>80.069999999999993</v>
      </c>
      <c r="J8010" s="573">
        <f t="shared" si="1129"/>
        <v>1.157753593744421</v>
      </c>
    </row>
    <row r="8011" spans="1:10" x14ac:dyDescent="0.25">
      <c r="A8011">
        <f t="shared" si="1130"/>
        <v>0.80080001736043604</v>
      </c>
      <c r="B8011" s="2">
        <f t="shared" si="1125"/>
        <v>80.080000000004063</v>
      </c>
      <c r="C8011" s="428">
        <f t="shared" si="1131"/>
        <v>80.08</v>
      </c>
      <c r="D8011" s="425">
        <f t="shared" si="1126"/>
        <v>0.80080001736039552</v>
      </c>
      <c r="E8011" s="433">
        <f t="shared" si="1132"/>
        <v>80.08</v>
      </c>
      <c r="F8011" s="430">
        <f t="shared" si="1127"/>
        <v>0.80303914333508675</v>
      </c>
      <c r="G8011" s="439">
        <f t="shared" si="1133"/>
        <v>80.08</v>
      </c>
      <c r="H8011" s="435">
        <f t="shared" si="1128"/>
        <v>0.80303914333508675</v>
      </c>
      <c r="I8011" s="577">
        <f t="shared" si="1133"/>
        <v>80.08</v>
      </c>
      <c r="J8011" s="573">
        <f t="shared" si="1129"/>
        <v>1.157840845472722</v>
      </c>
    </row>
    <row r="8012" spans="1:10" x14ac:dyDescent="0.25">
      <c r="A8012">
        <f t="shared" si="1130"/>
        <v>0.8009000173337042</v>
      </c>
      <c r="B8012" s="2">
        <f t="shared" si="1125"/>
        <v>80.090000000004068</v>
      </c>
      <c r="C8012" s="428">
        <f t="shared" si="1131"/>
        <v>80.09</v>
      </c>
      <c r="D8012" s="425">
        <f t="shared" si="1126"/>
        <v>0.80090001733366345</v>
      </c>
      <c r="E8012" s="433">
        <f t="shared" si="1132"/>
        <v>80.09</v>
      </c>
      <c r="F8012" s="430">
        <f t="shared" si="1127"/>
        <v>0.80313817628276196</v>
      </c>
      <c r="G8012" s="439">
        <f t="shared" si="1133"/>
        <v>80.09</v>
      </c>
      <c r="H8012" s="435">
        <f t="shared" si="1128"/>
        <v>0.80313817628276196</v>
      </c>
      <c r="I8012" s="577">
        <f t="shared" si="1133"/>
        <v>80.09</v>
      </c>
      <c r="J8012" s="573">
        <f t="shared" si="1129"/>
        <v>1.1579280981113216</v>
      </c>
    </row>
    <row r="8013" spans="1:10" x14ac:dyDescent="0.25">
      <c r="A8013">
        <f t="shared" si="1130"/>
        <v>0.80100001730701476</v>
      </c>
      <c r="B8013" s="2">
        <f t="shared" si="1125"/>
        <v>80.100000000004073</v>
      </c>
      <c r="C8013" s="428">
        <f t="shared" si="1131"/>
        <v>80.099999999999994</v>
      </c>
      <c r="D8013" s="425">
        <f t="shared" si="1126"/>
        <v>0.8010000173069739</v>
      </c>
      <c r="E8013" s="433">
        <f t="shared" si="1132"/>
        <v>80.099999999999994</v>
      </c>
      <c r="F8013" s="430">
        <f t="shared" si="1127"/>
        <v>0.80323720968432089</v>
      </c>
      <c r="G8013" s="439">
        <f t="shared" si="1133"/>
        <v>80.099999999999994</v>
      </c>
      <c r="H8013" s="435">
        <f t="shared" si="1128"/>
        <v>0.80323720968432089</v>
      </c>
      <c r="I8013" s="577">
        <f t="shared" si="1133"/>
        <v>80.099999999999994</v>
      </c>
      <c r="J8013" s="573">
        <f t="shared" si="1129"/>
        <v>1.1580153516601215</v>
      </c>
    </row>
    <row r="8014" spans="1:10" x14ac:dyDescent="0.25">
      <c r="A8014">
        <f t="shared" si="1130"/>
        <v>0.80110001728036762</v>
      </c>
      <c r="B8014" s="2">
        <f t="shared" si="1125"/>
        <v>80.110000000004078</v>
      </c>
      <c r="C8014" s="428">
        <f t="shared" si="1131"/>
        <v>80.11</v>
      </c>
      <c r="D8014" s="425">
        <f t="shared" si="1126"/>
        <v>0.80110001728032698</v>
      </c>
      <c r="E8014" s="433">
        <f t="shared" si="1132"/>
        <v>80.11</v>
      </c>
      <c r="F8014" s="430">
        <f t="shared" si="1127"/>
        <v>0.80333624353953637</v>
      </c>
      <c r="G8014" s="439">
        <f t="shared" si="1133"/>
        <v>80.11</v>
      </c>
      <c r="H8014" s="435">
        <f t="shared" si="1128"/>
        <v>0.80333624353953637</v>
      </c>
      <c r="I8014" s="577">
        <f t="shared" si="1133"/>
        <v>80.11</v>
      </c>
      <c r="J8014" s="573">
        <f t="shared" si="1129"/>
        <v>1.1581026061190247</v>
      </c>
    </row>
    <row r="8015" spans="1:10" x14ac:dyDescent="0.25">
      <c r="A8015">
        <f t="shared" si="1130"/>
        <v>0.801200017253763</v>
      </c>
      <c r="B8015" s="2">
        <f t="shared" si="1125"/>
        <v>80.120000000004083</v>
      </c>
      <c r="C8015" s="428">
        <f t="shared" si="1131"/>
        <v>80.12</v>
      </c>
      <c r="D8015" s="425">
        <f t="shared" si="1126"/>
        <v>0.80120001725372225</v>
      </c>
      <c r="E8015" s="433">
        <f t="shared" si="1132"/>
        <v>80.12</v>
      </c>
      <c r="F8015" s="430">
        <f t="shared" si="1127"/>
        <v>0.80343527784818058</v>
      </c>
      <c r="G8015" s="439">
        <f t="shared" si="1133"/>
        <v>80.12</v>
      </c>
      <c r="H8015" s="435">
        <f t="shared" si="1128"/>
        <v>0.80343527784818058</v>
      </c>
      <c r="I8015" s="577">
        <f t="shared" si="1133"/>
        <v>80.12</v>
      </c>
      <c r="J8015" s="573">
        <f t="shared" si="1129"/>
        <v>1.1581898614879336</v>
      </c>
    </row>
    <row r="8016" spans="1:10" x14ac:dyDescent="0.25">
      <c r="A8016">
        <f t="shared" si="1130"/>
        <v>0.80130001722720068</v>
      </c>
      <c r="B8016" s="2">
        <f t="shared" si="1125"/>
        <v>80.130000000004088</v>
      </c>
      <c r="C8016" s="428">
        <f t="shared" si="1131"/>
        <v>80.13</v>
      </c>
      <c r="D8016" s="425">
        <f t="shared" si="1126"/>
        <v>0.80130001722715971</v>
      </c>
      <c r="E8016" s="433">
        <f t="shared" si="1132"/>
        <v>80.13</v>
      </c>
      <c r="F8016" s="430">
        <f t="shared" si="1127"/>
        <v>0.80353431261002595</v>
      </c>
      <c r="G8016" s="439">
        <f t="shared" si="1133"/>
        <v>80.13</v>
      </c>
      <c r="H8016" s="435">
        <f t="shared" si="1128"/>
        <v>0.80353431261002595</v>
      </c>
      <c r="I8016" s="577">
        <f t="shared" si="1133"/>
        <v>80.13</v>
      </c>
      <c r="J8016" s="573">
        <f t="shared" si="1129"/>
        <v>1.1582771177667512</v>
      </c>
    </row>
    <row r="8017" spans="1:10" x14ac:dyDescent="0.25">
      <c r="A8017">
        <f t="shared" si="1130"/>
        <v>0.80140001720068055</v>
      </c>
      <c r="B8017" s="2">
        <f t="shared" si="1125"/>
        <v>80.140000000004093</v>
      </c>
      <c r="C8017" s="428">
        <f t="shared" si="1131"/>
        <v>80.14</v>
      </c>
      <c r="D8017" s="425">
        <f t="shared" si="1126"/>
        <v>0.80140001720063958</v>
      </c>
      <c r="E8017" s="433">
        <f t="shared" si="1132"/>
        <v>80.14</v>
      </c>
      <c r="F8017" s="430">
        <f t="shared" si="1127"/>
        <v>0.80363334782484552</v>
      </c>
      <c r="G8017" s="439">
        <f t="shared" si="1133"/>
        <v>80.14</v>
      </c>
      <c r="H8017" s="435">
        <f t="shared" si="1128"/>
        <v>0.80363334782484552</v>
      </c>
      <c r="I8017" s="577">
        <f t="shared" si="1133"/>
        <v>80.14</v>
      </c>
      <c r="J8017" s="573">
        <f t="shared" si="1129"/>
        <v>1.1583643749553794</v>
      </c>
    </row>
    <row r="8018" spans="1:10" x14ac:dyDescent="0.25">
      <c r="A8018">
        <f t="shared" si="1130"/>
        <v>0.80150001717420249</v>
      </c>
      <c r="B8018" s="2">
        <f t="shared" si="1125"/>
        <v>80.150000000004098</v>
      </c>
      <c r="C8018" s="428">
        <f t="shared" si="1131"/>
        <v>80.150000000000006</v>
      </c>
      <c r="D8018" s="425">
        <f t="shared" si="1126"/>
        <v>0.80150001717416153</v>
      </c>
      <c r="E8018" s="433">
        <f t="shared" si="1132"/>
        <v>80.150000000000006</v>
      </c>
      <c r="F8018" s="430">
        <f t="shared" si="1127"/>
        <v>0.80373238349241183</v>
      </c>
      <c r="G8018" s="439">
        <f t="shared" si="1133"/>
        <v>80.150000000000006</v>
      </c>
      <c r="H8018" s="435">
        <f t="shared" si="1128"/>
        <v>0.80373238349241183</v>
      </c>
      <c r="I8018" s="577">
        <f t="shared" si="1133"/>
        <v>80.150000000000006</v>
      </c>
      <c r="J8018" s="573">
        <f t="shared" si="1129"/>
        <v>1.1584516330537211</v>
      </c>
    </row>
    <row r="8019" spans="1:10" x14ac:dyDescent="0.25">
      <c r="A8019">
        <f t="shared" si="1130"/>
        <v>0.80160001714776652</v>
      </c>
      <c r="B8019" s="2">
        <f t="shared" si="1125"/>
        <v>80.160000000004104</v>
      </c>
      <c r="C8019" s="428">
        <f t="shared" si="1131"/>
        <v>80.16</v>
      </c>
      <c r="D8019" s="425">
        <f t="shared" si="1126"/>
        <v>0.80160001714772555</v>
      </c>
      <c r="E8019" s="433">
        <f t="shared" si="1132"/>
        <v>80.16</v>
      </c>
      <c r="F8019" s="430">
        <f t="shared" si="1127"/>
        <v>0.80383141961249782</v>
      </c>
      <c r="G8019" s="439">
        <f t="shared" si="1133"/>
        <v>80.16</v>
      </c>
      <c r="H8019" s="435">
        <f t="shared" si="1128"/>
        <v>0.80383141961249782</v>
      </c>
      <c r="I8019" s="577">
        <f t="shared" si="1133"/>
        <v>80.16</v>
      </c>
      <c r="J8019" s="573">
        <f t="shared" si="1129"/>
        <v>1.1585388920616788</v>
      </c>
    </row>
    <row r="8020" spans="1:10" x14ac:dyDescent="0.25">
      <c r="A8020">
        <f t="shared" si="1130"/>
        <v>0.80170001712137251</v>
      </c>
      <c r="B8020" s="2">
        <f t="shared" si="1125"/>
        <v>80.170000000004109</v>
      </c>
      <c r="C8020" s="428">
        <f t="shared" si="1131"/>
        <v>80.17</v>
      </c>
      <c r="D8020" s="425">
        <f t="shared" si="1126"/>
        <v>0.80170001712133143</v>
      </c>
      <c r="E8020" s="433">
        <f t="shared" si="1132"/>
        <v>80.17</v>
      </c>
      <c r="F8020" s="430">
        <f t="shared" si="1127"/>
        <v>0.80393045618487646</v>
      </c>
      <c r="G8020" s="439">
        <f t="shared" si="1133"/>
        <v>80.17</v>
      </c>
      <c r="H8020" s="435">
        <f t="shared" si="1128"/>
        <v>0.80393045618487646</v>
      </c>
      <c r="I8020" s="577">
        <f t="shared" si="1133"/>
        <v>80.17</v>
      </c>
      <c r="J8020" s="573">
        <f t="shared" si="1129"/>
        <v>1.1586261519791556</v>
      </c>
    </row>
    <row r="8021" spans="1:10" x14ac:dyDescent="0.25">
      <c r="A8021">
        <f t="shared" si="1130"/>
        <v>0.80180001709502058</v>
      </c>
      <c r="B8021" s="2">
        <f t="shared" si="1125"/>
        <v>80.180000000004114</v>
      </c>
      <c r="C8021" s="428">
        <f t="shared" si="1131"/>
        <v>80.180000000000007</v>
      </c>
      <c r="D8021" s="425">
        <f t="shared" si="1126"/>
        <v>0.8018000170949795</v>
      </c>
      <c r="E8021" s="433">
        <f t="shared" si="1132"/>
        <v>80.180000000000007</v>
      </c>
      <c r="F8021" s="430">
        <f t="shared" si="1127"/>
        <v>0.80402949320932104</v>
      </c>
      <c r="G8021" s="439">
        <f t="shared" si="1133"/>
        <v>80.180000000000007</v>
      </c>
      <c r="H8021" s="435">
        <f t="shared" si="1128"/>
        <v>0.80402949320932104</v>
      </c>
      <c r="I8021" s="577">
        <f t="shared" si="1133"/>
        <v>80.180000000000007</v>
      </c>
      <c r="J8021" s="573">
        <f t="shared" si="1129"/>
        <v>1.1587134128060534</v>
      </c>
    </row>
    <row r="8022" spans="1:10" x14ac:dyDescent="0.25">
      <c r="A8022">
        <f t="shared" si="1130"/>
        <v>0.80190001706871039</v>
      </c>
      <c r="B8022" s="2">
        <f t="shared" si="1125"/>
        <v>80.190000000004119</v>
      </c>
      <c r="C8022" s="428">
        <f t="shared" si="1131"/>
        <v>80.19</v>
      </c>
      <c r="D8022" s="425">
        <f t="shared" si="1126"/>
        <v>0.8019000170686692</v>
      </c>
      <c r="E8022" s="433">
        <f t="shared" si="1132"/>
        <v>80.19</v>
      </c>
      <c r="F8022" s="430">
        <f t="shared" si="1127"/>
        <v>0.80412853068560464</v>
      </c>
      <c r="G8022" s="439">
        <f t="shared" si="1133"/>
        <v>80.19</v>
      </c>
      <c r="H8022" s="435">
        <f t="shared" si="1128"/>
        <v>0.80412853068560464</v>
      </c>
      <c r="I8022" s="577">
        <f t="shared" si="1133"/>
        <v>80.19</v>
      </c>
      <c r="J8022" s="573">
        <f t="shared" si="1129"/>
        <v>1.158800674542275</v>
      </c>
    </row>
    <row r="8023" spans="1:10" x14ac:dyDescent="0.25">
      <c r="A8023">
        <f t="shared" si="1130"/>
        <v>0.80200001704244228</v>
      </c>
      <c r="B8023" s="2">
        <f t="shared" si="1125"/>
        <v>80.200000000004124</v>
      </c>
      <c r="C8023" s="428">
        <f t="shared" si="1131"/>
        <v>80.2</v>
      </c>
      <c r="D8023" s="425">
        <f t="shared" si="1126"/>
        <v>0.80200001704240098</v>
      </c>
      <c r="E8023" s="433">
        <f t="shared" si="1132"/>
        <v>80.2</v>
      </c>
      <c r="F8023" s="430">
        <f t="shared" si="1127"/>
        <v>0.80422756861350086</v>
      </c>
      <c r="G8023" s="439">
        <f t="shared" si="1133"/>
        <v>80.2</v>
      </c>
      <c r="H8023" s="435">
        <f t="shared" si="1128"/>
        <v>0.80422756861350086</v>
      </c>
      <c r="I8023" s="577">
        <f t="shared" si="1133"/>
        <v>80.2</v>
      </c>
      <c r="J8023" s="573">
        <f t="shared" si="1129"/>
        <v>1.1588879371877232</v>
      </c>
    </row>
    <row r="8024" spans="1:10" x14ac:dyDescent="0.25">
      <c r="A8024">
        <f t="shared" si="1130"/>
        <v>0.80210001701621558</v>
      </c>
      <c r="B8024" s="2">
        <f t="shared" si="1125"/>
        <v>80.210000000004129</v>
      </c>
      <c r="C8024" s="428">
        <f t="shared" si="1131"/>
        <v>80.209999999999994</v>
      </c>
      <c r="D8024" s="425">
        <f t="shared" si="1126"/>
        <v>0.80210001701617417</v>
      </c>
      <c r="E8024" s="433">
        <f t="shared" si="1132"/>
        <v>80.209999999999994</v>
      </c>
      <c r="F8024" s="430">
        <f t="shared" si="1127"/>
        <v>0.80432660699278291</v>
      </c>
      <c r="G8024" s="439">
        <f t="shared" si="1133"/>
        <v>80.209999999999994</v>
      </c>
      <c r="H8024" s="435">
        <f t="shared" si="1128"/>
        <v>0.80432660699278291</v>
      </c>
      <c r="I8024" s="577">
        <f t="shared" si="1133"/>
        <v>80.209999999999994</v>
      </c>
      <c r="J8024" s="573">
        <f t="shared" si="1129"/>
        <v>1.1589752007423006</v>
      </c>
    </row>
    <row r="8025" spans="1:10" x14ac:dyDescent="0.25">
      <c r="A8025">
        <f t="shared" si="1130"/>
        <v>0.80220001699003063</v>
      </c>
      <c r="B8025" s="2">
        <f t="shared" si="1125"/>
        <v>80.220000000004134</v>
      </c>
      <c r="C8025" s="428">
        <f t="shared" si="1131"/>
        <v>80.22</v>
      </c>
      <c r="D8025" s="425">
        <f t="shared" si="1126"/>
        <v>0.80220001698998933</v>
      </c>
      <c r="E8025" s="433">
        <f t="shared" si="1132"/>
        <v>80.22</v>
      </c>
      <c r="F8025" s="430">
        <f t="shared" si="1127"/>
        <v>0.80442564582322484</v>
      </c>
      <c r="G8025" s="439">
        <f t="shared" si="1133"/>
        <v>80.22</v>
      </c>
      <c r="H8025" s="435">
        <f t="shared" si="1128"/>
        <v>0.80442564582322484</v>
      </c>
      <c r="I8025" s="577">
        <f t="shared" si="1133"/>
        <v>80.22</v>
      </c>
      <c r="J8025" s="573">
        <f t="shared" si="1129"/>
        <v>1.1590624652059096</v>
      </c>
    </row>
    <row r="8026" spans="1:10" x14ac:dyDescent="0.25">
      <c r="A8026">
        <f t="shared" si="1130"/>
        <v>0.80230001696388742</v>
      </c>
      <c r="B8026" s="2">
        <f t="shared" si="1125"/>
        <v>80.230000000004139</v>
      </c>
      <c r="C8026" s="428">
        <f t="shared" si="1131"/>
        <v>80.23</v>
      </c>
      <c r="D8026" s="425">
        <f t="shared" si="1126"/>
        <v>0.80230001696384612</v>
      </c>
      <c r="E8026" s="433">
        <f t="shared" si="1132"/>
        <v>80.23</v>
      </c>
      <c r="F8026" s="430">
        <f t="shared" si="1127"/>
        <v>0.80452468510459996</v>
      </c>
      <c r="G8026" s="439">
        <f t="shared" si="1133"/>
        <v>80.23</v>
      </c>
      <c r="H8026" s="435">
        <f t="shared" si="1128"/>
        <v>0.80452468510459996</v>
      </c>
      <c r="I8026" s="577">
        <f t="shared" si="1133"/>
        <v>80.23</v>
      </c>
      <c r="J8026" s="573">
        <f t="shared" si="1129"/>
        <v>1.1591497305784533</v>
      </c>
    </row>
    <row r="8027" spans="1:10" x14ac:dyDescent="0.25">
      <c r="A8027">
        <f t="shared" si="1130"/>
        <v>0.80240001693778562</v>
      </c>
      <c r="B8027" s="2">
        <f t="shared" si="1125"/>
        <v>80.240000000004144</v>
      </c>
      <c r="C8027" s="428">
        <f t="shared" si="1131"/>
        <v>80.239999999999995</v>
      </c>
      <c r="D8027" s="425">
        <f t="shared" si="1126"/>
        <v>0.8024000169377441</v>
      </c>
      <c r="E8027" s="433">
        <f t="shared" si="1132"/>
        <v>80.239999999999995</v>
      </c>
      <c r="F8027" s="430">
        <f t="shared" si="1127"/>
        <v>0.80462372483668232</v>
      </c>
      <c r="G8027" s="439">
        <f t="shared" si="1133"/>
        <v>80.239999999999995</v>
      </c>
      <c r="H8027" s="435">
        <f t="shared" si="1128"/>
        <v>0.80462372483668232</v>
      </c>
      <c r="I8027" s="577">
        <f t="shared" si="1133"/>
        <v>80.239999999999995</v>
      </c>
      <c r="J8027" s="573">
        <f t="shared" si="1129"/>
        <v>1.1592369968598344</v>
      </c>
    </row>
    <row r="8028" spans="1:10" x14ac:dyDescent="0.25">
      <c r="A8028">
        <f t="shared" si="1130"/>
        <v>0.80250001691172523</v>
      </c>
      <c r="B8028" s="2">
        <f t="shared" si="1125"/>
        <v>80.25000000000415</v>
      </c>
      <c r="C8028" s="428">
        <f t="shared" si="1131"/>
        <v>80.25</v>
      </c>
      <c r="D8028" s="425">
        <f t="shared" si="1126"/>
        <v>0.80250001691168371</v>
      </c>
      <c r="E8028" s="433">
        <f t="shared" si="1132"/>
        <v>80.25</v>
      </c>
      <c r="F8028" s="430">
        <f t="shared" si="1127"/>
        <v>0.804722765019246</v>
      </c>
      <c r="G8028" s="439">
        <f t="shared" si="1133"/>
        <v>80.25</v>
      </c>
      <c r="H8028" s="435">
        <f t="shared" si="1128"/>
        <v>0.804722765019246</v>
      </c>
      <c r="I8028" s="577">
        <f t="shared" si="1133"/>
        <v>80.25</v>
      </c>
      <c r="J8028" s="573">
        <f t="shared" si="1129"/>
        <v>1.1593242640499553</v>
      </c>
    </row>
    <row r="8029" spans="1:10" x14ac:dyDescent="0.25">
      <c r="A8029">
        <f t="shared" si="1130"/>
        <v>0.80260001688570637</v>
      </c>
      <c r="B8029" s="2">
        <f t="shared" si="1125"/>
        <v>80.260000000004155</v>
      </c>
      <c r="C8029" s="428">
        <f t="shared" si="1131"/>
        <v>80.260000000000005</v>
      </c>
      <c r="D8029" s="425">
        <f t="shared" si="1126"/>
        <v>0.80260001688566474</v>
      </c>
      <c r="E8029" s="433">
        <f t="shared" si="1132"/>
        <v>80.260000000000005</v>
      </c>
      <c r="F8029" s="430">
        <f t="shared" si="1127"/>
        <v>0.80482180565206496</v>
      </c>
      <c r="G8029" s="439">
        <f t="shared" si="1133"/>
        <v>80.260000000000005</v>
      </c>
      <c r="H8029" s="435">
        <f t="shared" si="1128"/>
        <v>0.80482180565206496</v>
      </c>
      <c r="I8029" s="577">
        <f t="shared" si="1133"/>
        <v>80.260000000000005</v>
      </c>
      <c r="J8029" s="573">
        <f t="shared" si="1129"/>
        <v>1.1594115321487193</v>
      </c>
    </row>
    <row r="8030" spans="1:10" x14ac:dyDescent="0.25">
      <c r="A8030">
        <f t="shared" si="1130"/>
        <v>0.80270001685972869</v>
      </c>
      <c r="B8030" s="2">
        <f t="shared" si="1125"/>
        <v>80.27000000000416</v>
      </c>
      <c r="C8030" s="428">
        <f t="shared" si="1131"/>
        <v>80.27</v>
      </c>
      <c r="D8030" s="425">
        <f t="shared" si="1126"/>
        <v>0.80270001685968706</v>
      </c>
      <c r="E8030" s="433">
        <f t="shared" si="1132"/>
        <v>80.27</v>
      </c>
      <c r="F8030" s="430">
        <f t="shared" si="1127"/>
        <v>0.80492084673491326</v>
      </c>
      <c r="G8030" s="439">
        <f t="shared" si="1133"/>
        <v>80.27</v>
      </c>
      <c r="H8030" s="435">
        <f t="shared" si="1128"/>
        <v>0.80492084673491326</v>
      </c>
      <c r="I8030" s="577">
        <f t="shared" si="1133"/>
        <v>80.27</v>
      </c>
      <c r="J8030" s="573">
        <f t="shared" si="1129"/>
        <v>1.1594988011560281</v>
      </c>
    </row>
    <row r="8031" spans="1:10" x14ac:dyDescent="0.25">
      <c r="A8031">
        <f t="shared" si="1130"/>
        <v>0.80280001683379232</v>
      </c>
      <c r="B8031" s="2">
        <f t="shared" si="1125"/>
        <v>80.280000000004165</v>
      </c>
      <c r="C8031" s="428">
        <f t="shared" si="1131"/>
        <v>80.28</v>
      </c>
      <c r="D8031" s="425">
        <f t="shared" si="1126"/>
        <v>0.8028000168337508</v>
      </c>
      <c r="E8031" s="433">
        <f t="shared" si="1132"/>
        <v>80.28</v>
      </c>
      <c r="F8031" s="430">
        <f t="shared" si="1127"/>
        <v>0.80501988826756576</v>
      </c>
      <c r="G8031" s="439">
        <f t="shared" si="1133"/>
        <v>80.28</v>
      </c>
      <c r="H8031" s="435">
        <f t="shared" si="1128"/>
        <v>0.80501988826756576</v>
      </c>
      <c r="I8031" s="577">
        <f t="shared" si="1133"/>
        <v>80.28</v>
      </c>
      <c r="J8031" s="573">
        <f t="shared" si="1129"/>
        <v>1.1595860710717854</v>
      </c>
    </row>
    <row r="8032" spans="1:10" x14ac:dyDescent="0.25">
      <c r="A8032">
        <f t="shared" si="1130"/>
        <v>0.80290001680789724</v>
      </c>
      <c r="B8032" s="2">
        <f t="shared" ref="B8032:B8095" si="1134">B8031+0.01</f>
        <v>80.29000000000417</v>
      </c>
      <c r="C8032" s="428">
        <f t="shared" si="1131"/>
        <v>80.290000000000006</v>
      </c>
      <c r="D8032" s="425">
        <f t="shared" si="1126"/>
        <v>0.8029000168078555</v>
      </c>
      <c r="E8032" s="433">
        <f t="shared" si="1132"/>
        <v>80.290000000000006</v>
      </c>
      <c r="F8032" s="430">
        <f t="shared" si="1127"/>
        <v>0.80511893024979653</v>
      </c>
      <c r="G8032" s="439">
        <f t="shared" si="1133"/>
        <v>80.290000000000006</v>
      </c>
      <c r="H8032" s="435">
        <f t="shared" si="1128"/>
        <v>0.80511893024979653</v>
      </c>
      <c r="I8032" s="577">
        <f t="shared" si="1133"/>
        <v>80.290000000000006</v>
      </c>
      <c r="J8032" s="573">
        <f t="shared" si="1129"/>
        <v>1.1596733418958936</v>
      </c>
    </row>
    <row r="8033" spans="1:10" x14ac:dyDescent="0.25">
      <c r="A8033">
        <f t="shared" si="1130"/>
        <v>0.80300001678204325</v>
      </c>
      <c r="B8033" s="2">
        <f t="shared" si="1134"/>
        <v>80.300000000004175</v>
      </c>
      <c r="C8033" s="428">
        <f t="shared" si="1131"/>
        <v>80.3</v>
      </c>
      <c r="D8033" s="425">
        <f t="shared" si="1126"/>
        <v>0.80300001678200128</v>
      </c>
      <c r="E8033" s="433">
        <f t="shared" si="1132"/>
        <v>80.3</v>
      </c>
      <c r="F8033" s="430">
        <f t="shared" si="1127"/>
        <v>0.80521797268137996</v>
      </c>
      <c r="G8033" s="439">
        <f t="shared" si="1133"/>
        <v>80.3</v>
      </c>
      <c r="H8033" s="435">
        <f t="shared" si="1128"/>
        <v>0.80521797268137996</v>
      </c>
      <c r="I8033" s="577">
        <f t="shared" si="1133"/>
        <v>80.3</v>
      </c>
      <c r="J8033" s="573">
        <f t="shared" si="1129"/>
        <v>1.1597606136282554</v>
      </c>
    </row>
    <row r="8034" spans="1:10" x14ac:dyDescent="0.25">
      <c r="A8034">
        <f t="shared" si="1130"/>
        <v>0.80310001675623011</v>
      </c>
      <c r="B8034" s="2">
        <f t="shared" si="1134"/>
        <v>80.31000000000418</v>
      </c>
      <c r="C8034" s="428">
        <f t="shared" si="1131"/>
        <v>80.31</v>
      </c>
      <c r="D8034" s="425">
        <f t="shared" si="1126"/>
        <v>0.80310001675618836</v>
      </c>
      <c r="E8034" s="433">
        <f t="shared" si="1132"/>
        <v>80.31</v>
      </c>
      <c r="F8034" s="430">
        <f t="shared" si="1127"/>
        <v>0.80531701556209134</v>
      </c>
      <c r="G8034" s="439">
        <f t="shared" si="1133"/>
        <v>80.31</v>
      </c>
      <c r="H8034" s="435">
        <f t="shared" si="1128"/>
        <v>0.80531701556209134</v>
      </c>
      <c r="I8034" s="577">
        <f t="shared" si="1133"/>
        <v>80.31</v>
      </c>
      <c r="J8034" s="573">
        <f t="shared" si="1129"/>
        <v>1.1598478862687738</v>
      </c>
    </row>
    <row r="8035" spans="1:10" x14ac:dyDescent="0.25">
      <c r="A8035">
        <f t="shared" si="1130"/>
        <v>0.80320001673045816</v>
      </c>
      <c r="B8035" s="2">
        <f t="shared" si="1134"/>
        <v>80.320000000004185</v>
      </c>
      <c r="C8035" s="428">
        <f t="shared" si="1131"/>
        <v>80.319999999999993</v>
      </c>
      <c r="D8035" s="425">
        <f t="shared" si="1126"/>
        <v>0.80320001673041619</v>
      </c>
      <c r="E8035" s="433">
        <f t="shared" si="1132"/>
        <v>80.319999999999993</v>
      </c>
      <c r="F8035" s="430">
        <f t="shared" si="1127"/>
        <v>0.80541605889170476</v>
      </c>
      <c r="G8035" s="439">
        <f t="shared" si="1133"/>
        <v>80.319999999999993</v>
      </c>
      <c r="H8035" s="435">
        <f t="shared" si="1128"/>
        <v>0.80541605889170476</v>
      </c>
      <c r="I8035" s="577">
        <f t="shared" si="1133"/>
        <v>80.319999999999993</v>
      </c>
      <c r="J8035" s="573">
        <f t="shared" si="1129"/>
        <v>1.1599351598173517</v>
      </c>
    </row>
    <row r="8036" spans="1:10" x14ac:dyDescent="0.25">
      <c r="A8036">
        <f t="shared" si="1130"/>
        <v>0.80330001670472717</v>
      </c>
      <c r="B8036" s="2">
        <f t="shared" si="1134"/>
        <v>80.33000000000419</v>
      </c>
      <c r="C8036" s="428">
        <f t="shared" si="1131"/>
        <v>80.33</v>
      </c>
      <c r="D8036" s="425">
        <f t="shared" si="1126"/>
        <v>0.80330001670468532</v>
      </c>
      <c r="E8036" s="433">
        <f t="shared" si="1132"/>
        <v>80.33</v>
      </c>
      <c r="F8036" s="430">
        <f t="shared" si="1127"/>
        <v>0.80551510266999593</v>
      </c>
      <c r="G8036" s="439">
        <f t="shared" si="1133"/>
        <v>80.33</v>
      </c>
      <c r="H8036" s="435">
        <f t="shared" si="1128"/>
        <v>0.80551510266999593</v>
      </c>
      <c r="I8036" s="577">
        <f t="shared" si="1133"/>
        <v>80.33</v>
      </c>
      <c r="J8036" s="573">
        <f t="shared" si="1129"/>
        <v>1.1600224342738916</v>
      </c>
    </row>
    <row r="8037" spans="1:10" x14ac:dyDescent="0.25">
      <c r="A8037">
        <f t="shared" si="1130"/>
        <v>0.80340001667903682</v>
      </c>
      <c r="B8037" s="2">
        <f t="shared" si="1134"/>
        <v>80.340000000004196</v>
      </c>
      <c r="C8037" s="428">
        <f t="shared" si="1131"/>
        <v>80.34</v>
      </c>
      <c r="D8037" s="425">
        <f t="shared" si="1126"/>
        <v>0.80340001667899497</v>
      </c>
      <c r="E8037" s="433">
        <f t="shared" si="1132"/>
        <v>80.34</v>
      </c>
      <c r="F8037" s="430">
        <f t="shared" si="1127"/>
        <v>0.80561414689673938</v>
      </c>
      <c r="G8037" s="439">
        <f t="shared" si="1133"/>
        <v>80.34</v>
      </c>
      <c r="H8037" s="435">
        <f t="shared" si="1128"/>
        <v>0.80561414689673938</v>
      </c>
      <c r="I8037" s="577">
        <f t="shared" si="1133"/>
        <v>80.34</v>
      </c>
      <c r="J8037" s="573">
        <f t="shared" si="1129"/>
        <v>1.1601097096382964</v>
      </c>
    </row>
    <row r="8038" spans="1:10" x14ac:dyDescent="0.25">
      <c r="A8038">
        <f t="shared" si="1130"/>
        <v>0.80350001665338744</v>
      </c>
      <c r="B8038" s="2">
        <f t="shared" si="1134"/>
        <v>80.350000000004201</v>
      </c>
      <c r="C8038" s="428">
        <f t="shared" si="1131"/>
        <v>80.349999999999994</v>
      </c>
      <c r="D8038" s="425">
        <f t="shared" si="1126"/>
        <v>0.80350001665334536</v>
      </c>
      <c r="E8038" s="433">
        <f t="shared" si="1132"/>
        <v>80.349999999999994</v>
      </c>
      <c r="F8038" s="430">
        <f t="shared" si="1127"/>
        <v>0.80571319157171017</v>
      </c>
      <c r="G8038" s="439">
        <f t="shared" si="1133"/>
        <v>80.349999999999994</v>
      </c>
      <c r="H8038" s="435">
        <f t="shared" si="1128"/>
        <v>0.80571319157171017</v>
      </c>
      <c r="I8038" s="577">
        <f t="shared" si="1133"/>
        <v>80.349999999999994</v>
      </c>
      <c r="J8038" s="573">
        <f t="shared" si="1129"/>
        <v>1.1601969859104688</v>
      </c>
    </row>
    <row r="8039" spans="1:10" x14ac:dyDescent="0.25">
      <c r="A8039">
        <f t="shared" si="1130"/>
        <v>0.8036000166277788</v>
      </c>
      <c r="B8039" s="2">
        <f t="shared" si="1134"/>
        <v>80.360000000004206</v>
      </c>
      <c r="C8039" s="428">
        <f t="shared" si="1131"/>
        <v>80.36</v>
      </c>
      <c r="D8039" s="425">
        <f t="shared" si="1126"/>
        <v>0.80360001662773672</v>
      </c>
      <c r="E8039" s="433">
        <f t="shared" si="1132"/>
        <v>80.36</v>
      </c>
      <c r="F8039" s="430">
        <f t="shared" si="1127"/>
        <v>0.80581223669468416</v>
      </c>
      <c r="G8039" s="439">
        <f t="shared" si="1133"/>
        <v>80.36</v>
      </c>
      <c r="H8039" s="435">
        <f t="shared" si="1128"/>
        <v>0.80581223669468416</v>
      </c>
      <c r="I8039" s="577">
        <f t="shared" si="1133"/>
        <v>80.36</v>
      </c>
      <c r="J8039" s="573">
        <f t="shared" si="1129"/>
        <v>1.1602842630903125</v>
      </c>
    </row>
    <row r="8040" spans="1:10" x14ac:dyDescent="0.25">
      <c r="A8040">
        <f t="shared" si="1130"/>
        <v>0.80370001660221069</v>
      </c>
      <c r="B8040" s="2">
        <f t="shared" si="1134"/>
        <v>80.370000000004211</v>
      </c>
      <c r="C8040" s="428">
        <f t="shared" si="1131"/>
        <v>80.37</v>
      </c>
      <c r="D8040" s="425">
        <f t="shared" si="1126"/>
        <v>0.80370001660216872</v>
      </c>
      <c r="E8040" s="433">
        <f t="shared" si="1132"/>
        <v>80.37</v>
      </c>
      <c r="F8040" s="430">
        <f t="shared" si="1127"/>
        <v>0.80591128226543607</v>
      </c>
      <c r="G8040" s="439">
        <f t="shared" si="1133"/>
        <v>80.37</v>
      </c>
      <c r="H8040" s="435">
        <f t="shared" si="1128"/>
        <v>0.80591128226543607</v>
      </c>
      <c r="I8040" s="577">
        <f t="shared" si="1133"/>
        <v>80.37</v>
      </c>
      <c r="J8040" s="573">
        <f t="shared" si="1129"/>
        <v>1.1603715411777296</v>
      </c>
    </row>
    <row r="8041" spans="1:10" x14ac:dyDescent="0.25">
      <c r="A8041">
        <f t="shared" si="1130"/>
        <v>0.8038000165766831</v>
      </c>
      <c r="B8041" s="2">
        <f t="shared" si="1134"/>
        <v>80.380000000004216</v>
      </c>
      <c r="C8041" s="428">
        <f t="shared" si="1131"/>
        <v>80.38</v>
      </c>
      <c r="D8041" s="425">
        <f t="shared" si="1126"/>
        <v>0.80380001657664091</v>
      </c>
      <c r="E8041" s="433">
        <f t="shared" si="1132"/>
        <v>80.38</v>
      </c>
      <c r="F8041" s="430">
        <f t="shared" si="1127"/>
        <v>0.80601032828374197</v>
      </c>
      <c r="G8041" s="439">
        <f t="shared" si="1133"/>
        <v>80.38</v>
      </c>
      <c r="H8041" s="435">
        <f t="shared" si="1128"/>
        <v>0.80601032828374197</v>
      </c>
      <c r="I8041" s="577">
        <f t="shared" si="1133"/>
        <v>80.38</v>
      </c>
      <c r="J8041" s="573">
        <f t="shared" si="1129"/>
        <v>1.1604588201726229</v>
      </c>
    </row>
    <row r="8042" spans="1:10" x14ac:dyDescent="0.25">
      <c r="A8042">
        <f t="shared" si="1130"/>
        <v>0.80390001655119625</v>
      </c>
      <c r="B8042" s="2">
        <f t="shared" si="1134"/>
        <v>80.390000000004221</v>
      </c>
      <c r="C8042" s="428">
        <f t="shared" si="1131"/>
        <v>80.39</v>
      </c>
      <c r="D8042" s="425">
        <f t="shared" si="1126"/>
        <v>0.80390001655115406</v>
      </c>
      <c r="E8042" s="433">
        <f t="shared" si="1132"/>
        <v>80.39</v>
      </c>
      <c r="F8042" s="430">
        <f t="shared" si="1127"/>
        <v>0.80610937474937738</v>
      </c>
      <c r="G8042" s="439">
        <f t="shared" si="1133"/>
        <v>80.39</v>
      </c>
      <c r="H8042" s="435">
        <f t="shared" si="1128"/>
        <v>0.80610937474937738</v>
      </c>
      <c r="I8042" s="577">
        <f t="shared" si="1133"/>
        <v>80.39</v>
      </c>
      <c r="J8042" s="573">
        <f t="shared" si="1129"/>
        <v>1.1605461000748958</v>
      </c>
    </row>
    <row r="8043" spans="1:10" x14ac:dyDescent="0.25">
      <c r="A8043">
        <f t="shared" si="1130"/>
        <v>0.80400001652574971</v>
      </c>
      <c r="B8043" s="2">
        <f t="shared" si="1134"/>
        <v>80.400000000004226</v>
      </c>
      <c r="C8043" s="428">
        <f t="shared" si="1131"/>
        <v>80.400000000000006</v>
      </c>
      <c r="D8043" s="425">
        <f t="shared" si="1126"/>
        <v>0.80400001652570752</v>
      </c>
      <c r="E8043" s="433">
        <f t="shared" si="1132"/>
        <v>80.400000000000006</v>
      </c>
      <c r="F8043" s="430">
        <f t="shared" si="1127"/>
        <v>0.80620842166211781</v>
      </c>
      <c r="G8043" s="439">
        <f t="shared" si="1133"/>
        <v>80.400000000000006</v>
      </c>
      <c r="H8043" s="435">
        <f t="shared" si="1128"/>
        <v>0.80620842166211781</v>
      </c>
      <c r="I8043" s="577">
        <f t="shared" si="1133"/>
        <v>80.400000000000006</v>
      </c>
      <c r="J8043" s="573">
        <f t="shared" si="1129"/>
        <v>1.1606333808844507</v>
      </c>
    </row>
    <row r="8044" spans="1:10" x14ac:dyDescent="0.25">
      <c r="A8044">
        <f t="shared" si="1130"/>
        <v>0.80410001650034368</v>
      </c>
      <c r="B8044" s="2">
        <f t="shared" si="1134"/>
        <v>80.410000000004231</v>
      </c>
      <c r="C8044" s="428">
        <f t="shared" si="1131"/>
        <v>80.41</v>
      </c>
      <c r="D8044" s="425">
        <f t="shared" si="1126"/>
        <v>0.80410001650030138</v>
      </c>
      <c r="E8044" s="433">
        <f t="shared" si="1132"/>
        <v>80.41</v>
      </c>
      <c r="F8044" s="430">
        <f t="shared" si="1127"/>
        <v>0.80630746902173933</v>
      </c>
      <c r="G8044" s="439">
        <f t="shared" si="1133"/>
        <v>80.41</v>
      </c>
      <c r="H8044" s="435">
        <f t="shared" si="1128"/>
        <v>0.80630746902173933</v>
      </c>
      <c r="I8044" s="577">
        <f t="shared" si="1133"/>
        <v>80.41</v>
      </c>
      <c r="J8044" s="573">
        <f t="shared" si="1129"/>
        <v>1.160720662601191</v>
      </c>
    </row>
    <row r="8045" spans="1:10" x14ac:dyDescent="0.25">
      <c r="A8045">
        <f t="shared" si="1130"/>
        <v>0.80420001647497774</v>
      </c>
      <c r="B8045" s="2">
        <f t="shared" si="1134"/>
        <v>80.420000000004237</v>
      </c>
      <c r="C8045" s="428">
        <f t="shared" si="1131"/>
        <v>80.42</v>
      </c>
      <c r="D8045" s="425">
        <f t="shared" si="1126"/>
        <v>0.80420001647493555</v>
      </c>
      <c r="E8045" s="433">
        <f t="shared" si="1132"/>
        <v>80.42</v>
      </c>
      <c r="F8045" s="430">
        <f t="shared" si="1127"/>
        <v>0.80640651682801789</v>
      </c>
      <c r="G8045" s="439">
        <f t="shared" si="1133"/>
        <v>80.42</v>
      </c>
      <c r="H8045" s="435">
        <f t="shared" si="1128"/>
        <v>0.80640651682801789</v>
      </c>
      <c r="I8045" s="577">
        <f t="shared" si="1133"/>
        <v>80.42</v>
      </c>
      <c r="J8045" s="573">
        <f t="shared" si="1129"/>
        <v>1.1608079452250197</v>
      </c>
    </row>
    <row r="8046" spans="1:10" x14ac:dyDescent="0.25">
      <c r="A8046">
        <f t="shared" si="1130"/>
        <v>0.80430001644965232</v>
      </c>
      <c r="B8046" s="2">
        <f t="shared" si="1134"/>
        <v>80.430000000004242</v>
      </c>
      <c r="C8046" s="428">
        <f t="shared" si="1131"/>
        <v>80.430000000000007</v>
      </c>
      <c r="D8046" s="425">
        <f t="shared" si="1126"/>
        <v>0.80430001644961002</v>
      </c>
      <c r="E8046" s="433">
        <f t="shared" si="1132"/>
        <v>80.430000000000007</v>
      </c>
      <c r="F8046" s="430">
        <f t="shared" si="1127"/>
        <v>0.80650556508072968</v>
      </c>
      <c r="G8046" s="439">
        <f t="shared" si="1133"/>
        <v>80.430000000000007</v>
      </c>
      <c r="H8046" s="435">
        <f t="shared" si="1128"/>
        <v>0.80650556508072968</v>
      </c>
      <c r="I8046" s="577">
        <f t="shared" si="1133"/>
        <v>80.430000000000007</v>
      </c>
      <c r="J8046" s="573">
        <f t="shared" si="1129"/>
        <v>1.1608952287558394</v>
      </c>
    </row>
    <row r="8047" spans="1:10" x14ac:dyDescent="0.25">
      <c r="A8047">
        <f t="shared" si="1130"/>
        <v>0.80440001642436698</v>
      </c>
      <c r="B8047" s="2">
        <f t="shared" si="1134"/>
        <v>80.440000000004247</v>
      </c>
      <c r="C8047" s="428">
        <f t="shared" si="1131"/>
        <v>80.44</v>
      </c>
      <c r="D8047" s="425">
        <f t="shared" si="1126"/>
        <v>0.80440001642432446</v>
      </c>
      <c r="E8047" s="433">
        <f t="shared" si="1132"/>
        <v>80.44</v>
      </c>
      <c r="F8047" s="430">
        <f t="shared" si="1127"/>
        <v>0.80660461377965076</v>
      </c>
      <c r="G8047" s="439">
        <f t="shared" si="1133"/>
        <v>80.44</v>
      </c>
      <c r="H8047" s="435">
        <f t="shared" si="1128"/>
        <v>0.80660461377965076</v>
      </c>
      <c r="I8047" s="577">
        <f t="shared" si="1133"/>
        <v>80.44</v>
      </c>
      <c r="J8047" s="573">
        <f t="shared" si="1129"/>
        <v>1.1609825131935529</v>
      </c>
    </row>
    <row r="8048" spans="1:10" x14ac:dyDescent="0.25">
      <c r="A8048">
        <f t="shared" si="1130"/>
        <v>0.80450001639912194</v>
      </c>
      <c r="B8048" s="2">
        <f t="shared" si="1134"/>
        <v>80.450000000004252</v>
      </c>
      <c r="C8048" s="428">
        <f t="shared" si="1131"/>
        <v>80.45</v>
      </c>
      <c r="D8048" s="425">
        <f t="shared" si="1126"/>
        <v>0.80450001639907931</v>
      </c>
      <c r="E8048" s="433">
        <f t="shared" si="1132"/>
        <v>80.45</v>
      </c>
      <c r="F8048" s="430">
        <f t="shared" si="1127"/>
        <v>0.80670366292455775</v>
      </c>
      <c r="G8048" s="439">
        <f t="shared" si="1133"/>
        <v>80.45</v>
      </c>
      <c r="H8048" s="435">
        <f t="shared" si="1128"/>
        <v>0.80670366292455775</v>
      </c>
      <c r="I8048" s="577">
        <f t="shared" si="1133"/>
        <v>80.45</v>
      </c>
      <c r="J8048" s="573">
        <f t="shared" si="1129"/>
        <v>1.1610697985380638</v>
      </c>
    </row>
    <row r="8049" spans="1:10" x14ac:dyDescent="0.25">
      <c r="A8049">
        <f t="shared" si="1130"/>
        <v>0.80460001637391665</v>
      </c>
      <c r="B8049" s="2">
        <f t="shared" si="1134"/>
        <v>80.460000000004257</v>
      </c>
      <c r="C8049" s="428">
        <f t="shared" si="1131"/>
        <v>80.459999999999994</v>
      </c>
      <c r="D8049" s="425">
        <f t="shared" si="1126"/>
        <v>0.80460001637387391</v>
      </c>
      <c r="E8049" s="433">
        <f t="shared" si="1132"/>
        <v>80.459999999999994</v>
      </c>
      <c r="F8049" s="430">
        <f t="shared" si="1127"/>
        <v>0.80680271251522673</v>
      </c>
      <c r="G8049" s="439">
        <f t="shared" si="1133"/>
        <v>80.459999999999994</v>
      </c>
      <c r="H8049" s="435">
        <f t="shared" si="1128"/>
        <v>0.80680271251522673</v>
      </c>
      <c r="I8049" s="577">
        <f t="shared" si="1133"/>
        <v>80.459999999999994</v>
      </c>
      <c r="J8049" s="573">
        <f t="shared" si="1129"/>
        <v>1.1611570847892747</v>
      </c>
    </row>
    <row r="8050" spans="1:10" x14ac:dyDescent="0.25">
      <c r="A8050">
        <f t="shared" si="1130"/>
        <v>0.80470001634875143</v>
      </c>
      <c r="B8050" s="2">
        <f t="shared" si="1134"/>
        <v>80.470000000004262</v>
      </c>
      <c r="C8050" s="428">
        <f t="shared" si="1131"/>
        <v>80.47</v>
      </c>
      <c r="D8050" s="425">
        <f t="shared" si="1126"/>
        <v>0.80470001634870891</v>
      </c>
      <c r="E8050" s="433">
        <f t="shared" si="1132"/>
        <v>80.47</v>
      </c>
      <c r="F8050" s="430">
        <f t="shared" si="1127"/>
        <v>0.80690176255143475</v>
      </c>
      <c r="G8050" s="439">
        <f t="shared" si="1133"/>
        <v>80.47</v>
      </c>
      <c r="H8050" s="435">
        <f t="shared" si="1128"/>
        <v>0.80690176255143475</v>
      </c>
      <c r="I8050" s="577">
        <f t="shared" si="1133"/>
        <v>80.47</v>
      </c>
      <c r="J8050" s="573">
        <f t="shared" si="1129"/>
        <v>1.1612443719470888</v>
      </c>
    </row>
    <row r="8051" spans="1:10" x14ac:dyDescent="0.25">
      <c r="A8051">
        <f t="shared" si="1130"/>
        <v>0.8048000163236263</v>
      </c>
      <c r="B8051" s="2">
        <f t="shared" si="1134"/>
        <v>80.480000000004267</v>
      </c>
      <c r="C8051" s="428">
        <f t="shared" si="1131"/>
        <v>80.48</v>
      </c>
      <c r="D8051" s="425">
        <f t="shared" si="1126"/>
        <v>0.80480001632358367</v>
      </c>
      <c r="E8051" s="433">
        <f t="shared" si="1132"/>
        <v>80.48</v>
      </c>
      <c r="F8051" s="430">
        <f t="shared" si="1127"/>
        <v>0.80700081303295834</v>
      </c>
      <c r="G8051" s="439">
        <f t="shared" si="1133"/>
        <v>80.48</v>
      </c>
      <c r="H8051" s="435">
        <f t="shared" si="1128"/>
        <v>0.80700081303295834</v>
      </c>
      <c r="I8051" s="577">
        <f t="shared" si="1133"/>
        <v>80.48</v>
      </c>
      <c r="J8051" s="573">
        <f t="shared" si="1129"/>
        <v>1.161331660011409</v>
      </c>
    </row>
    <row r="8052" spans="1:10" x14ac:dyDescent="0.25">
      <c r="A8052">
        <f t="shared" si="1130"/>
        <v>0.80490001629854091</v>
      </c>
      <c r="B8052" s="2">
        <f t="shared" si="1134"/>
        <v>80.490000000004272</v>
      </c>
      <c r="C8052" s="428">
        <f t="shared" si="1131"/>
        <v>80.489999999999995</v>
      </c>
      <c r="D8052" s="425">
        <f t="shared" si="1126"/>
        <v>0.80490001629849806</v>
      </c>
      <c r="E8052" s="433">
        <f t="shared" si="1132"/>
        <v>80.489999999999995</v>
      </c>
      <c r="F8052" s="430">
        <f t="shared" si="1127"/>
        <v>0.80709986395957389</v>
      </c>
      <c r="G8052" s="439">
        <f t="shared" si="1133"/>
        <v>80.489999999999995</v>
      </c>
      <c r="H8052" s="435">
        <f t="shared" si="1128"/>
        <v>0.80709986395957389</v>
      </c>
      <c r="I8052" s="577">
        <f t="shared" si="1133"/>
        <v>80.489999999999995</v>
      </c>
      <c r="J8052" s="573">
        <f t="shared" si="1129"/>
        <v>1.1614189489821383</v>
      </c>
    </row>
    <row r="8053" spans="1:10" x14ac:dyDescent="0.25">
      <c r="A8053">
        <f t="shared" si="1130"/>
        <v>0.80500001627349538</v>
      </c>
      <c r="B8053" s="2">
        <f t="shared" si="1134"/>
        <v>80.500000000004277</v>
      </c>
      <c r="C8053" s="428">
        <f t="shared" si="1131"/>
        <v>80.5</v>
      </c>
      <c r="D8053" s="425">
        <f t="shared" si="1126"/>
        <v>0.80500001627345252</v>
      </c>
      <c r="E8053" s="433">
        <f t="shared" si="1132"/>
        <v>80.5</v>
      </c>
      <c r="F8053" s="430">
        <f t="shared" si="1127"/>
        <v>0.80719891533105903</v>
      </c>
      <c r="G8053" s="439">
        <f t="shared" si="1133"/>
        <v>80.5</v>
      </c>
      <c r="H8053" s="435">
        <f t="shared" si="1128"/>
        <v>0.80719891533105903</v>
      </c>
      <c r="I8053" s="577">
        <f t="shared" si="1133"/>
        <v>80.5</v>
      </c>
      <c r="J8053" s="573">
        <f t="shared" si="1129"/>
        <v>1.1615062388591799</v>
      </c>
    </row>
    <row r="8054" spans="1:10" x14ac:dyDescent="0.25">
      <c r="A8054">
        <f t="shared" si="1130"/>
        <v>0.80510001624848948</v>
      </c>
      <c r="B8054" s="2">
        <f t="shared" si="1134"/>
        <v>80.510000000004283</v>
      </c>
      <c r="C8054" s="428">
        <f t="shared" si="1131"/>
        <v>80.510000000000005</v>
      </c>
      <c r="D8054" s="425">
        <f t="shared" si="1126"/>
        <v>0.80510001624844663</v>
      </c>
      <c r="E8054" s="433">
        <f t="shared" si="1132"/>
        <v>80.510000000000005</v>
      </c>
      <c r="F8054" s="430">
        <f t="shared" si="1127"/>
        <v>0.80729796714719038</v>
      </c>
      <c r="G8054" s="439">
        <f t="shared" si="1133"/>
        <v>80.510000000000005</v>
      </c>
      <c r="H8054" s="435">
        <f t="shared" si="1128"/>
        <v>0.80729796714719038</v>
      </c>
      <c r="I8054" s="577">
        <f t="shared" si="1133"/>
        <v>80.510000000000005</v>
      </c>
      <c r="J8054" s="573">
        <f t="shared" si="1129"/>
        <v>1.1615935296424371</v>
      </c>
    </row>
    <row r="8055" spans="1:10" x14ac:dyDescent="0.25">
      <c r="A8055">
        <f t="shared" si="1130"/>
        <v>0.80520001622352333</v>
      </c>
      <c r="B8055" s="2">
        <f t="shared" si="1134"/>
        <v>80.520000000004288</v>
      </c>
      <c r="C8055" s="428">
        <f t="shared" si="1131"/>
        <v>80.52</v>
      </c>
      <c r="D8055" s="425">
        <f t="shared" si="1126"/>
        <v>0.80520001622348036</v>
      </c>
      <c r="E8055" s="433">
        <f t="shared" si="1132"/>
        <v>80.52</v>
      </c>
      <c r="F8055" s="430">
        <f t="shared" si="1127"/>
        <v>0.80739701940774522</v>
      </c>
      <c r="G8055" s="439">
        <f t="shared" si="1133"/>
        <v>80.52</v>
      </c>
      <c r="H8055" s="435">
        <f t="shared" si="1128"/>
        <v>0.80739701940774522</v>
      </c>
      <c r="I8055" s="577">
        <f t="shared" si="1133"/>
        <v>80.52</v>
      </c>
      <c r="J8055" s="573">
        <f t="shared" si="1129"/>
        <v>1.1616808213318124</v>
      </c>
    </row>
    <row r="8056" spans="1:10" x14ac:dyDescent="0.25">
      <c r="A8056">
        <f t="shared" si="1130"/>
        <v>0.8053000161985967</v>
      </c>
      <c r="B8056" s="2">
        <f t="shared" si="1134"/>
        <v>80.530000000004293</v>
      </c>
      <c r="C8056" s="428">
        <f t="shared" si="1131"/>
        <v>80.53</v>
      </c>
      <c r="D8056" s="425">
        <f t="shared" si="1126"/>
        <v>0.80530001619855374</v>
      </c>
      <c r="E8056" s="433">
        <f t="shared" si="1132"/>
        <v>80.53</v>
      </c>
      <c r="F8056" s="430">
        <f t="shared" si="1127"/>
        <v>0.80749607211250085</v>
      </c>
      <c r="G8056" s="439">
        <f t="shared" si="1133"/>
        <v>80.53</v>
      </c>
      <c r="H8056" s="435">
        <f t="shared" si="1128"/>
        <v>0.80749607211250085</v>
      </c>
      <c r="I8056" s="577">
        <f t="shared" si="1133"/>
        <v>80.53</v>
      </c>
      <c r="J8056" s="573">
        <f t="shared" si="1129"/>
        <v>1.1617681139272091</v>
      </c>
    </row>
    <row r="8057" spans="1:10" x14ac:dyDescent="0.25">
      <c r="A8057">
        <f t="shared" si="1130"/>
        <v>0.80540001617370971</v>
      </c>
      <c r="B8057" s="2">
        <f t="shared" si="1134"/>
        <v>80.540000000004298</v>
      </c>
      <c r="C8057" s="428">
        <f t="shared" si="1131"/>
        <v>80.540000000000006</v>
      </c>
      <c r="D8057" s="425">
        <f t="shared" si="1126"/>
        <v>0.80540001617366674</v>
      </c>
      <c r="E8057" s="433">
        <f t="shared" si="1132"/>
        <v>80.540000000000006</v>
      </c>
      <c r="F8057" s="430">
        <f t="shared" si="1127"/>
        <v>0.80759512526123467</v>
      </c>
      <c r="G8057" s="439">
        <f t="shared" si="1133"/>
        <v>80.540000000000006</v>
      </c>
      <c r="H8057" s="435">
        <f t="shared" si="1128"/>
        <v>0.80759512526123467</v>
      </c>
      <c r="I8057" s="577">
        <f t="shared" si="1133"/>
        <v>80.540000000000006</v>
      </c>
      <c r="J8057" s="573">
        <f t="shared" si="1129"/>
        <v>1.1618554074285306</v>
      </c>
    </row>
    <row r="8058" spans="1:10" x14ac:dyDescent="0.25">
      <c r="A8058">
        <f t="shared" si="1130"/>
        <v>0.80550001614886213</v>
      </c>
      <c r="B8058" s="2">
        <f t="shared" si="1134"/>
        <v>80.550000000004303</v>
      </c>
      <c r="C8058" s="428">
        <f t="shared" si="1131"/>
        <v>80.55</v>
      </c>
      <c r="D8058" s="425">
        <f t="shared" si="1126"/>
        <v>0.80550001614881916</v>
      </c>
      <c r="E8058" s="433">
        <f t="shared" si="1132"/>
        <v>80.55</v>
      </c>
      <c r="F8058" s="430">
        <f t="shared" si="1127"/>
        <v>0.80769417885372419</v>
      </c>
      <c r="G8058" s="439">
        <f t="shared" si="1133"/>
        <v>80.55</v>
      </c>
      <c r="H8058" s="435">
        <f t="shared" si="1128"/>
        <v>0.80769417885372419</v>
      </c>
      <c r="I8058" s="577">
        <f t="shared" si="1133"/>
        <v>80.55</v>
      </c>
      <c r="J8058" s="573">
        <f t="shared" si="1129"/>
        <v>1.16194270183568</v>
      </c>
    </row>
    <row r="8059" spans="1:10" x14ac:dyDescent="0.25">
      <c r="A8059">
        <f t="shared" si="1130"/>
        <v>0.80560001612405396</v>
      </c>
      <c r="B8059" s="2">
        <f t="shared" si="1134"/>
        <v>80.560000000004308</v>
      </c>
      <c r="C8059" s="428">
        <f t="shared" si="1131"/>
        <v>80.56</v>
      </c>
      <c r="D8059" s="425">
        <f t="shared" si="1126"/>
        <v>0.805600016124011</v>
      </c>
      <c r="E8059" s="433">
        <f t="shared" si="1132"/>
        <v>80.56</v>
      </c>
      <c r="F8059" s="430">
        <f t="shared" si="1127"/>
        <v>0.80779323288974703</v>
      </c>
      <c r="G8059" s="439">
        <f t="shared" si="1133"/>
        <v>80.56</v>
      </c>
      <c r="H8059" s="435">
        <f t="shared" si="1128"/>
        <v>0.80779323288974703</v>
      </c>
      <c r="I8059" s="577">
        <f t="shared" si="1133"/>
        <v>80.56</v>
      </c>
      <c r="J8059" s="573">
        <f t="shared" si="1129"/>
        <v>1.1620299971485599</v>
      </c>
    </row>
    <row r="8060" spans="1:10" x14ac:dyDescent="0.25">
      <c r="A8060">
        <f t="shared" si="1130"/>
        <v>0.80570001609928521</v>
      </c>
      <c r="B8060" s="2">
        <f t="shared" si="1134"/>
        <v>80.570000000004313</v>
      </c>
      <c r="C8060" s="428">
        <f t="shared" si="1131"/>
        <v>80.569999999999993</v>
      </c>
      <c r="D8060" s="425">
        <f t="shared" si="1126"/>
        <v>0.80570001609924191</v>
      </c>
      <c r="E8060" s="433">
        <f t="shared" si="1132"/>
        <v>80.569999999999993</v>
      </c>
      <c r="F8060" s="430">
        <f t="shared" si="1127"/>
        <v>0.80789228736908092</v>
      </c>
      <c r="G8060" s="439">
        <f t="shared" si="1133"/>
        <v>80.569999999999993</v>
      </c>
      <c r="H8060" s="435">
        <f t="shared" si="1128"/>
        <v>0.80789228736908092</v>
      </c>
      <c r="I8060" s="577">
        <f t="shared" si="1133"/>
        <v>80.569999999999993</v>
      </c>
      <c r="J8060" s="573">
        <f t="shared" si="1129"/>
        <v>1.162117293367074</v>
      </c>
    </row>
    <row r="8061" spans="1:10" x14ac:dyDescent="0.25">
      <c r="A8061">
        <f t="shared" si="1130"/>
        <v>0.80580001607455576</v>
      </c>
      <c r="B8061" s="2">
        <f t="shared" si="1134"/>
        <v>80.580000000004318</v>
      </c>
      <c r="C8061" s="428">
        <f t="shared" si="1131"/>
        <v>80.58</v>
      </c>
      <c r="D8061" s="425">
        <f t="shared" si="1126"/>
        <v>0.80580001607451246</v>
      </c>
      <c r="E8061" s="433">
        <f t="shared" si="1132"/>
        <v>80.58</v>
      </c>
      <c r="F8061" s="430">
        <f t="shared" si="1127"/>
        <v>0.80799134229150393</v>
      </c>
      <c r="G8061" s="439">
        <f t="shared" si="1133"/>
        <v>80.58</v>
      </c>
      <c r="H8061" s="435">
        <f t="shared" si="1128"/>
        <v>0.80799134229150393</v>
      </c>
      <c r="I8061" s="577">
        <f t="shared" si="1133"/>
        <v>80.58</v>
      </c>
      <c r="J8061" s="573">
        <f t="shared" si="1129"/>
        <v>1.1622045904911258</v>
      </c>
    </row>
    <row r="8062" spans="1:10" x14ac:dyDescent="0.25">
      <c r="A8062">
        <f t="shared" si="1130"/>
        <v>0.80590001604986539</v>
      </c>
      <c r="B8062" s="2">
        <f t="shared" si="1134"/>
        <v>80.590000000004324</v>
      </c>
      <c r="C8062" s="428">
        <f t="shared" si="1131"/>
        <v>80.59</v>
      </c>
      <c r="D8062" s="425">
        <f t="shared" si="1126"/>
        <v>0.8059000160498222</v>
      </c>
      <c r="E8062" s="433">
        <f t="shared" si="1132"/>
        <v>80.59</v>
      </c>
      <c r="F8062" s="430">
        <f t="shared" si="1127"/>
        <v>0.80809039765679369</v>
      </c>
      <c r="G8062" s="439">
        <f t="shared" si="1133"/>
        <v>80.59</v>
      </c>
      <c r="H8062" s="435">
        <f t="shared" si="1128"/>
        <v>0.80809039765679369</v>
      </c>
      <c r="I8062" s="577">
        <f t="shared" si="1133"/>
        <v>80.59</v>
      </c>
      <c r="J8062" s="573">
        <f t="shared" si="1129"/>
        <v>1.1622918885206173</v>
      </c>
    </row>
    <row r="8063" spans="1:10" x14ac:dyDescent="0.25">
      <c r="A8063">
        <f t="shared" si="1130"/>
        <v>0.80600001602521432</v>
      </c>
      <c r="B8063" s="2">
        <f t="shared" si="1134"/>
        <v>80.600000000004329</v>
      </c>
      <c r="C8063" s="428">
        <f t="shared" si="1131"/>
        <v>80.599999999999994</v>
      </c>
      <c r="D8063" s="425">
        <f t="shared" si="1126"/>
        <v>0.80600001602517091</v>
      </c>
      <c r="E8063" s="433">
        <f t="shared" si="1132"/>
        <v>80.599999999999994</v>
      </c>
      <c r="F8063" s="430">
        <f t="shared" si="1127"/>
        <v>0.8081894534647287</v>
      </c>
      <c r="G8063" s="439">
        <f t="shared" si="1133"/>
        <v>80.599999999999994</v>
      </c>
      <c r="H8063" s="435">
        <f t="shared" si="1128"/>
        <v>0.8081894534647287</v>
      </c>
      <c r="I8063" s="577">
        <f t="shared" si="1133"/>
        <v>80.599999999999994</v>
      </c>
      <c r="J8063" s="573">
        <f t="shared" si="1129"/>
        <v>1.1623791874554525</v>
      </c>
    </row>
    <row r="8064" spans="1:10" x14ac:dyDescent="0.25">
      <c r="A8064">
        <f t="shared" si="1130"/>
        <v>0.80610001600060222</v>
      </c>
      <c r="B8064" s="2">
        <f t="shared" si="1134"/>
        <v>80.610000000004334</v>
      </c>
      <c r="C8064" s="428">
        <f t="shared" si="1131"/>
        <v>80.61</v>
      </c>
      <c r="D8064" s="425">
        <f t="shared" si="1126"/>
        <v>0.80610001600055881</v>
      </c>
      <c r="E8064" s="433">
        <f t="shared" si="1132"/>
        <v>80.61</v>
      </c>
      <c r="F8064" s="430">
        <f t="shared" si="1127"/>
        <v>0.80828850971508703</v>
      </c>
      <c r="G8064" s="439">
        <f t="shared" si="1133"/>
        <v>80.61</v>
      </c>
      <c r="H8064" s="435">
        <f t="shared" si="1128"/>
        <v>0.80828850971508703</v>
      </c>
      <c r="I8064" s="577">
        <f t="shared" si="1133"/>
        <v>80.61</v>
      </c>
      <c r="J8064" s="573">
        <f t="shared" si="1129"/>
        <v>1.1624664872955348</v>
      </c>
    </row>
    <row r="8065" spans="1:10" x14ac:dyDescent="0.25">
      <c r="A8065">
        <f t="shared" si="1130"/>
        <v>0.80620001597602919</v>
      </c>
      <c r="B8065" s="2">
        <f t="shared" si="1134"/>
        <v>80.620000000004339</v>
      </c>
      <c r="C8065" s="428">
        <f t="shared" si="1131"/>
        <v>80.62</v>
      </c>
      <c r="D8065" s="425">
        <f t="shared" si="1126"/>
        <v>0.80620001597598578</v>
      </c>
      <c r="E8065" s="433">
        <f t="shared" si="1132"/>
        <v>80.62</v>
      </c>
      <c r="F8065" s="430">
        <f t="shared" si="1127"/>
        <v>0.80838756640764697</v>
      </c>
      <c r="G8065" s="439">
        <f t="shared" si="1133"/>
        <v>80.62</v>
      </c>
      <c r="H8065" s="435">
        <f t="shared" si="1128"/>
        <v>0.80838756640764697</v>
      </c>
      <c r="I8065" s="577">
        <f t="shared" si="1133"/>
        <v>80.62</v>
      </c>
      <c r="J8065" s="573">
        <f t="shared" si="1129"/>
        <v>1.1625537880407668</v>
      </c>
    </row>
    <row r="8066" spans="1:10" x14ac:dyDescent="0.25">
      <c r="A8066">
        <f t="shared" si="1130"/>
        <v>0.80630001595149492</v>
      </c>
      <c r="B8066" s="2">
        <f t="shared" si="1134"/>
        <v>80.630000000004344</v>
      </c>
      <c r="C8066" s="428">
        <f t="shared" si="1131"/>
        <v>80.63</v>
      </c>
      <c r="D8066" s="425">
        <f t="shared" si="1126"/>
        <v>0.80630001595145162</v>
      </c>
      <c r="E8066" s="433">
        <f t="shared" si="1132"/>
        <v>80.63</v>
      </c>
      <c r="F8066" s="430">
        <f t="shared" si="1127"/>
        <v>0.80848662354218703</v>
      </c>
      <c r="G8066" s="439">
        <f t="shared" si="1133"/>
        <v>80.63</v>
      </c>
      <c r="H8066" s="435">
        <f t="shared" si="1128"/>
        <v>0.80848662354218703</v>
      </c>
      <c r="I8066" s="577">
        <f t="shared" si="1133"/>
        <v>80.63</v>
      </c>
      <c r="J8066" s="573">
        <f t="shared" si="1129"/>
        <v>1.1626410896910524</v>
      </c>
    </row>
    <row r="8067" spans="1:10" x14ac:dyDescent="0.25">
      <c r="A8067">
        <f t="shared" si="1130"/>
        <v>0.80640001592699972</v>
      </c>
      <c r="B8067" s="2">
        <f t="shared" si="1134"/>
        <v>80.640000000004349</v>
      </c>
      <c r="C8067" s="428">
        <f t="shared" si="1131"/>
        <v>80.64</v>
      </c>
      <c r="D8067" s="425">
        <f t="shared" ref="D8067:D8130" si="1135">(((1+C8067/100)^D$2)*C8067/100)/(((1+C8067/100)^D$2)-1)</f>
        <v>0.80640001592695643</v>
      </c>
      <c r="E8067" s="433">
        <f t="shared" si="1132"/>
        <v>80.64</v>
      </c>
      <c r="F8067" s="430">
        <f t="shared" ref="F8067:F8130" si="1136">(((1+E8067/100)^F$2)*E8067/100)/(((1+E8067/100)^F$2)-1)</f>
        <v>0.80858568111848583</v>
      </c>
      <c r="G8067" s="439">
        <f t="shared" si="1133"/>
        <v>80.64</v>
      </c>
      <c r="H8067" s="435">
        <f t="shared" ref="H8067:H8130" si="1137">(((1+G8067/100)^H$2)*G8067/100)/(((1+G8067/100)^H$2)-1)</f>
        <v>0.80858568111848583</v>
      </c>
      <c r="I8067" s="577">
        <f t="shared" si="1133"/>
        <v>80.64</v>
      </c>
      <c r="J8067" s="573">
        <f t="shared" ref="J8067:J8130" si="1138">(((1+I8067/100)^J$2)*I8067/100)/(((1+I8067/100)^J$2)-1)</f>
        <v>1.1627283922462941</v>
      </c>
    </row>
    <row r="8068" spans="1:10" x14ac:dyDescent="0.25">
      <c r="A8068">
        <f t="shared" si="1130"/>
        <v>0.8065000159025435</v>
      </c>
      <c r="B8068" s="2">
        <f t="shared" si="1134"/>
        <v>80.650000000004354</v>
      </c>
      <c r="C8068" s="428">
        <f t="shared" si="1131"/>
        <v>80.650000000000006</v>
      </c>
      <c r="D8068" s="425">
        <f t="shared" si="1135"/>
        <v>0.80650001590249998</v>
      </c>
      <c r="E8068" s="433">
        <f t="shared" si="1132"/>
        <v>80.650000000000006</v>
      </c>
      <c r="F8068" s="430">
        <f t="shared" si="1136"/>
        <v>0.80868473913632188</v>
      </c>
      <c r="G8068" s="439">
        <f t="shared" si="1133"/>
        <v>80.650000000000006</v>
      </c>
      <c r="H8068" s="435">
        <f t="shared" si="1137"/>
        <v>0.80868473913632188</v>
      </c>
      <c r="I8068" s="577">
        <f t="shared" si="1133"/>
        <v>80.650000000000006</v>
      </c>
      <c r="J8068" s="573">
        <f t="shared" si="1138"/>
        <v>1.1628156957063958</v>
      </c>
    </row>
    <row r="8069" spans="1:10" x14ac:dyDescent="0.25">
      <c r="A8069">
        <f t="shared" ref="A8069:A8132" si="1139">(((1+B8069/100)^A$2)*B8069/100)/(((1+B8069/100)^A$2)-1)</f>
        <v>0.80660001587812602</v>
      </c>
      <c r="B8069" s="2">
        <f t="shared" si="1134"/>
        <v>80.660000000004359</v>
      </c>
      <c r="C8069" s="428">
        <f t="shared" si="1131"/>
        <v>80.66</v>
      </c>
      <c r="D8069" s="425">
        <f t="shared" si="1135"/>
        <v>0.80660001587808228</v>
      </c>
      <c r="E8069" s="433">
        <f t="shared" si="1132"/>
        <v>80.66</v>
      </c>
      <c r="F8069" s="430">
        <f t="shared" si="1136"/>
        <v>0.80878379759547414</v>
      </c>
      <c r="G8069" s="439">
        <f t="shared" si="1133"/>
        <v>80.66</v>
      </c>
      <c r="H8069" s="435">
        <f t="shared" si="1137"/>
        <v>0.80878379759547414</v>
      </c>
      <c r="I8069" s="577">
        <f t="shared" si="1133"/>
        <v>80.66</v>
      </c>
      <c r="J8069" s="573">
        <f t="shared" si="1138"/>
        <v>1.1629030000712606</v>
      </c>
    </row>
    <row r="8070" spans="1:10" x14ac:dyDescent="0.25">
      <c r="A8070">
        <f t="shared" si="1139"/>
        <v>0.80670001585374707</v>
      </c>
      <c r="B8070" s="2">
        <f t="shared" si="1134"/>
        <v>80.670000000004364</v>
      </c>
      <c r="C8070" s="428">
        <f t="shared" ref="C8070:C8133" si="1140">ROUND(C8069+0.01,2)</f>
        <v>80.67</v>
      </c>
      <c r="D8070" s="425">
        <f t="shared" si="1135"/>
        <v>0.80670001585370343</v>
      </c>
      <c r="E8070" s="433">
        <f t="shared" ref="E8070:E8133" si="1141">ROUND(E8069+0.01,2)</f>
        <v>80.67</v>
      </c>
      <c r="F8070" s="430">
        <f t="shared" si="1136"/>
        <v>0.80888285649572145</v>
      </c>
      <c r="G8070" s="439">
        <f t="shared" ref="G8070:I8133" si="1142">ROUND(G8069+0.01,2)</f>
        <v>80.67</v>
      </c>
      <c r="H8070" s="435">
        <f t="shared" si="1137"/>
        <v>0.80888285649572145</v>
      </c>
      <c r="I8070" s="577">
        <f t="shared" si="1142"/>
        <v>80.67</v>
      </c>
      <c r="J8070" s="573">
        <f t="shared" si="1138"/>
        <v>1.1629903053407917</v>
      </c>
    </row>
    <row r="8071" spans="1:10" x14ac:dyDescent="0.25">
      <c r="A8071">
        <f t="shared" si="1139"/>
        <v>0.80680001582940675</v>
      </c>
      <c r="B8071" s="2">
        <f t="shared" si="1134"/>
        <v>80.68000000000437</v>
      </c>
      <c r="C8071" s="428">
        <f t="shared" si="1140"/>
        <v>80.680000000000007</v>
      </c>
      <c r="D8071" s="425">
        <f t="shared" si="1135"/>
        <v>0.80680001582936323</v>
      </c>
      <c r="E8071" s="433">
        <f t="shared" si="1141"/>
        <v>80.680000000000007</v>
      </c>
      <c r="F8071" s="430">
        <f t="shared" si="1136"/>
        <v>0.80898191583684298</v>
      </c>
      <c r="G8071" s="439">
        <f t="shared" si="1142"/>
        <v>80.680000000000007</v>
      </c>
      <c r="H8071" s="435">
        <f t="shared" si="1137"/>
        <v>0.80898191583684298</v>
      </c>
      <c r="I8071" s="577">
        <f t="shared" si="1142"/>
        <v>80.680000000000007</v>
      </c>
      <c r="J8071" s="573">
        <f t="shared" si="1138"/>
        <v>1.1630776115148926</v>
      </c>
    </row>
    <row r="8072" spans="1:10" x14ac:dyDescent="0.25">
      <c r="A8072">
        <f t="shared" si="1139"/>
        <v>0.80690001580510518</v>
      </c>
      <c r="B8072" s="2">
        <f t="shared" si="1134"/>
        <v>80.690000000004375</v>
      </c>
      <c r="C8072" s="428">
        <f t="shared" si="1140"/>
        <v>80.69</v>
      </c>
      <c r="D8072" s="425">
        <f t="shared" si="1135"/>
        <v>0.80690001580506132</v>
      </c>
      <c r="E8072" s="433">
        <f t="shared" si="1141"/>
        <v>80.69</v>
      </c>
      <c r="F8072" s="430">
        <f t="shared" si="1136"/>
        <v>0.8090809756186178</v>
      </c>
      <c r="G8072" s="439">
        <f t="shared" si="1142"/>
        <v>80.69</v>
      </c>
      <c r="H8072" s="435">
        <f t="shared" si="1137"/>
        <v>0.8090809756186178</v>
      </c>
      <c r="I8072" s="577">
        <f t="shared" si="1142"/>
        <v>80.69</v>
      </c>
      <c r="J8072" s="573">
        <f t="shared" si="1138"/>
        <v>1.163164918593466</v>
      </c>
    </row>
    <row r="8073" spans="1:10" x14ac:dyDescent="0.25">
      <c r="A8073">
        <f t="shared" si="1139"/>
        <v>0.80700001578084202</v>
      </c>
      <c r="B8073" s="2">
        <f t="shared" si="1134"/>
        <v>80.70000000000438</v>
      </c>
      <c r="C8073" s="428">
        <f t="shared" si="1140"/>
        <v>80.7</v>
      </c>
      <c r="D8073" s="425">
        <f t="shared" si="1135"/>
        <v>0.80700001578079827</v>
      </c>
      <c r="E8073" s="433">
        <f t="shared" si="1141"/>
        <v>80.7</v>
      </c>
      <c r="F8073" s="430">
        <f t="shared" si="1136"/>
        <v>0.80918003584082521</v>
      </c>
      <c r="G8073" s="439">
        <f t="shared" si="1142"/>
        <v>80.7</v>
      </c>
      <c r="H8073" s="435">
        <f t="shared" si="1137"/>
        <v>0.80918003584082521</v>
      </c>
      <c r="I8073" s="577">
        <f t="shared" si="1142"/>
        <v>80.7</v>
      </c>
      <c r="J8073" s="573">
        <f t="shared" si="1138"/>
        <v>1.163252226576416</v>
      </c>
    </row>
    <row r="8074" spans="1:10" x14ac:dyDescent="0.25">
      <c r="A8074">
        <f t="shared" si="1139"/>
        <v>0.80710001575661727</v>
      </c>
      <c r="B8074" s="2">
        <f t="shared" si="1134"/>
        <v>80.710000000004385</v>
      </c>
      <c r="C8074" s="428">
        <f t="shared" si="1140"/>
        <v>80.709999999999994</v>
      </c>
      <c r="D8074" s="425">
        <f t="shared" si="1135"/>
        <v>0.80710001575657331</v>
      </c>
      <c r="E8074" s="433">
        <f t="shared" si="1141"/>
        <v>80.709999999999994</v>
      </c>
      <c r="F8074" s="430">
        <f t="shared" si="1136"/>
        <v>0.80927909650324437</v>
      </c>
      <c r="G8074" s="439">
        <f t="shared" si="1142"/>
        <v>80.709999999999994</v>
      </c>
      <c r="H8074" s="435">
        <f t="shared" si="1137"/>
        <v>0.80927909650324437</v>
      </c>
      <c r="I8074" s="577">
        <f t="shared" si="1142"/>
        <v>80.709999999999994</v>
      </c>
      <c r="J8074" s="573">
        <f t="shared" si="1138"/>
        <v>1.1633395354636458</v>
      </c>
    </row>
    <row r="8075" spans="1:10" x14ac:dyDescent="0.25">
      <c r="A8075">
        <f t="shared" si="1139"/>
        <v>0.80720001573243094</v>
      </c>
      <c r="B8075" s="2">
        <f t="shared" si="1134"/>
        <v>80.72000000000439</v>
      </c>
      <c r="C8075" s="428">
        <f t="shared" si="1140"/>
        <v>80.72</v>
      </c>
      <c r="D8075" s="425">
        <f t="shared" si="1135"/>
        <v>0.80720001573238709</v>
      </c>
      <c r="E8075" s="433">
        <f t="shared" si="1141"/>
        <v>80.72</v>
      </c>
      <c r="F8075" s="430">
        <f t="shared" si="1136"/>
        <v>0.80937815760565535</v>
      </c>
      <c r="G8075" s="439">
        <f t="shared" si="1142"/>
        <v>80.72</v>
      </c>
      <c r="H8075" s="435">
        <f t="shared" si="1137"/>
        <v>0.80937815760565535</v>
      </c>
      <c r="I8075" s="577">
        <f t="shared" si="1142"/>
        <v>80.72</v>
      </c>
      <c r="J8075" s="573">
        <f t="shared" si="1138"/>
        <v>1.1634268452550585</v>
      </c>
    </row>
    <row r="8076" spans="1:10" x14ac:dyDescent="0.25">
      <c r="A8076">
        <f t="shared" si="1139"/>
        <v>0.80730001570828303</v>
      </c>
      <c r="B8076" s="2">
        <f t="shared" si="1134"/>
        <v>80.730000000004395</v>
      </c>
      <c r="C8076" s="428">
        <f t="shared" si="1140"/>
        <v>80.73</v>
      </c>
      <c r="D8076" s="425">
        <f t="shared" si="1135"/>
        <v>0.80730001570823917</v>
      </c>
      <c r="E8076" s="433">
        <f t="shared" si="1141"/>
        <v>80.73</v>
      </c>
      <c r="F8076" s="430">
        <f t="shared" si="1136"/>
        <v>0.80947721914783732</v>
      </c>
      <c r="G8076" s="439">
        <f t="shared" si="1142"/>
        <v>80.73</v>
      </c>
      <c r="H8076" s="435">
        <f t="shared" si="1137"/>
        <v>0.80947721914783732</v>
      </c>
      <c r="I8076" s="577">
        <f t="shared" si="1142"/>
        <v>80.73</v>
      </c>
      <c r="J8076" s="573">
        <f t="shared" si="1138"/>
        <v>1.1635141559505575</v>
      </c>
    </row>
    <row r="8077" spans="1:10" x14ac:dyDescent="0.25">
      <c r="A8077">
        <f t="shared" si="1139"/>
        <v>0.80740001568417341</v>
      </c>
      <c r="B8077" s="2">
        <f t="shared" si="1134"/>
        <v>80.7400000000044</v>
      </c>
      <c r="C8077" s="428">
        <f t="shared" si="1140"/>
        <v>80.739999999999995</v>
      </c>
      <c r="D8077" s="425">
        <f t="shared" si="1135"/>
        <v>0.80740001568412922</v>
      </c>
      <c r="E8077" s="433">
        <f t="shared" si="1141"/>
        <v>80.739999999999995</v>
      </c>
      <c r="F8077" s="430">
        <f t="shared" si="1136"/>
        <v>0.80957628112956992</v>
      </c>
      <c r="G8077" s="439">
        <f t="shared" si="1142"/>
        <v>80.739999999999995</v>
      </c>
      <c r="H8077" s="435">
        <f t="shared" si="1137"/>
        <v>0.80957628112956992</v>
      </c>
      <c r="I8077" s="577">
        <f t="shared" si="1142"/>
        <v>80.739999999999995</v>
      </c>
      <c r="J8077" s="573">
        <f t="shared" si="1138"/>
        <v>1.1636014675500463</v>
      </c>
    </row>
    <row r="8078" spans="1:10" x14ac:dyDescent="0.25">
      <c r="A8078">
        <f t="shared" si="1139"/>
        <v>0.80750001566010188</v>
      </c>
      <c r="B8078" s="2">
        <f t="shared" si="1134"/>
        <v>80.750000000004405</v>
      </c>
      <c r="C8078" s="428">
        <f t="shared" si="1140"/>
        <v>80.75</v>
      </c>
      <c r="D8078" s="425">
        <f t="shared" si="1135"/>
        <v>0.8075000156600578</v>
      </c>
      <c r="E8078" s="433">
        <f t="shared" si="1141"/>
        <v>80.75</v>
      </c>
      <c r="F8078" s="430">
        <f t="shared" si="1136"/>
        <v>0.80967534355063342</v>
      </c>
      <c r="G8078" s="439">
        <f t="shared" si="1142"/>
        <v>80.75</v>
      </c>
      <c r="H8078" s="435">
        <f t="shared" si="1137"/>
        <v>0.80967534355063342</v>
      </c>
      <c r="I8078" s="577">
        <f t="shared" si="1142"/>
        <v>80.75</v>
      </c>
      <c r="J8078" s="573">
        <f t="shared" si="1138"/>
        <v>1.1636887800534284</v>
      </c>
    </row>
    <row r="8079" spans="1:10" x14ac:dyDescent="0.25">
      <c r="A8079">
        <f t="shared" si="1139"/>
        <v>0.80760001563606842</v>
      </c>
      <c r="B8079" s="2">
        <f t="shared" si="1134"/>
        <v>80.76000000000441</v>
      </c>
      <c r="C8079" s="428">
        <f t="shared" si="1140"/>
        <v>80.760000000000005</v>
      </c>
      <c r="D8079" s="425">
        <f t="shared" si="1135"/>
        <v>0.80760001563602435</v>
      </c>
      <c r="E8079" s="433">
        <f t="shared" si="1141"/>
        <v>80.760000000000005</v>
      </c>
      <c r="F8079" s="430">
        <f t="shared" si="1136"/>
        <v>0.80977440641080745</v>
      </c>
      <c r="G8079" s="439">
        <f t="shared" si="1142"/>
        <v>80.760000000000005</v>
      </c>
      <c r="H8079" s="435">
        <f t="shared" si="1137"/>
        <v>0.80977440641080745</v>
      </c>
      <c r="I8079" s="577">
        <f t="shared" si="1142"/>
        <v>80.760000000000005</v>
      </c>
      <c r="J8079" s="573">
        <f t="shared" si="1138"/>
        <v>1.163776093460607</v>
      </c>
    </row>
    <row r="8080" spans="1:10" x14ac:dyDescent="0.25">
      <c r="A8080">
        <f t="shared" si="1139"/>
        <v>0.80770001561207327</v>
      </c>
      <c r="B8080" s="2">
        <f t="shared" si="1134"/>
        <v>80.770000000004416</v>
      </c>
      <c r="C8080" s="428">
        <f t="shared" si="1140"/>
        <v>80.77</v>
      </c>
      <c r="D8080" s="425">
        <f t="shared" si="1135"/>
        <v>0.80770001561202898</v>
      </c>
      <c r="E8080" s="433">
        <f t="shared" si="1141"/>
        <v>80.77</v>
      </c>
      <c r="F8080" s="430">
        <f t="shared" si="1136"/>
        <v>0.80987346970987217</v>
      </c>
      <c r="G8080" s="439">
        <f t="shared" si="1142"/>
        <v>80.77</v>
      </c>
      <c r="H8080" s="435">
        <f t="shared" si="1137"/>
        <v>0.80987346970987217</v>
      </c>
      <c r="I8080" s="577">
        <f t="shared" si="1142"/>
        <v>80.77</v>
      </c>
      <c r="J8080" s="573">
        <f t="shared" si="1138"/>
        <v>1.1638634077714853</v>
      </c>
    </row>
    <row r="8081" spans="1:10" x14ac:dyDescent="0.25">
      <c r="A8081">
        <f t="shared" si="1139"/>
        <v>0.80780001558811587</v>
      </c>
      <c r="B8081" s="2">
        <f t="shared" si="1134"/>
        <v>80.780000000004421</v>
      </c>
      <c r="C8081" s="428">
        <f t="shared" si="1140"/>
        <v>80.78</v>
      </c>
      <c r="D8081" s="425">
        <f t="shared" si="1135"/>
        <v>0.8078000155880718</v>
      </c>
      <c r="E8081" s="433">
        <f t="shared" si="1141"/>
        <v>80.78</v>
      </c>
      <c r="F8081" s="430">
        <f t="shared" si="1136"/>
        <v>0.80997253344760789</v>
      </c>
      <c r="G8081" s="439">
        <f t="shared" si="1142"/>
        <v>80.78</v>
      </c>
      <c r="H8081" s="435">
        <f t="shared" si="1137"/>
        <v>0.80997253344760789</v>
      </c>
      <c r="I8081" s="577">
        <f t="shared" si="1142"/>
        <v>80.78</v>
      </c>
      <c r="J8081" s="573">
        <f t="shared" si="1138"/>
        <v>1.1639507229859678</v>
      </c>
    </row>
    <row r="8082" spans="1:10" x14ac:dyDescent="0.25">
      <c r="A8082">
        <f t="shared" si="1139"/>
        <v>0.80790001556419655</v>
      </c>
      <c r="B8082" s="2">
        <f t="shared" si="1134"/>
        <v>80.790000000004426</v>
      </c>
      <c r="C8082" s="428">
        <f t="shared" si="1140"/>
        <v>80.790000000000006</v>
      </c>
      <c r="D8082" s="425">
        <f t="shared" si="1135"/>
        <v>0.80790001556415236</v>
      </c>
      <c r="E8082" s="433">
        <f t="shared" si="1141"/>
        <v>80.790000000000006</v>
      </c>
      <c r="F8082" s="430">
        <f t="shared" si="1136"/>
        <v>0.81007159762379499</v>
      </c>
      <c r="G8082" s="439">
        <f t="shared" si="1142"/>
        <v>80.790000000000006</v>
      </c>
      <c r="H8082" s="435">
        <f t="shared" si="1137"/>
        <v>0.81007159762379499</v>
      </c>
      <c r="I8082" s="577">
        <f t="shared" si="1142"/>
        <v>80.790000000000006</v>
      </c>
      <c r="J8082" s="573">
        <f t="shared" si="1138"/>
        <v>1.1640380391039566</v>
      </c>
    </row>
    <row r="8083" spans="1:10" x14ac:dyDescent="0.25">
      <c r="A8083">
        <f t="shared" si="1139"/>
        <v>0.8080000155403152</v>
      </c>
      <c r="B8083" s="2">
        <f t="shared" si="1134"/>
        <v>80.800000000004431</v>
      </c>
      <c r="C8083" s="428">
        <f t="shared" si="1140"/>
        <v>80.8</v>
      </c>
      <c r="D8083" s="425">
        <f t="shared" si="1135"/>
        <v>0.80800001554027079</v>
      </c>
      <c r="E8083" s="433">
        <f t="shared" si="1141"/>
        <v>80.8</v>
      </c>
      <c r="F8083" s="430">
        <f t="shared" si="1136"/>
        <v>0.81017066223821355</v>
      </c>
      <c r="G8083" s="439">
        <f t="shared" si="1142"/>
        <v>80.8</v>
      </c>
      <c r="H8083" s="435">
        <f t="shared" si="1137"/>
        <v>0.81017066223821355</v>
      </c>
      <c r="I8083" s="577">
        <f t="shared" si="1142"/>
        <v>80.8</v>
      </c>
      <c r="J8083" s="573">
        <f t="shared" si="1138"/>
        <v>1.1641253561253562</v>
      </c>
    </row>
    <row r="8084" spans="1:10" x14ac:dyDescent="0.25">
      <c r="A8084">
        <f t="shared" si="1139"/>
        <v>0.80810001551647159</v>
      </c>
      <c r="B8084" s="2">
        <f t="shared" si="1134"/>
        <v>80.810000000004436</v>
      </c>
      <c r="C8084" s="428">
        <f t="shared" si="1140"/>
        <v>80.81</v>
      </c>
      <c r="D8084" s="425">
        <f t="shared" si="1135"/>
        <v>0.80810001551642718</v>
      </c>
      <c r="E8084" s="433">
        <f t="shared" si="1141"/>
        <v>80.81</v>
      </c>
      <c r="F8084" s="430">
        <f t="shared" si="1136"/>
        <v>0.81026972729064439</v>
      </c>
      <c r="G8084" s="439">
        <f t="shared" si="1142"/>
        <v>80.81</v>
      </c>
      <c r="H8084" s="435">
        <f t="shared" si="1137"/>
        <v>0.81026972729064439</v>
      </c>
      <c r="I8084" s="577">
        <f t="shared" si="1142"/>
        <v>80.81</v>
      </c>
      <c r="J8084" s="573">
        <f t="shared" si="1138"/>
        <v>1.1642126740500696</v>
      </c>
    </row>
    <row r="8085" spans="1:10" x14ac:dyDescent="0.25">
      <c r="A8085">
        <f t="shared" si="1139"/>
        <v>0.80820001549266574</v>
      </c>
      <c r="B8085" s="2">
        <f t="shared" si="1134"/>
        <v>80.820000000004441</v>
      </c>
      <c r="C8085" s="428">
        <f t="shared" si="1140"/>
        <v>80.819999999999993</v>
      </c>
      <c r="D8085" s="425">
        <f t="shared" si="1135"/>
        <v>0.80820001549262133</v>
      </c>
      <c r="E8085" s="433">
        <f t="shared" si="1141"/>
        <v>80.819999999999993</v>
      </c>
      <c r="F8085" s="430">
        <f t="shared" si="1136"/>
        <v>0.81036879278086815</v>
      </c>
      <c r="G8085" s="439">
        <f t="shared" si="1142"/>
        <v>80.819999999999993</v>
      </c>
      <c r="H8085" s="435">
        <f t="shared" si="1137"/>
        <v>0.81036879278086815</v>
      </c>
      <c r="I8085" s="577">
        <f t="shared" si="1142"/>
        <v>80.819999999999993</v>
      </c>
      <c r="J8085" s="573">
        <f t="shared" si="1138"/>
        <v>1.164299992878</v>
      </c>
    </row>
    <row r="8086" spans="1:10" x14ac:dyDescent="0.25">
      <c r="A8086">
        <f t="shared" si="1139"/>
        <v>0.80830001546889763</v>
      </c>
      <c r="B8086" s="2">
        <f t="shared" si="1134"/>
        <v>80.830000000004446</v>
      </c>
      <c r="C8086" s="428">
        <f t="shared" si="1140"/>
        <v>80.83</v>
      </c>
      <c r="D8086" s="425">
        <f t="shared" si="1135"/>
        <v>0.80830001546885333</v>
      </c>
      <c r="E8086" s="433">
        <f t="shared" si="1141"/>
        <v>80.83</v>
      </c>
      <c r="F8086" s="430">
        <f t="shared" si="1136"/>
        <v>0.81046785870866567</v>
      </c>
      <c r="G8086" s="439">
        <f t="shared" si="1142"/>
        <v>80.83</v>
      </c>
      <c r="H8086" s="435">
        <f t="shared" si="1137"/>
        <v>0.81046785870866567</v>
      </c>
      <c r="I8086" s="577">
        <f t="shared" si="1142"/>
        <v>80.83</v>
      </c>
      <c r="J8086" s="573">
        <f t="shared" si="1138"/>
        <v>1.1643873126090516</v>
      </c>
    </row>
    <row r="8087" spans="1:10" x14ac:dyDescent="0.25">
      <c r="A8087">
        <f t="shared" si="1139"/>
        <v>0.80840001544516715</v>
      </c>
      <c r="B8087" s="2">
        <f t="shared" si="1134"/>
        <v>80.840000000004451</v>
      </c>
      <c r="C8087" s="428">
        <f t="shared" si="1140"/>
        <v>80.84</v>
      </c>
      <c r="D8087" s="425">
        <f t="shared" si="1135"/>
        <v>0.80840001544512263</v>
      </c>
      <c r="E8087" s="433">
        <f t="shared" si="1141"/>
        <v>80.84</v>
      </c>
      <c r="F8087" s="430">
        <f t="shared" si="1136"/>
        <v>0.81056692507381756</v>
      </c>
      <c r="G8087" s="439">
        <f t="shared" si="1142"/>
        <v>80.84</v>
      </c>
      <c r="H8087" s="435">
        <f t="shared" si="1137"/>
        <v>0.81056692507381756</v>
      </c>
      <c r="I8087" s="577">
        <f t="shared" si="1142"/>
        <v>80.84</v>
      </c>
      <c r="J8087" s="573">
        <f t="shared" si="1138"/>
        <v>1.1644746332431277</v>
      </c>
    </row>
    <row r="8088" spans="1:10" x14ac:dyDescent="0.25">
      <c r="A8088">
        <f t="shared" si="1139"/>
        <v>0.80850001542147432</v>
      </c>
      <c r="B8088" s="2">
        <f t="shared" si="1134"/>
        <v>80.850000000004457</v>
      </c>
      <c r="C8088" s="428">
        <f t="shared" si="1140"/>
        <v>80.849999999999994</v>
      </c>
      <c r="D8088" s="425">
        <f t="shared" si="1135"/>
        <v>0.80850001542142957</v>
      </c>
      <c r="E8088" s="433">
        <f t="shared" si="1141"/>
        <v>80.849999999999994</v>
      </c>
      <c r="F8088" s="430">
        <f t="shared" si="1136"/>
        <v>0.81066599187610511</v>
      </c>
      <c r="G8088" s="439">
        <f t="shared" si="1142"/>
        <v>80.849999999999994</v>
      </c>
      <c r="H8088" s="435">
        <f t="shared" si="1137"/>
        <v>0.81066599187610511</v>
      </c>
      <c r="I8088" s="577">
        <f t="shared" si="1142"/>
        <v>80.849999999999994</v>
      </c>
      <c r="J8088" s="573">
        <f t="shared" si="1138"/>
        <v>1.1645619547801316</v>
      </c>
    </row>
    <row r="8089" spans="1:10" x14ac:dyDescent="0.25">
      <c r="A8089">
        <f t="shared" si="1139"/>
        <v>0.80860001539781889</v>
      </c>
      <c r="B8089" s="2">
        <f t="shared" si="1134"/>
        <v>80.860000000004462</v>
      </c>
      <c r="C8089" s="428">
        <f t="shared" si="1140"/>
        <v>80.86</v>
      </c>
      <c r="D8089" s="425">
        <f t="shared" si="1135"/>
        <v>0.80860001539777426</v>
      </c>
      <c r="E8089" s="433">
        <f t="shared" si="1141"/>
        <v>80.86</v>
      </c>
      <c r="F8089" s="430">
        <f t="shared" si="1136"/>
        <v>0.81076505911530938</v>
      </c>
      <c r="G8089" s="439">
        <f t="shared" si="1142"/>
        <v>80.86</v>
      </c>
      <c r="H8089" s="435">
        <f t="shared" si="1137"/>
        <v>0.81076505911530938</v>
      </c>
      <c r="I8089" s="577">
        <f t="shared" si="1142"/>
        <v>80.86</v>
      </c>
      <c r="J8089" s="573">
        <f t="shared" si="1138"/>
        <v>1.1646492772199672</v>
      </c>
    </row>
    <row r="8090" spans="1:10" x14ac:dyDescent="0.25">
      <c r="A8090">
        <f t="shared" si="1139"/>
        <v>0.80870001537420111</v>
      </c>
      <c r="B8090" s="2">
        <f t="shared" si="1134"/>
        <v>80.870000000004467</v>
      </c>
      <c r="C8090" s="428">
        <f t="shared" si="1140"/>
        <v>80.87</v>
      </c>
      <c r="D8090" s="425">
        <f t="shared" si="1135"/>
        <v>0.80870001537415648</v>
      </c>
      <c r="E8090" s="433">
        <f t="shared" si="1141"/>
        <v>80.87</v>
      </c>
      <c r="F8090" s="430">
        <f t="shared" si="1136"/>
        <v>0.81086412679121156</v>
      </c>
      <c r="G8090" s="439">
        <f t="shared" si="1142"/>
        <v>80.87</v>
      </c>
      <c r="H8090" s="435">
        <f t="shared" si="1137"/>
        <v>0.81086412679121156</v>
      </c>
      <c r="I8090" s="577">
        <f t="shared" si="1142"/>
        <v>80.87</v>
      </c>
      <c r="J8090" s="573">
        <f t="shared" si="1138"/>
        <v>1.1647366005625379</v>
      </c>
    </row>
    <row r="8091" spans="1:10" x14ac:dyDescent="0.25">
      <c r="A8091">
        <f t="shared" si="1139"/>
        <v>0.80880001535062052</v>
      </c>
      <c r="B8091" s="2">
        <f t="shared" si="1134"/>
        <v>80.880000000004472</v>
      </c>
      <c r="C8091" s="428">
        <f t="shared" si="1140"/>
        <v>80.88</v>
      </c>
      <c r="D8091" s="425">
        <f t="shared" si="1135"/>
        <v>0.80880001535057577</v>
      </c>
      <c r="E8091" s="433">
        <f t="shared" si="1141"/>
        <v>80.88</v>
      </c>
      <c r="F8091" s="430">
        <f t="shared" si="1136"/>
        <v>0.81096319490359303</v>
      </c>
      <c r="G8091" s="439">
        <f t="shared" si="1142"/>
        <v>80.88</v>
      </c>
      <c r="H8091" s="435">
        <f t="shared" si="1137"/>
        <v>0.81096319490359303</v>
      </c>
      <c r="I8091" s="577">
        <f t="shared" si="1142"/>
        <v>80.88</v>
      </c>
      <c r="J8091" s="573">
        <f t="shared" si="1138"/>
        <v>1.164823924807747</v>
      </c>
    </row>
    <row r="8092" spans="1:10" x14ac:dyDescent="0.25">
      <c r="A8092">
        <f t="shared" si="1139"/>
        <v>0.80890001532707734</v>
      </c>
      <c r="B8092" s="2">
        <f t="shared" si="1134"/>
        <v>80.890000000004477</v>
      </c>
      <c r="C8092" s="428">
        <f t="shared" si="1140"/>
        <v>80.89</v>
      </c>
      <c r="D8092" s="425">
        <f t="shared" si="1135"/>
        <v>0.8089000153270326</v>
      </c>
      <c r="E8092" s="433">
        <f t="shared" si="1141"/>
        <v>80.89</v>
      </c>
      <c r="F8092" s="430">
        <f t="shared" si="1136"/>
        <v>0.81106226345223531</v>
      </c>
      <c r="G8092" s="439">
        <f t="shared" si="1142"/>
        <v>80.89</v>
      </c>
      <c r="H8092" s="435">
        <f t="shared" si="1137"/>
        <v>0.81106226345223531</v>
      </c>
      <c r="I8092" s="577">
        <f t="shared" si="1142"/>
        <v>80.89</v>
      </c>
      <c r="J8092" s="573">
        <f t="shared" si="1138"/>
        <v>1.1649112499554988</v>
      </c>
    </row>
    <row r="8093" spans="1:10" x14ac:dyDescent="0.25">
      <c r="A8093">
        <f t="shared" si="1139"/>
        <v>0.80900001530357146</v>
      </c>
      <c r="B8093" s="2">
        <f t="shared" si="1134"/>
        <v>80.900000000004482</v>
      </c>
      <c r="C8093" s="428">
        <f t="shared" si="1140"/>
        <v>80.900000000000006</v>
      </c>
      <c r="D8093" s="425">
        <f t="shared" si="1135"/>
        <v>0.80900001530352672</v>
      </c>
      <c r="E8093" s="433">
        <f t="shared" si="1141"/>
        <v>80.900000000000006</v>
      </c>
      <c r="F8093" s="430">
        <f t="shared" si="1136"/>
        <v>0.81116133243691979</v>
      </c>
      <c r="G8093" s="439">
        <f t="shared" si="1142"/>
        <v>80.900000000000006</v>
      </c>
      <c r="H8093" s="435">
        <f t="shared" si="1137"/>
        <v>0.81116133243691979</v>
      </c>
      <c r="I8093" s="577">
        <f t="shared" si="1142"/>
        <v>80.900000000000006</v>
      </c>
      <c r="J8093" s="573">
        <f t="shared" si="1138"/>
        <v>1.164998576005696</v>
      </c>
    </row>
    <row r="8094" spans="1:10" x14ac:dyDescent="0.25">
      <c r="A8094">
        <f t="shared" si="1139"/>
        <v>0.80910001528010278</v>
      </c>
      <c r="B8094" s="2">
        <f t="shared" si="1134"/>
        <v>80.910000000004487</v>
      </c>
      <c r="C8094" s="428">
        <f t="shared" si="1140"/>
        <v>80.91</v>
      </c>
      <c r="D8094" s="425">
        <f t="shared" si="1135"/>
        <v>0.80910001528005793</v>
      </c>
      <c r="E8094" s="433">
        <f t="shared" si="1141"/>
        <v>80.91</v>
      </c>
      <c r="F8094" s="430">
        <f t="shared" si="1136"/>
        <v>0.81126040185742831</v>
      </c>
      <c r="G8094" s="439">
        <f t="shared" si="1142"/>
        <v>80.91</v>
      </c>
      <c r="H8094" s="435">
        <f t="shared" si="1137"/>
        <v>0.81126040185742831</v>
      </c>
      <c r="I8094" s="577">
        <f t="shared" si="1142"/>
        <v>80.91</v>
      </c>
      <c r="J8094" s="573">
        <f t="shared" si="1138"/>
        <v>1.1650859029582428</v>
      </c>
    </row>
    <row r="8095" spans="1:10" x14ac:dyDescent="0.25">
      <c r="A8095">
        <f t="shared" si="1139"/>
        <v>0.80920001525667129</v>
      </c>
      <c r="B8095" s="2">
        <f t="shared" si="1134"/>
        <v>80.920000000004492</v>
      </c>
      <c r="C8095" s="428">
        <f t="shared" si="1140"/>
        <v>80.92</v>
      </c>
      <c r="D8095" s="425">
        <f t="shared" si="1135"/>
        <v>0.80920001525662644</v>
      </c>
      <c r="E8095" s="433">
        <f t="shared" si="1141"/>
        <v>80.92</v>
      </c>
      <c r="F8095" s="430">
        <f t="shared" si="1136"/>
        <v>0.81135947171354283</v>
      </c>
      <c r="G8095" s="439">
        <f t="shared" si="1142"/>
        <v>80.92</v>
      </c>
      <c r="H8095" s="435">
        <f t="shared" si="1137"/>
        <v>0.81135947171354283</v>
      </c>
      <c r="I8095" s="577">
        <f t="shared" si="1142"/>
        <v>80.92</v>
      </c>
      <c r="J8095" s="573">
        <f t="shared" si="1138"/>
        <v>1.1651732308130427</v>
      </c>
    </row>
    <row r="8096" spans="1:10" x14ac:dyDescent="0.25">
      <c r="A8096">
        <f t="shared" si="1139"/>
        <v>0.80930001523327688</v>
      </c>
      <c r="B8096" s="2">
        <f t="shared" ref="B8096:B8159" si="1143">B8095+0.01</f>
        <v>80.930000000004497</v>
      </c>
      <c r="C8096" s="428">
        <f t="shared" si="1140"/>
        <v>80.930000000000007</v>
      </c>
      <c r="D8096" s="425">
        <f t="shared" si="1135"/>
        <v>0.80930001523323181</v>
      </c>
      <c r="E8096" s="433">
        <f t="shared" si="1141"/>
        <v>80.930000000000007</v>
      </c>
      <c r="F8096" s="430">
        <f t="shared" si="1136"/>
        <v>0.81145854200504508</v>
      </c>
      <c r="G8096" s="439">
        <f t="shared" si="1142"/>
        <v>80.930000000000007</v>
      </c>
      <c r="H8096" s="435">
        <f t="shared" si="1137"/>
        <v>0.81145854200504508</v>
      </c>
      <c r="I8096" s="577">
        <f t="shared" si="1142"/>
        <v>80.930000000000007</v>
      </c>
      <c r="J8096" s="573">
        <f t="shared" si="1138"/>
        <v>1.1652605595699996</v>
      </c>
    </row>
    <row r="8097" spans="1:10" x14ac:dyDescent="0.25">
      <c r="A8097">
        <f t="shared" si="1139"/>
        <v>0.80940001520991944</v>
      </c>
      <c r="B8097" s="2">
        <f t="shared" si="1143"/>
        <v>80.940000000004503</v>
      </c>
      <c r="C8097" s="428">
        <f t="shared" si="1140"/>
        <v>80.94</v>
      </c>
      <c r="D8097" s="425">
        <f t="shared" si="1135"/>
        <v>0.80940001520987448</v>
      </c>
      <c r="E8097" s="433">
        <f t="shared" si="1141"/>
        <v>80.94</v>
      </c>
      <c r="F8097" s="430">
        <f t="shared" si="1136"/>
        <v>0.81155761273171712</v>
      </c>
      <c r="G8097" s="439">
        <f t="shared" si="1142"/>
        <v>80.94</v>
      </c>
      <c r="H8097" s="435">
        <f t="shared" si="1137"/>
        <v>0.81155761273171712</v>
      </c>
      <c r="I8097" s="577">
        <f t="shared" si="1142"/>
        <v>80.94</v>
      </c>
      <c r="J8097" s="573">
        <f t="shared" si="1138"/>
        <v>1.1653478892290168</v>
      </c>
    </row>
    <row r="8098" spans="1:10" x14ac:dyDescent="0.25">
      <c r="A8098">
        <f t="shared" si="1139"/>
        <v>0.80950001518659898</v>
      </c>
      <c r="B8098" s="2">
        <f t="shared" si="1143"/>
        <v>80.950000000004508</v>
      </c>
      <c r="C8098" s="428">
        <f t="shared" si="1140"/>
        <v>80.95</v>
      </c>
      <c r="D8098" s="425">
        <f t="shared" si="1135"/>
        <v>0.80950001518655401</v>
      </c>
      <c r="E8098" s="433">
        <f t="shared" si="1141"/>
        <v>80.95</v>
      </c>
      <c r="F8098" s="430">
        <f t="shared" si="1136"/>
        <v>0.811656683893341</v>
      </c>
      <c r="G8098" s="439">
        <f t="shared" si="1142"/>
        <v>80.95</v>
      </c>
      <c r="H8098" s="435">
        <f t="shared" si="1137"/>
        <v>0.811656683893341</v>
      </c>
      <c r="I8098" s="577">
        <f t="shared" si="1142"/>
        <v>80.95</v>
      </c>
      <c r="J8098" s="573">
        <f t="shared" si="1138"/>
        <v>1.1654352197899984</v>
      </c>
    </row>
    <row r="8099" spans="1:10" x14ac:dyDescent="0.25">
      <c r="A8099">
        <f t="shared" si="1139"/>
        <v>0.80960001516331548</v>
      </c>
      <c r="B8099" s="2">
        <f t="shared" si="1143"/>
        <v>80.960000000004513</v>
      </c>
      <c r="C8099" s="428">
        <f t="shared" si="1140"/>
        <v>80.959999999999994</v>
      </c>
      <c r="D8099" s="425">
        <f t="shared" si="1135"/>
        <v>0.80960001516327051</v>
      </c>
      <c r="E8099" s="433">
        <f t="shared" si="1141"/>
        <v>80.959999999999994</v>
      </c>
      <c r="F8099" s="430">
        <f t="shared" si="1136"/>
        <v>0.81175575548969936</v>
      </c>
      <c r="G8099" s="439">
        <f t="shared" si="1142"/>
        <v>80.959999999999994</v>
      </c>
      <c r="H8099" s="435">
        <f t="shared" si="1137"/>
        <v>0.81175575548969936</v>
      </c>
      <c r="I8099" s="577">
        <f t="shared" si="1142"/>
        <v>80.959999999999994</v>
      </c>
      <c r="J8099" s="573">
        <f t="shared" si="1138"/>
        <v>1.1655225512528471</v>
      </c>
    </row>
    <row r="8100" spans="1:10" x14ac:dyDescent="0.25">
      <c r="A8100">
        <f t="shared" si="1139"/>
        <v>0.80970001514006884</v>
      </c>
      <c r="B8100" s="2">
        <f t="shared" si="1143"/>
        <v>80.970000000004518</v>
      </c>
      <c r="C8100" s="428">
        <f t="shared" si="1140"/>
        <v>80.97</v>
      </c>
      <c r="D8100" s="425">
        <f t="shared" si="1135"/>
        <v>0.80970001514002388</v>
      </c>
      <c r="E8100" s="433">
        <f t="shared" si="1141"/>
        <v>80.97</v>
      </c>
      <c r="F8100" s="430">
        <f t="shared" si="1136"/>
        <v>0.81185482752057414</v>
      </c>
      <c r="G8100" s="439">
        <f t="shared" si="1142"/>
        <v>80.97</v>
      </c>
      <c r="H8100" s="435">
        <f t="shared" si="1137"/>
        <v>0.81185482752057414</v>
      </c>
      <c r="I8100" s="577">
        <f t="shared" si="1142"/>
        <v>80.97</v>
      </c>
      <c r="J8100" s="573">
        <f t="shared" si="1138"/>
        <v>1.165609883617468</v>
      </c>
    </row>
    <row r="8101" spans="1:10" x14ac:dyDescent="0.25">
      <c r="A8101">
        <f t="shared" si="1139"/>
        <v>0.80980001511685906</v>
      </c>
      <c r="B8101" s="2">
        <f t="shared" si="1143"/>
        <v>80.980000000004523</v>
      </c>
      <c r="C8101" s="428">
        <f t="shared" si="1140"/>
        <v>80.98</v>
      </c>
      <c r="D8101" s="425">
        <f t="shared" si="1135"/>
        <v>0.80980001511681377</v>
      </c>
      <c r="E8101" s="433">
        <f t="shared" si="1141"/>
        <v>80.98</v>
      </c>
      <c r="F8101" s="430">
        <f t="shared" si="1136"/>
        <v>0.8119538999857483</v>
      </c>
      <c r="G8101" s="439">
        <f t="shared" si="1142"/>
        <v>80.98</v>
      </c>
      <c r="H8101" s="435">
        <f t="shared" si="1137"/>
        <v>0.8119538999857483</v>
      </c>
      <c r="I8101" s="577">
        <f t="shared" si="1142"/>
        <v>80.98</v>
      </c>
      <c r="J8101" s="573">
        <f t="shared" si="1138"/>
        <v>1.165697216883764</v>
      </c>
    </row>
    <row r="8102" spans="1:10" x14ac:dyDescent="0.25">
      <c r="A8102">
        <f t="shared" si="1139"/>
        <v>0.80990001509368592</v>
      </c>
      <c r="B8102" s="2">
        <f t="shared" si="1143"/>
        <v>80.990000000004528</v>
      </c>
      <c r="C8102" s="428">
        <f t="shared" si="1140"/>
        <v>80.989999999999995</v>
      </c>
      <c r="D8102" s="425">
        <f t="shared" si="1135"/>
        <v>0.80990001509364062</v>
      </c>
      <c r="E8102" s="433">
        <f t="shared" si="1141"/>
        <v>80.989999999999995</v>
      </c>
      <c r="F8102" s="430">
        <f t="shared" si="1136"/>
        <v>0.812052972885004</v>
      </c>
      <c r="G8102" s="439">
        <f t="shared" si="1142"/>
        <v>80.989999999999995</v>
      </c>
      <c r="H8102" s="435">
        <f t="shared" si="1137"/>
        <v>0.812052972885004</v>
      </c>
      <c r="I8102" s="577">
        <f t="shared" si="1142"/>
        <v>80.989999999999995</v>
      </c>
      <c r="J8102" s="573">
        <f t="shared" si="1138"/>
        <v>1.1657845510516387</v>
      </c>
    </row>
    <row r="8103" spans="1:10" x14ac:dyDescent="0.25">
      <c r="A8103">
        <f t="shared" si="1139"/>
        <v>0.81000001507054942</v>
      </c>
      <c r="B8103" s="2">
        <f t="shared" si="1143"/>
        <v>81.000000000004533</v>
      </c>
      <c r="C8103" s="428">
        <f t="shared" si="1140"/>
        <v>81</v>
      </c>
      <c r="D8103" s="425">
        <f t="shared" si="1135"/>
        <v>0.81000001507050412</v>
      </c>
      <c r="E8103" s="433">
        <f t="shared" si="1141"/>
        <v>81</v>
      </c>
      <c r="F8103" s="430">
        <f t="shared" si="1136"/>
        <v>0.81215204621812442</v>
      </c>
      <c r="G8103" s="439">
        <f t="shared" si="1142"/>
        <v>81</v>
      </c>
      <c r="H8103" s="435">
        <f t="shared" si="1137"/>
        <v>0.81215204621812442</v>
      </c>
      <c r="I8103" s="577">
        <f t="shared" si="1142"/>
        <v>81</v>
      </c>
      <c r="J8103" s="573">
        <f t="shared" si="1138"/>
        <v>1.1658718861209965</v>
      </c>
    </row>
    <row r="8104" spans="1:10" x14ac:dyDescent="0.25">
      <c r="A8104">
        <f t="shared" si="1139"/>
        <v>0.81010001504744977</v>
      </c>
      <c r="B8104" s="2">
        <f t="shared" si="1143"/>
        <v>81.010000000004538</v>
      </c>
      <c r="C8104" s="428">
        <f t="shared" si="1140"/>
        <v>81.010000000000005</v>
      </c>
      <c r="D8104" s="425">
        <f t="shared" si="1135"/>
        <v>0.81010001504740425</v>
      </c>
      <c r="E8104" s="433">
        <f t="shared" si="1141"/>
        <v>81.010000000000005</v>
      </c>
      <c r="F8104" s="430">
        <f t="shared" si="1136"/>
        <v>0.81225111998489208</v>
      </c>
      <c r="G8104" s="439">
        <f t="shared" si="1142"/>
        <v>81.010000000000005</v>
      </c>
      <c r="H8104" s="435">
        <f t="shared" si="1137"/>
        <v>0.81225111998489208</v>
      </c>
      <c r="I8104" s="577">
        <f t="shared" si="1142"/>
        <v>81.010000000000005</v>
      </c>
      <c r="J8104" s="573">
        <f t="shared" si="1138"/>
        <v>1.1659592220917407</v>
      </c>
    </row>
    <row r="8105" spans="1:10" x14ac:dyDescent="0.25">
      <c r="A8105">
        <f t="shared" si="1139"/>
        <v>0.81020001502438632</v>
      </c>
      <c r="B8105" s="2">
        <f t="shared" si="1143"/>
        <v>81.020000000004543</v>
      </c>
      <c r="C8105" s="428">
        <f t="shared" si="1140"/>
        <v>81.02</v>
      </c>
      <c r="D8105" s="425">
        <f t="shared" si="1135"/>
        <v>0.81020001502434091</v>
      </c>
      <c r="E8105" s="433">
        <f t="shared" si="1141"/>
        <v>81.02</v>
      </c>
      <c r="F8105" s="430">
        <f t="shared" si="1136"/>
        <v>0.81235019418508991</v>
      </c>
      <c r="G8105" s="439">
        <f t="shared" si="1142"/>
        <v>81.02</v>
      </c>
      <c r="H8105" s="435">
        <f t="shared" si="1137"/>
        <v>0.81235019418508991</v>
      </c>
      <c r="I8105" s="577">
        <f t="shared" si="1142"/>
        <v>81.02</v>
      </c>
      <c r="J8105" s="573">
        <f t="shared" si="1138"/>
        <v>1.1660465589637747</v>
      </c>
    </row>
    <row r="8106" spans="1:10" x14ac:dyDescent="0.25">
      <c r="A8106">
        <f t="shared" si="1139"/>
        <v>0.81030001500135951</v>
      </c>
      <c r="B8106" s="2">
        <f t="shared" si="1143"/>
        <v>81.030000000004549</v>
      </c>
      <c r="C8106" s="428">
        <f t="shared" si="1140"/>
        <v>81.03</v>
      </c>
      <c r="D8106" s="425">
        <f t="shared" si="1135"/>
        <v>0.81030001500131399</v>
      </c>
      <c r="E8106" s="433">
        <f t="shared" si="1141"/>
        <v>81.03</v>
      </c>
      <c r="F8106" s="430">
        <f t="shared" si="1136"/>
        <v>0.81244926881850121</v>
      </c>
      <c r="G8106" s="439">
        <f t="shared" si="1142"/>
        <v>81.03</v>
      </c>
      <c r="H8106" s="435">
        <f t="shared" si="1137"/>
        <v>0.81244926881850121</v>
      </c>
      <c r="I8106" s="577">
        <f t="shared" si="1142"/>
        <v>81.03</v>
      </c>
      <c r="J8106" s="573">
        <f t="shared" si="1138"/>
        <v>1.166133896737003</v>
      </c>
    </row>
    <row r="8107" spans="1:10" x14ac:dyDescent="0.25">
      <c r="A8107">
        <f t="shared" si="1139"/>
        <v>0.81040001497836944</v>
      </c>
      <c r="B8107" s="2">
        <f t="shared" si="1143"/>
        <v>81.040000000004554</v>
      </c>
      <c r="C8107" s="428">
        <f t="shared" si="1140"/>
        <v>81.040000000000006</v>
      </c>
      <c r="D8107" s="425">
        <f t="shared" si="1135"/>
        <v>0.8104000149783237</v>
      </c>
      <c r="E8107" s="433">
        <f t="shared" si="1141"/>
        <v>81.040000000000006</v>
      </c>
      <c r="F8107" s="430">
        <f t="shared" si="1136"/>
        <v>0.81254834388490904</v>
      </c>
      <c r="G8107" s="439">
        <f t="shared" si="1142"/>
        <v>81.040000000000006</v>
      </c>
      <c r="H8107" s="435">
        <f t="shared" si="1137"/>
        <v>0.81254834388490904</v>
      </c>
      <c r="I8107" s="577">
        <f t="shared" si="1142"/>
        <v>81.040000000000006</v>
      </c>
      <c r="J8107" s="573">
        <f t="shared" si="1138"/>
        <v>1.1662212354113295</v>
      </c>
    </row>
    <row r="8108" spans="1:10" x14ac:dyDescent="0.25">
      <c r="A8108">
        <f t="shared" si="1139"/>
        <v>0.81050001495541524</v>
      </c>
      <c r="B8108" s="2">
        <f t="shared" si="1143"/>
        <v>81.050000000004559</v>
      </c>
      <c r="C8108" s="428">
        <f t="shared" si="1140"/>
        <v>81.05</v>
      </c>
      <c r="D8108" s="425">
        <f t="shared" si="1135"/>
        <v>0.81050001495536961</v>
      </c>
      <c r="E8108" s="433">
        <f t="shared" si="1141"/>
        <v>81.05</v>
      </c>
      <c r="F8108" s="430">
        <f t="shared" si="1136"/>
        <v>0.81264741938409668</v>
      </c>
      <c r="G8108" s="439">
        <f t="shared" si="1142"/>
        <v>81.05</v>
      </c>
      <c r="H8108" s="435">
        <f t="shared" si="1137"/>
        <v>0.81264741938409668</v>
      </c>
      <c r="I8108" s="577">
        <f t="shared" si="1142"/>
        <v>81.05</v>
      </c>
      <c r="J8108" s="573">
        <f t="shared" si="1138"/>
        <v>1.1663085749866571</v>
      </c>
    </row>
    <row r="8109" spans="1:10" x14ac:dyDescent="0.25">
      <c r="A8109">
        <f t="shared" si="1139"/>
        <v>0.81060001493249756</v>
      </c>
      <c r="B8109" s="2">
        <f t="shared" si="1143"/>
        <v>81.060000000004564</v>
      </c>
      <c r="C8109" s="428">
        <f t="shared" si="1140"/>
        <v>81.06</v>
      </c>
      <c r="D8109" s="425">
        <f t="shared" si="1135"/>
        <v>0.81060001493245193</v>
      </c>
      <c r="E8109" s="433">
        <f t="shared" si="1141"/>
        <v>81.06</v>
      </c>
      <c r="F8109" s="430">
        <f t="shared" si="1136"/>
        <v>0.81274649531584764</v>
      </c>
      <c r="G8109" s="439">
        <f t="shared" si="1142"/>
        <v>81.06</v>
      </c>
      <c r="H8109" s="435">
        <f t="shared" si="1137"/>
        <v>0.81274649531584764</v>
      </c>
      <c r="I8109" s="577">
        <f t="shared" si="1142"/>
        <v>81.06</v>
      </c>
      <c r="J8109" s="573">
        <f t="shared" si="1138"/>
        <v>1.1663959154628905</v>
      </c>
    </row>
    <row r="8110" spans="1:10" x14ac:dyDescent="0.25">
      <c r="A8110">
        <f t="shared" si="1139"/>
        <v>0.81070001490961618</v>
      </c>
      <c r="B8110" s="2">
        <f t="shared" si="1143"/>
        <v>81.070000000004569</v>
      </c>
      <c r="C8110" s="428">
        <f t="shared" si="1140"/>
        <v>81.069999999999993</v>
      </c>
      <c r="D8110" s="425">
        <f t="shared" si="1135"/>
        <v>0.81070001490957044</v>
      </c>
      <c r="E8110" s="433">
        <f t="shared" si="1141"/>
        <v>81.069999999999993</v>
      </c>
      <c r="F8110" s="430">
        <f t="shared" si="1136"/>
        <v>0.8128455716799452</v>
      </c>
      <c r="G8110" s="439">
        <f t="shared" si="1142"/>
        <v>81.069999999999993</v>
      </c>
      <c r="H8110" s="435">
        <f t="shared" si="1137"/>
        <v>0.8128455716799452</v>
      </c>
      <c r="I8110" s="577">
        <f t="shared" si="1142"/>
        <v>81.069999999999993</v>
      </c>
      <c r="J8110" s="573">
        <f t="shared" si="1138"/>
        <v>1.1664832568399328</v>
      </c>
    </row>
    <row r="8111" spans="1:10" x14ac:dyDescent="0.25">
      <c r="A8111">
        <f t="shared" si="1139"/>
        <v>0.810800014886771</v>
      </c>
      <c r="B8111" s="2">
        <f t="shared" si="1143"/>
        <v>81.080000000004574</v>
      </c>
      <c r="C8111" s="428">
        <f t="shared" si="1140"/>
        <v>81.08</v>
      </c>
      <c r="D8111" s="425">
        <f t="shared" si="1135"/>
        <v>0.81080001488672515</v>
      </c>
      <c r="E8111" s="433">
        <f t="shared" si="1141"/>
        <v>81.08</v>
      </c>
      <c r="F8111" s="430">
        <f t="shared" si="1136"/>
        <v>0.81294464847617343</v>
      </c>
      <c r="G8111" s="439">
        <f t="shared" si="1142"/>
        <v>81.08</v>
      </c>
      <c r="H8111" s="435">
        <f t="shared" si="1137"/>
        <v>0.81294464847617343</v>
      </c>
      <c r="I8111" s="577">
        <f t="shared" si="1142"/>
        <v>81.08</v>
      </c>
      <c r="J8111" s="573">
        <f t="shared" si="1138"/>
        <v>1.1665705991176889</v>
      </c>
    </row>
    <row r="8112" spans="1:10" x14ac:dyDescent="0.25">
      <c r="A8112">
        <f t="shared" si="1139"/>
        <v>0.81090001486396202</v>
      </c>
      <c r="B8112" s="2">
        <f t="shared" si="1143"/>
        <v>81.090000000004579</v>
      </c>
      <c r="C8112" s="428">
        <f t="shared" si="1140"/>
        <v>81.09</v>
      </c>
      <c r="D8112" s="425">
        <f t="shared" si="1135"/>
        <v>0.81090001486391616</v>
      </c>
      <c r="E8112" s="433">
        <f t="shared" si="1141"/>
        <v>81.09</v>
      </c>
      <c r="F8112" s="430">
        <f t="shared" si="1136"/>
        <v>0.81304372570431571</v>
      </c>
      <c r="G8112" s="439">
        <f t="shared" si="1142"/>
        <v>81.09</v>
      </c>
      <c r="H8112" s="435">
        <f t="shared" si="1137"/>
        <v>0.81304372570431571</v>
      </c>
      <c r="I8112" s="577">
        <f t="shared" si="1142"/>
        <v>81.09</v>
      </c>
      <c r="J8112" s="573">
        <f t="shared" si="1138"/>
        <v>1.1666579422960617</v>
      </c>
    </row>
    <row r="8113" spans="1:10" x14ac:dyDescent="0.25">
      <c r="A8113">
        <f t="shared" si="1139"/>
        <v>0.81100001484118889</v>
      </c>
      <c r="B8113" s="2">
        <f t="shared" si="1143"/>
        <v>81.100000000004584</v>
      </c>
      <c r="C8113" s="428">
        <f t="shared" si="1140"/>
        <v>81.099999999999994</v>
      </c>
      <c r="D8113" s="425">
        <f t="shared" si="1135"/>
        <v>0.81100001484114292</v>
      </c>
      <c r="E8113" s="433">
        <f t="shared" si="1141"/>
        <v>81.099999999999994</v>
      </c>
      <c r="F8113" s="430">
        <f t="shared" si="1136"/>
        <v>0.81314280336415612</v>
      </c>
      <c r="G8113" s="439">
        <f t="shared" si="1142"/>
        <v>81.099999999999994</v>
      </c>
      <c r="H8113" s="435">
        <f t="shared" si="1137"/>
        <v>0.81314280336415612</v>
      </c>
      <c r="I8113" s="577">
        <f t="shared" si="1142"/>
        <v>81.099999999999994</v>
      </c>
      <c r="J8113" s="573">
        <f t="shared" si="1138"/>
        <v>1.1667452863749554</v>
      </c>
    </row>
    <row r="8114" spans="1:10" x14ac:dyDescent="0.25">
      <c r="A8114">
        <f t="shared" si="1139"/>
        <v>0.81110001481845195</v>
      </c>
      <c r="B8114" s="2">
        <f t="shared" si="1143"/>
        <v>81.11000000000459</v>
      </c>
      <c r="C8114" s="428">
        <f t="shared" si="1140"/>
        <v>81.11</v>
      </c>
      <c r="D8114" s="425">
        <f t="shared" si="1135"/>
        <v>0.81110001481840599</v>
      </c>
      <c r="E8114" s="433">
        <f t="shared" si="1141"/>
        <v>81.11</v>
      </c>
      <c r="F8114" s="430">
        <f t="shared" si="1136"/>
        <v>0.8132418814554786</v>
      </c>
      <c r="G8114" s="439">
        <f t="shared" si="1142"/>
        <v>81.11</v>
      </c>
      <c r="H8114" s="435">
        <f t="shared" si="1137"/>
        <v>0.8132418814554786</v>
      </c>
      <c r="I8114" s="577">
        <f t="shared" si="1142"/>
        <v>81.11</v>
      </c>
      <c r="J8114" s="573">
        <f t="shared" si="1138"/>
        <v>1.1668326313542741</v>
      </c>
    </row>
    <row r="8115" spans="1:10" x14ac:dyDescent="0.25">
      <c r="A8115">
        <f t="shared" si="1139"/>
        <v>0.81120001479575088</v>
      </c>
      <c r="B8115" s="2">
        <f t="shared" si="1143"/>
        <v>81.120000000004595</v>
      </c>
      <c r="C8115" s="428">
        <f t="shared" si="1140"/>
        <v>81.12</v>
      </c>
      <c r="D8115" s="425">
        <f t="shared" si="1135"/>
        <v>0.81120001479570503</v>
      </c>
      <c r="E8115" s="433">
        <f t="shared" si="1141"/>
        <v>81.12</v>
      </c>
      <c r="F8115" s="430">
        <f t="shared" si="1136"/>
        <v>0.81334095997806721</v>
      </c>
      <c r="G8115" s="439">
        <f t="shared" si="1142"/>
        <v>81.12</v>
      </c>
      <c r="H8115" s="435">
        <f t="shared" si="1137"/>
        <v>0.81334095997806721</v>
      </c>
      <c r="I8115" s="577">
        <f t="shared" si="1142"/>
        <v>81.12</v>
      </c>
      <c r="J8115" s="573">
        <f t="shared" si="1138"/>
        <v>1.1669199772339216</v>
      </c>
    </row>
    <row r="8116" spans="1:10" x14ac:dyDescent="0.25">
      <c r="A8116">
        <f t="shared" si="1139"/>
        <v>0.811300014773086</v>
      </c>
      <c r="B8116" s="2">
        <f t="shared" si="1143"/>
        <v>81.1300000000046</v>
      </c>
      <c r="C8116" s="428">
        <f t="shared" si="1140"/>
        <v>81.13</v>
      </c>
      <c r="D8116" s="425">
        <f t="shared" si="1135"/>
        <v>0.81130001477303992</v>
      </c>
      <c r="E8116" s="433">
        <f t="shared" si="1141"/>
        <v>81.13</v>
      </c>
      <c r="F8116" s="430">
        <f t="shared" si="1136"/>
        <v>0.81344003893170591</v>
      </c>
      <c r="G8116" s="439">
        <f t="shared" si="1142"/>
        <v>81.13</v>
      </c>
      <c r="H8116" s="435">
        <f t="shared" si="1137"/>
        <v>0.81344003893170591</v>
      </c>
      <c r="I8116" s="577">
        <f t="shared" si="1142"/>
        <v>81.13</v>
      </c>
      <c r="J8116" s="573">
        <f t="shared" si="1138"/>
        <v>1.1670073240138015</v>
      </c>
    </row>
    <row r="8117" spans="1:10" x14ac:dyDescent="0.25">
      <c r="A8117">
        <f t="shared" si="1139"/>
        <v>0.81140001475045664</v>
      </c>
      <c r="B8117" s="2">
        <f t="shared" si="1143"/>
        <v>81.140000000004605</v>
      </c>
      <c r="C8117" s="428">
        <f t="shared" si="1140"/>
        <v>81.14</v>
      </c>
      <c r="D8117" s="425">
        <f t="shared" si="1135"/>
        <v>0.81140001475041068</v>
      </c>
      <c r="E8117" s="433">
        <f t="shared" si="1141"/>
        <v>81.14</v>
      </c>
      <c r="F8117" s="430">
        <f t="shared" si="1136"/>
        <v>0.81353911831617953</v>
      </c>
      <c r="G8117" s="439">
        <f t="shared" si="1142"/>
        <v>81.14</v>
      </c>
      <c r="H8117" s="435">
        <f t="shared" si="1137"/>
        <v>0.81353911831617953</v>
      </c>
      <c r="I8117" s="577">
        <f t="shared" si="1142"/>
        <v>81.14</v>
      </c>
      <c r="J8117" s="573">
        <f t="shared" si="1138"/>
        <v>1.1670946716938182</v>
      </c>
    </row>
    <row r="8118" spans="1:10" x14ac:dyDescent="0.25">
      <c r="A8118">
        <f t="shared" si="1139"/>
        <v>0.81150001472786304</v>
      </c>
      <c r="B8118" s="2">
        <f t="shared" si="1143"/>
        <v>81.15000000000461</v>
      </c>
      <c r="C8118" s="428">
        <f t="shared" si="1140"/>
        <v>81.150000000000006</v>
      </c>
      <c r="D8118" s="425">
        <f t="shared" si="1135"/>
        <v>0.81150001472781719</v>
      </c>
      <c r="E8118" s="433">
        <f t="shared" si="1141"/>
        <v>81.150000000000006</v>
      </c>
      <c r="F8118" s="430">
        <f t="shared" si="1136"/>
        <v>0.81363819813127236</v>
      </c>
      <c r="G8118" s="439">
        <f t="shared" si="1142"/>
        <v>81.150000000000006</v>
      </c>
      <c r="H8118" s="435">
        <f t="shared" si="1137"/>
        <v>0.81363819813127236</v>
      </c>
      <c r="I8118" s="577">
        <f t="shared" si="1142"/>
        <v>81.150000000000006</v>
      </c>
      <c r="J8118" s="573">
        <f t="shared" si="1138"/>
        <v>1.1671820202738752</v>
      </c>
    </row>
    <row r="8119" spans="1:10" x14ac:dyDescent="0.25">
      <c r="A8119">
        <f t="shared" si="1139"/>
        <v>0.81160001470530529</v>
      </c>
      <c r="B8119" s="2">
        <f t="shared" si="1143"/>
        <v>81.160000000004615</v>
      </c>
      <c r="C8119" s="428">
        <f t="shared" si="1140"/>
        <v>81.16</v>
      </c>
      <c r="D8119" s="425">
        <f t="shared" si="1135"/>
        <v>0.81160001470525911</v>
      </c>
      <c r="E8119" s="433">
        <f t="shared" si="1141"/>
        <v>81.16</v>
      </c>
      <c r="F8119" s="430">
        <f t="shared" si="1136"/>
        <v>0.81373727837676868</v>
      </c>
      <c r="G8119" s="439">
        <f t="shared" si="1142"/>
        <v>81.16</v>
      </c>
      <c r="H8119" s="435">
        <f t="shared" si="1137"/>
        <v>0.81373727837676868</v>
      </c>
      <c r="I8119" s="577">
        <f t="shared" si="1142"/>
        <v>81.16</v>
      </c>
      <c r="J8119" s="573">
        <f t="shared" si="1138"/>
        <v>1.1672693697538767</v>
      </c>
    </row>
    <row r="8120" spans="1:10" x14ac:dyDescent="0.25">
      <c r="A8120">
        <f t="shared" si="1139"/>
        <v>0.81170001468278341</v>
      </c>
      <c r="B8120" s="2">
        <f t="shared" si="1143"/>
        <v>81.17000000000462</v>
      </c>
      <c r="C8120" s="428">
        <f t="shared" si="1140"/>
        <v>81.17</v>
      </c>
      <c r="D8120" s="425">
        <f t="shared" si="1135"/>
        <v>0.81170001468273723</v>
      </c>
      <c r="E8120" s="433">
        <f t="shared" si="1141"/>
        <v>81.17</v>
      </c>
      <c r="F8120" s="430">
        <f t="shared" si="1136"/>
        <v>0.81383635905245333</v>
      </c>
      <c r="G8120" s="439">
        <f t="shared" si="1142"/>
        <v>81.17</v>
      </c>
      <c r="H8120" s="435">
        <f t="shared" si="1137"/>
        <v>0.81383635905245333</v>
      </c>
      <c r="I8120" s="577">
        <f t="shared" si="1142"/>
        <v>81.17</v>
      </c>
      <c r="J8120" s="573">
        <f t="shared" si="1138"/>
        <v>1.1673567201337269</v>
      </c>
    </row>
    <row r="8121" spans="1:10" x14ac:dyDescent="0.25">
      <c r="A8121">
        <f t="shared" si="1139"/>
        <v>0.81180001466029694</v>
      </c>
      <c r="B8121" s="2">
        <f t="shared" si="1143"/>
        <v>81.180000000004625</v>
      </c>
      <c r="C8121" s="428">
        <f t="shared" si="1140"/>
        <v>81.180000000000007</v>
      </c>
      <c r="D8121" s="425">
        <f t="shared" si="1135"/>
        <v>0.81180001466025076</v>
      </c>
      <c r="E8121" s="433">
        <f t="shared" si="1141"/>
        <v>81.180000000000007</v>
      </c>
      <c r="F8121" s="430">
        <f t="shared" si="1136"/>
        <v>0.81393544015811115</v>
      </c>
      <c r="G8121" s="439">
        <f t="shared" si="1142"/>
        <v>81.180000000000007</v>
      </c>
      <c r="H8121" s="435">
        <f t="shared" si="1137"/>
        <v>0.81393544015811115</v>
      </c>
      <c r="I8121" s="577">
        <f t="shared" si="1142"/>
        <v>81.180000000000007</v>
      </c>
      <c r="J8121" s="573">
        <f t="shared" si="1138"/>
        <v>1.1674440714133296</v>
      </c>
    </row>
    <row r="8122" spans="1:10" x14ac:dyDescent="0.25">
      <c r="A8122">
        <f t="shared" si="1139"/>
        <v>0.81190001463784611</v>
      </c>
      <c r="B8122" s="2">
        <f t="shared" si="1143"/>
        <v>81.19000000000463</v>
      </c>
      <c r="C8122" s="428">
        <f t="shared" si="1140"/>
        <v>81.19</v>
      </c>
      <c r="D8122" s="425">
        <f t="shared" si="1135"/>
        <v>0.81190001463779971</v>
      </c>
      <c r="E8122" s="433">
        <f t="shared" si="1141"/>
        <v>81.19</v>
      </c>
      <c r="F8122" s="430">
        <f t="shared" si="1136"/>
        <v>0.81403452169352697</v>
      </c>
      <c r="G8122" s="439">
        <f t="shared" si="1142"/>
        <v>81.19</v>
      </c>
      <c r="H8122" s="435">
        <f t="shared" si="1137"/>
        <v>0.81403452169352697</v>
      </c>
      <c r="I8122" s="577">
        <f t="shared" si="1142"/>
        <v>81.19</v>
      </c>
      <c r="J8122" s="573">
        <f t="shared" si="1138"/>
        <v>1.1675314235925884</v>
      </c>
    </row>
    <row r="8123" spans="1:10" x14ac:dyDescent="0.25">
      <c r="A8123">
        <f t="shared" si="1139"/>
        <v>0.8120000146154307</v>
      </c>
      <c r="B8123" s="2">
        <f t="shared" si="1143"/>
        <v>81.200000000004636</v>
      </c>
      <c r="C8123" s="428">
        <f t="shared" si="1140"/>
        <v>81.2</v>
      </c>
      <c r="D8123" s="425">
        <f t="shared" si="1135"/>
        <v>0.81200001461538429</v>
      </c>
      <c r="E8123" s="433">
        <f t="shared" si="1141"/>
        <v>81.2</v>
      </c>
      <c r="F8123" s="430">
        <f t="shared" si="1136"/>
        <v>0.81413360365848575</v>
      </c>
      <c r="G8123" s="439">
        <f t="shared" si="1142"/>
        <v>81.2</v>
      </c>
      <c r="H8123" s="435">
        <f t="shared" si="1137"/>
        <v>0.81413360365848575</v>
      </c>
      <c r="I8123" s="577">
        <f t="shared" si="1142"/>
        <v>81.2</v>
      </c>
      <c r="J8123" s="573">
        <f t="shared" si="1138"/>
        <v>1.1676187766714081</v>
      </c>
    </row>
    <row r="8124" spans="1:10" x14ac:dyDescent="0.25">
      <c r="A8124">
        <f t="shared" si="1139"/>
        <v>0.8121000145930507</v>
      </c>
      <c r="B8124" s="2">
        <f t="shared" si="1143"/>
        <v>81.210000000004641</v>
      </c>
      <c r="C8124" s="428">
        <f t="shared" si="1140"/>
        <v>81.209999999999994</v>
      </c>
      <c r="D8124" s="425">
        <f t="shared" si="1135"/>
        <v>0.81210001459300407</v>
      </c>
      <c r="E8124" s="433">
        <f t="shared" si="1141"/>
        <v>81.209999999999994</v>
      </c>
      <c r="F8124" s="430">
        <f t="shared" si="1136"/>
        <v>0.81423268605277244</v>
      </c>
      <c r="G8124" s="439">
        <f t="shared" si="1142"/>
        <v>81.209999999999994</v>
      </c>
      <c r="H8124" s="435">
        <f t="shared" si="1137"/>
        <v>0.81423268605277244</v>
      </c>
      <c r="I8124" s="577">
        <f t="shared" si="1142"/>
        <v>81.209999999999994</v>
      </c>
      <c r="J8124" s="573">
        <f t="shared" si="1138"/>
        <v>1.1677061306496921</v>
      </c>
    </row>
    <row r="8125" spans="1:10" x14ac:dyDescent="0.25">
      <c r="A8125">
        <f t="shared" si="1139"/>
        <v>0.8122000145707059</v>
      </c>
      <c r="B8125" s="2">
        <f t="shared" si="1143"/>
        <v>81.220000000004646</v>
      </c>
      <c r="C8125" s="428">
        <f t="shared" si="1140"/>
        <v>81.22</v>
      </c>
      <c r="D8125" s="425">
        <f t="shared" si="1135"/>
        <v>0.81220001457065949</v>
      </c>
      <c r="E8125" s="433">
        <f t="shared" si="1141"/>
        <v>81.22</v>
      </c>
      <c r="F8125" s="430">
        <f t="shared" si="1136"/>
        <v>0.81433176887617276</v>
      </c>
      <c r="G8125" s="439">
        <f t="shared" si="1142"/>
        <v>81.22</v>
      </c>
      <c r="H8125" s="435">
        <f t="shared" si="1137"/>
        <v>0.81433176887617276</v>
      </c>
      <c r="I8125" s="577">
        <f t="shared" si="1142"/>
        <v>81.22</v>
      </c>
      <c r="J8125" s="573">
        <f t="shared" si="1138"/>
        <v>1.1677934855273451</v>
      </c>
    </row>
    <row r="8126" spans="1:10" x14ac:dyDescent="0.25">
      <c r="A8126">
        <f t="shared" si="1139"/>
        <v>0.81230001454839673</v>
      </c>
      <c r="B8126" s="2">
        <f t="shared" si="1143"/>
        <v>81.230000000004651</v>
      </c>
      <c r="C8126" s="428">
        <f t="shared" si="1140"/>
        <v>81.23</v>
      </c>
      <c r="D8126" s="425">
        <f t="shared" si="1135"/>
        <v>0.81230001454835032</v>
      </c>
      <c r="E8126" s="433">
        <f t="shared" si="1141"/>
        <v>81.23</v>
      </c>
      <c r="F8126" s="430">
        <f t="shared" si="1136"/>
        <v>0.81443085212847177</v>
      </c>
      <c r="G8126" s="439">
        <f t="shared" si="1142"/>
        <v>81.23</v>
      </c>
      <c r="H8126" s="435">
        <f t="shared" si="1137"/>
        <v>0.81443085212847177</v>
      </c>
      <c r="I8126" s="577">
        <f t="shared" si="1142"/>
        <v>81.23</v>
      </c>
      <c r="J8126" s="573">
        <f t="shared" si="1138"/>
        <v>1.1678808413042707</v>
      </c>
    </row>
    <row r="8127" spans="1:10" x14ac:dyDescent="0.25">
      <c r="A8127">
        <f t="shared" si="1139"/>
        <v>0.81240001452612276</v>
      </c>
      <c r="B8127" s="2">
        <f t="shared" si="1143"/>
        <v>81.240000000004656</v>
      </c>
      <c r="C8127" s="428">
        <f t="shared" si="1140"/>
        <v>81.239999999999995</v>
      </c>
      <c r="D8127" s="425">
        <f t="shared" si="1135"/>
        <v>0.81240001452607602</v>
      </c>
      <c r="E8127" s="433">
        <f t="shared" si="1141"/>
        <v>81.239999999999995</v>
      </c>
      <c r="F8127" s="430">
        <f t="shared" si="1136"/>
        <v>0.81452993580945465</v>
      </c>
      <c r="G8127" s="439">
        <f t="shared" si="1142"/>
        <v>81.239999999999995</v>
      </c>
      <c r="H8127" s="435">
        <f t="shared" si="1137"/>
        <v>0.81452993580945465</v>
      </c>
      <c r="I8127" s="577">
        <f t="shared" si="1142"/>
        <v>81.239999999999995</v>
      </c>
      <c r="J8127" s="573">
        <f t="shared" si="1138"/>
        <v>1.1679681979803727</v>
      </c>
    </row>
    <row r="8128" spans="1:10" x14ac:dyDescent="0.25">
      <c r="A8128">
        <f t="shared" si="1139"/>
        <v>0.81250001450388398</v>
      </c>
      <c r="B8128" s="2">
        <f t="shared" si="1143"/>
        <v>81.250000000004661</v>
      </c>
      <c r="C8128" s="428">
        <f t="shared" si="1140"/>
        <v>81.25</v>
      </c>
      <c r="D8128" s="425">
        <f t="shared" si="1135"/>
        <v>0.81250001450383746</v>
      </c>
      <c r="E8128" s="433">
        <f t="shared" si="1141"/>
        <v>81.25</v>
      </c>
      <c r="F8128" s="430">
        <f t="shared" si="1136"/>
        <v>0.81462901991890757</v>
      </c>
      <c r="G8128" s="439">
        <f t="shared" si="1142"/>
        <v>81.25</v>
      </c>
      <c r="H8128" s="435">
        <f t="shared" si="1137"/>
        <v>0.81462901991890757</v>
      </c>
      <c r="I8128" s="577">
        <f t="shared" si="1142"/>
        <v>81.25</v>
      </c>
      <c r="J8128" s="573">
        <f t="shared" si="1138"/>
        <v>1.1680555555555556</v>
      </c>
    </row>
    <row r="8129" spans="1:10" x14ac:dyDescent="0.25">
      <c r="A8129">
        <f t="shared" si="1139"/>
        <v>0.81260001448168029</v>
      </c>
      <c r="B8129" s="2">
        <f t="shared" si="1143"/>
        <v>81.260000000004666</v>
      </c>
      <c r="C8129" s="428">
        <f t="shared" si="1140"/>
        <v>81.260000000000005</v>
      </c>
      <c r="D8129" s="425">
        <f t="shared" si="1135"/>
        <v>0.81260001448163366</v>
      </c>
      <c r="E8129" s="433">
        <f t="shared" si="1141"/>
        <v>81.260000000000005</v>
      </c>
      <c r="F8129" s="430">
        <f t="shared" si="1136"/>
        <v>0.8147281044566157</v>
      </c>
      <c r="G8129" s="439">
        <f t="shared" si="1142"/>
        <v>81.260000000000005</v>
      </c>
      <c r="H8129" s="435">
        <f t="shared" si="1137"/>
        <v>0.8147281044566157</v>
      </c>
      <c r="I8129" s="577">
        <f t="shared" si="1142"/>
        <v>81.260000000000005</v>
      </c>
      <c r="J8129" s="573">
        <f t="shared" si="1138"/>
        <v>1.1681429140297235</v>
      </c>
    </row>
    <row r="8130" spans="1:10" x14ac:dyDescent="0.25">
      <c r="A8130">
        <f t="shared" si="1139"/>
        <v>0.81270001445951168</v>
      </c>
      <c r="B8130" s="2">
        <f t="shared" si="1143"/>
        <v>81.270000000004671</v>
      </c>
      <c r="C8130" s="428">
        <f t="shared" si="1140"/>
        <v>81.27</v>
      </c>
      <c r="D8130" s="425">
        <f t="shared" si="1135"/>
        <v>0.81270001445946494</v>
      </c>
      <c r="E8130" s="433">
        <f t="shared" si="1141"/>
        <v>81.27</v>
      </c>
      <c r="F8130" s="430">
        <f t="shared" si="1136"/>
        <v>0.81482718942236487</v>
      </c>
      <c r="G8130" s="439">
        <f t="shared" si="1142"/>
        <v>81.27</v>
      </c>
      <c r="H8130" s="435">
        <f t="shared" si="1137"/>
        <v>0.81482718942236487</v>
      </c>
      <c r="I8130" s="577">
        <f t="shared" si="1142"/>
        <v>81.27</v>
      </c>
      <c r="J8130" s="573">
        <f t="shared" si="1138"/>
        <v>1.1682302734027803</v>
      </c>
    </row>
    <row r="8131" spans="1:10" x14ac:dyDescent="0.25">
      <c r="A8131">
        <f t="shared" si="1139"/>
        <v>0.81280001443737826</v>
      </c>
      <c r="B8131" s="2">
        <f t="shared" si="1143"/>
        <v>81.280000000004677</v>
      </c>
      <c r="C8131" s="428">
        <f t="shared" si="1140"/>
        <v>81.28</v>
      </c>
      <c r="D8131" s="425">
        <f t="shared" ref="D8131:D8194" si="1144">(((1+C8131/100)^D$2)*C8131/100)/(((1+C8131/100)^D$2)-1)</f>
        <v>0.81280001443733152</v>
      </c>
      <c r="E8131" s="433">
        <f t="shared" si="1141"/>
        <v>81.28</v>
      </c>
      <c r="F8131" s="430">
        <f t="shared" ref="F8131:F8194" si="1145">(((1+E8131/100)^F$2)*E8131/100)/(((1+E8131/100)^F$2)-1)</f>
        <v>0.81492627481594149</v>
      </c>
      <c r="G8131" s="439">
        <f t="shared" si="1142"/>
        <v>81.28</v>
      </c>
      <c r="H8131" s="435">
        <f t="shared" ref="H8131:H8194" si="1146">(((1+G8131/100)^H$2)*G8131/100)/(((1+G8131/100)^H$2)-1)</f>
        <v>0.81492627481594149</v>
      </c>
      <c r="I8131" s="577">
        <f t="shared" si="1142"/>
        <v>81.28</v>
      </c>
      <c r="J8131" s="573">
        <f t="shared" ref="J8131:J8194" si="1147">(((1+I8131/100)^J$2)*I8131/100)/(((1+I8131/100)^J$2)-1)</f>
        <v>1.1683176336746304</v>
      </c>
    </row>
    <row r="8132" spans="1:10" x14ac:dyDescent="0.25">
      <c r="A8132">
        <f t="shared" si="1139"/>
        <v>0.8129000144152797</v>
      </c>
      <c r="B8132" s="2">
        <f t="shared" si="1143"/>
        <v>81.290000000004682</v>
      </c>
      <c r="C8132" s="428">
        <f t="shared" si="1140"/>
        <v>81.290000000000006</v>
      </c>
      <c r="D8132" s="425">
        <f t="shared" si="1144"/>
        <v>0.81290001441523296</v>
      </c>
      <c r="E8132" s="433">
        <f t="shared" si="1141"/>
        <v>81.290000000000006</v>
      </c>
      <c r="F8132" s="430">
        <f t="shared" si="1145"/>
        <v>0.81502536063713094</v>
      </c>
      <c r="G8132" s="439">
        <f t="shared" si="1142"/>
        <v>81.290000000000006</v>
      </c>
      <c r="H8132" s="435">
        <f t="shared" si="1146"/>
        <v>0.81502536063713094</v>
      </c>
      <c r="I8132" s="577">
        <f t="shared" si="1142"/>
        <v>81.290000000000006</v>
      </c>
      <c r="J8132" s="573">
        <f t="shared" si="1147"/>
        <v>1.1684049948451778</v>
      </c>
    </row>
    <row r="8133" spans="1:10" x14ac:dyDescent="0.25">
      <c r="A8133">
        <f t="shared" ref="A8133:A8196" si="1148">(((1+B8133/100)^A$2)*B8133/100)/(((1+B8133/100)^A$2)-1)</f>
        <v>0.81300001439321601</v>
      </c>
      <c r="B8133" s="2">
        <f t="shared" si="1143"/>
        <v>81.300000000004687</v>
      </c>
      <c r="C8133" s="428">
        <f t="shared" si="1140"/>
        <v>81.3</v>
      </c>
      <c r="D8133" s="425">
        <f t="shared" si="1144"/>
        <v>0.81300001439316927</v>
      </c>
      <c r="E8133" s="433">
        <f t="shared" si="1141"/>
        <v>81.3</v>
      </c>
      <c r="F8133" s="430">
        <f t="shared" si="1145"/>
        <v>0.81512444688571972</v>
      </c>
      <c r="G8133" s="439">
        <f t="shared" si="1142"/>
        <v>81.3</v>
      </c>
      <c r="H8133" s="435">
        <f t="shared" si="1146"/>
        <v>0.81512444688571972</v>
      </c>
      <c r="I8133" s="577">
        <f t="shared" si="1142"/>
        <v>81.3</v>
      </c>
      <c r="J8133" s="573">
        <f t="shared" si="1147"/>
        <v>1.1684923569143264</v>
      </c>
    </row>
    <row r="8134" spans="1:10" x14ac:dyDescent="0.25">
      <c r="A8134">
        <f t="shared" si="1148"/>
        <v>0.8131000143711874</v>
      </c>
      <c r="B8134" s="2">
        <f t="shared" si="1143"/>
        <v>81.310000000004692</v>
      </c>
      <c r="C8134" s="428">
        <f t="shared" ref="C8134:C8197" si="1149">ROUND(C8133+0.01,2)</f>
        <v>81.31</v>
      </c>
      <c r="D8134" s="425">
        <f t="shared" si="1144"/>
        <v>0.81310001437114032</v>
      </c>
      <c r="E8134" s="433">
        <f t="shared" ref="E8134:E8197" si="1150">ROUND(E8133+0.01,2)</f>
        <v>81.31</v>
      </c>
      <c r="F8134" s="430">
        <f t="shared" si="1145"/>
        <v>0.81522353356149413</v>
      </c>
      <c r="G8134" s="439">
        <f t="shared" ref="G8134:I8197" si="1151">ROUND(G8133+0.01,2)</f>
        <v>81.31</v>
      </c>
      <c r="H8134" s="435">
        <f t="shared" si="1146"/>
        <v>0.81522353356149413</v>
      </c>
      <c r="I8134" s="577">
        <f t="shared" si="1151"/>
        <v>81.31</v>
      </c>
      <c r="J8134" s="573">
        <f t="shared" si="1147"/>
        <v>1.1685797198819807</v>
      </c>
    </row>
    <row r="8135" spans="1:10" x14ac:dyDescent="0.25">
      <c r="A8135">
        <f t="shared" si="1148"/>
        <v>0.81320001434919342</v>
      </c>
      <c r="B8135" s="2">
        <f t="shared" si="1143"/>
        <v>81.320000000004697</v>
      </c>
      <c r="C8135" s="428">
        <f t="shared" si="1149"/>
        <v>81.319999999999993</v>
      </c>
      <c r="D8135" s="425">
        <f t="shared" si="1144"/>
        <v>0.81320001434914635</v>
      </c>
      <c r="E8135" s="433">
        <f t="shared" si="1150"/>
        <v>81.319999999999993</v>
      </c>
      <c r="F8135" s="430">
        <f t="shared" si="1145"/>
        <v>0.81532262066424011</v>
      </c>
      <c r="G8135" s="439">
        <f t="shared" si="1151"/>
        <v>81.319999999999993</v>
      </c>
      <c r="H8135" s="435">
        <f t="shared" si="1146"/>
        <v>0.81532262066424011</v>
      </c>
      <c r="I8135" s="577">
        <f t="shared" si="1151"/>
        <v>81.319999999999993</v>
      </c>
      <c r="J8135" s="573">
        <f t="shared" si="1147"/>
        <v>1.1686670837480448</v>
      </c>
    </row>
    <row r="8136" spans="1:10" x14ac:dyDescent="0.25">
      <c r="A8136">
        <f t="shared" si="1148"/>
        <v>0.81330001432723409</v>
      </c>
      <c r="B8136" s="2">
        <f t="shared" si="1143"/>
        <v>81.330000000004702</v>
      </c>
      <c r="C8136" s="428">
        <f t="shared" si="1149"/>
        <v>81.33</v>
      </c>
      <c r="D8136" s="425">
        <f t="shared" si="1144"/>
        <v>0.81330001432718702</v>
      </c>
      <c r="E8136" s="433">
        <f t="shared" si="1150"/>
        <v>81.33</v>
      </c>
      <c r="F8136" s="430">
        <f t="shared" si="1145"/>
        <v>0.81542170819374449</v>
      </c>
      <c r="G8136" s="439">
        <f t="shared" si="1151"/>
        <v>81.33</v>
      </c>
      <c r="H8136" s="435">
        <f t="shared" si="1146"/>
        <v>0.81542170819374449</v>
      </c>
      <c r="I8136" s="577">
        <f t="shared" si="1151"/>
        <v>81.33</v>
      </c>
      <c r="J8136" s="573">
        <f t="shared" si="1147"/>
        <v>1.168754448512423</v>
      </c>
    </row>
    <row r="8137" spans="1:10" x14ac:dyDescent="0.25">
      <c r="A8137">
        <f t="shared" si="1148"/>
        <v>0.81340001430530962</v>
      </c>
      <c r="B8137" s="2">
        <f t="shared" si="1143"/>
        <v>81.340000000004707</v>
      </c>
      <c r="C8137" s="428">
        <f t="shared" si="1149"/>
        <v>81.34</v>
      </c>
      <c r="D8137" s="425">
        <f t="shared" si="1144"/>
        <v>0.81340001430526276</v>
      </c>
      <c r="E8137" s="433">
        <f t="shared" si="1150"/>
        <v>81.34</v>
      </c>
      <c r="F8137" s="430">
        <f t="shared" si="1145"/>
        <v>0.81552079614979389</v>
      </c>
      <c r="G8137" s="439">
        <f t="shared" si="1151"/>
        <v>81.34</v>
      </c>
      <c r="H8137" s="435">
        <f t="shared" si="1146"/>
        <v>0.81552079614979389</v>
      </c>
      <c r="I8137" s="577">
        <f t="shared" si="1151"/>
        <v>81.34</v>
      </c>
      <c r="J8137" s="573">
        <f t="shared" si="1147"/>
        <v>1.1688418141750196</v>
      </c>
    </row>
    <row r="8138" spans="1:10" x14ac:dyDescent="0.25">
      <c r="A8138">
        <f t="shared" si="1148"/>
        <v>0.81350001428341978</v>
      </c>
      <c r="B8138" s="2">
        <f t="shared" si="1143"/>
        <v>81.350000000004712</v>
      </c>
      <c r="C8138" s="428">
        <f t="shared" si="1149"/>
        <v>81.349999999999994</v>
      </c>
      <c r="D8138" s="425">
        <f t="shared" si="1144"/>
        <v>0.8135000142833726</v>
      </c>
      <c r="E8138" s="433">
        <f t="shared" si="1150"/>
        <v>81.349999999999994</v>
      </c>
      <c r="F8138" s="430">
        <f t="shared" si="1145"/>
        <v>0.8156198845321746</v>
      </c>
      <c r="G8138" s="439">
        <f t="shared" si="1151"/>
        <v>81.349999999999994</v>
      </c>
      <c r="H8138" s="435">
        <f t="shared" si="1146"/>
        <v>0.8156198845321746</v>
      </c>
      <c r="I8138" s="577">
        <f t="shared" si="1151"/>
        <v>81.349999999999994</v>
      </c>
      <c r="J8138" s="573">
        <f t="shared" si="1147"/>
        <v>1.1689291807357385</v>
      </c>
    </row>
    <row r="8139" spans="1:10" x14ac:dyDescent="0.25">
      <c r="A8139">
        <f t="shared" si="1148"/>
        <v>0.81360001426156459</v>
      </c>
      <c r="B8139" s="2">
        <f t="shared" si="1143"/>
        <v>81.360000000004717</v>
      </c>
      <c r="C8139" s="428">
        <f t="shared" si="1149"/>
        <v>81.36</v>
      </c>
      <c r="D8139" s="425">
        <f t="shared" si="1144"/>
        <v>0.81360001426151729</v>
      </c>
      <c r="E8139" s="433">
        <f t="shared" si="1150"/>
        <v>81.36</v>
      </c>
      <c r="F8139" s="430">
        <f t="shared" si="1145"/>
        <v>0.81571897334067378</v>
      </c>
      <c r="G8139" s="439">
        <f t="shared" si="1151"/>
        <v>81.36</v>
      </c>
      <c r="H8139" s="435">
        <f t="shared" si="1146"/>
        <v>0.81571897334067378</v>
      </c>
      <c r="I8139" s="577">
        <f t="shared" si="1151"/>
        <v>81.36</v>
      </c>
      <c r="J8139" s="573">
        <f t="shared" si="1147"/>
        <v>1.1690165481944841</v>
      </c>
    </row>
    <row r="8140" spans="1:10" x14ac:dyDescent="0.25">
      <c r="A8140">
        <f t="shared" si="1148"/>
        <v>0.81370001423974359</v>
      </c>
      <c r="B8140" s="2">
        <f t="shared" si="1143"/>
        <v>81.370000000004723</v>
      </c>
      <c r="C8140" s="428">
        <f t="shared" si="1149"/>
        <v>81.37</v>
      </c>
      <c r="D8140" s="425">
        <f t="shared" si="1144"/>
        <v>0.81370001423969651</v>
      </c>
      <c r="E8140" s="433">
        <f t="shared" si="1150"/>
        <v>81.37</v>
      </c>
      <c r="F8140" s="430">
        <f t="shared" si="1145"/>
        <v>0.8158180625750785</v>
      </c>
      <c r="G8140" s="439">
        <f t="shared" si="1151"/>
        <v>81.37</v>
      </c>
      <c r="H8140" s="435">
        <f t="shared" si="1146"/>
        <v>0.8158180625750785</v>
      </c>
      <c r="I8140" s="577">
        <f t="shared" si="1151"/>
        <v>81.37</v>
      </c>
      <c r="J8140" s="573">
        <f t="shared" si="1147"/>
        <v>1.1691039165511603</v>
      </c>
    </row>
    <row r="8141" spans="1:10" x14ac:dyDescent="0.25">
      <c r="A8141">
        <f t="shared" si="1148"/>
        <v>0.81380001421795756</v>
      </c>
      <c r="B8141" s="2">
        <f t="shared" si="1143"/>
        <v>81.380000000004728</v>
      </c>
      <c r="C8141" s="428">
        <f t="shared" si="1149"/>
        <v>81.38</v>
      </c>
      <c r="D8141" s="425">
        <f t="shared" si="1144"/>
        <v>0.81380001421791015</v>
      </c>
      <c r="E8141" s="433">
        <f t="shared" si="1150"/>
        <v>81.38</v>
      </c>
      <c r="F8141" s="430">
        <f t="shared" si="1145"/>
        <v>0.81591715223517525</v>
      </c>
      <c r="G8141" s="439">
        <f t="shared" si="1151"/>
        <v>81.38</v>
      </c>
      <c r="H8141" s="435">
        <f t="shared" si="1146"/>
        <v>0.81591715223517525</v>
      </c>
      <c r="I8141" s="577">
        <f t="shared" si="1151"/>
        <v>81.38</v>
      </c>
      <c r="J8141" s="573">
        <f t="shared" si="1147"/>
        <v>1.1691912858056719</v>
      </c>
    </row>
    <row r="8142" spans="1:10" x14ac:dyDescent="0.25">
      <c r="A8142">
        <f t="shared" si="1148"/>
        <v>0.81390001419620561</v>
      </c>
      <c r="B8142" s="2">
        <f t="shared" si="1143"/>
        <v>81.390000000004733</v>
      </c>
      <c r="C8142" s="428">
        <f t="shared" si="1149"/>
        <v>81.39</v>
      </c>
      <c r="D8142" s="425">
        <f t="shared" si="1144"/>
        <v>0.81390001419615821</v>
      </c>
      <c r="E8142" s="433">
        <f t="shared" si="1150"/>
        <v>81.39</v>
      </c>
      <c r="F8142" s="430">
        <f t="shared" si="1145"/>
        <v>0.81601624232075176</v>
      </c>
      <c r="G8142" s="439">
        <f t="shared" si="1151"/>
        <v>81.39</v>
      </c>
      <c r="H8142" s="435">
        <f t="shared" si="1146"/>
        <v>0.81601624232075176</v>
      </c>
      <c r="I8142" s="577">
        <f t="shared" si="1151"/>
        <v>81.39</v>
      </c>
      <c r="J8142" s="573">
        <f t="shared" si="1147"/>
        <v>1.1692786559579234</v>
      </c>
    </row>
    <row r="8143" spans="1:10" x14ac:dyDescent="0.25">
      <c r="A8143">
        <f t="shared" si="1148"/>
        <v>0.81400001417448808</v>
      </c>
      <c r="B8143" s="2">
        <f t="shared" si="1143"/>
        <v>81.400000000004738</v>
      </c>
      <c r="C8143" s="428">
        <f t="shared" si="1149"/>
        <v>81.400000000000006</v>
      </c>
      <c r="D8143" s="425">
        <f t="shared" si="1144"/>
        <v>0.81400001417444079</v>
      </c>
      <c r="E8143" s="433">
        <f t="shared" si="1150"/>
        <v>81.400000000000006</v>
      </c>
      <c r="F8143" s="430">
        <f t="shared" si="1145"/>
        <v>0.81611533283159488</v>
      </c>
      <c r="G8143" s="439">
        <f t="shared" si="1151"/>
        <v>81.400000000000006</v>
      </c>
      <c r="H8143" s="435">
        <f t="shared" si="1146"/>
        <v>0.81611533283159488</v>
      </c>
      <c r="I8143" s="577">
        <f t="shared" si="1151"/>
        <v>81.400000000000006</v>
      </c>
      <c r="J8143" s="573">
        <f t="shared" si="1147"/>
        <v>1.1693660270078179</v>
      </c>
    </row>
    <row r="8144" spans="1:10" x14ac:dyDescent="0.25">
      <c r="A8144">
        <f t="shared" si="1148"/>
        <v>0.81410001415280475</v>
      </c>
      <c r="B8144" s="2">
        <f t="shared" si="1143"/>
        <v>81.410000000004743</v>
      </c>
      <c r="C8144" s="428">
        <f t="shared" si="1149"/>
        <v>81.41</v>
      </c>
      <c r="D8144" s="425">
        <f t="shared" si="1144"/>
        <v>0.81410001415275746</v>
      </c>
      <c r="E8144" s="433">
        <f t="shared" si="1150"/>
        <v>81.41</v>
      </c>
      <c r="F8144" s="430">
        <f t="shared" si="1145"/>
        <v>0.81621442376749187</v>
      </c>
      <c r="G8144" s="439">
        <f t="shared" si="1151"/>
        <v>81.41</v>
      </c>
      <c r="H8144" s="435">
        <f t="shared" si="1146"/>
        <v>0.81621442376749187</v>
      </c>
      <c r="I8144" s="577">
        <f t="shared" si="1151"/>
        <v>81.41</v>
      </c>
      <c r="J8144" s="573">
        <f t="shared" si="1147"/>
        <v>1.1694533989552611</v>
      </c>
    </row>
    <row r="8145" spans="1:10" x14ac:dyDescent="0.25">
      <c r="A8145">
        <f t="shared" si="1148"/>
        <v>0.81420001413115584</v>
      </c>
      <c r="B8145" s="2">
        <f t="shared" si="1143"/>
        <v>81.420000000004748</v>
      </c>
      <c r="C8145" s="428">
        <f t="shared" si="1149"/>
        <v>81.42</v>
      </c>
      <c r="D8145" s="425">
        <f t="shared" si="1144"/>
        <v>0.81420001413110832</v>
      </c>
      <c r="E8145" s="433">
        <f t="shared" si="1150"/>
        <v>81.42</v>
      </c>
      <c r="F8145" s="430">
        <f t="shared" si="1145"/>
        <v>0.81631351512823069</v>
      </c>
      <c r="G8145" s="439">
        <f t="shared" si="1151"/>
        <v>81.42</v>
      </c>
      <c r="H8145" s="435">
        <f t="shared" si="1146"/>
        <v>0.81631351512823069</v>
      </c>
      <c r="I8145" s="577">
        <f t="shared" si="1151"/>
        <v>81.42</v>
      </c>
      <c r="J8145" s="573">
        <f t="shared" si="1147"/>
        <v>1.1695407718001563</v>
      </c>
    </row>
    <row r="8146" spans="1:10" x14ac:dyDescent="0.25">
      <c r="A8146">
        <f t="shared" si="1148"/>
        <v>0.814300014109541</v>
      </c>
      <c r="B8146" s="2">
        <f t="shared" si="1143"/>
        <v>81.430000000004753</v>
      </c>
      <c r="C8146" s="428">
        <f t="shared" si="1149"/>
        <v>81.430000000000007</v>
      </c>
      <c r="D8146" s="425">
        <f t="shared" si="1144"/>
        <v>0.8143000141094936</v>
      </c>
      <c r="E8146" s="433">
        <f t="shared" si="1150"/>
        <v>81.430000000000007</v>
      </c>
      <c r="F8146" s="430">
        <f t="shared" si="1145"/>
        <v>0.81641260691359874</v>
      </c>
      <c r="G8146" s="439">
        <f t="shared" si="1151"/>
        <v>81.430000000000007</v>
      </c>
      <c r="H8146" s="435">
        <f t="shared" si="1146"/>
        <v>0.81641260691359874</v>
      </c>
      <c r="I8146" s="577">
        <f t="shared" si="1151"/>
        <v>81.430000000000007</v>
      </c>
      <c r="J8146" s="573">
        <f t="shared" si="1147"/>
        <v>1.1696281455424085</v>
      </c>
    </row>
    <row r="8147" spans="1:10" x14ac:dyDescent="0.25">
      <c r="A8147">
        <f t="shared" si="1148"/>
        <v>0.81440001408796037</v>
      </c>
      <c r="B8147" s="2">
        <f t="shared" si="1143"/>
        <v>81.440000000004758</v>
      </c>
      <c r="C8147" s="428">
        <f t="shared" si="1149"/>
        <v>81.44</v>
      </c>
      <c r="D8147" s="425">
        <f t="shared" si="1144"/>
        <v>0.81440001408791274</v>
      </c>
      <c r="E8147" s="433">
        <f t="shared" si="1150"/>
        <v>81.44</v>
      </c>
      <c r="F8147" s="430">
        <f t="shared" si="1145"/>
        <v>0.81651169912338328</v>
      </c>
      <c r="G8147" s="439">
        <f t="shared" si="1151"/>
        <v>81.44</v>
      </c>
      <c r="H8147" s="435">
        <f t="shared" si="1146"/>
        <v>0.81651169912338328</v>
      </c>
      <c r="I8147" s="577">
        <f t="shared" si="1151"/>
        <v>81.44</v>
      </c>
      <c r="J8147" s="573">
        <f t="shared" si="1147"/>
        <v>1.1697155201819216</v>
      </c>
    </row>
    <row r="8148" spans="1:10" x14ac:dyDescent="0.25">
      <c r="A8148">
        <f t="shared" si="1148"/>
        <v>0.81450001406641381</v>
      </c>
      <c r="B8148" s="2">
        <f t="shared" si="1143"/>
        <v>81.450000000004763</v>
      </c>
      <c r="C8148" s="428">
        <f t="shared" si="1149"/>
        <v>81.45</v>
      </c>
      <c r="D8148" s="425">
        <f t="shared" si="1144"/>
        <v>0.8145000140663663</v>
      </c>
      <c r="E8148" s="433">
        <f t="shared" si="1150"/>
        <v>81.45</v>
      </c>
      <c r="F8148" s="430">
        <f t="shared" si="1145"/>
        <v>0.81661079175737272</v>
      </c>
      <c r="G8148" s="439">
        <f t="shared" si="1151"/>
        <v>81.45</v>
      </c>
      <c r="H8148" s="435">
        <f t="shared" si="1146"/>
        <v>0.81661079175737272</v>
      </c>
      <c r="I8148" s="577">
        <f t="shared" si="1151"/>
        <v>81.45</v>
      </c>
      <c r="J8148" s="573">
        <f t="shared" si="1147"/>
        <v>1.1698028957186</v>
      </c>
    </row>
    <row r="8149" spans="1:10" x14ac:dyDescent="0.25">
      <c r="A8149">
        <f t="shared" si="1148"/>
        <v>0.81460001404490134</v>
      </c>
      <c r="B8149" s="2">
        <f t="shared" si="1143"/>
        <v>81.460000000004769</v>
      </c>
      <c r="C8149" s="428">
        <f t="shared" si="1149"/>
        <v>81.459999999999994</v>
      </c>
      <c r="D8149" s="425">
        <f t="shared" si="1144"/>
        <v>0.81460001404485349</v>
      </c>
      <c r="E8149" s="433">
        <f t="shared" si="1150"/>
        <v>81.459999999999994</v>
      </c>
      <c r="F8149" s="430">
        <f t="shared" si="1145"/>
        <v>0.81670988481535467</v>
      </c>
      <c r="G8149" s="439">
        <f t="shared" si="1151"/>
        <v>81.459999999999994</v>
      </c>
      <c r="H8149" s="435">
        <f t="shared" si="1146"/>
        <v>0.81670988481535467</v>
      </c>
      <c r="I8149" s="577">
        <f t="shared" si="1151"/>
        <v>81.459999999999994</v>
      </c>
      <c r="J8149" s="573">
        <f t="shared" si="1147"/>
        <v>1.1698902721523483</v>
      </c>
    </row>
    <row r="8150" spans="1:10" x14ac:dyDescent="0.25">
      <c r="A8150">
        <f t="shared" si="1148"/>
        <v>0.81470001402342274</v>
      </c>
      <c r="B8150" s="2">
        <f t="shared" si="1143"/>
        <v>81.470000000004774</v>
      </c>
      <c r="C8150" s="428">
        <f t="shared" si="1149"/>
        <v>81.47</v>
      </c>
      <c r="D8150" s="425">
        <f t="shared" si="1144"/>
        <v>0.814700014023375</v>
      </c>
      <c r="E8150" s="433">
        <f t="shared" si="1150"/>
        <v>81.47</v>
      </c>
      <c r="F8150" s="430">
        <f t="shared" si="1145"/>
        <v>0.81680897829711729</v>
      </c>
      <c r="G8150" s="439">
        <f t="shared" si="1151"/>
        <v>81.47</v>
      </c>
      <c r="H8150" s="435">
        <f t="shared" si="1146"/>
        <v>0.81680897829711729</v>
      </c>
      <c r="I8150" s="577">
        <f t="shared" si="1151"/>
        <v>81.47</v>
      </c>
      <c r="J8150" s="573">
        <f t="shared" si="1147"/>
        <v>1.1699776494830711</v>
      </c>
    </row>
    <row r="8151" spans="1:10" x14ac:dyDescent="0.25">
      <c r="A8151">
        <f t="shared" si="1148"/>
        <v>0.81480001400197788</v>
      </c>
      <c r="B8151" s="2">
        <f t="shared" si="1143"/>
        <v>81.480000000004779</v>
      </c>
      <c r="C8151" s="428">
        <f t="shared" si="1149"/>
        <v>81.48</v>
      </c>
      <c r="D8151" s="425">
        <f t="shared" si="1144"/>
        <v>0.81480001400193025</v>
      </c>
      <c r="E8151" s="433">
        <f t="shared" si="1150"/>
        <v>81.48</v>
      </c>
      <c r="F8151" s="430">
        <f t="shared" si="1145"/>
        <v>0.81690807220244865</v>
      </c>
      <c r="G8151" s="439">
        <f t="shared" si="1151"/>
        <v>81.48</v>
      </c>
      <c r="H8151" s="435">
        <f t="shared" si="1146"/>
        <v>0.81690807220244865</v>
      </c>
      <c r="I8151" s="577">
        <f t="shared" si="1151"/>
        <v>81.48</v>
      </c>
      <c r="J8151" s="573">
        <f t="shared" si="1147"/>
        <v>1.1700650277106723</v>
      </c>
    </row>
    <row r="8152" spans="1:10" x14ac:dyDescent="0.25">
      <c r="A8152">
        <f t="shared" si="1148"/>
        <v>0.81490001398056722</v>
      </c>
      <c r="B8152" s="2">
        <f t="shared" si="1143"/>
        <v>81.490000000004784</v>
      </c>
      <c r="C8152" s="428">
        <f t="shared" si="1149"/>
        <v>81.489999999999995</v>
      </c>
      <c r="D8152" s="425">
        <f t="shared" si="1144"/>
        <v>0.81490001398051926</v>
      </c>
      <c r="E8152" s="433">
        <f t="shared" si="1150"/>
        <v>81.489999999999995</v>
      </c>
      <c r="F8152" s="430">
        <f t="shared" si="1145"/>
        <v>0.81700716653113703</v>
      </c>
      <c r="G8152" s="439">
        <f t="shared" si="1151"/>
        <v>81.489999999999995</v>
      </c>
      <c r="H8152" s="435">
        <f t="shared" si="1146"/>
        <v>0.81700716653113703</v>
      </c>
      <c r="I8152" s="577">
        <f t="shared" si="1151"/>
        <v>81.489999999999995</v>
      </c>
      <c r="J8152" s="573">
        <f t="shared" si="1147"/>
        <v>1.1701524068350564</v>
      </c>
    </row>
    <row r="8153" spans="1:10" x14ac:dyDescent="0.25">
      <c r="A8153">
        <f t="shared" si="1148"/>
        <v>0.81500001395919031</v>
      </c>
      <c r="B8153" s="2">
        <f t="shared" si="1143"/>
        <v>81.500000000004789</v>
      </c>
      <c r="C8153" s="428">
        <f t="shared" si="1149"/>
        <v>81.5</v>
      </c>
      <c r="D8153" s="425">
        <f t="shared" si="1144"/>
        <v>0.81500001395914223</v>
      </c>
      <c r="E8153" s="433">
        <f t="shared" si="1150"/>
        <v>81.5</v>
      </c>
      <c r="F8153" s="430">
        <f t="shared" si="1145"/>
        <v>0.81710626128297081</v>
      </c>
      <c r="G8153" s="439">
        <f t="shared" si="1151"/>
        <v>81.5</v>
      </c>
      <c r="H8153" s="435">
        <f t="shared" si="1146"/>
        <v>0.81710626128297081</v>
      </c>
      <c r="I8153" s="577">
        <f t="shared" si="1151"/>
        <v>81.5</v>
      </c>
      <c r="J8153" s="573">
        <f t="shared" si="1147"/>
        <v>1.1702397868561278</v>
      </c>
    </row>
    <row r="8154" spans="1:10" x14ac:dyDescent="0.25">
      <c r="A8154">
        <f t="shared" si="1148"/>
        <v>0.81510001393784692</v>
      </c>
      <c r="B8154" s="2">
        <f t="shared" si="1143"/>
        <v>81.510000000004794</v>
      </c>
      <c r="C8154" s="428">
        <f t="shared" si="1149"/>
        <v>81.510000000000005</v>
      </c>
      <c r="D8154" s="425">
        <f t="shared" si="1144"/>
        <v>0.81510001393779907</v>
      </c>
      <c r="E8154" s="433">
        <f t="shared" si="1150"/>
        <v>81.510000000000005</v>
      </c>
      <c r="F8154" s="430">
        <f t="shared" si="1145"/>
        <v>0.81720535645773862</v>
      </c>
      <c r="G8154" s="439">
        <f t="shared" si="1151"/>
        <v>81.510000000000005</v>
      </c>
      <c r="H8154" s="435">
        <f t="shared" si="1146"/>
        <v>0.81720535645773862</v>
      </c>
      <c r="I8154" s="577">
        <f t="shared" si="1151"/>
        <v>81.510000000000005</v>
      </c>
      <c r="J8154" s="573">
        <f t="shared" si="1147"/>
        <v>1.1703271677737912</v>
      </c>
    </row>
    <row r="8155" spans="1:10" x14ac:dyDescent="0.25">
      <c r="A8155">
        <f t="shared" si="1148"/>
        <v>0.81520001391653729</v>
      </c>
      <c r="B8155" s="2">
        <f t="shared" si="1143"/>
        <v>81.520000000004799</v>
      </c>
      <c r="C8155" s="428">
        <f t="shared" si="1149"/>
        <v>81.52</v>
      </c>
      <c r="D8155" s="425">
        <f t="shared" si="1144"/>
        <v>0.81520001391648933</v>
      </c>
      <c r="E8155" s="433">
        <f t="shared" si="1150"/>
        <v>81.52</v>
      </c>
      <c r="F8155" s="430">
        <f t="shared" si="1145"/>
        <v>0.8173044520552285</v>
      </c>
      <c r="G8155" s="439">
        <f t="shared" si="1151"/>
        <v>81.52</v>
      </c>
      <c r="H8155" s="435">
        <f t="shared" si="1146"/>
        <v>0.8173044520552285</v>
      </c>
      <c r="I8155" s="577">
        <f t="shared" si="1151"/>
        <v>81.52</v>
      </c>
      <c r="J8155" s="573">
        <f t="shared" si="1147"/>
        <v>1.170414549587951</v>
      </c>
    </row>
    <row r="8156" spans="1:10" x14ac:dyDescent="0.25">
      <c r="A8156">
        <f t="shared" si="1148"/>
        <v>0.81530001389526141</v>
      </c>
      <c r="B8156" s="2">
        <f t="shared" si="1143"/>
        <v>81.530000000004804</v>
      </c>
      <c r="C8156" s="428">
        <f t="shared" si="1149"/>
        <v>81.53</v>
      </c>
      <c r="D8156" s="425">
        <f t="shared" si="1144"/>
        <v>0.81530001389521334</v>
      </c>
      <c r="E8156" s="433">
        <f t="shared" si="1150"/>
        <v>81.53</v>
      </c>
      <c r="F8156" s="430">
        <f t="shared" si="1145"/>
        <v>0.81740354807522997</v>
      </c>
      <c r="G8156" s="439">
        <f t="shared" si="1151"/>
        <v>81.53</v>
      </c>
      <c r="H8156" s="435">
        <f t="shared" si="1146"/>
        <v>0.81740354807522997</v>
      </c>
      <c r="I8156" s="577">
        <f t="shared" si="1151"/>
        <v>81.53</v>
      </c>
      <c r="J8156" s="573">
        <f t="shared" si="1147"/>
        <v>1.1705019322985117</v>
      </c>
    </row>
    <row r="8157" spans="1:10" x14ac:dyDescent="0.25">
      <c r="A8157">
        <f t="shared" si="1148"/>
        <v>0.81540001387401906</v>
      </c>
      <c r="B8157" s="2">
        <f t="shared" si="1143"/>
        <v>81.54000000000481</v>
      </c>
      <c r="C8157" s="428">
        <f t="shared" si="1149"/>
        <v>81.540000000000006</v>
      </c>
      <c r="D8157" s="425">
        <f t="shared" si="1144"/>
        <v>0.81540001387397099</v>
      </c>
      <c r="E8157" s="433">
        <f t="shared" si="1150"/>
        <v>81.540000000000006</v>
      </c>
      <c r="F8157" s="430">
        <f t="shared" si="1145"/>
        <v>0.81750264451753119</v>
      </c>
      <c r="G8157" s="439">
        <f t="shared" si="1151"/>
        <v>81.540000000000006</v>
      </c>
      <c r="H8157" s="435">
        <f t="shared" si="1146"/>
        <v>0.81750264451753119</v>
      </c>
      <c r="I8157" s="577">
        <f t="shared" si="1151"/>
        <v>81.540000000000006</v>
      </c>
      <c r="J8157" s="573">
        <f t="shared" si="1147"/>
        <v>1.1705893159053777</v>
      </c>
    </row>
    <row r="8158" spans="1:10" x14ac:dyDescent="0.25">
      <c r="A8158">
        <f t="shared" si="1148"/>
        <v>0.81550001385281012</v>
      </c>
      <c r="B8158" s="2">
        <f t="shared" si="1143"/>
        <v>81.550000000004815</v>
      </c>
      <c r="C8158" s="428">
        <f t="shared" si="1149"/>
        <v>81.55</v>
      </c>
      <c r="D8158" s="425">
        <f t="shared" si="1144"/>
        <v>0.81550001385276216</v>
      </c>
      <c r="E8158" s="433">
        <f t="shared" si="1150"/>
        <v>81.55</v>
      </c>
      <c r="F8158" s="430">
        <f t="shared" si="1145"/>
        <v>0.81760174138192121</v>
      </c>
      <c r="G8158" s="439">
        <f t="shared" si="1151"/>
        <v>81.55</v>
      </c>
      <c r="H8158" s="435">
        <f t="shared" si="1146"/>
        <v>0.81760174138192121</v>
      </c>
      <c r="I8158" s="577">
        <f t="shared" si="1151"/>
        <v>81.55</v>
      </c>
      <c r="J8158" s="573">
        <f t="shared" si="1147"/>
        <v>1.1706767004084531</v>
      </c>
    </row>
    <row r="8159" spans="1:10" x14ac:dyDescent="0.25">
      <c r="A8159">
        <f t="shared" si="1148"/>
        <v>0.81560001383163494</v>
      </c>
      <c r="B8159" s="2">
        <f t="shared" si="1143"/>
        <v>81.56000000000482</v>
      </c>
      <c r="C8159" s="428">
        <f t="shared" si="1149"/>
        <v>81.56</v>
      </c>
      <c r="D8159" s="425">
        <f t="shared" si="1144"/>
        <v>0.81560001383158665</v>
      </c>
      <c r="E8159" s="433">
        <f t="shared" si="1150"/>
        <v>81.56</v>
      </c>
      <c r="F8159" s="430">
        <f t="shared" si="1145"/>
        <v>0.81770083866818943</v>
      </c>
      <c r="G8159" s="439">
        <f t="shared" si="1151"/>
        <v>81.56</v>
      </c>
      <c r="H8159" s="435">
        <f t="shared" si="1146"/>
        <v>0.81770083866818943</v>
      </c>
      <c r="I8159" s="577">
        <f t="shared" si="1151"/>
        <v>81.56</v>
      </c>
      <c r="J8159" s="573">
        <f t="shared" si="1147"/>
        <v>1.1707640858076431</v>
      </c>
    </row>
    <row r="8160" spans="1:10" x14ac:dyDescent="0.25">
      <c r="A8160">
        <f t="shared" si="1148"/>
        <v>0.81570001381049295</v>
      </c>
      <c r="B8160" s="2">
        <f t="shared" ref="B8160:B8223" si="1152">B8159+0.01</f>
        <v>81.570000000004825</v>
      </c>
      <c r="C8160" s="428">
        <f t="shared" si="1149"/>
        <v>81.569999999999993</v>
      </c>
      <c r="D8160" s="425">
        <f t="shared" si="1144"/>
        <v>0.81570001381044455</v>
      </c>
      <c r="E8160" s="433">
        <f t="shared" si="1150"/>
        <v>81.569999999999993</v>
      </c>
      <c r="F8160" s="430">
        <f t="shared" si="1145"/>
        <v>0.81779993637612447</v>
      </c>
      <c r="G8160" s="439">
        <f t="shared" si="1151"/>
        <v>81.569999999999993</v>
      </c>
      <c r="H8160" s="435">
        <f t="shared" si="1146"/>
        <v>0.81779993637612447</v>
      </c>
      <c r="I8160" s="577">
        <f t="shared" si="1151"/>
        <v>81.569999999999993</v>
      </c>
      <c r="J8160" s="573">
        <f t="shared" si="1147"/>
        <v>1.1708514721028518</v>
      </c>
    </row>
    <row r="8161" spans="1:10" x14ac:dyDescent="0.25">
      <c r="A8161">
        <f t="shared" si="1148"/>
        <v>0.81580001378938427</v>
      </c>
      <c r="B8161" s="2">
        <f t="shared" si="1152"/>
        <v>81.58000000000483</v>
      </c>
      <c r="C8161" s="428">
        <f t="shared" si="1149"/>
        <v>81.58</v>
      </c>
      <c r="D8161" s="425">
        <f t="shared" si="1144"/>
        <v>0.81580001378933609</v>
      </c>
      <c r="E8161" s="433">
        <f t="shared" si="1150"/>
        <v>81.58</v>
      </c>
      <c r="F8161" s="430">
        <f t="shared" si="1145"/>
        <v>0.81789903450551604</v>
      </c>
      <c r="G8161" s="439">
        <f t="shared" si="1151"/>
        <v>81.58</v>
      </c>
      <c r="H8161" s="435">
        <f t="shared" si="1146"/>
        <v>0.81789903450551604</v>
      </c>
      <c r="I8161" s="577">
        <f t="shared" si="1151"/>
        <v>81.58</v>
      </c>
      <c r="J8161" s="573">
        <f t="shared" si="1147"/>
        <v>1.170938859293984</v>
      </c>
    </row>
    <row r="8162" spans="1:10" x14ac:dyDescent="0.25">
      <c r="A8162">
        <f t="shared" si="1148"/>
        <v>0.81590001376830901</v>
      </c>
      <c r="B8162" s="2">
        <f t="shared" si="1152"/>
        <v>81.590000000004835</v>
      </c>
      <c r="C8162" s="428">
        <f t="shared" si="1149"/>
        <v>81.59</v>
      </c>
      <c r="D8162" s="425">
        <f t="shared" si="1144"/>
        <v>0.81590001376826071</v>
      </c>
      <c r="E8162" s="433">
        <f t="shared" si="1150"/>
        <v>81.59</v>
      </c>
      <c r="F8162" s="430">
        <f t="shared" si="1145"/>
        <v>0.81799813305615332</v>
      </c>
      <c r="G8162" s="439">
        <f t="shared" si="1151"/>
        <v>81.59</v>
      </c>
      <c r="H8162" s="435">
        <f t="shared" si="1146"/>
        <v>0.81799813305615332</v>
      </c>
      <c r="I8162" s="577">
        <f t="shared" si="1151"/>
        <v>81.59</v>
      </c>
      <c r="J8162" s="573">
        <f t="shared" si="1147"/>
        <v>1.1710262473809439</v>
      </c>
    </row>
    <row r="8163" spans="1:10" x14ac:dyDescent="0.25">
      <c r="A8163">
        <f t="shared" si="1148"/>
        <v>0.81600001374726716</v>
      </c>
      <c r="B8163" s="2">
        <f t="shared" si="1152"/>
        <v>81.60000000000484</v>
      </c>
      <c r="C8163" s="428">
        <f t="shared" si="1149"/>
        <v>81.599999999999994</v>
      </c>
      <c r="D8163" s="425">
        <f t="shared" si="1144"/>
        <v>0.81600001374721864</v>
      </c>
      <c r="E8163" s="433">
        <f t="shared" si="1150"/>
        <v>81.599999999999994</v>
      </c>
      <c r="F8163" s="430">
        <f t="shared" si="1145"/>
        <v>0.81809723202782547</v>
      </c>
      <c r="G8163" s="439">
        <f t="shared" si="1151"/>
        <v>81.599999999999994</v>
      </c>
      <c r="H8163" s="435">
        <f t="shared" si="1146"/>
        <v>0.81809723202782547</v>
      </c>
      <c r="I8163" s="577">
        <f t="shared" si="1151"/>
        <v>81.599999999999994</v>
      </c>
      <c r="J8163" s="573">
        <f t="shared" si="1147"/>
        <v>1.1711136363636363</v>
      </c>
    </row>
    <row r="8164" spans="1:10" x14ac:dyDescent="0.25">
      <c r="A8164">
        <f t="shared" si="1148"/>
        <v>0.81610001372625818</v>
      </c>
      <c r="B8164" s="2">
        <f t="shared" si="1152"/>
        <v>81.610000000004845</v>
      </c>
      <c r="C8164" s="428">
        <f t="shared" si="1149"/>
        <v>81.61</v>
      </c>
      <c r="D8164" s="425">
        <f t="shared" si="1144"/>
        <v>0.81610001372620977</v>
      </c>
      <c r="E8164" s="433">
        <f t="shared" si="1150"/>
        <v>81.61</v>
      </c>
      <c r="F8164" s="430">
        <f t="shared" si="1145"/>
        <v>0.81819633142032289</v>
      </c>
      <c r="G8164" s="439">
        <f t="shared" si="1151"/>
        <v>81.61</v>
      </c>
      <c r="H8164" s="435">
        <f t="shared" si="1146"/>
        <v>0.81819633142032289</v>
      </c>
      <c r="I8164" s="577">
        <f t="shared" si="1151"/>
        <v>81.61</v>
      </c>
      <c r="J8164" s="573">
        <f t="shared" si="1147"/>
        <v>1.1712010262419659</v>
      </c>
    </row>
    <row r="8165" spans="1:10" x14ac:dyDescent="0.25">
      <c r="A8165">
        <f t="shared" si="1148"/>
        <v>0.8162000137052825</v>
      </c>
      <c r="B8165" s="2">
        <f t="shared" si="1152"/>
        <v>81.62000000000485</v>
      </c>
      <c r="C8165" s="428">
        <f t="shared" si="1149"/>
        <v>81.62</v>
      </c>
      <c r="D8165" s="425">
        <f t="shared" si="1144"/>
        <v>0.8162000137052341</v>
      </c>
      <c r="E8165" s="433">
        <f t="shared" si="1150"/>
        <v>81.62</v>
      </c>
      <c r="F8165" s="430">
        <f t="shared" si="1145"/>
        <v>0.81829543123343451</v>
      </c>
      <c r="G8165" s="439">
        <f t="shared" si="1151"/>
        <v>81.62</v>
      </c>
      <c r="H8165" s="435">
        <f t="shared" si="1146"/>
        <v>0.81829543123343451</v>
      </c>
      <c r="I8165" s="577">
        <f t="shared" si="1151"/>
        <v>81.62</v>
      </c>
      <c r="J8165" s="573">
        <f t="shared" si="1147"/>
        <v>1.1712884170158371</v>
      </c>
    </row>
    <row r="8166" spans="1:10" x14ac:dyDescent="0.25">
      <c r="A8166">
        <f t="shared" si="1148"/>
        <v>0.81630001368434013</v>
      </c>
      <c r="B8166" s="2">
        <f t="shared" si="1152"/>
        <v>81.630000000004856</v>
      </c>
      <c r="C8166" s="428">
        <f t="shared" si="1149"/>
        <v>81.63</v>
      </c>
      <c r="D8166" s="425">
        <f t="shared" si="1144"/>
        <v>0.81630001368429128</v>
      </c>
      <c r="E8166" s="433">
        <f t="shared" si="1150"/>
        <v>81.63</v>
      </c>
      <c r="F8166" s="430">
        <f t="shared" si="1145"/>
        <v>0.81839453146695029</v>
      </c>
      <c r="G8166" s="439">
        <f t="shared" si="1151"/>
        <v>81.63</v>
      </c>
      <c r="H8166" s="435">
        <f t="shared" si="1146"/>
        <v>0.81839453146695029</v>
      </c>
      <c r="I8166" s="577">
        <f t="shared" si="1151"/>
        <v>81.63</v>
      </c>
      <c r="J8166" s="573">
        <f t="shared" si="1147"/>
        <v>1.1713758086851545</v>
      </c>
    </row>
    <row r="8167" spans="1:10" x14ac:dyDescent="0.25">
      <c r="A8167">
        <f t="shared" si="1148"/>
        <v>0.81640001366343062</v>
      </c>
      <c r="B8167" s="2">
        <f t="shared" si="1152"/>
        <v>81.640000000004861</v>
      </c>
      <c r="C8167" s="428">
        <f t="shared" si="1149"/>
        <v>81.64</v>
      </c>
      <c r="D8167" s="425">
        <f t="shared" si="1144"/>
        <v>0.81640001366338188</v>
      </c>
      <c r="E8167" s="433">
        <f t="shared" si="1150"/>
        <v>81.64</v>
      </c>
      <c r="F8167" s="430">
        <f t="shared" si="1145"/>
        <v>0.81849363212066051</v>
      </c>
      <c r="G8167" s="439">
        <f t="shared" si="1151"/>
        <v>81.64</v>
      </c>
      <c r="H8167" s="435">
        <f t="shared" si="1146"/>
        <v>0.81849363212066051</v>
      </c>
      <c r="I8167" s="577">
        <f t="shared" si="1151"/>
        <v>81.64</v>
      </c>
      <c r="J8167" s="573">
        <f t="shared" si="1147"/>
        <v>1.1714632012498223</v>
      </c>
    </row>
    <row r="8168" spans="1:10" x14ac:dyDescent="0.25">
      <c r="A8168">
        <f t="shared" si="1148"/>
        <v>0.81650001364255398</v>
      </c>
      <c r="B8168" s="2">
        <f t="shared" si="1152"/>
        <v>81.650000000004866</v>
      </c>
      <c r="C8168" s="428">
        <f t="shared" si="1149"/>
        <v>81.650000000000006</v>
      </c>
      <c r="D8168" s="425">
        <f t="shared" si="1144"/>
        <v>0.81650001364250524</v>
      </c>
      <c r="E8168" s="433">
        <f t="shared" si="1150"/>
        <v>81.650000000000006</v>
      </c>
      <c r="F8168" s="430">
        <f t="shared" si="1145"/>
        <v>0.81859273319435488</v>
      </c>
      <c r="G8168" s="439">
        <f t="shared" si="1151"/>
        <v>81.650000000000006</v>
      </c>
      <c r="H8168" s="435">
        <f t="shared" si="1146"/>
        <v>0.81859273319435488</v>
      </c>
      <c r="I8168" s="577">
        <f t="shared" si="1151"/>
        <v>81.650000000000006</v>
      </c>
      <c r="J8168" s="573">
        <f t="shared" si="1147"/>
        <v>1.1715505947097462</v>
      </c>
    </row>
    <row r="8169" spans="1:10" x14ac:dyDescent="0.25">
      <c r="A8169">
        <f t="shared" si="1148"/>
        <v>0.81660001362171042</v>
      </c>
      <c r="B8169" s="2">
        <f t="shared" si="1152"/>
        <v>81.660000000004871</v>
      </c>
      <c r="C8169" s="428">
        <f t="shared" si="1149"/>
        <v>81.66</v>
      </c>
      <c r="D8169" s="425">
        <f t="shared" si="1144"/>
        <v>0.81660001362166146</v>
      </c>
      <c r="E8169" s="433">
        <f t="shared" si="1150"/>
        <v>81.66</v>
      </c>
      <c r="F8169" s="430">
        <f t="shared" si="1145"/>
        <v>0.81869183468782336</v>
      </c>
      <c r="G8169" s="439">
        <f t="shared" si="1151"/>
        <v>81.66</v>
      </c>
      <c r="H8169" s="435">
        <f t="shared" si="1146"/>
        <v>0.81869183468782336</v>
      </c>
      <c r="I8169" s="577">
        <f t="shared" si="1151"/>
        <v>81.66</v>
      </c>
      <c r="J8169" s="573">
        <f t="shared" si="1147"/>
        <v>1.1716379890648299</v>
      </c>
    </row>
    <row r="8170" spans="1:10" x14ac:dyDescent="0.25">
      <c r="A8170">
        <f t="shared" si="1148"/>
        <v>0.81670001360089961</v>
      </c>
      <c r="B8170" s="2">
        <f t="shared" si="1152"/>
        <v>81.670000000004876</v>
      </c>
      <c r="C8170" s="428">
        <f t="shared" si="1149"/>
        <v>81.67</v>
      </c>
      <c r="D8170" s="425">
        <f t="shared" si="1144"/>
        <v>0.81670001360085087</v>
      </c>
      <c r="E8170" s="433">
        <f t="shared" si="1150"/>
        <v>81.67</v>
      </c>
      <c r="F8170" s="430">
        <f t="shared" si="1145"/>
        <v>0.81879093660085689</v>
      </c>
      <c r="G8170" s="439">
        <f t="shared" si="1151"/>
        <v>81.67</v>
      </c>
      <c r="H8170" s="435">
        <f t="shared" si="1146"/>
        <v>0.81879093660085689</v>
      </c>
      <c r="I8170" s="577">
        <f t="shared" si="1151"/>
        <v>81.67</v>
      </c>
      <c r="J8170" s="573">
        <f t="shared" si="1147"/>
        <v>1.1717253843149784</v>
      </c>
    </row>
    <row r="8171" spans="1:10" x14ac:dyDescent="0.25">
      <c r="A8171">
        <f t="shared" si="1148"/>
        <v>0.81680001358012166</v>
      </c>
      <c r="B8171" s="2">
        <f t="shared" si="1152"/>
        <v>81.680000000004881</v>
      </c>
      <c r="C8171" s="428">
        <f t="shared" si="1149"/>
        <v>81.680000000000007</v>
      </c>
      <c r="D8171" s="425">
        <f t="shared" si="1144"/>
        <v>0.81680001358007293</v>
      </c>
      <c r="E8171" s="433">
        <f t="shared" si="1150"/>
        <v>81.680000000000007</v>
      </c>
      <c r="F8171" s="430">
        <f t="shared" si="1145"/>
        <v>0.81889003893324519</v>
      </c>
      <c r="G8171" s="439">
        <f t="shared" si="1151"/>
        <v>81.680000000000007</v>
      </c>
      <c r="H8171" s="435">
        <f t="shared" si="1146"/>
        <v>0.81889003893324519</v>
      </c>
      <c r="I8171" s="577">
        <f t="shared" si="1151"/>
        <v>81.680000000000007</v>
      </c>
      <c r="J8171" s="573">
        <f t="shared" si="1147"/>
        <v>1.1718127804600966</v>
      </c>
    </row>
    <row r="8172" spans="1:10" x14ac:dyDescent="0.25">
      <c r="A8172">
        <f t="shared" si="1148"/>
        <v>0.81690001355937647</v>
      </c>
      <c r="B8172" s="2">
        <f t="shared" si="1152"/>
        <v>81.690000000004886</v>
      </c>
      <c r="C8172" s="428">
        <f t="shared" si="1149"/>
        <v>81.69</v>
      </c>
      <c r="D8172" s="425">
        <f t="shared" si="1144"/>
        <v>0.81690001355932762</v>
      </c>
      <c r="E8172" s="433">
        <f t="shared" si="1150"/>
        <v>81.69</v>
      </c>
      <c r="F8172" s="430">
        <f t="shared" si="1145"/>
        <v>0.81898914168477877</v>
      </c>
      <c r="G8172" s="439">
        <f t="shared" si="1151"/>
        <v>81.69</v>
      </c>
      <c r="H8172" s="435">
        <f t="shared" si="1146"/>
        <v>0.81898914168477877</v>
      </c>
      <c r="I8172" s="577">
        <f t="shared" si="1151"/>
        <v>81.69</v>
      </c>
      <c r="J8172" s="573">
        <f t="shared" si="1147"/>
        <v>1.1719001775000888</v>
      </c>
    </row>
    <row r="8173" spans="1:10" x14ac:dyDescent="0.25">
      <c r="A8173">
        <f t="shared" si="1148"/>
        <v>0.81700001353866414</v>
      </c>
      <c r="B8173" s="2">
        <f t="shared" si="1152"/>
        <v>81.700000000004891</v>
      </c>
      <c r="C8173" s="428">
        <f t="shared" si="1149"/>
        <v>81.7</v>
      </c>
      <c r="D8173" s="425">
        <f t="shared" si="1144"/>
        <v>0.81700001353861518</v>
      </c>
      <c r="E8173" s="433">
        <f t="shared" si="1150"/>
        <v>81.7</v>
      </c>
      <c r="F8173" s="430">
        <f t="shared" si="1145"/>
        <v>0.81908824485524867</v>
      </c>
      <c r="G8173" s="439">
        <f t="shared" si="1151"/>
        <v>81.7</v>
      </c>
      <c r="H8173" s="435">
        <f t="shared" si="1146"/>
        <v>0.81908824485524867</v>
      </c>
      <c r="I8173" s="577">
        <f t="shared" si="1151"/>
        <v>81.7</v>
      </c>
      <c r="J8173" s="573">
        <f t="shared" si="1147"/>
        <v>1.1719875754348597</v>
      </c>
    </row>
    <row r="8174" spans="1:10" x14ac:dyDescent="0.25">
      <c r="A8174">
        <f t="shared" si="1148"/>
        <v>0.81710001351798445</v>
      </c>
      <c r="B8174" s="2">
        <f t="shared" si="1152"/>
        <v>81.710000000004896</v>
      </c>
      <c r="C8174" s="428">
        <f t="shared" si="1149"/>
        <v>81.709999999999994</v>
      </c>
      <c r="D8174" s="425">
        <f t="shared" si="1144"/>
        <v>0.81710001351793526</v>
      </c>
      <c r="E8174" s="433">
        <f t="shared" si="1150"/>
        <v>81.709999999999994</v>
      </c>
      <c r="F8174" s="430">
        <f t="shared" si="1145"/>
        <v>0.81918734844444507</v>
      </c>
      <c r="G8174" s="439">
        <f t="shared" si="1151"/>
        <v>81.709999999999994</v>
      </c>
      <c r="H8174" s="435">
        <f t="shared" si="1146"/>
        <v>0.81918734844444507</v>
      </c>
      <c r="I8174" s="577">
        <f t="shared" si="1151"/>
        <v>81.709999999999994</v>
      </c>
      <c r="J8174" s="573">
        <f t="shared" si="1147"/>
        <v>1.1720749742643142</v>
      </c>
    </row>
    <row r="8175" spans="1:10" x14ac:dyDescent="0.25">
      <c r="A8175">
        <f t="shared" si="1148"/>
        <v>0.81720001349733717</v>
      </c>
      <c r="B8175" s="2">
        <f t="shared" si="1152"/>
        <v>81.720000000004902</v>
      </c>
      <c r="C8175" s="428">
        <f t="shared" si="1149"/>
        <v>81.72</v>
      </c>
      <c r="D8175" s="425">
        <f t="shared" si="1144"/>
        <v>0.8172000134972881</v>
      </c>
      <c r="E8175" s="433">
        <f t="shared" si="1150"/>
        <v>81.72</v>
      </c>
      <c r="F8175" s="430">
        <f t="shared" si="1145"/>
        <v>0.81928645245215914</v>
      </c>
      <c r="G8175" s="439">
        <f t="shared" si="1151"/>
        <v>81.72</v>
      </c>
      <c r="H8175" s="435">
        <f t="shared" si="1146"/>
        <v>0.81928645245215914</v>
      </c>
      <c r="I8175" s="577">
        <f t="shared" si="1151"/>
        <v>81.72</v>
      </c>
      <c r="J8175" s="573">
        <f t="shared" si="1147"/>
        <v>1.1721623739883571</v>
      </c>
    </row>
    <row r="8176" spans="1:10" x14ac:dyDescent="0.25">
      <c r="A8176">
        <f t="shared" si="1148"/>
        <v>0.81730001347672265</v>
      </c>
      <c r="B8176" s="2">
        <f t="shared" si="1152"/>
        <v>81.730000000004907</v>
      </c>
      <c r="C8176" s="428">
        <f t="shared" si="1149"/>
        <v>81.73</v>
      </c>
      <c r="D8176" s="425">
        <f t="shared" si="1144"/>
        <v>0.81730001347667369</v>
      </c>
      <c r="E8176" s="433">
        <f t="shared" si="1150"/>
        <v>81.73</v>
      </c>
      <c r="F8176" s="430">
        <f t="shared" si="1145"/>
        <v>0.81938555687818171</v>
      </c>
      <c r="G8176" s="439">
        <f t="shared" si="1151"/>
        <v>81.73</v>
      </c>
      <c r="H8176" s="435">
        <f t="shared" si="1146"/>
        <v>0.81938555687818171</v>
      </c>
      <c r="I8176" s="577">
        <f t="shared" si="1151"/>
        <v>81.73</v>
      </c>
      <c r="J8176" s="573">
        <f t="shared" si="1147"/>
        <v>1.1722497746068932</v>
      </c>
    </row>
    <row r="8177" spans="1:10" x14ac:dyDescent="0.25">
      <c r="A8177">
        <f t="shared" si="1148"/>
        <v>0.81740001345614055</v>
      </c>
      <c r="B8177" s="2">
        <f t="shared" si="1152"/>
        <v>81.740000000004912</v>
      </c>
      <c r="C8177" s="428">
        <f t="shared" si="1149"/>
        <v>81.739999999999995</v>
      </c>
      <c r="D8177" s="425">
        <f t="shared" si="1144"/>
        <v>0.81740001345609126</v>
      </c>
      <c r="E8177" s="433">
        <f t="shared" si="1150"/>
        <v>81.739999999999995</v>
      </c>
      <c r="F8177" s="430">
        <f t="shared" si="1145"/>
        <v>0.81948466172230339</v>
      </c>
      <c r="G8177" s="439">
        <f t="shared" si="1151"/>
        <v>81.739999999999995</v>
      </c>
      <c r="H8177" s="435">
        <f t="shared" si="1146"/>
        <v>0.81948466172230339</v>
      </c>
      <c r="I8177" s="577">
        <f t="shared" si="1151"/>
        <v>81.739999999999995</v>
      </c>
      <c r="J8177" s="573">
        <f t="shared" si="1147"/>
        <v>1.1723371761198267</v>
      </c>
    </row>
    <row r="8178" spans="1:10" x14ac:dyDescent="0.25">
      <c r="A8178">
        <f t="shared" si="1148"/>
        <v>0.81750001343559087</v>
      </c>
      <c r="B8178" s="2">
        <f t="shared" si="1152"/>
        <v>81.750000000004917</v>
      </c>
      <c r="C8178" s="428">
        <f t="shared" si="1149"/>
        <v>81.75</v>
      </c>
      <c r="D8178" s="425">
        <f t="shared" si="1144"/>
        <v>0.81750001343554179</v>
      </c>
      <c r="E8178" s="433">
        <f t="shared" si="1150"/>
        <v>81.75</v>
      </c>
      <c r="F8178" s="430">
        <f t="shared" si="1145"/>
        <v>0.81958376698431601</v>
      </c>
      <c r="G8178" s="439">
        <f t="shared" si="1151"/>
        <v>81.75</v>
      </c>
      <c r="H8178" s="435">
        <f t="shared" si="1146"/>
        <v>0.81958376698431601</v>
      </c>
      <c r="I8178" s="577">
        <f t="shared" si="1151"/>
        <v>81.75</v>
      </c>
      <c r="J8178" s="573">
        <f t="shared" si="1147"/>
        <v>1.1724245785270631</v>
      </c>
    </row>
    <row r="8179" spans="1:10" x14ac:dyDescent="0.25">
      <c r="A8179">
        <f t="shared" si="1148"/>
        <v>0.81760001341507371</v>
      </c>
      <c r="B8179" s="2">
        <f t="shared" si="1152"/>
        <v>81.760000000004922</v>
      </c>
      <c r="C8179" s="428">
        <f t="shared" si="1149"/>
        <v>81.760000000000005</v>
      </c>
      <c r="D8179" s="425">
        <f t="shared" si="1144"/>
        <v>0.81760001341502453</v>
      </c>
      <c r="E8179" s="433">
        <f t="shared" si="1150"/>
        <v>81.760000000000005</v>
      </c>
      <c r="F8179" s="430">
        <f t="shared" si="1145"/>
        <v>0.8196828726640103</v>
      </c>
      <c r="G8179" s="439">
        <f t="shared" si="1151"/>
        <v>81.760000000000005</v>
      </c>
      <c r="H8179" s="435">
        <f t="shared" si="1146"/>
        <v>0.8196828726640103</v>
      </c>
      <c r="I8179" s="577">
        <f t="shared" si="1151"/>
        <v>81.760000000000005</v>
      </c>
      <c r="J8179" s="573">
        <f t="shared" si="1147"/>
        <v>1.1725119818285066</v>
      </c>
    </row>
    <row r="8180" spans="1:10" x14ac:dyDescent="0.25">
      <c r="A8180">
        <f t="shared" si="1148"/>
        <v>0.81770001339458886</v>
      </c>
      <c r="B8180" s="2">
        <f t="shared" si="1152"/>
        <v>81.770000000004927</v>
      </c>
      <c r="C8180" s="428">
        <f t="shared" si="1149"/>
        <v>81.77</v>
      </c>
      <c r="D8180" s="425">
        <f t="shared" si="1144"/>
        <v>0.81770001339453946</v>
      </c>
      <c r="E8180" s="433">
        <f t="shared" si="1150"/>
        <v>81.77</v>
      </c>
      <c r="F8180" s="430">
        <f t="shared" si="1145"/>
        <v>0.81978197876117775</v>
      </c>
      <c r="G8180" s="439">
        <f t="shared" si="1151"/>
        <v>81.77</v>
      </c>
      <c r="H8180" s="435">
        <f t="shared" si="1146"/>
        <v>0.81978197876117775</v>
      </c>
      <c r="I8180" s="577">
        <f t="shared" si="1151"/>
        <v>81.77</v>
      </c>
      <c r="J8180" s="573">
        <f t="shared" si="1147"/>
        <v>1.1725993860240622</v>
      </c>
    </row>
    <row r="8181" spans="1:10" x14ac:dyDescent="0.25">
      <c r="A8181">
        <f t="shared" si="1148"/>
        <v>0.81780001337413621</v>
      </c>
      <c r="B8181" s="2">
        <f t="shared" si="1152"/>
        <v>81.780000000004932</v>
      </c>
      <c r="C8181" s="428">
        <f t="shared" si="1149"/>
        <v>81.78</v>
      </c>
      <c r="D8181" s="425">
        <f t="shared" si="1144"/>
        <v>0.81780001337408681</v>
      </c>
      <c r="E8181" s="433">
        <f t="shared" si="1150"/>
        <v>81.78</v>
      </c>
      <c r="F8181" s="430">
        <f t="shared" si="1145"/>
        <v>0.81988108527560988</v>
      </c>
      <c r="G8181" s="439">
        <f t="shared" si="1151"/>
        <v>81.78</v>
      </c>
      <c r="H8181" s="435">
        <f t="shared" si="1146"/>
        <v>0.81988108527560988</v>
      </c>
      <c r="I8181" s="577">
        <f t="shared" si="1151"/>
        <v>81.78</v>
      </c>
      <c r="J8181" s="573">
        <f t="shared" si="1147"/>
        <v>1.1726867911136345</v>
      </c>
    </row>
    <row r="8182" spans="1:10" x14ac:dyDescent="0.25">
      <c r="A8182">
        <f t="shared" si="1148"/>
        <v>0.81790001335371587</v>
      </c>
      <c r="B8182" s="2">
        <f t="shared" si="1152"/>
        <v>81.790000000004937</v>
      </c>
      <c r="C8182" s="428">
        <f t="shared" si="1149"/>
        <v>81.790000000000006</v>
      </c>
      <c r="D8182" s="425">
        <f t="shared" si="1144"/>
        <v>0.81790001335366658</v>
      </c>
      <c r="E8182" s="433">
        <f t="shared" si="1150"/>
        <v>81.790000000000006</v>
      </c>
      <c r="F8182" s="430">
        <f t="shared" si="1145"/>
        <v>0.81998019220709839</v>
      </c>
      <c r="G8182" s="439">
        <f t="shared" si="1151"/>
        <v>81.790000000000006</v>
      </c>
      <c r="H8182" s="435">
        <f t="shared" si="1146"/>
        <v>0.81998019220709839</v>
      </c>
      <c r="I8182" s="577">
        <f t="shared" si="1151"/>
        <v>81.790000000000006</v>
      </c>
      <c r="J8182" s="573">
        <f t="shared" si="1147"/>
        <v>1.1727741970971293</v>
      </c>
    </row>
    <row r="8183" spans="1:10" x14ac:dyDescent="0.25">
      <c r="A8183">
        <f t="shared" si="1148"/>
        <v>0.81800001333332784</v>
      </c>
      <c r="B8183" s="2">
        <f t="shared" si="1152"/>
        <v>81.800000000004943</v>
      </c>
      <c r="C8183" s="428">
        <f t="shared" si="1149"/>
        <v>81.8</v>
      </c>
      <c r="D8183" s="425">
        <f t="shared" si="1144"/>
        <v>0.81800001333327832</v>
      </c>
      <c r="E8183" s="433">
        <f t="shared" si="1150"/>
        <v>81.8</v>
      </c>
      <c r="F8183" s="430">
        <f t="shared" si="1145"/>
        <v>0.82007929955543446</v>
      </c>
      <c r="G8183" s="439">
        <f t="shared" si="1151"/>
        <v>81.8</v>
      </c>
      <c r="H8183" s="435">
        <f t="shared" si="1146"/>
        <v>0.82007929955543446</v>
      </c>
      <c r="I8183" s="577">
        <f t="shared" si="1151"/>
        <v>81.8</v>
      </c>
      <c r="J8183" s="573">
        <f t="shared" si="1147"/>
        <v>1.1728616039744499</v>
      </c>
    </row>
    <row r="8184" spans="1:10" x14ac:dyDescent="0.25">
      <c r="A8184">
        <f t="shared" si="1148"/>
        <v>0.81810001331297166</v>
      </c>
      <c r="B8184" s="2">
        <f t="shared" si="1152"/>
        <v>81.810000000004948</v>
      </c>
      <c r="C8184" s="428">
        <f t="shared" si="1149"/>
        <v>81.81</v>
      </c>
      <c r="D8184" s="425">
        <f t="shared" si="1144"/>
        <v>0.81810001331292215</v>
      </c>
      <c r="E8184" s="433">
        <f t="shared" si="1150"/>
        <v>81.81</v>
      </c>
      <c r="F8184" s="430">
        <f t="shared" si="1145"/>
        <v>0.82017840732041047</v>
      </c>
      <c r="G8184" s="439">
        <f t="shared" si="1151"/>
        <v>81.81</v>
      </c>
      <c r="H8184" s="435">
        <f t="shared" si="1146"/>
        <v>0.82017840732041047</v>
      </c>
      <c r="I8184" s="577">
        <f t="shared" si="1151"/>
        <v>81.81</v>
      </c>
      <c r="J8184" s="573">
        <f t="shared" si="1147"/>
        <v>1.1729490117455024</v>
      </c>
    </row>
    <row r="8185" spans="1:10" x14ac:dyDescent="0.25">
      <c r="A8185">
        <f t="shared" si="1148"/>
        <v>0.8182000132926478</v>
      </c>
      <c r="B8185" s="2">
        <f t="shared" si="1152"/>
        <v>81.820000000004953</v>
      </c>
      <c r="C8185" s="428">
        <f t="shared" si="1149"/>
        <v>81.819999999999993</v>
      </c>
      <c r="D8185" s="425">
        <f t="shared" si="1144"/>
        <v>0.81820001329259817</v>
      </c>
      <c r="E8185" s="433">
        <f t="shared" si="1150"/>
        <v>81.819999999999993</v>
      </c>
      <c r="F8185" s="430">
        <f t="shared" si="1145"/>
        <v>0.82027751550181793</v>
      </c>
      <c r="G8185" s="439">
        <f t="shared" si="1151"/>
        <v>81.819999999999993</v>
      </c>
      <c r="H8185" s="435">
        <f t="shared" si="1146"/>
        <v>0.82027751550181793</v>
      </c>
      <c r="I8185" s="577">
        <f t="shared" si="1151"/>
        <v>81.819999999999993</v>
      </c>
      <c r="J8185" s="573">
        <f t="shared" si="1147"/>
        <v>1.1730364204101908</v>
      </c>
    </row>
    <row r="8186" spans="1:10" x14ac:dyDescent="0.25">
      <c r="A8186">
        <f t="shared" si="1148"/>
        <v>0.8183000132723558</v>
      </c>
      <c r="B8186" s="2">
        <f t="shared" si="1152"/>
        <v>81.830000000004958</v>
      </c>
      <c r="C8186" s="428">
        <f t="shared" si="1149"/>
        <v>81.83</v>
      </c>
      <c r="D8186" s="425">
        <f t="shared" si="1144"/>
        <v>0.81830001327230639</v>
      </c>
      <c r="E8186" s="433">
        <f t="shared" si="1150"/>
        <v>81.83</v>
      </c>
      <c r="F8186" s="430">
        <f t="shared" si="1145"/>
        <v>0.82037662409944889</v>
      </c>
      <c r="G8186" s="439">
        <f t="shared" si="1151"/>
        <v>81.83</v>
      </c>
      <c r="H8186" s="435">
        <f t="shared" si="1146"/>
        <v>0.82037662409944889</v>
      </c>
      <c r="I8186" s="577">
        <f t="shared" si="1151"/>
        <v>81.83</v>
      </c>
      <c r="J8186" s="573">
        <f t="shared" si="1147"/>
        <v>1.1731238299684208</v>
      </c>
    </row>
    <row r="8187" spans="1:10" x14ac:dyDescent="0.25">
      <c r="A8187">
        <f t="shared" si="1148"/>
        <v>0.8184000132520961</v>
      </c>
      <c r="B8187" s="2">
        <f t="shared" si="1152"/>
        <v>81.840000000004963</v>
      </c>
      <c r="C8187" s="428">
        <f t="shared" si="1149"/>
        <v>81.84</v>
      </c>
      <c r="D8187" s="425">
        <f t="shared" si="1144"/>
        <v>0.81840001325204637</v>
      </c>
      <c r="E8187" s="433">
        <f t="shared" si="1150"/>
        <v>81.84</v>
      </c>
      <c r="F8187" s="430">
        <f t="shared" si="1145"/>
        <v>0.82047573311309574</v>
      </c>
      <c r="G8187" s="439">
        <f t="shared" si="1151"/>
        <v>81.84</v>
      </c>
      <c r="H8187" s="435">
        <f t="shared" si="1146"/>
        <v>0.82047573311309574</v>
      </c>
      <c r="I8187" s="577">
        <f t="shared" si="1151"/>
        <v>81.84</v>
      </c>
      <c r="J8187" s="573">
        <f t="shared" si="1147"/>
        <v>1.1732112404200963</v>
      </c>
    </row>
    <row r="8188" spans="1:10" x14ac:dyDescent="0.25">
      <c r="A8188">
        <f t="shared" si="1148"/>
        <v>0.81850001323186805</v>
      </c>
      <c r="B8188" s="2">
        <f t="shared" si="1152"/>
        <v>81.850000000004968</v>
      </c>
      <c r="C8188" s="428">
        <f t="shared" si="1149"/>
        <v>81.849999999999994</v>
      </c>
      <c r="D8188" s="425">
        <f t="shared" si="1144"/>
        <v>0.8185000132318182</v>
      </c>
      <c r="E8188" s="433">
        <f t="shared" si="1150"/>
        <v>81.849999999999994</v>
      </c>
      <c r="F8188" s="430">
        <f t="shared" si="1145"/>
        <v>0.82057484254255042</v>
      </c>
      <c r="G8188" s="439">
        <f t="shared" si="1151"/>
        <v>81.849999999999994</v>
      </c>
      <c r="H8188" s="435">
        <f t="shared" si="1146"/>
        <v>0.82057484254255042</v>
      </c>
      <c r="I8188" s="577">
        <f t="shared" si="1151"/>
        <v>81.849999999999994</v>
      </c>
      <c r="J8188" s="573">
        <f t="shared" si="1147"/>
        <v>1.1732986517651234</v>
      </c>
    </row>
    <row r="8189" spans="1:10" x14ac:dyDescent="0.25">
      <c r="A8189">
        <f t="shared" si="1148"/>
        <v>0.81860001321167186</v>
      </c>
      <c r="B8189" s="2">
        <f t="shared" si="1152"/>
        <v>81.860000000004973</v>
      </c>
      <c r="C8189" s="428">
        <f t="shared" si="1149"/>
        <v>81.86</v>
      </c>
      <c r="D8189" s="425">
        <f t="shared" si="1144"/>
        <v>0.81860001321162212</v>
      </c>
      <c r="E8189" s="433">
        <f t="shared" si="1150"/>
        <v>81.86</v>
      </c>
      <c r="F8189" s="430">
        <f t="shared" si="1145"/>
        <v>0.82067395238760521</v>
      </c>
      <c r="G8189" s="439">
        <f t="shared" si="1151"/>
        <v>81.86</v>
      </c>
      <c r="H8189" s="435">
        <f t="shared" si="1146"/>
        <v>0.82067395238760521</v>
      </c>
      <c r="I8189" s="577">
        <f t="shared" si="1151"/>
        <v>81.86</v>
      </c>
      <c r="J8189" s="573">
        <f t="shared" si="1147"/>
        <v>1.1733860640034059</v>
      </c>
    </row>
    <row r="8190" spans="1:10" x14ac:dyDescent="0.25">
      <c r="A8190">
        <f t="shared" si="1148"/>
        <v>0.81870001319150765</v>
      </c>
      <c r="B8190" s="2">
        <f t="shared" si="1152"/>
        <v>81.870000000004978</v>
      </c>
      <c r="C8190" s="428">
        <f t="shared" si="1149"/>
        <v>81.87</v>
      </c>
      <c r="D8190" s="425">
        <f t="shared" si="1144"/>
        <v>0.81870001319145791</v>
      </c>
      <c r="E8190" s="433">
        <f t="shared" si="1150"/>
        <v>81.87</v>
      </c>
      <c r="F8190" s="430">
        <f t="shared" si="1145"/>
        <v>0.82077306264805294</v>
      </c>
      <c r="G8190" s="439">
        <f t="shared" si="1151"/>
        <v>81.87</v>
      </c>
      <c r="H8190" s="435">
        <f t="shared" si="1146"/>
        <v>0.82077306264805294</v>
      </c>
      <c r="I8190" s="577">
        <f t="shared" si="1151"/>
        <v>81.87</v>
      </c>
      <c r="J8190" s="573">
        <f t="shared" si="1147"/>
        <v>1.1734734771348494</v>
      </c>
    </row>
    <row r="8191" spans="1:10" x14ac:dyDescent="0.25">
      <c r="A8191">
        <f t="shared" si="1148"/>
        <v>0.81880001317137507</v>
      </c>
      <c r="B8191" s="2">
        <f t="shared" si="1152"/>
        <v>81.880000000004983</v>
      </c>
      <c r="C8191" s="428">
        <f t="shared" si="1149"/>
        <v>81.88</v>
      </c>
      <c r="D8191" s="425">
        <f t="shared" si="1144"/>
        <v>0.81880001317132511</v>
      </c>
      <c r="E8191" s="433">
        <f t="shared" si="1150"/>
        <v>81.88</v>
      </c>
      <c r="F8191" s="430">
        <f t="shared" si="1145"/>
        <v>0.82087217332368578</v>
      </c>
      <c r="G8191" s="439">
        <f t="shared" si="1151"/>
        <v>81.88</v>
      </c>
      <c r="H8191" s="435">
        <f t="shared" si="1146"/>
        <v>0.82087217332368578</v>
      </c>
      <c r="I8191" s="577">
        <f t="shared" si="1151"/>
        <v>81.88</v>
      </c>
      <c r="J8191" s="573">
        <f t="shared" si="1147"/>
        <v>1.1735608911593585</v>
      </c>
    </row>
    <row r="8192" spans="1:10" x14ac:dyDescent="0.25">
      <c r="A8192">
        <f t="shared" si="1148"/>
        <v>0.81890001315127425</v>
      </c>
      <c r="B8192" s="2">
        <f t="shared" si="1152"/>
        <v>81.890000000004989</v>
      </c>
      <c r="C8192" s="428">
        <f t="shared" si="1149"/>
        <v>81.89</v>
      </c>
      <c r="D8192" s="425">
        <f t="shared" si="1144"/>
        <v>0.81890001315122452</v>
      </c>
      <c r="E8192" s="433">
        <f t="shared" si="1150"/>
        <v>81.89</v>
      </c>
      <c r="F8192" s="430">
        <f t="shared" si="1145"/>
        <v>0.82097128441429668</v>
      </c>
      <c r="G8192" s="439">
        <f t="shared" si="1151"/>
        <v>81.89</v>
      </c>
      <c r="H8192" s="435">
        <f t="shared" si="1146"/>
        <v>0.82097128441429668</v>
      </c>
      <c r="I8192" s="577">
        <f t="shared" si="1151"/>
        <v>81.89</v>
      </c>
      <c r="J8192" s="573">
        <f t="shared" si="1147"/>
        <v>1.1736483060768386</v>
      </c>
    </row>
    <row r="8193" spans="1:10" x14ac:dyDescent="0.25">
      <c r="A8193">
        <f t="shared" si="1148"/>
        <v>0.81900001313120518</v>
      </c>
      <c r="B8193" s="2">
        <f t="shared" si="1152"/>
        <v>81.900000000004994</v>
      </c>
      <c r="C8193" s="428">
        <f t="shared" si="1149"/>
        <v>81.900000000000006</v>
      </c>
      <c r="D8193" s="425">
        <f t="shared" si="1144"/>
        <v>0.81900001313115545</v>
      </c>
      <c r="E8193" s="433">
        <f t="shared" si="1150"/>
        <v>81.900000000000006</v>
      </c>
      <c r="F8193" s="430">
        <f t="shared" si="1145"/>
        <v>0.82107039591967812</v>
      </c>
      <c r="G8193" s="439">
        <f t="shared" si="1151"/>
        <v>81.900000000000006</v>
      </c>
      <c r="H8193" s="435">
        <f t="shared" si="1146"/>
        <v>0.82107039591967812</v>
      </c>
      <c r="I8193" s="577">
        <f t="shared" si="1151"/>
        <v>81.900000000000006</v>
      </c>
      <c r="J8193" s="573">
        <f t="shared" si="1147"/>
        <v>1.1737357218871942</v>
      </c>
    </row>
    <row r="8194" spans="1:10" x14ac:dyDescent="0.25">
      <c r="A8194">
        <f t="shared" si="1148"/>
        <v>0.81910001311116776</v>
      </c>
      <c r="B8194" s="2">
        <f t="shared" si="1152"/>
        <v>81.910000000004999</v>
      </c>
      <c r="C8194" s="428">
        <f t="shared" si="1149"/>
        <v>81.91</v>
      </c>
      <c r="D8194" s="425">
        <f t="shared" si="1144"/>
        <v>0.81910001311111769</v>
      </c>
      <c r="E8194" s="433">
        <f t="shared" si="1150"/>
        <v>81.91</v>
      </c>
      <c r="F8194" s="430">
        <f t="shared" si="1145"/>
        <v>0.82116950783962295</v>
      </c>
      <c r="G8194" s="439">
        <f t="shared" si="1151"/>
        <v>81.91</v>
      </c>
      <c r="H8194" s="435">
        <f t="shared" si="1146"/>
        <v>0.82116950783962295</v>
      </c>
      <c r="I8194" s="577">
        <f t="shared" si="1151"/>
        <v>81.91</v>
      </c>
      <c r="J8194" s="573">
        <f t="shared" si="1147"/>
        <v>1.1738231385903302</v>
      </c>
    </row>
    <row r="8195" spans="1:10" x14ac:dyDescent="0.25">
      <c r="A8195">
        <f t="shared" si="1148"/>
        <v>0.81920001309116186</v>
      </c>
      <c r="B8195" s="2">
        <f t="shared" si="1152"/>
        <v>81.920000000005004</v>
      </c>
      <c r="C8195" s="428">
        <f t="shared" si="1149"/>
        <v>81.92</v>
      </c>
      <c r="D8195" s="425">
        <f t="shared" ref="D8195:D8258" si="1153">(((1+C8195/100)^D$2)*C8195/100)/(((1+C8195/100)^D$2)-1)</f>
        <v>0.81920001309111179</v>
      </c>
      <c r="E8195" s="433">
        <f t="shared" si="1150"/>
        <v>81.92</v>
      </c>
      <c r="F8195" s="430">
        <f t="shared" ref="F8195:F8258" si="1154">(((1+E8195/100)^F$2)*E8195/100)/(((1+E8195/100)^F$2)-1)</f>
        <v>0.82126862017392466</v>
      </c>
      <c r="G8195" s="439">
        <f t="shared" si="1151"/>
        <v>81.92</v>
      </c>
      <c r="H8195" s="435">
        <f t="shared" ref="H8195:H8258" si="1155">(((1+G8195/100)^H$2)*G8195/100)/(((1+G8195/100)^H$2)-1)</f>
        <v>0.82126862017392466</v>
      </c>
      <c r="I8195" s="577">
        <f t="shared" si="1151"/>
        <v>81.92</v>
      </c>
      <c r="J8195" s="573">
        <f t="shared" ref="J8195:J8258" si="1156">(((1+I8195/100)^J$2)*I8195/100)/(((1+I8195/100)^J$2)-1)</f>
        <v>1.1739105561861523</v>
      </c>
    </row>
    <row r="8196" spans="1:10" x14ac:dyDescent="0.25">
      <c r="A8196">
        <f t="shared" si="1148"/>
        <v>0.81930001307118727</v>
      </c>
      <c r="B8196" s="2">
        <f t="shared" si="1152"/>
        <v>81.930000000005009</v>
      </c>
      <c r="C8196" s="428">
        <f t="shared" si="1149"/>
        <v>81.93</v>
      </c>
      <c r="D8196" s="425">
        <f t="shared" si="1153"/>
        <v>0.81930001307113742</v>
      </c>
      <c r="E8196" s="433">
        <f t="shared" si="1150"/>
        <v>81.93</v>
      </c>
      <c r="F8196" s="430">
        <f t="shared" si="1154"/>
        <v>0.82136773292237586</v>
      </c>
      <c r="G8196" s="439">
        <f t="shared" si="1151"/>
        <v>81.93</v>
      </c>
      <c r="H8196" s="435">
        <f t="shared" si="1155"/>
        <v>0.82136773292237586</v>
      </c>
      <c r="I8196" s="577">
        <f t="shared" si="1151"/>
        <v>81.93</v>
      </c>
      <c r="J8196" s="573">
        <f t="shared" si="1156"/>
        <v>1.1739979746745646</v>
      </c>
    </row>
    <row r="8197" spans="1:10" x14ac:dyDescent="0.25">
      <c r="A8197">
        <f t="shared" ref="A8197:A8260" si="1157">(((1+B8197/100)^A$2)*B8197/100)/(((1+B8197/100)^A$2)-1)</f>
        <v>0.81940001305124444</v>
      </c>
      <c r="B8197" s="2">
        <f t="shared" si="1152"/>
        <v>81.940000000005014</v>
      </c>
      <c r="C8197" s="428">
        <f t="shared" si="1149"/>
        <v>81.94</v>
      </c>
      <c r="D8197" s="425">
        <f t="shared" si="1153"/>
        <v>0.81940001305119436</v>
      </c>
      <c r="E8197" s="433">
        <f t="shared" si="1150"/>
        <v>81.94</v>
      </c>
      <c r="F8197" s="430">
        <f t="shared" si="1154"/>
        <v>0.82146684608476994</v>
      </c>
      <c r="G8197" s="439">
        <f t="shared" si="1151"/>
        <v>81.94</v>
      </c>
      <c r="H8197" s="435">
        <f t="shared" si="1155"/>
        <v>0.82146684608476994</v>
      </c>
      <c r="I8197" s="577">
        <f t="shared" si="1151"/>
        <v>81.94</v>
      </c>
      <c r="J8197" s="573">
        <f t="shared" si="1156"/>
        <v>1.1740853940554727</v>
      </c>
    </row>
    <row r="8198" spans="1:10" x14ac:dyDescent="0.25">
      <c r="A8198">
        <f t="shared" si="1157"/>
        <v>0.81950001303133291</v>
      </c>
      <c r="B8198" s="2">
        <f t="shared" si="1152"/>
        <v>81.950000000005019</v>
      </c>
      <c r="C8198" s="428">
        <f t="shared" ref="C8198:C8261" si="1158">ROUND(C8197+0.01,2)</f>
        <v>81.95</v>
      </c>
      <c r="D8198" s="425">
        <f t="shared" si="1153"/>
        <v>0.81950001303128284</v>
      </c>
      <c r="E8198" s="433">
        <f t="shared" ref="E8198:E8261" si="1159">ROUND(E8197+0.01,2)</f>
        <v>81.95</v>
      </c>
      <c r="F8198" s="430">
        <f t="shared" si="1154"/>
        <v>0.82156595966090018</v>
      </c>
      <c r="G8198" s="439">
        <f t="shared" ref="G8198:I8261" si="1160">ROUND(G8197+0.01,2)</f>
        <v>81.95</v>
      </c>
      <c r="H8198" s="435">
        <f t="shared" si="1155"/>
        <v>0.82156595966090018</v>
      </c>
      <c r="I8198" s="577">
        <f t="shared" si="1160"/>
        <v>81.95</v>
      </c>
      <c r="J8198" s="573">
        <f t="shared" si="1156"/>
        <v>1.1741728143287817</v>
      </c>
    </row>
    <row r="8199" spans="1:10" x14ac:dyDescent="0.25">
      <c r="A8199">
        <f t="shared" si="1157"/>
        <v>0.81960001301145269</v>
      </c>
      <c r="B8199" s="2">
        <f t="shared" si="1152"/>
        <v>81.960000000005024</v>
      </c>
      <c r="C8199" s="428">
        <f t="shared" si="1158"/>
        <v>81.96</v>
      </c>
      <c r="D8199" s="425">
        <f t="shared" si="1153"/>
        <v>0.8196000130114024</v>
      </c>
      <c r="E8199" s="433">
        <f t="shared" si="1159"/>
        <v>81.96</v>
      </c>
      <c r="F8199" s="430">
        <f t="shared" si="1154"/>
        <v>0.82166507365055985</v>
      </c>
      <c r="G8199" s="439">
        <f t="shared" si="1160"/>
        <v>81.96</v>
      </c>
      <c r="H8199" s="435">
        <f t="shared" si="1155"/>
        <v>0.82166507365055985</v>
      </c>
      <c r="I8199" s="577">
        <f t="shared" si="1160"/>
        <v>81.96</v>
      </c>
      <c r="J8199" s="573">
        <f t="shared" si="1156"/>
        <v>1.1742602354943963</v>
      </c>
    </row>
    <row r="8200" spans="1:10" x14ac:dyDescent="0.25">
      <c r="A8200">
        <f t="shared" si="1157"/>
        <v>0.819700012991604</v>
      </c>
      <c r="B8200" s="2">
        <f t="shared" si="1152"/>
        <v>81.97000000000503</v>
      </c>
      <c r="C8200" s="428">
        <f t="shared" si="1158"/>
        <v>81.97</v>
      </c>
      <c r="D8200" s="425">
        <f t="shared" si="1153"/>
        <v>0.81970001299155359</v>
      </c>
      <c r="E8200" s="433">
        <f t="shared" si="1159"/>
        <v>81.97</v>
      </c>
      <c r="F8200" s="430">
        <f t="shared" si="1154"/>
        <v>0.8217641880535429</v>
      </c>
      <c r="G8200" s="439">
        <f t="shared" si="1160"/>
        <v>81.97</v>
      </c>
      <c r="H8200" s="435">
        <f t="shared" si="1155"/>
        <v>0.8217641880535429</v>
      </c>
      <c r="I8200" s="577">
        <f t="shared" si="1160"/>
        <v>81.97</v>
      </c>
      <c r="J8200" s="573">
        <f t="shared" si="1156"/>
        <v>1.1743476575522218</v>
      </c>
    </row>
    <row r="8201" spans="1:10" x14ac:dyDescent="0.25">
      <c r="A8201">
        <f t="shared" si="1157"/>
        <v>0.81980001297178628</v>
      </c>
      <c r="B8201" s="2">
        <f t="shared" si="1152"/>
        <v>81.980000000005035</v>
      </c>
      <c r="C8201" s="428">
        <f t="shared" si="1158"/>
        <v>81.98</v>
      </c>
      <c r="D8201" s="425">
        <f t="shared" si="1153"/>
        <v>0.81980001297173588</v>
      </c>
      <c r="E8201" s="433">
        <f t="shared" si="1159"/>
        <v>81.98</v>
      </c>
      <c r="F8201" s="430">
        <f t="shared" si="1154"/>
        <v>0.8218633028696426</v>
      </c>
      <c r="G8201" s="439">
        <f t="shared" si="1160"/>
        <v>81.98</v>
      </c>
      <c r="H8201" s="435">
        <f t="shared" si="1155"/>
        <v>0.8218633028696426</v>
      </c>
      <c r="I8201" s="577">
        <f t="shared" si="1160"/>
        <v>81.98</v>
      </c>
      <c r="J8201" s="573">
        <f t="shared" si="1156"/>
        <v>1.1744350805021633</v>
      </c>
    </row>
    <row r="8202" spans="1:10" x14ac:dyDescent="0.25">
      <c r="A8202">
        <f t="shared" si="1157"/>
        <v>0.81990001295199988</v>
      </c>
      <c r="B8202" s="2">
        <f t="shared" si="1152"/>
        <v>81.99000000000504</v>
      </c>
      <c r="C8202" s="428">
        <f t="shared" si="1158"/>
        <v>81.99</v>
      </c>
      <c r="D8202" s="425">
        <f t="shared" si="1153"/>
        <v>0.81990001295194948</v>
      </c>
      <c r="E8202" s="433">
        <f t="shared" si="1159"/>
        <v>81.99</v>
      </c>
      <c r="F8202" s="430">
        <f t="shared" si="1154"/>
        <v>0.82196241809865267</v>
      </c>
      <c r="G8202" s="439">
        <f t="shared" si="1160"/>
        <v>81.99</v>
      </c>
      <c r="H8202" s="435">
        <f t="shared" si="1155"/>
        <v>0.82196241809865267</v>
      </c>
      <c r="I8202" s="577">
        <f t="shared" si="1160"/>
        <v>81.99</v>
      </c>
      <c r="J8202" s="573">
        <f t="shared" si="1156"/>
        <v>1.1745225043441256</v>
      </c>
    </row>
    <row r="8203" spans="1:10" x14ac:dyDescent="0.25">
      <c r="A8203">
        <f t="shared" si="1157"/>
        <v>0.82000001293224467</v>
      </c>
      <c r="B8203" s="2">
        <f t="shared" si="1152"/>
        <v>82.000000000005045</v>
      </c>
      <c r="C8203" s="428">
        <f t="shared" si="1158"/>
        <v>82</v>
      </c>
      <c r="D8203" s="425">
        <f t="shared" si="1153"/>
        <v>0.82000001293219427</v>
      </c>
      <c r="E8203" s="433">
        <f t="shared" si="1159"/>
        <v>82</v>
      </c>
      <c r="F8203" s="430">
        <f t="shared" si="1154"/>
        <v>0.82206153374036728</v>
      </c>
      <c r="G8203" s="439">
        <f t="shared" si="1160"/>
        <v>82</v>
      </c>
      <c r="H8203" s="435">
        <f t="shared" si="1155"/>
        <v>0.82206153374036728</v>
      </c>
      <c r="I8203" s="577">
        <f t="shared" si="1160"/>
        <v>82</v>
      </c>
      <c r="J8203" s="573">
        <f t="shared" si="1156"/>
        <v>1.1746099290780143</v>
      </c>
    </row>
    <row r="8204" spans="1:10" x14ac:dyDescent="0.25">
      <c r="A8204">
        <f t="shared" si="1157"/>
        <v>0.82010001291252055</v>
      </c>
      <c r="B8204" s="2">
        <f t="shared" si="1152"/>
        <v>82.01000000000505</v>
      </c>
      <c r="C8204" s="428">
        <f t="shared" si="1158"/>
        <v>82.01</v>
      </c>
      <c r="D8204" s="425">
        <f t="shared" si="1153"/>
        <v>0.82010001291247003</v>
      </c>
      <c r="E8204" s="433">
        <f t="shared" si="1159"/>
        <v>82.01</v>
      </c>
      <c r="F8204" s="430">
        <f t="shared" si="1154"/>
        <v>0.82216064979458026</v>
      </c>
      <c r="G8204" s="439">
        <f t="shared" si="1160"/>
        <v>82.01</v>
      </c>
      <c r="H8204" s="435">
        <f t="shared" si="1155"/>
        <v>0.82216064979458026</v>
      </c>
      <c r="I8204" s="577">
        <f t="shared" si="1160"/>
        <v>82.01</v>
      </c>
      <c r="J8204" s="573">
        <f t="shared" si="1156"/>
        <v>1.1746973547037338</v>
      </c>
    </row>
    <row r="8205" spans="1:10" x14ac:dyDescent="0.25">
      <c r="A8205">
        <f t="shared" si="1157"/>
        <v>0.82020001289282762</v>
      </c>
      <c r="B8205" s="2">
        <f t="shared" si="1152"/>
        <v>82.020000000005055</v>
      </c>
      <c r="C8205" s="428">
        <f t="shared" si="1158"/>
        <v>82.02</v>
      </c>
      <c r="D8205" s="425">
        <f t="shared" si="1153"/>
        <v>0.820200012892777</v>
      </c>
      <c r="E8205" s="433">
        <f t="shared" si="1159"/>
        <v>82.02</v>
      </c>
      <c r="F8205" s="430">
        <f t="shared" si="1154"/>
        <v>0.82225976626108543</v>
      </c>
      <c r="G8205" s="439">
        <f t="shared" si="1160"/>
        <v>82.02</v>
      </c>
      <c r="H8205" s="435">
        <f t="shared" si="1155"/>
        <v>0.82225976626108543</v>
      </c>
      <c r="I8205" s="577">
        <f t="shared" si="1160"/>
        <v>82.02</v>
      </c>
      <c r="J8205" s="573">
        <f t="shared" si="1156"/>
        <v>1.17478478122119</v>
      </c>
    </row>
    <row r="8206" spans="1:10" x14ac:dyDescent="0.25">
      <c r="A8206">
        <f t="shared" si="1157"/>
        <v>0.82030001287316556</v>
      </c>
      <c r="B8206" s="2">
        <f t="shared" si="1152"/>
        <v>82.03000000000506</v>
      </c>
      <c r="C8206" s="428">
        <f t="shared" si="1158"/>
        <v>82.03</v>
      </c>
      <c r="D8206" s="425">
        <f t="shared" si="1153"/>
        <v>0.82030001287311494</v>
      </c>
      <c r="E8206" s="433">
        <f t="shared" si="1159"/>
        <v>82.03</v>
      </c>
      <c r="F8206" s="430">
        <f t="shared" si="1154"/>
        <v>0.82235888313967731</v>
      </c>
      <c r="G8206" s="439">
        <f t="shared" si="1160"/>
        <v>82.03</v>
      </c>
      <c r="H8206" s="435">
        <f t="shared" si="1155"/>
        <v>0.82235888313967731</v>
      </c>
      <c r="I8206" s="577">
        <f t="shared" si="1160"/>
        <v>82.03</v>
      </c>
      <c r="J8206" s="573">
        <f t="shared" si="1156"/>
        <v>1.1748722086302876</v>
      </c>
    </row>
    <row r="8207" spans="1:10" x14ac:dyDescent="0.25">
      <c r="A8207">
        <f t="shared" si="1157"/>
        <v>0.82040001285353448</v>
      </c>
      <c r="B8207" s="2">
        <f t="shared" si="1152"/>
        <v>82.040000000005065</v>
      </c>
      <c r="C8207" s="428">
        <f t="shared" si="1158"/>
        <v>82.04</v>
      </c>
      <c r="D8207" s="425">
        <f t="shared" si="1153"/>
        <v>0.82040001285348396</v>
      </c>
      <c r="E8207" s="433">
        <f t="shared" si="1159"/>
        <v>82.04</v>
      </c>
      <c r="F8207" s="430">
        <f t="shared" si="1154"/>
        <v>0.82245800043014994</v>
      </c>
      <c r="G8207" s="439">
        <f t="shared" si="1160"/>
        <v>82.04</v>
      </c>
      <c r="H8207" s="435">
        <f t="shared" si="1155"/>
        <v>0.82245800043014994</v>
      </c>
      <c r="I8207" s="577">
        <f t="shared" si="1160"/>
        <v>82.04</v>
      </c>
      <c r="J8207" s="573">
        <f t="shared" si="1156"/>
        <v>1.1749596369309319</v>
      </c>
    </row>
    <row r="8208" spans="1:10" x14ac:dyDescent="0.25">
      <c r="A8208">
        <f t="shared" si="1157"/>
        <v>0.82050001283393437</v>
      </c>
      <c r="B8208" s="2">
        <f t="shared" si="1152"/>
        <v>82.05000000000507</v>
      </c>
      <c r="C8208" s="428">
        <f t="shared" si="1158"/>
        <v>82.05</v>
      </c>
      <c r="D8208" s="425">
        <f t="shared" si="1153"/>
        <v>0.82050001283388352</v>
      </c>
      <c r="E8208" s="433">
        <f t="shared" si="1159"/>
        <v>82.05</v>
      </c>
      <c r="F8208" s="430">
        <f t="shared" si="1154"/>
        <v>0.82255711813229804</v>
      </c>
      <c r="G8208" s="439">
        <f t="shared" si="1160"/>
        <v>82.05</v>
      </c>
      <c r="H8208" s="435">
        <f t="shared" si="1155"/>
        <v>0.82255711813229804</v>
      </c>
      <c r="I8208" s="577">
        <f t="shared" si="1160"/>
        <v>82.05</v>
      </c>
      <c r="J8208" s="573">
        <f t="shared" si="1156"/>
        <v>1.1750470661230279</v>
      </c>
    </row>
    <row r="8209" spans="1:10" x14ac:dyDescent="0.25">
      <c r="A8209">
        <f t="shared" si="1157"/>
        <v>0.8206000128143649</v>
      </c>
      <c r="B8209" s="2">
        <f t="shared" si="1152"/>
        <v>82.060000000005076</v>
      </c>
      <c r="C8209" s="428">
        <f t="shared" si="1158"/>
        <v>82.06</v>
      </c>
      <c r="D8209" s="425">
        <f t="shared" si="1153"/>
        <v>0.82060001281431427</v>
      </c>
      <c r="E8209" s="433">
        <f t="shared" si="1159"/>
        <v>82.06</v>
      </c>
      <c r="F8209" s="430">
        <f t="shared" si="1154"/>
        <v>0.82265623624591577</v>
      </c>
      <c r="G8209" s="439">
        <f t="shared" si="1160"/>
        <v>82.06</v>
      </c>
      <c r="H8209" s="435">
        <f t="shared" si="1155"/>
        <v>0.82265623624591577</v>
      </c>
      <c r="I8209" s="577">
        <f t="shared" si="1160"/>
        <v>82.06</v>
      </c>
      <c r="J8209" s="573">
        <f t="shared" si="1156"/>
        <v>1.1751344962064807</v>
      </c>
    </row>
    <row r="8210" spans="1:10" x14ac:dyDescent="0.25">
      <c r="A8210">
        <f t="shared" si="1157"/>
        <v>0.82070001279482641</v>
      </c>
      <c r="B8210" s="2">
        <f t="shared" si="1152"/>
        <v>82.070000000005081</v>
      </c>
      <c r="C8210" s="428">
        <f t="shared" si="1158"/>
        <v>82.07</v>
      </c>
      <c r="D8210" s="425">
        <f t="shared" si="1153"/>
        <v>0.82070001279477556</v>
      </c>
      <c r="E8210" s="433">
        <f t="shared" si="1159"/>
        <v>82.07</v>
      </c>
      <c r="F8210" s="430">
        <f t="shared" si="1154"/>
        <v>0.82275535477079786</v>
      </c>
      <c r="G8210" s="439">
        <f t="shared" si="1160"/>
        <v>82.07</v>
      </c>
      <c r="H8210" s="435">
        <f t="shared" si="1155"/>
        <v>0.82275535477079786</v>
      </c>
      <c r="I8210" s="577">
        <f t="shared" si="1160"/>
        <v>82.07</v>
      </c>
      <c r="J8210" s="573">
        <f t="shared" si="1156"/>
        <v>1.1752219271811961</v>
      </c>
    </row>
    <row r="8211" spans="1:10" x14ac:dyDescent="0.25">
      <c r="A8211">
        <f t="shared" si="1157"/>
        <v>0.82080001277531867</v>
      </c>
      <c r="B8211" s="2">
        <f t="shared" si="1152"/>
        <v>82.080000000005086</v>
      </c>
      <c r="C8211" s="428">
        <f t="shared" si="1158"/>
        <v>82.08</v>
      </c>
      <c r="D8211" s="425">
        <f t="shared" si="1153"/>
        <v>0.82080001277526771</v>
      </c>
      <c r="E8211" s="433">
        <f t="shared" si="1159"/>
        <v>82.08</v>
      </c>
      <c r="F8211" s="430">
        <f t="shared" si="1154"/>
        <v>0.82285447370673903</v>
      </c>
      <c r="G8211" s="439">
        <f t="shared" si="1160"/>
        <v>82.08</v>
      </c>
      <c r="H8211" s="435">
        <f t="shared" si="1155"/>
        <v>0.82285447370673903</v>
      </c>
      <c r="I8211" s="577">
        <f t="shared" si="1160"/>
        <v>82.08</v>
      </c>
      <c r="J8211" s="573">
        <f t="shared" si="1156"/>
        <v>1.1753093590470787</v>
      </c>
    </row>
    <row r="8212" spans="1:10" x14ac:dyDescent="0.25">
      <c r="A8212">
        <f t="shared" si="1157"/>
        <v>0.82090001275584157</v>
      </c>
      <c r="B8212" s="2">
        <f t="shared" si="1152"/>
        <v>82.090000000005091</v>
      </c>
      <c r="C8212" s="428">
        <f t="shared" si="1158"/>
        <v>82.09</v>
      </c>
      <c r="D8212" s="425">
        <f t="shared" si="1153"/>
        <v>0.82090001275579072</v>
      </c>
      <c r="E8212" s="433">
        <f t="shared" si="1159"/>
        <v>82.09</v>
      </c>
      <c r="F8212" s="430">
        <f t="shared" si="1154"/>
        <v>0.82295359305353433</v>
      </c>
      <c r="G8212" s="439">
        <f t="shared" si="1160"/>
        <v>82.09</v>
      </c>
      <c r="H8212" s="435">
        <f t="shared" si="1155"/>
        <v>0.82295359305353433</v>
      </c>
      <c r="I8212" s="577">
        <f t="shared" si="1160"/>
        <v>82.09</v>
      </c>
      <c r="J8212" s="573">
        <f t="shared" si="1156"/>
        <v>1.1753967918040342</v>
      </c>
    </row>
    <row r="8213" spans="1:10" x14ac:dyDescent="0.25">
      <c r="A8213">
        <f t="shared" si="1157"/>
        <v>0.82100001273639511</v>
      </c>
      <c r="B8213" s="2">
        <f t="shared" si="1152"/>
        <v>82.100000000005096</v>
      </c>
      <c r="C8213" s="428">
        <f t="shared" si="1158"/>
        <v>82.1</v>
      </c>
      <c r="D8213" s="425">
        <f t="shared" si="1153"/>
        <v>0.82100001273634426</v>
      </c>
      <c r="E8213" s="433">
        <f t="shared" si="1159"/>
        <v>82.1</v>
      </c>
      <c r="F8213" s="430">
        <f t="shared" si="1154"/>
        <v>0.82305271281097825</v>
      </c>
      <c r="G8213" s="439">
        <f t="shared" si="1160"/>
        <v>82.1</v>
      </c>
      <c r="H8213" s="435">
        <f t="shared" si="1155"/>
        <v>0.82305271281097825</v>
      </c>
      <c r="I8213" s="577">
        <f t="shared" si="1160"/>
        <v>82.1</v>
      </c>
      <c r="J8213" s="573">
        <f t="shared" si="1156"/>
        <v>1.1754842254519673</v>
      </c>
    </row>
    <row r="8214" spans="1:10" x14ac:dyDescent="0.25">
      <c r="A8214">
        <f t="shared" si="1157"/>
        <v>0.82110001271697941</v>
      </c>
      <c r="B8214" s="2">
        <f t="shared" si="1152"/>
        <v>82.110000000005101</v>
      </c>
      <c r="C8214" s="428">
        <f t="shared" si="1158"/>
        <v>82.11</v>
      </c>
      <c r="D8214" s="425">
        <f t="shared" si="1153"/>
        <v>0.82110001271692845</v>
      </c>
      <c r="E8214" s="433">
        <f t="shared" si="1159"/>
        <v>82.11</v>
      </c>
      <c r="F8214" s="430">
        <f t="shared" si="1154"/>
        <v>0.82315183297886629</v>
      </c>
      <c r="G8214" s="439">
        <f t="shared" si="1160"/>
        <v>82.11</v>
      </c>
      <c r="H8214" s="435">
        <f t="shared" si="1155"/>
        <v>0.82315183297886629</v>
      </c>
      <c r="I8214" s="577">
        <f t="shared" si="1160"/>
        <v>82.11</v>
      </c>
      <c r="J8214" s="573">
        <f t="shared" si="1156"/>
        <v>1.1755716599907837</v>
      </c>
    </row>
    <row r="8215" spans="1:10" x14ac:dyDescent="0.25">
      <c r="A8215">
        <f t="shared" si="1157"/>
        <v>0.82120001269759413</v>
      </c>
      <c r="B8215" s="2">
        <f t="shared" si="1152"/>
        <v>82.120000000005106</v>
      </c>
      <c r="C8215" s="428">
        <f t="shared" si="1158"/>
        <v>82.12</v>
      </c>
      <c r="D8215" s="425">
        <f t="shared" si="1153"/>
        <v>0.82120001269754328</v>
      </c>
      <c r="E8215" s="433">
        <f t="shared" si="1159"/>
        <v>82.12</v>
      </c>
      <c r="F8215" s="430">
        <f t="shared" si="1154"/>
        <v>0.82325095355699329</v>
      </c>
      <c r="G8215" s="439">
        <f t="shared" si="1160"/>
        <v>82.12</v>
      </c>
      <c r="H8215" s="435">
        <f t="shared" si="1155"/>
        <v>0.82325095355699329</v>
      </c>
      <c r="I8215" s="577">
        <f t="shared" si="1160"/>
        <v>82.12</v>
      </c>
      <c r="J8215" s="573">
        <f t="shared" si="1156"/>
        <v>1.1756590954203885</v>
      </c>
    </row>
    <row r="8216" spans="1:10" x14ac:dyDescent="0.25">
      <c r="A8216">
        <f t="shared" si="1157"/>
        <v>0.8213000126782396</v>
      </c>
      <c r="B8216" s="2">
        <f t="shared" si="1152"/>
        <v>82.130000000005111</v>
      </c>
      <c r="C8216" s="428">
        <f t="shared" si="1158"/>
        <v>82.13</v>
      </c>
      <c r="D8216" s="425">
        <f t="shared" si="1153"/>
        <v>0.82130001267818831</v>
      </c>
      <c r="E8216" s="433">
        <f t="shared" si="1159"/>
        <v>82.13</v>
      </c>
      <c r="F8216" s="430">
        <f t="shared" si="1154"/>
        <v>0.82335007454515452</v>
      </c>
      <c r="G8216" s="439">
        <f t="shared" si="1160"/>
        <v>82.13</v>
      </c>
      <c r="H8216" s="435">
        <f t="shared" si="1155"/>
        <v>0.82335007454515452</v>
      </c>
      <c r="I8216" s="577">
        <f t="shared" si="1160"/>
        <v>82.13</v>
      </c>
      <c r="J8216" s="573">
        <f t="shared" si="1156"/>
        <v>1.1757465317406868</v>
      </c>
    </row>
    <row r="8217" spans="1:10" x14ac:dyDescent="0.25">
      <c r="A8217">
        <f t="shared" si="1157"/>
        <v>0.82140001265891527</v>
      </c>
      <c r="B8217" s="2">
        <f t="shared" si="1152"/>
        <v>82.140000000005116</v>
      </c>
      <c r="C8217" s="428">
        <f t="shared" si="1158"/>
        <v>82.14</v>
      </c>
      <c r="D8217" s="425">
        <f t="shared" si="1153"/>
        <v>0.8214000126588642</v>
      </c>
      <c r="E8217" s="433">
        <f t="shared" si="1159"/>
        <v>82.14</v>
      </c>
      <c r="F8217" s="430">
        <f t="shared" si="1154"/>
        <v>0.8234491959431457</v>
      </c>
      <c r="G8217" s="439">
        <f t="shared" si="1160"/>
        <v>82.14</v>
      </c>
      <c r="H8217" s="435">
        <f t="shared" si="1155"/>
        <v>0.8234491959431457</v>
      </c>
      <c r="I8217" s="577">
        <f t="shared" si="1160"/>
        <v>82.14</v>
      </c>
      <c r="J8217" s="573">
        <f t="shared" si="1156"/>
        <v>1.1758339689515842</v>
      </c>
    </row>
    <row r="8218" spans="1:10" x14ac:dyDescent="0.25">
      <c r="A8218">
        <f t="shared" si="1157"/>
        <v>0.82150001263962136</v>
      </c>
      <c r="B8218" s="2">
        <f t="shared" si="1152"/>
        <v>82.150000000005122</v>
      </c>
      <c r="C8218" s="428">
        <f t="shared" si="1158"/>
        <v>82.15</v>
      </c>
      <c r="D8218" s="425">
        <f t="shared" si="1153"/>
        <v>0.8215000126395704</v>
      </c>
      <c r="E8218" s="433">
        <f t="shared" si="1159"/>
        <v>82.15</v>
      </c>
      <c r="F8218" s="430">
        <f t="shared" si="1154"/>
        <v>0.82354831775076187</v>
      </c>
      <c r="G8218" s="439">
        <f t="shared" si="1160"/>
        <v>82.15</v>
      </c>
      <c r="H8218" s="435">
        <f t="shared" si="1155"/>
        <v>0.82354831775076187</v>
      </c>
      <c r="I8218" s="577">
        <f t="shared" si="1160"/>
        <v>82.15</v>
      </c>
      <c r="J8218" s="573">
        <f t="shared" si="1156"/>
        <v>1.175921407052986</v>
      </c>
    </row>
    <row r="8219" spans="1:10" x14ac:dyDescent="0.25">
      <c r="A8219">
        <f t="shared" si="1157"/>
        <v>0.82160001262035798</v>
      </c>
      <c r="B8219" s="2">
        <f t="shared" si="1152"/>
        <v>82.160000000005127</v>
      </c>
      <c r="C8219" s="428">
        <f t="shared" si="1158"/>
        <v>82.16</v>
      </c>
      <c r="D8219" s="425">
        <f t="shared" si="1153"/>
        <v>0.8216000126203068</v>
      </c>
      <c r="E8219" s="433">
        <f t="shared" si="1159"/>
        <v>82.16</v>
      </c>
      <c r="F8219" s="430">
        <f t="shared" si="1154"/>
        <v>0.82364743996779854</v>
      </c>
      <c r="G8219" s="439">
        <f t="shared" si="1160"/>
        <v>82.16</v>
      </c>
      <c r="H8219" s="435">
        <f t="shared" si="1155"/>
        <v>0.82364743996779854</v>
      </c>
      <c r="I8219" s="577">
        <f t="shared" si="1160"/>
        <v>82.16</v>
      </c>
      <c r="J8219" s="573">
        <f t="shared" si="1156"/>
        <v>1.1760088460447973</v>
      </c>
    </row>
    <row r="8220" spans="1:10" x14ac:dyDescent="0.25">
      <c r="A8220">
        <f t="shared" si="1157"/>
        <v>0.8217000126011248</v>
      </c>
      <c r="B8220" s="2">
        <f t="shared" si="1152"/>
        <v>82.170000000005132</v>
      </c>
      <c r="C8220" s="428">
        <f t="shared" si="1158"/>
        <v>82.17</v>
      </c>
      <c r="D8220" s="425">
        <f t="shared" si="1153"/>
        <v>0.8217000126010735</v>
      </c>
      <c r="E8220" s="433">
        <f t="shared" si="1159"/>
        <v>82.17</v>
      </c>
      <c r="F8220" s="430">
        <f t="shared" si="1154"/>
        <v>0.8237465625940521</v>
      </c>
      <c r="G8220" s="439">
        <f t="shared" si="1160"/>
        <v>82.17</v>
      </c>
      <c r="H8220" s="435">
        <f t="shared" si="1155"/>
        <v>0.8237465625940521</v>
      </c>
      <c r="I8220" s="577">
        <f t="shared" si="1160"/>
        <v>82.17</v>
      </c>
      <c r="J8220" s="573">
        <f t="shared" si="1156"/>
        <v>1.1760962859269237</v>
      </c>
    </row>
    <row r="8221" spans="1:10" x14ac:dyDescent="0.25">
      <c r="A8221">
        <f t="shared" si="1157"/>
        <v>0.82180001258192203</v>
      </c>
      <c r="B8221" s="2">
        <f t="shared" si="1152"/>
        <v>82.180000000005137</v>
      </c>
      <c r="C8221" s="428">
        <f t="shared" si="1158"/>
        <v>82.18</v>
      </c>
      <c r="D8221" s="425">
        <f t="shared" si="1153"/>
        <v>0.82180001258187063</v>
      </c>
      <c r="E8221" s="433">
        <f t="shared" si="1159"/>
        <v>82.18</v>
      </c>
      <c r="F8221" s="430">
        <f t="shared" si="1154"/>
        <v>0.8238456856293177</v>
      </c>
      <c r="G8221" s="439">
        <f t="shared" si="1160"/>
        <v>82.18</v>
      </c>
      <c r="H8221" s="435">
        <f t="shared" si="1155"/>
        <v>0.8238456856293177</v>
      </c>
      <c r="I8221" s="577">
        <f t="shared" si="1160"/>
        <v>82.18</v>
      </c>
      <c r="J8221" s="573">
        <f t="shared" si="1156"/>
        <v>1.1761837266992698</v>
      </c>
    </row>
    <row r="8222" spans="1:10" x14ac:dyDescent="0.25">
      <c r="A8222">
        <f t="shared" si="1157"/>
        <v>0.82190001256274925</v>
      </c>
      <c r="B8222" s="2">
        <f t="shared" si="1152"/>
        <v>82.190000000005142</v>
      </c>
      <c r="C8222" s="428">
        <f t="shared" si="1158"/>
        <v>82.19</v>
      </c>
      <c r="D8222" s="425">
        <f t="shared" si="1153"/>
        <v>0.82190001256269773</v>
      </c>
      <c r="E8222" s="433">
        <f t="shared" si="1159"/>
        <v>82.19</v>
      </c>
      <c r="F8222" s="430">
        <f t="shared" si="1154"/>
        <v>0.82394480907339129</v>
      </c>
      <c r="G8222" s="439">
        <f t="shared" si="1160"/>
        <v>82.19</v>
      </c>
      <c r="H8222" s="435">
        <f t="shared" si="1155"/>
        <v>0.82394480907339129</v>
      </c>
      <c r="I8222" s="577">
        <f t="shared" si="1160"/>
        <v>82.19</v>
      </c>
      <c r="J8222" s="573">
        <f t="shared" si="1156"/>
        <v>1.1762711683617419</v>
      </c>
    </row>
    <row r="8223" spans="1:10" x14ac:dyDescent="0.25">
      <c r="A8223">
        <f t="shared" si="1157"/>
        <v>0.82200001254360666</v>
      </c>
      <c r="B8223" s="2">
        <f t="shared" si="1152"/>
        <v>82.200000000005147</v>
      </c>
      <c r="C8223" s="428">
        <f t="shared" si="1158"/>
        <v>82.2</v>
      </c>
      <c r="D8223" s="425">
        <f t="shared" si="1153"/>
        <v>0.82200001254355515</v>
      </c>
      <c r="E8223" s="433">
        <f t="shared" si="1159"/>
        <v>82.2</v>
      </c>
      <c r="F8223" s="430">
        <f t="shared" si="1154"/>
        <v>0.82404393292606926</v>
      </c>
      <c r="G8223" s="439">
        <f t="shared" si="1160"/>
        <v>82.2</v>
      </c>
      <c r="H8223" s="435">
        <f t="shared" si="1155"/>
        <v>0.82404393292606926</v>
      </c>
      <c r="I8223" s="577">
        <f t="shared" si="1160"/>
        <v>82.2</v>
      </c>
      <c r="J8223" s="573">
        <f t="shared" si="1156"/>
        <v>1.1763586109142452</v>
      </c>
    </row>
    <row r="8224" spans="1:10" x14ac:dyDescent="0.25">
      <c r="A8224">
        <f t="shared" si="1157"/>
        <v>0.82210001252449416</v>
      </c>
      <c r="B8224" s="2">
        <f t="shared" ref="B8224:B8287" si="1161">B8223+0.01</f>
        <v>82.210000000005152</v>
      </c>
      <c r="C8224" s="428">
        <f t="shared" si="1158"/>
        <v>82.21</v>
      </c>
      <c r="D8224" s="425">
        <f t="shared" si="1153"/>
        <v>0.82210001252444265</v>
      </c>
      <c r="E8224" s="433">
        <f t="shared" si="1159"/>
        <v>82.21</v>
      </c>
      <c r="F8224" s="430">
        <f t="shared" si="1154"/>
        <v>0.8241430571871472</v>
      </c>
      <c r="G8224" s="439">
        <f t="shared" si="1160"/>
        <v>82.21</v>
      </c>
      <c r="H8224" s="435">
        <f t="shared" si="1155"/>
        <v>0.8241430571871472</v>
      </c>
      <c r="I8224" s="577">
        <f t="shared" si="1160"/>
        <v>82.21</v>
      </c>
      <c r="J8224" s="573">
        <f t="shared" si="1156"/>
        <v>1.1764460543566846</v>
      </c>
    </row>
    <row r="8225" spans="1:10" x14ac:dyDescent="0.25">
      <c r="A8225">
        <f t="shared" si="1157"/>
        <v>0.82220001250541197</v>
      </c>
      <c r="B8225" s="2">
        <f t="shared" si="1161"/>
        <v>82.220000000005157</v>
      </c>
      <c r="C8225" s="428">
        <f t="shared" si="1158"/>
        <v>82.22</v>
      </c>
      <c r="D8225" s="425">
        <f t="shared" si="1153"/>
        <v>0.82220001250536034</v>
      </c>
      <c r="E8225" s="433">
        <f t="shared" si="1159"/>
        <v>82.22</v>
      </c>
      <c r="F8225" s="430">
        <f t="shared" si="1154"/>
        <v>0.82424218185642184</v>
      </c>
      <c r="G8225" s="439">
        <f t="shared" si="1160"/>
        <v>82.22</v>
      </c>
      <c r="H8225" s="435">
        <f t="shared" si="1155"/>
        <v>0.82424218185642184</v>
      </c>
      <c r="I8225" s="577">
        <f t="shared" si="1160"/>
        <v>82.22</v>
      </c>
      <c r="J8225" s="573">
        <f t="shared" si="1156"/>
        <v>1.176533498688966</v>
      </c>
    </row>
    <row r="8226" spans="1:10" x14ac:dyDescent="0.25">
      <c r="A8226">
        <f t="shared" si="1157"/>
        <v>0.82230001248635953</v>
      </c>
      <c r="B8226" s="2">
        <f t="shared" si="1161"/>
        <v>82.230000000005163</v>
      </c>
      <c r="C8226" s="428">
        <f t="shared" si="1158"/>
        <v>82.23</v>
      </c>
      <c r="D8226" s="425">
        <f t="shared" si="1153"/>
        <v>0.82230001248630802</v>
      </c>
      <c r="E8226" s="433">
        <f t="shared" si="1159"/>
        <v>82.23</v>
      </c>
      <c r="F8226" s="430">
        <f t="shared" si="1154"/>
        <v>0.82434130693368923</v>
      </c>
      <c r="G8226" s="439">
        <f t="shared" si="1160"/>
        <v>82.23</v>
      </c>
      <c r="H8226" s="435">
        <f t="shared" si="1155"/>
        <v>0.82434130693368923</v>
      </c>
      <c r="I8226" s="577">
        <f t="shared" si="1160"/>
        <v>82.23</v>
      </c>
      <c r="J8226" s="573">
        <f t="shared" si="1156"/>
        <v>1.1766209439109947</v>
      </c>
    </row>
    <row r="8227" spans="1:10" x14ac:dyDescent="0.25">
      <c r="A8227">
        <f t="shared" si="1157"/>
        <v>0.82240001246733718</v>
      </c>
      <c r="B8227" s="2">
        <f t="shared" si="1161"/>
        <v>82.240000000005168</v>
      </c>
      <c r="C8227" s="428">
        <f t="shared" si="1158"/>
        <v>82.24</v>
      </c>
      <c r="D8227" s="425">
        <f t="shared" si="1153"/>
        <v>0.82240001246728545</v>
      </c>
      <c r="E8227" s="433">
        <f t="shared" si="1159"/>
        <v>82.24</v>
      </c>
      <c r="F8227" s="430">
        <f t="shared" si="1154"/>
        <v>0.82444043241874576</v>
      </c>
      <c r="G8227" s="439">
        <f t="shared" si="1160"/>
        <v>82.24</v>
      </c>
      <c r="H8227" s="435">
        <f t="shared" si="1155"/>
        <v>0.82444043241874576</v>
      </c>
      <c r="I8227" s="577">
        <f t="shared" si="1160"/>
        <v>82.24</v>
      </c>
      <c r="J8227" s="573">
        <f t="shared" si="1156"/>
        <v>1.1767083900226756</v>
      </c>
    </row>
    <row r="8228" spans="1:10" x14ac:dyDescent="0.25">
      <c r="A8228">
        <f t="shared" si="1157"/>
        <v>0.82250001244834481</v>
      </c>
      <c r="B8228" s="2">
        <f t="shared" si="1161"/>
        <v>82.250000000005173</v>
      </c>
      <c r="C8228" s="428">
        <f t="shared" si="1158"/>
        <v>82.25</v>
      </c>
      <c r="D8228" s="425">
        <f t="shared" si="1153"/>
        <v>0.82250001244829307</v>
      </c>
      <c r="E8228" s="433">
        <f t="shared" si="1159"/>
        <v>82.25</v>
      </c>
      <c r="F8228" s="430">
        <f t="shared" si="1154"/>
        <v>0.82453955831138837</v>
      </c>
      <c r="G8228" s="439">
        <f t="shared" si="1160"/>
        <v>82.25</v>
      </c>
      <c r="H8228" s="435">
        <f t="shared" si="1155"/>
        <v>0.82453955831138837</v>
      </c>
      <c r="I8228" s="577">
        <f t="shared" si="1160"/>
        <v>82.25</v>
      </c>
      <c r="J8228" s="573">
        <f t="shared" si="1156"/>
        <v>1.1767958370239151</v>
      </c>
    </row>
    <row r="8229" spans="1:10" x14ac:dyDescent="0.25">
      <c r="A8229">
        <f t="shared" si="1157"/>
        <v>0.8226000124293823</v>
      </c>
      <c r="B8229" s="2">
        <f t="shared" si="1161"/>
        <v>82.260000000005178</v>
      </c>
      <c r="C8229" s="428">
        <f t="shared" si="1158"/>
        <v>82.26</v>
      </c>
      <c r="D8229" s="425">
        <f t="shared" si="1153"/>
        <v>0.82260001242933034</v>
      </c>
      <c r="E8229" s="433">
        <f t="shared" si="1159"/>
        <v>82.26</v>
      </c>
      <c r="F8229" s="430">
        <f t="shared" si="1154"/>
        <v>0.82463868461141321</v>
      </c>
      <c r="G8229" s="439">
        <f t="shared" si="1160"/>
        <v>82.26</v>
      </c>
      <c r="H8229" s="435">
        <f t="shared" si="1155"/>
        <v>0.82463868461141321</v>
      </c>
      <c r="I8229" s="577">
        <f t="shared" si="1160"/>
        <v>82.26</v>
      </c>
      <c r="J8229" s="573">
        <f t="shared" si="1156"/>
        <v>1.1768832849146178</v>
      </c>
    </row>
    <row r="8230" spans="1:10" x14ac:dyDescent="0.25">
      <c r="A8230">
        <f t="shared" si="1157"/>
        <v>0.82270001241044954</v>
      </c>
      <c r="B8230" s="2">
        <f t="shared" si="1161"/>
        <v>82.270000000005183</v>
      </c>
      <c r="C8230" s="428">
        <f t="shared" si="1158"/>
        <v>82.27</v>
      </c>
      <c r="D8230" s="425">
        <f t="shared" si="1153"/>
        <v>0.82270001241039759</v>
      </c>
      <c r="E8230" s="433">
        <f t="shared" si="1159"/>
        <v>82.27</v>
      </c>
      <c r="F8230" s="430">
        <f t="shared" si="1154"/>
        <v>0.82473781131861723</v>
      </c>
      <c r="G8230" s="439">
        <f t="shared" si="1160"/>
        <v>82.27</v>
      </c>
      <c r="H8230" s="435">
        <f t="shared" si="1155"/>
        <v>0.82473781131861723</v>
      </c>
      <c r="I8230" s="577">
        <f t="shared" si="1160"/>
        <v>82.27</v>
      </c>
      <c r="J8230" s="573">
        <f t="shared" si="1156"/>
        <v>1.1769707336946893</v>
      </c>
    </row>
    <row r="8231" spans="1:10" x14ac:dyDescent="0.25">
      <c r="A8231">
        <f t="shared" si="1157"/>
        <v>0.82280001239154643</v>
      </c>
      <c r="B8231" s="2">
        <f t="shared" si="1161"/>
        <v>82.280000000005188</v>
      </c>
      <c r="C8231" s="428">
        <f t="shared" si="1158"/>
        <v>82.28</v>
      </c>
      <c r="D8231" s="425">
        <f t="shared" si="1153"/>
        <v>0.82280001239149458</v>
      </c>
      <c r="E8231" s="433">
        <f t="shared" si="1159"/>
        <v>82.28</v>
      </c>
      <c r="F8231" s="430">
        <f t="shared" si="1154"/>
        <v>0.82483693843279726</v>
      </c>
      <c r="G8231" s="439">
        <f t="shared" si="1160"/>
        <v>82.28</v>
      </c>
      <c r="H8231" s="435">
        <f t="shared" si="1155"/>
        <v>0.82483693843279726</v>
      </c>
      <c r="I8231" s="577">
        <f t="shared" si="1160"/>
        <v>82.28</v>
      </c>
      <c r="J8231" s="573">
        <f t="shared" si="1156"/>
        <v>1.1770581833640357</v>
      </c>
    </row>
    <row r="8232" spans="1:10" x14ac:dyDescent="0.25">
      <c r="A8232">
        <f t="shared" si="1157"/>
        <v>0.82290001237267318</v>
      </c>
      <c r="B8232" s="2">
        <f t="shared" si="1161"/>
        <v>82.290000000005193</v>
      </c>
      <c r="C8232" s="428">
        <f t="shared" si="1158"/>
        <v>82.29</v>
      </c>
      <c r="D8232" s="425">
        <f t="shared" si="1153"/>
        <v>0.82290001237262134</v>
      </c>
      <c r="E8232" s="433">
        <f t="shared" si="1159"/>
        <v>82.29</v>
      </c>
      <c r="F8232" s="430">
        <f t="shared" si="1154"/>
        <v>0.82493606595375057</v>
      </c>
      <c r="G8232" s="439">
        <f t="shared" si="1160"/>
        <v>82.29</v>
      </c>
      <c r="H8232" s="435">
        <f t="shared" si="1155"/>
        <v>0.82493606595375057</v>
      </c>
      <c r="I8232" s="577">
        <f t="shared" si="1160"/>
        <v>82.29</v>
      </c>
      <c r="J8232" s="573">
        <f t="shared" si="1156"/>
        <v>1.1771456339225619</v>
      </c>
    </row>
    <row r="8233" spans="1:10" x14ac:dyDescent="0.25">
      <c r="A8233">
        <f t="shared" si="1157"/>
        <v>0.82300001235382969</v>
      </c>
      <c r="B8233" s="2">
        <f t="shared" si="1161"/>
        <v>82.300000000005198</v>
      </c>
      <c r="C8233" s="428">
        <f t="shared" si="1158"/>
        <v>82.3</v>
      </c>
      <c r="D8233" s="425">
        <f t="shared" si="1153"/>
        <v>0.82300001235377773</v>
      </c>
      <c r="E8233" s="433">
        <f t="shared" si="1159"/>
        <v>82.3</v>
      </c>
      <c r="F8233" s="430">
        <f t="shared" si="1154"/>
        <v>0.82503519388127389</v>
      </c>
      <c r="G8233" s="439">
        <f t="shared" si="1160"/>
        <v>82.3</v>
      </c>
      <c r="H8233" s="435">
        <f t="shared" si="1155"/>
        <v>0.82503519388127389</v>
      </c>
      <c r="I8233" s="577">
        <f t="shared" si="1160"/>
        <v>82.3</v>
      </c>
      <c r="J8233" s="573">
        <f t="shared" si="1156"/>
        <v>1.1772330853701736</v>
      </c>
    </row>
    <row r="8234" spans="1:10" x14ac:dyDescent="0.25">
      <c r="A8234">
        <f t="shared" si="1157"/>
        <v>0.82310001233501573</v>
      </c>
      <c r="B8234" s="2">
        <f t="shared" si="1161"/>
        <v>82.310000000005203</v>
      </c>
      <c r="C8234" s="428">
        <f t="shared" si="1158"/>
        <v>82.31</v>
      </c>
      <c r="D8234" s="425">
        <f t="shared" si="1153"/>
        <v>0.82310001233496366</v>
      </c>
      <c r="E8234" s="433">
        <f t="shared" si="1159"/>
        <v>82.31</v>
      </c>
      <c r="F8234" s="430">
        <f t="shared" si="1154"/>
        <v>0.82513432221516436</v>
      </c>
      <c r="G8234" s="439">
        <f t="shared" si="1160"/>
        <v>82.31</v>
      </c>
      <c r="H8234" s="435">
        <f t="shared" si="1155"/>
        <v>0.82513432221516436</v>
      </c>
      <c r="I8234" s="577">
        <f t="shared" si="1160"/>
        <v>82.31</v>
      </c>
      <c r="J8234" s="573">
        <f t="shared" si="1156"/>
        <v>1.1773205377067761</v>
      </c>
    </row>
    <row r="8235" spans="1:10" x14ac:dyDescent="0.25">
      <c r="A8235">
        <f t="shared" si="1157"/>
        <v>0.82320001231623141</v>
      </c>
      <c r="B8235" s="2">
        <f t="shared" si="1161"/>
        <v>82.320000000005209</v>
      </c>
      <c r="C8235" s="428">
        <f t="shared" si="1158"/>
        <v>82.32</v>
      </c>
      <c r="D8235" s="425">
        <f t="shared" si="1153"/>
        <v>0.82320001231617934</v>
      </c>
      <c r="E8235" s="433">
        <f t="shared" si="1159"/>
        <v>82.32</v>
      </c>
      <c r="F8235" s="430">
        <f t="shared" si="1154"/>
        <v>0.82523345095521961</v>
      </c>
      <c r="G8235" s="439">
        <f t="shared" si="1160"/>
        <v>82.32</v>
      </c>
      <c r="H8235" s="435">
        <f t="shared" si="1155"/>
        <v>0.82523345095521961</v>
      </c>
      <c r="I8235" s="577">
        <f t="shared" si="1160"/>
        <v>82.32</v>
      </c>
      <c r="J8235" s="573">
        <f t="shared" si="1156"/>
        <v>1.1774079909322754</v>
      </c>
    </row>
    <row r="8236" spans="1:10" x14ac:dyDescent="0.25">
      <c r="A8236">
        <f t="shared" si="1157"/>
        <v>0.82330001229747651</v>
      </c>
      <c r="B8236" s="2">
        <f t="shared" si="1161"/>
        <v>82.330000000005214</v>
      </c>
      <c r="C8236" s="428">
        <f t="shared" si="1158"/>
        <v>82.33</v>
      </c>
      <c r="D8236" s="425">
        <f t="shared" si="1153"/>
        <v>0.82330001229742444</v>
      </c>
      <c r="E8236" s="433">
        <f t="shared" si="1159"/>
        <v>82.33</v>
      </c>
      <c r="F8236" s="430">
        <f t="shared" si="1154"/>
        <v>0.82533258010123689</v>
      </c>
      <c r="G8236" s="439">
        <f t="shared" si="1160"/>
        <v>82.33</v>
      </c>
      <c r="H8236" s="435">
        <f t="shared" si="1155"/>
        <v>0.82533258010123689</v>
      </c>
      <c r="I8236" s="577">
        <f t="shared" si="1160"/>
        <v>82.33</v>
      </c>
      <c r="J8236" s="573">
        <f t="shared" si="1156"/>
        <v>1.1774954450465767</v>
      </c>
    </row>
    <row r="8237" spans="1:10" x14ac:dyDescent="0.25">
      <c r="A8237">
        <f t="shared" si="1157"/>
        <v>0.82340001227875126</v>
      </c>
      <c r="B8237" s="2">
        <f t="shared" si="1161"/>
        <v>82.340000000005219</v>
      </c>
      <c r="C8237" s="428">
        <f t="shared" si="1158"/>
        <v>82.34</v>
      </c>
      <c r="D8237" s="425">
        <f t="shared" si="1153"/>
        <v>0.82340001227869919</v>
      </c>
      <c r="E8237" s="433">
        <f t="shared" si="1159"/>
        <v>82.34</v>
      </c>
      <c r="F8237" s="430">
        <f t="shared" si="1154"/>
        <v>0.82543170965301349</v>
      </c>
      <c r="G8237" s="439">
        <f t="shared" si="1160"/>
        <v>82.34</v>
      </c>
      <c r="H8237" s="435">
        <f t="shared" si="1155"/>
        <v>0.82543170965301349</v>
      </c>
      <c r="I8237" s="577">
        <f t="shared" si="1160"/>
        <v>82.34</v>
      </c>
      <c r="J8237" s="573">
        <f t="shared" si="1156"/>
        <v>1.1775829000495857</v>
      </c>
    </row>
    <row r="8238" spans="1:10" x14ac:dyDescent="0.25">
      <c r="A8238">
        <f t="shared" si="1157"/>
        <v>0.82350001226005543</v>
      </c>
      <c r="B8238" s="2">
        <f t="shared" si="1161"/>
        <v>82.350000000005224</v>
      </c>
      <c r="C8238" s="428">
        <f t="shared" si="1158"/>
        <v>82.35</v>
      </c>
      <c r="D8238" s="425">
        <f t="shared" si="1153"/>
        <v>0.82350001226000313</v>
      </c>
      <c r="E8238" s="433">
        <f t="shared" si="1159"/>
        <v>82.35</v>
      </c>
      <c r="F8238" s="430">
        <f t="shared" si="1154"/>
        <v>0.82553083961034723</v>
      </c>
      <c r="G8238" s="439">
        <f t="shared" si="1160"/>
        <v>82.35</v>
      </c>
      <c r="H8238" s="435">
        <f t="shared" si="1155"/>
        <v>0.82553083961034723</v>
      </c>
      <c r="I8238" s="577">
        <f t="shared" si="1160"/>
        <v>82.35</v>
      </c>
      <c r="J8238" s="573">
        <f t="shared" si="1156"/>
        <v>1.1776703559412078</v>
      </c>
    </row>
    <row r="8239" spans="1:10" x14ac:dyDescent="0.25">
      <c r="A8239">
        <f t="shared" si="1157"/>
        <v>0.82360001224138879</v>
      </c>
      <c r="B8239" s="2">
        <f t="shared" si="1161"/>
        <v>82.360000000005229</v>
      </c>
      <c r="C8239" s="428">
        <f t="shared" si="1158"/>
        <v>82.36</v>
      </c>
      <c r="D8239" s="425">
        <f t="shared" si="1153"/>
        <v>0.82360001224133661</v>
      </c>
      <c r="E8239" s="433">
        <f t="shared" si="1159"/>
        <v>82.36</v>
      </c>
      <c r="F8239" s="430">
        <f t="shared" si="1154"/>
        <v>0.82562996997303584</v>
      </c>
      <c r="G8239" s="439">
        <f t="shared" si="1160"/>
        <v>82.36</v>
      </c>
      <c r="H8239" s="435">
        <f t="shared" si="1155"/>
        <v>0.82562996997303584</v>
      </c>
      <c r="I8239" s="577">
        <f t="shared" si="1160"/>
        <v>82.36</v>
      </c>
      <c r="J8239" s="573">
        <f t="shared" si="1156"/>
        <v>1.1777578127213486</v>
      </c>
    </row>
    <row r="8240" spans="1:10" x14ac:dyDescent="0.25">
      <c r="A8240">
        <f t="shared" si="1157"/>
        <v>0.82370001222275169</v>
      </c>
      <c r="B8240" s="2">
        <f t="shared" si="1161"/>
        <v>82.370000000005234</v>
      </c>
      <c r="C8240" s="428">
        <f t="shared" si="1158"/>
        <v>82.37</v>
      </c>
      <c r="D8240" s="425">
        <f t="shared" si="1153"/>
        <v>0.82370001222269951</v>
      </c>
      <c r="E8240" s="433">
        <f t="shared" si="1159"/>
        <v>82.37</v>
      </c>
      <c r="F8240" s="430">
        <f t="shared" si="1154"/>
        <v>0.82572910074087713</v>
      </c>
      <c r="G8240" s="439">
        <f t="shared" si="1160"/>
        <v>82.37</v>
      </c>
      <c r="H8240" s="435">
        <f t="shared" si="1155"/>
        <v>0.82572910074087713</v>
      </c>
      <c r="I8240" s="577">
        <f t="shared" si="1160"/>
        <v>82.37</v>
      </c>
      <c r="J8240" s="573">
        <f t="shared" si="1156"/>
        <v>1.1778452703899138</v>
      </c>
    </row>
    <row r="8241" spans="1:10" x14ac:dyDescent="0.25">
      <c r="A8241">
        <f t="shared" si="1157"/>
        <v>0.82380001220414378</v>
      </c>
      <c r="B8241" s="2">
        <f t="shared" si="1161"/>
        <v>82.380000000005239</v>
      </c>
      <c r="C8241" s="428">
        <f t="shared" si="1158"/>
        <v>82.38</v>
      </c>
      <c r="D8241" s="425">
        <f t="shared" si="1153"/>
        <v>0.82380001220409138</v>
      </c>
      <c r="E8241" s="433">
        <f t="shared" si="1159"/>
        <v>82.38</v>
      </c>
      <c r="F8241" s="430">
        <f t="shared" si="1154"/>
        <v>0.82582823191366894</v>
      </c>
      <c r="G8241" s="439">
        <f t="shared" si="1160"/>
        <v>82.38</v>
      </c>
      <c r="H8241" s="435">
        <f t="shared" si="1155"/>
        <v>0.82582823191366894</v>
      </c>
      <c r="I8241" s="577">
        <f t="shared" si="1160"/>
        <v>82.38</v>
      </c>
      <c r="J8241" s="573">
        <f t="shared" si="1156"/>
        <v>1.1779327289468091</v>
      </c>
    </row>
    <row r="8242" spans="1:10" x14ac:dyDescent="0.25">
      <c r="A8242">
        <f t="shared" si="1157"/>
        <v>0.82390001218556519</v>
      </c>
      <c r="B8242" s="2">
        <f t="shared" si="1161"/>
        <v>82.390000000005244</v>
      </c>
      <c r="C8242" s="428">
        <f t="shared" si="1158"/>
        <v>82.39</v>
      </c>
      <c r="D8242" s="425">
        <f t="shared" si="1153"/>
        <v>0.82390001218551279</v>
      </c>
      <c r="E8242" s="433">
        <f t="shared" si="1159"/>
        <v>82.39</v>
      </c>
      <c r="F8242" s="430">
        <f t="shared" si="1154"/>
        <v>0.82592736349120943</v>
      </c>
      <c r="G8242" s="439">
        <f t="shared" si="1160"/>
        <v>82.39</v>
      </c>
      <c r="H8242" s="435">
        <f t="shared" si="1155"/>
        <v>0.82592736349120943</v>
      </c>
      <c r="I8242" s="577">
        <f t="shared" si="1160"/>
        <v>82.39</v>
      </c>
      <c r="J8242" s="573">
        <f t="shared" si="1156"/>
        <v>1.1780201883919401</v>
      </c>
    </row>
    <row r="8243" spans="1:10" x14ac:dyDescent="0.25">
      <c r="A8243">
        <f t="shared" si="1157"/>
        <v>0.82400001216701591</v>
      </c>
      <c r="B8243" s="2">
        <f t="shared" si="1161"/>
        <v>82.400000000005249</v>
      </c>
      <c r="C8243" s="428">
        <f t="shared" si="1158"/>
        <v>82.4</v>
      </c>
      <c r="D8243" s="425">
        <f t="shared" si="1153"/>
        <v>0.82400001216696328</v>
      </c>
      <c r="E8243" s="433">
        <f t="shared" si="1159"/>
        <v>82.4</v>
      </c>
      <c r="F8243" s="430">
        <f t="shared" si="1154"/>
        <v>0.82602649547329687</v>
      </c>
      <c r="G8243" s="439">
        <f t="shared" si="1160"/>
        <v>82.4</v>
      </c>
      <c r="H8243" s="435">
        <f t="shared" si="1155"/>
        <v>0.82602649547329687</v>
      </c>
      <c r="I8243" s="577">
        <f t="shared" si="1160"/>
        <v>82.4</v>
      </c>
      <c r="J8243" s="573">
        <f t="shared" si="1156"/>
        <v>1.1781076487252127</v>
      </c>
    </row>
    <row r="8244" spans="1:10" x14ac:dyDescent="0.25">
      <c r="A8244">
        <f t="shared" si="1157"/>
        <v>0.8241000121484956</v>
      </c>
      <c r="B8244" s="2">
        <f t="shared" si="1161"/>
        <v>82.410000000005255</v>
      </c>
      <c r="C8244" s="428">
        <f t="shared" si="1158"/>
        <v>82.41</v>
      </c>
      <c r="D8244" s="425">
        <f t="shared" si="1153"/>
        <v>0.82410001214844286</v>
      </c>
      <c r="E8244" s="433">
        <f t="shared" si="1159"/>
        <v>82.41</v>
      </c>
      <c r="F8244" s="430">
        <f t="shared" si="1154"/>
        <v>0.82612562785972898</v>
      </c>
      <c r="G8244" s="439">
        <f t="shared" si="1160"/>
        <v>82.41</v>
      </c>
      <c r="H8244" s="435">
        <f t="shared" si="1155"/>
        <v>0.82612562785972898</v>
      </c>
      <c r="I8244" s="577">
        <f t="shared" si="1160"/>
        <v>82.41</v>
      </c>
      <c r="J8244" s="573">
        <f t="shared" si="1156"/>
        <v>1.1781951099465315</v>
      </c>
    </row>
    <row r="8245" spans="1:10" x14ac:dyDescent="0.25">
      <c r="A8245">
        <f t="shared" si="1157"/>
        <v>0.82420001213000438</v>
      </c>
      <c r="B8245" s="2">
        <f t="shared" si="1161"/>
        <v>82.42000000000526</v>
      </c>
      <c r="C8245" s="428">
        <f t="shared" si="1158"/>
        <v>82.42</v>
      </c>
      <c r="D8245" s="425">
        <f t="shared" si="1153"/>
        <v>0.82420001212995175</v>
      </c>
      <c r="E8245" s="433">
        <f t="shared" si="1159"/>
        <v>82.42</v>
      </c>
      <c r="F8245" s="430">
        <f t="shared" si="1154"/>
        <v>0.82622476065030437</v>
      </c>
      <c r="G8245" s="439">
        <f t="shared" si="1160"/>
        <v>82.42</v>
      </c>
      <c r="H8245" s="435">
        <f t="shared" si="1155"/>
        <v>0.82622476065030437</v>
      </c>
      <c r="I8245" s="577">
        <f t="shared" si="1160"/>
        <v>82.42</v>
      </c>
      <c r="J8245" s="573">
        <f t="shared" si="1156"/>
        <v>1.1782825720558034</v>
      </c>
    </row>
    <row r="8246" spans="1:10" x14ac:dyDescent="0.25">
      <c r="A8246">
        <f t="shared" si="1157"/>
        <v>0.82430001211154225</v>
      </c>
      <c r="B8246" s="2">
        <f t="shared" si="1161"/>
        <v>82.430000000005265</v>
      </c>
      <c r="C8246" s="428">
        <f t="shared" si="1158"/>
        <v>82.43</v>
      </c>
      <c r="D8246" s="425">
        <f t="shared" si="1153"/>
        <v>0.82430001211148973</v>
      </c>
      <c r="E8246" s="433">
        <f t="shared" si="1159"/>
        <v>82.43</v>
      </c>
      <c r="F8246" s="430">
        <f t="shared" si="1154"/>
        <v>0.82632389384482186</v>
      </c>
      <c r="G8246" s="439">
        <f t="shared" si="1160"/>
        <v>82.43</v>
      </c>
      <c r="H8246" s="435">
        <f t="shared" si="1155"/>
        <v>0.82632389384482186</v>
      </c>
      <c r="I8246" s="577">
        <f t="shared" si="1160"/>
        <v>82.43</v>
      </c>
      <c r="J8246" s="573">
        <f t="shared" si="1156"/>
        <v>1.1783700350529336</v>
      </c>
    </row>
    <row r="8247" spans="1:10" x14ac:dyDescent="0.25">
      <c r="A8247">
        <f t="shared" si="1157"/>
        <v>0.8244000120931092</v>
      </c>
      <c r="B8247" s="2">
        <f t="shared" si="1161"/>
        <v>82.44000000000527</v>
      </c>
      <c r="C8247" s="428">
        <f t="shared" si="1158"/>
        <v>82.44</v>
      </c>
      <c r="D8247" s="425">
        <f t="shared" si="1153"/>
        <v>0.82440001209305636</v>
      </c>
      <c r="E8247" s="433">
        <f t="shared" si="1159"/>
        <v>82.44</v>
      </c>
      <c r="F8247" s="430">
        <f t="shared" si="1154"/>
        <v>0.82642302744307949</v>
      </c>
      <c r="G8247" s="439">
        <f t="shared" si="1160"/>
        <v>82.44</v>
      </c>
      <c r="H8247" s="435">
        <f t="shared" si="1155"/>
        <v>0.82642302744307949</v>
      </c>
      <c r="I8247" s="577">
        <f t="shared" si="1160"/>
        <v>82.44</v>
      </c>
      <c r="J8247" s="573">
        <f t="shared" si="1156"/>
        <v>1.1784574989378276</v>
      </c>
    </row>
    <row r="8248" spans="1:10" x14ac:dyDescent="0.25">
      <c r="A8248">
        <f t="shared" si="1157"/>
        <v>0.82450001207470514</v>
      </c>
      <c r="B8248" s="2">
        <f t="shared" si="1161"/>
        <v>82.450000000005275</v>
      </c>
      <c r="C8248" s="428">
        <f t="shared" si="1158"/>
        <v>82.45</v>
      </c>
      <c r="D8248" s="425">
        <f t="shared" si="1153"/>
        <v>0.82450001207465229</v>
      </c>
      <c r="E8248" s="433">
        <f t="shared" si="1159"/>
        <v>82.45</v>
      </c>
      <c r="F8248" s="430">
        <f t="shared" si="1154"/>
        <v>0.82652216144487611</v>
      </c>
      <c r="G8248" s="439">
        <f t="shared" si="1160"/>
        <v>82.45</v>
      </c>
      <c r="H8248" s="435">
        <f t="shared" si="1155"/>
        <v>0.82652216144487611</v>
      </c>
      <c r="I8248" s="577">
        <f t="shared" si="1160"/>
        <v>82.45</v>
      </c>
      <c r="J8248" s="573">
        <f t="shared" si="1156"/>
        <v>1.1785449637103913</v>
      </c>
    </row>
    <row r="8249" spans="1:10" x14ac:dyDescent="0.25">
      <c r="A8249">
        <f t="shared" si="1157"/>
        <v>0.82460001205632982</v>
      </c>
      <c r="B8249" s="2">
        <f t="shared" si="1161"/>
        <v>82.46000000000528</v>
      </c>
      <c r="C8249" s="428">
        <f t="shared" si="1158"/>
        <v>82.46</v>
      </c>
      <c r="D8249" s="425">
        <f t="shared" si="1153"/>
        <v>0.82460001205627709</v>
      </c>
      <c r="E8249" s="433">
        <f t="shared" si="1159"/>
        <v>82.46</v>
      </c>
      <c r="F8249" s="430">
        <f t="shared" si="1154"/>
        <v>0.82662129585001076</v>
      </c>
      <c r="G8249" s="439">
        <f t="shared" si="1160"/>
        <v>82.46</v>
      </c>
      <c r="H8249" s="435">
        <f t="shared" si="1155"/>
        <v>0.82662129585001076</v>
      </c>
      <c r="I8249" s="577">
        <f t="shared" si="1160"/>
        <v>82.46</v>
      </c>
      <c r="J8249" s="573">
        <f t="shared" si="1156"/>
        <v>1.1786324293705306</v>
      </c>
    </row>
    <row r="8250" spans="1:10" x14ac:dyDescent="0.25">
      <c r="A8250">
        <f t="shared" si="1157"/>
        <v>0.82470001203798349</v>
      </c>
      <c r="B8250" s="2">
        <f t="shared" si="1161"/>
        <v>82.470000000005285</v>
      </c>
      <c r="C8250" s="428">
        <f t="shared" si="1158"/>
        <v>82.47</v>
      </c>
      <c r="D8250" s="425">
        <f t="shared" si="1153"/>
        <v>0.82470001203793075</v>
      </c>
      <c r="E8250" s="433">
        <f t="shared" si="1159"/>
        <v>82.47</v>
      </c>
      <c r="F8250" s="430">
        <f t="shared" si="1154"/>
        <v>0.82672043065828205</v>
      </c>
      <c r="G8250" s="439">
        <f t="shared" si="1160"/>
        <v>82.47</v>
      </c>
      <c r="H8250" s="435">
        <f t="shared" si="1155"/>
        <v>0.82672043065828205</v>
      </c>
      <c r="I8250" s="577">
        <f t="shared" si="1160"/>
        <v>82.47</v>
      </c>
      <c r="J8250" s="573">
        <f t="shared" si="1156"/>
        <v>1.1787198959181506</v>
      </c>
    </row>
    <row r="8251" spans="1:10" x14ac:dyDescent="0.25">
      <c r="A8251">
        <f t="shared" si="1157"/>
        <v>0.82480001201966602</v>
      </c>
      <c r="B8251" s="2">
        <f t="shared" si="1161"/>
        <v>82.48000000000529</v>
      </c>
      <c r="C8251" s="428">
        <f t="shared" si="1158"/>
        <v>82.48</v>
      </c>
      <c r="D8251" s="425">
        <f t="shared" si="1153"/>
        <v>0.82480001201961317</v>
      </c>
      <c r="E8251" s="433">
        <f t="shared" si="1159"/>
        <v>82.48</v>
      </c>
      <c r="F8251" s="430">
        <f t="shared" si="1154"/>
        <v>0.82681956586948901</v>
      </c>
      <c r="G8251" s="439">
        <f t="shared" si="1160"/>
        <v>82.48</v>
      </c>
      <c r="H8251" s="435">
        <f t="shared" si="1155"/>
        <v>0.82681956586948901</v>
      </c>
      <c r="I8251" s="577">
        <f t="shared" si="1160"/>
        <v>82.48</v>
      </c>
      <c r="J8251" s="573">
        <f t="shared" si="1156"/>
        <v>1.1788073633531577</v>
      </c>
    </row>
    <row r="8252" spans="1:10" x14ac:dyDescent="0.25">
      <c r="A8252">
        <f t="shared" si="1157"/>
        <v>0.8249000120013773</v>
      </c>
      <c r="B8252" s="2">
        <f t="shared" si="1161"/>
        <v>82.490000000005296</v>
      </c>
      <c r="C8252" s="428">
        <f t="shared" si="1158"/>
        <v>82.49</v>
      </c>
      <c r="D8252" s="425">
        <f t="shared" si="1153"/>
        <v>0.82490001200132423</v>
      </c>
      <c r="E8252" s="433">
        <f t="shared" si="1159"/>
        <v>82.49</v>
      </c>
      <c r="F8252" s="430">
        <f t="shared" si="1154"/>
        <v>0.82691870148343072</v>
      </c>
      <c r="G8252" s="439">
        <f t="shared" si="1160"/>
        <v>82.49</v>
      </c>
      <c r="H8252" s="435">
        <f t="shared" si="1155"/>
        <v>0.82691870148343072</v>
      </c>
      <c r="I8252" s="577">
        <f t="shared" si="1160"/>
        <v>82.49</v>
      </c>
      <c r="J8252" s="573">
        <f t="shared" si="1156"/>
        <v>1.1788948316754573</v>
      </c>
    </row>
    <row r="8253" spans="1:10" x14ac:dyDescent="0.25">
      <c r="A8253">
        <f t="shared" si="1157"/>
        <v>0.82500001198311734</v>
      </c>
      <c r="B8253" s="2">
        <f t="shared" si="1161"/>
        <v>82.500000000005301</v>
      </c>
      <c r="C8253" s="428">
        <f t="shared" si="1158"/>
        <v>82.5</v>
      </c>
      <c r="D8253" s="425">
        <f t="shared" si="1153"/>
        <v>0.82500001198306439</v>
      </c>
      <c r="E8253" s="433">
        <f t="shared" si="1159"/>
        <v>82.5</v>
      </c>
      <c r="F8253" s="430">
        <f t="shared" si="1154"/>
        <v>0.82701783749990665</v>
      </c>
      <c r="G8253" s="439">
        <f t="shared" si="1160"/>
        <v>82.5</v>
      </c>
      <c r="H8253" s="435">
        <f t="shared" si="1155"/>
        <v>0.82701783749990665</v>
      </c>
      <c r="I8253" s="577">
        <f t="shared" si="1160"/>
        <v>82.5</v>
      </c>
      <c r="J8253" s="573">
        <f t="shared" si="1156"/>
        <v>1.1789823008849558</v>
      </c>
    </row>
    <row r="8254" spans="1:10" x14ac:dyDescent="0.25">
      <c r="A8254">
        <f t="shared" si="1157"/>
        <v>0.82510001196488603</v>
      </c>
      <c r="B8254" s="2">
        <f t="shared" si="1161"/>
        <v>82.510000000005306</v>
      </c>
      <c r="C8254" s="428">
        <f t="shared" si="1158"/>
        <v>82.51</v>
      </c>
      <c r="D8254" s="425">
        <f t="shared" si="1153"/>
        <v>0.82510001196483296</v>
      </c>
      <c r="E8254" s="433">
        <f t="shared" si="1159"/>
        <v>82.51</v>
      </c>
      <c r="F8254" s="430">
        <f t="shared" si="1154"/>
        <v>0.82711697391871575</v>
      </c>
      <c r="G8254" s="439">
        <f t="shared" si="1160"/>
        <v>82.51</v>
      </c>
      <c r="H8254" s="435">
        <f t="shared" si="1155"/>
        <v>0.82711697391871575</v>
      </c>
      <c r="I8254" s="577">
        <f t="shared" si="1160"/>
        <v>82.51</v>
      </c>
      <c r="J8254" s="573">
        <f t="shared" si="1156"/>
        <v>1.1790697709815583</v>
      </c>
    </row>
    <row r="8255" spans="1:10" x14ac:dyDescent="0.25">
      <c r="A8255">
        <f t="shared" si="1157"/>
        <v>0.82520001194668335</v>
      </c>
      <c r="B8255" s="2">
        <f t="shared" si="1161"/>
        <v>82.520000000005311</v>
      </c>
      <c r="C8255" s="428">
        <f t="shared" si="1158"/>
        <v>82.52</v>
      </c>
      <c r="D8255" s="425">
        <f t="shared" si="1153"/>
        <v>0.82520001194663029</v>
      </c>
      <c r="E8255" s="433">
        <f t="shared" si="1159"/>
        <v>82.52</v>
      </c>
      <c r="F8255" s="430">
        <f t="shared" si="1154"/>
        <v>0.82721611073965717</v>
      </c>
      <c r="G8255" s="439">
        <f t="shared" si="1160"/>
        <v>82.52</v>
      </c>
      <c r="H8255" s="435">
        <f t="shared" si="1155"/>
        <v>0.82721611073965717</v>
      </c>
      <c r="I8255" s="577">
        <f t="shared" si="1160"/>
        <v>82.52</v>
      </c>
      <c r="J8255" s="573">
        <f t="shared" si="1156"/>
        <v>1.1791572419651708</v>
      </c>
    </row>
    <row r="8256" spans="1:10" x14ac:dyDescent="0.25">
      <c r="A8256">
        <f t="shared" si="1157"/>
        <v>0.82530001192850933</v>
      </c>
      <c r="B8256" s="2">
        <f t="shared" si="1161"/>
        <v>82.530000000005316</v>
      </c>
      <c r="C8256" s="428">
        <f t="shared" si="1158"/>
        <v>82.53</v>
      </c>
      <c r="D8256" s="425">
        <f t="shared" si="1153"/>
        <v>0.82530001192845626</v>
      </c>
      <c r="E8256" s="433">
        <f t="shared" si="1159"/>
        <v>82.53</v>
      </c>
      <c r="F8256" s="430">
        <f t="shared" si="1154"/>
        <v>0.82731524796253131</v>
      </c>
      <c r="G8256" s="439">
        <f t="shared" si="1160"/>
        <v>82.53</v>
      </c>
      <c r="H8256" s="435">
        <f t="shared" si="1155"/>
        <v>0.82731524796253131</v>
      </c>
      <c r="I8256" s="577">
        <f t="shared" si="1160"/>
        <v>82.53</v>
      </c>
      <c r="J8256" s="573">
        <f t="shared" si="1156"/>
        <v>1.1792447138356987</v>
      </c>
    </row>
    <row r="8257" spans="1:10" x14ac:dyDescent="0.25">
      <c r="A8257">
        <f t="shared" si="1157"/>
        <v>0.82540001191036372</v>
      </c>
      <c r="B8257" s="2">
        <f t="shared" si="1161"/>
        <v>82.540000000005321</v>
      </c>
      <c r="C8257" s="428">
        <f t="shared" si="1158"/>
        <v>82.54</v>
      </c>
      <c r="D8257" s="425">
        <f t="shared" si="1153"/>
        <v>0.82540001191031054</v>
      </c>
      <c r="E8257" s="433">
        <f t="shared" si="1159"/>
        <v>82.54</v>
      </c>
      <c r="F8257" s="430">
        <f t="shared" si="1154"/>
        <v>0.82741438558713687</v>
      </c>
      <c r="G8257" s="439">
        <f t="shared" si="1160"/>
        <v>82.54</v>
      </c>
      <c r="H8257" s="435">
        <f t="shared" si="1155"/>
        <v>0.82741438558713687</v>
      </c>
      <c r="I8257" s="577">
        <f t="shared" si="1160"/>
        <v>82.54</v>
      </c>
      <c r="J8257" s="573">
        <f t="shared" si="1156"/>
        <v>1.1793321865930486</v>
      </c>
    </row>
    <row r="8258" spans="1:10" x14ac:dyDescent="0.25">
      <c r="A8258">
        <f t="shared" si="1157"/>
        <v>0.82550001189224675</v>
      </c>
      <c r="B8258" s="2">
        <f t="shared" si="1161"/>
        <v>82.550000000005326</v>
      </c>
      <c r="C8258" s="428">
        <f t="shared" si="1158"/>
        <v>82.55</v>
      </c>
      <c r="D8258" s="425">
        <f t="shared" si="1153"/>
        <v>0.82550001189219357</v>
      </c>
      <c r="E8258" s="433">
        <f t="shared" si="1159"/>
        <v>82.55</v>
      </c>
      <c r="F8258" s="430">
        <f t="shared" si="1154"/>
        <v>0.82751352361327424</v>
      </c>
      <c r="G8258" s="439">
        <f t="shared" si="1160"/>
        <v>82.55</v>
      </c>
      <c r="H8258" s="435">
        <f t="shared" si="1155"/>
        <v>0.82751352361327424</v>
      </c>
      <c r="I8258" s="577">
        <f t="shared" si="1160"/>
        <v>82.55</v>
      </c>
      <c r="J8258" s="573">
        <f t="shared" si="1156"/>
        <v>1.1794196602371261</v>
      </c>
    </row>
    <row r="8259" spans="1:10" x14ac:dyDescent="0.25">
      <c r="A8259">
        <f t="shared" si="1157"/>
        <v>0.82560001187415821</v>
      </c>
      <c r="B8259" s="2">
        <f t="shared" si="1161"/>
        <v>82.560000000005331</v>
      </c>
      <c r="C8259" s="428">
        <f t="shared" si="1158"/>
        <v>82.56</v>
      </c>
      <c r="D8259" s="425">
        <f t="shared" ref="D8259:D8322" si="1162">(((1+C8259/100)^D$2)*C8259/100)/(((1+C8259/100)^D$2)-1)</f>
        <v>0.82560001187410492</v>
      </c>
      <c r="E8259" s="433">
        <f t="shared" si="1159"/>
        <v>82.56</v>
      </c>
      <c r="F8259" s="430">
        <f t="shared" ref="F8259:F8322" si="1163">(((1+E8259/100)^F$2)*E8259/100)/(((1+E8259/100)^F$2)-1)</f>
        <v>0.8276126620407428</v>
      </c>
      <c r="G8259" s="439">
        <f t="shared" si="1160"/>
        <v>82.56</v>
      </c>
      <c r="H8259" s="435">
        <f t="shared" ref="H8259:H8322" si="1164">(((1+G8259/100)^H$2)*G8259/100)/(((1+G8259/100)^H$2)-1)</f>
        <v>0.8276126620407428</v>
      </c>
      <c r="I8259" s="577">
        <f t="shared" si="1160"/>
        <v>82.56</v>
      </c>
      <c r="J8259" s="573">
        <f t="shared" ref="J8259:J8322" si="1165">(((1+I8259/100)^J$2)*I8259/100)/(((1+I8259/100)^J$2)-1)</f>
        <v>1.179507134767837</v>
      </c>
    </row>
    <row r="8260" spans="1:10" x14ac:dyDescent="0.25">
      <c r="A8260">
        <f t="shared" si="1157"/>
        <v>0.82570001185609798</v>
      </c>
      <c r="B8260" s="2">
        <f t="shared" si="1161"/>
        <v>82.570000000005336</v>
      </c>
      <c r="C8260" s="428">
        <f t="shared" si="1158"/>
        <v>82.57</v>
      </c>
      <c r="D8260" s="425">
        <f t="shared" si="1162"/>
        <v>0.82570001185604447</v>
      </c>
      <c r="E8260" s="433">
        <f t="shared" si="1159"/>
        <v>82.57</v>
      </c>
      <c r="F8260" s="430">
        <f t="shared" si="1163"/>
        <v>0.82771180086934271</v>
      </c>
      <c r="G8260" s="439">
        <f t="shared" si="1160"/>
        <v>82.57</v>
      </c>
      <c r="H8260" s="435">
        <f t="shared" si="1164"/>
        <v>0.82771180086934271</v>
      </c>
      <c r="I8260" s="577">
        <f t="shared" si="1160"/>
        <v>82.57</v>
      </c>
      <c r="J8260" s="573">
        <f t="shared" si="1165"/>
        <v>1.1795946101850867</v>
      </c>
    </row>
    <row r="8261" spans="1:10" x14ac:dyDescent="0.25">
      <c r="A8261">
        <f t="shared" ref="A8261:A8324" si="1166">(((1+B8261/100)^A$2)*B8261/100)/(((1+B8261/100)^A$2)-1)</f>
        <v>0.82580001183806617</v>
      </c>
      <c r="B8261" s="2">
        <f t="shared" si="1161"/>
        <v>82.580000000005342</v>
      </c>
      <c r="C8261" s="428">
        <f t="shared" si="1158"/>
        <v>82.58</v>
      </c>
      <c r="D8261" s="425">
        <f t="shared" si="1162"/>
        <v>0.82580001183801277</v>
      </c>
      <c r="E8261" s="433">
        <f t="shared" si="1159"/>
        <v>82.58</v>
      </c>
      <c r="F8261" s="430">
        <f t="shared" si="1163"/>
        <v>0.8278109400988739</v>
      </c>
      <c r="G8261" s="439">
        <f t="shared" si="1160"/>
        <v>82.58</v>
      </c>
      <c r="H8261" s="435">
        <f t="shared" si="1164"/>
        <v>0.8278109400988739</v>
      </c>
      <c r="I8261" s="577">
        <f t="shared" si="1160"/>
        <v>82.58</v>
      </c>
      <c r="J8261" s="573">
        <f t="shared" si="1165"/>
        <v>1.1796820864887818</v>
      </c>
    </row>
    <row r="8262" spans="1:10" x14ac:dyDescent="0.25">
      <c r="A8262">
        <f t="shared" si="1166"/>
        <v>0.82590001182006256</v>
      </c>
      <c r="B8262" s="2">
        <f t="shared" si="1161"/>
        <v>82.590000000005347</v>
      </c>
      <c r="C8262" s="428">
        <f t="shared" ref="C8262:C8325" si="1167">ROUND(C8261+0.01,2)</f>
        <v>82.59</v>
      </c>
      <c r="D8262" s="425">
        <f t="shared" si="1162"/>
        <v>0.82590001182000916</v>
      </c>
      <c r="E8262" s="433">
        <f t="shared" ref="E8262:E8325" si="1168">ROUND(E8261+0.01,2)</f>
        <v>82.59</v>
      </c>
      <c r="F8262" s="430">
        <f t="shared" si="1163"/>
        <v>0.82791007972913666</v>
      </c>
      <c r="G8262" s="439">
        <f t="shared" ref="G8262:I8325" si="1169">ROUND(G8261+0.01,2)</f>
        <v>82.59</v>
      </c>
      <c r="H8262" s="435">
        <f t="shared" si="1164"/>
        <v>0.82791007972913666</v>
      </c>
      <c r="I8262" s="577">
        <f t="shared" si="1169"/>
        <v>82.59</v>
      </c>
      <c r="J8262" s="573">
        <f t="shared" si="1165"/>
        <v>1.1797695636788279</v>
      </c>
    </row>
    <row r="8263" spans="1:10" x14ac:dyDescent="0.25">
      <c r="A8263">
        <f t="shared" si="1166"/>
        <v>0.82600001180208737</v>
      </c>
      <c r="B8263" s="2">
        <f t="shared" si="1161"/>
        <v>82.600000000005352</v>
      </c>
      <c r="C8263" s="428">
        <f t="shared" si="1167"/>
        <v>82.6</v>
      </c>
      <c r="D8263" s="425">
        <f t="shared" si="1162"/>
        <v>0.82600001180203386</v>
      </c>
      <c r="E8263" s="433">
        <f t="shared" si="1168"/>
        <v>82.6</v>
      </c>
      <c r="F8263" s="430">
        <f t="shared" si="1163"/>
        <v>0.82800921975993114</v>
      </c>
      <c r="G8263" s="439">
        <f t="shared" si="1169"/>
        <v>82.6</v>
      </c>
      <c r="H8263" s="435">
        <f t="shared" si="1164"/>
        <v>0.82800921975993114</v>
      </c>
      <c r="I8263" s="577">
        <f t="shared" si="1169"/>
        <v>82.6</v>
      </c>
      <c r="J8263" s="573">
        <f t="shared" si="1165"/>
        <v>1.1798570417551308</v>
      </c>
    </row>
    <row r="8264" spans="1:10" x14ac:dyDescent="0.25">
      <c r="A8264">
        <f t="shared" si="1166"/>
        <v>0.8261000117841405</v>
      </c>
      <c r="B8264" s="2">
        <f t="shared" si="1161"/>
        <v>82.610000000005357</v>
      </c>
      <c r="C8264" s="428">
        <f t="shared" si="1167"/>
        <v>82.61</v>
      </c>
      <c r="D8264" s="425">
        <f t="shared" si="1162"/>
        <v>0.82610001178408676</v>
      </c>
      <c r="E8264" s="433">
        <f t="shared" si="1168"/>
        <v>82.61</v>
      </c>
      <c r="F8264" s="430">
        <f t="shared" si="1163"/>
        <v>0.82810836019105794</v>
      </c>
      <c r="G8264" s="439">
        <f t="shared" si="1169"/>
        <v>82.61</v>
      </c>
      <c r="H8264" s="435">
        <f t="shared" si="1164"/>
        <v>0.82810836019105794</v>
      </c>
      <c r="I8264" s="577">
        <f t="shared" si="1169"/>
        <v>82.61</v>
      </c>
      <c r="J8264" s="573">
        <f t="shared" si="1165"/>
        <v>1.1799445207175969</v>
      </c>
    </row>
    <row r="8265" spans="1:10" x14ac:dyDescent="0.25">
      <c r="A8265">
        <f t="shared" si="1166"/>
        <v>0.8262000117662216</v>
      </c>
      <c r="B8265" s="2">
        <f t="shared" si="1161"/>
        <v>82.620000000005362</v>
      </c>
      <c r="C8265" s="428">
        <f t="shared" si="1167"/>
        <v>82.62</v>
      </c>
      <c r="D8265" s="425">
        <f t="shared" si="1162"/>
        <v>0.82620001176616797</v>
      </c>
      <c r="E8265" s="433">
        <f t="shared" si="1168"/>
        <v>82.62</v>
      </c>
      <c r="F8265" s="430">
        <f t="shared" si="1163"/>
        <v>0.82820750102231688</v>
      </c>
      <c r="G8265" s="439">
        <f t="shared" si="1169"/>
        <v>82.62</v>
      </c>
      <c r="H8265" s="435">
        <f t="shared" si="1164"/>
        <v>0.82820750102231688</v>
      </c>
      <c r="I8265" s="577">
        <f t="shared" si="1169"/>
        <v>82.62</v>
      </c>
      <c r="J8265" s="573">
        <f t="shared" si="1165"/>
        <v>1.1800320005661313</v>
      </c>
    </row>
    <row r="8266" spans="1:10" x14ac:dyDescent="0.25">
      <c r="A8266">
        <f t="shared" si="1166"/>
        <v>0.8263000117483309</v>
      </c>
      <c r="B8266" s="2">
        <f t="shared" si="1161"/>
        <v>82.630000000005367</v>
      </c>
      <c r="C8266" s="428">
        <f t="shared" si="1167"/>
        <v>82.63</v>
      </c>
      <c r="D8266" s="425">
        <f t="shared" si="1162"/>
        <v>0.82630001174827716</v>
      </c>
      <c r="E8266" s="433">
        <f t="shared" si="1168"/>
        <v>82.63</v>
      </c>
      <c r="F8266" s="430">
        <f t="shared" si="1163"/>
        <v>0.82830664225350914</v>
      </c>
      <c r="G8266" s="439">
        <f t="shared" si="1169"/>
        <v>82.63</v>
      </c>
      <c r="H8266" s="435">
        <f t="shared" si="1164"/>
        <v>0.82830664225350914</v>
      </c>
      <c r="I8266" s="577">
        <f t="shared" si="1169"/>
        <v>82.63</v>
      </c>
      <c r="J8266" s="573">
        <f t="shared" si="1165"/>
        <v>1.1801194813006404</v>
      </c>
    </row>
    <row r="8267" spans="1:10" x14ac:dyDescent="0.25">
      <c r="A8267">
        <f t="shared" si="1166"/>
        <v>0.82640001173046829</v>
      </c>
      <c r="B8267" s="2">
        <f t="shared" si="1161"/>
        <v>82.640000000005372</v>
      </c>
      <c r="C8267" s="428">
        <f t="shared" si="1167"/>
        <v>82.64</v>
      </c>
      <c r="D8267" s="425">
        <f t="shared" si="1162"/>
        <v>0.82640001173041455</v>
      </c>
      <c r="E8267" s="433">
        <f t="shared" si="1168"/>
        <v>82.64</v>
      </c>
      <c r="F8267" s="430">
        <f t="shared" si="1163"/>
        <v>0.8284057838844352</v>
      </c>
      <c r="G8267" s="439">
        <f t="shared" si="1169"/>
        <v>82.64</v>
      </c>
      <c r="H8267" s="435">
        <f t="shared" si="1164"/>
        <v>0.8284057838844352</v>
      </c>
      <c r="I8267" s="577">
        <f t="shared" si="1169"/>
        <v>82.64</v>
      </c>
      <c r="J8267" s="573">
        <f t="shared" si="1165"/>
        <v>1.1802069629210303</v>
      </c>
    </row>
    <row r="8268" spans="1:10" x14ac:dyDescent="0.25">
      <c r="A8268">
        <f t="shared" si="1166"/>
        <v>0.82650001171263365</v>
      </c>
      <c r="B8268" s="2">
        <f t="shared" si="1161"/>
        <v>82.650000000005377</v>
      </c>
      <c r="C8268" s="428">
        <f t="shared" si="1167"/>
        <v>82.65</v>
      </c>
      <c r="D8268" s="425">
        <f t="shared" si="1162"/>
        <v>0.82650001171257992</v>
      </c>
      <c r="E8268" s="433">
        <f t="shared" si="1168"/>
        <v>82.65</v>
      </c>
      <c r="F8268" s="430">
        <f t="shared" si="1163"/>
        <v>0.82850492591489577</v>
      </c>
      <c r="G8268" s="439">
        <f t="shared" si="1169"/>
        <v>82.65</v>
      </c>
      <c r="H8268" s="435">
        <f t="shared" si="1164"/>
        <v>0.82850492591489577</v>
      </c>
      <c r="I8268" s="577">
        <f t="shared" si="1169"/>
        <v>82.65</v>
      </c>
      <c r="J8268" s="573">
        <f t="shared" si="1165"/>
        <v>1.1802944454272069</v>
      </c>
    </row>
    <row r="8269" spans="1:10" x14ac:dyDescent="0.25">
      <c r="A8269">
        <f t="shared" si="1166"/>
        <v>0.82660001169482711</v>
      </c>
      <c r="B8269" s="2">
        <f t="shared" si="1161"/>
        <v>82.660000000005383</v>
      </c>
      <c r="C8269" s="428">
        <f t="shared" si="1167"/>
        <v>82.66</v>
      </c>
      <c r="D8269" s="425">
        <f t="shared" si="1162"/>
        <v>0.82660001169477337</v>
      </c>
      <c r="E8269" s="433">
        <f t="shared" si="1168"/>
        <v>82.66</v>
      </c>
      <c r="F8269" s="430">
        <f t="shared" si="1163"/>
        <v>0.8286040683446918</v>
      </c>
      <c r="G8269" s="439">
        <f t="shared" si="1169"/>
        <v>82.66</v>
      </c>
      <c r="H8269" s="435">
        <f t="shared" si="1164"/>
        <v>0.8286040683446918</v>
      </c>
      <c r="I8269" s="577">
        <f t="shared" si="1169"/>
        <v>82.66</v>
      </c>
      <c r="J8269" s="573">
        <f t="shared" si="1165"/>
        <v>1.1803819288190758</v>
      </c>
    </row>
    <row r="8270" spans="1:10" x14ac:dyDescent="0.25">
      <c r="A8270">
        <f t="shared" si="1166"/>
        <v>0.82670001167704854</v>
      </c>
      <c r="B8270" s="2">
        <f t="shared" si="1161"/>
        <v>82.670000000005388</v>
      </c>
      <c r="C8270" s="428">
        <f t="shared" si="1167"/>
        <v>82.67</v>
      </c>
      <c r="D8270" s="425">
        <f t="shared" si="1162"/>
        <v>0.82670001167699458</v>
      </c>
      <c r="E8270" s="433">
        <f t="shared" si="1168"/>
        <v>82.67</v>
      </c>
      <c r="F8270" s="430">
        <f t="shared" si="1163"/>
        <v>0.82870321117362422</v>
      </c>
      <c r="G8270" s="439">
        <f t="shared" si="1169"/>
        <v>82.67</v>
      </c>
      <c r="H8270" s="435">
        <f t="shared" si="1164"/>
        <v>0.82870321117362422</v>
      </c>
      <c r="I8270" s="577">
        <f t="shared" si="1169"/>
        <v>82.67</v>
      </c>
      <c r="J8270" s="573">
        <f t="shared" si="1165"/>
        <v>1.1804694130965436</v>
      </c>
    </row>
    <row r="8271" spans="1:10" x14ac:dyDescent="0.25">
      <c r="A8271">
        <f t="shared" si="1166"/>
        <v>0.82680001165929784</v>
      </c>
      <c r="B8271" s="2">
        <f t="shared" si="1161"/>
        <v>82.680000000005393</v>
      </c>
      <c r="C8271" s="428">
        <f t="shared" si="1167"/>
        <v>82.68</v>
      </c>
      <c r="D8271" s="425">
        <f t="shared" si="1162"/>
        <v>0.82680001165924399</v>
      </c>
      <c r="E8271" s="433">
        <f t="shared" si="1168"/>
        <v>82.68</v>
      </c>
      <c r="F8271" s="430">
        <f t="shared" si="1163"/>
        <v>0.8288023544014943</v>
      </c>
      <c r="G8271" s="439">
        <f t="shared" si="1169"/>
        <v>82.68</v>
      </c>
      <c r="H8271" s="435">
        <f t="shared" si="1164"/>
        <v>0.8288023544014943</v>
      </c>
      <c r="I8271" s="577">
        <f t="shared" si="1169"/>
        <v>82.68</v>
      </c>
      <c r="J8271" s="573">
        <f t="shared" si="1165"/>
        <v>1.180556898259516</v>
      </c>
    </row>
    <row r="8272" spans="1:10" x14ac:dyDescent="0.25">
      <c r="A8272">
        <f t="shared" si="1166"/>
        <v>0.82690001164157489</v>
      </c>
      <c r="B8272" s="2">
        <f t="shared" si="1161"/>
        <v>82.690000000005398</v>
      </c>
      <c r="C8272" s="428">
        <f t="shared" si="1167"/>
        <v>82.69</v>
      </c>
      <c r="D8272" s="425">
        <f t="shared" si="1162"/>
        <v>0.82690001164152094</v>
      </c>
      <c r="E8272" s="433">
        <f t="shared" si="1168"/>
        <v>82.69</v>
      </c>
      <c r="F8272" s="430">
        <f t="shared" si="1163"/>
        <v>0.82890149802810276</v>
      </c>
      <c r="G8272" s="439">
        <f t="shared" si="1169"/>
        <v>82.69</v>
      </c>
      <c r="H8272" s="435">
        <f t="shared" si="1164"/>
        <v>0.82890149802810276</v>
      </c>
      <c r="I8272" s="577">
        <f t="shared" si="1169"/>
        <v>82.69</v>
      </c>
      <c r="J8272" s="573">
        <f t="shared" si="1165"/>
        <v>1.1806443843078993</v>
      </c>
    </row>
    <row r="8273" spans="1:10" x14ac:dyDescent="0.25">
      <c r="A8273">
        <f t="shared" si="1166"/>
        <v>0.82700001162387993</v>
      </c>
      <c r="B8273" s="2">
        <f t="shared" si="1161"/>
        <v>82.700000000005403</v>
      </c>
      <c r="C8273" s="428">
        <f t="shared" si="1167"/>
        <v>82.7</v>
      </c>
      <c r="D8273" s="425">
        <f t="shared" si="1162"/>
        <v>0.82700001162382586</v>
      </c>
      <c r="E8273" s="433">
        <f t="shared" si="1168"/>
        <v>82.7</v>
      </c>
      <c r="F8273" s="430">
        <f t="shared" si="1163"/>
        <v>0.8290006420532513</v>
      </c>
      <c r="G8273" s="439">
        <f t="shared" si="1169"/>
        <v>82.7</v>
      </c>
      <c r="H8273" s="435">
        <f t="shared" si="1164"/>
        <v>0.8290006420532513</v>
      </c>
      <c r="I8273" s="577">
        <f t="shared" si="1169"/>
        <v>82.7</v>
      </c>
      <c r="J8273" s="573">
        <f t="shared" si="1165"/>
        <v>1.1807318712415988</v>
      </c>
    </row>
    <row r="8274" spans="1:10" x14ac:dyDescent="0.25">
      <c r="A8274">
        <f t="shared" si="1166"/>
        <v>0.82710001160621249</v>
      </c>
      <c r="B8274" s="2">
        <f t="shared" si="1161"/>
        <v>82.710000000005408</v>
      </c>
      <c r="C8274" s="428">
        <f t="shared" si="1167"/>
        <v>82.71</v>
      </c>
      <c r="D8274" s="425">
        <f t="shared" si="1162"/>
        <v>0.82710001160615843</v>
      </c>
      <c r="E8274" s="433">
        <f t="shared" si="1168"/>
        <v>82.71</v>
      </c>
      <c r="F8274" s="430">
        <f t="shared" si="1163"/>
        <v>0.8290997864767411</v>
      </c>
      <c r="G8274" s="439">
        <f t="shared" si="1169"/>
        <v>82.71</v>
      </c>
      <c r="H8274" s="435">
        <f t="shared" si="1164"/>
        <v>0.8290997864767411</v>
      </c>
      <c r="I8274" s="577">
        <f t="shared" si="1169"/>
        <v>82.71</v>
      </c>
      <c r="J8274" s="573">
        <f t="shared" si="1165"/>
        <v>1.1808193590605214</v>
      </c>
    </row>
    <row r="8275" spans="1:10" x14ac:dyDescent="0.25">
      <c r="A8275">
        <f t="shared" si="1166"/>
        <v>0.82720001158857315</v>
      </c>
      <c r="B8275" s="2">
        <f t="shared" si="1161"/>
        <v>82.720000000005413</v>
      </c>
      <c r="C8275" s="428">
        <f t="shared" si="1167"/>
        <v>82.72</v>
      </c>
      <c r="D8275" s="425">
        <f t="shared" si="1162"/>
        <v>0.82720001158851897</v>
      </c>
      <c r="E8275" s="433">
        <f t="shared" si="1168"/>
        <v>82.72</v>
      </c>
      <c r="F8275" s="430">
        <f t="shared" si="1163"/>
        <v>0.82919893129837408</v>
      </c>
      <c r="G8275" s="439">
        <f t="shared" si="1169"/>
        <v>82.72</v>
      </c>
      <c r="H8275" s="435">
        <f t="shared" si="1164"/>
        <v>0.82919893129837408</v>
      </c>
      <c r="I8275" s="577">
        <f t="shared" si="1169"/>
        <v>82.72</v>
      </c>
      <c r="J8275" s="573">
        <f t="shared" si="1165"/>
        <v>1.1809068477645728</v>
      </c>
    </row>
    <row r="8276" spans="1:10" x14ac:dyDescent="0.25">
      <c r="A8276">
        <f t="shared" si="1166"/>
        <v>0.82730001157096122</v>
      </c>
      <c r="B8276" s="2">
        <f t="shared" si="1161"/>
        <v>82.730000000005418</v>
      </c>
      <c r="C8276" s="428">
        <f t="shared" si="1167"/>
        <v>82.73</v>
      </c>
      <c r="D8276" s="425">
        <f t="shared" si="1162"/>
        <v>0.82730001157090705</v>
      </c>
      <c r="E8276" s="433">
        <f t="shared" si="1168"/>
        <v>82.73</v>
      </c>
      <c r="F8276" s="430">
        <f t="shared" si="1163"/>
        <v>0.8292980765179514</v>
      </c>
      <c r="G8276" s="439">
        <f t="shared" si="1169"/>
        <v>82.73</v>
      </c>
      <c r="H8276" s="435">
        <f t="shared" si="1164"/>
        <v>0.8292980765179514</v>
      </c>
      <c r="I8276" s="577">
        <f t="shared" si="1169"/>
        <v>82.73</v>
      </c>
      <c r="J8276" s="573">
        <f t="shared" si="1165"/>
        <v>1.1809943373536591</v>
      </c>
    </row>
    <row r="8277" spans="1:10" x14ac:dyDescent="0.25">
      <c r="A8277">
        <f t="shared" si="1166"/>
        <v>0.82740001155337695</v>
      </c>
      <c r="B8277" s="2">
        <f t="shared" si="1161"/>
        <v>82.740000000005423</v>
      </c>
      <c r="C8277" s="428">
        <f t="shared" si="1167"/>
        <v>82.74</v>
      </c>
      <c r="D8277" s="425">
        <f t="shared" si="1162"/>
        <v>0.82740001155332277</v>
      </c>
      <c r="E8277" s="433">
        <f t="shared" si="1168"/>
        <v>82.74</v>
      </c>
      <c r="F8277" s="430">
        <f t="shared" si="1163"/>
        <v>0.82939722213527478</v>
      </c>
      <c r="G8277" s="439">
        <f t="shared" si="1169"/>
        <v>82.74</v>
      </c>
      <c r="H8277" s="435">
        <f t="shared" si="1164"/>
        <v>0.82939722213527478</v>
      </c>
      <c r="I8277" s="577">
        <f t="shared" si="1169"/>
        <v>82.74</v>
      </c>
      <c r="J8277" s="573">
        <f t="shared" si="1165"/>
        <v>1.181081827827686</v>
      </c>
    </row>
    <row r="8278" spans="1:10" x14ac:dyDescent="0.25">
      <c r="A8278">
        <f t="shared" si="1166"/>
        <v>0.82750001153582031</v>
      </c>
      <c r="B8278" s="2">
        <f t="shared" si="1161"/>
        <v>82.750000000005429</v>
      </c>
      <c r="C8278" s="428">
        <f t="shared" si="1167"/>
        <v>82.75</v>
      </c>
      <c r="D8278" s="425">
        <f t="shared" si="1162"/>
        <v>0.82750001153576613</v>
      </c>
      <c r="E8278" s="433">
        <f t="shared" si="1168"/>
        <v>82.75</v>
      </c>
      <c r="F8278" s="430">
        <f t="shared" si="1163"/>
        <v>0.82949636815014627</v>
      </c>
      <c r="G8278" s="439">
        <f t="shared" si="1169"/>
        <v>82.75</v>
      </c>
      <c r="H8278" s="435">
        <f t="shared" si="1164"/>
        <v>0.82949636815014627</v>
      </c>
      <c r="I8278" s="577">
        <f t="shared" si="1169"/>
        <v>82.75</v>
      </c>
      <c r="J8278" s="573">
        <f t="shared" si="1165"/>
        <v>1.1811693191865604</v>
      </c>
    </row>
    <row r="8279" spans="1:10" x14ac:dyDescent="0.25">
      <c r="A8279">
        <f t="shared" si="1166"/>
        <v>0.82760001151829132</v>
      </c>
      <c r="B8279" s="2">
        <f t="shared" si="1161"/>
        <v>82.760000000005434</v>
      </c>
      <c r="C8279" s="428">
        <f t="shared" si="1167"/>
        <v>82.76</v>
      </c>
      <c r="D8279" s="425">
        <f t="shared" si="1162"/>
        <v>0.82760001151823692</v>
      </c>
      <c r="E8279" s="433">
        <f t="shared" si="1168"/>
        <v>82.76</v>
      </c>
      <c r="F8279" s="430">
        <f t="shared" si="1163"/>
        <v>0.8295955145623678</v>
      </c>
      <c r="G8279" s="439">
        <f t="shared" si="1169"/>
        <v>82.76</v>
      </c>
      <c r="H8279" s="435">
        <f t="shared" si="1164"/>
        <v>0.8295955145623678</v>
      </c>
      <c r="I8279" s="577">
        <f t="shared" si="1169"/>
        <v>82.76</v>
      </c>
      <c r="J8279" s="573">
        <f t="shared" si="1165"/>
        <v>1.1812568114301885</v>
      </c>
    </row>
    <row r="8280" spans="1:10" x14ac:dyDescent="0.25">
      <c r="A8280">
        <f t="shared" si="1166"/>
        <v>0.82770001150078965</v>
      </c>
      <c r="B8280" s="2">
        <f t="shared" si="1161"/>
        <v>82.770000000005439</v>
      </c>
      <c r="C8280" s="428">
        <f t="shared" si="1167"/>
        <v>82.77</v>
      </c>
      <c r="D8280" s="425">
        <f t="shared" si="1162"/>
        <v>0.82770001150073536</v>
      </c>
      <c r="E8280" s="433">
        <f t="shared" si="1168"/>
        <v>82.77</v>
      </c>
      <c r="F8280" s="430">
        <f t="shared" si="1163"/>
        <v>0.82969466137174119</v>
      </c>
      <c r="G8280" s="439">
        <f t="shared" si="1169"/>
        <v>82.77</v>
      </c>
      <c r="H8280" s="435">
        <f t="shared" si="1164"/>
        <v>0.82969466137174119</v>
      </c>
      <c r="I8280" s="577">
        <f t="shared" si="1169"/>
        <v>82.77</v>
      </c>
      <c r="J8280" s="573">
        <f t="shared" si="1165"/>
        <v>1.1813443045584751</v>
      </c>
    </row>
    <row r="8281" spans="1:10" x14ac:dyDescent="0.25">
      <c r="A8281">
        <f t="shared" si="1166"/>
        <v>0.8278000114833155</v>
      </c>
      <c r="B8281" s="2">
        <f t="shared" si="1161"/>
        <v>82.780000000005444</v>
      </c>
      <c r="C8281" s="428">
        <f t="shared" si="1167"/>
        <v>82.78</v>
      </c>
      <c r="D8281" s="425">
        <f t="shared" si="1162"/>
        <v>0.8278000114832611</v>
      </c>
      <c r="E8281" s="433">
        <f t="shared" si="1168"/>
        <v>82.78</v>
      </c>
      <c r="F8281" s="430">
        <f t="shared" si="1163"/>
        <v>0.8297938085780685</v>
      </c>
      <c r="G8281" s="439">
        <f t="shared" si="1169"/>
        <v>82.78</v>
      </c>
      <c r="H8281" s="435">
        <f t="shared" si="1164"/>
        <v>0.8297938085780685</v>
      </c>
      <c r="I8281" s="577">
        <f t="shared" si="1169"/>
        <v>82.78</v>
      </c>
      <c r="J8281" s="573">
        <f t="shared" si="1165"/>
        <v>1.1814317985713276</v>
      </c>
    </row>
    <row r="8282" spans="1:10" x14ac:dyDescent="0.25">
      <c r="A8282">
        <f t="shared" si="1166"/>
        <v>0.82790001146586867</v>
      </c>
      <c r="B8282" s="2">
        <f t="shared" si="1161"/>
        <v>82.790000000005449</v>
      </c>
      <c r="C8282" s="428">
        <f t="shared" si="1167"/>
        <v>82.79</v>
      </c>
      <c r="D8282" s="425">
        <f t="shared" si="1162"/>
        <v>0.82790001146581427</v>
      </c>
      <c r="E8282" s="433">
        <f t="shared" si="1168"/>
        <v>82.79</v>
      </c>
      <c r="F8282" s="430">
        <f t="shared" si="1163"/>
        <v>0.82989295618115255</v>
      </c>
      <c r="G8282" s="439">
        <f t="shared" si="1169"/>
        <v>82.79</v>
      </c>
      <c r="H8282" s="435">
        <f t="shared" si="1164"/>
        <v>0.82989295618115255</v>
      </c>
      <c r="I8282" s="577">
        <f t="shared" si="1169"/>
        <v>82.79</v>
      </c>
      <c r="J8282" s="573">
        <f t="shared" si="1165"/>
        <v>1.1815192934686516</v>
      </c>
    </row>
    <row r="8283" spans="1:10" x14ac:dyDescent="0.25">
      <c r="A8283">
        <f t="shared" si="1166"/>
        <v>0.82800001144844937</v>
      </c>
      <c r="B8283" s="2">
        <f t="shared" si="1161"/>
        <v>82.800000000005454</v>
      </c>
      <c r="C8283" s="428">
        <f t="shared" si="1167"/>
        <v>82.8</v>
      </c>
      <c r="D8283" s="425">
        <f t="shared" si="1162"/>
        <v>0.82800001144839475</v>
      </c>
      <c r="E8283" s="433">
        <f t="shared" si="1168"/>
        <v>82.8</v>
      </c>
      <c r="F8283" s="430">
        <f t="shared" si="1163"/>
        <v>0.82999210418079483</v>
      </c>
      <c r="G8283" s="439">
        <f t="shared" si="1169"/>
        <v>82.8</v>
      </c>
      <c r="H8283" s="435">
        <f t="shared" si="1164"/>
        <v>0.82999210418079483</v>
      </c>
      <c r="I8283" s="577">
        <f t="shared" si="1169"/>
        <v>82.8</v>
      </c>
      <c r="J8283" s="573">
        <f t="shared" si="1165"/>
        <v>1.1816067892503537</v>
      </c>
    </row>
    <row r="8284" spans="1:10" x14ac:dyDescent="0.25">
      <c r="A8284">
        <f t="shared" si="1166"/>
        <v>0.82810001143105738</v>
      </c>
      <c r="B8284" s="2">
        <f t="shared" si="1161"/>
        <v>82.810000000005459</v>
      </c>
      <c r="C8284" s="428">
        <f t="shared" si="1167"/>
        <v>82.81</v>
      </c>
      <c r="D8284" s="425">
        <f t="shared" si="1162"/>
        <v>0.82810001143100276</v>
      </c>
      <c r="E8284" s="433">
        <f t="shared" si="1168"/>
        <v>82.81</v>
      </c>
      <c r="F8284" s="430">
        <f t="shared" si="1163"/>
        <v>0.83009125257679828</v>
      </c>
      <c r="G8284" s="439">
        <f t="shared" si="1169"/>
        <v>82.81</v>
      </c>
      <c r="H8284" s="435">
        <f t="shared" si="1164"/>
        <v>0.83009125257679828</v>
      </c>
      <c r="I8284" s="577">
        <f t="shared" si="1169"/>
        <v>82.81</v>
      </c>
      <c r="J8284" s="573">
        <f t="shared" si="1165"/>
        <v>1.1816942859163397</v>
      </c>
    </row>
    <row r="8285" spans="1:10" x14ac:dyDescent="0.25">
      <c r="A8285">
        <f t="shared" si="1166"/>
        <v>0.8282000114136927</v>
      </c>
      <c r="B8285" s="2">
        <f t="shared" si="1161"/>
        <v>82.820000000005464</v>
      </c>
      <c r="C8285" s="428">
        <f t="shared" si="1167"/>
        <v>82.82</v>
      </c>
      <c r="D8285" s="425">
        <f t="shared" si="1162"/>
        <v>0.82820001141363797</v>
      </c>
      <c r="E8285" s="433">
        <f t="shared" si="1168"/>
        <v>82.82</v>
      </c>
      <c r="F8285" s="430">
        <f t="shared" si="1163"/>
        <v>0.83019040136896538</v>
      </c>
      <c r="G8285" s="439">
        <f t="shared" si="1169"/>
        <v>82.82</v>
      </c>
      <c r="H8285" s="435">
        <f t="shared" si="1164"/>
        <v>0.83019040136896538</v>
      </c>
      <c r="I8285" s="577">
        <f t="shared" si="1169"/>
        <v>82.82</v>
      </c>
      <c r="J8285" s="573">
        <f t="shared" si="1165"/>
        <v>1.1817817834665159</v>
      </c>
    </row>
    <row r="8286" spans="1:10" x14ac:dyDescent="0.25">
      <c r="A8286">
        <f t="shared" si="1166"/>
        <v>0.82830001139635512</v>
      </c>
      <c r="B8286" s="2">
        <f t="shared" si="1161"/>
        <v>82.830000000005469</v>
      </c>
      <c r="C8286" s="428">
        <f t="shared" si="1167"/>
        <v>82.83</v>
      </c>
      <c r="D8286" s="425">
        <f t="shared" si="1162"/>
        <v>0.82830001139630038</v>
      </c>
      <c r="E8286" s="433">
        <f t="shared" si="1168"/>
        <v>82.83</v>
      </c>
      <c r="F8286" s="430">
        <f t="shared" si="1163"/>
        <v>0.83028955055709863</v>
      </c>
      <c r="G8286" s="439">
        <f t="shared" si="1169"/>
        <v>82.83</v>
      </c>
      <c r="H8286" s="435">
        <f t="shared" si="1164"/>
        <v>0.83028955055709863</v>
      </c>
      <c r="I8286" s="577">
        <f t="shared" si="1169"/>
        <v>82.83</v>
      </c>
      <c r="J8286" s="573">
        <f t="shared" si="1165"/>
        <v>1.1818692819007883</v>
      </c>
    </row>
    <row r="8287" spans="1:10" x14ac:dyDescent="0.25">
      <c r="A8287">
        <f t="shared" si="1166"/>
        <v>0.82840001137904473</v>
      </c>
      <c r="B8287" s="2">
        <f t="shared" si="1161"/>
        <v>82.840000000005475</v>
      </c>
      <c r="C8287" s="428">
        <f t="shared" si="1167"/>
        <v>82.84</v>
      </c>
      <c r="D8287" s="425">
        <f t="shared" si="1162"/>
        <v>0.82840001137899</v>
      </c>
      <c r="E8287" s="433">
        <f t="shared" si="1168"/>
        <v>82.84</v>
      </c>
      <c r="F8287" s="430">
        <f t="shared" si="1163"/>
        <v>0.83038870014100119</v>
      </c>
      <c r="G8287" s="439">
        <f t="shared" si="1169"/>
        <v>82.84</v>
      </c>
      <c r="H8287" s="435">
        <f t="shared" si="1164"/>
        <v>0.83038870014100119</v>
      </c>
      <c r="I8287" s="577">
        <f t="shared" si="1169"/>
        <v>82.84</v>
      </c>
      <c r="J8287" s="573">
        <f t="shared" si="1165"/>
        <v>1.1819567812190641</v>
      </c>
    </row>
    <row r="8288" spans="1:10" x14ac:dyDescent="0.25">
      <c r="A8288">
        <f t="shared" si="1166"/>
        <v>0.82850001136176166</v>
      </c>
      <c r="B8288" s="2">
        <f t="shared" ref="B8288:B8351" si="1170">B8287+0.01</f>
        <v>82.85000000000548</v>
      </c>
      <c r="C8288" s="428">
        <f t="shared" si="1167"/>
        <v>82.85</v>
      </c>
      <c r="D8288" s="425">
        <f t="shared" si="1162"/>
        <v>0.8285000113617067</v>
      </c>
      <c r="E8288" s="433">
        <f t="shared" si="1168"/>
        <v>82.85</v>
      </c>
      <c r="F8288" s="430">
        <f t="shared" si="1163"/>
        <v>0.83048785012047532</v>
      </c>
      <c r="G8288" s="439">
        <f t="shared" si="1169"/>
        <v>82.85</v>
      </c>
      <c r="H8288" s="435">
        <f t="shared" si="1164"/>
        <v>0.83048785012047532</v>
      </c>
      <c r="I8288" s="577">
        <f t="shared" si="1169"/>
        <v>82.85</v>
      </c>
      <c r="J8288" s="573">
        <f t="shared" si="1165"/>
        <v>1.182044281421248</v>
      </c>
    </row>
    <row r="8289" spans="1:10" x14ac:dyDescent="0.25">
      <c r="A8289">
        <f t="shared" si="1166"/>
        <v>0.82860001134450556</v>
      </c>
      <c r="B8289" s="2">
        <f t="shared" si="1170"/>
        <v>82.860000000005485</v>
      </c>
      <c r="C8289" s="428">
        <f t="shared" si="1167"/>
        <v>82.86</v>
      </c>
      <c r="D8289" s="425">
        <f t="shared" si="1162"/>
        <v>0.82860001134445072</v>
      </c>
      <c r="E8289" s="433">
        <f t="shared" si="1168"/>
        <v>82.86</v>
      </c>
      <c r="F8289" s="430">
        <f t="shared" si="1163"/>
        <v>0.83058700049532452</v>
      </c>
      <c r="G8289" s="439">
        <f t="shared" si="1169"/>
        <v>82.86</v>
      </c>
      <c r="H8289" s="435">
        <f t="shared" si="1164"/>
        <v>0.83058700049532452</v>
      </c>
      <c r="I8289" s="577">
        <f t="shared" si="1169"/>
        <v>82.86</v>
      </c>
      <c r="J8289" s="573">
        <f t="shared" si="1165"/>
        <v>1.1821317825072473</v>
      </c>
    </row>
    <row r="8290" spans="1:10" x14ac:dyDescent="0.25">
      <c r="A8290">
        <f t="shared" si="1166"/>
        <v>0.82870001132727655</v>
      </c>
      <c r="B8290" s="2">
        <f t="shared" si="1170"/>
        <v>82.87000000000549</v>
      </c>
      <c r="C8290" s="428">
        <f t="shared" si="1167"/>
        <v>82.87</v>
      </c>
      <c r="D8290" s="425">
        <f t="shared" si="1162"/>
        <v>0.8287000113272216</v>
      </c>
      <c r="E8290" s="433">
        <f t="shared" si="1168"/>
        <v>82.87</v>
      </c>
      <c r="F8290" s="430">
        <f t="shared" si="1163"/>
        <v>0.8306861512653515</v>
      </c>
      <c r="G8290" s="439">
        <f t="shared" si="1169"/>
        <v>82.87</v>
      </c>
      <c r="H8290" s="435">
        <f t="shared" si="1164"/>
        <v>0.8306861512653515</v>
      </c>
      <c r="I8290" s="577">
        <f t="shared" si="1169"/>
        <v>82.87</v>
      </c>
      <c r="J8290" s="573">
        <f t="shared" si="1165"/>
        <v>1.1822192844769683</v>
      </c>
    </row>
    <row r="8291" spans="1:10" x14ac:dyDescent="0.25">
      <c r="A8291">
        <f t="shared" si="1166"/>
        <v>0.82880001131007452</v>
      </c>
      <c r="B8291" s="2">
        <f t="shared" si="1170"/>
        <v>82.880000000005495</v>
      </c>
      <c r="C8291" s="428">
        <f t="shared" si="1167"/>
        <v>82.88</v>
      </c>
      <c r="D8291" s="425">
        <f t="shared" si="1162"/>
        <v>0.82880001131001957</v>
      </c>
      <c r="E8291" s="433">
        <f t="shared" si="1168"/>
        <v>82.88</v>
      </c>
      <c r="F8291" s="430">
        <f t="shared" si="1163"/>
        <v>0.83078530243035942</v>
      </c>
      <c r="G8291" s="439">
        <f t="shared" si="1169"/>
        <v>82.88</v>
      </c>
      <c r="H8291" s="435">
        <f t="shared" si="1164"/>
        <v>0.83078530243035942</v>
      </c>
      <c r="I8291" s="577">
        <f t="shared" si="1169"/>
        <v>82.88</v>
      </c>
      <c r="J8291" s="573">
        <f t="shared" si="1165"/>
        <v>1.1823067873303166</v>
      </c>
    </row>
    <row r="8292" spans="1:10" x14ac:dyDescent="0.25">
      <c r="A8292">
        <f t="shared" si="1166"/>
        <v>0.82890001129289947</v>
      </c>
      <c r="B8292" s="2">
        <f t="shared" si="1170"/>
        <v>82.8900000000055</v>
      </c>
      <c r="C8292" s="428">
        <f t="shared" si="1167"/>
        <v>82.89</v>
      </c>
      <c r="D8292" s="425">
        <f t="shared" si="1162"/>
        <v>0.82890001129284441</v>
      </c>
      <c r="E8292" s="433">
        <f t="shared" si="1168"/>
        <v>82.89</v>
      </c>
      <c r="F8292" s="430">
        <f t="shared" si="1163"/>
        <v>0.83088445399015187</v>
      </c>
      <c r="G8292" s="439">
        <f t="shared" si="1169"/>
        <v>82.89</v>
      </c>
      <c r="H8292" s="435">
        <f t="shared" si="1164"/>
        <v>0.83088445399015187</v>
      </c>
      <c r="I8292" s="577">
        <f t="shared" si="1169"/>
        <v>82.89</v>
      </c>
      <c r="J8292" s="573">
        <f t="shared" si="1165"/>
        <v>1.1823942910671992</v>
      </c>
    </row>
    <row r="8293" spans="1:10" x14ac:dyDescent="0.25">
      <c r="A8293">
        <f t="shared" si="1166"/>
        <v>0.8290000112757514</v>
      </c>
      <c r="B8293" s="2">
        <f t="shared" si="1170"/>
        <v>82.900000000005505</v>
      </c>
      <c r="C8293" s="428">
        <f t="shared" si="1167"/>
        <v>82.9</v>
      </c>
      <c r="D8293" s="425">
        <f t="shared" si="1162"/>
        <v>0.82900001127569645</v>
      </c>
      <c r="E8293" s="433">
        <f t="shared" si="1168"/>
        <v>82.9</v>
      </c>
      <c r="F8293" s="430">
        <f t="shared" si="1163"/>
        <v>0.8309836059445318</v>
      </c>
      <c r="G8293" s="439">
        <f t="shared" si="1169"/>
        <v>82.9</v>
      </c>
      <c r="H8293" s="435">
        <f t="shared" si="1164"/>
        <v>0.8309836059445318</v>
      </c>
      <c r="I8293" s="577">
        <f t="shared" si="1169"/>
        <v>82.9</v>
      </c>
      <c r="J8293" s="573">
        <f t="shared" si="1165"/>
        <v>1.182481795687522</v>
      </c>
    </row>
    <row r="8294" spans="1:10" x14ac:dyDescent="0.25">
      <c r="A8294">
        <f t="shared" si="1166"/>
        <v>0.8291000112586302</v>
      </c>
      <c r="B8294" s="2">
        <f t="shared" si="1170"/>
        <v>82.91000000000551</v>
      </c>
      <c r="C8294" s="428">
        <f t="shared" si="1167"/>
        <v>82.91</v>
      </c>
      <c r="D8294" s="425">
        <f t="shared" si="1162"/>
        <v>0.82910001125857502</v>
      </c>
      <c r="E8294" s="433">
        <f t="shared" si="1168"/>
        <v>82.91</v>
      </c>
      <c r="F8294" s="430">
        <f t="shared" si="1163"/>
        <v>0.8310827582933028</v>
      </c>
      <c r="G8294" s="439">
        <f t="shared" si="1169"/>
        <v>82.91</v>
      </c>
      <c r="H8294" s="435">
        <f t="shared" si="1164"/>
        <v>0.8310827582933028</v>
      </c>
      <c r="I8294" s="577">
        <f t="shared" si="1169"/>
        <v>82.91</v>
      </c>
      <c r="J8294" s="573">
        <f t="shared" si="1165"/>
        <v>1.1825693011911917</v>
      </c>
    </row>
    <row r="8295" spans="1:10" x14ac:dyDescent="0.25">
      <c r="A8295">
        <f t="shared" si="1166"/>
        <v>0.82920001124153575</v>
      </c>
      <c r="B8295" s="2">
        <f t="shared" si="1170"/>
        <v>82.920000000005516</v>
      </c>
      <c r="C8295" s="428">
        <f t="shared" si="1167"/>
        <v>82.92</v>
      </c>
      <c r="D8295" s="425">
        <f t="shared" si="1162"/>
        <v>0.82920001124148068</v>
      </c>
      <c r="E8295" s="433">
        <f t="shared" si="1168"/>
        <v>82.92</v>
      </c>
      <c r="F8295" s="430">
        <f t="shared" si="1163"/>
        <v>0.83118191103626871</v>
      </c>
      <c r="G8295" s="439">
        <f t="shared" si="1169"/>
        <v>82.92</v>
      </c>
      <c r="H8295" s="435">
        <f t="shared" si="1164"/>
        <v>0.83118191103626871</v>
      </c>
      <c r="I8295" s="577">
        <f t="shared" si="1169"/>
        <v>82.92</v>
      </c>
      <c r="J8295" s="573">
        <f t="shared" si="1165"/>
        <v>1.1826568075781139</v>
      </c>
    </row>
    <row r="8296" spans="1:10" x14ac:dyDescent="0.25">
      <c r="A8296">
        <f t="shared" si="1166"/>
        <v>0.82930001122446828</v>
      </c>
      <c r="B8296" s="2">
        <f t="shared" si="1170"/>
        <v>82.930000000005521</v>
      </c>
      <c r="C8296" s="428">
        <f t="shared" si="1167"/>
        <v>82.93</v>
      </c>
      <c r="D8296" s="425">
        <f t="shared" si="1162"/>
        <v>0.8293000112244131</v>
      </c>
      <c r="E8296" s="433">
        <f t="shared" si="1168"/>
        <v>82.93</v>
      </c>
      <c r="F8296" s="430">
        <f t="shared" si="1163"/>
        <v>0.83128106417323289</v>
      </c>
      <c r="G8296" s="439">
        <f t="shared" si="1169"/>
        <v>82.93</v>
      </c>
      <c r="H8296" s="435">
        <f t="shared" si="1164"/>
        <v>0.83128106417323289</v>
      </c>
      <c r="I8296" s="577">
        <f t="shared" si="1169"/>
        <v>82.93</v>
      </c>
      <c r="J8296" s="573">
        <f t="shared" si="1165"/>
        <v>1.182744314848196</v>
      </c>
    </row>
    <row r="8297" spans="1:10" x14ac:dyDescent="0.25">
      <c r="A8297">
        <f t="shared" si="1166"/>
        <v>0.82940001120742746</v>
      </c>
      <c r="B8297" s="2">
        <f t="shared" si="1170"/>
        <v>82.940000000005526</v>
      </c>
      <c r="C8297" s="428">
        <f t="shared" si="1167"/>
        <v>82.94</v>
      </c>
      <c r="D8297" s="425">
        <f t="shared" si="1162"/>
        <v>0.82940001120737217</v>
      </c>
      <c r="E8297" s="433">
        <f t="shared" si="1168"/>
        <v>82.94</v>
      </c>
      <c r="F8297" s="430">
        <f t="shared" si="1163"/>
        <v>0.83138021770399928</v>
      </c>
      <c r="G8297" s="439">
        <f t="shared" si="1169"/>
        <v>82.94</v>
      </c>
      <c r="H8297" s="435">
        <f t="shared" si="1164"/>
        <v>0.83138021770399928</v>
      </c>
      <c r="I8297" s="577">
        <f t="shared" si="1169"/>
        <v>82.94</v>
      </c>
      <c r="J8297" s="573">
        <f t="shared" si="1165"/>
        <v>1.182831823001343</v>
      </c>
    </row>
    <row r="8298" spans="1:10" x14ac:dyDescent="0.25">
      <c r="A8298">
        <f t="shared" si="1166"/>
        <v>0.82950001119041328</v>
      </c>
      <c r="B8298" s="2">
        <f t="shared" si="1170"/>
        <v>82.950000000005531</v>
      </c>
      <c r="C8298" s="428">
        <f t="shared" si="1167"/>
        <v>82.95</v>
      </c>
      <c r="D8298" s="425">
        <f t="shared" si="1162"/>
        <v>0.8295000111903581</v>
      </c>
      <c r="E8298" s="433">
        <f t="shared" si="1168"/>
        <v>82.95</v>
      </c>
      <c r="F8298" s="430">
        <f t="shared" si="1163"/>
        <v>0.83147937162837182</v>
      </c>
      <c r="G8298" s="439">
        <f t="shared" si="1169"/>
        <v>82.95</v>
      </c>
      <c r="H8298" s="435">
        <f t="shared" si="1164"/>
        <v>0.83147937162837182</v>
      </c>
      <c r="I8298" s="577">
        <f t="shared" si="1169"/>
        <v>82.95</v>
      </c>
      <c r="J8298" s="573">
        <f t="shared" si="1165"/>
        <v>1.1829193320374625</v>
      </c>
    </row>
    <row r="8299" spans="1:10" x14ac:dyDescent="0.25">
      <c r="A8299">
        <f t="shared" si="1166"/>
        <v>0.82960001117342597</v>
      </c>
      <c r="B8299" s="2">
        <f t="shared" si="1170"/>
        <v>82.960000000005536</v>
      </c>
      <c r="C8299" s="428">
        <f t="shared" si="1167"/>
        <v>82.96</v>
      </c>
      <c r="D8299" s="425">
        <f t="shared" si="1162"/>
        <v>0.82960001117337046</v>
      </c>
      <c r="E8299" s="433">
        <f t="shared" si="1168"/>
        <v>82.96</v>
      </c>
      <c r="F8299" s="430">
        <f t="shared" si="1163"/>
        <v>0.83157852594615411</v>
      </c>
      <c r="G8299" s="439">
        <f t="shared" si="1169"/>
        <v>82.96</v>
      </c>
      <c r="H8299" s="435">
        <f t="shared" si="1164"/>
        <v>0.83157852594615411</v>
      </c>
      <c r="I8299" s="577">
        <f t="shared" si="1169"/>
        <v>82.96</v>
      </c>
      <c r="J8299" s="573">
        <f t="shared" si="1165"/>
        <v>1.1830068419564601</v>
      </c>
    </row>
    <row r="8300" spans="1:10" x14ac:dyDescent="0.25">
      <c r="A8300">
        <f t="shared" si="1166"/>
        <v>0.82970001115646519</v>
      </c>
      <c r="B8300" s="2">
        <f t="shared" si="1170"/>
        <v>82.970000000005541</v>
      </c>
      <c r="C8300" s="428">
        <f t="shared" si="1167"/>
        <v>82.97</v>
      </c>
      <c r="D8300" s="425">
        <f t="shared" si="1162"/>
        <v>0.82970001115640968</v>
      </c>
      <c r="E8300" s="433">
        <f t="shared" si="1168"/>
        <v>82.97</v>
      </c>
      <c r="F8300" s="430">
        <f t="shared" si="1163"/>
        <v>0.83167768065715086</v>
      </c>
      <c r="G8300" s="439">
        <f t="shared" si="1169"/>
        <v>82.97</v>
      </c>
      <c r="H8300" s="435">
        <f t="shared" si="1164"/>
        <v>0.83167768065715086</v>
      </c>
      <c r="I8300" s="577">
        <f t="shared" si="1169"/>
        <v>82.97</v>
      </c>
      <c r="J8300" s="573">
        <f t="shared" si="1165"/>
        <v>1.1830943527582429</v>
      </c>
    </row>
    <row r="8301" spans="1:10" x14ac:dyDescent="0.25">
      <c r="A8301">
        <f t="shared" si="1166"/>
        <v>0.82980001113953084</v>
      </c>
      <c r="B8301" s="2">
        <f t="shared" si="1170"/>
        <v>82.980000000005546</v>
      </c>
      <c r="C8301" s="428">
        <f t="shared" si="1167"/>
        <v>82.98</v>
      </c>
      <c r="D8301" s="425">
        <f t="shared" si="1162"/>
        <v>0.82980001113947544</v>
      </c>
      <c r="E8301" s="433">
        <f t="shared" si="1168"/>
        <v>82.98</v>
      </c>
      <c r="F8301" s="430">
        <f t="shared" si="1163"/>
        <v>0.83177683576116579</v>
      </c>
      <c r="G8301" s="439">
        <f t="shared" si="1169"/>
        <v>82.98</v>
      </c>
      <c r="H8301" s="435">
        <f t="shared" si="1164"/>
        <v>0.83177683576116579</v>
      </c>
      <c r="I8301" s="577">
        <f t="shared" si="1169"/>
        <v>82.98</v>
      </c>
      <c r="J8301" s="573">
        <f t="shared" si="1165"/>
        <v>1.1831818644427168</v>
      </c>
    </row>
    <row r="8302" spans="1:10" x14ac:dyDescent="0.25">
      <c r="A8302">
        <f t="shared" si="1166"/>
        <v>0.82990001112262324</v>
      </c>
      <c r="B8302" s="2">
        <f t="shared" si="1170"/>
        <v>82.990000000005551</v>
      </c>
      <c r="C8302" s="428">
        <f t="shared" si="1167"/>
        <v>82.99</v>
      </c>
      <c r="D8302" s="425">
        <f t="shared" si="1162"/>
        <v>0.82990001112256762</v>
      </c>
      <c r="E8302" s="433">
        <f t="shared" si="1168"/>
        <v>82.99</v>
      </c>
      <c r="F8302" s="430">
        <f t="shared" si="1163"/>
        <v>0.83187599125800338</v>
      </c>
      <c r="G8302" s="439">
        <f t="shared" si="1169"/>
        <v>82.99</v>
      </c>
      <c r="H8302" s="435">
        <f t="shared" si="1164"/>
        <v>0.83187599125800338</v>
      </c>
      <c r="I8302" s="577">
        <f t="shared" si="1169"/>
        <v>82.99</v>
      </c>
      <c r="J8302" s="573">
        <f t="shared" si="1165"/>
        <v>1.1832693770097884</v>
      </c>
    </row>
    <row r="8303" spans="1:10" x14ac:dyDescent="0.25">
      <c r="A8303">
        <f t="shared" si="1166"/>
        <v>0.83000001110574195</v>
      </c>
      <c r="B8303" s="2">
        <f t="shared" si="1170"/>
        <v>83.000000000005556</v>
      </c>
      <c r="C8303" s="428">
        <f t="shared" si="1167"/>
        <v>83</v>
      </c>
      <c r="D8303" s="425">
        <f t="shared" si="1162"/>
        <v>0.83000001110568655</v>
      </c>
      <c r="E8303" s="433">
        <f t="shared" si="1168"/>
        <v>83</v>
      </c>
      <c r="F8303" s="430">
        <f t="shared" si="1163"/>
        <v>0.8319751471474679</v>
      </c>
      <c r="G8303" s="439">
        <f t="shared" si="1169"/>
        <v>83</v>
      </c>
      <c r="H8303" s="435">
        <f t="shared" si="1164"/>
        <v>0.8319751471474679</v>
      </c>
      <c r="I8303" s="577">
        <f t="shared" si="1169"/>
        <v>83</v>
      </c>
      <c r="J8303" s="573">
        <f t="shared" si="1165"/>
        <v>1.1833568904593639</v>
      </c>
    </row>
    <row r="8304" spans="1:10" x14ac:dyDescent="0.25">
      <c r="A8304">
        <f t="shared" si="1166"/>
        <v>0.8301000110888872</v>
      </c>
      <c r="B8304" s="2">
        <f t="shared" si="1170"/>
        <v>83.010000000005562</v>
      </c>
      <c r="C8304" s="428">
        <f t="shared" si="1167"/>
        <v>83.01</v>
      </c>
      <c r="D8304" s="425">
        <f t="shared" si="1162"/>
        <v>0.8301000110888318</v>
      </c>
      <c r="E8304" s="433">
        <f t="shared" si="1168"/>
        <v>83.01</v>
      </c>
      <c r="F8304" s="430">
        <f t="shared" si="1163"/>
        <v>0.83207430342936406</v>
      </c>
      <c r="G8304" s="439">
        <f t="shared" si="1169"/>
        <v>83.01</v>
      </c>
      <c r="H8304" s="435">
        <f t="shared" si="1164"/>
        <v>0.83207430342936406</v>
      </c>
      <c r="I8304" s="577">
        <f t="shared" si="1169"/>
        <v>83.01</v>
      </c>
      <c r="J8304" s="573">
        <f t="shared" si="1165"/>
        <v>1.1834444047913502</v>
      </c>
    </row>
    <row r="8305" spans="1:10" x14ac:dyDescent="0.25">
      <c r="A8305">
        <f t="shared" si="1166"/>
        <v>0.83020001107205887</v>
      </c>
      <c r="B8305" s="2">
        <f t="shared" si="1170"/>
        <v>83.020000000005567</v>
      </c>
      <c r="C8305" s="428">
        <f t="shared" si="1167"/>
        <v>83.02</v>
      </c>
      <c r="D8305" s="425">
        <f t="shared" si="1162"/>
        <v>0.83020001107200314</v>
      </c>
      <c r="E8305" s="433">
        <f t="shared" si="1168"/>
        <v>83.02</v>
      </c>
      <c r="F8305" s="430">
        <f t="shared" si="1163"/>
        <v>0.83217346010349613</v>
      </c>
      <c r="G8305" s="439">
        <f t="shared" si="1169"/>
        <v>83.02</v>
      </c>
      <c r="H8305" s="435">
        <f t="shared" si="1164"/>
        <v>0.83217346010349613</v>
      </c>
      <c r="I8305" s="577">
        <f t="shared" si="1169"/>
        <v>83.02</v>
      </c>
      <c r="J8305" s="573">
        <f t="shared" si="1165"/>
        <v>1.1835319200056531</v>
      </c>
    </row>
    <row r="8306" spans="1:10" x14ac:dyDescent="0.25">
      <c r="A8306">
        <f t="shared" si="1166"/>
        <v>0.83030001105525697</v>
      </c>
      <c r="B8306" s="2">
        <f t="shared" si="1170"/>
        <v>83.030000000005572</v>
      </c>
      <c r="C8306" s="428">
        <f t="shared" si="1167"/>
        <v>83.03</v>
      </c>
      <c r="D8306" s="425">
        <f t="shared" si="1162"/>
        <v>0.83030001105520135</v>
      </c>
      <c r="E8306" s="433">
        <f t="shared" si="1168"/>
        <v>83.03</v>
      </c>
      <c r="F8306" s="430">
        <f t="shared" si="1163"/>
        <v>0.83227261716966927</v>
      </c>
      <c r="G8306" s="439">
        <f t="shared" si="1169"/>
        <v>83.03</v>
      </c>
      <c r="H8306" s="435">
        <f t="shared" si="1164"/>
        <v>0.83227261716966927</v>
      </c>
      <c r="I8306" s="577">
        <f t="shared" si="1169"/>
        <v>83.03</v>
      </c>
      <c r="J8306" s="573">
        <f t="shared" si="1165"/>
        <v>1.1836194361021799</v>
      </c>
    </row>
    <row r="8307" spans="1:10" x14ac:dyDescent="0.25">
      <c r="A8307">
        <f t="shared" si="1166"/>
        <v>0.83040001103848138</v>
      </c>
      <c r="B8307" s="2">
        <f t="shared" si="1170"/>
        <v>83.040000000005577</v>
      </c>
      <c r="C8307" s="428">
        <f t="shared" si="1167"/>
        <v>83.04</v>
      </c>
      <c r="D8307" s="425">
        <f t="shared" si="1162"/>
        <v>0.83040001103842553</v>
      </c>
      <c r="E8307" s="433">
        <f t="shared" si="1168"/>
        <v>83.04</v>
      </c>
      <c r="F8307" s="430">
        <f t="shared" si="1163"/>
        <v>0.83237177462768797</v>
      </c>
      <c r="G8307" s="439">
        <f t="shared" si="1169"/>
        <v>83.04</v>
      </c>
      <c r="H8307" s="435">
        <f t="shared" si="1164"/>
        <v>0.83237177462768797</v>
      </c>
      <c r="I8307" s="577">
        <f t="shared" si="1169"/>
        <v>83.04</v>
      </c>
      <c r="J8307" s="573">
        <f t="shared" si="1165"/>
        <v>1.1837069530808368</v>
      </c>
    </row>
    <row r="8308" spans="1:10" x14ac:dyDescent="0.25">
      <c r="A8308">
        <f t="shared" si="1166"/>
        <v>0.83050001102173199</v>
      </c>
      <c r="B8308" s="2">
        <f t="shared" si="1170"/>
        <v>83.050000000005582</v>
      </c>
      <c r="C8308" s="428">
        <f t="shared" si="1167"/>
        <v>83.05</v>
      </c>
      <c r="D8308" s="425">
        <f t="shared" si="1162"/>
        <v>0.83050001102167614</v>
      </c>
      <c r="E8308" s="433">
        <f t="shared" si="1168"/>
        <v>83.05</v>
      </c>
      <c r="F8308" s="430">
        <f t="shared" si="1163"/>
        <v>0.83247093247735704</v>
      </c>
      <c r="G8308" s="439">
        <f t="shared" si="1169"/>
        <v>83.05</v>
      </c>
      <c r="H8308" s="435">
        <f t="shared" si="1164"/>
        <v>0.83247093247735704</v>
      </c>
      <c r="I8308" s="577">
        <f t="shared" si="1169"/>
        <v>83.05</v>
      </c>
      <c r="J8308" s="573">
        <f t="shared" si="1165"/>
        <v>1.1837944709415296</v>
      </c>
    </row>
    <row r="8309" spans="1:10" x14ac:dyDescent="0.25">
      <c r="A8309">
        <f t="shared" si="1166"/>
        <v>0.8306000110050088</v>
      </c>
      <c r="B8309" s="2">
        <f t="shared" si="1170"/>
        <v>83.060000000005587</v>
      </c>
      <c r="C8309" s="428">
        <f t="shared" si="1167"/>
        <v>83.06</v>
      </c>
      <c r="D8309" s="425">
        <f t="shared" si="1162"/>
        <v>0.83060001100495306</v>
      </c>
      <c r="E8309" s="433">
        <f t="shared" si="1168"/>
        <v>83.06</v>
      </c>
      <c r="F8309" s="430">
        <f t="shared" si="1163"/>
        <v>0.83257009071848187</v>
      </c>
      <c r="G8309" s="439">
        <f t="shared" si="1169"/>
        <v>83.06</v>
      </c>
      <c r="H8309" s="435">
        <f t="shared" si="1164"/>
        <v>0.83257009071848187</v>
      </c>
      <c r="I8309" s="577">
        <f t="shared" si="1169"/>
        <v>83.06</v>
      </c>
      <c r="J8309" s="573">
        <f t="shared" si="1165"/>
        <v>1.1838819896841659</v>
      </c>
    </row>
    <row r="8310" spans="1:10" x14ac:dyDescent="0.25">
      <c r="A8310">
        <f t="shared" si="1166"/>
        <v>0.83070001098831203</v>
      </c>
      <c r="B8310" s="2">
        <f t="shared" si="1170"/>
        <v>83.070000000005592</v>
      </c>
      <c r="C8310" s="428">
        <f t="shared" si="1167"/>
        <v>83.07</v>
      </c>
      <c r="D8310" s="425">
        <f t="shared" si="1162"/>
        <v>0.83070001098825597</v>
      </c>
      <c r="E8310" s="433">
        <f t="shared" si="1168"/>
        <v>83.07</v>
      </c>
      <c r="F8310" s="430">
        <f t="shared" si="1163"/>
        <v>0.83266924935086706</v>
      </c>
      <c r="G8310" s="439">
        <f t="shared" si="1169"/>
        <v>83.07</v>
      </c>
      <c r="H8310" s="435">
        <f t="shared" si="1164"/>
        <v>0.83266924935086706</v>
      </c>
      <c r="I8310" s="577">
        <f t="shared" si="1169"/>
        <v>83.07</v>
      </c>
      <c r="J8310" s="573">
        <f t="shared" si="1165"/>
        <v>1.1839695093086515</v>
      </c>
    </row>
    <row r="8311" spans="1:10" x14ac:dyDescent="0.25">
      <c r="A8311">
        <f t="shared" si="1166"/>
        <v>0.83080001097164125</v>
      </c>
      <c r="B8311" s="2">
        <f t="shared" si="1170"/>
        <v>83.080000000005597</v>
      </c>
      <c r="C8311" s="428">
        <f t="shared" si="1167"/>
        <v>83.08</v>
      </c>
      <c r="D8311" s="425">
        <f t="shared" si="1162"/>
        <v>0.83080001097158529</v>
      </c>
      <c r="E8311" s="433">
        <f t="shared" si="1168"/>
        <v>83.08</v>
      </c>
      <c r="F8311" s="430">
        <f t="shared" si="1163"/>
        <v>0.83276840837431843</v>
      </c>
      <c r="G8311" s="439">
        <f t="shared" si="1169"/>
        <v>83.08</v>
      </c>
      <c r="H8311" s="435">
        <f t="shared" si="1164"/>
        <v>0.83276840837431843</v>
      </c>
      <c r="I8311" s="577">
        <f t="shared" si="1169"/>
        <v>83.08</v>
      </c>
      <c r="J8311" s="573">
        <f t="shared" si="1165"/>
        <v>1.1840570298148934</v>
      </c>
    </row>
    <row r="8312" spans="1:10" x14ac:dyDescent="0.25">
      <c r="A8312">
        <f t="shared" si="1166"/>
        <v>0.83090001095499666</v>
      </c>
      <c r="B8312" s="2">
        <f t="shared" si="1170"/>
        <v>83.090000000005602</v>
      </c>
      <c r="C8312" s="428">
        <f t="shared" si="1167"/>
        <v>83.09</v>
      </c>
      <c r="D8312" s="425">
        <f t="shared" si="1162"/>
        <v>0.83090001095494059</v>
      </c>
      <c r="E8312" s="433">
        <f t="shared" si="1168"/>
        <v>83.09</v>
      </c>
      <c r="F8312" s="430">
        <f t="shared" si="1163"/>
        <v>0.83286756778864079</v>
      </c>
      <c r="G8312" s="439">
        <f t="shared" si="1169"/>
        <v>83.09</v>
      </c>
      <c r="H8312" s="435">
        <f t="shared" si="1164"/>
        <v>0.83286756778864079</v>
      </c>
      <c r="I8312" s="577">
        <f t="shared" si="1169"/>
        <v>83.09</v>
      </c>
      <c r="J8312" s="573">
        <f t="shared" si="1165"/>
        <v>1.1841445512027975</v>
      </c>
    </row>
    <row r="8313" spans="1:10" x14ac:dyDescent="0.25">
      <c r="A8313">
        <f t="shared" si="1166"/>
        <v>0.83100001093837794</v>
      </c>
      <c r="B8313" s="2">
        <f t="shared" si="1170"/>
        <v>83.100000000005608</v>
      </c>
      <c r="C8313" s="428">
        <f t="shared" si="1167"/>
        <v>83.1</v>
      </c>
      <c r="D8313" s="425">
        <f t="shared" si="1162"/>
        <v>0.83100001093832188</v>
      </c>
      <c r="E8313" s="433">
        <f t="shared" si="1168"/>
        <v>83.1</v>
      </c>
      <c r="F8313" s="430">
        <f t="shared" si="1163"/>
        <v>0.83296672759363977</v>
      </c>
      <c r="G8313" s="439">
        <f t="shared" si="1169"/>
        <v>83.1</v>
      </c>
      <c r="H8313" s="435">
        <f t="shared" si="1164"/>
        <v>0.83296672759363977</v>
      </c>
      <c r="I8313" s="577">
        <f t="shared" si="1169"/>
        <v>83.1</v>
      </c>
      <c r="J8313" s="573">
        <f t="shared" si="1165"/>
        <v>1.1842320734722713</v>
      </c>
    </row>
    <row r="8314" spans="1:10" x14ac:dyDescent="0.25">
      <c r="A8314">
        <f t="shared" si="1166"/>
        <v>0.83110001092178543</v>
      </c>
      <c r="B8314" s="2">
        <f t="shared" si="1170"/>
        <v>83.110000000005613</v>
      </c>
      <c r="C8314" s="428">
        <f t="shared" si="1167"/>
        <v>83.11</v>
      </c>
      <c r="D8314" s="425">
        <f t="shared" si="1162"/>
        <v>0.83110001092172936</v>
      </c>
      <c r="E8314" s="433">
        <f t="shared" si="1168"/>
        <v>83.11</v>
      </c>
      <c r="F8314" s="430">
        <f t="shared" si="1163"/>
        <v>0.83306588778912116</v>
      </c>
      <c r="G8314" s="439">
        <f t="shared" si="1169"/>
        <v>83.11</v>
      </c>
      <c r="H8314" s="435">
        <f t="shared" si="1164"/>
        <v>0.83306588778912116</v>
      </c>
      <c r="I8314" s="577">
        <f t="shared" si="1169"/>
        <v>83.11</v>
      </c>
      <c r="J8314" s="573">
        <f t="shared" si="1165"/>
        <v>1.1843195966232205</v>
      </c>
    </row>
    <row r="8315" spans="1:10" x14ac:dyDescent="0.25">
      <c r="A8315">
        <f t="shared" si="1166"/>
        <v>0.83120001090521889</v>
      </c>
      <c r="B8315" s="2">
        <f t="shared" si="1170"/>
        <v>83.120000000005618</v>
      </c>
      <c r="C8315" s="428">
        <f t="shared" si="1167"/>
        <v>83.12</v>
      </c>
      <c r="D8315" s="425">
        <f t="shared" si="1162"/>
        <v>0.83120001090516271</v>
      </c>
      <c r="E8315" s="433">
        <f t="shared" si="1168"/>
        <v>83.12</v>
      </c>
      <c r="F8315" s="430">
        <f t="shared" si="1163"/>
        <v>0.83316504837488992</v>
      </c>
      <c r="G8315" s="439">
        <f t="shared" si="1169"/>
        <v>83.12</v>
      </c>
      <c r="H8315" s="435">
        <f t="shared" si="1164"/>
        <v>0.83316504837488992</v>
      </c>
      <c r="I8315" s="577">
        <f t="shared" si="1169"/>
        <v>83.12</v>
      </c>
      <c r="J8315" s="573">
        <f t="shared" si="1165"/>
        <v>1.1844071206555524</v>
      </c>
    </row>
    <row r="8316" spans="1:10" x14ac:dyDescent="0.25">
      <c r="A8316">
        <f t="shared" si="1166"/>
        <v>0.83130001088867833</v>
      </c>
      <c r="B8316" s="2">
        <f t="shared" si="1170"/>
        <v>83.130000000005623</v>
      </c>
      <c r="C8316" s="428">
        <f t="shared" si="1167"/>
        <v>83.13</v>
      </c>
      <c r="D8316" s="425">
        <f t="shared" si="1162"/>
        <v>0.83130001088862204</v>
      </c>
      <c r="E8316" s="433">
        <f t="shared" si="1168"/>
        <v>83.13</v>
      </c>
      <c r="F8316" s="430">
        <f t="shared" si="1163"/>
        <v>0.83326420935075229</v>
      </c>
      <c r="G8316" s="439">
        <f t="shared" si="1169"/>
        <v>83.13</v>
      </c>
      <c r="H8316" s="435">
        <f t="shared" si="1164"/>
        <v>0.83326420935075229</v>
      </c>
      <c r="I8316" s="577">
        <f t="shared" si="1169"/>
        <v>83.13</v>
      </c>
      <c r="J8316" s="573">
        <f t="shared" si="1165"/>
        <v>1.1844946455691732</v>
      </c>
    </row>
    <row r="8317" spans="1:10" x14ac:dyDescent="0.25">
      <c r="A8317">
        <f t="shared" si="1166"/>
        <v>0.83140001087216364</v>
      </c>
      <c r="B8317" s="2">
        <f t="shared" si="1170"/>
        <v>83.140000000005628</v>
      </c>
      <c r="C8317" s="428">
        <f t="shared" si="1167"/>
        <v>83.14</v>
      </c>
      <c r="D8317" s="425">
        <f t="shared" si="1162"/>
        <v>0.83140001087210724</v>
      </c>
      <c r="E8317" s="433">
        <f t="shared" si="1168"/>
        <v>83.14</v>
      </c>
      <c r="F8317" s="430">
        <f t="shared" si="1163"/>
        <v>0.83336337071651423</v>
      </c>
      <c r="G8317" s="439">
        <f t="shared" si="1169"/>
        <v>83.14</v>
      </c>
      <c r="H8317" s="435">
        <f t="shared" si="1164"/>
        <v>0.83336337071651423</v>
      </c>
      <c r="I8317" s="577">
        <f t="shared" si="1169"/>
        <v>83.14</v>
      </c>
      <c r="J8317" s="573">
        <f t="shared" si="1165"/>
        <v>1.1845821713639895</v>
      </c>
    </row>
    <row r="8318" spans="1:10" x14ac:dyDescent="0.25">
      <c r="A8318">
        <f t="shared" si="1166"/>
        <v>0.83150001085567482</v>
      </c>
      <c r="B8318" s="2">
        <f t="shared" si="1170"/>
        <v>83.150000000005633</v>
      </c>
      <c r="C8318" s="428">
        <f t="shared" si="1167"/>
        <v>83.15</v>
      </c>
      <c r="D8318" s="425">
        <f t="shared" si="1162"/>
        <v>0.83150001085561842</v>
      </c>
      <c r="E8318" s="433">
        <f t="shared" si="1168"/>
        <v>83.15</v>
      </c>
      <c r="F8318" s="430">
        <f t="shared" si="1163"/>
        <v>0.8334625324719811</v>
      </c>
      <c r="G8318" s="439">
        <f t="shared" si="1169"/>
        <v>83.15</v>
      </c>
      <c r="H8318" s="435">
        <f t="shared" si="1164"/>
        <v>0.8334625324719811</v>
      </c>
      <c r="I8318" s="577">
        <f t="shared" si="1169"/>
        <v>83.15</v>
      </c>
      <c r="J8318" s="573">
        <f t="shared" si="1165"/>
        <v>1.1846696980399083</v>
      </c>
    </row>
    <row r="8319" spans="1:10" x14ac:dyDescent="0.25">
      <c r="A8319">
        <f t="shared" si="1166"/>
        <v>0.83160001083921165</v>
      </c>
      <c r="B8319" s="2">
        <f t="shared" si="1170"/>
        <v>83.160000000005638</v>
      </c>
      <c r="C8319" s="428">
        <f t="shared" si="1167"/>
        <v>83.16</v>
      </c>
      <c r="D8319" s="425">
        <f t="shared" si="1162"/>
        <v>0.83160001083915536</v>
      </c>
      <c r="E8319" s="433">
        <f t="shared" si="1168"/>
        <v>83.16</v>
      </c>
      <c r="F8319" s="430">
        <f t="shared" si="1163"/>
        <v>0.83356169461695928</v>
      </c>
      <c r="G8319" s="439">
        <f t="shared" si="1169"/>
        <v>83.16</v>
      </c>
      <c r="H8319" s="435">
        <f t="shared" si="1164"/>
        <v>0.83356169461695928</v>
      </c>
      <c r="I8319" s="577">
        <f t="shared" si="1169"/>
        <v>83.16</v>
      </c>
      <c r="J8319" s="573">
        <f t="shared" si="1165"/>
        <v>1.1847572255968357</v>
      </c>
    </row>
    <row r="8320" spans="1:10" x14ac:dyDescent="0.25">
      <c r="A8320">
        <f t="shared" si="1166"/>
        <v>0.83170001082277445</v>
      </c>
      <c r="B8320" s="2">
        <f t="shared" si="1170"/>
        <v>83.170000000005643</v>
      </c>
      <c r="C8320" s="428">
        <f t="shared" si="1167"/>
        <v>83.17</v>
      </c>
      <c r="D8320" s="425">
        <f t="shared" si="1162"/>
        <v>0.83170001082271816</v>
      </c>
      <c r="E8320" s="433">
        <f t="shared" si="1168"/>
        <v>83.17</v>
      </c>
      <c r="F8320" s="430">
        <f t="shared" si="1163"/>
        <v>0.83366085715125493</v>
      </c>
      <c r="G8320" s="439">
        <f t="shared" si="1169"/>
        <v>83.17</v>
      </c>
      <c r="H8320" s="435">
        <f t="shared" si="1164"/>
        <v>0.83366085715125493</v>
      </c>
      <c r="I8320" s="577">
        <f t="shared" si="1169"/>
        <v>83.17</v>
      </c>
      <c r="J8320" s="573">
        <f t="shared" si="1165"/>
        <v>1.1848447540346789</v>
      </c>
    </row>
    <row r="8321" spans="1:10" x14ac:dyDescent="0.25">
      <c r="A8321">
        <f t="shared" si="1166"/>
        <v>0.8318000108063629</v>
      </c>
      <c r="B8321" s="2">
        <f t="shared" si="1170"/>
        <v>83.180000000005649</v>
      </c>
      <c r="C8321" s="428">
        <f t="shared" si="1167"/>
        <v>83.18</v>
      </c>
      <c r="D8321" s="425">
        <f t="shared" si="1162"/>
        <v>0.8318000108063065</v>
      </c>
      <c r="E8321" s="433">
        <f t="shared" si="1168"/>
        <v>83.18</v>
      </c>
      <c r="F8321" s="430">
        <f t="shared" si="1163"/>
        <v>0.8337600200746742</v>
      </c>
      <c r="G8321" s="439">
        <f t="shared" si="1169"/>
        <v>83.18</v>
      </c>
      <c r="H8321" s="435">
        <f t="shared" si="1164"/>
        <v>0.8337600200746742</v>
      </c>
      <c r="I8321" s="577">
        <f t="shared" si="1169"/>
        <v>83.18</v>
      </c>
      <c r="J8321" s="573">
        <f t="shared" si="1165"/>
        <v>1.1849322833533442</v>
      </c>
    </row>
    <row r="8322" spans="1:10" x14ac:dyDescent="0.25">
      <c r="A8322">
        <f t="shared" si="1166"/>
        <v>0.83190001078997722</v>
      </c>
      <c r="B8322" s="2">
        <f t="shared" si="1170"/>
        <v>83.190000000005654</v>
      </c>
      <c r="C8322" s="428">
        <f t="shared" si="1167"/>
        <v>83.19</v>
      </c>
      <c r="D8322" s="425">
        <f t="shared" si="1162"/>
        <v>0.8319000107899206</v>
      </c>
      <c r="E8322" s="433">
        <f t="shared" si="1168"/>
        <v>83.19</v>
      </c>
      <c r="F8322" s="430">
        <f t="shared" si="1163"/>
        <v>0.83385918338702336</v>
      </c>
      <c r="G8322" s="439">
        <f t="shared" si="1169"/>
        <v>83.19</v>
      </c>
      <c r="H8322" s="435">
        <f t="shared" si="1164"/>
        <v>0.83385918338702336</v>
      </c>
      <c r="I8322" s="577">
        <f t="shared" si="1169"/>
        <v>83.19</v>
      </c>
      <c r="J8322" s="573">
        <f t="shared" si="1165"/>
        <v>1.1850198135527383</v>
      </c>
    </row>
    <row r="8323" spans="1:10" x14ac:dyDescent="0.25">
      <c r="A8323">
        <f t="shared" si="1166"/>
        <v>0.83200001077361696</v>
      </c>
      <c r="B8323" s="2">
        <f t="shared" si="1170"/>
        <v>83.200000000005659</v>
      </c>
      <c r="C8323" s="428">
        <f t="shared" si="1167"/>
        <v>83.2</v>
      </c>
      <c r="D8323" s="425">
        <f t="shared" ref="D8323:D8386" si="1171">(((1+C8323/100)^D$2)*C8323/100)/(((1+C8323/100)^D$2)-1)</f>
        <v>0.83200001077356034</v>
      </c>
      <c r="E8323" s="433">
        <f t="shared" si="1168"/>
        <v>83.2</v>
      </c>
      <c r="F8323" s="430">
        <f t="shared" ref="F8323:F8386" si="1172">(((1+E8323/100)^F$2)*E8323/100)/(((1+E8323/100)^F$2)-1)</f>
        <v>0.8339583470881089</v>
      </c>
      <c r="G8323" s="439">
        <f t="shared" si="1169"/>
        <v>83.2</v>
      </c>
      <c r="H8323" s="435">
        <f t="shared" ref="H8323:H8386" si="1173">(((1+G8323/100)^H$2)*G8323/100)/(((1+G8323/100)^H$2)-1)</f>
        <v>0.8339583470881089</v>
      </c>
      <c r="I8323" s="577">
        <f t="shared" si="1169"/>
        <v>83.2</v>
      </c>
      <c r="J8323" s="573">
        <f t="shared" ref="J8323:J8386" si="1174">(((1+I8323/100)^J$2)*I8323/100)/(((1+I8323/100)^J$2)-1)</f>
        <v>1.1851073446327682</v>
      </c>
    </row>
    <row r="8324" spans="1:10" x14ac:dyDescent="0.25">
      <c r="A8324">
        <f t="shared" si="1166"/>
        <v>0.83210001075728246</v>
      </c>
      <c r="B8324" s="2">
        <f t="shared" si="1170"/>
        <v>83.210000000005664</v>
      </c>
      <c r="C8324" s="428">
        <f t="shared" si="1167"/>
        <v>83.21</v>
      </c>
      <c r="D8324" s="425">
        <f t="shared" si="1171"/>
        <v>0.83210001075722573</v>
      </c>
      <c r="E8324" s="433">
        <f t="shared" si="1168"/>
        <v>83.21</v>
      </c>
      <c r="F8324" s="430">
        <f t="shared" si="1172"/>
        <v>0.83405751117773741</v>
      </c>
      <c r="G8324" s="439">
        <f t="shared" si="1169"/>
        <v>83.21</v>
      </c>
      <c r="H8324" s="435">
        <f t="shared" si="1173"/>
        <v>0.83405751117773741</v>
      </c>
      <c r="I8324" s="577">
        <f t="shared" si="1169"/>
        <v>83.21</v>
      </c>
      <c r="J8324" s="573">
        <f t="shared" si="1174"/>
        <v>1.1851948765933404</v>
      </c>
    </row>
    <row r="8325" spans="1:10" x14ac:dyDescent="0.25">
      <c r="A8325">
        <f t="shared" ref="A8325:A8388" si="1175">(((1+B8325/100)^A$2)*B8325/100)/(((1+B8325/100)^A$2)-1)</f>
        <v>0.83220001074097349</v>
      </c>
      <c r="B8325" s="2">
        <f t="shared" si="1170"/>
        <v>83.220000000005669</v>
      </c>
      <c r="C8325" s="428">
        <f t="shared" si="1167"/>
        <v>83.22</v>
      </c>
      <c r="D8325" s="425">
        <f t="shared" si="1171"/>
        <v>0.83220001074091676</v>
      </c>
      <c r="E8325" s="433">
        <f t="shared" si="1168"/>
        <v>83.22</v>
      </c>
      <c r="F8325" s="430">
        <f t="shared" si="1172"/>
        <v>0.83415667565571572</v>
      </c>
      <c r="G8325" s="439">
        <f t="shared" si="1169"/>
        <v>83.22</v>
      </c>
      <c r="H8325" s="435">
        <f t="shared" si="1173"/>
        <v>0.83415667565571572</v>
      </c>
      <c r="I8325" s="577">
        <f t="shared" si="1169"/>
        <v>83.22</v>
      </c>
      <c r="J8325" s="573">
        <f t="shared" si="1174"/>
        <v>1.1852824094343621</v>
      </c>
    </row>
    <row r="8326" spans="1:10" x14ac:dyDescent="0.25">
      <c r="A8326">
        <f t="shared" si="1175"/>
        <v>0.83230001072469006</v>
      </c>
      <c r="B8326" s="2">
        <f t="shared" si="1170"/>
        <v>83.230000000005674</v>
      </c>
      <c r="C8326" s="428">
        <f t="shared" ref="C8326:C8389" si="1176">ROUND(C8325+0.01,2)</f>
        <v>83.23</v>
      </c>
      <c r="D8326" s="425">
        <f t="shared" si="1171"/>
        <v>0.83230001072463333</v>
      </c>
      <c r="E8326" s="433">
        <f t="shared" ref="E8326:E8389" si="1177">ROUND(E8325+0.01,2)</f>
        <v>83.23</v>
      </c>
      <c r="F8326" s="430">
        <f t="shared" si="1172"/>
        <v>0.83425584052185031</v>
      </c>
      <c r="G8326" s="439">
        <f t="shared" ref="G8326:I8389" si="1178">ROUND(G8325+0.01,2)</f>
        <v>83.23</v>
      </c>
      <c r="H8326" s="435">
        <f t="shared" si="1173"/>
        <v>0.83425584052185031</v>
      </c>
      <c r="I8326" s="577">
        <f t="shared" si="1178"/>
        <v>83.23</v>
      </c>
      <c r="J8326" s="573">
        <f t="shared" si="1174"/>
        <v>1.1853699431557392</v>
      </c>
    </row>
    <row r="8327" spans="1:10" x14ac:dyDescent="0.25">
      <c r="A8327">
        <f t="shared" si="1175"/>
        <v>0.83240001070843206</v>
      </c>
      <c r="B8327" s="2">
        <f t="shared" si="1170"/>
        <v>83.240000000005679</v>
      </c>
      <c r="C8327" s="428">
        <f t="shared" si="1176"/>
        <v>83.24</v>
      </c>
      <c r="D8327" s="425">
        <f t="shared" si="1171"/>
        <v>0.83240001070837533</v>
      </c>
      <c r="E8327" s="433">
        <f t="shared" si="1177"/>
        <v>83.24</v>
      </c>
      <c r="F8327" s="430">
        <f t="shared" si="1172"/>
        <v>0.8343550057759479</v>
      </c>
      <c r="G8327" s="439">
        <f t="shared" si="1178"/>
        <v>83.24</v>
      </c>
      <c r="H8327" s="435">
        <f t="shared" si="1173"/>
        <v>0.8343550057759479</v>
      </c>
      <c r="I8327" s="577">
        <f t="shared" si="1178"/>
        <v>83.24</v>
      </c>
      <c r="J8327" s="573">
        <f t="shared" si="1174"/>
        <v>1.185457477757379</v>
      </c>
    </row>
    <row r="8328" spans="1:10" x14ac:dyDescent="0.25">
      <c r="A8328">
        <f t="shared" si="1175"/>
        <v>0.83250001069219959</v>
      </c>
      <c r="B8328" s="2">
        <f t="shared" si="1170"/>
        <v>83.250000000005684</v>
      </c>
      <c r="C8328" s="428">
        <f t="shared" si="1176"/>
        <v>83.25</v>
      </c>
      <c r="D8328" s="425">
        <f t="shared" si="1171"/>
        <v>0.83250001069214274</v>
      </c>
      <c r="E8328" s="433">
        <f t="shared" si="1177"/>
        <v>83.25</v>
      </c>
      <c r="F8328" s="430">
        <f t="shared" si="1172"/>
        <v>0.83445417141781564</v>
      </c>
      <c r="G8328" s="439">
        <f t="shared" si="1178"/>
        <v>83.25</v>
      </c>
      <c r="H8328" s="435">
        <f t="shared" si="1173"/>
        <v>0.83445417141781564</v>
      </c>
      <c r="I8328" s="577">
        <f t="shared" si="1178"/>
        <v>83.25</v>
      </c>
      <c r="J8328" s="573">
        <f t="shared" si="1174"/>
        <v>1.185545013239188</v>
      </c>
    </row>
    <row r="8329" spans="1:10" x14ac:dyDescent="0.25">
      <c r="A8329">
        <f t="shared" si="1175"/>
        <v>0.83260001067599243</v>
      </c>
      <c r="B8329" s="2">
        <f t="shared" si="1170"/>
        <v>83.260000000005689</v>
      </c>
      <c r="C8329" s="428">
        <f t="shared" si="1176"/>
        <v>83.26</v>
      </c>
      <c r="D8329" s="425">
        <f t="shared" si="1171"/>
        <v>0.83260001067593559</v>
      </c>
      <c r="E8329" s="433">
        <f t="shared" si="1177"/>
        <v>83.26</v>
      </c>
      <c r="F8329" s="430">
        <f t="shared" si="1172"/>
        <v>0.83455333744726057</v>
      </c>
      <c r="G8329" s="439">
        <f t="shared" si="1178"/>
        <v>83.26</v>
      </c>
      <c r="H8329" s="435">
        <f t="shared" si="1173"/>
        <v>0.83455333744726057</v>
      </c>
      <c r="I8329" s="577">
        <f t="shared" si="1178"/>
        <v>83.26</v>
      </c>
      <c r="J8329" s="573">
        <f t="shared" si="1174"/>
        <v>1.1856325496010733</v>
      </c>
    </row>
    <row r="8330" spans="1:10" x14ac:dyDescent="0.25">
      <c r="A8330">
        <f t="shared" si="1175"/>
        <v>0.8327000106598107</v>
      </c>
      <c r="B8330" s="2">
        <f t="shared" si="1170"/>
        <v>83.270000000005695</v>
      </c>
      <c r="C8330" s="428">
        <f t="shared" si="1176"/>
        <v>83.27</v>
      </c>
      <c r="D8330" s="425">
        <f t="shared" si="1171"/>
        <v>0.83270001065975374</v>
      </c>
      <c r="E8330" s="433">
        <f t="shared" si="1177"/>
        <v>83.27</v>
      </c>
      <c r="F8330" s="430">
        <f t="shared" si="1172"/>
        <v>0.83465250386408973</v>
      </c>
      <c r="G8330" s="439">
        <f t="shared" si="1178"/>
        <v>83.27</v>
      </c>
      <c r="H8330" s="435">
        <f t="shared" si="1173"/>
        <v>0.83465250386408973</v>
      </c>
      <c r="I8330" s="577">
        <f t="shared" si="1178"/>
        <v>83.27</v>
      </c>
      <c r="J8330" s="573">
        <f t="shared" si="1174"/>
        <v>1.1857200868429414</v>
      </c>
    </row>
    <row r="8331" spans="1:10" x14ac:dyDescent="0.25">
      <c r="A8331">
        <f t="shared" si="1175"/>
        <v>0.83280001064365428</v>
      </c>
      <c r="B8331" s="2">
        <f t="shared" si="1170"/>
        <v>83.2800000000057</v>
      </c>
      <c r="C8331" s="428">
        <f t="shared" si="1176"/>
        <v>83.28</v>
      </c>
      <c r="D8331" s="425">
        <f t="shared" si="1171"/>
        <v>0.83280001064359743</v>
      </c>
      <c r="E8331" s="433">
        <f t="shared" si="1177"/>
        <v>83.28</v>
      </c>
      <c r="F8331" s="430">
        <f t="shared" si="1172"/>
        <v>0.83475167066811051</v>
      </c>
      <c r="G8331" s="439">
        <f t="shared" si="1178"/>
        <v>83.28</v>
      </c>
      <c r="H8331" s="435">
        <f t="shared" si="1173"/>
        <v>0.83475167066811051</v>
      </c>
      <c r="I8331" s="577">
        <f t="shared" si="1178"/>
        <v>83.28</v>
      </c>
      <c r="J8331" s="573">
        <f t="shared" si="1174"/>
        <v>1.1858076249646994</v>
      </c>
    </row>
    <row r="8332" spans="1:10" x14ac:dyDescent="0.25">
      <c r="A8332">
        <f t="shared" si="1175"/>
        <v>0.83290001062752328</v>
      </c>
      <c r="B8332" s="2">
        <f t="shared" si="1170"/>
        <v>83.290000000005705</v>
      </c>
      <c r="C8332" s="428">
        <f t="shared" si="1176"/>
        <v>83.29</v>
      </c>
      <c r="D8332" s="425">
        <f t="shared" si="1171"/>
        <v>0.83290001062746621</v>
      </c>
      <c r="E8332" s="433">
        <f t="shared" si="1177"/>
        <v>83.29</v>
      </c>
      <c r="F8332" s="430">
        <f t="shared" si="1172"/>
        <v>0.83485083785913028</v>
      </c>
      <c r="G8332" s="439">
        <f t="shared" si="1178"/>
        <v>83.29</v>
      </c>
      <c r="H8332" s="435">
        <f t="shared" si="1173"/>
        <v>0.83485083785913028</v>
      </c>
      <c r="I8332" s="577">
        <f t="shared" si="1178"/>
        <v>83.29</v>
      </c>
      <c r="J8332" s="573">
        <f t="shared" si="1174"/>
        <v>1.1858951639662538</v>
      </c>
    </row>
    <row r="8333" spans="1:10" x14ac:dyDescent="0.25">
      <c r="A8333">
        <f t="shared" si="1175"/>
        <v>0.83300001061141737</v>
      </c>
      <c r="B8333" s="2">
        <f t="shared" si="1170"/>
        <v>83.30000000000571</v>
      </c>
      <c r="C8333" s="428">
        <f t="shared" si="1176"/>
        <v>83.3</v>
      </c>
      <c r="D8333" s="425">
        <f t="shared" si="1171"/>
        <v>0.83300001061136031</v>
      </c>
      <c r="E8333" s="433">
        <f t="shared" si="1177"/>
        <v>83.3</v>
      </c>
      <c r="F8333" s="430">
        <f t="shared" si="1172"/>
        <v>0.83495000543695641</v>
      </c>
      <c r="G8333" s="439">
        <f t="shared" si="1178"/>
        <v>83.3</v>
      </c>
      <c r="H8333" s="435">
        <f t="shared" si="1173"/>
        <v>0.83495000543695641</v>
      </c>
      <c r="I8333" s="577">
        <f t="shared" si="1178"/>
        <v>83.3</v>
      </c>
      <c r="J8333" s="573">
        <f t="shared" si="1174"/>
        <v>1.1859827038475115</v>
      </c>
    </row>
    <row r="8334" spans="1:10" x14ac:dyDescent="0.25">
      <c r="A8334">
        <f t="shared" si="1175"/>
        <v>0.83310001059533667</v>
      </c>
      <c r="B8334" s="2">
        <f t="shared" si="1170"/>
        <v>83.310000000005715</v>
      </c>
      <c r="C8334" s="428">
        <f t="shared" si="1176"/>
        <v>83.31</v>
      </c>
      <c r="D8334" s="425">
        <f t="shared" si="1171"/>
        <v>0.83310001059527961</v>
      </c>
      <c r="E8334" s="433">
        <f t="shared" si="1177"/>
        <v>83.31</v>
      </c>
      <c r="F8334" s="430">
        <f t="shared" si="1172"/>
        <v>0.83504917340139628</v>
      </c>
      <c r="G8334" s="439">
        <f t="shared" si="1178"/>
        <v>83.31</v>
      </c>
      <c r="H8334" s="435">
        <f t="shared" si="1173"/>
        <v>0.83504917340139628</v>
      </c>
      <c r="I8334" s="577">
        <f t="shared" si="1178"/>
        <v>83.31</v>
      </c>
      <c r="J8334" s="573">
        <f t="shared" si="1174"/>
        <v>1.1860702446083795</v>
      </c>
    </row>
    <row r="8335" spans="1:10" x14ac:dyDescent="0.25">
      <c r="A8335">
        <f t="shared" si="1175"/>
        <v>0.83320001057928106</v>
      </c>
      <c r="B8335" s="2">
        <f t="shared" si="1170"/>
        <v>83.32000000000572</v>
      </c>
      <c r="C8335" s="428">
        <f t="shared" si="1176"/>
        <v>83.32</v>
      </c>
      <c r="D8335" s="425">
        <f t="shared" si="1171"/>
        <v>0.83320001057922388</v>
      </c>
      <c r="E8335" s="433">
        <f t="shared" si="1177"/>
        <v>83.32</v>
      </c>
      <c r="F8335" s="430">
        <f t="shared" si="1172"/>
        <v>0.83514834175225761</v>
      </c>
      <c r="G8335" s="439">
        <f t="shared" si="1178"/>
        <v>83.32</v>
      </c>
      <c r="H8335" s="435">
        <f t="shared" si="1173"/>
        <v>0.83514834175225761</v>
      </c>
      <c r="I8335" s="577">
        <f t="shared" si="1178"/>
        <v>83.32</v>
      </c>
      <c r="J8335" s="573">
        <f t="shared" si="1174"/>
        <v>1.1861577862487644</v>
      </c>
    </row>
    <row r="8336" spans="1:10" x14ac:dyDescent="0.25">
      <c r="A8336">
        <f t="shared" si="1175"/>
        <v>0.83330001056325076</v>
      </c>
      <c r="B8336" s="2">
        <f t="shared" si="1170"/>
        <v>83.330000000005725</v>
      </c>
      <c r="C8336" s="428">
        <f t="shared" si="1176"/>
        <v>83.33</v>
      </c>
      <c r="D8336" s="425">
        <f t="shared" si="1171"/>
        <v>0.83330001056319347</v>
      </c>
      <c r="E8336" s="433">
        <f t="shared" si="1177"/>
        <v>83.33</v>
      </c>
      <c r="F8336" s="430">
        <f t="shared" si="1172"/>
        <v>0.83524751048934842</v>
      </c>
      <c r="G8336" s="439">
        <f t="shared" si="1178"/>
        <v>83.33</v>
      </c>
      <c r="H8336" s="435">
        <f t="shared" si="1173"/>
        <v>0.83524751048934842</v>
      </c>
      <c r="I8336" s="577">
        <f t="shared" si="1178"/>
        <v>83.33</v>
      </c>
      <c r="J8336" s="573">
        <f t="shared" si="1174"/>
        <v>1.1862453287685737</v>
      </c>
    </row>
    <row r="8337" spans="1:10" x14ac:dyDescent="0.25">
      <c r="A8337">
        <f t="shared" si="1175"/>
        <v>0.83340001054724544</v>
      </c>
      <c r="B8337" s="2">
        <f t="shared" si="1170"/>
        <v>83.34000000000573</v>
      </c>
      <c r="C8337" s="428">
        <f t="shared" si="1176"/>
        <v>83.34</v>
      </c>
      <c r="D8337" s="425">
        <f t="shared" si="1171"/>
        <v>0.83340001054718815</v>
      </c>
      <c r="E8337" s="433">
        <f t="shared" si="1177"/>
        <v>83.34</v>
      </c>
      <c r="F8337" s="430">
        <f t="shared" si="1172"/>
        <v>0.83534667961247633</v>
      </c>
      <c r="G8337" s="439">
        <f t="shared" si="1178"/>
        <v>83.34</v>
      </c>
      <c r="H8337" s="435">
        <f t="shared" si="1173"/>
        <v>0.83534667961247633</v>
      </c>
      <c r="I8337" s="577">
        <f t="shared" si="1178"/>
        <v>83.34</v>
      </c>
      <c r="J8337" s="573">
        <f t="shared" si="1174"/>
        <v>1.1863328721677138</v>
      </c>
    </row>
    <row r="8338" spans="1:10" x14ac:dyDescent="0.25">
      <c r="A8338">
        <f t="shared" si="1175"/>
        <v>0.83350001053126521</v>
      </c>
      <c r="B8338" s="2">
        <f t="shared" si="1170"/>
        <v>83.350000000005736</v>
      </c>
      <c r="C8338" s="428">
        <f t="shared" si="1176"/>
        <v>83.35</v>
      </c>
      <c r="D8338" s="425">
        <f t="shared" si="1171"/>
        <v>0.8335000105312077</v>
      </c>
      <c r="E8338" s="433">
        <f t="shared" si="1177"/>
        <v>83.35</v>
      </c>
      <c r="F8338" s="430">
        <f t="shared" si="1172"/>
        <v>0.83544584912144937</v>
      </c>
      <c r="G8338" s="439">
        <f t="shared" si="1178"/>
        <v>83.35</v>
      </c>
      <c r="H8338" s="435">
        <f t="shared" si="1173"/>
        <v>0.83544584912144937</v>
      </c>
      <c r="I8338" s="577">
        <f t="shared" si="1178"/>
        <v>83.35</v>
      </c>
      <c r="J8338" s="573">
        <f t="shared" si="1174"/>
        <v>1.1864204164460914</v>
      </c>
    </row>
    <row r="8339" spans="1:10" x14ac:dyDescent="0.25">
      <c r="A8339">
        <f t="shared" si="1175"/>
        <v>0.83360001051530985</v>
      </c>
      <c r="B8339" s="2">
        <f t="shared" si="1170"/>
        <v>83.360000000005741</v>
      </c>
      <c r="C8339" s="428">
        <f t="shared" si="1176"/>
        <v>83.36</v>
      </c>
      <c r="D8339" s="425">
        <f t="shared" si="1171"/>
        <v>0.83360001051525245</v>
      </c>
      <c r="E8339" s="433">
        <f t="shared" si="1177"/>
        <v>83.36</v>
      </c>
      <c r="F8339" s="430">
        <f t="shared" si="1172"/>
        <v>0.83554501901607547</v>
      </c>
      <c r="G8339" s="439">
        <f t="shared" si="1178"/>
        <v>83.36</v>
      </c>
      <c r="H8339" s="435">
        <f t="shared" si="1173"/>
        <v>0.83554501901607547</v>
      </c>
      <c r="I8339" s="577">
        <f t="shared" si="1178"/>
        <v>83.36</v>
      </c>
      <c r="J8339" s="573">
        <f t="shared" si="1174"/>
        <v>1.1865079616036136</v>
      </c>
    </row>
    <row r="8340" spans="1:10" x14ac:dyDescent="0.25">
      <c r="A8340">
        <f t="shared" si="1175"/>
        <v>0.83370001049937947</v>
      </c>
      <c r="B8340" s="2">
        <f t="shared" si="1170"/>
        <v>83.370000000005746</v>
      </c>
      <c r="C8340" s="428">
        <f t="shared" si="1176"/>
        <v>83.37</v>
      </c>
      <c r="D8340" s="425">
        <f t="shared" si="1171"/>
        <v>0.83370001049932219</v>
      </c>
      <c r="E8340" s="433">
        <f t="shared" si="1177"/>
        <v>83.37</v>
      </c>
      <c r="F8340" s="430">
        <f t="shared" si="1172"/>
        <v>0.83564418929616313</v>
      </c>
      <c r="G8340" s="439">
        <f t="shared" si="1178"/>
        <v>83.37</v>
      </c>
      <c r="H8340" s="435">
        <f t="shared" si="1173"/>
        <v>0.83564418929616313</v>
      </c>
      <c r="I8340" s="577">
        <f t="shared" si="1178"/>
        <v>83.37</v>
      </c>
      <c r="J8340" s="573">
        <f t="shared" si="1174"/>
        <v>1.1865955076401877</v>
      </c>
    </row>
    <row r="8341" spans="1:10" x14ac:dyDescent="0.25">
      <c r="A8341">
        <f t="shared" si="1175"/>
        <v>0.83380001048347407</v>
      </c>
      <c r="B8341" s="2">
        <f t="shared" si="1170"/>
        <v>83.380000000005751</v>
      </c>
      <c r="C8341" s="428">
        <f t="shared" si="1176"/>
        <v>83.38</v>
      </c>
      <c r="D8341" s="425">
        <f t="shared" si="1171"/>
        <v>0.83380001048341656</v>
      </c>
      <c r="E8341" s="433">
        <f t="shared" si="1177"/>
        <v>83.38</v>
      </c>
      <c r="F8341" s="430">
        <f t="shared" si="1172"/>
        <v>0.83574335996151994</v>
      </c>
      <c r="G8341" s="439">
        <f t="shared" si="1178"/>
        <v>83.38</v>
      </c>
      <c r="H8341" s="435">
        <f t="shared" si="1173"/>
        <v>0.83574335996151994</v>
      </c>
      <c r="I8341" s="577">
        <f t="shared" si="1178"/>
        <v>83.38</v>
      </c>
      <c r="J8341" s="573">
        <f t="shared" si="1174"/>
        <v>1.1866830545557203</v>
      </c>
    </row>
    <row r="8342" spans="1:10" x14ac:dyDescent="0.25">
      <c r="A8342">
        <f t="shared" si="1175"/>
        <v>0.83390001046759354</v>
      </c>
      <c r="B8342" s="2">
        <f t="shared" si="1170"/>
        <v>83.390000000005756</v>
      </c>
      <c r="C8342" s="428">
        <f t="shared" si="1176"/>
        <v>83.39</v>
      </c>
      <c r="D8342" s="425">
        <f t="shared" si="1171"/>
        <v>0.83390001046753603</v>
      </c>
      <c r="E8342" s="433">
        <f t="shared" si="1177"/>
        <v>83.39</v>
      </c>
      <c r="F8342" s="430">
        <f t="shared" si="1172"/>
        <v>0.83584253101195505</v>
      </c>
      <c r="G8342" s="439">
        <f t="shared" si="1178"/>
        <v>83.39</v>
      </c>
      <c r="H8342" s="435">
        <f t="shared" si="1173"/>
        <v>0.83584253101195505</v>
      </c>
      <c r="I8342" s="577">
        <f t="shared" si="1178"/>
        <v>83.39</v>
      </c>
      <c r="J8342" s="573">
        <f t="shared" si="1174"/>
        <v>1.1867706023501183</v>
      </c>
    </row>
    <row r="8343" spans="1:10" x14ac:dyDescent="0.25">
      <c r="A8343">
        <f t="shared" si="1175"/>
        <v>0.83400001045173777</v>
      </c>
      <c r="B8343" s="2">
        <f t="shared" si="1170"/>
        <v>83.400000000005761</v>
      </c>
      <c r="C8343" s="428">
        <f t="shared" si="1176"/>
        <v>83.4</v>
      </c>
      <c r="D8343" s="425">
        <f t="shared" si="1171"/>
        <v>0.83400001045168037</v>
      </c>
      <c r="E8343" s="433">
        <f t="shared" si="1177"/>
        <v>83.4</v>
      </c>
      <c r="F8343" s="430">
        <f t="shared" si="1172"/>
        <v>0.8359417024472765</v>
      </c>
      <c r="G8343" s="439">
        <f t="shared" si="1178"/>
        <v>83.4</v>
      </c>
      <c r="H8343" s="435">
        <f t="shared" si="1173"/>
        <v>0.8359417024472765</v>
      </c>
      <c r="I8343" s="577">
        <f t="shared" si="1178"/>
        <v>83.4</v>
      </c>
      <c r="J8343" s="573">
        <f t="shared" si="1174"/>
        <v>1.1868581510232885</v>
      </c>
    </row>
    <row r="8344" spans="1:10" x14ac:dyDescent="0.25">
      <c r="A8344">
        <f t="shared" si="1175"/>
        <v>0.83410001043590698</v>
      </c>
      <c r="B8344" s="2">
        <f t="shared" si="1170"/>
        <v>83.410000000005766</v>
      </c>
      <c r="C8344" s="428">
        <f t="shared" si="1176"/>
        <v>83.41</v>
      </c>
      <c r="D8344" s="425">
        <f t="shared" si="1171"/>
        <v>0.83410001043584925</v>
      </c>
      <c r="E8344" s="433">
        <f t="shared" si="1177"/>
        <v>83.41</v>
      </c>
      <c r="F8344" s="430">
        <f t="shared" si="1172"/>
        <v>0.83604087426729257</v>
      </c>
      <c r="G8344" s="439">
        <f t="shared" si="1178"/>
        <v>83.41</v>
      </c>
      <c r="H8344" s="435">
        <f t="shared" si="1173"/>
        <v>0.83604087426729257</v>
      </c>
      <c r="I8344" s="577">
        <f t="shared" si="1178"/>
        <v>83.41</v>
      </c>
      <c r="J8344" s="573">
        <f t="shared" si="1174"/>
        <v>1.1869457005751385</v>
      </c>
    </row>
    <row r="8345" spans="1:10" x14ac:dyDescent="0.25">
      <c r="A8345">
        <f t="shared" si="1175"/>
        <v>0.83420001042010083</v>
      </c>
      <c r="B8345" s="2">
        <f t="shared" si="1170"/>
        <v>83.420000000005771</v>
      </c>
      <c r="C8345" s="428">
        <f t="shared" si="1176"/>
        <v>83.42</v>
      </c>
      <c r="D8345" s="425">
        <f t="shared" si="1171"/>
        <v>0.8342000104200431</v>
      </c>
      <c r="E8345" s="433">
        <f t="shared" si="1177"/>
        <v>83.42</v>
      </c>
      <c r="F8345" s="430">
        <f t="shared" si="1172"/>
        <v>0.83614004647181261</v>
      </c>
      <c r="G8345" s="439">
        <f t="shared" si="1178"/>
        <v>83.42</v>
      </c>
      <c r="H8345" s="435">
        <f t="shared" si="1173"/>
        <v>0.83614004647181261</v>
      </c>
      <c r="I8345" s="577">
        <f t="shared" si="1178"/>
        <v>83.42</v>
      </c>
      <c r="J8345" s="573">
        <f t="shared" si="1174"/>
        <v>1.1870332510055748</v>
      </c>
    </row>
    <row r="8346" spans="1:10" x14ac:dyDescent="0.25">
      <c r="A8346">
        <f t="shared" si="1175"/>
        <v>0.83430001040431945</v>
      </c>
      <c r="B8346" s="2">
        <f t="shared" si="1170"/>
        <v>83.430000000005776</v>
      </c>
      <c r="C8346" s="428">
        <f t="shared" si="1176"/>
        <v>83.43</v>
      </c>
      <c r="D8346" s="425">
        <f t="shared" si="1171"/>
        <v>0.83430001040426172</v>
      </c>
      <c r="E8346" s="433">
        <f t="shared" si="1177"/>
        <v>83.43</v>
      </c>
      <c r="F8346" s="430">
        <f t="shared" si="1172"/>
        <v>0.83623921906064491</v>
      </c>
      <c r="G8346" s="439">
        <f t="shared" si="1178"/>
        <v>83.43</v>
      </c>
      <c r="H8346" s="435">
        <f t="shared" si="1173"/>
        <v>0.83623921906064491</v>
      </c>
      <c r="I8346" s="577">
        <f t="shared" si="1178"/>
        <v>83.43</v>
      </c>
      <c r="J8346" s="573">
        <f t="shared" si="1174"/>
        <v>1.1871208023145043</v>
      </c>
    </row>
    <row r="8347" spans="1:10" x14ac:dyDescent="0.25">
      <c r="A8347">
        <f t="shared" si="1175"/>
        <v>0.83440001038856271</v>
      </c>
      <c r="B8347" s="2">
        <f t="shared" si="1170"/>
        <v>83.440000000005782</v>
      </c>
      <c r="C8347" s="428">
        <f t="shared" si="1176"/>
        <v>83.44</v>
      </c>
      <c r="D8347" s="425">
        <f t="shared" si="1171"/>
        <v>0.83440001038850475</v>
      </c>
      <c r="E8347" s="433">
        <f t="shared" si="1177"/>
        <v>83.44</v>
      </c>
      <c r="F8347" s="430">
        <f t="shared" si="1172"/>
        <v>0.83633839203359817</v>
      </c>
      <c r="G8347" s="439">
        <f t="shared" si="1178"/>
        <v>83.44</v>
      </c>
      <c r="H8347" s="435">
        <f t="shared" si="1173"/>
        <v>0.83633839203359817</v>
      </c>
      <c r="I8347" s="577">
        <f t="shared" si="1178"/>
        <v>83.44</v>
      </c>
      <c r="J8347" s="573">
        <f t="shared" si="1174"/>
        <v>1.1872083545018346</v>
      </c>
    </row>
    <row r="8348" spans="1:10" x14ac:dyDescent="0.25">
      <c r="A8348">
        <f t="shared" si="1175"/>
        <v>0.83450001037283061</v>
      </c>
      <c r="B8348" s="2">
        <f t="shared" si="1170"/>
        <v>83.450000000005787</v>
      </c>
      <c r="C8348" s="428">
        <f t="shared" si="1176"/>
        <v>83.45</v>
      </c>
      <c r="D8348" s="425">
        <f t="shared" si="1171"/>
        <v>0.83450001037277277</v>
      </c>
      <c r="E8348" s="433">
        <f t="shared" si="1177"/>
        <v>83.45</v>
      </c>
      <c r="F8348" s="430">
        <f t="shared" si="1172"/>
        <v>0.83643756539048186</v>
      </c>
      <c r="G8348" s="439">
        <f t="shared" si="1178"/>
        <v>83.45</v>
      </c>
      <c r="H8348" s="435">
        <f t="shared" si="1173"/>
        <v>0.83643756539048186</v>
      </c>
      <c r="I8348" s="577">
        <f t="shared" si="1178"/>
        <v>83.45</v>
      </c>
      <c r="J8348" s="573">
        <f t="shared" si="1174"/>
        <v>1.1872959075674723</v>
      </c>
    </row>
    <row r="8349" spans="1:10" x14ac:dyDescent="0.25">
      <c r="A8349">
        <f t="shared" si="1175"/>
        <v>0.83460001035712328</v>
      </c>
      <c r="B8349" s="2">
        <f t="shared" si="1170"/>
        <v>83.460000000005792</v>
      </c>
      <c r="C8349" s="428">
        <f t="shared" si="1176"/>
        <v>83.46</v>
      </c>
      <c r="D8349" s="425">
        <f t="shared" si="1171"/>
        <v>0.8346000103570651</v>
      </c>
      <c r="E8349" s="433">
        <f t="shared" si="1177"/>
        <v>83.46</v>
      </c>
      <c r="F8349" s="430">
        <f t="shared" si="1172"/>
        <v>0.8365367391311046</v>
      </c>
      <c r="G8349" s="439">
        <f t="shared" si="1178"/>
        <v>83.46</v>
      </c>
      <c r="H8349" s="435">
        <f t="shared" si="1173"/>
        <v>0.8365367391311046</v>
      </c>
      <c r="I8349" s="577">
        <f t="shared" si="1178"/>
        <v>83.46</v>
      </c>
      <c r="J8349" s="573">
        <f t="shared" si="1174"/>
        <v>1.1873834615113241</v>
      </c>
    </row>
    <row r="8350" spans="1:10" x14ac:dyDescent="0.25">
      <c r="A8350">
        <f t="shared" si="1175"/>
        <v>0.83470001034144026</v>
      </c>
      <c r="B8350" s="2">
        <f t="shared" si="1170"/>
        <v>83.470000000005797</v>
      </c>
      <c r="C8350" s="428">
        <f t="shared" si="1176"/>
        <v>83.47</v>
      </c>
      <c r="D8350" s="425">
        <f t="shared" si="1171"/>
        <v>0.83470001034138219</v>
      </c>
      <c r="E8350" s="433">
        <f t="shared" si="1177"/>
        <v>83.47</v>
      </c>
      <c r="F8350" s="430">
        <f t="shared" si="1172"/>
        <v>0.83663591325527575</v>
      </c>
      <c r="G8350" s="439">
        <f t="shared" si="1178"/>
        <v>83.47</v>
      </c>
      <c r="H8350" s="435">
        <f t="shared" si="1173"/>
        <v>0.83663591325527575</v>
      </c>
      <c r="I8350" s="577">
        <f t="shared" si="1178"/>
        <v>83.47</v>
      </c>
      <c r="J8350" s="573">
        <f t="shared" si="1174"/>
        <v>1.187471016333298</v>
      </c>
    </row>
    <row r="8351" spans="1:10" x14ac:dyDescent="0.25">
      <c r="A8351">
        <f t="shared" si="1175"/>
        <v>0.83480001032578166</v>
      </c>
      <c r="B8351" s="2">
        <f t="shared" si="1170"/>
        <v>83.480000000005802</v>
      </c>
      <c r="C8351" s="428">
        <f t="shared" si="1176"/>
        <v>83.48</v>
      </c>
      <c r="D8351" s="425">
        <f t="shared" si="1171"/>
        <v>0.83480001032572382</v>
      </c>
      <c r="E8351" s="433">
        <f t="shared" si="1177"/>
        <v>83.48</v>
      </c>
      <c r="F8351" s="430">
        <f t="shared" si="1172"/>
        <v>0.8367350877628047</v>
      </c>
      <c r="G8351" s="439">
        <f t="shared" si="1178"/>
        <v>83.48</v>
      </c>
      <c r="H8351" s="435">
        <f t="shared" si="1173"/>
        <v>0.8367350877628047</v>
      </c>
      <c r="I8351" s="577">
        <f t="shared" si="1178"/>
        <v>83.48</v>
      </c>
      <c r="J8351" s="573">
        <f t="shared" si="1174"/>
        <v>1.1875585720333002</v>
      </c>
    </row>
    <row r="8352" spans="1:10" x14ac:dyDescent="0.25">
      <c r="A8352">
        <f t="shared" si="1175"/>
        <v>0.83490001031014793</v>
      </c>
      <c r="B8352" s="2">
        <f t="shared" ref="B8352:B8415" si="1179">B8351+0.01</f>
        <v>83.490000000005807</v>
      </c>
      <c r="C8352" s="428">
        <f t="shared" si="1176"/>
        <v>83.49</v>
      </c>
      <c r="D8352" s="425">
        <f t="shared" si="1171"/>
        <v>0.83490001031008976</v>
      </c>
      <c r="E8352" s="433">
        <f t="shared" si="1177"/>
        <v>83.49</v>
      </c>
      <c r="F8352" s="430">
        <f t="shared" si="1172"/>
        <v>0.83683426265350047</v>
      </c>
      <c r="G8352" s="439">
        <f t="shared" si="1178"/>
        <v>83.49</v>
      </c>
      <c r="H8352" s="435">
        <f t="shared" si="1173"/>
        <v>0.83683426265350047</v>
      </c>
      <c r="I8352" s="577">
        <f t="shared" si="1178"/>
        <v>83.49</v>
      </c>
      <c r="J8352" s="573">
        <f t="shared" si="1174"/>
        <v>1.1876461286112383</v>
      </c>
    </row>
    <row r="8353" spans="1:10" x14ac:dyDescent="0.25">
      <c r="A8353">
        <f t="shared" si="1175"/>
        <v>0.8350000102945383</v>
      </c>
      <c r="B8353" s="2">
        <f t="shared" si="1179"/>
        <v>83.500000000005812</v>
      </c>
      <c r="C8353" s="428">
        <f t="shared" si="1176"/>
        <v>83.5</v>
      </c>
      <c r="D8353" s="425">
        <f t="shared" si="1171"/>
        <v>0.83500001029448023</v>
      </c>
      <c r="E8353" s="433">
        <f t="shared" si="1177"/>
        <v>83.5</v>
      </c>
      <c r="F8353" s="430">
        <f t="shared" si="1172"/>
        <v>0.83693343792717267</v>
      </c>
      <c r="G8353" s="439">
        <f t="shared" si="1178"/>
        <v>83.5</v>
      </c>
      <c r="H8353" s="435">
        <f t="shared" si="1173"/>
        <v>0.83693343792717267</v>
      </c>
      <c r="I8353" s="577">
        <f t="shared" si="1178"/>
        <v>83.5</v>
      </c>
      <c r="J8353" s="573">
        <f t="shared" si="1174"/>
        <v>1.1877336860670191</v>
      </c>
    </row>
    <row r="8354" spans="1:10" x14ac:dyDescent="0.25">
      <c r="A8354">
        <f t="shared" si="1175"/>
        <v>0.8351000102789532</v>
      </c>
      <c r="B8354" s="2">
        <f t="shared" si="1179"/>
        <v>83.510000000005817</v>
      </c>
      <c r="C8354" s="428">
        <f t="shared" si="1176"/>
        <v>83.51</v>
      </c>
      <c r="D8354" s="425">
        <f t="shared" si="1171"/>
        <v>0.83510001027889513</v>
      </c>
      <c r="E8354" s="433">
        <f t="shared" si="1177"/>
        <v>83.51</v>
      </c>
      <c r="F8354" s="430">
        <f t="shared" si="1172"/>
        <v>0.83703261358363112</v>
      </c>
      <c r="G8354" s="439">
        <f t="shared" si="1178"/>
        <v>83.51</v>
      </c>
      <c r="H8354" s="435">
        <f t="shared" si="1173"/>
        <v>0.83703261358363112</v>
      </c>
      <c r="I8354" s="577">
        <f t="shared" si="1178"/>
        <v>83.51</v>
      </c>
      <c r="J8354" s="573">
        <f t="shared" si="1174"/>
        <v>1.1878212444005503</v>
      </c>
    </row>
    <row r="8355" spans="1:10" x14ac:dyDescent="0.25">
      <c r="A8355">
        <f t="shared" si="1175"/>
        <v>0.83520001026339263</v>
      </c>
      <c r="B8355" s="2">
        <f t="shared" si="1179"/>
        <v>83.520000000005822</v>
      </c>
      <c r="C8355" s="428">
        <f t="shared" si="1176"/>
        <v>83.52</v>
      </c>
      <c r="D8355" s="425">
        <f t="shared" si="1171"/>
        <v>0.83520001026333412</v>
      </c>
      <c r="E8355" s="433">
        <f t="shared" si="1177"/>
        <v>83.52</v>
      </c>
      <c r="F8355" s="430">
        <f t="shared" si="1172"/>
        <v>0.83713178962268497</v>
      </c>
      <c r="G8355" s="439">
        <f t="shared" si="1178"/>
        <v>83.52</v>
      </c>
      <c r="H8355" s="435">
        <f t="shared" si="1173"/>
        <v>0.83713178962268497</v>
      </c>
      <c r="I8355" s="577">
        <f t="shared" si="1178"/>
        <v>83.52</v>
      </c>
      <c r="J8355" s="573">
        <f t="shared" si="1174"/>
        <v>1.1879088036117385</v>
      </c>
    </row>
    <row r="8356" spans="1:10" x14ac:dyDescent="0.25">
      <c r="A8356">
        <f t="shared" si="1175"/>
        <v>0.83530001024785605</v>
      </c>
      <c r="B8356" s="2">
        <f t="shared" si="1179"/>
        <v>83.530000000005828</v>
      </c>
      <c r="C8356" s="428">
        <f t="shared" si="1176"/>
        <v>83.53</v>
      </c>
      <c r="D8356" s="425">
        <f t="shared" si="1171"/>
        <v>0.83530001024779787</v>
      </c>
      <c r="E8356" s="433">
        <f t="shared" si="1177"/>
        <v>83.53</v>
      </c>
      <c r="F8356" s="430">
        <f t="shared" si="1172"/>
        <v>0.83723096604414426</v>
      </c>
      <c r="G8356" s="439">
        <f t="shared" si="1178"/>
        <v>83.53</v>
      </c>
      <c r="H8356" s="435">
        <f t="shared" si="1173"/>
        <v>0.83723096604414426</v>
      </c>
      <c r="I8356" s="577">
        <f t="shared" si="1178"/>
        <v>83.53</v>
      </c>
      <c r="J8356" s="573">
        <f t="shared" si="1174"/>
        <v>1.18799636370049</v>
      </c>
    </row>
    <row r="8357" spans="1:10" x14ac:dyDescent="0.25">
      <c r="A8357">
        <f t="shared" si="1175"/>
        <v>0.835400010232344</v>
      </c>
      <c r="B8357" s="2">
        <f t="shared" si="1179"/>
        <v>83.540000000005833</v>
      </c>
      <c r="C8357" s="428">
        <f t="shared" si="1176"/>
        <v>83.54</v>
      </c>
      <c r="D8357" s="425">
        <f t="shared" si="1171"/>
        <v>0.83540001023228583</v>
      </c>
      <c r="E8357" s="433">
        <f t="shared" si="1177"/>
        <v>83.54</v>
      </c>
      <c r="F8357" s="430">
        <f t="shared" si="1172"/>
        <v>0.83733014284781893</v>
      </c>
      <c r="G8357" s="439">
        <f t="shared" si="1178"/>
        <v>83.54</v>
      </c>
      <c r="H8357" s="435">
        <f t="shared" si="1173"/>
        <v>0.83733014284781893</v>
      </c>
      <c r="I8357" s="577">
        <f t="shared" si="1178"/>
        <v>83.54</v>
      </c>
      <c r="J8357" s="573">
        <f t="shared" si="1174"/>
        <v>1.1880839246667139</v>
      </c>
    </row>
    <row r="8358" spans="1:10" x14ac:dyDescent="0.25">
      <c r="A8358">
        <f t="shared" si="1175"/>
        <v>0.83550001021685605</v>
      </c>
      <c r="B8358" s="2">
        <f t="shared" si="1179"/>
        <v>83.550000000005838</v>
      </c>
      <c r="C8358" s="428">
        <f t="shared" si="1176"/>
        <v>83.55</v>
      </c>
      <c r="D8358" s="425">
        <f t="shared" si="1171"/>
        <v>0.83550001021679765</v>
      </c>
      <c r="E8358" s="433">
        <f t="shared" si="1177"/>
        <v>83.55</v>
      </c>
      <c r="F8358" s="430">
        <f t="shared" si="1172"/>
        <v>0.83742932003351866</v>
      </c>
      <c r="G8358" s="439">
        <f t="shared" si="1178"/>
        <v>83.55</v>
      </c>
      <c r="H8358" s="435">
        <f t="shared" si="1173"/>
        <v>0.83742932003351866</v>
      </c>
      <c r="I8358" s="577">
        <f t="shared" si="1178"/>
        <v>83.55</v>
      </c>
      <c r="J8358" s="573">
        <f t="shared" si="1174"/>
        <v>1.1881714865103155</v>
      </c>
    </row>
    <row r="8359" spans="1:10" x14ac:dyDescent="0.25">
      <c r="A8359">
        <f t="shared" si="1175"/>
        <v>0.8356000102013923</v>
      </c>
      <c r="B8359" s="2">
        <f t="shared" si="1179"/>
        <v>83.560000000005843</v>
      </c>
      <c r="C8359" s="428">
        <f t="shared" si="1176"/>
        <v>83.56</v>
      </c>
      <c r="D8359" s="425">
        <f t="shared" si="1171"/>
        <v>0.83560001020133401</v>
      </c>
      <c r="E8359" s="433">
        <f t="shared" si="1177"/>
        <v>83.56</v>
      </c>
      <c r="F8359" s="430">
        <f t="shared" si="1172"/>
        <v>0.83752849760105375</v>
      </c>
      <c r="G8359" s="439">
        <f t="shared" si="1178"/>
        <v>83.56</v>
      </c>
      <c r="H8359" s="435">
        <f t="shared" si="1173"/>
        <v>0.83752849760105375</v>
      </c>
      <c r="I8359" s="577">
        <f t="shared" si="1178"/>
        <v>83.56</v>
      </c>
      <c r="J8359" s="573">
        <f t="shared" si="1174"/>
        <v>1.1882590492312033</v>
      </c>
    </row>
    <row r="8360" spans="1:10" x14ac:dyDescent="0.25">
      <c r="A8360">
        <f t="shared" si="1175"/>
        <v>0.83570001018595297</v>
      </c>
      <c r="B8360" s="2">
        <f t="shared" si="1179"/>
        <v>83.570000000005848</v>
      </c>
      <c r="C8360" s="428">
        <f t="shared" si="1176"/>
        <v>83.57</v>
      </c>
      <c r="D8360" s="425">
        <f t="shared" si="1171"/>
        <v>0.83570001018589435</v>
      </c>
      <c r="E8360" s="433">
        <f t="shared" si="1177"/>
        <v>83.57</v>
      </c>
      <c r="F8360" s="430">
        <f t="shared" si="1172"/>
        <v>0.83762767555023432</v>
      </c>
      <c r="G8360" s="439">
        <f t="shared" si="1178"/>
        <v>83.57</v>
      </c>
      <c r="H8360" s="435">
        <f t="shared" si="1173"/>
        <v>0.83762767555023432</v>
      </c>
      <c r="I8360" s="577">
        <f t="shared" si="1178"/>
        <v>83.57</v>
      </c>
      <c r="J8360" s="573">
        <f t="shared" si="1174"/>
        <v>1.1883466128292837</v>
      </c>
    </row>
    <row r="8361" spans="1:10" x14ac:dyDescent="0.25">
      <c r="A8361">
        <f t="shared" si="1175"/>
        <v>0.83580001017053751</v>
      </c>
      <c r="B8361" s="2">
        <f t="shared" si="1179"/>
        <v>83.580000000005853</v>
      </c>
      <c r="C8361" s="428">
        <f t="shared" si="1176"/>
        <v>83.58</v>
      </c>
      <c r="D8361" s="425">
        <f t="shared" si="1171"/>
        <v>0.835800010170479</v>
      </c>
      <c r="E8361" s="433">
        <f t="shared" si="1177"/>
        <v>83.58</v>
      </c>
      <c r="F8361" s="430">
        <f t="shared" si="1172"/>
        <v>0.83772685388087054</v>
      </c>
      <c r="G8361" s="439">
        <f t="shared" si="1178"/>
        <v>83.58</v>
      </c>
      <c r="H8361" s="435">
        <f t="shared" si="1173"/>
        <v>0.83772685388087054</v>
      </c>
      <c r="I8361" s="577">
        <f t="shared" si="1178"/>
        <v>83.58</v>
      </c>
      <c r="J8361" s="573">
        <f t="shared" si="1174"/>
        <v>1.1884341773044644</v>
      </c>
    </row>
    <row r="8362" spans="1:10" x14ac:dyDescent="0.25">
      <c r="A8362">
        <f t="shared" si="1175"/>
        <v>0.83590001015514614</v>
      </c>
      <c r="B8362" s="2">
        <f t="shared" si="1179"/>
        <v>83.590000000005858</v>
      </c>
      <c r="C8362" s="428">
        <f t="shared" si="1176"/>
        <v>83.59</v>
      </c>
      <c r="D8362" s="425">
        <f t="shared" si="1171"/>
        <v>0.83590001015508775</v>
      </c>
      <c r="E8362" s="433">
        <f t="shared" si="1177"/>
        <v>83.59</v>
      </c>
      <c r="F8362" s="430">
        <f t="shared" si="1172"/>
        <v>0.83782603259277288</v>
      </c>
      <c r="G8362" s="439">
        <f t="shared" si="1178"/>
        <v>83.59</v>
      </c>
      <c r="H8362" s="435">
        <f t="shared" si="1173"/>
        <v>0.83782603259277288</v>
      </c>
      <c r="I8362" s="577">
        <f t="shared" si="1178"/>
        <v>83.59</v>
      </c>
      <c r="J8362" s="573">
        <f t="shared" si="1174"/>
        <v>1.1885217426566523</v>
      </c>
    </row>
    <row r="8363" spans="1:10" x14ac:dyDescent="0.25">
      <c r="A8363">
        <f t="shared" si="1175"/>
        <v>0.83600001013977898</v>
      </c>
      <c r="B8363" s="2">
        <f t="shared" si="1179"/>
        <v>83.600000000005863</v>
      </c>
      <c r="C8363" s="428">
        <f t="shared" si="1176"/>
        <v>83.6</v>
      </c>
      <c r="D8363" s="425">
        <f t="shared" si="1171"/>
        <v>0.83600001013972014</v>
      </c>
      <c r="E8363" s="433">
        <f t="shared" si="1177"/>
        <v>83.6</v>
      </c>
      <c r="F8363" s="430">
        <f t="shared" si="1172"/>
        <v>0.8379252116857514</v>
      </c>
      <c r="G8363" s="439">
        <f t="shared" si="1178"/>
        <v>83.6</v>
      </c>
      <c r="H8363" s="435">
        <f t="shared" si="1173"/>
        <v>0.8379252116857514</v>
      </c>
      <c r="I8363" s="577">
        <f t="shared" si="1178"/>
        <v>83.6</v>
      </c>
      <c r="J8363" s="573">
        <f t="shared" si="1174"/>
        <v>1.1886093088857543</v>
      </c>
    </row>
    <row r="8364" spans="1:10" x14ac:dyDescent="0.25">
      <c r="A8364">
        <f t="shared" si="1175"/>
        <v>0.8361000101244358</v>
      </c>
      <c r="B8364" s="2">
        <f t="shared" si="1179"/>
        <v>83.610000000005869</v>
      </c>
      <c r="C8364" s="428">
        <f t="shared" si="1176"/>
        <v>83.61</v>
      </c>
      <c r="D8364" s="425">
        <f t="shared" si="1171"/>
        <v>0.83610001012437707</v>
      </c>
      <c r="E8364" s="433">
        <f t="shared" si="1177"/>
        <v>83.61</v>
      </c>
      <c r="F8364" s="430">
        <f t="shared" si="1172"/>
        <v>0.83802439115961735</v>
      </c>
      <c r="G8364" s="439">
        <f t="shared" si="1178"/>
        <v>83.61</v>
      </c>
      <c r="H8364" s="435">
        <f t="shared" si="1173"/>
        <v>0.83802439115961735</v>
      </c>
      <c r="I8364" s="577">
        <f t="shared" si="1178"/>
        <v>83.61</v>
      </c>
      <c r="J8364" s="573">
        <f t="shared" si="1174"/>
        <v>1.1886968759916785</v>
      </c>
    </row>
    <row r="8365" spans="1:10" x14ac:dyDescent="0.25">
      <c r="A8365">
        <f t="shared" si="1175"/>
        <v>0.8362000101091166</v>
      </c>
      <c r="B8365" s="2">
        <f t="shared" si="1179"/>
        <v>83.620000000005874</v>
      </c>
      <c r="C8365" s="428">
        <f t="shared" si="1176"/>
        <v>83.62</v>
      </c>
      <c r="D8365" s="425">
        <f t="shared" si="1171"/>
        <v>0.83620001010905787</v>
      </c>
      <c r="E8365" s="433">
        <f t="shared" si="1177"/>
        <v>83.62</v>
      </c>
      <c r="F8365" s="430">
        <f t="shared" si="1172"/>
        <v>0.83812357101418089</v>
      </c>
      <c r="G8365" s="439">
        <f t="shared" si="1178"/>
        <v>83.62</v>
      </c>
      <c r="H8365" s="435">
        <f t="shared" si="1173"/>
        <v>0.83812357101418089</v>
      </c>
      <c r="I8365" s="577">
        <f t="shared" si="1178"/>
        <v>83.62</v>
      </c>
      <c r="J8365" s="573">
        <f t="shared" si="1174"/>
        <v>1.1887844439743318</v>
      </c>
    </row>
    <row r="8366" spans="1:10" x14ac:dyDescent="0.25">
      <c r="A8366">
        <f t="shared" si="1175"/>
        <v>0.83630001009382104</v>
      </c>
      <c r="B8366" s="2">
        <f t="shared" si="1179"/>
        <v>83.630000000005879</v>
      </c>
      <c r="C8366" s="428">
        <f t="shared" si="1176"/>
        <v>83.63</v>
      </c>
      <c r="D8366" s="425">
        <f t="shared" si="1171"/>
        <v>0.8363000100937622</v>
      </c>
      <c r="E8366" s="433">
        <f t="shared" si="1177"/>
        <v>83.63</v>
      </c>
      <c r="F8366" s="430">
        <f t="shared" si="1172"/>
        <v>0.83822275124925283</v>
      </c>
      <c r="G8366" s="439">
        <f t="shared" si="1178"/>
        <v>83.63</v>
      </c>
      <c r="H8366" s="435">
        <f t="shared" si="1173"/>
        <v>0.83822275124925283</v>
      </c>
      <c r="I8366" s="577">
        <f t="shared" si="1178"/>
        <v>83.63</v>
      </c>
      <c r="J8366" s="573">
        <f t="shared" si="1174"/>
        <v>1.1888720128336212</v>
      </c>
    </row>
    <row r="8367" spans="1:10" x14ac:dyDescent="0.25">
      <c r="A8367">
        <f t="shared" si="1175"/>
        <v>0.8364000100785498</v>
      </c>
      <c r="B8367" s="2">
        <f t="shared" si="1179"/>
        <v>83.640000000005884</v>
      </c>
      <c r="C8367" s="428">
        <f t="shared" si="1176"/>
        <v>83.64</v>
      </c>
      <c r="D8367" s="425">
        <f t="shared" si="1171"/>
        <v>0.83640001007849085</v>
      </c>
      <c r="E8367" s="433">
        <f t="shared" si="1177"/>
        <v>83.64</v>
      </c>
      <c r="F8367" s="430">
        <f t="shared" si="1172"/>
        <v>0.8383219318646441</v>
      </c>
      <c r="G8367" s="439">
        <f t="shared" si="1178"/>
        <v>83.64</v>
      </c>
      <c r="H8367" s="435">
        <f t="shared" si="1173"/>
        <v>0.8383219318646441</v>
      </c>
      <c r="I8367" s="577">
        <f t="shared" si="1178"/>
        <v>83.64</v>
      </c>
      <c r="J8367" s="573">
        <f t="shared" si="1174"/>
        <v>1.1889595825694543</v>
      </c>
    </row>
    <row r="8368" spans="1:10" x14ac:dyDescent="0.25">
      <c r="A8368">
        <f t="shared" si="1175"/>
        <v>0.8365000100633021</v>
      </c>
      <c r="B8368" s="2">
        <f t="shared" si="1179"/>
        <v>83.650000000005889</v>
      </c>
      <c r="C8368" s="428">
        <f t="shared" si="1176"/>
        <v>83.65</v>
      </c>
      <c r="D8368" s="425">
        <f t="shared" si="1171"/>
        <v>0.83650001006324337</v>
      </c>
      <c r="E8368" s="433">
        <f t="shared" si="1177"/>
        <v>83.65</v>
      </c>
      <c r="F8368" s="430">
        <f t="shared" si="1172"/>
        <v>0.83842111286016552</v>
      </c>
      <c r="G8368" s="439">
        <f t="shared" si="1178"/>
        <v>83.65</v>
      </c>
      <c r="H8368" s="435">
        <f t="shared" si="1173"/>
        <v>0.83842111286016552</v>
      </c>
      <c r="I8368" s="577">
        <f t="shared" si="1178"/>
        <v>83.65</v>
      </c>
      <c r="J8368" s="573">
        <f t="shared" si="1174"/>
        <v>1.1890471531817384</v>
      </c>
    </row>
    <row r="8369" spans="1:10" x14ac:dyDescent="0.25">
      <c r="A8369">
        <f t="shared" si="1175"/>
        <v>0.83660001004807827</v>
      </c>
      <c r="B8369" s="2">
        <f t="shared" si="1179"/>
        <v>83.660000000005894</v>
      </c>
      <c r="C8369" s="428">
        <f t="shared" si="1176"/>
        <v>83.66</v>
      </c>
      <c r="D8369" s="425">
        <f t="shared" si="1171"/>
        <v>0.83660001004801943</v>
      </c>
      <c r="E8369" s="433">
        <f t="shared" si="1177"/>
        <v>83.66</v>
      </c>
      <c r="F8369" s="430">
        <f t="shared" si="1172"/>
        <v>0.83852029423562846</v>
      </c>
      <c r="G8369" s="439">
        <f t="shared" si="1178"/>
        <v>83.66</v>
      </c>
      <c r="H8369" s="435">
        <f t="shared" si="1173"/>
        <v>0.83852029423562846</v>
      </c>
      <c r="I8369" s="577">
        <f t="shared" si="1178"/>
        <v>83.66</v>
      </c>
      <c r="J8369" s="573">
        <f t="shared" si="1174"/>
        <v>1.1891347246703801</v>
      </c>
    </row>
    <row r="8370" spans="1:10" x14ac:dyDescent="0.25">
      <c r="A8370">
        <f t="shared" si="1175"/>
        <v>0.83670001003287842</v>
      </c>
      <c r="B8370" s="2">
        <f t="shared" si="1179"/>
        <v>83.670000000005899</v>
      </c>
      <c r="C8370" s="428">
        <f t="shared" si="1176"/>
        <v>83.67</v>
      </c>
      <c r="D8370" s="425">
        <f t="shared" si="1171"/>
        <v>0.83670001003281946</v>
      </c>
      <c r="E8370" s="433">
        <f t="shared" si="1177"/>
        <v>83.67</v>
      </c>
      <c r="F8370" s="430">
        <f t="shared" si="1172"/>
        <v>0.83861947599084363</v>
      </c>
      <c r="G8370" s="439">
        <f t="shared" si="1178"/>
        <v>83.67</v>
      </c>
      <c r="H8370" s="435">
        <f t="shared" si="1173"/>
        <v>0.83861947599084363</v>
      </c>
      <c r="I8370" s="577">
        <f t="shared" si="1178"/>
        <v>83.67</v>
      </c>
      <c r="J8370" s="573">
        <f t="shared" si="1174"/>
        <v>1.1892222970352877</v>
      </c>
    </row>
    <row r="8371" spans="1:10" x14ac:dyDescent="0.25">
      <c r="A8371">
        <f t="shared" si="1175"/>
        <v>0.8368000100177021</v>
      </c>
      <c r="B8371" s="2">
        <f t="shared" si="1179"/>
        <v>83.680000000005904</v>
      </c>
      <c r="C8371" s="428">
        <f t="shared" si="1176"/>
        <v>83.68</v>
      </c>
      <c r="D8371" s="425">
        <f t="shared" si="1171"/>
        <v>0.83680001001764315</v>
      </c>
      <c r="E8371" s="433">
        <f t="shared" si="1177"/>
        <v>83.68</v>
      </c>
      <c r="F8371" s="430">
        <f t="shared" si="1172"/>
        <v>0.83871865812562252</v>
      </c>
      <c r="G8371" s="439">
        <f t="shared" si="1178"/>
        <v>83.68</v>
      </c>
      <c r="H8371" s="435">
        <f t="shared" si="1173"/>
        <v>0.83871865812562252</v>
      </c>
      <c r="I8371" s="577">
        <f t="shared" si="1178"/>
        <v>83.68</v>
      </c>
      <c r="J8371" s="573">
        <f t="shared" si="1174"/>
        <v>1.1893098702763678</v>
      </c>
    </row>
    <row r="8372" spans="1:10" x14ac:dyDescent="0.25">
      <c r="A8372">
        <f t="shared" si="1175"/>
        <v>0.83690001000254954</v>
      </c>
      <c r="B8372" s="2">
        <f t="shared" si="1179"/>
        <v>83.690000000005909</v>
      </c>
      <c r="C8372" s="428">
        <f t="shared" si="1176"/>
        <v>83.69</v>
      </c>
      <c r="D8372" s="425">
        <f t="shared" si="1171"/>
        <v>0.83690001000249048</v>
      </c>
      <c r="E8372" s="433">
        <f t="shared" si="1177"/>
        <v>83.69</v>
      </c>
      <c r="F8372" s="430">
        <f t="shared" si="1172"/>
        <v>0.83881784063977627</v>
      </c>
      <c r="G8372" s="439">
        <f t="shared" si="1178"/>
        <v>83.69</v>
      </c>
      <c r="H8372" s="435">
        <f t="shared" si="1173"/>
        <v>0.83881784063977627</v>
      </c>
      <c r="I8372" s="577">
        <f t="shared" si="1178"/>
        <v>83.69</v>
      </c>
      <c r="J8372" s="573">
        <f t="shared" si="1174"/>
        <v>1.1893974443935282</v>
      </c>
    </row>
    <row r="8373" spans="1:10" x14ac:dyDescent="0.25">
      <c r="A8373">
        <f t="shared" si="1175"/>
        <v>0.83700000998742075</v>
      </c>
      <c r="B8373" s="2">
        <f t="shared" si="1179"/>
        <v>83.700000000005915</v>
      </c>
      <c r="C8373" s="428">
        <f t="shared" si="1176"/>
        <v>83.7</v>
      </c>
      <c r="D8373" s="425">
        <f t="shared" si="1171"/>
        <v>0.83700000998736168</v>
      </c>
      <c r="E8373" s="433">
        <f t="shared" si="1177"/>
        <v>83.7</v>
      </c>
      <c r="F8373" s="430">
        <f t="shared" si="1172"/>
        <v>0.83891702353311681</v>
      </c>
      <c r="G8373" s="439">
        <f t="shared" si="1178"/>
        <v>83.7</v>
      </c>
      <c r="H8373" s="435">
        <f t="shared" si="1173"/>
        <v>0.83891702353311681</v>
      </c>
      <c r="I8373" s="577">
        <f t="shared" si="1178"/>
        <v>83.7</v>
      </c>
      <c r="J8373" s="573">
        <f t="shared" si="1174"/>
        <v>1.1894850193866759</v>
      </c>
    </row>
    <row r="8374" spans="1:10" x14ac:dyDescent="0.25">
      <c r="A8374">
        <f t="shared" si="1175"/>
        <v>0.8371000099723156</v>
      </c>
      <c r="B8374" s="2">
        <f t="shared" si="1179"/>
        <v>83.71000000000592</v>
      </c>
      <c r="C8374" s="428">
        <f t="shared" si="1176"/>
        <v>83.71</v>
      </c>
      <c r="D8374" s="425">
        <f t="shared" si="1171"/>
        <v>0.83710000997225631</v>
      </c>
      <c r="E8374" s="433">
        <f t="shared" si="1177"/>
        <v>83.71</v>
      </c>
      <c r="F8374" s="430">
        <f t="shared" si="1172"/>
        <v>0.83901620680545508</v>
      </c>
      <c r="G8374" s="439">
        <f t="shared" si="1178"/>
        <v>83.71</v>
      </c>
      <c r="H8374" s="435">
        <f t="shared" si="1173"/>
        <v>0.83901620680545508</v>
      </c>
      <c r="I8374" s="577">
        <f t="shared" si="1178"/>
        <v>83.71</v>
      </c>
      <c r="J8374" s="573">
        <f t="shared" si="1174"/>
        <v>1.189572595255719</v>
      </c>
    </row>
    <row r="8375" spans="1:10" x14ac:dyDescent="0.25">
      <c r="A8375">
        <f t="shared" si="1175"/>
        <v>0.83720000995723387</v>
      </c>
      <c r="B8375" s="2">
        <f t="shared" si="1179"/>
        <v>83.720000000005925</v>
      </c>
      <c r="C8375" s="428">
        <f t="shared" si="1176"/>
        <v>83.72</v>
      </c>
      <c r="D8375" s="425">
        <f t="shared" si="1171"/>
        <v>0.83720000995717458</v>
      </c>
      <c r="E8375" s="433">
        <f t="shared" si="1177"/>
        <v>83.72</v>
      </c>
      <c r="F8375" s="430">
        <f t="shared" si="1172"/>
        <v>0.83911539045660322</v>
      </c>
      <c r="G8375" s="439">
        <f t="shared" si="1178"/>
        <v>83.72</v>
      </c>
      <c r="H8375" s="435">
        <f t="shared" si="1173"/>
        <v>0.83911539045660322</v>
      </c>
      <c r="I8375" s="577">
        <f t="shared" si="1178"/>
        <v>83.72</v>
      </c>
      <c r="J8375" s="573">
        <f t="shared" si="1174"/>
        <v>1.1896601720005637</v>
      </c>
    </row>
    <row r="8376" spans="1:10" x14ac:dyDescent="0.25">
      <c r="A8376">
        <f t="shared" si="1175"/>
        <v>0.83730000994217579</v>
      </c>
      <c r="B8376" s="2">
        <f t="shared" si="1179"/>
        <v>83.73000000000593</v>
      </c>
      <c r="C8376" s="428">
        <f t="shared" si="1176"/>
        <v>83.73</v>
      </c>
      <c r="D8376" s="425">
        <f t="shared" si="1171"/>
        <v>0.83730000994211662</v>
      </c>
      <c r="E8376" s="433">
        <f t="shared" si="1177"/>
        <v>83.73</v>
      </c>
      <c r="F8376" s="430">
        <f t="shared" si="1172"/>
        <v>0.8392145744863726</v>
      </c>
      <c r="G8376" s="439">
        <f t="shared" si="1178"/>
        <v>83.73</v>
      </c>
      <c r="H8376" s="435">
        <f t="shared" si="1173"/>
        <v>0.8392145744863726</v>
      </c>
      <c r="I8376" s="577">
        <f t="shared" si="1178"/>
        <v>83.73</v>
      </c>
      <c r="J8376" s="573">
        <f t="shared" si="1174"/>
        <v>1.1897477496211186</v>
      </c>
    </row>
    <row r="8377" spans="1:10" x14ac:dyDescent="0.25">
      <c r="A8377">
        <f t="shared" si="1175"/>
        <v>0.83740000992714125</v>
      </c>
      <c r="B8377" s="2">
        <f t="shared" si="1179"/>
        <v>83.740000000005935</v>
      </c>
      <c r="C8377" s="428">
        <f t="shared" si="1176"/>
        <v>83.74</v>
      </c>
      <c r="D8377" s="425">
        <f t="shared" si="1171"/>
        <v>0.83740000992708175</v>
      </c>
      <c r="E8377" s="433">
        <f t="shared" si="1177"/>
        <v>83.74</v>
      </c>
      <c r="F8377" s="430">
        <f t="shared" si="1172"/>
        <v>0.83931375889457527</v>
      </c>
      <c r="G8377" s="439">
        <f t="shared" si="1178"/>
        <v>83.74</v>
      </c>
      <c r="H8377" s="435">
        <f t="shared" si="1173"/>
        <v>0.83931375889457527</v>
      </c>
      <c r="I8377" s="577">
        <f t="shared" si="1178"/>
        <v>83.74</v>
      </c>
      <c r="J8377" s="573">
        <f t="shared" si="1174"/>
        <v>1.1898353281172902</v>
      </c>
    </row>
    <row r="8378" spans="1:10" x14ac:dyDescent="0.25">
      <c r="A8378">
        <f t="shared" si="1175"/>
        <v>0.83750000991213003</v>
      </c>
      <c r="B8378" s="2">
        <f t="shared" si="1179"/>
        <v>83.75000000000594</v>
      </c>
      <c r="C8378" s="428">
        <f t="shared" si="1176"/>
        <v>83.75</v>
      </c>
      <c r="D8378" s="425">
        <f t="shared" si="1171"/>
        <v>0.83750000991207063</v>
      </c>
      <c r="E8378" s="433">
        <f t="shared" si="1177"/>
        <v>83.75</v>
      </c>
      <c r="F8378" s="430">
        <f t="shared" si="1172"/>
        <v>0.83941294368102326</v>
      </c>
      <c r="G8378" s="439">
        <f t="shared" si="1178"/>
        <v>83.75</v>
      </c>
      <c r="H8378" s="435">
        <f t="shared" si="1173"/>
        <v>0.83941294368102326</v>
      </c>
      <c r="I8378" s="577">
        <f t="shared" si="1178"/>
        <v>83.75</v>
      </c>
      <c r="J8378" s="573">
        <f t="shared" si="1174"/>
        <v>1.189922907488987</v>
      </c>
    </row>
    <row r="8379" spans="1:10" x14ac:dyDescent="0.25">
      <c r="A8379">
        <f t="shared" si="1175"/>
        <v>0.83760000989714245</v>
      </c>
      <c r="B8379" s="2">
        <f t="shared" si="1179"/>
        <v>83.760000000005945</v>
      </c>
      <c r="C8379" s="428">
        <f t="shared" si="1176"/>
        <v>83.76</v>
      </c>
      <c r="D8379" s="425">
        <f t="shared" si="1171"/>
        <v>0.83760000989708305</v>
      </c>
      <c r="E8379" s="433">
        <f t="shared" si="1177"/>
        <v>83.76</v>
      </c>
      <c r="F8379" s="430">
        <f t="shared" si="1172"/>
        <v>0.8395121288455285</v>
      </c>
      <c r="G8379" s="439">
        <f t="shared" si="1178"/>
        <v>83.76</v>
      </c>
      <c r="H8379" s="435">
        <f t="shared" si="1173"/>
        <v>0.8395121288455285</v>
      </c>
      <c r="I8379" s="577">
        <f t="shared" si="1178"/>
        <v>83.76</v>
      </c>
      <c r="J8379" s="573">
        <f t="shared" si="1174"/>
        <v>1.1900104877361151</v>
      </c>
    </row>
    <row r="8380" spans="1:10" x14ac:dyDescent="0.25">
      <c r="A8380">
        <f t="shared" si="1175"/>
        <v>0.83770000988217808</v>
      </c>
      <c r="B8380" s="2">
        <f t="shared" si="1179"/>
        <v>83.77000000000595</v>
      </c>
      <c r="C8380" s="428">
        <f t="shared" si="1176"/>
        <v>83.77</v>
      </c>
      <c r="D8380" s="425">
        <f t="shared" si="1171"/>
        <v>0.83770000988211846</v>
      </c>
      <c r="E8380" s="433">
        <f t="shared" si="1177"/>
        <v>83.77</v>
      </c>
      <c r="F8380" s="430">
        <f t="shared" si="1172"/>
        <v>0.8396113143879026</v>
      </c>
      <c r="G8380" s="439">
        <f t="shared" si="1178"/>
        <v>83.77</v>
      </c>
      <c r="H8380" s="435">
        <f t="shared" si="1173"/>
        <v>0.8396113143879026</v>
      </c>
      <c r="I8380" s="577">
        <f t="shared" si="1178"/>
        <v>83.77</v>
      </c>
      <c r="J8380" s="573">
        <f t="shared" si="1174"/>
        <v>1.1900980688585825</v>
      </c>
    </row>
    <row r="8381" spans="1:10" x14ac:dyDescent="0.25">
      <c r="A8381">
        <f t="shared" si="1175"/>
        <v>0.83780000986723735</v>
      </c>
      <c r="B8381" s="2">
        <f t="shared" si="1179"/>
        <v>83.780000000005955</v>
      </c>
      <c r="C8381" s="428">
        <f t="shared" si="1176"/>
        <v>83.78</v>
      </c>
      <c r="D8381" s="425">
        <f t="shared" si="1171"/>
        <v>0.83780000986717762</v>
      </c>
      <c r="E8381" s="433">
        <f t="shared" si="1177"/>
        <v>83.78</v>
      </c>
      <c r="F8381" s="430">
        <f t="shared" si="1172"/>
        <v>0.83971050030795868</v>
      </c>
      <c r="G8381" s="439">
        <f t="shared" si="1178"/>
        <v>83.78</v>
      </c>
      <c r="H8381" s="435">
        <f t="shared" si="1173"/>
        <v>0.83971050030795868</v>
      </c>
      <c r="I8381" s="577">
        <f t="shared" si="1178"/>
        <v>83.78</v>
      </c>
      <c r="J8381" s="573">
        <f t="shared" si="1174"/>
        <v>1.1901856508562969</v>
      </c>
    </row>
    <row r="8382" spans="1:10" x14ac:dyDescent="0.25">
      <c r="A8382">
        <f t="shared" si="1175"/>
        <v>0.83790000985231949</v>
      </c>
      <c r="B8382" s="2">
        <f t="shared" si="1179"/>
        <v>83.790000000005961</v>
      </c>
      <c r="C8382" s="428">
        <f t="shared" si="1176"/>
        <v>83.79</v>
      </c>
      <c r="D8382" s="425">
        <f t="shared" si="1171"/>
        <v>0.83790000985225999</v>
      </c>
      <c r="E8382" s="433">
        <f t="shared" si="1177"/>
        <v>83.79</v>
      </c>
      <c r="F8382" s="430">
        <f t="shared" si="1172"/>
        <v>0.83980968660550848</v>
      </c>
      <c r="G8382" s="439">
        <f t="shared" si="1178"/>
        <v>83.79</v>
      </c>
      <c r="H8382" s="435">
        <f t="shared" si="1173"/>
        <v>0.83980968660550848</v>
      </c>
      <c r="I8382" s="577">
        <f t="shared" si="1178"/>
        <v>83.79</v>
      </c>
      <c r="J8382" s="573">
        <f t="shared" si="1174"/>
        <v>1.1902732337291659</v>
      </c>
    </row>
    <row r="8383" spans="1:10" x14ac:dyDescent="0.25">
      <c r="A8383">
        <f t="shared" si="1175"/>
        <v>0.83800000983742529</v>
      </c>
      <c r="B8383" s="2">
        <f t="shared" si="1179"/>
        <v>83.800000000005966</v>
      </c>
      <c r="C8383" s="428">
        <f t="shared" si="1176"/>
        <v>83.8</v>
      </c>
      <c r="D8383" s="425">
        <f t="shared" si="1171"/>
        <v>0.83800000983736556</v>
      </c>
      <c r="E8383" s="433">
        <f t="shared" si="1177"/>
        <v>83.8</v>
      </c>
      <c r="F8383" s="430">
        <f t="shared" si="1172"/>
        <v>0.83990887328036457</v>
      </c>
      <c r="G8383" s="439">
        <f t="shared" si="1178"/>
        <v>83.8</v>
      </c>
      <c r="H8383" s="435">
        <f t="shared" si="1173"/>
        <v>0.83990887328036457</v>
      </c>
      <c r="I8383" s="577">
        <f t="shared" si="1178"/>
        <v>83.8</v>
      </c>
      <c r="J8383" s="573">
        <f t="shared" si="1174"/>
        <v>1.1903608174770965</v>
      </c>
    </row>
    <row r="8384" spans="1:10" x14ac:dyDescent="0.25">
      <c r="A8384">
        <f t="shared" si="1175"/>
        <v>0.83810000982255417</v>
      </c>
      <c r="B8384" s="2">
        <f t="shared" si="1179"/>
        <v>83.810000000005971</v>
      </c>
      <c r="C8384" s="428">
        <f t="shared" si="1176"/>
        <v>83.81</v>
      </c>
      <c r="D8384" s="425">
        <f t="shared" si="1171"/>
        <v>0.83810000982249444</v>
      </c>
      <c r="E8384" s="433">
        <f t="shared" si="1177"/>
        <v>83.81</v>
      </c>
      <c r="F8384" s="430">
        <f t="shared" si="1172"/>
        <v>0.84000806033233966</v>
      </c>
      <c r="G8384" s="439">
        <f t="shared" si="1178"/>
        <v>83.81</v>
      </c>
      <c r="H8384" s="435">
        <f t="shared" si="1173"/>
        <v>0.84000806033233966</v>
      </c>
      <c r="I8384" s="577">
        <f t="shared" si="1178"/>
        <v>83.81</v>
      </c>
      <c r="J8384" s="573">
        <f t="shared" si="1174"/>
        <v>1.1904484020999964</v>
      </c>
    </row>
    <row r="8385" spans="1:10" x14ac:dyDescent="0.25">
      <c r="A8385">
        <f t="shared" si="1175"/>
        <v>0.83820000980770637</v>
      </c>
      <c r="B8385" s="2">
        <f t="shared" si="1179"/>
        <v>83.820000000005976</v>
      </c>
      <c r="C8385" s="428">
        <f t="shared" si="1176"/>
        <v>83.82</v>
      </c>
      <c r="D8385" s="425">
        <f t="shared" si="1171"/>
        <v>0.83820000980764653</v>
      </c>
      <c r="E8385" s="433">
        <f t="shared" si="1177"/>
        <v>83.82</v>
      </c>
      <c r="F8385" s="430">
        <f t="shared" si="1172"/>
        <v>0.84010724776124601</v>
      </c>
      <c r="G8385" s="439">
        <f t="shared" si="1178"/>
        <v>83.82</v>
      </c>
      <c r="H8385" s="435">
        <f t="shared" si="1173"/>
        <v>0.84010724776124601</v>
      </c>
      <c r="I8385" s="577">
        <f t="shared" si="1178"/>
        <v>83.82</v>
      </c>
      <c r="J8385" s="573">
        <f t="shared" si="1174"/>
        <v>1.190535987597773</v>
      </c>
    </row>
    <row r="8386" spans="1:10" x14ac:dyDescent="0.25">
      <c r="A8386">
        <f t="shared" si="1175"/>
        <v>0.83830000979288166</v>
      </c>
      <c r="B8386" s="2">
        <f t="shared" si="1179"/>
        <v>83.830000000005981</v>
      </c>
      <c r="C8386" s="428">
        <f t="shared" si="1176"/>
        <v>83.83</v>
      </c>
      <c r="D8386" s="425">
        <f t="shared" si="1171"/>
        <v>0.83830000979282182</v>
      </c>
      <c r="E8386" s="433">
        <f t="shared" si="1177"/>
        <v>83.83</v>
      </c>
      <c r="F8386" s="430">
        <f t="shared" si="1172"/>
        <v>0.84020643556689678</v>
      </c>
      <c r="G8386" s="439">
        <f t="shared" si="1178"/>
        <v>83.83</v>
      </c>
      <c r="H8386" s="435">
        <f t="shared" si="1173"/>
        <v>0.84020643556689678</v>
      </c>
      <c r="I8386" s="577">
        <f t="shared" si="1178"/>
        <v>83.83</v>
      </c>
      <c r="J8386" s="573">
        <f t="shared" si="1174"/>
        <v>1.1906235739703344</v>
      </c>
    </row>
    <row r="8387" spans="1:10" x14ac:dyDescent="0.25">
      <c r="A8387">
        <f t="shared" si="1175"/>
        <v>0.83840000977808016</v>
      </c>
      <c r="B8387" s="2">
        <f t="shared" si="1179"/>
        <v>83.840000000005986</v>
      </c>
      <c r="C8387" s="428">
        <f t="shared" si="1176"/>
        <v>83.84</v>
      </c>
      <c r="D8387" s="425">
        <f t="shared" ref="D8387:D8450" si="1180">(((1+C8387/100)^D$2)*C8387/100)/(((1+C8387/100)^D$2)-1)</f>
        <v>0.83840000977802032</v>
      </c>
      <c r="E8387" s="433">
        <f t="shared" si="1177"/>
        <v>83.84</v>
      </c>
      <c r="F8387" s="430">
        <f t="shared" ref="F8387:F8450" si="1181">(((1+E8387/100)^F$2)*E8387/100)/(((1+E8387/100)^F$2)-1)</f>
        <v>0.84030562374910445</v>
      </c>
      <c r="G8387" s="439">
        <f t="shared" si="1178"/>
        <v>83.84</v>
      </c>
      <c r="H8387" s="435">
        <f t="shared" ref="H8387:H8450" si="1182">(((1+G8387/100)^H$2)*G8387/100)/(((1+G8387/100)^H$2)-1)</f>
        <v>0.84030562374910445</v>
      </c>
      <c r="I8387" s="577">
        <f t="shared" si="1178"/>
        <v>83.84</v>
      </c>
      <c r="J8387" s="573">
        <f t="shared" ref="J8387:J8450" si="1183">(((1+I8387/100)^J$2)*I8387/100)/(((1+I8387/100)^J$2)-1)</f>
        <v>1.1907111612175876</v>
      </c>
    </row>
    <row r="8388" spans="1:10" x14ac:dyDescent="0.25">
      <c r="A8388">
        <f t="shared" si="1175"/>
        <v>0.83850000976330175</v>
      </c>
      <c r="B8388" s="2">
        <f t="shared" si="1179"/>
        <v>83.850000000005991</v>
      </c>
      <c r="C8388" s="428">
        <f t="shared" si="1176"/>
        <v>83.85</v>
      </c>
      <c r="D8388" s="425">
        <f t="shared" si="1180"/>
        <v>0.8385000097632419</v>
      </c>
      <c r="E8388" s="433">
        <f t="shared" si="1177"/>
        <v>83.85</v>
      </c>
      <c r="F8388" s="430">
        <f t="shared" si="1181"/>
        <v>0.84040481230768194</v>
      </c>
      <c r="G8388" s="439">
        <f t="shared" si="1178"/>
        <v>83.85</v>
      </c>
      <c r="H8388" s="435">
        <f t="shared" si="1182"/>
        <v>0.84040481230768194</v>
      </c>
      <c r="I8388" s="577">
        <f t="shared" si="1178"/>
        <v>83.85</v>
      </c>
      <c r="J8388" s="573">
        <f t="shared" si="1183"/>
        <v>1.1907987493394401</v>
      </c>
    </row>
    <row r="8389" spans="1:10" x14ac:dyDescent="0.25">
      <c r="A8389">
        <f t="shared" ref="A8389:A8452" si="1184">(((1+B8389/100)^A$2)*B8389/100)/(((1+B8389/100)^A$2)-1)</f>
        <v>0.83860000974854632</v>
      </c>
      <c r="B8389" s="2">
        <f t="shared" si="1179"/>
        <v>83.860000000005996</v>
      </c>
      <c r="C8389" s="428">
        <f t="shared" si="1176"/>
        <v>83.86</v>
      </c>
      <c r="D8389" s="425">
        <f t="shared" si="1180"/>
        <v>0.83860000974848647</v>
      </c>
      <c r="E8389" s="433">
        <f t="shared" si="1177"/>
        <v>83.86</v>
      </c>
      <c r="F8389" s="430">
        <f t="shared" si="1181"/>
        <v>0.84050400124244262</v>
      </c>
      <c r="G8389" s="439">
        <f t="shared" si="1178"/>
        <v>83.86</v>
      </c>
      <c r="H8389" s="435">
        <f t="shared" si="1182"/>
        <v>0.84050400124244262</v>
      </c>
      <c r="I8389" s="577">
        <f t="shared" si="1178"/>
        <v>83.86</v>
      </c>
      <c r="J8389" s="573">
        <f t="shared" si="1183"/>
        <v>1.1908863383357993</v>
      </c>
    </row>
    <row r="8390" spans="1:10" x14ac:dyDescent="0.25">
      <c r="A8390">
        <f t="shared" si="1184"/>
        <v>0.83870000973381409</v>
      </c>
      <c r="B8390" s="2">
        <f t="shared" si="1179"/>
        <v>83.870000000006002</v>
      </c>
      <c r="C8390" s="428">
        <f t="shared" ref="C8390:C8453" si="1185">ROUND(C8389+0.01,2)</f>
        <v>83.87</v>
      </c>
      <c r="D8390" s="425">
        <f t="shared" si="1180"/>
        <v>0.83870000973375403</v>
      </c>
      <c r="E8390" s="433">
        <f t="shared" ref="E8390:E8453" si="1186">ROUND(E8389+0.01,2)</f>
        <v>83.87</v>
      </c>
      <c r="F8390" s="430">
        <f t="shared" si="1181"/>
        <v>0.84060319055319932</v>
      </c>
      <c r="G8390" s="439">
        <f t="shared" ref="G8390:I8453" si="1187">ROUND(G8389+0.01,2)</f>
        <v>83.87</v>
      </c>
      <c r="H8390" s="435">
        <f t="shared" si="1182"/>
        <v>0.84060319055319932</v>
      </c>
      <c r="I8390" s="577">
        <f t="shared" si="1187"/>
        <v>83.87</v>
      </c>
      <c r="J8390" s="573">
        <f t="shared" si="1183"/>
        <v>1.1909739282065734</v>
      </c>
    </row>
    <row r="8391" spans="1:10" x14ac:dyDescent="0.25">
      <c r="A8391">
        <f t="shared" si="1184"/>
        <v>0.83880000971910462</v>
      </c>
      <c r="B8391" s="2">
        <f t="shared" si="1179"/>
        <v>83.880000000006007</v>
      </c>
      <c r="C8391" s="428">
        <f t="shared" si="1185"/>
        <v>83.88</v>
      </c>
      <c r="D8391" s="425">
        <f t="shared" si="1180"/>
        <v>0.83880000971904456</v>
      </c>
      <c r="E8391" s="433">
        <f t="shared" si="1186"/>
        <v>83.88</v>
      </c>
      <c r="F8391" s="430">
        <f t="shared" si="1181"/>
        <v>0.84070238023976518</v>
      </c>
      <c r="G8391" s="439">
        <f t="shared" si="1187"/>
        <v>83.88</v>
      </c>
      <c r="H8391" s="435">
        <f t="shared" si="1182"/>
        <v>0.84070238023976518</v>
      </c>
      <c r="I8391" s="577">
        <f t="shared" si="1187"/>
        <v>83.88</v>
      </c>
      <c r="J8391" s="573">
        <f t="shared" si="1183"/>
        <v>1.1910615189516698</v>
      </c>
    </row>
    <row r="8392" spans="1:10" x14ac:dyDescent="0.25">
      <c r="A8392">
        <f t="shared" si="1184"/>
        <v>0.83890000970441825</v>
      </c>
      <c r="B8392" s="2">
        <f t="shared" si="1179"/>
        <v>83.890000000006012</v>
      </c>
      <c r="C8392" s="428">
        <f t="shared" si="1185"/>
        <v>83.89</v>
      </c>
      <c r="D8392" s="425">
        <f t="shared" si="1180"/>
        <v>0.83890000970435818</v>
      </c>
      <c r="E8392" s="433">
        <f t="shared" si="1186"/>
        <v>83.89</v>
      </c>
      <c r="F8392" s="430">
        <f t="shared" si="1181"/>
        <v>0.84080157030195368</v>
      </c>
      <c r="G8392" s="439">
        <f t="shared" si="1187"/>
        <v>83.89</v>
      </c>
      <c r="H8392" s="435">
        <f t="shared" si="1182"/>
        <v>0.84080157030195368</v>
      </c>
      <c r="I8392" s="577">
        <f t="shared" si="1187"/>
        <v>83.89</v>
      </c>
      <c r="J8392" s="573">
        <f t="shared" si="1183"/>
        <v>1.1911491105709957</v>
      </c>
    </row>
    <row r="8393" spans="1:10" x14ac:dyDescent="0.25">
      <c r="A8393">
        <f t="shared" si="1184"/>
        <v>0.83900000968975463</v>
      </c>
      <c r="B8393" s="2">
        <f t="shared" si="1179"/>
        <v>83.900000000006017</v>
      </c>
      <c r="C8393" s="428">
        <f t="shared" si="1185"/>
        <v>83.9</v>
      </c>
      <c r="D8393" s="425">
        <f t="shared" si="1180"/>
        <v>0.83900000968969457</v>
      </c>
      <c r="E8393" s="433">
        <f t="shared" si="1186"/>
        <v>83.9</v>
      </c>
      <c r="F8393" s="430">
        <f t="shared" si="1181"/>
        <v>0.8409007607395782</v>
      </c>
      <c r="G8393" s="439">
        <f t="shared" si="1187"/>
        <v>83.9</v>
      </c>
      <c r="H8393" s="435">
        <f t="shared" si="1182"/>
        <v>0.8409007607395782</v>
      </c>
      <c r="I8393" s="577">
        <f t="shared" si="1187"/>
        <v>83.9</v>
      </c>
      <c r="J8393" s="573">
        <f t="shared" si="1183"/>
        <v>1.1912367030644595</v>
      </c>
    </row>
    <row r="8394" spans="1:10" x14ac:dyDescent="0.25">
      <c r="A8394">
        <f t="shared" si="1184"/>
        <v>0.83910000967511411</v>
      </c>
      <c r="B8394" s="2">
        <f t="shared" si="1179"/>
        <v>83.910000000006022</v>
      </c>
      <c r="C8394" s="428">
        <f t="shared" si="1185"/>
        <v>83.91</v>
      </c>
      <c r="D8394" s="425">
        <f t="shared" si="1180"/>
        <v>0.83910000967505383</v>
      </c>
      <c r="E8394" s="433">
        <f t="shared" si="1186"/>
        <v>83.91</v>
      </c>
      <c r="F8394" s="430">
        <f t="shared" si="1181"/>
        <v>0.84099995155245211</v>
      </c>
      <c r="G8394" s="439">
        <f t="shared" si="1187"/>
        <v>83.91</v>
      </c>
      <c r="H8394" s="435">
        <f t="shared" si="1182"/>
        <v>0.84099995155245211</v>
      </c>
      <c r="I8394" s="577">
        <f t="shared" si="1187"/>
        <v>83.91</v>
      </c>
      <c r="J8394" s="573">
        <f t="shared" si="1183"/>
        <v>1.1913242964319679</v>
      </c>
    </row>
    <row r="8395" spans="1:10" x14ac:dyDescent="0.25">
      <c r="A8395">
        <f t="shared" si="1184"/>
        <v>0.83920000966049635</v>
      </c>
      <c r="B8395" s="2">
        <f t="shared" si="1179"/>
        <v>83.920000000006027</v>
      </c>
      <c r="C8395" s="428">
        <f t="shared" si="1185"/>
        <v>83.92</v>
      </c>
      <c r="D8395" s="425">
        <f t="shared" si="1180"/>
        <v>0.83920000966043629</v>
      </c>
      <c r="E8395" s="433">
        <f t="shared" si="1186"/>
        <v>83.92</v>
      </c>
      <c r="F8395" s="430">
        <f t="shared" si="1181"/>
        <v>0.84109914274038922</v>
      </c>
      <c r="G8395" s="439">
        <f t="shared" si="1187"/>
        <v>83.92</v>
      </c>
      <c r="H8395" s="435">
        <f t="shared" si="1182"/>
        <v>0.84109914274038922</v>
      </c>
      <c r="I8395" s="577">
        <f t="shared" si="1187"/>
        <v>83.92</v>
      </c>
      <c r="J8395" s="573">
        <f t="shared" si="1183"/>
        <v>1.1914118906734292</v>
      </c>
    </row>
    <row r="8396" spans="1:10" x14ac:dyDescent="0.25">
      <c r="A8396">
        <f t="shared" si="1184"/>
        <v>0.83930000964590146</v>
      </c>
      <c r="B8396" s="2">
        <f t="shared" si="1179"/>
        <v>83.930000000006032</v>
      </c>
      <c r="C8396" s="428">
        <f t="shared" si="1185"/>
        <v>83.93</v>
      </c>
      <c r="D8396" s="425">
        <f t="shared" si="1180"/>
        <v>0.83930000964584106</v>
      </c>
      <c r="E8396" s="433">
        <f t="shared" si="1186"/>
        <v>83.93</v>
      </c>
      <c r="F8396" s="430">
        <f t="shared" si="1181"/>
        <v>0.84119833430320323</v>
      </c>
      <c r="G8396" s="439">
        <f t="shared" si="1187"/>
        <v>83.93</v>
      </c>
      <c r="H8396" s="435">
        <f t="shared" si="1182"/>
        <v>0.84119833430320323</v>
      </c>
      <c r="I8396" s="577">
        <f t="shared" si="1187"/>
        <v>83.93</v>
      </c>
      <c r="J8396" s="573">
        <f t="shared" si="1183"/>
        <v>1.1914994857887509</v>
      </c>
    </row>
    <row r="8397" spans="1:10" x14ac:dyDescent="0.25">
      <c r="A8397">
        <f t="shared" si="1184"/>
        <v>0.83940000963132921</v>
      </c>
      <c r="B8397" s="2">
        <f t="shared" si="1179"/>
        <v>83.940000000006037</v>
      </c>
      <c r="C8397" s="428">
        <f t="shared" si="1185"/>
        <v>83.94</v>
      </c>
      <c r="D8397" s="425">
        <f t="shared" si="1180"/>
        <v>0.83940000963126871</v>
      </c>
      <c r="E8397" s="433">
        <f t="shared" si="1186"/>
        <v>83.94</v>
      </c>
      <c r="F8397" s="430">
        <f t="shared" si="1181"/>
        <v>0.84129752624070753</v>
      </c>
      <c r="G8397" s="439">
        <f t="shared" si="1187"/>
        <v>83.94</v>
      </c>
      <c r="H8397" s="435">
        <f t="shared" si="1182"/>
        <v>0.84129752624070753</v>
      </c>
      <c r="I8397" s="577">
        <f t="shared" si="1187"/>
        <v>83.94</v>
      </c>
      <c r="J8397" s="573">
        <f t="shared" si="1183"/>
        <v>1.1915870817778405</v>
      </c>
    </row>
    <row r="8398" spans="1:10" x14ac:dyDescent="0.25">
      <c r="A8398">
        <f t="shared" si="1184"/>
        <v>0.83950000961677973</v>
      </c>
      <c r="B8398" s="2">
        <f t="shared" si="1179"/>
        <v>83.950000000006042</v>
      </c>
      <c r="C8398" s="428">
        <f t="shared" si="1185"/>
        <v>83.95</v>
      </c>
      <c r="D8398" s="425">
        <f t="shared" si="1180"/>
        <v>0.83950000961671944</v>
      </c>
      <c r="E8398" s="433">
        <f t="shared" si="1186"/>
        <v>83.95</v>
      </c>
      <c r="F8398" s="430">
        <f t="shared" si="1181"/>
        <v>0.84139671855271647</v>
      </c>
      <c r="G8398" s="439">
        <f t="shared" si="1187"/>
        <v>83.95</v>
      </c>
      <c r="H8398" s="435">
        <f t="shared" si="1182"/>
        <v>0.84139671855271647</v>
      </c>
      <c r="I8398" s="577">
        <f t="shared" si="1187"/>
        <v>83.95</v>
      </c>
      <c r="J8398" s="573">
        <f t="shared" si="1183"/>
        <v>1.1916746786406058</v>
      </c>
    </row>
    <row r="8399" spans="1:10" x14ac:dyDescent="0.25">
      <c r="A8399">
        <f t="shared" si="1184"/>
        <v>0.83960000960225289</v>
      </c>
      <c r="B8399" s="2">
        <f t="shared" si="1179"/>
        <v>83.960000000006048</v>
      </c>
      <c r="C8399" s="428">
        <f t="shared" si="1185"/>
        <v>83.96</v>
      </c>
      <c r="D8399" s="425">
        <f t="shared" si="1180"/>
        <v>0.8396000096021925</v>
      </c>
      <c r="E8399" s="433">
        <f t="shared" si="1186"/>
        <v>83.96</v>
      </c>
      <c r="F8399" s="430">
        <f t="shared" si="1181"/>
        <v>0.84149591123904388</v>
      </c>
      <c r="G8399" s="439">
        <f t="shared" si="1187"/>
        <v>83.96</v>
      </c>
      <c r="H8399" s="435">
        <f t="shared" si="1182"/>
        <v>0.84149591123904388</v>
      </c>
      <c r="I8399" s="577">
        <f t="shared" si="1187"/>
        <v>83.96</v>
      </c>
      <c r="J8399" s="573">
        <f t="shared" si="1183"/>
        <v>1.1917622763769546</v>
      </c>
    </row>
    <row r="8400" spans="1:10" x14ac:dyDescent="0.25">
      <c r="A8400">
        <f t="shared" si="1184"/>
        <v>0.83970000958774893</v>
      </c>
      <c r="B8400" s="2">
        <f t="shared" si="1179"/>
        <v>83.970000000006053</v>
      </c>
      <c r="C8400" s="428">
        <f t="shared" si="1185"/>
        <v>83.97</v>
      </c>
      <c r="D8400" s="425">
        <f t="shared" si="1180"/>
        <v>0.83970000958768831</v>
      </c>
      <c r="E8400" s="433">
        <f t="shared" si="1186"/>
        <v>83.97</v>
      </c>
      <c r="F8400" s="430">
        <f t="shared" si="1181"/>
        <v>0.84159510429950402</v>
      </c>
      <c r="G8400" s="439">
        <f t="shared" si="1187"/>
        <v>83.97</v>
      </c>
      <c r="H8400" s="435">
        <f t="shared" si="1182"/>
        <v>0.84159510429950402</v>
      </c>
      <c r="I8400" s="577">
        <f t="shared" si="1187"/>
        <v>83.97</v>
      </c>
      <c r="J8400" s="573">
        <f t="shared" si="1183"/>
        <v>1.1918498749867943</v>
      </c>
    </row>
    <row r="8401" spans="1:10" x14ac:dyDescent="0.25">
      <c r="A8401">
        <f t="shared" si="1184"/>
        <v>0.83980000957326728</v>
      </c>
      <c r="B8401" s="2">
        <f t="shared" si="1179"/>
        <v>83.980000000006058</v>
      </c>
      <c r="C8401" s="428">
        <f t="shared" si="1185"/>
        <v>83.98</v>
      </c>
      <c r="D8401" s="425">
        <f t="shared" si="1180"/>
        <v>0.83980000957320677</v>
      </c>
      <c r="E8401" s="433">
        <f t="shared" si="1186"/>
        <v>83.98</v>
      </c>
      <c r="F8401" s="430">
        <f t="shared" si="1181"/>
        <v>0.84169429773391091</v>
      </c>
      <c r="G8401" s="439">
        <f t="shared" si="1187"/>
        <v>83.98</v>
      </c>
      <c r="H8401" s="435">
        <f t="shared" si="1182"/>
        <v>0.84169429773391091</v>
      </c>
      <c r="I8401" s="577">
        <f t="shared" si="1187"/>
        <v>83.98</v>
      </c>
      <c r="J8401" s="573">
        <f t="shared" si="1183"/>
        <v>1.1919374744700333</v>
      </c>
    </row>
    <row r="8402" spans="1:10" x14ac:dyDescent="0.25">
      <c r="A8402">
        <f t="shared" si="1184"/>
        <v>0.8399000095588085</v>
      </c>
      <c r="B8402" s="2">
        <f t="shared" si="1179"/>
        <v>83.990000000006063</v>
      </c>
      <c r="C8402" s="428">
        <f t="shared" si="1185"/>
        <v>83.99</v>
      </c>
      <c r="D8402" s="425">
        <f t="shared" si="1180"/>
        <v>0.83990000955874777</v>
      </c>
      <c r="E8402" s="433">
        <f t="shared" si="1186"/>
        <v>83.99</v>
      </c>
      <c r="F8402" s="430">
        <f t="shared" si="1181"/>
        <v>0.84179349154207861</v>
      </c>
      <c r="G8402" s="439">
        <f t="shared" si="1187"/>
        <v>83.99</v>
      </c>
      <c r="H8402" s="435">
        <f t="shared" si="1182"/>
        <v>0.84179349154207861</v>
      </c>
      <c r="I8402" s="577">
        <f t="shared" si="1187"/>
        <v>83.99</v>
      </c>
      <c r="J8402" s="573">
        <f t="shared" si="1183"/>
        <v>1.1920250748265784</v>
      </c>
    </row>
    <row r="8403" spans="1:10" x14ac:dyDescent="0.25">
      <c r="A8403">
        <f t="shared" si="1184"/>
        <v>0.84000000954437204</v>
      </c>
      <c r="B8403" s="2">
        <f t="shared" si="1179"/>
        <v>84.000000000006068</v>
      </c>
      <c r="C8403" s="428">
        <f t="shared" si="1185"/>
        <v>84</v>
      </c>
      <c r="D8403" s="425">
        <f t="shared" si="1180"/>
        <v>0.84000000954431142</v>
      </c>
      <c r="E8403" s="433">
        <f t="shared" si="1186"/>
        <v>84</v>
      </c>
      <c r="F8403" s="430">
        <f t="shared" si="1181"/>
        <v>0.84189268572382192</v>
      </c>
      <c r="G8403" s="439">
        <f t="shared" si="1187"/>
        <v>84</v>
      </c>
      <c r="H8403" s="435">
        <f t="shared" si="1182"/>
        <v>0.84189268572382192</v>
      </c>
      <c r="I8403" s="577">
        <f t="shared" si="1187"/>
        <v>84</v>
      </c>
      <c r="J8403" s="573">
        <f t="shared" si="1183"/>
        <v>1.1921126760563381</v>
      </c>
    </row>
    <row r="8404" spans="1:10" x14ac:dyDescent="0.25">
      <c r="A8404">
        <f t="shared" si="1184"/>
        <v>0.84010000952995822</v>
      </c>
      <c r="B8404" s="2">
        <f t="shared" si="1179"/>
        <v>84.010000000006073</v>
      </c>
      <c r="C8404" s="428">
        <f t="shared" si="1185"/>
        <v>84.01</v>
      </c>
      <c r="D8404" s="425">
        <f t="shared" si="1180"/>
        <v>0.8401000095298975</v>
      </c>
      <c r="E8404" s="433">
        <f t="shared" si="1186"/>
        <v>84.01</v>
      </c>
      <c r="F8404" s="430">
        <f t="shared" si="1181"/>
        <v>0.84199188027895522</v>
      </c>
      <c r="G8404" s="439">
        <f t="shared" si="1187"/>
        <v>84.01</v>
      </c>
      <c r="H8404" s="435">
        <f t="shared" si="1182"/>
        <v>0.84199188027895522</v>
      </c>
      <c r="I8404" s="577">
        <f t="shared" si="1187"/>
        <v>84.01</v>
      </c>
      <c r="J8404" s="573">
        <f t="shared" si="1183"/>
        <v>1.1922002781592198</v>
      </c>
    </row>
    <row r="8405" spans="1:10" x14ac:dyDescent="0.25">
      <c r="A8405">
        <f t="shared" si="1184"/>
        <v>0.84020000951556695</v>
      </c>
      <c r="B8405" s="2">
        <f t="shared" si="1179"/>
        <v>84.020000000006078</v>
      </c>
      <c r="C8405" s="428">
        <f t="shared" si="1185"/>
        <v>84.02</v>
      </c>
      <c r="D8405" s="425">
        <f t="shared" si="1180"/>
        <v>0.840200009515506</v>
      </c>
      <c r="E8405" s="433">
        <f t="shared" si="1186"/>
        <v>84.02</v>
      </c>
      <c r="F8405" s="430">
        <f t="shared" si="1181"/>
        <v>0.84209107520729287</v>
      </c>
      <c r="G8405" s="439">
        <f t="shared" si="1187"/>
        <v>84.02</v>
      </c>
      <c r="H8405" s="435">
        <f t="shared" si="1182"/>
        <v>0.84209107520729287</v>
      </c>
      <c r="I8405" s="577">
        <f t="shared" si="1187"/>
        <v>84.02</v>
      </c>
      <c r="J8405" s="573">
        <f t="shared" si="1183"/>
        <v>1.1922878811351314</v>
      </c>
    </row>
    <row r="8406" spans="1:10" x14ac:dyDescent="0.25">
      <c r="A8406">
        <f t="shared" si="1184"/>
        <v>0.84030000950119788</v>
      </c>
      <c r="B8406" s="2">
        <f t="shared" si="1179"/>
        <v>84.030000000006083</v>
      </c>
      <c r="C8406" s="428">
        <f t="shared" si="1185"/>
        <v>84.03</v>
      </c>
      <c r="D8406" s="425">
        <f t="shared" si="1180"/>
        <v>0.84030000950113715</v>
      </c>
      <c r="E8406" s="433">
        <f t="shared" si="1186"/>
        <v>84.03</v>
      </c>
      <c r="F8406" s="430">
        <f t="shared" si="1181"/>
        <v>0.8421902705086497</v>
      </c>
      <c r="G8406" s="439">
        <f t="shared" si="1187"/>
        <v>84.03</v>
      </c>
      <c r="H8406" s="435">
        <f t="shared" si="1182"/>
        <v>0.8421902705086497</v>
      </c>
      <c r="I8406" s="577">
        <f t="shared" si="1187"/>
        <v>84.03</v>
      </c>
      <c r="J8406" s="573">
        <f t="shared" si="1183"/>
        <v>1.1923754849839805</v>
      </c>
    </row>
    <row r="8407" spans="1:10" x14ac:dyDescent="0.25">
      <c r="A8407">
        <f t="shared" si="1184"/>
        <v>0.84040000948685134</v>
      </c>
      <c r="B8407" s="2">
        <f t="shared" si="1179"/>
        <v>84.040000000006088</v>
      </c>
      <c r="C8407" s="428">
        <f t="shared" si="1185"/>
        <v>84.04</v>
      </c>
      <c r="D8407" s="425">
        <f t="shared" si="1180"/>
        <v>0.84040000948679072</v>
      </c>
      <c r="E8407" s="433">
        <f t="shared" si="1186"/>
        <v>84.04</v>
      </c>
      <c r="F8407" s="430">
        <f t="shared" si="1181"/>
        <v>0.84228946618284051</v>
      </c>
      <c r="G8407" s="439">
        <f t="shared" si="1187"/>
        <v>84.04</v>
      </c>
      <c r="H8407" s="435">
        <f t="shared" si="1182"/>
        <v>0.84228946618284051</v>
      </c>
      <c r="I8407" s="577">
        <f t="shared" si="1187"/>
        <v>84.04</v>
      </c>
      <c r="J8407" s="573">
        <f t="shared" si="1183"/>
        <v>1.1924630897056752</v>
      </c>
    </row>
    <row r="8408" spans="1:10" x14ac:dyDescent="0.25">
      <c r="A8408">
        <f t="shared" si="1184"/>
        <v>0.84050000947252723</v>
      </c>
      <c r="B8408" s="2">
        <f t="shared" si="1179"/>
        <v>84.050000000006094</v>
      </c>
      <c r="C8408" s="428">
        <f t="shared" si="1185"/>
        <v>84.05</v>
      </c>
      <c r="D8408" s="425">
        <f t="shared" si="1180"/>
        <v>0.84050000947246628</v>
      </c>
      <c r="E8408" s="433">
        <f t="shared" si="1186"/>
        <v>84.05</v>
      </c>
      <c r="F8408" s="430">
        <f t="shared" si="1181"/>
        <v>0.84238866222968012</v>
      </c>
      <c r="G8408" s="439">
        <f t="shared" si="1187"/>
        <v>84.05</v>
      </c>
      <c r="H8408" s="435">
        <f t="shared" si="1182"/>
        <v>0.84238866222968012</v>
      </c>
      <c r="I8408" s="577">
        <f t="shared" si="1187"/>
        <v>84.05</v>
      </c>
      <c r="J8408" s="573">
        <f t="shared" si="1183"/>
        <v>1.1925506953001233</v>
      </c>
    </row>
    <row r="8409" spans="1:10" x14ac:dyDescent="0.25">
      <c r="A8409">
        <f t="shared" si="1184"/>
        <v>0.84060000945822544</v>
      </c>
      <c r="B8409" s="2">
        <f t="shared" si="1179"/>
        <v>84.060000000006099</v>
      </c>
      <c r="C8409" s="428">
        <f t="shared" si="1185"/>
        <v>84.06</v>
      </c>
      <c r="D8409" s="425">
        <f t="shared" si="1180"/>
        <v>0.84060000945816449</v>
      </c>
      <c r="E8409" s="433">
        <f t="shared" si="1186"/>
        <v>84.06</v>
      </c>
      <c r="F8409" s="430">
        <f t="shared" si="1181"/>
        <v>0.84248785864898357</v>
      </c>
      <c r="G8409" s="439">
        <f t="shared" si="1187"/>
        <v>84.06</v>
      </c>
      <c r="H8409" s="435">
        <f t="shared" si="1182"/>
        <v>0.84248785864898357</v>
      </c>
      <c r="I8409" s="577">
        <f t="shared" si="1187"/>
        <v>84.06</v>
      </c>
      <c r="J8409" s="573">
        <f t="shared" si="1183"/>
        <v>1.1926383017672322</v>
      </c>
    </row>
    <row r="8410" spans="1:10" x14ac:dyDescent="0.25">
      <c r="A8410">
        <f t="shared" si="1184"/>
        <v>0.84070000944394585</v>
      </c>
      <c r="B8410" s="2">
        <f t="shared" si="1179"/>
        <v>84.070000000006104</v>
      </c>
      <c r="C8410" s="428">
        <f t="shared" si="1185"/>
        <v>84.07</v>
      </c>
      <c r="D8410" s="425">
        <f t="shared" si="1180"/>
        <v>0.84070000944388479</v>
      </c>
      <c r="E8410" s="433">
        <f t="shared" si="1186"/>
        <v>84.07</v>
      </c>
      <c r="F8410" s="430">
        <f t="shared" si="1181"/>
        <v>0.84258705544056556</v>
      </c>
      <c r="G8410" s="439">
        <f t="shared" si="1187"/>
        <v>84.07</v>
      </c>
      <c r="H8410" s="435">
        <f t="shared" si="1182"/>
        <v>0.84258705544056556</v>
      </c>
      <c r="I8410" s="577">
        <f t="shared" si="1187"/>
        <v>84.07</v>
      </c>
      <c r="J8410" s="573">
        <f t="shared" si="1183"/>
        <v>1.1927259091069102</v>
      </c>
    </row>
    <row r="8411" spans="1:10" x14ac:dyDescent="0.25">
      <c r="A8411">
        <f t="shared" si="1184"/>
        <v>0.84080000942968869</v>
      </c>
      <c r="B8411" s="2">
        <f t="shared" si="1179"/>
        <v>84.080000000006109</v>
      </c>
      <c r="C8411" s="428">
        <f t="shared" si="1185"/>
        <v>84.08</v>
      </c>
      <c r="D8411" s="425">
        <f t="shared" si="1180"/>
        <v>0.84080000942962763</v>
      </c>
      <c r="E8411" s="433">
        <f t="shared" si="1186"/>
        <v>84.08</v>
      </c>
      <c r="F8411" s="430">
        <f t="shared" si="1181"/>
        <v>0.84268625260424179</v>
      </c>
      <c r="G8411" s="439">
        <f t="shared" si="1187"/>
        <v>84.08</v>
      </c>
      <c r="H8411" s="435">
        <f t="shared" si="1182"/>
        <v>0.84268625260424179</v>
      </c>
      <c r="I8411" s="577">
        <f t="shared" si="1187"/>
        <v>84.08</v>
      </c>
      <c r="J8411" s="573">
        <f t="shared" si="1183"/>
        <v>1.192813517319065</v>
      </c>
    </row>
    <row r="8412" spans="1:10" x14ac:dyDescent="0.25">
      <c r="A8412">
        <f t="shared" si="1184"/>
        <v>0.84090000941545362</v>
      </c>
      <c r="B8412" s="2">
        <f t="shared" si="1179"/>
        <v>84.090000000006114</v>
      </c>
      <c r="C8412" s="428">
        <f t="shared" si="1185"/>
        <v>84.09</v>
      </c>
      <c r="D8412" s="425">
        <f t="shared" si="1180"/>
        <v>0.84090000941539245</v>
      </c>
      <c r="E8412" s="433">
        <f t="shared" si="1186"/>
        <v>84.09</v>
      </c>
      <c r="F8412" s="430">
        <f t="shared" si="1181"/>
        <v>0.84278545013982709</v>
      </c>
      <c r="G8412" s="439">
        <f t="shared" si="1187"/>
        <v>84.09</v>
      </c>
      <c r="H8412" s="435">
        <f t="shared" si="1182"/>
        <v>0.84278545013982709</v>
      </c>
      <c r="I8412" s="577">
        <f t="shared" si="1187"/>
        <v>84.09</v>
      </c>
      <c r="J8412" s="573">
        <f t="shared" si="1183"/>
        <v>1.1929011264036047</v>
      </c>
    </row>
    <row r="8413" spans="1:10" x14ac:dyDescent="0.25">
      <c r="A8413">
        <f t="shared" si="1184"/>
        <v>0.84100000940124076</v>
      </c>
      <c r="B8413" s="2">
        <f t="shared" si="1179"/>
        <v>84.100000000006119</v>
      </c>
      <c r="C8413" s="428">
        <f t="shared" si="1185"/>
        <v>84.1</v>
      </c>
      <c r="D8413" s="425">
        <f t="shared" si="1180"/>
        <v>0.84100000940117947</v>
      </c>
      <c r="E8413" s="433">
        <f t="shared" si="1186"/>
        <v>84.1</v>
      </c>
      <c r="F8413" s="430">
        <f t="shared" si="1181"/>
        <v>0.84288464804713703</v>
      </c>
      <c r="G8413" s="439">
        <f t="shared" si="1187"/>
        <v>84.1</v>
      </c>
      <c r="H8413" s="435">
        <f t="shared" si="1182"/>
        <v>0.84288464804713703</v>
      </c>
      <c r="I8413" s="577">
        <f t="shared" si="1187"/>
        <v>84.1</v>
      </c>
      <c r="J8413" s="573">
        <f t="shared" si="1183"/>
        <v>1.1929887363604366</v>
      </c>
    </row>
    <row r="8414" spans="1:10" x14ac:dyDescent="0.25">
      <c r="A8414">
        <f t="shared" si="1184"/>
        <v>0.84110000938704998</v>
      </c>
      <c r="B8414" s="2">
        <f t="shared" si="1179"/>
        <v>84.110000000006124</v>
      </c>
      <c r="C8414" s="428">
        <f t="shared" si="1185"/>
        <v>84.11</v>
      </c>
      <c r="D8414" s="425">
        <f t="shared" si="1180"/>
        <v>0.8411000093869887</v>
      </c>
      <c r="E8414" s="433">
        <f t="shared" si="1186"/>
        <v>84.11</v>
      </c>
      <c r="F8414" s="430">
        <f t="shared" si="1181"/>
        <v>0.842983846325987</v>
      </c>
      <c r="G8414" s="439">
        <f t="shared" si="1187"/>
        <v>84.11</v>
      </c>
      <c r="H8414" s="435">
        <f t="shared" si="1182"/>
        <v>0.842983846325987</v>
      </c>
      <c r="I8414" s="577">
        <f t="shared" si="1187"/>
        <v>84.11</v>
      </c>
      <c r="J8414" s="573">
        <f t="shared" si="1183"/>
        <v>1.1930763471894688</v>
      </c>
    </row>
    <row r="8415" spans="1:10" x14ac:dyDescent="0.25">
      <c r="A8415">
        <f t="shared" si="1184"/>
        <v>0.84120000937288131</v>
      </c>
      <c r="B8415" s="2">
        <f t="shared" si="1179"/>
        <v>84.120000000006129</v>
      </c>
      <c r="C8415" s="428">
        <f t="shared" si="1185"/>
        <v>84.12</v>
      </c>
      <c r="D8415" s="425">
        <f t="shared" si="1180"/>
        <v>0.84120000937282013</v>
      </c>
      <c r="E8415" s="433">
        <f t="shared" si="1186"/>
        <v>84.12</v>
      </c>
      <c r="F8415" s="430">
        <f t="shared" si="1181"/>
        <v>0.84308304497619269</v>
      </c>
      <c r="G8415" s="439">
        <f t="shared" si="1187"/>
        <v>84.12</v>
      </c>
      <c r="H8415" s="435">
        <f t="shared" si="1182"/>
        <v>0.84308304497619269</v>
      </c>
      <c r="I8415" s="577">
        <f t="shared" si="1187"/>
        <v>84.12</v>
      </c>
      <c r="J8415" s="573">
        <f t="shared" si="1183"/>
        <v>1.1931639588906096</v>
      </c>
    </row>
    <row r="8416" spans="1:10" x14ac:dyDescent="0.25">
      <c r="A8416">
        <f t="shared" si="1184"/>
        <v>0.84130000935873483</v>
      </c>
      <c r="B8416" s="2">
        <f t="shared" ref="B8416:B8479" si="1188">B8415+0.01</f>
        <v>84.130000000006135</v>
      </c>
      <c r="C8416" s="428">
        <f t="shared" si="1185"/>
        <v>84.13</v>
      </c>
      <c r="D8416" s="425">
        <f t="shared" si="1180"/>
        <v>0.84130000935867355</v>
      </c>
      <c r="E8416" s="433">
        <f t="shared" si="1186"/>
        <v>84.13</v>
      </c>
      <c r="F8416" s="430">
        <f t="shared" si="1181"/>
        <v>0.84318224399756936</v>
      </c>
      <c r="G8416" s="439">
        <f t="shared" si="1187"/>
        <v>84.13</v>
      </c>
      <c r="H8416" s="435">
        <f t="shared" si="1182"/>
        <v>0.84318224399756936</v>
      </c>
      <c r="I8416" s="577">
        <f t="shared" si="1187"/>
        <v>84.13</v>
      </c>
      <c r="J8416" s="573">
        <f t="shared" si="1183"/>
        <v>1.1932515714637668</v>
      </c>
    </row>
    <row r="8417" spans="1:10" x14ac:dyDescent="0.25">
      <c r="A8417">
        <f t="shared" si="1184"/>
        <v>0.84140000934461034</v>
      </c>
      <c r="B8417" s="2">
        <f t="shared" si="1188"/>
        <v>84.14000000000614</v>
      </c>
      <c r="C8417" s="428">
        <f t="shared" si="1185"/>
        <v>84.14</v>
      </c>
      <c r="D8417" s="425">
        <f t="shared" si="1180"/>
        <v>0.84140000934454895</v>
      </c>
      <c r="E8417" s="433">
        <f t="shared" si="1186"/>
        <v>84.14</v>
      </c>
      <c r="F8417" s="430">
        <f t="shared" si="1181"/>
        <v>0.84328144338993316</v>
      </c>
      <c r="G8417" s="439">
        <f t="shared" si="1187"/>
        <v>84.14</v>
      </c>
      <c r="H8417" s="435">
        <f t="shared" si="1182"/>
        <v>0.84328144338993316</v>
      </c>
      <c r="I8417" s="577">
        <f t="shared" si="1187"/>
        <v>84.14</v>
      </c>
      <c r="J8417" s="573">
        <f t="shared" si="1183"/>
        <v>1.1933391849088475</v>
      </c>
    </row>
    <row r="8418" spans="1:10" x14ac:dyDescent="0.25">
      <c r="A8418">
        <f t="shared" si="1184"/>
        <v>0.84150000933050806</v>
      </c>
      <c r="B8418" s="2">
        <f t="shared" si="1188"/>
        <v>84.150000000006145</v>
      </c>
      <c r="C8418" s="428">
        <f t="shared" si="1185"/>
        <v>84.15</v>
      </c>
      <c r="D8418" s="425">
        <f t="shared" si="1180"/>
        <v>0.84150000933044655</v>
      </c>
      <c r="E8418" s="433">
        <f t="shared" si="1186"/>
        <v>84.15</v>
      </c>
      <c r="F8418" s="430">
        <f t="shared" si="1181"/>
        <v>0.84338064315309968</v>
      </c>
      <c r="G8418" s="439">
        <f t="shared" si="1187"/>
        <v>84.15</v>
      </c>
      <c r="H8418" s="435">
        <f t="shared" si="1182"/>
        <v>0.84338064315309968</v>
      </c>
      <c r="I8418" s="577">
        <f t="shared" si="1187"/>
        <v>84.15</v>
      </c>
      <c r="J8418" s="573">
        <f t="shared" si="1183"/>
        <v>1.1934267992257612</v>
      </c>
    </row>
    <row r="8419" spans="1:10" x14ac:dyDescent="0.25">
      <c r="A8419">
        <f t="shared" si="1184"/>
        <v>0.84160000931642753</v>
      </c>
      <c r="B8419" s="2">
        <f t="shared" si="1188"/>
        <v>84.16000000000615</v>
      </c>
      <c r="C8419" s="428">
        <f t="shared" si="1185"/>
        <v>84.16</v>
      </c>
      <c r="D8419" s="425">
        <f t="shared" si="1180"/>
        <v>0.84160000931636603</v>
      </c>
      <c r="E8419" s="433">
        <f t="shared" si="1186"/>
        <v>84.16</v>
      </c>
      <c r="F8419" s="430">
        <f t="shared" si="1181"/>
        <v>0.84347984328688497</v>
      </c>
      <c r="G8419" s="439">
        <f t="shared" si="1187"/>
        <v>84.16</v>
      </c>
      <c r="H8419" s="435">
        <f t="shared" si="1182"/>
        <v>0.84347984328688497</v>
      </c>
      <c r="I8419" s="577">
        <f t="shared" si="1187"/>
        <v>84.16</v>
      </c>
      <c r="J8419" s="573">
        <f t="shared" si="1183"/>
        <v>1.1935144144144143</v>
      </c>
    </row>
    <row r="8420" spans="1:10" x14ac:dyDescent="0.25">
      <c r="A8420">
        <f t="shared" si="1184"/>
        <v>0.84170000930236899</v>
      </c>
      <c r="B8420" s="2">
        <f t="shared" si="1188"/>
        <v>84.170000000006155</v>
      </c>
      <c r="C8420" s="428">
        <f t="shared" si="1185"/>
        <v>84.17</v>
      </c>
      <c r="D8420" s="425">
        <f t="shared" si="1180"/>
        <v>0.84170000930230748</v>
      </c>
      <c r="E8420" s="433">
        <f t="shared" si="1186"/>
        <v>84.17</v>
      </c>
      <c r="F8420" s="430">
        <f t="shared" si="1181"/>
        <v>0.84357904379110493</v>
      </c>
      <c r="G8420" s="439">
        <f t="shared" si="1187"/>
        <v>84.17</v>
      </c>
      <c r="H8420" s="435">
        <f t="shared" si="1182"/>
        <v>0.84357904379110493</v>
      </c>
      <c r="I8420" s="577">
        <f t="shared" si="1187"/>
        <v>84.17</v>
      </c>
      <c r="J8420" s="573">
        <f t="shared" si="1183"/>
        <v>1.1936020304747159</v>
      </c>
    </row>
    <row r="8421" spans="1:10" x14ac:dyDescent="0.25">
      <c r="A8421">
        <f t="shared" si="1184"/>
        <v>0.84180000928833243</v>
      </c>
      <c r="B8421" s="2">
        <f t="shared" si="1188"/>
        <v>84.18000000000616</v>
      </c>
      <c r="C8421" s="428">
        <f t="shared" si="1185"/>
        <v>84.18</v>
      </c>
      <c r="D8421" s="425">
        <f t="shared" si="1180"/>
        <v>0.8418000092882707</v>
      </c>
      <c r="E8421" s="433">
        <f t="shared" si="1186"/>
        <v>84.18</v>
      </c>
      <c r="F8421" s="430">
        <f t="shared" si="1181"/>
        <v>0.84367824466557595</v>
      </c>
      <c r="G8421" s="439">
        <f t="shared" si="1187"/>
        <v>84.18</v>
      </c>
      <c r="H8421" s="435">
        <f t="shared" si="1182"/>
        <v>0.84367824466557595</v>
      </c>
      <c r="I8421" s="577">
        <f t="shared" si="1187"/>
        <v>84.18</v>
      </c>
      <c r="J8421" s="573">
        <f t="shared" si="1183"/>
        <v>1.1936896474065735</v>
      </c>
    </row>
    <row r="8422" spans="1:10" x14ac:dyDescent="0.25">
      <c r="A8422">
        <f t="shared" si="1184"/>
        <v>0.84190000927431763</v>
      </c>
      <c r="B8422" s="2">
        <f t="shared" si="1188"/>
        <v>84.190000000006165</v>
      </c>
      <c r="C8422" s="428">
        <f t="shared" si="1185"/>
        <v>84.19</v>
      </c>
      <c r="D8422" s="425">
        <f t="shared" si="1180"/>
        <v>0.8419000092742559</v>
      </c>
      <c r="E8422" s="433">
        <f t="shared" si="1186"/>
        <v>84.19</v>
      </c>
      <c r="F8422" s="430">
        <f t="shared" si="1181"/>
        <v>0.84377744591011394</v>
      </c>
      <c r="G8422" s="439">
        <f t="shared" si="1187"/>
        <v>84.19</v>
      </c>
      <c r="H8422" s="435">
        <f t="shared" si="1182"/>
        <v>0.84377744591011394</v>
      </c>
      <c r="I8422" s="577">
        <f t="shared" si="1187"/>
        <v>84.19</v>
      </c>
      <c r="J8422" s="573">
        <f t="shared" si="1183"/>
        <v>1.1937772652098948</v>
      </c>
    </row>
    <row r="8423" spans="1:10" x14ac:dyDescent="0.25">
      <c r="A8423">
        <f t="shared" si="1184"/>
        <v>0.8420000092603247</v>
      </c>
      <c r="B8423" s="2">
        <f t="shared" si="1188"/>
        <v>84.20000000000617</v>
      </c>
      <c r="C8423" s="428">
        <f t="shared" si="1185"/>
        <v>84.2</v>
      </c>
      <c r="D8423" s="425">
        <f t="shared" si="1180"/>
        <v>0.84200000926026308</v>
      </c>
      <c r="E8423" s="433">
        <f t="shared" si="1186"/>
        <v>84.2</v>
      </c>
      <c r="F8423" s="430">
        <f t="shared" si="1181"/>
        <v>0.84387664752453528</v>
      </c>
      <c r="G8423" s="439">
        <f t="shared" si="1187"/>
        <v>84.2</v>
      </c>
      <c r="H8423" s="435">
        <f t="shared" si="1182"/>
        <v>0.84387664752453528</v>
      </c>
      <c r="I8423" s="577">
        <f t="shared" si="1187"/>
        <v>84.2</v>
      </c>
      <c r="J8423" s="573">
        <f t="shared" si="1183"/>
        <v>1.1938648838845882</v>
      </c>
    </row>
    <row r="8424" spans="1:10" x14ac:dyDescent="0.25">
      <c r="A8424">
        <f t="shared" si="1184"/>
        <v>0.84210000924635353</v>
      </c>
      <c r="B8424" s="2">
        <f t="shared" si="1188"/>
        <v>84.210000000006175</v>
      </c>
      <c r="C8424" s="428">
        <f t="shared" si="1185"/>
        <v>84.21</v>
      </c>
      <c r="D8424" s="425">
        <f t="shared" si="1180"/>
        <v>0.8421000092462918</v>
      </c>
      <c r="E8424" s="433">
        <f t="shared" si="1186"/>
        <v>84.21</v>
      </c>
      <c r="F8424" s="430">
        <f t="shared" si="1181"/>
        <v>0.84397584950865645</v>
      </c>
      <c r="G8424" s="439">
        <f t="shared" si="1187"/>
        <v>84.21</v>
      </c>
      <c r="H8424" s="435">
        <f t="shared" si="1182"/>
        <v>0.84397584950865645</v>
      </c>
      <c r="I8424" s="577">
        <f t="shared" si="1187"/>
        <v>84.21</v>
      </c>
      <c r="J8424" s="573">
        <f t="shared" si="1183"/>
        <v>1.193952503430562</v>
      </c>
    </row>
    <row r="8425" spans="1:10" x14ac:dyDescent="0.25">
      <c r="A8425">
        <f t="shared" si="1184"/>
        <v>0.84220000923240412</v>
      </c>
      <c r="B8425" s="2">
        <f t="shared" si="1188"/>
        <v>84.220000000006181</v>
      </c>
      <c r="C8425" s="428">
        <f t="shared" si="1185"/>
        <v>84.22</v>
      </c>
      <c r="D8425" s="425">
        <f t="shared" si="1180"/>
        <v>0.84220000923234239</v>
      </c>
      <c r="E8425" s="433">
        <f t="shared" si="1186"/>
        <v>84.22</v>
      </c>
      <c r="F8425" s="430">
        <f t="shared" si="1181"/>
        <v>0.84407505186229392</v>
      </c>
      <c r="G8425" s="439">
        <f t="shared" si="1187"/>
        <v>84.22</v>
      </c>
      <c r="H8425" s="435">
        <f t="shared" si="1182"/>
        <v>0.84407505186229392</v>
      </c>
      <c r="I8425" s="577">
        <f t="shared" si="1187"/>
        <v>84.22</v>
      </c>
      <c r="J8425" s="573">
        <f t="shared" si="1183"/>
        <v>1.1940401238477236</v>
      </c>
    </row>
    <row r="8426" spans="1:10" x14ac:dyDescent="0.25">
      <c r="A8426">
        <f t="shared" si="1184"/>
        <v>0.8423000092184767</v>
      </c>
      <c r="B8426" s="2">
        <f t="shared" si="1188"/>
        <v>84.230000000006186</v>
      </c>
      <c r="C8426" s="428">
        <f t="shared" si="1185"/>
        <v>84.23</v>
      </c>
      <c r="D8426" s="425">
        <f t="shared" si="1180"/>
        <v>0.84230000921841475</v>
      </c>
      <c r="E8426" s="433">
        <f t="shared" si="1186"/>
        <v>84.23</v>
      </c>
      <c r="F8426" s="430">
        <f t="shared" si="1181"/>
        <v>0.84417425458526452</v>
      </c>
      <c r="G8426" s="439">
        <f t="shared" si="1187"/>
        <v>84.23</v>
      </c>
      <c r="H8426" s="435">
        <f t="shared" si="1182"/>
        <v>0.84417425458526452</v>
      </c>
      <c r="I8426" s="577">
        <f t="shared" si="1187"/>
        <v>84.23</v>
      </c>
      <c r="J8426" s="573">
        <f t="shared" si="1183"/>
        <v>1.1941277451359813</v>
      </c>
    </row>
    <row r="8427" spans="1:10" x14ac:dyDescent="0.25">
      <c r="A8427">
        <f t="shared" si="1184"/>
        <v>0.84240000920457059</v>
      </c>
      <c r="B8427" s="2">
        <f t="shared" si="1188"/>
        <v>84.240000000006191</v>
      </c>
      <c r="C8427" s="428">
        <f t="shared" si="1185"/>
        <v>84.24</v>
      </c>
      <c r="D8427" s="425">
        <f t="shared" si="1180"/>
        <v>0.84240000920450875</v>
      </c>
      <c r="E8427" s="433">
        <f t="shared" si="1186"/>
        <v>84.24</v>
      </c>
      <c r="F8427" s="430">
        <f t="shared" si="1181"/>
        <v>0.84427345767738449</v>
      </c>
      <c r="G8427" s="439">
        <f t="shared" si="1187"/>
        <v>84.24</v>
      </c>
      <c r="H8427" s="435">
        <f t="shared" si="1182"/>
        <v>0.84427345767738449</v>
      </c>
      <c r="I8427" s="577">
        <f t="shared" si="1187"/>
        <v>84.24</v>
      </c>
      <c r="J8427" s="573">
        <f t="shared" si="1183"/>
        <v>1.1942153672952434</v>
      </c>
    </row>
    <row r="8428" spans="1:10" x14ac:dyDescent="0.25">
      <c r="A8428">
        <f t="shared" si="1184"/>
        <v>0.84250000919068635</v>
      </c>
      <c r="B8428" s="2">
        <f t="shared" si="1188"/>
        <v>84.250000000006196</v>
      </c>
      <c r="C8428" s="428">
        <f t="shared" si="1185"/>
        <v>84.25</v>
      </c>
      <c r="D8428" s="425">
        <f t="shared" si="1180"/>
        <v>0.8425000091906244</v>
      </c>
      <c r="E8428" s="433">
        <f t="shared" si="1186"/>
        <v>84.25</v>
      </c>
      <c r="F8428" s="430">
        <f t="shared" si="1181"/>
        <v>0.84437266113847098</v>
      </c>
      <c r="G8428" s="439">
        <f t="shared" si="1187"/>
        <v>84.25</v>
      </c>
      <c r="H8428" s="435">
        <f t="shared" si="1182"/>
        <v>0.84437266113847098</v>
      </c>
      <c r="I8428" s="577">
        <f t="shared" si="1187"/>
        <v>84.25</v>
      </c>
      <c r="J8428" s="573">
        <f t="shared" si="1183"/>
        <v>1.1943029903254176</v>
      </c>
    </row>
    <row r="8429" spans="1:10" x14ac:dyDescent="0.25">
      <c r="A8429">
        <f t="shared" si="1184"/>
        <v>0.84260000917682365</v>
      </c>
      <c r="B8429" s="2">
        <f t="shared" si="1188"/>
        <v>84.260000000006201</v>
      </c>
      <c r="C8429" s="428">
        <f t="shared" si="1185"/>
        <v>84.26</v>
      </c>
      <c r="D8429" s="425">
        <f t="shared" si="1180"/>
        <v>0.8426000091767617</v>
      </c>
      <c r="E8429" s="433">
        <f t="shared" si="1186"/>
        <v>84.26</v>
      </c>
      <c r="F8429" s="430">
        <f t="shared" si="1181"/>
        <v>0.84447186496834081</v>
      </c>
      <c r="G8429" s="439">
        <f t="shared" si="1187"/>
        <v>84.26</v>
      </c>
      <c r="H8429" s="435">
        <f t="shared" si="1182"/>
        <v>0.84447186496834081</v>
      </c>
      <c r="I8429" s="577">
        <f t="shared" si="1187"/>
        <v>84.26</v>
      </c>
      <c r="J8429" s="573">
        <f t="shared" si="1183"/>
        <v>1.1943906142264125</v>
      </c>
    </row>
    <row r="8430" spans="1:10" x14ac:dyDescent="0.25">
      <c r="A8430">
        <f t="shared" si="1184"/>
        <v>0.8427000091629826</v>
      </c>
      <c r="B8430" s="2">
        <f t="shared" si="1188"/>
        <v>84.270000000006206</v>
      </c>
      <c r="C8430" s="428">
        <f t="shared" si="1185"/>
        <v>84.27</v>
      </c>
      <c r="D8430" s="425">
        <f t="shared" si="1180"/>
        <v>0.84270000916292065</v>
      </c>
      <c r="E8430" s="433">
        <f t="shared" si="1186"/>
        <v>84.27</v>
      </c>
      <c r="F8430" s="430">
        <f t="shared" si="1181"/>
        <v>0.8445710691668108</v>
      </c>
      <c r="G8430" s="439">
        <f t="shared" si="1187"/>
        <v>84.27</v>
      </c>
      <c r="H8430" s="435">
        <f t="shared" si="1182"/>
        <v>0.8445710691668108</v>
      </c>
      <c r="I8430" s="577">
        <f t="shared" si="1187"/>
        <v>84.27</v>
      </c>
      <c r="J8430" s="573">
        <f t="shared" si="1183"/>
        <v>1.1944782389981357</v>
      </c>
    </row>
    <row r="8431" spans="1:10" x14ac:dyDescent="0.25">
      <c r="A8431">
        <f t="shared" si="1184"/>
        <v>0.8428000091491632</v>
      </c>
      <c r="B8431" s="2">
        <f t="shared" si="1188"/>
        <v>84.280000000006211</v>
      </c>
      <c r="C8431" s="428">
        <f t="shared" si="1185"/>
        <v>84.28</v>
      </c>
      <c r="D8431" s="425">
        <f t="shared" si="1180"/>
        <v>0.84280000914910103</v>
      </c>
      <c r="E8431" s="433">
        <f t="shared" si="1186"/>
        <v>84.28</v>
      </c>
      <c r="F8431" s="430">
        <f t="shared" si="1181"/>
        <v>0.8446702737336983</v>
      </c>
      <c r="G8431" s="439">
        <f t="shared" si="1187"/>
        <v>84.28</v>
      </c>
      <c r="H8431" s="435">
        <f t="shared" si="1182"/>
        <v>0.8446702737336983</v>
      </c>
      <c r="I8431" s="577">
        <f t="shared" si="1187"/>
        <v>84.28</v>
      </c>
      <c r="J8431" s="573">
        <f t="shared" si="1183"/>
        <v>1.1945658646404953</v>
      </c>
    </row>
    <row r="8432" spans="1:10" x14ac:dyDescent="0.25">
      <c r="A8432">
        <f t="shared" si="1184"/>
        <v>0.84290000913536511</v>
      </c>
      <c r="B8432" s="2">
        <f t="shared" si="1188"/>
        <v>84.290000000006216</v>
      </c>
      <c r="C8432" s="428">
        <f t="shared" si="1185"/>
        <v>84.29</v>
      </c>
      <c r="D8432" s="425">
        <f t="shared" si="1180"/>
        <v>0.84290000913530305</v>
      </c>
      <c r="E8432" s="433">
        <f t="shared" si="1186"/>
        <v>84.29</v>
      </c>
      <c r="F8432" s="430">
        <f t="shared" si="1181"/>
        <v>0.84476947866882024</v>
      </c>
      <c r="G8432" s="439">
        <f t="shared" si="1187"/>
        <v>84.29</v>
      </c>
      <c r="H8432" s="435">
        <f t="shared" si="1182"/>
        <v>0.84476947866882024</v>
      </c>
      <c r="I8432" s="577">
        <f t="shared" si="1187"/>
        <v>84.29</v>
      </c>
      <c r="J8432" s="573">
        <f t="shared" si="1183"/>
        <v>1.1946534911533997</v>
      </c>
    </row>
    <row r="8433" spans="1:10" x14ac:dyDescent="0.25">
      <c r="A8433">
        <f t="shared" si="1184"/>
        <v>0.84300000912158868</v>
      </c>
      <c r="B8433" s="2">
        <f t="shared" si="1188"/>
        <v>84.300000000006222</v>
      </c>
      <c r="C8433" s="428">
        <f t="shared" si="1185"/>
        <v>84.3</v>
      </c>
      <c r="D8433" s="425">
        <f t="shared" si="1180"/>
        <v>0.84300000912152639</v>
      </c>
      <c r="E8433" s="433">
        <f t="shared" si="1186"/>
        <v>84.3</v>
      </c>
      <c r="F8433" s="430">
        <f t="shared" si="1181"/>
        <v>0.84486868397199411</v>
      </c>
      <c r="G8433" s="439">
        <f t="shared" si="1187"/>
        <v>84.3</v>
      </c>
      <c r="H8433" s="435">
        <f t="shared" si="1182"/>
        <v>0.84486868397199411</v>
      </c>
      <c r="I8433" s="577">
        <f t="shared" si="1187"/>
        <v>84.3</v>
      </c>
      <c r="J8433" s="573">
        <f t="shared" si="1183"/>
        <v>1.1947411185367569</v>
      </c>
    </row>
    <row r="8434" spans="1:10" x14ac:dyDescent="0.25">
      <c r="A8434">
        <f t="shared" si="1184"/>
        <v>0.84310000910783367</v>
      </c>
      <c r="B8434" s="2">
        <f t="shared" si="1188"/>
        <v>84.310000000006227</v>
      </c>
      <c r="C8434" s="428">
        <f t="shared" si="1185"/>
        <v>84.31</v>
      </c>
      <c r="D8434" s="425">
        <f t="shared" si="1180"/>
        <v>0.84310000910777139</v>
      </c>
      <c r="E8434" s="433">
        <f t="shared" si="1186"/>
        <v>84.31</v>
      </c>
      <c r="F8434" s="430">
        <f t="shared" si="1181"/>
        <v>0.84496788964303737</v>
      </c>
      <c r="G8434" s="439">
        <f t="shared" si="1187"/>
        <v>84.31</v>
      </c>
      <c r="H8434" s="435">
        <f t="shared" si="1182"/>
        <v>0.84496788964303737</v>
      </c>
      <c r="I8434" s="577">
        <f t="shared" si="1187"/>
        <v>84.31</v>
      </c>
      <c r="J8434" s="573">
        <f t="shared" si="1183"/>
        <v>1.194828746790475</v>
      </c>
    </row>
    <row r="8435" spans="1:10" x14ac:dyDescent="0.25">
      <c r="A8435">
        <f t="shared" si="1184"/>
        <v>0.84320000909409998</v>
      </c>
      <c r="B8435" s="2">
        <f t="shared" si="1188"/>
        <v>84.320000000006232</v>
      </c>
      <c r="C8435" s="428">
        <f t="shared" si="1185"/>
        <v>84.32</v>
      </c>
      <c r="D8435" s="425">
        <f t="shared" si="1180"/>
        <v>0.84320000909403758</v>
      </c>
      <c r="E8435" s="433">
        <f t="shared" si="1186"/>
        <v>84.32</v>
      </c>
      <c r="F8435" s="430">
        <f t="shared" si="1181"/>
        <v>0.84506709568176686</v>
      </c>
      <c r="G8435" s="439">
        <f t="shared" si="1187"/>
        <v>84.32</v>
      </c>
      <c r="H8435" s="435">
        <f t="shared" si="1182"/>
        <v>0.84506709568176686</v>
      </c>
      <c r="I8435" s="577">
        <f t="shared" si="1187"/>
        <v>84.32</v>
      </c>
      <c r="J8435" s="573">
        <f t="shared" si="1183"/>
        <v>1.1949163759144625</v>
      </c>
    </row>
    <row r="8436" spans="1:10" x14ac:dyDescent="0.25">
      <c r="A8436">
        <f t="shared" si="1184"/>
        <v>0.84330000908038771</v>
      </c>
      <c r="B8436" s="2">
        <f t="shared" si="1188"/>
        <v>84.330000000006237</v>
      </c>
      <c r="C8436" s="428">
        <f t="shared" si="1185"/>
        <v>84.33</v>
      </c>
      <c r="D8436" s="425">
        <f t="shared" si="1180"/>
        <v>0.84330000908032532</v>
      </c>
      <c r="E8436" s="433">
        <f t="shared" si="1186"/>
        <v>84.33</v>
      </c>
      <c r="F8436" s="430">
        <f t="shared" si="1181"/>
        <v>0.84516630208800092</v>
      </c>
      <c r="G8436" s="439">
        <f t="shared" si="1187"/>
        <v>84.33</v>
      </c>
      <c r="H8436" s="435">
        <f t="shared" si="1182"/>
        <v>0.84516630208800092</v>
      </c>
      <c r="I8436" s="577">
        <f t="shared" si="1187"/>
        <v>84.33</v>
      </c>
      <c r="J8436" s="573">
        <f t="shared" si="1183"/>
        <v>1.1950040059086273</v>
      </c>
    </row>
    <row r="8437" spans="1:10" x14ac:dyDescent="0.25">
      <c r="A8437">
        <f t="shared" si="1184"/>
        <v>0.84340000906669677</v>
      </c>
      <c r="B8437" s="2">
        <f t="shared" si="1188"/>
        <v>84.340000000006242</v>
      </c>
      <c r="C8437" s="428">
        <f t="shared" si="1185"/>
        <v>84.34</v>
      </c>
      <c r="D8437" s="425">
        <f t="shared" si="1180"/>
        <v>0.84340000906663448</v>
      </c>
      <c r="E8437" s="433">
        <f t="shared" si="1186"/>
        <v>84.34</v>
      </c>
      <c r="F8437" s="430">
        <f t="shared" si="1181"/>
        <v>0.84526550886155682</v>
      </c>
      <c r="G8437" s="439">
        <f t="shared" si="1187"/>
        <v>84.34</v>
      </c>
      <c r="H8437" s="435">
        <f t="shared" si="1182"/>
        <v>0.84526550886155682</v>
      </c>
      <c r="I8437" s="577">
        <f t="shared" si="1187"/>
        <v>84.34</v>
      </c>
      <c r="J8437" s="573">
        <f t="shared" si="1183"/>
        <v>1.1950916367728774</v>
      </c>
    </row>
    <row r="8438" spans="1:10" x14ac:dyDescent="0.25">
      <c r="A8438">
        <f t="shared" si="1184"/>
        <v>0.84350000905302724</v>
      </c>
      <c r="B8438" s="2">
        <f t="shared" si="1188"/>
        <v>84.350000000006247</v>
      </c>
      <c r="C8438" s="428">
        <f t="shared" si="1185"/>
        <v>84.35</v>
      </c>
      <c r="D8438" s="425">
        <f t="shared" si="1180"/>
        <v>0.84350000905296485</v>
      </c>
      <c r="E8438" s="433">
        <f t="shared" si="1186"/>
        <v>84.35</v>
      </c>
      <c r="F8438" s="430">
        <f t="shared" si="1181"/>
        <v>0.84536471600225216</v>
      </c>
      <c r="G8438" s="439">
        <f t="shared" si="1187"/>
        <v>84.35</v>
      </c>
      <c r="H8438" s="435">
        <f t="shared" si="1182"/>
        <v>0.84536471600225216</v>
      </c>
      <c r="I8438" s="577">
        <f t="shared" si="1187"/>
        <v>84.35</v>
      </c>
      <c r="J8438" s="573">
        <f t="shared" si="1183"/>
        <v>1.1951792685071214</v>
      </c>
    </row>
    <row r="8439" spans="1:10" x14ac:dyDescent="0.25">
      <c r="A8439">
        <f t="shared" si="1184"/>
        <v>0.84360000903937904</v>
      </c>
      <c r="B8439" s="2">
        <f t="shared" si="1188"/>
        <v>84.360000000006252</v>
      </c>
      <c r="C8439" s="428">
        <f t="shared" si="1185"/>
        <v>84.36</v>
      </c>
      <c r="D8439" s="425">
        <f t="shared" si="1180"/>
        <v>0.84360000903931653</v>
      </c>
      <c r="E8439" s="433">
        <f t="shared" si="1186"/>
        <v>84.36</v>
      </c>
      <c r="F8439" s="430">
        <f t="shared" si="1181"/>
        <v>0.84546392350990507</v>
      </c>
      <c r="G8439" s="439">
        <f t="shared" si="1187"/>
        <v>84.36</v>
      </c>
      <c r="H8439" s="435">
        <f t="shared" si="1182"/>
        <v>0.84546392350990507</v>
      </c>
      <c r="I8439" s="577">
        <f t="shared" si="1187"/>
        <v>84.36</v>
      </c>
      <c r="J8439" s="573">
        <f t="shared" si="1183"/>
        <v>1.1952669011112673</v>
      </c>
    </row>
    <row r="8440" spans="1:10" x14ac:dyDescent="0.25">
      <c r="A8440">
        <f t="shared" si="1184"/>
        <v>0.84370000902575193</v>
      </c>
      <c r="B8440" s="2">
        <f t="shared" si="1188"/>
        <v>84.370000000006257</v>
      </c>
      <c r="C8440" s="428">
        <f t="shared" si="1185"/>
        <v>84.37</v>
      </c>
      <c r="D8440" s="425">
        <f t="shared" si="1180"/>
        <v>0.84370000902568953</v>
      </c>
      <c r="E8440" s="433">
        <f t="shared" si="1186"/>
        <v>84.37</v>
      </c>
      <c r="F8440" s="430">
        <f t="shared" si="1181"/>
        <v>0.84556313138433359</v>
      </c>
      <c r="G8440" s="439">
        <f t="shared" si="1187"/>
        <v>84.37</v>
      </c>
      <c r="H8440" s="435">
        <f t="shared" si="1182"/>
        <v>0.84556313138433359</v>
      </c>
      <c r="I8440" s="577">
        <f t="shared" si="1187"/>
        <v>84.37</v>
      </c>
      <c r="J8440" s="573">
        <f t="shared" si="1183"/>
        <v>1.1953545345852232</v>
      </c>
    </row>
    <row r="8441" spans="1:10" x14ac:dyDescent="0.25">
      <c r="A8441">
        <f t="shared" si="1184"/>
        <v>0.84380000901214613</v>
      </c>
      <c r="B8441" s="2">
        <f t="shared" si="1188"/>
        <v>84.380000000006262</v>
      </c>
      <c r="C8441" s="428">
        <f t="shared" si="1185"/>
        <v>84.38</v>
      </c>
      <c r="D8441" s="425">
        <f t="shared" si="1180"/>
        <v>0.84380000901208341</v>
      </c>
      <c r="E8441" s="433">
        <f t="shared" si="1186"/>
        <v>84.38</v>
      </c>
      <c r="F8441" s="430">
        <f t="shared" si="1181"/>
        <v>0.84566233962535542</v>
      </c>
      <c r="G8441" s="439">
        <f t="shared" si="1187"/>
        <v>84.38</v>
      </c>
      <c r="H8441" s="435">
        <f t="shared" si="1182"/>
        <v>0.84566233962535542</v>
      </c>
      <c r="I8441" s="577">
        <f t="shared" si="1187"/>
        <v>84.38</v>
      </c>
      <c r="J8441" s="573">
        <f t="shared" si="1183"/>
        <v>1.1954421689288979</v>
      </c>
    </row>
    <row r="8442" spans="1:10" x14ac:dyDescent="0.25">
      <c r="A8442">
        <f t="shared" si="1184"/>
        <v>0.84390000899856144</v>
      </c>
      <c r="B8442" s="2">
        <f t="shared" si="1188"/>
        <v>84.390000000006268</v>
      </c>
      <c r="C8442" s="428">
        <f t="shared" si="1185"/>
        <v>84.39</v>
      </c>
      <c r="D8442" s="425">
        <f t="shared" si="1180"/>
        <v>0.84390000899849871</v>
      </c>
      <c r="E8442" s="433">
        <f t="shared" si="1186"/>
        <v>84.39</v>
      </c>
      <c r="F8442" s="430">
        <f t="shared" si="1181"/>
        <v>0.84576154823278882</v>
      </c>
      <c r="G8442" s="439">
        <f t="shared" si="1187"/>
        <v>84.39</v>
      </c>
      <c r="H8442" s="435">
        <f t="shared" si="1182"/>
        <v>0.84576154823278882</v>
      </c>
      <c r="I8442" s="577">
        <f t="shared" si="1187"/>
        <v>84.39</v>
      </c>
      <c r="J8442" s="573">
        <f t="shared" si="1183"/>
        <v>1.1955298041421991</v>
      </c>
    </row>
    <row r="8443" spans="1:10" x14ac:dyDescent="0.25">
      <c r="A8443">
        <f t="shared" si="1184"/>
        <v>0.84400000898499794</v>
      </c>
      <c r="B8443" s="2">
        <f t="shared" si="1188"/>
        <v>84.400000000006273</v>
      </c>
      <c r="C8443" s="428">
        <f t="shared" si="1185"/>
        <v>84.4</v>
      </c>
      <c r="D8443" s="425">
        <f t="shared" si="1180"/>
        <v>0.84400000898493532</v>
      </c>
      <c r="E8443" s="433">
        <f t="shared" si="1186"/>
        <v>84.4</v>
      </c>
      <c r="F8443" s="430">
        <f t="shared" si="1181"/>
        <v>0.84586075720645215</v>
      </c>
      <c r="G8443" s="439">
        <f t="shared" si="1187"/>
        <v>84.4</v>
      </c>
      <c r="H8443" s="435">
        <f t="shared" si="1182"/>
        <v>0.84586075720645215</v>
      </c>
      <c r="I8443" s="577">
        <f t="shared" si="1187"/>
        <v>84.4</v>
      </c>
      <c r="J8443" s="573">
        <f t="shared" si="1183"/>
        <v>1.1956174402250352</v>
      </c>
    </row>
    <row r="8444" spans="1:10" x14ac:dyDescent="0.25">
      <c r="A8444">
        <f t="shared" si="1184"/>
        <v>0.84410000897145565</v>
      </c>
      <c r="B8444" s="2">
        <f t="shared" si="1188"/>
        <v>84.410000000006278</v>
      </c>
      <c r="C8444" s="428">
        <f t="shared" si="1185"/>
        <v>84.41</v>
      </c>
      <c r="D8444" s="425">
        <f t="shared" si="1180"/>
        <v>0.8441000089713927</v>
      </c>
      <c r="E8444" s="433">
        <f t="shared" si="1186"/>
        <v>84.41</v>
      </c>
      <c r="F8444" s="430">
        <f t="shared" si="1181"/>
        <v>0.84595996654616346</v>
      </c>
      <c r="G8444" s="439">
        <f t="shared" si="1187"/>
        <v>84.41</v>
      </c>
      <c r="H8444" s="435">
        <f t="shared" si="1182"/>
        <v>0.84595996654616346</v>
      </c>
      <c r="I8444" s="577">
        <f t="shared" si="1187"/>
        <v>84.41</v>
      </c>
      <c r="J8444" s="573">
        <f t="shared" si="1183"/>
        <v>1.1957050771773143</v>
      </c>
    </row>
    <row r="8445" spans="1:10" x14ac:dyDescent="0.25">
      <c r="A8445">
        <f t="shared" si="1184"/>
        <v>0.84420000895793423</v>
      </c>
      <c r="B8445" s="2">
        <f t="shared" si="1188"/>
        <v>84.420000000006283</v>
      </c>
      <c r="C8445" s="428">
        <f t="shared" si="1185"/>
        <v>84.42</v>
      </c>
      <c r="D8445" s="425">
        <f t="shared" si="1180"/>
        <v>0.84420000895787128</v>
      </c>
      <c r="E8445" s="433">
        <f t="shared" si="1186"/>
        <v>84.42</v>
      </c>
      <c r="F8445" s="430">
        <f t="shared" si="1181"/>
        <v>0.84605917625174154</v>
      </c>
      <c r="G8445" s="439">
        <f t="shared" si="1187"/>
        <v>84.42</v>
      </c>
      <c r="H8445" s="435">
        <f t="shared" si="1182"/>
        <v>0.84605917625174154</v>
      </c>
      <c r="I8445" s="577">
        <f t="shared" si="1187"/>
        <v>84.42</v>
      </c>
      <c r="J8445" s="573">
        <f t="shared" si="1183"/>
        <v>1.1957927149989453</v>
      </c>
    </row>
    <row r="8446" spans="1:10" x14ac:dyDescent="0.25">
      <c r="A8446">
        <f t="shared" si="1184"/>
        <v>0.84430000894443391</v>
      </c>
      <c r="B8446" s="2">
        <f t="shared" si="1188"/>
        <v>84.430000000006288</v>
      </c>
      <c r="C8446" s="428">
        <f t="shared" si="1185"/>
        <v>84.43</v>
      </c>
      <c r="D8446" s="425">
        <f t="shared" si="1180"/>
        <v>0.84430000894437118</v>
      </c>
      <c r="E8446" s="433">
        <f t="shared" si="1186"/>
        <v>84.43</v>
      </c>
      <c r="F8446" s="430">
        <f t="shared" si="1181"/>
        <v>0.84615838632300466</v>
      </c>
      <c r="G8446" s="439">
        <f t="shared" si="1187"/>
        <v>84.43</v>
      </c>
      <c r="H8446" s="435">
        <f t="shared" si="1182"/>
        <v>0.84615838632300466</v>
      </c>
      <c r="I8446" s="577">
        <f t="shared" si="1187"/>
        <v>84.43</v>
      </c>
      <c r="J8446" s="573">
        <f t="shared" si="1183"/>
        <v>1.1958803536898359</v>
      </c>
    </row>
    <row r="8447" spans="1:10" x14ac:dyDescent="0.25">
      <c r="A8447">
        <f t="shared" si="1184"/>
        <v>0.84440000893095468</v>
      </c>
      <c r="B8447" s="2">
        <f t="shared" si="1188"/>
        <v>84.440000000006293</v>
      </c>
      <c r="C8447" s="428">
        <f t="shared" si="1185"/>
        <v>84.44</v>
      </c>
      <c r="D8447" s="425">
        <f t="shared" si="1180"/>
        <v>0.84440000893089162</v>
      </c>
      <c r="E8447" s="433">
        <f t="shared" si="1186"/>
        <v>84.44</v>
      </c>
      <c r="F8447" s="430">
        <f t="shared" si="1181"/>
        <v>0.84625759675977119</v>
      </c>
      <c r="G8447" s="439">
        <f t="shared" si="1187"/>
        <v>84.44</v>
      </c>
      <c r="H8447" s="435">
        <f t="shared" si="1182"/>
        <v>0.84625759675977119</v>
      </c>
      <c r="I8447" s="577">
        <f t="shared" si="1187"/>
        <v>84.44</v>
      </c>
      <c r="J8447" s="573">
        <f t="shared" si="1183"/>
        <v>1.1959679932498946</v>
      </c>
    </row>
    <row r="8448" spans="1:10" x14ac:dyDescent="0.25">
      <c r="A8448">
        <f t="shared" si="1184"/>
        <v>0.84450000891749644</v>
      </c>
      <c r="B8448" s="2">
        <f t="shared" si="1188"/>
        <v>84.450000000006298</v>
      </c>
      <c r="C8448" s="428">
        <f t="shared" si="1185"/>
        <v>84.45</v>
      </c>
      <c r="D8448" s="425">
        <f t="shared" si="1180"/>
        <v>0.84450000891743326</v>
      </c>
      <c r="E8448" s="433">
        <f t="shared" si="1186"/>
        <v>84.45</v>
      </c>
      <c r="F8448" s="430">
        <f t="shared" si="1181"/>
        <v>0.84635680756186038</v>
      </c>
      <c r="G8448" s="439">
        <f t="shared" si="1187"/>
        <v>84.45</v>
      </c>
      <c r="H8448" s="435">
        <f t="shared" si="1182"/>
        <v>0.84635680756186038</v>
      </c>
      <c r="I8448" s="577">
        <f t="shared" si="1187"/>
        <v>84.45</v>
      </c>
      <c r="J8448" s="573">
        <f t="shared" si="1183"/>
        <v>1.1960556336790296</v>
      </c>
    </row>
    <row r="8449" spans="1:10" x14ac:dyDescent="0.25">
      <c r="A8449">
        <f t="shared" si="1184"/>
        <v>0.84460000890405895</v>
      </c>
      <c r="B8449" s="2">
        <f t="shared" si="1188"/>
        <v>84.460000000006303</v>
      </c>
      <c r="C8449" s="428">
        <f t="shared" si="1185"/>
        <v>84.46</v>
      </c>
      <c r="D8449" s="425">
        <f t="shared" si="1180"/>
        <v>0.84460000890399589</v>
      </c>
      <c r="E8449" s="433">
        <f t="shared" si="1186"/>
        <v>84.46</v>
      </c>
      <c r="F8449" s="430">
        <f t="shared" si="1181"/>
        <v>0.8464560187290906</v>
      </c>
      <c r="G8449" s="439">
        <f t="shared" si="1187"/>
        <v>84.46</v>
      </c>
      <c r="H8449" s="435">
        <f t="shared" si="1182"/>
        <v>0.8464560187290906</v>
      </c>
      <c r="I8449" s="577">
        <f t="shared" si="1187"/>
        <v>84.46</v>
      </c>
      <c r="J8449" s="573">
        <f t="shared" si="1183"/>
        <v>1.1961432749771497</v>
      </c>
    </row>
    <row r="8450" spans="1:10" x14ac:dyDescent="0.25">
      <c r="A8450">
        <f t="shared" si="1184"/>
        <v>0.84470000889064245</v>
      </c>
      <c r="B8450" s="2">
        <f t="shared" si="1188"/>
        <v>84.470000000006308</v>
      </c>
      <c r="C8450" s="428">
        <f t="shared" si="1185"/>
        <v>84.47</v>
      </c>
      <c r="D8450" s="425">
        <f t="shared" si="1180"/>
        <v>0.84470000889057939</v>
      </c>
      <c r="E8450" s="433">
        <f t="shared" si="1186"/>
        <v>84.47</v>
      </c>
      <c r="F8450" s="430">
        <f t="shared" si="1181"/>
        <v>0.84655523026128099</v>
      </c>
      <c r="G8450" s="439">
        <f t="shared" si="1187"/>
        <v>84.47</v>
      </c>
      <c r="H8450" s="435">
        <f t="shared" si="1182"/>
        <v>0.84655523026128099</v>
      </c>
      <c r="I8450" s="577">
        <f t="shared" si="1187"/>
        <v>84.47</v>
      </c>
      <c r="J8450" s="573">
        <f t="shared" si="1183"/>
        <v>1.196230917144163</v>
      </c>
    </row>
    <row r="8451" spans="1:10" x14ac:dyDescent="0.25">
      <c r="A8451">
        <f t="shared" si="1184"/>
        <v>0.84480000887724693</v>
      </c>
      <c r="B8451" s="2">
        <f t="shared" si="1188"/>
        <v>84.480000000006314</v>
      </c>
      <c r="C8451" s="428">
        <f t="shared" si="1185"/>
        <v>84.48</v>
      </c>
      <c r="D8451" s="425">
        <f t="shared" ref="D8451:D8514" si="1189">(((1+C8451/100)^D$2)*C8451/100)/(((1+C8451/100)^D$2)-1)</f>
        <v>0.84480000887718376</v>
      </c>
      <c r="E8451" s="433">
        <f t="shared" si="1186"/>
        <v>84.48</v>
      </c>
      <c r="F8451" s="430">
        <f t="shared" ref="F8451:F8514" si="1190">(((1+E8451/100)^F$2)*E8451/100)/(((1+E8451/100)^F$2)-1)</f>
        <v>0.84665444215825036</v>
      </c>
      <c r="G8451" s="439">
        <f t="shared" si="1187"/>
        <v>84.48</v>
      </c>
      <c r="H8451" s="435">
        <f t="shared" ref="H8451:H8514" si="1191">(((1+G8451/100)^H$2)*G8451/100)/(((1+G8451/100)^H$2)-1)</f>
        <v>0.84665444215825036</v>
      </c>
      <c r="I8451" s="577">
        <f t="shared" si="1187"/>
        <v>84.48</v>
      </c>
      <c r="J8451" s="573">
        <f t="shared" ref="J8451:J8514" si="1192">(((1+I8451/100)^J$2)*I8451/100)/(((1+I8451/100)^J$2)-1)</f>
        <v>1.1963185601799777</v>
      </c>
    </row>
    <row r="8452" spans="1:10" x14ac:dyDescent="0.25">
      <c r="A8452">
        <f t="shared" si="1184"/>
        <v>0.84490000886387218</v>
      </c>
      <c r="B8452" s="2">
        <f t="shared" si="1188"/>
        <v>84.490000000006319</v>
      </c>
      <c r="C8452" s="428">
        <f t="shared" si="1185"/>
        <v>84.49</v>
      </c>
      <c r="D8452" s="425">
        <f t="shared" si="1189"/>
        <v>0.844900008863809</v>
      </c>
      <c r="E8452" s="433">
        <f t="shared" si="1186"/>
        <v>84.49</v>
      </c>
      <c r="F8452" s="430">
        <f t="shared" si="1190"/>
        <v>0.84675365441981776</v>
      </c>
      <c r="G8452" s="439">
        <f t="shared" si="1187"/>
        <v>84.49</v>
      </c>
      <c r="H8452" s="435">
        <f t="shared" si="1191"/>
        <v>0.84675365441981776</v>
      </c>
      <c r="I8452" s="577">
        <f t="shared" si="1187"/>
        <v>84.49</v>
      </c>
      <c r="J8452" s="573">
        <f t="shared" si="1192"/>
        <v>1.196406204084502</v>
      </c>
    </row>
    <row r="8453" spans="1:10" x14ac:dyDescent="0.25">
      <c r="A8453">
        <f t="shared" ref="A8453:A8516" si="1193">(((1+B8453/100)^A$2)*B8453/100)/(((1+B8453/100)^A$2)-1)</f>
        <v>0.84500000885051829</v>
      </c>
      <c r="B8453" s="2">
        <f t="shared" si="1188"/>
        <v>84.500000000006324</v>
      </c>
      <c r="C8453" s="428">
        <f t="shared" si="1185"/>
        <v>84.5</v>
      </c>
      <c r="D8453" s="425">
        <f t="shared" si="1189"/>
        <v>0.84500000885045512</v>
      </c>
      <c r="E8453" s="433">
        <f t="shared" si="1186"/>
        <v>84.5</v>
      </c>
      <c r="F8453" s="430">
        <f t="shared" si="1190"/>
        <v>0.84685286704580276</v>
      </c>
      <c r="G8453" s="439">
        <f t="shared" si="1187"/>
        <v>84.5</v>
      </c>
      <c r="H8453" s="435">
        <f t="shared" si="1191"/>
        <v>0.84685286704580276</v>
      </c>
      <c r="I8453" s="577">
        <f t="shared" si="1187"/>
        <v>84.5</v>
      </c>
      <c r="J8453" s="573">
        <f t="shared" si="1192"/>
        <v>1.1964938488576449</v>
      </c>
    </row>
    <row r="8454" spans="1:10" x14ac:dyDescent="0.25">
      <c r="A8454">
        <f t="shared" si="1193"/>
        <v>0.84510000883718506</v>
      </c>
      <c r="B8454" s="2">
        <f t="shared" si="1188"/>
        <v>84.510000000006329</v>
      </c>
      <c r="C8454" s="428">
        <f t="shared" ref="C8454:C8517" si="1194">ROUND(C8453+0.01,2)</f>
        <v>84.51</v>
      </c>
      <c r="D8454" s="425">
        <f t="shared" si="1189"/>
        <v>0.84510000883712189</v>
      </c>
      <c r="E8454" s="433">
        <f t="shared" ref="E8454:E8517" si="1195">ROUND(E8453+0.01,2)</f>
        <v>84.51</v>
      </c>
      <c r="F8454" s="430">
        <f t="shared" si="1190"/>
        <v>0.84695208003602418</v>
      </c>
      <c r="G8454" s="439">
        <f t="shared" ref="G8454:I8517" si="1196">ROUND(G8453+0.01,2)</f>
        <v>84.51</v>
      </c>
      <c r="H8454" s="435">
        <f t="shared" si="1191"/>
        <v>0.84695208003602418</v>
      </c>
      <c r="I8454" s="577">
        <f t="shared" si="1196"/>
        <v>84.51</v>
      </c>
      <c r="J8454" s="573">
        <f t="shared" si="1192"/>
        <v>1.1965814944993147</v>
      </c>
    </row>
    <row r="8455" spans="1:10" x14ac:dyDescent="0.25">
      <c r="A8455">
        <f t="shared" si="1193"/>
        <v>0.84520000882387269</v>
      </c>
      <c r="B8455" s="2">
        <f t="shared" si="1188"/>
        <v>84.520000000006334</v>
      </c>
      <c r="C8455" s="428">
        <f t="shared" si="1194"/>
        <v>84.52</v>
      </c>
      <c r="D8455" s="425">
        <f t="shared" si="1189"/>
        <v>0.8452000088238093</v>
      </c>
      <c r="E8455" s="433">
        <f t="shared" si="1195"/>
        <v>84.52</v>
      </c>
      <c r="F8455" s="430">
        <f t="shared" si="1190"/>
        <v>0.84705129339030161</v>
      </c>
      <c r="G8455" s="439">
        <f t="shared" si="1196"/>
        <v>84.52</v>
      </c>
      <c r="H8455" s="435">
        <f t="shared" si="1191"/>
        <v>0.84705129339030161</v>
      </c>
      <c r="I8455" s="577">
        <f t="shared" si="1196"/>
        <v>84.52</v>
      </c>
      <c r="J8455" s="573">
        <f t="shared" si="1192"/>
        <v>1.1966691410094195</v>
      </c>
    </row>
    <row r="8456" spans="1:10" x14ac:dyDescent="0.25">
      <c r="A8456">
        <f t="shared" si="1193"/>
        <v>0.84530000881058098</v>
      </c>
      <c r="B8456" s="2">
        <f t="shared" si="1188"/>
        <v>84.530000000006339</v>
      </c>
      <c r="C8456" s="428">
        <f t="shared" si="1194"/>
        <v>84.53</v>
      </c>
      <c r="D8456" s="425">
        <f t="shared" si="1189"/>
        <v>0.84530000881051759</v>
      </c>
      <c r="E8456" s="433">
        <f t="shared" si="1195"/>
        <v>84.53</v>
      </c>
      <c r="F8456" s="430">
        <f t="shared" si="1190"/>
        <v>0.8471505071084543</v>
      </c>
      <c r="G8456" s="439">
        <f t="shared" si="1196"/>
        <v>84.53</v>
      </c>
      <c r="H8456" s="435">
        <f t="shared" si="1191"/>
        <v>0.8471505071084543</v>
      </c>
      <c r="I8456" s="577">
        <f t="shared" si="1196"/>
        <v>84.53</v>
      </c>
      <c r="J8456" s="573">
        <f t="shared" si="1192"/>
        <v>1.1967567883878678</v>
      </c>
    </row>
    <row r="8457" spans="1:10" x14ac:dyDescent="0.25">
      <c r="A8457">
        <f t="shared" si="1193"/>
        <v>0.84540000879730992</v>
      </c>
      <c r="B8457" s="2">
        <f t="shared" si="1188"/>
        <v>84.540000000006344</v>
      </c>
      <c r="C8457" s="428">
        <f t="shared" si="1194"/>
        <v>84.54</v>
      </c>
      <c r="D8457" s="425">
        <f t="shared" si="1189"/>
        <v>0.84540000879724642</v>
      </c>
      <c r="E8457" s="433">
        <f t="shared" si="1195"/>
        <v>84.54</v>
      </c>
      <c r="F8457" s="430">
        <f t="shared" si="1190"/>
        <v>0.84724972119030217</v>
      </c>
      <c r="G8457" s="439">
        <f t="shared" si="1196"/>
        <v>84.54</v>
      </c>
      <c r="H8457" s="435">
        <f t="shared" si="1191"/>
        <v>0.84724972119030217</v>
      </c>
      <c r="I8457" s="577">
        <f t="shared" si="1196"/>
        <v>84.54</v>
      </c>
      <c r="J8457" s="573">
        <f t="shared" si="1192"/>
        <v>1.1968444366345681</v>
      </c>
    </row>
    <row r="8458" spans="1:10" x14ac:dyDescent="0.25">
      <c r="A8458">
        <f t="shared" si="1193"/>
        <v>0.84550000878405951</v>
      </c>
      <c r="B8458" s="2">
        <f t="shared" si="1188"/>
        <v>84.550000000006349</v>
      </c>
      <c r="C8458" s="428">
        <f t="shared" si="1194"/>
        <v>84.55</v>
      </c>
      <c r="D8458" s="425">
        <f t="shared" si="1189"/>
        <v>0.84550000878399589</v>
      </c>
      <c r="E8458" s="433">
        <f t="shared" si="1195"/>
        <v>84.55</v>
      </c>
      <c r="F8458" s="430">
        <f t="shared" si="1190"/>
        <v>0.84734893563566438</v>
      </c>
      <c r="G8458" s="439">
        <f t="shared" si="1196"/>
        <v>84.55</v>
      </c>
      <c r="H8458" s="435">
        <f t="shared" si="1191"/>
        <v>0.84734893563566438</v>
      </c>
      <c r="I8458" s="577">
        <f t="shared" si="1196"/>
        <v>84.55</v>
      </c>
      <c r="J8458" s="573">
        <f t="shared" si="1192"/>
        <v>1.196932085749429</v>
      </c>
    </row>
    <row r="8459" spans="1:10" x14ac:dyDescent="0.25">
      <c r="A8459">
        <f t="shared" si="1193"/>
        <v>0.84560000877082975</v>
      </c>
      <c r="B8459" s="2">
        <f t="shared" si="1188"/>
        <v>84.560000000006355</v>
      </c>
      <c r="C8459" s="428">
        <f t="shared" si="1194"/>
        <v>84.56</v>
      </c>
      <c r="D8459" s="425">
        <f t="shared" si="1189"/>
        <v>0.84560000877076624</v>
      </c>
      <c r="E8459" s="433">
        <f t="shared" si="1195"/>
        <v>84.56</v>
      </c>
      <c r="F8459" s="430">
        <f t="shared" si="1190"/>
        <v>0.84744815044436117</v>
      </c>
      <c r="G8459" s="439">
        <f t="shared" si="1196"/>
        <v>84.56</v>
      </c>
      <c r="H8459" s="435">
        <f t="shared" si="1191"/>
        <v>0.84744815044436117</v>
      </c>
      <c r="I8459" s="577">
        <f t="shared" si="1196"/>
        <v>84.56</v>
      </c>
      <c r="J8459" s="573">
        <f t="shared" si="1192"/>
        <v>1.1970197357323589</v>
      </c>
    </row>
    <row r="8460" spans="1:10" x14ac:dyDescent="0.25">
      <c r="A8460">
        <f t="shared" si="1193"/>
        <v>0.84570000875762041</v>
      </c>
      <c r="B8460" s="2">
        <f t="shared" si="1188"/>
        <v>84.57000000000636</v>
      </c>
      <c r="C8460" s="428">
        <f t="shared" si="1194"/>
        <v>84.57</v>
      </c>
      <c r="D8460" s="425">
        <f t="shared" si="1189"/>
        <v>0.84570000875755691</v>
      </c>
      <c r="E8460" s="433">
        <f t="shared" si="1195"/>
        <v>84.57</v>
      </c>
      <c r="F8460" s="430">
        <f t="shared" si="1190"/>
        <v>0.84754736561621213</v>
      </c>
      <c r="G8460" s="439">
        <f t="shared" si="1196"/>
        <v>84.57</v>
      </c>
      <c r="H8460" s="435">
        <f t="shared" si="1191"/>
        <v>0.84754736561621213</v>
      </c>
      <c r="I8460" s="577">
        <f t="shared" si="1196"/>
        <v>84.57</v>
      </c>
      <c r="J8460" s="573">
        <f t="shared" si="1192"/>
        <v>1.1971073865832658</v>
      </c>
    </row>
    <row r="8461" spans="1:10" x14ac:dyDescent="0.25">
      <c r="A8461">
        <f t="shared" si="1193"/>
        <v>0.84580000874443184</v>
      </c>
      <c r="B8461" s="2">
        <f t="shared" si="1188"/>
        <v>84.580000000006365</v>
      </c>
      <c r="C8461" s="428">
        <f t="shared" si="1194"/>
        <v>84.58</v>
      </c>
      <c r="D8461" s="425">
        <f t="shared" si="1189"/>
        <v>0.84580000874436823</v>
      </c>
      <c r="E8461" s="433">
        <f t="shared" si="1195"/>
        <v>84.58</v>
      </c>
      <c r="F8461" s="430">
        <f t="shared" si="1190"/>
        <v>0.8476465811510373</v>
      </c>
      <c r="G8461" s="439">
        <f t="shared" si="1196"/>
        <v>84.58</v>
      </c>
      <c r="H8461" s="435">
        <f t="shared" si="1191"/>
        <v>0.8476465811510373</v>
      </c>
      <c r="I8461" s="577">
        <f t="shared" si="1196"/>
        <v>84.58</v>
      </c>
      <c r="J8461" s="573">
        <f t="shared" si="1192"/>
        <v>1.1971950383020591</v>
      </c>
    </row>
    <row r="8462" spans="1:10" x14ac:dyDescent="0.25">
      <c r="A8462">
        <f t="shared" si="1193"/>
        <v>0.84590000873126359</v>
      </c>
      <c r="B8462" s="2">
        <f t="shared" si="1188"/>
        <v>84.59000000000637</v>
      </c>
      <c r="C8462" s="428">
        <f t="shared" si="1194"/>
        <v>84.59</v>
      </c>
      <c r="D8462" s="425">
        <f t="shared" si="1189"/>
        <v>0.84590000873119997</v>
      </c>
      <c r="E8462" s="433">
        <f t="shared" si="1195"/>
        <v>84.59</v>
      </c>
      <c r="F8462" s="430">
        <f t="shared" si="1190"/>
        <v>0.84774579704865649</v>
      </c>
      <c r="G8462" s="439">
        <f t="shared" si="1196"/>
        <v>84.59</v>
      </c>
      <c r="H8462" s="435">
        <f t="shared" si="1191"/>
        <v>0.84774579704865649</v>
      </c>
      <c r="I8462" s="577">
        <f t="shared" si="1196"/>
        <v>84.59</v>
      </c>
      <c r="J8462" s="573">
        <f t="shared" si="1192"/>
        <v>1.1972826908886469</v>
      </c>
    </row>
    <row r="8463" spans="1:10" x14ac:dyDescent="0.25">
      <c r="A8463">
        <f t="shared" si="1193"/>
        <v>0.84600000871811587</v>
      </c>
      <c r="B8463" s="2">
        <f t="shared" si="1188"/>
        <v>84.600000000006375</v>
      </c>
      <c r="C8463" s="428">
        <f t="shared" si="1194"/>
        <v>84.6</v>
      </c>
      <c r="D8463" s="425">
        <f t="shared" si="1189"/>
        <v>0.84600000871805214</v>
      </c>
      <c r="E8463" s="433">
        <f t="shared" si="1195"/>
        <v>84.6</v>
      </c>
      <c r="F8463" s="430">
        <f t="shared" si="1190"/>
        <v>0.84784501330888973</v>
      </c>
      <c r="G8463" s="439">
        <f t="shared" si="1196"/>
        <v>84.6</v>
      </c>
      <c r="H8463" s="435">
        <f t="shared" si="1191"/>
        <v>0.84784501330888973</v>
      </c>
      <c r="I8463" s="577">
        <f t="shared" si="1196"/>
        <v>84.6</v>
      </c>
      <c r="J8463" s="573">
        <f t="shared" si="1192"/>
        <v>1.1973703443429371</v>
      </c>
    </row>
    <row r="8464" spans="1:10" x14ac:dyDescent="0.25">
      <c r="A8464">
        <f t="shared" si="1193"/>
        <v>0.84610000870498869</v>
      </c>
      <c r="B8464" s="2">
        <f t="shared" si="1188"/>
        <v>84.61000000000638</v>
      </c>
      <c r="C8464" s="428">
        <f t="shared" si="1194"/>
        <v>84.61</v>
      </c>
      <c r="D8464" s="425">
        <f t="shared" si="1189"/>
        <v>0.84610000870492486</v>
      </c>
      <c r="E8464" s="433">
        <f t="shared" si="1195"/>
        <v>84.61</v>
      </c>
      <c r="F8464" s="430">
        <f t="shared" si="1190"/>
        <v>0.84794422993155771</v>
      </c>
      <c r="G8464" s="439">
        <f t="shared" si="1196"/>
        <v>84.61</v>
      </c>
      <c r="H8464" s="435">
        <f t="shared" si="1191"/>
        <v>0.84794422993155771</v>
      </c>
      <c r="I8464" s="577">
        <f t="shared" si="1196"/>
        <v>84.61</v>
      </c>
      <c r="J8464" s="573">
        <f t="shared" si="1192"/>
        <v>1.1974579986648397</v>
      </c>
    </row>
    <row r="8465" spans="1:10" x14ac:dyDescent="0.25">
      <c r="A8465">
        <f t="shared" si="1193"/>
        <v>0.84620000869188183</v>
      </c>
      <c r="B8465" s="2">
        <f t="shared" si="1188"/>
        <v>84.620000000006385</v>
      </c>
      <c r="C8465" s="428">
        <f t="shared" si="1194"/>
        <v>84.62</v>
      </c>
      <c r="D8465" s="425">
        <f t="shared" si="1189"/>
        <v>0.84620000869181811</v>
      </c>
      <c r="E8465" s="433">
        <f t="shared" si="1195"/>
        <v>84.62</v>
      </c>
      <c r="F8465" s="430">
        <f t="shared" si="1190"/>
        <v>0.84804344691648059</v>
      </c>
      <c r="G8465" s="439">
        <f t="shared" si="1196"/>
        <v>84.62</v>
      </c>
      <c r="H8465" s="435">
        <f t="shared" si="1191"/>
        <v>0.84804344691648059</v>
      </c>
      <c r="I8465" s="577">
        <f t="shared" si="1196"/>
        <v>84.62</v>
      </c>
      <c r="J8465" s="573">
        <f t="shared" si="1192"/>
        <v>1.1975456538542617</v>
      </c>
    </row>
    <row r="8466" spans="1:10" x14ac:dyDescent="0.25">
      <c r="A8466">
        <f t="shared" si="1193"/>
        <v>0.8463000086787954</v>
      </c>
      <c r="B8466" s="2">
        <f t="shared" si="1188"/>
        <v>84.63000000000639</v>
      </c>
      <c r="C8466" s="428">
        <f t="shared" si="1194"/>
        <v>84.63</v>
      </c>
      <c r="D8466" s="425">
        <f t="shared" si="1189"/>
        <v>0.84630000867873145</v>
      </c>
      <c r="E8466" s="433">
        <f t="shared" si="1195"/>
        <v>84.63</v>
      </c>
      <c r="F8466" s="430">
        <f t="shared" si="1190"/>
        <v>0.84814266426347829</v>
      </c>
      <c r="G8466" s="439">
        <f t="shared" si="1196"/>
        <v>84.63</v>
      </c>
      <c r="H8466" s="435">
        <f t="shared" si="1191"/>
        <v>0.84814266426347829</v>
      </c>
      <c r="I8466" s="577">
        <f t="shared" si="1196"/>
        <v>84.63</v>
      </c>
      <c r="J8466" s="573">
        <f t="shared" si="1192"/>
        <v>1.1976333099111127</v>
      </c>
    </row>
    <row r="8467" spans="1:10" x14ac:dyDescent="0.25">
      <c r="A8467">
        <f t="shared" si="1193"/>
        <v>0.84640000866572929</v>
      </c>
      <c r="B8467" s="2">
        <f t="shared" si="1188"/>
        <v>84.640000000006395</v>
      </c>
      <c r="C8467" s="428">
        <f t="shared" si="1194"/>
        <v>84.64</v>
      </c>
      <c r="D8467" s="425">
        <f t="shared" si="1189"/>
        <v>0.84640000866566534</v>
      </c>
      <c r="E8467" s="433">
        <f t="shared" si="1195"/>
        <v>84.64</v>
      </c>
      <c r="F8467" s="430">
        <f t="shared" si="1190"/>
        <v>0.84824188197237183</v>
      </c>
      <c r="G8467" s="439">
        <f t="shared" si="1196"/>
        <v>84.64</v>
      </c>
      <c r="H8467" s="435">
        <f t="shared" si="1191"/>
        <v>0.84824188197237183</v>
      </c>
      <c r="I8467" s="577">
        <f t="shared" si="1196"/>
        <v>84.64</v>
      </c>
      <c r="J8467" s="573">
        <f t="shared" si="1192"/>
        <v>1.1977209668353008</v>
      </c>
    </row>
    <row r="8468" spans="1:10" x14ac:dyDescent="0.25">
      <c r="A8468">
        <f t="shared" si="1193"/>
        <v>0.8465000086526836</v>
      </c>
      <c r="B8468" s="2">
        <f t="shared" si="1188"/>
        <v>84.650000000006401</v>
      </c>
      <c r="C8468" s="428">
        <f t="shared" si="1194"/>
        <v>84.65</v>
      </c>
      <c r="D8468" s="425">
        <f t="shared" si="1189"/>
        <v>0.84650000865261954</v>
      </c>
      <c r="E8468" s="433">
        <f t="shared" si="1195"/>
        <v>84.65</v>
      </c>
      <c r="F8468" s="430">
        <f t="shared" si="1190"/>
        <v>0.84834110004298191</v>
      </c>
      <c r="G8468" s="439">
        <f t="shared" si="1196"/>
        <v>84.65</v>
      </c>
      <c r="H8468" s="435">
        <f t="shared" si="1191"/>
        <v>0.84834110004298191</v>
      </c>
      <c r="I8468" s="577">
        <f t="shared" si="1196"/>
        <v>84.65</v>
      </c>
      <c r="J8468" s="573">
        <f t="shared" si="1192"/>
        <v>1.1978086246267348</v>
      </c>
    </row>
    <row r="8469" spans="1:10" x14ac:dyDescent="0.25">
      <c r="A8469">
        <f t="shared" si="1193"/>
        <v>0.84660000863965801</v>
      </c>
      <c r="B8469" s="2">
        <f t="shared" si="1188"/>
        <v>84.660000000006406</v>
      </c>
      <c r="C8469" s="428">
        <f t="shared" si="1194"/>
        <v>84.66</v>
      </c>
      <c r="D8469" s="425">
        <f t="shared" si="1189"/>
        <v>0.84660000863959384</v>
      </c>
      <c r="E8469" s="433">
        <f t="shared" si="1195"/>
        <v>84.66</v>
      </c>
      <c r="F8469" s="430">
        <f t="shared" si="1190"/>
        <v>0.84844031847512857</v>
      </c>
      <c r="G8469" s="439">
        <f t="shared" si="1196"/>
        <v>84.66</v>
      </c>
      <c r="H8469" s="435">
        <f t="shared" si="1191"/>
        <v>0.84844031847512857</v>
      </c>
      <c r="I8469" s="577">
        <f t="shared" si="1196"/>
        <v>84.66</v>
      </c>
      <c r="J8469" s="573">
        <f t="shared" si="1192"/>
        <v>1.1978962832853228</v>
      </c>
    </row>
    <row r="8470" spans="1:10" x14ac:dyDescent="0.25">
      <c r="A8470">
        <f t="shared" si="1193"/>
        <v>0.84670000862665273</v>
      </c>
      <c r="B8470" s="2">
        <f t="shared" si="1188"/>
        <v>84.670000000006411</v>
      </c>
      <c r="C8470" s="428">
        <f t="shared" si="1194"/>
        <v>84.67</v>
      </c>
      <c r="D8470" s="425">
        <f t="shared" si="1189"/>
        <v>0.84670000862658867</v>
      </c>
      <c r="E8470" s="433">
        <f t="shared" si="1195"/>
        <v>84.67</v>
      </c>
      <c r="F8470" s="430">
        <f t="shared" si="1190"/>
        <v>0.84853953726863318</v>
      </c>
      <c r="G8470" s="439">
        <f t="shared" si="1196"/>
        <v>84.67</v>
      </c>
      <c r="H8470" s="435">
        <f t="shared" si="1191"/>
        <v>0.84853953726863318</v>
      </c>
      <c r="I8470" s="577">
        <f t="shared" si="1196"/>
        <v>84.67</v>
      </c>
      <c r="J8470" s="573">
        <f t="shared" si="1192"/>
        <v>1.1979839428109742</v>
      </c>
    </row>
    <row r="8471" spans="1:10" x14ac:dyDescent="0.25">
      <c r="A8471">
        <f t="shared" si="1193"/>
        <v>0.84680000861366778</v>
      </c>
      <c r="B8471" s="2">
        <f t="shared" si="1188"/>
        <v>84.680000000006416</v>
      </c>
      <c r="C8471" s="428">
        <f t="shared" si="1194"/>
        <v>84.68</v>
      </c>
      <c r="D8471" s="425">
        <f t="shared" si="1189"/>
        <v>0.84680000861360361</v>
      </c>
      <c r="E8471" s="433">
        <f t="shared" si="1195"/>
        <v>84.68</v>
      </c>
      <c r="F8471" s="430">
        <f t="shared" si="1190"/>
        <v>0.84863875642331632</v>
      </c>
      <c r="G8471" s="439">
        <f t="shared" si="1196"/>
        <v>84.68</v>
      </c>
      <c r="H8471" s="435">
        <f t="shared" si="1191"/>
        <v>0.84863875642331632</v>
      </c>
      <c r="I8471" s="577">
        <f t="shared" si="1196"/>
        <v>84.68</v>
      </c>
      <c r="J8471" s="573">
        <f t="shared" si="1192"/>
        <v>1.198071603203597</v>
      </c>
    </row>
    <row r="8472" spans="1:10" x14ac:dyDescent="0.25">
      <c r="A8472">
        <f t="shared" si="1193"/>
        <v>0.84690000860070291</v>
      </c>
      <c r="B8472" s="2">
        <f t="shared" si="1188"/>
        <v>84.690000000006421</v>
      </c>
      <c r="C8472" s="428">
        <f t="shared" si="1194"/>
        <v>84.69</v>
      </c>
      <c r="D8472" s="425">
        <f t="shared" si="1189"/>
        <v>0.84690000860063852</v>
      </c>
      <c r="E8472" s="433">
        <f t="shared" si="1195"/>
        <v>84.69</v>
      </c>
      <c r="F8472" s="430">
        <f t="shared" si="1190"/>
        <v>0.84873797593899902</v>
      </c>
      <c r="G8472" s="439">
        <f t="shared" si="1196"/>
        <v>84.69</v>
      </c>
      <c r="H8472" s="435">
        <f t="shared" si="1191"/>
        <v>0.84873797593899902</v>
      </c>
      <c r="I8472" s="577">
        <f t="shared" si="1196"/>
        <v>84.69</v>
      </c>
      <c r="J8472" s="573">
        <f t="shared" si="1192"/>
        <v>1.1981592644631003</v>
      </c>
    </row>
    <row r="8473" spans="1:10" x14ac:dyDescent="0.25">
      <c r="A8473">
        <f t="shared" si="1193"/>
        <v>0.84700000858775804</v>
      </c>
      <c r="B8473" s="2">
        <f t="shared" si="1188"/>
        <v>84.700000000006426</v>
      </c>
      <c r="C8473" s="428">
        <f t="shared" si="1194"/>
        <v>84.7</v>
      </c>
      <c r="D8473" s="425">
        <f t="shared" si="1189"/>
        <v>0.84700000858769386</v>
      </c>
      <c r="E8473" s="433">
        <f t="shared" si="1195"/>
        <v>84.7</v>
      </c>
      <c r="F8473" s="430">
        <f t="shared" si="1190"/>
        <v>0.84883719581550232</v>
      </c>
      <c r="G8473" s="439">
        <f t="shared" si="1196"/>
        <v>84.7</v>
      </c>
      <c r="H8473" s="435">
        <f t="shared" si="1191"/>
        <v>0.84883719581550232</v>
      </c>
      <c r="I8473" s="577">
        <f t="shared" si="1196"/>
        <v>84.7</v>
      </c>
      <c r="J8473" s="573">
        <f t="shared" si="1192"/>
        <v>1.1982469265893927</v>
      </c>
    </row>
    <row r="8474" spans="1:10" x14ac:dyDescent="0.25">
      <c r="A8474">
        <f t="shared" si="1193"/>
        <v>0.84710000857483347</v>
      </c>
      <c r="B8474" s="2">
        <f t="shared" si="1188"/>
        <v>84.710000000006431</v>
      </c>
      <c r="C8474" s="428">
        <f t="shared" si="1194"/>
        <v>84.71</v>
      </c>
      <c r="D8474" s="425">
        <f t="shared" si="1189"/>
        <v>0.84710000857476908</v>
      </c>
      <c r="E8474" s="433">
        <f t="shared" si="1195"/>
        <v>84.71</v>
      </c>
      <c r="F8474" s="430">
        <f t="shared" si="1190"/>
        <v>0.84893641605264725</v>
      </c>
      <c r="G8474" s="439">
        <f t="shared" si="1196"/>
        <v>84.71</v>
      </c>
      <c r="H8474" s="435">
        <f t="shared" si="1191"/>
        <v>0.84893641605264725</v>
      </c>
      <c r="I8474" s="577">
        <f t="shared" si="1196"/>
        <v>84.71</v>
      </c>
      <c r="J8474" s="573">
        <f t="shared" si="1192"/>
        <v>1.198334589582382</v>
      </c>
    </row>
    <row r="8475" spans="1:10" x14ac:dyDescent="0.25">
      <c r="A8475">
        <f t="shared" si="1193"/>
        <v>0.8472000085619289</v>
      </c>
      <c r="B8475" s="2">
        <f t="shared" si="1188"/>
        <v>84.720000000006436</v>
      </c>
      <c r="C8475" s="428">
        <f t="shared" si="1194"/>
        <v>84.72</v>
      </c>
      <c r="D8475" s="425">
        <f t="shared" si="1189"/>
        <v>0.84720000856186461</v>
      </c>
      <c r="E8475" s="433">
        <f t="shared" si="1195"/>
        <v>84.72</v>
      </c>
      <c r="F8475" s="430">
        <f t="shared" si="1190"/>
        <v>0.84903563665025561</v>
      </c>
      <c r="G8475" s="439">
        <f t="shared" si="1196"/>
        <v>84.72</v>
      </c>
      <c r="H8475" s="435">
        <f t="shared" si="1191"/>
        <v>0.84903563665025561</v>
      </c>
      <c r="I8475" s="577">
        <f t="shared" si="1196"/>
        <v>84.72</v>
      </c>
      <c r="J8475" s="573">
        <f t="shared" si="1192"/>
        <v>1.1984222534419784</v>
      </c>
    </row>
    <row r="8476" spans="1:10" x14ac:dyDescent="0.25">
      <c r="A8476">
        <f t="shared" si="1193"/>
        <v>0.84730000854904441</v>
      </c>
      <c r="B8476" s="2">
        <f t="shared" si="1188"/>
        <v>84.730000000006441</v>
      </c>
      <c r="C8476" s="428">
        <f t="shared" si="1194"/>
        <v>84.73</v>
      </c>
      <c r="D8476" s="425">
        <f t="shared" si="1189"/>
        <v>0.84730000854898013</v>
      </c>
      <c r="E8476" s="433">
        <f t="shared" si="1195"/>
        <v>84.73</v>
      </c>
      <c r="F8476" s="430">
        <f t="shared" si="1190"/>
        <v>0.849134857608148</v>
      </c>
      <c r="G8476" s="439">
        <f t="shared" si="1196"/>
        <v>84.73</v>
      </c>
      <c r="H8476" s="435">
        <f t="shared" si="1191"/>
        <v>0.849134857608148</v>
      </c>
      <c r="I8476" s="577">
        <f t="shared" si="1196"/>
        <v>84.73</v>
      </c>
      <c r="J8476" s="573">
        <f t="shared" si="1192"/>
        <v>1.1985099181680892</v>
      </c>
    </row>
    <row r="8477" spans="1:10" x14ac:dyDescent="0.25">
      <c r="A8477">
        <f t="shared" si="1193"/>
        <v>0.84740000853618003</v>
      </c>
      <c r="B8477" s="2">
        <f t="shared" si="1188"/>
        <v>84.740000000006447</v>
      </c>
      <c r="C8477" s="428">
        <f t="shared" si="1194"/>
        <v>84.74</v>
      </c>
      <c r="D8477" s="425">
        <f t="shared" si="1189"/>
        <v>0.84740000853611541</v>
      </c>
      <c r="E8477" s="433">
        <f t="shared" si="1195"/>
        <v>84.74</v>
      </c>
      <c r="F8477" s="430">
        <f t="shared" si="1190"/>
        <v>0.84923407892614622</v>
      </c>
      <c r="G8477" s="439">
        <f t="shared" si="1196"/>
        <v>84.74</v>
      </c>
      <c r="H8477" s="435">
        <f t="shared" si="1191"/>
        <v>0.84923407892614622</v>
      </c>
      <c r="I8477" s="577">
        <f t="shared" si="1196"/>
        <v>84.74</v>
      </c>
      <c r="J8477" s="573">
        <f t="shared" si="1192"/>
        <v>1.1985975837606238</v>
      </c>
    </row>
    <row r="8478" spans="1:10" x14ac:dyDescent="0.25">
      <c r="A8478">
        <f t="shared" si="1193"/>
        <v>0.84750000852333562</v>
      </c>
      <c r="B8478" s="2">
        <f t="shared" si="1188"/>
        <v>84.750000000006452</v>
      </c>
      <c r="C8478" s="428">
        <f t="shared" si="1194"/>
        <v>84.75</v>
      </c>
      <c r="D8478" s="425">
        <f t="shared" si="1189"/>
        <v>0.84750000852327101</v>
      </c>
      <c r="E8478" s="433">
        <f t="shared" si="1195"/>
        <v>84.75</v>
      </c>
      <c r="F8478" s="430">
        <f t="shared" si="1190"/>
        <v>0.84933330060407197</v>
      </c>
      <c r="G8478" s="439">
        <f t="shared" si="1196"/>
        <v>84.75</v>
      </c>
      <c r="H8478" s="435">
        <f t="shared" si="1191"/>
        <v>0.84933330060407197</v>
      </c>
      <c r="I8478" s="577">
        <f t="shared" si="1196"/>
        <v>84.75</v>
      </c>
      <c r="J8478" s="573">
        <f t="shared" si="1192"/>
        <v>1.1986852502194909</v>
      </c>
    </row>
    <row r="8479" spans="1:10" x14ac:dyDescent="0.25">
      <c r="A8479">
        <f t="shared" si="1193"/>
        <v>0.84760000851051109</v>
      </c>
      <c r="B8479" s="2">
        <f t="shared" si="1188"/>
        <v>84.760000000006457</v>
      </c>
      <c r="C8479" s="428">
        <f t="shared" si="1194"/>
        <v>84.76</v>
      </c>
      <c r="D8479" s="425">
        <f t="shared" si="1189"/>
        <v>0.84760000851044659</v>
      </c>
      <c r="E8479" s="433">
        <f t="shared" si="1195"/>
        <v>84.76</v>
      </c>
      <c r="F8479" s="430">
        <f t="shared" si="1190"/>
        <v>0.8494325226417464</v>
      </c>
      <c r="G8479" s="439">
        <f t="shared" si="1196"/>
        <v>84.76</v>
      </c>
      <c r="H8479" s="435">
        <f t="shared" si="1191"/>
        <v>0.8494325226417464</v>
      </c>
      <c r="I8479" s="577">
        <f t="shared" si="1196"/>
        <v>84.76</v>
      </c>
      <c r="J8479" s="573">
        <f t="shared" si="1192"/>
        <v>1.1987729175445991</v>
      </c>
    </row>
    <row r="8480" spans="1:10" x14ac:dyDescent="0.25">
      <c r="A8480">
        <f t="shared" si="1193"/>
        <v>0.84770000849770644</v>
      </c>
      <c r="B8480" s="2">
        <f t="shared" ref="B8480:B8543" si="1197">B8479+0.01</f>
        <v>84.770000000006462</v>
      </c>
      <c r="C8480" s="428">
        <f t="shared" si="1194"/>
        <v>84.77</v>
      </c>
      <c r="D8480" s="425">
        <f t="shared" si="1189"/>
        <v>0.84770000849764193</v>
      </c>
      <c r="E8480" s="433">
        <f t="shared" si="1195"/>
        <v>84.77</v>
      </c>
      <c r="F8480" s="430">
        <f t="shared" si="1190"/>
        <v>0.84953174503899154</v>
      </c>
      <c r="G8480" s="439">
        <f t="shared" si="1196"/>
        <v>84.77</v>
      </c>
      <c r="H8480" s="435">
        <f t="shared" si="1191"/>
        <v>0.84953174503899154</v>
      </c>
      <c r="I8480" s="577">
        <f t="shared" si="1196"/>
        <v>84.77</v>
      </c>
      <c r="J8480" s="573">
        <f t="shared" si="1192"/>
        <v>1.1988605857358567</v>
      </c>
    </row>
    <row r="8481" spans="1:10" x14ac:dyDescent="0.25">
      <c r="A8481">
        <f t="shared" si="1193"/>
        <v>0.84780000848492176</v>
      </c>
      <c r="B8481" s="2">
        <f t="shared" si="1197"/>
        <v>84.780000000006467</v>
      </c>
      <c r="C8481" s="428">
        <f t="shared" si="1194"/>
        <v>84.78</v>
      </c>
      <c r="D8481" s="425">
        <f t="shared" si="1189"/>
        <v>0.84780000848485715</v>
      </c>
      <c r="E8481" s="433">
        <f t="shared" si="1195"/>
        <v>84.78</v>
      </c>
      <c r="F8481" s="430">
        <f t="shared" si="1190"/>
        <v>0.84963096779562908</v>
      </c>
      <c r="G8481" s="439">
        <f t="shared" si="1196"/>
        <v>84.78</v>
      </c>
      <c r="H8481" s="435">
        <f t="shared" si="1191"/>
        <v>0.84963096779562908</v>
      </c>
      <c r="I8481" s="577">
        <f t="shared" si="1196"/>
        <v>84.78</v>
      </c>
      <c r="J8481" s="573">
        <f t="shared" si="1192"/>
        <v>1.1989482547931738</v>
      </c>
    </row>
    <row r="8482" spans="1:10" x14ac:dyDescent="0.25">
      <c r="A8482">
        <f t="shared" si="1193"/>
        <v>0.84790000847215696</v>
      </c>
      <c r="B8482" s="2">
        <f t="shared" si="1197"/>
        <v>84.790000000006472</v>
      </c>
      <c r="C8482" s="428">
        <f t="shared" si="1194"/>
        <v>84.79</v>
      </c>
      <c r="D8482" s="425">
        <f t="shared" si="1189"/>
        <v>0.84790000847209235</v>
      </c>
      <c r="E8482" s="433">
        <f t="shared" si="1195"/>
        <v>84.79</v>
      </c>
      <c r="F8482" s="430">
        <f t="shared" si="1190"/>
        <v>0.84973019091148105</v>
      </c>
      <c r="G8482" s="439">
        <f t="shared" si="1196"/>
        <v>84.79</v>
      </c>
      <c r="H8482" s="435">
        <f t="shared" si="1191"/>
        <v>0.84973019091148105</v>
      </c>
      <c r="I8482" s="577">
        <f t="shared" si="1196"/>
        <v>84.79</v>
      </c>
      <c r="J8482" s="573">
        <f t="shared" si="1192"/>
        <v>1.1990359247164577</v>
      </c>
    </row>
    <row r="8483" spans="1:10" x14ac:dyDescent="0.25">
      <c r="A8483">
        <f t="shared" si="1193"/>
        <v>0.84800000845941204</v>
      </c>
      <c r="B8483" s="2">
        <f t="shared" si="1197"/>
        <v>84.800000000006477</v>
      </c>
      <c r="C8483" s="428">
        <f t="shared" si="1194"/>
        <v>84.8</v>
      </c>
      <c r="D8483" s="425">
        <f t="shared" si="1189"/>
        <v>0.8480000084593472</v>
      </c>
      <c r="E8483" s="433">
        <f t="shared" si="1195"/>
        <v>84.8</v>
      </c>
      <c r="F8483" s="430">
        <f t="shared" si="1190"/>
        <v>0.84982941438636905</v>
      </c>
      <c r="G8483" s="439">
        <f t="shared" si="1196"/>
        <v>84.8</v>
      </c>
      <c r="H8483" s="435">
        <f t="shared" si="1191"/>
        <v>0.84982941438636905</v>
      </c>
      <c r="I8483" s="577">
        <f t="shared" si="1196"/>
        <v>84.8</v>
      </c>
      <c r="J8483" s="573">
        <f t="shared" si="1192"/>
        <v>1.1991235955056179</v>
      </c>
    </row>
    <row r="8484" spans="1:10" x14ac:dyDescent="0.25">
      <c r="A8484">
        <f t="shared" si="1193"/>
        <v>0.84810000844668676</v>
      </c>
      <c r="B8484" s="2">
        <f t="shared" si="1197"/>
        <v>84.810000000006482</v>
      </c>
      <c r="C8484" s="428">
        <f t="shared" si="1194"/>
        <v>84.81</v>
      </c>
      <c r="D8484" s="425">
        <f t="shared" si="1189"/>
        <v>0.84810000844662192</v>
      </c>
      <c r="E8484" s="433">
        <f t="shared" si="1195"/>
        <v>84.81</v>
      </c>
      <c r="F8484" s="430">
        <f t="shared" si="1190"/>
        <v>0.849928638220116</v>
      </c>
      <c r="G8484" s="439">
        <f t="shared" si="1196"/>
        <v>84.81</v>
      </c>
      <c r="H8484" s="435">
        <f t="shared" si="1191"/>
        <v>0.849928638220116</v>
      </c>
      <c r="I8484" s="577">
        <f t="shared" si="1196"/>
        <v>84.81</v>
      </c>
      <c r="J8484" s="573">
        <f t="shared" si="1192"/>
        <v>1.1992112671605633</v>
      </c>
    </row>
    <row r="8485" spans="1:10" x14ac:dyDescent="0.25">
      <c r="A8485">
        <f t="shared" si="1193"/>
        <v>0.84820000843398125</v>
      </c>
      <c r="B8485" s="2">
        <f t="shared" si="1197"/>
        <v>84.820000000006488</v>
      </c>
      <c r="C8485" s="428">
        <f t="shared" si="1194"/>
        <v>84.82</v>
      </c>
      <c r="D8485" s="425">
        <f t="shared" si="1189"/>
        <v>0.84820000843391641</v>
      </c>
      <c r="E8485" s="433">
        <f t="shared" si="1195"/>
        <v>84.82</v>
      </c>
      <c r="F8485" s="430">
        <f t="shared" si="1190"/>
        <v>0.85002786241254302</v>
      </c>
      <c r="G8485" s="439">
        <f t="shared" si="1196"/>
        <v>84.82</v>
      </c>
      <c r="H8485" s="435">
        <f t="shared" si="1191"/>
        <v>0.85002786241254302</v>
      </c>
      <c r="I8485" s="577">
        <f t="shared" si="1196"/>
        <v>84.82</v>
      </c>
      <c r="J8485" s="573">
        <f t="shared" si="1192"/>
        <v>1.1992989396812019</v>
      </c>
    </row>
    <row r="8486" spans="1:10" x14ac:dyDescent="0.25">
      <c r="A8486">
        <f t="shared" si="1193"/>
        <v>0.8483000084212956</v>
      </c>
      <c r="B8486" s="2">
        <f t="shared" si="1197"/>
        <v>84.830000000006493</v>
      </c>
      <c r="C8486" s="428">
        <f t="shared" si="1194"/>
        <v>84.83</v>
      </c>
      <c r="D8486" s="425">
        <f t="shared" si="1189"/>
        <v>0.84830000842123066</v>
      </c>
      <c r="E8486" s="433">
        <f t="shared" si="1195"/>
        <v>84.83</v>
      </c>
      <c r="F8486" s="430">
        <f t="shared" si="1190"/>
        <v>0.85012708696347317</v>
      </c>
      <c r="G8486" s="439">
        <f t="shared" si="1196"/>
        <v>84.83</v>
      </c>
      <c r="H8486" s="435">
        <f t="shared" si="1191"/>
        <v>0.85012708696347317</v>
      </c>
      <c r="I8486" s="577">
        <f t="shared" si="1196"/>
        <v>84.83</v>
      </c>
      <c r="J8486" s="573">
        <f t="shared" si="1192"/>
        <v>1.1993866130674435</v>
      </c>
    </row>
    <row r="8487" spans="1:10" x14ac:dyDescent="0.25">
      <c r="A8487">
        <f t="shared" si="1193"/>
        <v>0.84840000840862961</v>
      </c>
      <c r="B8487" s="2">
        <f t="shared" si="1197"/>
        <v>84.840000000006498</v>
      </c>
      <c r="C8487" s="428">
        <f t="shared" si="1194"/>
        <v>84.84</v>
      </c>
      <c r="D8487" s="425">
        <f t="shared" si="1189"/>
        <v>0.84840000840856467</v>
      </c>
      <c r="E8487" s="433">
        <f t="shared" si="1195"/>
        <v>84.84</v>
      </c>
      <c r="F8487" s="430">
        <f t="shared" si="1190"/>
        <v>0.85022631187272868</v>
      </c>
      <c r="G8487" s="439">
        <f t="shared" si="1196"/>
        <v>84.84</v>
      </c>
      <c r="H8487" s="435">
        <f t="shared" si="1191"/>
        <v>0.85022631187272868</v>
      </c>
      <c r="I8487" s="577">
        <f t="shared" si="1196"/>
        <v>84.84</v>
      </c>
      <c r="J8487" s="573">
        <f t="shared" si="1192"/>
        <v>1.1994742873191968</v>
      </c>
    </row>
    <row r="8488" spans="1:10" x14ac:dyDescent="0.25">
      <c r="A8488">
        <f t="shared" si="1193"/>
        <v>0.84850000839598327</v>
      </c>
      <c r="B8488" s="2">
        <f t="shared" si="1197"/>
        <v>84.850000000006503</v>
      </c>
      <c r="C8488" s="428">
        <f t="shared" si="1194"/>
        <v>84.85</v>
      </c>
      <c r="D8488" s="425">
        <f t="shared" si="1189"/>
        <v>0.84850000839591821</v>
      </c>
      <c r="E8488" s="433">
        <f t="shared" si="1195"/>
        <v>84.85</v>
      </c>
      <c r="F8488" s="430">
        <f t="shared" si="1190"/>
        <v>0.85032553714013159</v>
      </c>
      <c r="G8488" s="439">
        <f t="shared" si="1196"/>
        <v>84.85</v>
      </c>
      <c r="H8488" s="435">
        <f t="shared" si="1191"/>
        <v>0.85032553714013159</v>
      </c>
      <c r="I8488" s="577">
        <f t="shared" si="1196"/>
        <v>84.85</v>
      </c>
      <c r="J8488" s="573">
        <f t="shared" si="1192"/>
        <v>1.1995619624363698</v>
      </c>
    </row>
    <row r="8489" spans="1:10" x14ac:dyDescent="0.25">
      <c r="A8489">
        <f t="shared" si="1193"/>
        <v>0.84860000838335659</v>
      </c>
      <c r="B8489" s="2">
        <f t="shared" si="1197"/>
        <v>84.860000000006508</v>
      </c>
      <c r="C8489" s="428">
        <f t="shared" si="1194"/>
        <v>84.86</v>
      </c>
      <c r="D8489" s="425">
        <f t="shared" si="1189"/>
        <v>0.84860000838329164</v>
      </c>
      <c r="E8489" s="433">
        <f t="shared" si="1195"/>
        <v>84.86</v>
      </c>
      <c r="F8489" s="430">
        <f t="shared" si="1190"/>
        <v>0.85042476276550483</v>
      </c>
      <c r="G8489" s="439">
        <f t="shared" si="1196"/>
        <v>84.86</v>
      </c>
      <c r="H8489" s="435">
        <f t="shared" si="1191"/>
        <v>0.85042476276550483</v>
      </c>
      <c r="I8489" s="577">
        <f t="shared" si="1196"/>
        <v>84.86</v>
      </c>
      <c r="J8489" s="573">
        <f t="shared" si="1192"/>
        <v>1.1996496384188724</v>
      </c>
    </row>
    <row r="8490" spans="1:10" x14ac:dyDescent="0.25">
      <c r="A8490">
        <f t="shared" si="1193"/>
        <v>0.84870000837074966</v>
      </c>
      <c r="B8490" s="2">
        <f t="shared" si="1197"/>
        <v>84.870000000006513</v>
      </c>
      <c r="C8490" s="428">
        <f t="shared" si="1194"/>
        <v>84.87</v>
      </c>
      <c r="D8490" s="425">
        <f t="shared" si="1189"/>
        <v>0.8487000083706846</v>
      </c>
      <c r="E8490" s="433">
        <f t="shared" si="1195"/>
        <v>84.87</v>
      </c>
      <c r="F8490" s="430">
        <f t="shared" si="1190"/>
        <v>0.85052398874867108</v>
      </c>
      <c r="G8490" s="439">
        <f t="shared" si="1196"/>
        <v>84.87</v>
      </c>
      <c r="H8490" s="435">
        <f t="shared" si="1191"/>
        <v>0.85052398874867108</v>
      </c>
      <c r="I8490" s="577">
        <f t="shared" si="1196"/>
        <v>84.87</v>
      </c>
      <c r="J8490" s="573">
        <f t="shared" si="1192"/>
        <v>1.1997373152666129</v>
      </c>
    </row>
    <row r="8491" spans="1:10" x14ac:dyDescent="0.25">
      <c r="A8491">
        <f t="shared" si="1193"/>
        <v>0.84880000835816205</v>
      </c>
      <c r="B8491" s="2">
        <f t="shared" si="1197"/>
        <v>84.880000000006518</v>
      </c>
      <c r="C8491" s="428">
        <f t="shared" si="1194"/>
        <v>84.88</v>
      </c>
      <c r="D8491" s="425">
        <f t="shared" si="1189"/>
        <v>0.84880000835809688</v>
      </c>
      <c r="E8491" s="433">
        <f t="shared" si="1195"/>
        <v>84.88</v>
      </c>
      <c r="F8491" s="430">
        <f t="shared" si="1190"/>
        <v>0.85062321508945271</v>
      </c>
      <c r="G8491" s="439">
        <f t="shared" si="1196"/>
        <v>84.88</v>
      </c>
      <c r="H8491" s="435">
        <f t="shared" si="1191"/>
        <v>0.85062321508945271</v>
      </c>
      <c r="I8491" s="577">
        <f t="shared" si="1196"/>
        <v>84.88</v>
      </c>
      <c r="J8491" s="573">
        <f t="shared" si="1192"/>
        <v>1.1998249929795002</v>
      </c>
    </row>
    <row r="8492" spans="1:10" x14ac:dyDescent="0.25">
      <c r="A8492">
        <f t="shared" si="1193"/>
        <v>0.84890000834559398</v>
      </c>
      <c r="B8492" s="2">
        <f t="shared" si="1197"/>
        <v>84.890000000006523</v>
      </c>
      <c r="C8492" s="428">
        <f t="shared" si="1194"/>
        <v>84.89</v>
      </c>
      <c r="D8492" s="425">
        <f t="shared" si="1189"/>
        <v>0.84890000834552881</v>
      </c>
      <c r="E8492" s="433">
        <f t="shared" si="1195"/>
        <v>84.89</v>
      </c>
      <c r="F8492" s="430">
        <f t="shared" si="1190"/>
        <v>0.85072244178767276</v>
      </c>
      <c r="G8492" s="439">
        <f t="shared" si="1196"/>
        <v>84.89</v>
      </c>
      <c r="H8492" s="435">
        <f t="shared" si="1191"/>
        <v>0.85072244178767276</v>
      </c>
      <c r="I8492" s="577">
        <f t="shared" si="1196"/>
        <v>84.89</v>
      </c>
      <c r="J8492" s="573">
        <f t="shared" si="1192"/>
        <v>1.1999126715574431</v>
      </c>
    </row>
    <row r="8493" spans="1:10" x14ac:dyDescent="0.25">
      <c r="A8493">
        <f t="shared" si="1193"/>
        <v>0.84900000833304567</v>
      </c>
      <c r="B8493" s="2">
        <f t="shared" si="1197"/>
        <v>84.900000000006528</v>
      </c>
      <c r="C8493" s="428">
        <f t="shared" si="1194"/>
        <v>84.9</v>
      </c>
      <c r="D8493" s="425">
        <f t="shared" si="1189"/>
        <v>0.8490000083329805</v>
      </c>
      <c r="E8493" s="433">
        <f t="shared" si="1195"/>
        <v>84.9</v>
      </c>
      <c r="F8493" s="430">
        <f t="shared" si="1190"/>
        <v>0.85082166884315424</v>
      </c>
      <c r="G8493" s="439">
        <f t="shared" si="1196"/>
        <v>84.9</v>
      </c>
      <c r="H8493" s="435">
        <f t="shared" si="1191"/>
        <v>0.85082166884315424</v>
      </c>
      <c r="I8493" s="577">
        <f t="shared" si="1196"/>
        <v>84.9</v>
      </c>
      <c r="J8493" s="573">
        <f t="shared" si="1192"/>
        <v>1.200000351000351</v>
      </c>
    </row>
    <row r="8494" spans="1:10" x14ac:dyDescent="0.25">
      <c r="A8494">
        <f t="shared" si="1193"/>
        <v>0.8491000083205168</v>
      </c>
      <c r="B8494" s="2">
        <f t="shared" si="1197"/>
        <v>84.910000000006534</v>
      </c>
      <c r="C8494" s="428">
        <f t="shared" si="1194"/>
        <v>84.91</v>
      </c>
      <c r="D8494" s="425">
        <f t="shared" si="1189"/>
        <v>0.8491000083204514</v>
      </c>
      <c r="E8494" s="433">
        <f t="shared" si="1195"/>
        <v>84.91</v>
      </c>
      <c r="F8494" s="430">
        <f t="shared" si="1190"/>
        <v>0.85092089625572009</v>
      </c>
      <c r="G8494" s="439">
        <f t="shared" si="1196"/>
        <v>84.91</v>
      </c>
      <c r="H8494" s="435">
        <f t="shared" si="1191"/>
        <v>0.85092089625572009</v>
      </c>
      <c r="I8494" s="577">
        <f t="shared" si="1196"/>
        <v>84.91</v>
      </c>
      <c r="J8494" s="573">
        <f t="shared" si="1192"/>
        <v>1.2000880313081324</v>
      </c>
    </row>
    <row r="8495" spans="1:10" x14ac:dyDescent="0.25">
      <c r="A8495">
        <f t="shared" si="1193"/>
        <v>0.84920000830800724</v>
      </c>
      <c r="B8495" s="2">
        <f t="shared" si="1197"/>
        <v>84.920000000006539</v>
      </c>
      <c r="C8495" s="428">
        <f t="shared" si="1194"/>
        <v>84.92</v>
      </c>
      <c r="D8495" s="425">
        <f t="shared" si="1189"/>
        <v>0.84920000830794184</v>
      </c>
      <c r="E8495" s="433">
        <f t="shared" si="1195"/>
        <v>84.92</v>
      </c>
      <c r="F8495" s="430">
        <f t="shared" si="1190"/>
        <v>0.85102012402519356</v>
      </c>
      <c r="G8495" s="439">
        <f t="shared" si="1196"/>
        <v>84.92</v>
      </c>
      <c r="H8495" s="435">
        <f t="shared" si="1191"/>
        <v>0.85102012402519356</v>
      </c>
      <c r="I8495" s="577">
        <f t="shared" si="1196"/>
        <v>84.92</v>
      </c>
      <c r="J8495" s="573">
        <f t="shared" si="1192"/>
        <v>1.2001757124806962</v>
      </c>
    </row>
    <row r="8496" spans="1:10" x14ac:dyDescent="0.25">
      <c r="A8496">
        <f t="shared" si="1193"/>
        <v>0.84930000829551699</v>
      </c>
      <c r="B8496" s="2">
        <f t="shared" si="1197"/>
        <v>84.930000000006544</v>
      </c>
      <c r="C8496" s="428">
        <f t="shared" si="1194"/>
        <v>84.93</v>
      </c>
      <c r="D8496" s="425">
        <f t="shared" si="1189"/>
        <v>0.8493000082954516</v>
      </c>
      <c r="E8496" s="433">
        <f t="shared" si="1195"/>
        <v>84.93</v>
      </c>
      <c r="F8496" s="430">
        <f t="shared" si="1190"/>
        <v>0.85111935215139745</v>
      </c>
      <c r="G8496" s="439">
        <f t="shared" si="1196"/>
        <v>84.93</v>
      </c>
      <c r="H8496" s="435">
        <f t="shared" si="1191"/>
        <v>0.85111935215139745</v>
      </c>
      <c r="I8496" s="577">
        <f t="shared" si="1196"/>
        <v>84.93</v>
      </c>
      <c r="J8496" s="573">
        <f t="shared" si="1192"/>
        <v>1.2002633945179519</v>
      </c>
    </row>
    <row r="8497" spans="1:10" x14ac:dyDescent="0.25">
      <c r="A8497">
        <f t="shared" si="1193"/>
        <v>0.84940000828304651</v>
      </c>
      <c r="B8497" s="2">
        <f t="shared" si="1197"/>
        <v>84.940000000006549</v>
      </c>
      <c r="C8497" s="428">
        <f t="shared" si="1194"/>
        <v>84.94</v>
      </c>
      <c r="D8497" s="425">
        <f t="shared" si="1189"/>
        <v>0.84940000828298101</v>
      </c>
      <c r="E8497" s="433">
        <f t="shared" si="1195"/>
        <v>84.94</v>
      </c>
      <c r="F8497" s="430">
        <f t="shared" si="1190"/>
        <v>0.85121858063415534</v>
      </c>
      <c r="G8497" s="439">
        <f t="shared" si="1196"/>
        <v>84.94</v>
      </c>
      <c r="H8497" s="435">
        <f t="shared" si="1191"/>
        <v>0.85121858063415534</v>
      </c>
      <c r="I8497" s="577">
        <f t="shared" si="1196"/>
        <v>84.94</v>
      </c>
      <c r="J8497" s="573">
        <f t="shared" si="1192"/>
        <v>1.2003510774198078</v>
      </c>
    </row>
    <row r="8498" spans="1:10" x14ac:dyDescent="0.25">
      <c r="A8498">
        <f t="shared" si="1193"/>
        <v>0.84950000827059502</v>
      </c>
      <c r="B8498" s="2">
        <f t="shared" si="1197"/>
        <v>84.950000000006554</v>
      </c>
      <c r="C8498" s="428">
        <f t="shared" si="1194"/>
        <v>84.95</v>
      </c>
      <c r="D8498" s="425">
        <f t="shared" si="1189"/>
        <v>0.84950000827052963</v>
      </c>
      <c r="E8498" s="433">
        <f t="shared" si="1195"/>
        <v>84.95</v>
      </c>
      <c r="F8498" s="430">
        <f t="shared" si="1190"/>
        <v>0.85131780947329061</v>
      </c>
      <c r="G8498" s="439">
        <f t="shared" si="1196"/>
        <v>84.95</v>
      </c>
      <c r="H8498" s="435">
        <f t="shared" si="1191"/>
        <v>0.85131780947329061</v>
      </c>
      <c r="I8498" s="577">
        <f t="shared" si="1196"/>
        <v>84.95</v>
      </c>
      <c r="J8498" s="573">
        <f t="shared" si="1192"/>
        <v>1.2004387611861731</v>
      </c>
    </row>
    <row r="8499" spans="1:10" x14ac:dyDescent="0.25">
      <c r="A8499">
        <f t="shared" si="1193"/>
        <v>0.84960000825816318</v>
      </c>
      <c r="B8499" s="2">
        <f t="shared" si="1197"/>
        <v>84.960000000006559</v>
      </c>
      <c r="C8499" s="428">
        <f t="shared" si="1194"/>
        <v>84.96</v>
      </c>
      <c r="D8499" s="425">
        <f t="shared" si="1189"/>
        <v>0.84960000825809745</v>
      </c>
      <c r="E8499" s="433">
        <f t="shared" si="1195"/>
        <v>84.96</v>
      </c>
      <c r="F8499" s="430">
        <f t="shared" si="1190"/>
        <v>0.85141703866862661</v>
      </c>
      <c r="G8499" s="439">
        <f t="shared" si="1196"/>
        <v>84.96</v>
      </c>
      <c r="H8499" s="435">
        <f t="shared" si="1191"/>
        <v>0.85141703866862661</v>
      </c>
      <c r="I8499" s="577">
        <f t="shared" si="1196"/>
        <v>84.96</v>
      </c>
      <c r="J8499" s="573">
        <f t="shared" si="1192"/>
        <v>1.2005264458169567</v>
      </c>
    </row>
    <row r="8500" spans="1:10" x14ac:dyDescent="0.25">
      <c r="A8500">
        <f t="shared" si="1193"/>
        <v>0.84970000824575032</v>
      </c>
      <c r="B8500" s="2">
        <f t="shared" si="1197"/>
        <v>84.970000000006564</v>
      </c>
      <c r="C8500" s="428">
        <f t="shared" si="1194"/>
        <v>84.97</v>
      </c>
      <c r="D8500" s="425">
        <f t="shared" si="1189"/>
        <v>0.8497000082456847</v>
      </c>
      <c r="E8500" s="433">
        <f t="shared" si="1195"/>
        <v>84.97</v>
      </c>
      <c r="F8500" s="430">
        <f t="shared" si="1190"/>
        <v>0.85151626821998716</v>
      </c>
      <c r="G8500" s="439">
        <f t="shared" si="1196"/>
        <v>84.97</v>
      </c>
      <c r="H8500" s="435">
        <f t="shared" si="1191"/>
        <v>0.85151626821998716</v>
      </c>
      <c r="I8500" s="577">
        <f t="shared" si="1196"/>
        <v>84.97</v>
      </c>
      <c r="J8500" s="573">
        <f t="shared" si="1192"/>
        <v>1.2006141313120677</v>
      </c>
    </row>
    <row r="8501" spans="1:10" x14ac:dyDescent="0.25">
      <c r="A8501">
        <f t="shared" si="1193"/>
        <v>0.84980000823335677</v>
      </c>
      <c r="B8501" s="2">
        <f t="shared" si="1197"/>
        <v>84.980000000006569</v>
      </c>
      <c r="C8501" s="428">
        <f t="shared" si="1194"/>
        <v>84.98</v>
      </c>
      <c r="D8501" s="425">
        <f t="shared" si="1189"/>
        <v>0.84980000823329116</v>
      </c>
      <c r="E8501" s="433">
        <f t="shared" si="1195"/>
        <v>84.98</v>
      </c>
      <c r="F8501" s="430">
        <f t="shared" si="1190"/>
        <v>0.8516154981271955</v>
      </c>
      <c r="G8501" s="439">
        <f t="shared" si="1196"/>
        <v>84.98</v>
      </c>
      <c r="H8501" s="435">
        <f t="shared" si="1191"/>
        <v>0.8516154981271955</v>
      </c>
      <c r="I8501" s="577">
        <f t="shared" si="1196"/>
        <v>84.98</v>
      </c>
      <c r="J8501" s="573">
        <f t="shared" si="1192"/>
        <v>1.2007018176714155</v>
      </c>
    </row>
    <row r="8502" spans="1:10" x14ac:dyDescent="0.25">
      <c r="A8502">
        <f t="shared" si="1193"/>
        <v>0.84990000822098266</v>
      </c>
      <c r="B8502" s="2">
        <f t="shared" si="1197"/>
        <v>84.990000000006575</v>
      </c>
      <c r="C8502" s="428">
        <f t="shared" si="1194"/>
        <v>84.99</v>
      </c>
      <c r="D8502" s="425">
        <f t="shared" si="1189"/>
        <v>0.84990000822091694</v>
      </c>
      <c r="E8502" s="433">
        <f t="shared" si="1195"/>
        <v>84.99</v>
      </c>
      <c r="F8502" s="430">
        <f t="shared" si="1190"/>
        <v>0.85171472839007567</v>
      </c>
      <c r="G8502" s="439">
        <f t="shared" si="1196"/>
        <v>84.99</v>
      </c>
      <c r="H8502" s="435">
        <f t="shared" si="1191"/>
        <v>0.85171472839007567</v>
      </c>
      <c r="I8502" s="577">
        <f t="shared" si="1196"/>
        <v>84.99</v>
      </c>
      <c r="J8502" s="573">
        <f t="shared" si="1192"/>
        <v>1.2007895048949087</v>
      </c>
    </row>
    <row r="8503" spans="1:10" x14ac:dyDescent="0.25">
      <c r="A8503">
        <f t="shared" si="1193"/>
        <v>0.85000000820862776</v>
      </c>
      <c r="B8503" s="2">
        <f t="shared" si="1197"/>
        <v>85.00000000000658</v>
      </c>
      <c r="C8503" s="428">
        <f t="shared" si="1194"/>
        <v>85</v>
      </c>
      <c r="D8503" s="425">
        <f t="shared" si="1189"/>
        <v>0.85000000820856192</v>
      </c>
      <c r="E8503" s="433">
        <f t="shared" si="1195"/>
        <v>85</v>
      </c>
      <c r="F8503" s="430">
        <f t="shared" si="1190"/>
        <v>0.85181395900845158</v>
      </c>
      <c r="G8503" s="439">
        <f t="shared" si="1196"/>
        <v>85</v>
      </c>
      <c r="H8503" s="435">
        <f t="shared" si="1191"/>
        <v>0.85181395900845158</v>
      </c>
      <c r="I8503" s="577">
        <f t="shared" si="1196"/>
        <v>85</v>
      </c>
      <c r="J8503" s="573">
        <f t="shared" si="1192"/>
        <v>1.2008771929824562</v>
      </c>
    </row>
    <row r="8504" spans="1:10" x14ac:dyDescent="0.25">
      <c r="A8504">
        <f t="shared" si="1193"/>
        <v>0.85010000819629172</v>
      </c>
      <c r="B8504" s="2">
        <f t="shared" si="1197"/>
        <v>85.010000000006585</v>
      </c>
      <c r="C8504" s="428">
        <f t="shared" si="1194"/>
        <v>85.01</v>
      </c>
      <c r="D8504" s="425">
        <f t="shared" si="1189"/>
        <v>0.85010000819622611</v>
      </c>
      <c r="E8504" s="433">
        <f t="shared" si="1195"/>
        <v>85.01</v>
      </c>
      <c r="F8504" s="430">
        <f t="shared" si="1190"/>
        <v>0.85191318998214693</v>
      </c>
      <c r="G8504" s="439">
        <f t="shared" si="1196"/>
        <v>85.01</v>
      </c>
      <c r="H8504" s="435">
        <f t="shared" si="1191"/>
        <v>0.85191318998214693</v>
      </c>
      <c r="I8504" s="577">
        <f t="shared" si="1196"/>
        <v>85.01</v>
      </c>
      <c r="J8504" s="573">
        <f t="shared" si="1192"/>
        <v>1.2009648819339671</v>
      </c>
    </row>
    <row r="8505" spans="1:10" x14ac:dyDescent="0.25">
      <c r="A8505">
        <f t="shared" si="1193"/>
        <v>0.85020000818397512</v>
      </c>
      <c r="B8505" s="2">
        <f t="shared" si="1197"/>
        <v>85.02000000000659</v>
      </c>
      <c r="C8505" s="428">
        <f t="shared" si="1194"/>
        <v>85.02</v>
      </c>
      <c r="D8505" s="425">
        <f t="shared" si="1189"/>
        <v>0.85020000818390917</v>
      </c>
      <c r="E8505" s="433">
        <f t="shared" si="1195"/>
        <v>85.02</v>
      </c>
      <c r="F8505" s="430">
        <f t="shared" si="1190"/>
        <v>0.85201242131098576</v>
      </c>
      <c r="G8505" s="439">
        <f t="shared" si="1196"/>
        <v>85.02</v>
      </c>
      <c r="H8505" s="435">
        <f t="shared" si="1191"/>
        <v>0.85201242131098576</v>
      </c>
      <c r="I8505" s="577">
        <f t="shared" si="1196"/>
        <v>85.02</v>
      </c>
      <c r="J8505" s="573">
        <f t="shared" si="1192"/>
        <v>1.201052571749351</v>
      </c>
    </row>
    <row r="8506" spans="1:10" x14ac:dyDescent="0.25">
      <c r="A8506">
        <f t="shared" si="1193"/>
        <v>0.8503000081716775</v>
      </c>
      <c r="B8506" s="2">
        <f t="shared" si="1197"/>
        <v>85.030000000006595</v>
      </c>
      <c r="C8506" s="428">
        <f t="shared" si="1194"/>
        <v>85.03</v>
      </c>
      <c r="D8506" s="425">
        <f t="shared" si="1189"/>
        <v>0.85030000817161167</v>
      </c>
      <c r="E8506" s="433">
        <f t="shared" si="1195"/>
        <v>85.03</v>
      </c>
      <c r="F8506" s="430">
        <f t="shared" si="1190"/>
        <v>0.85211165299479252</v>
      </c>
      <c r="G8506" s="439">
        <f t="shared" si="1196"/>
        <v>85.03</v>
      </c>
      <c r="H8506" s="435">
        <f t="shared" si="1191"/>
        <v>0.85211165299479252</v>
      </c>
      <c r="I8506" s="577">
        <f t="shared" si="1196"/>
        <v>85.03</v>
      </c>
      <c r="J8506" s="573">
        <f t="shared" si="1192"/>
        <v>1.2011402624285163</v>
      </c>
    </row>
    <row r="8507" spans="1:10" x14ac:dyDescent="0.25">
      <c r="A8507">
        <f t="shared" si="1193"/>
        <v>0.85040000815939909</v>
      </c>
      <c r="B8507" s="2">
        <f t="shared" si="1197"/>
        <v>85.0400000000066</v>
      </c>
      <c r="C8507" s="428">
        <f t="shared" si="1194"/>
        <v>85.04</v>
      </c>
      <c r="D8507" s="425">
        <f t="shared" si="1189"/>
        <v>0.85040000815933314</v>
      </c>
      <c r="E8507" s="433">
        <f t="shared" si="1195"/>
        <v>85.04</v>
      </c>
      <c r="F8507" s="430">
        <f t="shared" si="1190"/>
        <v>0.85221088503339104</v>
      </c>
      <c r="G8507" s="439">
        <f t="shared" si="1196"/>
        <v>85.04</v>
      </c>
      <c r="H8507" s="435">
        <f t="shared" si="1191"/>
        <v>0.85221088503339104</v>
      </c>
      <c r="I8507" s="577">
        <f t="shared" si="1196"/>
        <v>85.04</v>
      </c>
      <c r="J8507" s="573">
        <f t="shared" si="1192"/>
        <v>1.2012279539713724</v>
      </c>
    </row>
    <row r="8508" spans="1:10" x14ac:dyDescent="0.25">
      <c r="A8508">
        <f t="shared" si="1193"/>
        <v>0.85050000814713966</v>
      </c>
      <c r="B8508" s="2">
        <f t="shared" si="1197"/>
        <v>85.050000000006605</v>
      </c>
      <c r="C8508" s="428">
        <f t="shared" si="1194"/>
        <v>85.05</v>
      </c>
      <c r="D8508" s="425">
        <f t="shared" si="1189"/>
        <v>0.85050000814707349</v>
      </c>
      <c r="E8508" s="433">
        <f t="shared" si="1195"/>
        <v>85.05</v>
      </c>
      <c r="F8508" s="430">
        <f t="shared" si="1190"/>
        <v>0.85231011742660567</v>
      </c>
      <c r="G8508" s="439">
        <f t="shared" si="1196"/>
        <v>85.05</v>
      </c>
      <c r="H8508" s="435">
        <f t="shared" si="1191"/>
        <v>0.85231011742660567</v>
      </c>
      <c r="I8508" s="577">
        <f t="shared" si="1196"/>
        <v>85.05</v>
      </c>
      <c r="J8508" s="573">
        <f t="shared" si="1192"/>
        <v>1.2013156463778283</v>
      </c>
    </row>
    <row r="8509" spans="1:10" x14ac:dyDescent="0.25">
      <c r="A8509">
        <f t="shared" si="1193"/>
        <v>0.85060000813489922</v>
      </c>
      <c r="B8509" s="2">
        <f t="shared" si="1197"/>
        <v>85.06000000000661</v>
      </c>
      <c r="C8509" s="428">
        <f t="shared" si="1194"/>
        <v>85.06</v>
      </c>
      <c r="D8509" s="425">
        <f t="shared" si="1189"/>
        <v>0.85060000813483316</v>
      </c>
      <c r="E8509" s="433">
        <f t="shared" si="1195"/>
        <v>85.06</v>
      </c>
      <c r="F8509" s="430">
        <f t="shared" si="1190"/>
        <v>0.852409350174261</v>
      </c>
      <c r="G8509" s="439">
        <f t="shared" si="1196"/>
        <v>85.06</v>
      </c>
      <c r="H8509" s="435">
        <f t="shared" si="1191"/>
        <v>0.852409350174261</v>
      </c>
      <c r="I8509" s="577">
        <f t="shared" si="1196"/>
        <v>85.06</v>
      </c>
      <c r="J8509" s="573">
        <f t="shared" si="1192"/>
        <v>1.2014033396477937</v>
      </c>
    </row>
    <row r="8510" spans="1:10" x14ac:dyDescent="0.25">
      <c r="A8510">
        <f t="shared" si="1193"/>
        <v>0.85070000812267776</v>
      </c>
      <c r="B8510" s="2">
        <f t="shared" si="1197"/>
        <v>85.070000000006615</v>
      </c>
      <c r="C8510" s="428">
        <f t="shared" si="1194"/>
        <v>85.07</v>
      </c>
      <c r="D8510" s="425">
        <f t="shared" si="1189"/>
        <v>0.85070000812261148</v>
      </c>
      <c r="E8510" s="433">
        <f t="shared" si="1195"/>
        <v>85.07</v>
      </c>
      <c r="F8510" s="430">
        <f t="shared" si="1190"/>
        <v>0.8525085832761814</v>
      </c>
      <c r="G8510" s="439">
        <f t="shared" si="1196"/>
        <v>85.07</v>
      </c>
      <c r="H8510" s="435">
        <f t="shared" si="1191"/>
        <v>0.8525085832761814</v>
      </c>
      <c r="I8510" s="577">
        <f t="shared" si="1196"/>
        <v>85.07</v>
      </c>
      <c r="J8510" s="573">
        <f t="shared" si="1192"/>
        <v>1.2014910337811766</v>
      </c>
    </row>
    <row r="8511" spans="1:10" x14ac:dyDescent="0.25">
      <c r="A8511">
        <f t="shared" si="1193"/>
        <v>0.85080000811047529</v>
      </c>
      <c r="B8511" s="2">
        <f t="shared" si="1197"/>
        <v>85.080000000006621</v>
      </c>
      <c r="C8511" s="428">
        <f t="shared" si="1194"/>
        <v>85.08</v>
      </c>
      <c r="D8511" s="425">
        <f t="shared" si="1189"/>
        <v>0.8508000081104089</v>
      </c>
      <c r="E8511" s="433">
        <f t="shared" si="1195"/>
        <v>85.08</v>
      </c>
      <c r="F8511" s="430">
        <f t="shared" si="1190"/>
        <v>0.85260781673219155</v>
      </c>
      <c r="G8511" s="439">
        <f t="shared" si="1196"/>
        <v>85.08</v>
      </c>
      <c r="H8511" s="435">
        <f t="shared" si="1191"/>
        <v>0.85260781673219155</v>
      </c>
      <c r="I8511" s="577">
        <f t="shared" si="1196"/>
        <v>85.08</v>
      </c>
      <c r="J8511" s="573">
        <f t="shared" si="1192"/>
        <v>1.2015787287778867</v>
      </c>
    </row>
    <row r="8512" spans="1:10" x14ac:dyDescent="0.25">
      <c r="A8512">
        <f t="shared" si="1193"/>
        <v>0.8509000080982918</v>
      </c>
      <c r="B8512" s="2">
        <f t="shared" si="1197"/>
        <v>85.090000000006626</v>
      </c>
      <c r="C8512" s="428">
        <f t="shared" si="1194"/>
        <v>85.09</v>
      </c>
      <c r="D8512" s="425">
        <f t="shared" si="1189"/>
        <v>0.85090000809822552</v>
      </c>
      <c r="E8512" s="433">
        <f t="shared" si="1195"/>
        <v>85.09</v>
      </c>
      <c r="F8512" s="430">
        <f t="shared" si="1190"/>
        <v>0.85270705054211582</v>
      </c>
      <c r="G8512" s="439">
        <f t="shared" si="1196"/>
        <v>85.09</v>
      </c>
      <c r="H8512" s="435">
        <f t="shared" si="1191"/>
        <v>0.85270705054211582</v>
      </c>
      <c r="I8512" s="577">
        <f t="shared" si="1196"/>
        <v>85.09</v>
      </c>
      <c r="J8512" s="573">
        <f t="shared" si="1192"/>
        <v>1.2016664246378339</v>
      </c>
    </row>
    <row r="8513" spans="1:10" x14ac:dyDescent="0.25">
      <c r="A8513">
        <f t="shared" si="1193"/>
        <v>0.85100000808612708</v>
      </c>
      <c r="B8513" s="2">
        <f t="shared" si="1197"/>
        <v>85.100000000006631</v>
      </c>
      <c r="C8513" s="428">
        <f t="shared" si="1194"/>
        <v>85.1</v>
      </c>
      <c r="D8513" s="425">
        <f t="shared" si="1189"/>
        <v>0.8510000080860608</v>
      </c>
      <c r="E8513" s="433">
        <f t="shared" si="1195"/>
        <v>85.1</v>
      </c>
      <c r="F8513" s="430">
        <f t="shared" si="1190"/>
        <v>0.85280628470577924</v>
      </c>
      <c r="G8513" s="439">
        <f t="shared" si="1196"/>
        <v>85.1</v>
      </c>
      <c r="H8513" s="435">
        <f t="shared" si="1191"/>
        <v>0.85280628470577924</v>
      </c>
      <c r="I8513" s="577">
        <f t="shared" si="1196"/>
        <v>85.1</v>
      </c>
      <c r="J8513" s="573">
        <f t="shared" si="1192"/>
        <v>1.201754121360926</v>
      </c>
    </row>
    <row r="8514" spans="1:10" x14ac:dyDescent="0.25">
      <c r="A8514">
        <f t="shared" si="1193"/>
        <v>0.85110000807398123</v>
      </c>
      <c r="B8514" s="2">
        <f t="shared" si="1197"/>
        <v>85.110000000006636</v>
      </c>
      <c r="C8514" s="428">
        <f t="shared" si="1194"/>
        <v>85.11</v>
      </c>
      <c r="D8514" s="425">
        <f t="shared" si="1189"/>
        <v>0.85110000807391484</v>
      </c>
      <c r="E8514" s="433">
        <f t="shared" si="1195"/>
        <v>85.11</v>
      </c>
      <c r="F8514" s="430">
        <f t="shared" si="1190"/>
        <v>0.85290551922300684</v>
      </c>
      <c r="G8514" s="439">
        <f t="shared" si="1196"/>
        <v>85.11</v>
      </c>
      <c r="H8514" s="435">
        <f t="shared" si="1191"/>
        <v>0.85290551922300684</v>
      </c>
      <c r="I8514" s="577">
        <f t="shared" si="1196"/>
        <v>85.11</v>
      </c>
      <c r="J8514" s="573">
        <f t="shared" si="1192"/>
        <v>1.2018418189470732</v>
      </c>
    </row>
    <row r="8515" spans="1:10" x14ac:dyDescent="0.25">
      <c r="A8515">
        <f t="shared" si="1193"/>
        <v>0.85120000806185436</v>
      </c>
      <c r="B8515" s="2">
        <f t="shared" si="1197"/>
        <v>85.120000000006641</v>
      </c>
      <c r="C8515" s="428">
        <f t="shared" si="1194"/>
        <v>85.12</v>
      </c>
      <c r="D8515" s="425">
        <f t="shared" ref="D8515:D8578" si="1198">(((1+C8515/100)^D$2)*C8515/100)/(((1+C8515/100)^D$2)-1)</f>
        <v>0.85120000806178786</v>
      </c>
      <c r="E8515" s="433">
        <f t="shared" si="1195"/>
        <v>85.12</v>
      </c>
      <c r="F8515" s="430">
        <f t="shared" ref="F8515:F8578" si="1199">(((1+E8515/100)^F$2)*E8515/100)/(((1+E8515/100)^F$2)-1)</f>
        <v>0.8530047540936232</v>
      </c>
      <c r="G8515" s="439">
        <f t="shared" si="1196"/>
        <v>85.12</v>
      </c>
      <c r="H8515" s="435">
        <f t="shared" ref="H8515:H8578" si="1200">(((1+G8515/100)^H$2)*G8515/100)/(((1+G8515/100)^H$2)-1)</f>
        <v>0.8530047540936232</v>
      </c>
      <c r="I8515" s="577">
        <f t="shared" si="1196"/>
        <v>85.12</v>
      </c>
      <c r="J8515" s="573">
        <f t="shared" ref="J8515:J8578" si="1201">(((1+I8515/100)^J$2)*I8515/100)/(((1+I8515/100)^J$2)-1)</f>
        <v>1.2019295173961841</v>
      </c>
    </row>
    <row r="8516" spans="1:10" x14ac:dyDescent="0.25">
      <c r="A8516">
        <f t="shared" si="1193"/>
        <v>0.85130000804974615</v>
      </c>
      <c r="B8516" s="2">
        <f t="shared" si="1197"/>
        <v>85.130000000006646</v>
      </c>
      <c r="C8516" s="428">
        <f t="shared" si="1194"/>
        <v>85.13</v>
      </c>
      <c r="D8516" s="425">
        <f t="shared" si="1198"/>
        <v>0.85130000804967976</v>
      </c>
      <c r="E8516" s="433">
        <f t="shared" si="1195"/>
        <v>85.13</v>
      </c>
      <c r="F8516" s="430">
        <f t="shared" si="1199"/>
        <v>0.85310398931745324</v>
      </c>
      <c r="G8516" s="439">
        <f t="shared" si="1196"/>
        <v>85.13</v>
      </c>
      <c r="H8516" s="435">
        <f t="shared" si="1200"/>
        <v>0.85310398931745324</v>
      </c>
      <c r="I8516" s="577">
        <f t="shared" si="1196"/>
        <v>85.13</v>
      </c>
      <c r="J8516" s="573">
        <f t="shared" si="1201"/>
        <v>1.2020172167081682</v>
      </c>
    </row>
    <row r="8517" spans="1:10" x14ac:dyDescent="0.25">
      <c r="A8517">
        <f t="shared" ref="A8517:A8580" si="1202">(((1+B8517/100)^A$2)*B8517/100)/(((1+B8517/100)^A$2)-1)</f>
        <v>0.85140000803765692</v>
      </c>
      <c r="B8517" s="2">
        <f t="shared" si="1197"/>
        <v>85.140000000006651</v>
      </c>
      <c r="C8517" s="428">
        <f t="shared" si="1194"/>
        <v>85.14</v>
      </c>
      <c r="D8517" s="425">
        <f t="shared" si="1198"/>
        <v>0.85140000803759042</v>
      </c>
      <c r="E8517" s="433">
        <f t="shared" si="1195"/>
        <v>85.14</v>
      </c>
      <c r="F8517" s="430">
        <f t="shared" si="1199"/>
        <v>0.85320322489432254</v>
      </c>
      <c r="G8517" s="439">
        <f t="shared" si="1196"/>
        <v>85.14</v>
      </c>
      <c r="H8517" s="435">
        <f t="shared" si="1200"/>
        <v>0.85320322489432254</v>
      </c>
      <c r="I8517" s="577">
        <f t="shared" si="1196"/>
        <v>85.14</v>
      </c>
      <c r="J8517" s="573">
        <f t="shared" si="1201"/>
        <v>1.2021049168829347</v>
      </c>
    </row>
    <row r="8518" spans="1:10" x14ac:dyDescent="0.25">
      <c r="A8518">
        <f t="shared" si="1202"/>
        <v>0.85150000802558634</v>
      </c>
      <c r="B8518" s="2">
        <f t="shared" si="1197"/>
        <v>85.150000000006656</v>
      </c>
      <c r="C8518" s="428">
        <f t="shared" ref="C8518:C8581" si="1203">ROUND(C8517+0.01,2)</f>
        <v>85.15</v>
      </c>
      <c r="D8518" s="425">
        <f t="shared" si="1198"/>
        <v>0.85150000802551973</v>
      </c>
      <c r="E8518" s="433">
        <f t="shared" ref="E8518:E8581" si="1204">ROUND(E8517+0.01,2)</f>
        <v>85.15</v>
      </c>
      <c r="F8518" s="430">
        <f t="shared" si="1199"/>
        <v>0.85330246082405614</v>
      </c>
      <c r="G8518" s="439">
        <f t="shared" ref="G8518:I8581" si="1205">ROUND(G8517+0.01,2)</f>
        <v>85.15</v>
      </c>
      <c r="H8518" s="435">
        <f t="shared" si="1200"/>
        <v>0.85330246082405614</v>
      </c>
      <c r="I8518" s="577">
        <f t="shared" si="1205"/>
        <v>85.15</v>
      </c>
      <c r="J8518" s="573">
        <f t="shared" si="1201"/>
        <v>1.202192617920393</v>
      </c>
    </row>
    <row r="8519" spans="1:10" x14ac:dyDescent="0.25">
      <c r="A8519">
        <f t="shared" si="1202"/>
        <v>0.85160000801353442</v>
      </c>
      <c r="B8519" s="2">
        <f t="shared" si="1197"/>
        <v>85.160000000006661</v>
      </c>
      <c r="C8519" s="428">
        <f t="shared" si="1203"/>
        <v>85.16</v>
      </c>
      <c r="D8519" s="425">
        <f t="shared" si="1198"/>
        <v>0.85160000801346769</v>
      </c>
      <c r="E8519" s="433">
        <f t="shared" si="1204"/>
        <v>85.16</v>
      </c>
      <c r="F8519" s="430">
        <f t="shared" si="1199"/>
        <v>0.85340169710647906</v>
      </c>
      <c r="G8519" s="439">
        <f t="shared" si="1205"/>
        <v>85.16</v>
      </c>
      <c r="H8519" s="435">
        <f t="shared" si="1200"/>
        <v>0.85340169710647906</v>
      </c>
      <c r="I8519" s="577">
        <f t="shared" si="1205"/>
        <v>85.16</v>
      </c>
      <c r="J8519" s="573">
        <f t="shared" si="1201"/>
        <v>1.2022803198204517</v>
      </c>
    </row>
    <row r="8520" spans="1:10" x14ac:dyDescent="0.25">
      <c r="A8520">
        <f t="shared" si="1202"/>
        <v>0.85170000800150125</v>
      </c>
      <c r="B8520" s="2">
        <f t="shared" si="1197"/>
        <v>85.170000000006667</v>
      </c>
      <c r="C8520" s="428">
        <f t="shared" si="1203"/>
        <v>85.17</v>
      </c>
      <c r="D8520" s="425">
        <f t="shared" si="1198"/>
        <v>0.85170000800143464</v>
      </c>
      <c r="E8520" s="433">
        <f t="shared" si="1204"/>
        <v>85.17</v>
      </c>
      <c r="F8520" s="430">
        <f t="shared" si="1199"/>
        <v>0.85350093374141722</v>
      </c>
      <c r="G8520" s="439">
        <f t="shared" si="1205"/>
        <v>85.17</v>
      </c>
      <c r="H8520" s="435">
        <f t="shared" si="1200"/>
        <v>0.85350093374141722</v>
      </c>
      <c r="I8520" s="577">
        <f t="shared" si="1205"/>
        <v>85.17</v>
      </c>
      <c r="J8520" s="573">
        <f t="shared" si="1201"/>
        <v>1.2023680225830207</v>
      </c>
    </row>
    <row r="8521" spans="1:10" x14ac:dyDescent="0.25">
      <c r="A8521">
        <f t="shared" si="1202"/>
        <v>0.85180000798948652</v>
      </c>
      <c r="B8521" s="2">
        <f t="shared" si="1197"/>
        <v>85.180000000006672</v>
      </c>
      <c r="C8521" s="428">
        <f t="shared" si="1203"/>
        <v>85.18</v>
      </c>
      <c r="D8521" s="425">
        <f t="shared" si="1198"/>
        <v>0.85180000798941991</v>
      </c>
      <c r="E8521" s="433">
        <f t="shared" si="1204"/>
        <v>85.18</v>
      </c>
      <c r="F8521" s="430">
        <f t="shared" si="1199"/>
        <v>0.85360017072869576</v>
      </c>
      <c r="G8521" s="439">
        <f t="shared" si="1205"/>
        <v>85.18</v>
      </c>
      <c r="H8521" s="435">
        <f t="shared" si="1200"/>
        <v>0.85360017072869576</v>
      </c>
      <c r="I8521" s="577">
        <f t="shared" si="1205"/>
        <v>85.18</v>
      </c>
      <c r="J8521" s="573">
        <f t="shared" si="1201"/>
        <v>1.2024557262080091</v>
      </c>
    </row>
    <row r="8522" spans="1:10" x14ac:dyDescent="0.25">
      <c r="A8522">
        <f t="shared" si="1202"/>
        <v>0.85190000797749066</v>
      </c>
      <c r="B8522" s="2">
        <f t="shared" si="1197"/>
        <v>85.190000000006677</v>
      </c>
      <c r="C8522" s="428">
        <f t="shared" si="1203"/>
        <v>85.19</v>
      </c>
      <c r="D8522" s="425">
        <f t="shared" si="1198"/>
        <v>0.85190000797742393</v>
      </c>
      <c r="E8522" s="433">
        <f t="shared" si="1204"/>
        <v>85.19</v>
      </c>
      <c r="F8522" s="430">
        <f t="shared" si="1199"/>
        <v>0.85369940806814015</v>
      </c>
      <c r="G8522" s="439">
        <f t="shared" si="1205"/>
        <v>85.19</v>
      </c>
      <c r="H8522" s="435">
        <f t="shared" si="1200"/>
        <v>0.85369940806814015</v>
      </c>
      <c r="I8522" s="577">
        <f t="shared" si="1205"/>
        <v>85.19</v>
      </c>
      <c r="J8522" s="573">
        <f t="shared" si="1201"/>
        <v>1.2025434306953258</v>
      </c>
    </row>
    <row r="8523" spans="1:10" x14ac:dyDescent="0.25">
      <c r="A8523">
        <f t="shared" si="1202"/>
        <v>0.85200000796551334</v>
      </c>
      <c r="B8523" s="2">
        <f t="shared" si="1197"/>
        <v>85.200000000006682</v>
      </c>
      <c r="C8523" s="428">
        <f t="shared" si="1203"/>
        <v>85.2</v>
      </c>
      <c r="D8523" s="425">
        <f t="shared" si="1198"/>
        <v>0.85200000796544673</v>
      </c>
      <c r="E8523" s="433">
        <f t="shared" si="1204"/>
        <v>85.2</v>
      </c>
      <c r="F8523" s="430">
        <f t="shared" si="1199"/>
        <v>0.85379864575957654</v>
      </c>
      <c r="G8523" s="439">
        <f t="shared" si="1205"/>
        <v>85.2</v>
      </c>
      <c r="H8523" s="435">
        <f t="shared" si="1200"/>
        <v>0.85379864575957654</v>
      </c>
      <c r="I8523" s="577">
        <f t="shared" si="1205"/>
        <v>85.2</v>
      </c>
      <c r="J8523" s="573">
        <f t="shared" si="1201"/>
        <v>1.2026311360448809</v>
      </c>
    </row>
    <row r="8524" spans="1:10" x14ac:dyDescent="0.25">
      <c r="A8524">
        <f t="shared" si="1202"/>
        <v>0.85210000795355456</v>
      </c>
      <c r="B8524" s="2">
        <f t="shared" si="1197"/>
        <v>85.210000000006687</v>
      </c>
      <c r="C8524" s="428">
        <f t="shared" si="1203"/>
        <v>85.21</v>
      </c>
      <c r="D8524" s="425">
        <f t="shared" si="1198"/>
        <v>0.85210000795348784</v>
      </c>
      <c r="E8524" s="433">
        <f t="shared" si="1204"/>
        <v>85.21</v>
      </c>
      <c r="F8524" s="430">
        <f t="shared" si="1199"/>
        <v>0.85389788380283027</v>
      </c>
      <c r="G8524" s="439">
        <f t="shared" si="1205"/>
        <v>85.21</v>
      </c>
      <c r="H8524" s="435">
        <f t="shared" si="1200"/>
        <v>0.85389788380283027</v>
      </c>
      <c r="I8524" s="577">
        <f t="shared" si="1205"/>
        <v>85.21</v>
      </c>
      <c r="J8524" s="573">
        <f t="shared" si="1201"/>
        <v>1.2027188422565827</v>
      </c>
    </row>
    <row r="8525" spans="1:10" x14ac:dyDescent="0.25">
      <c r="A8525">
        <f t="shared" si="1202"/>
        <v>0.85220000794161443</v>
      </c>
      <c r="B8525" s="2">
        <f t="shared" si="1197"/>
        <v>85.220000000006692</v>
      </c>
      <c r="C8525" s="428">
        <f t="shared" si="1203"/>
        <v>85.22</v>
      </c>
      <c r="D8525" s="425">
        <f t="shared" si="1198"/>
        <v>0.8522000079415476</v>
      </c>
      <c r="E8525" s="433">
        <f t="shared" si="1204"/>
        <v>85.22</v>
      </c>
      <c r="F8525" s="430">
        <f t="shared" si="1199"/>
        <v>0.85399712219772728</v>
      </c>
      <c r="G8525" s="439">
        <f t="shared" si="1205"/>
        <v>85.22</v>
      </c>
      <c r="H8525" s="435">
        <f t="shared" si="1200"/>
        <v>0.85399712219772728</v>
      </c>
      <c r="I8525" s="577">
        <f t="shared" si="1205"/>
        <v>85.22</v>
      </c>
      <c r="J8525" s="573">
        <f t="shared" si="1201"/>
        <v>1.2028065493303417</v>
      </c>
    </row>
    <row r="8526" spans="1:10" x14ac:dyDescent="0.25">
      <c r="A8526">
        <f t="shared" si="1202"/>
        <v>0.85230000792969274</v>
      </c>
      <c r="B8526" s="2">
        <f t="shared" si="1197"/>
        <v>85.230000000006697</v>
      </c>
      <c r="C8526" s="428">
        <f t="shared" si="1203"/>
        <v>85.23</v>
      </c>
      <c r="D8526" s="425">
        <f t="shared" si="1198"/>
        <v>0.85230000792962579</v>
      </c>
      <c r="E8526" s="433">
        <f t="shared" si="1204"/>
        <v>85.23</v>
      </c>
      <c r="F8526" s="430">
        <f t="shared" si="1199"/>
        <v>0.85409636094409369</v>
      </c>
      <c r="G8526" s="439">
        <f t="shared" si="1205"/>
        <v>85.23</v>
      </c>
      <c r="H8526" s="435">
        <f t="shared" si="1200"/>
        <v>0.85409636094409369</v>
      </c>
      <c r="I8526" s="577">
        <f t="shared" si="1205"/>
        <v>85.23</v>
      </c>
      <c r="J8526" s="573">
        <f t="shared" si="1201"/>
        <v>1.2028942572660659</v>
      </c>
    </row>
    <row r="8527" spans="1:10" x14ac:dyDescent="0.25">
      <c r="A8527">
        <f t="shared" si="1202"/>
        <v>0.85240000791778969</v>
      </c>
      <c r="B8527" s="2">
        <f t="shared" si="1197"/>
        <v>85.240000000006702</v>
      </c>
      <c r="C8527" s="428">
        <f t="shared" si="1203"/>
        <v>85.24</v>
      </c>
      <c r="D8527" s="425">
        <f t="shared" si="1198"/>
        <v>0.85240000791772241</v>
      </c>
      <c r="E8527" s="433">
        <f t="shared" si="1204"/>
        <v>85.24</v>
      </c>
      <c r="F8527" s="430">
        <f t="shared" si="1199"/>
        <v>0.85419560004175532</v>
      </c>
      <c r="G8527" s="439">
        <f t="shared" si="1205"/>
        <v>85.24</v>
      </c>
      <c r="H8527" s="435">
        <f t="shared" si="1200"/>
        <v>0.85419560004175532</v>
      </c>
      <c r="I8527" s="577">
        <f t="shared" si="1205"/>
        <v>85.24</v>
      </c>
      <c r="J8527" s="573">
        <f t="shared" si="1201"/>
        <v>1.2029819660636656</v>
      </c>
    </row>
    <row r="8528" spans="1:10" x14ac:dyDescent="0.25">
      <c r="A8528">
        <f t="shared" si="1202"/>
        <v>0.85250000790590463</v>
      </c>
      <c r="B8528" s="2">
        <f t="shared" si="1197"/>
        <v>85.250000000006708</v>
      </c>
      <c r="C8528" s="428">
        <f t="shared" si="1203"/>
        <v>85.25</v>
      </c>
      <c r="D8528" s="425">
        <f t="shared" si="1198"/>
        <v>0.85250000790583758</v>
      </c>
      <c r="E8528" s="433">
        <f t="shared" si="1204"/>
        <v>85.25</v>
      </c>
      <c r="F8528" s="430">
        <f t="shared" si="1199"/>
        <v>0.85429483949053842</v>
      </c>
      <c r="G8528" s="439">
        <f t="shared" si="1205"/>
        <v>85.25</v>
      </c>
      <c r="H8528" s="435">
        <f t="shared" si="1200"/>
        <v>0.85429483949053842</v>
      </c>
      <c r="I8528" s="577">
        <f t="shared" si="1205"/>
        <v>85.25</v>
      </c>
      <c r="J8528" s="573">
        <f t="shared" si="1201"/>
        <v>1.2030696757230499</v>
      </c>
    </row>
    <row r="8529" spans="1:10" x14ac:dyDescent="0.25">
      <c r="A8529">
        <f t="shared" si="1202"/>
        <v>0.85260000789403834</v>
      </c>
      <c r="B8529" s="2">
        <f t="shared" si="1197"/>
        <v>85.260000000006713</v>
      </c>
      <c r="C8529" s="428">
        <f t="shared" si="1203"/>
        <v>85.26</v>
      </c>
      <c r="D8529" s="425">
        <f t="shared" si="1198"/>
        <v>0.85260000789397139</v>
      </c>
      <c r="E8529" s="433">
        <f t="shared" si="1204"/>
        <v>85.26</v>
      </c>
      <c r="F8529" s="430">
        <f t="shared" si="1199"/>
        <v>0.85439407929026934</v>
      </c>
      <c r="G8529" s="439">
        <f t="shared" si="1205"/>
        <v>85.26</v>
      </c>
      <c r="H8529" s="435">
        <f t="shared" si="1200"/>
        <v>0.85439407929026934</v>
      </c>
      <c r="I8529" s="577">
        <f t="shared" si="1205"/>
        <v>85.26</v>
      </c>
      <c r="J8529" s="573">
        <f t="shared" si="1201"/>
        <v>1.2031573862441283</v>
      </c>
    </row>
    <row r="8530" spans="1:10" x14ac:dyDescent="0.25">
      <c r="A8530">
        <f t="shared" si="1202"/>
        <v>0.85270000788219047</v>
      </c>
      <c r="B8530" s="2">
        <f t="shared" si="1197"/>
        <v>85.270000000006718</v>
      </c>
      <c r="C8530" s="428">
        <f t="shared" si="1203"/>
        <v>85.27</v>
      </c>
      <c r="D8530" s="425">
        <f t="shared" si="1198"/>
        <v>0.85270000788212319</v>
      </c>
      <c r="E8530" s="433">
        <f t="shared" si="1204"/>
        <v>85.27</v>
      </c>
      <c r="F8530" s="430">
        <f t="shared" si="1199"/>
        <v>0.85449331944077389</v>
      </c>
      <c r="G8530" s="439">
        <f t="shared" si="1205"/>
        <v>85.27</v>
      </c>
      <c r="H8530" s="435">
        <f t="shared" si="1200"/>
        <v>0.85449331944077389</v>
      </c>
      <c r="I8530" s="577">
        <f t="shared" si="1205"/>
        <v>85.27</v>
      </c>
      <c r="J8530" s="573">
        <f t="shared" si="1201"/>
        <v>1.2032450976268096</v>
      </c>
    </row>
    <row r="8531" spans="1:10" x14ac:dyDescent="0.25">
      <c r="A8531">
        <f t="shared" si="1202"/>
        <v>0.85280000787036081</v>
      </c>
      <c r="B8531" s="2">
        <f t="shared" si="1197"/>
        <v>85.280000000006723</v>
      </c>
      <c r="C8531" s="428">
        <f t="shared" si="1203"/>
        <v>85.28</v>
      </c>
      <c r="D8531" s="425">
        <f t="shared" si="1198"/>
        <v>0.85280000787029364</v>
      </c>
      <c r="E8531" s="433">
        <f t="shared" si="1204"/>
        <v>85.28</v>
      </c>
      <c r="F8531" s="430">
        <f t="shared" si="1199"/>
        <v>0.85459255994187899</v>
      </c>
      <c r="G8531" s="439">
        <f t="shared" si="1205"/>
        <v>85.28</v>
      </c>
      <c r="H8531" s="435">
        <f t="shared" si="1200"/>
        <v>0.85459255994187899</v>
      </c>
      <c r="I8531" s="577">
        <f t="shared" si="1205"/>
        <v>85.28</v>
      </c>
      <c r="J8531" s="573">
        <f t="shared" si="1201"/>
        <v>1.2033328098710039</v>
      </c>
    </row>
    <row r="8532" spans="1:10" x14ac:dyDescent="0.25">
      <c r="A8532">
        <f t="shared" si="1202"/>
        <v>0.85290000785854969</v>
      </c>
      <c r="B8532" s="2">
        <f t="shared" si="1197"/>
        <v>85.290000000006728</v>
      </c>
      <c r="C8532" s="428">
        <f t="shared" si="1203"/>
        <v>85.29</v>
      </c>
      <c r="D8532" s="425">
        <f t="shared" si="1198"/>
        <v>0.8529000078584823</v>
      </c>
      <c r="E8532" s="433">
        <f t="shared" si="1204"/>
        <v>85.29</v>
      </c>
      <c r="F8532" s="430">
        <f t="shared" si="1199"/>
        <v>0.85469180079341112</v>
      </c>
      <c r="G8532" s="439">
        <f t="shared" si="1205"/>
        <v>85.29</v>
      </c>
      <c r="H8532" s="435">
        <f t="shared" si="1200"/>
        <v>0.85469180079341112</v>
      </c>
      <c r="I8532" s="577">
        <f t="shared" si="1205"/>
        <v>85.29</v>
      </c>
      <c r="J8532" s="573">
        <f t="shared" si="1201"/>
        <v>1.2034205229766202</v>
      </c>
    </row>
    <row r="8533" spans="1:10" x14ac:dyDescent="0.25">
      <c r="A8533">
        <f t="shared" si="1202"/>
        <v>0.85300000784675678</v>
      </c>
      <c r="B8533" s="2">
        <f t="shared" si="1197"/>
        <v>85.300000000006733</v>
      </c>
      <c r="C8533" s="428">
        <f t="shared" si="1203"/>
        <v>85.3</v>
      </c>
      <c r="D8533" s="425">
        <f t="shared" si="1198"/>
        <v>0.85300000784668928</v>
      </c>
      <c r="E8533" s="433">
        <f t="shared" si="1204"/>
        <v>85.3</v>
      </c>
      <c r="F8533" s="430">
        <f t="shared" si="1199"/>
        <v>0.85479104199519651</v>
      </c>
      <c r="G8533" s="439">
        <f t="shared" si="1205"/>
        <v>85.3</v>
      </c>
      <c r="H8533" s="435">
        <f t="shared" si="1200"/>
        <v>0.85479104199519651</v>
      </c>
      <c r="I8533" s="577">
        <f t="shared" si="1205"/>
        <v>85.3</v>
      </c>
      <c r="J8533" s="573">
        <f t="shared" si="1201"/>
        <v>1.2035082369435681</v>
      </c>
    </row>
    <row r="8534" spans="1:10" x14ac:dyDescent="0.25">
      <c r="A8534">
        <f t="shared" si="1202"/>
        <v>0.85310000783498197</v>
      </c>
      <c r="B8534" s="2">
        <f t="shared" si="1197"/>
        <v>85.310000000006738</v>
      </c>
      <c r="C8534" s="428">
        <f t="shared" si="1203"/>
        <v>85.31</v>
      </c>
      <c r="D8534" s="425">
        <f t="shared" si="1198"/>
        <v>0.85310000783491469</v>
      </c>
      <c r="E8534" s="433">
        <f t="shared" si="1204"/>
        <v>85.31</v>
      </c>
      <c r="F8534" s="430">
        <f t="shared" si="1199"/>
        <v>0.85489028354706187</v>
      </c>
      <c r="G8534" s="439">
        <f t="shared" si="1205"/>
        <v>85.31</v>
      </c>
      <c r="H8534" s="435">
        <f t="shared" si="1200"/>
        <v>0.85489028354706187</v>
      </c>
      <c r="I8534" s="577">
        <f t="shared" si="1205"/>
        <v>85.31</v>
      </c>
      <c r="J8534" s="573">
        <f t="shared" si="1201"/>
        <v>1.2035959517717572</v>
      </c>
    </row>
    <row r="8535" spans="1:10" x14ac:dyDescent="0.25">
      <c r="A8535">
        <f t="shared" si="1202"/>
        <v>0.85320000782322547</v>
      </c>
      <c r="B8535" s="2">
        <f t="shared" si="1197"/>
        <v>85.320000000006743</v>
      </c>
      <c r="C8535" s="428">
        <f t="shared" si="1203"/>
        <v>85.32</v>
      </c>
      <c r="D8535" s="425">
        <f t="shared" si="1198"/>
        <v>0.85320000782315797</v>
      </c>
      <c r="E8535" s="433">
        <f t="shared" si="1204"/>
        <v>85.32</v>
      </c>
      <c r="F8535" s="430">
        <f t="shared" si="1199"/>
        <v>0.85498952544883422</v>
      </c>
      <c r="G8535" s="439">
        <f t="shared" si="1205"/>
        <v>85.32</v>
      </c>
      <c r="H8535" s="435">
        <f t="shared" si="1200"/>
        <v>0.85498952544883422</v>
      </c>
      <c r="I8535" s="577">
        <f t="shared" si="1205"/>
        <v>85.32</v>
      </c>
      <c r="J8535" s="573">
        <f t="shared" si="1201"/>
        <v>1.2036836674610962</v>
      </c>
    </row>
    <row r="8536" spans="1:10" x14ac:dyDescent="0.25">
      <c r="A8536">
        <f t="shared" si="1202"/>
        <v>0.85330000781148729</v>
      </c>
      <c r="B8536" s="2">
        <f t="shared" si="1197"/>
        <v>85.330000000006748</v>
      </c>
      <c r="C8536" s="428">
        <f t="shared" si="1203"/>
        <v>85.33</v>
      </c>
      <c r="D8536" s="425">
        <f t="shared" si="1198"/>
        <v>0.8533000078114199</v>
      </c>
      <c r="E8536" s="433">
        <f t="shared" si="1204"/>
        <v>85.33</v>
      </c>
      <c r="F8536" s="430">
        <f t="shared" si="1199"/>
        <v>0.85508876770034048</v>
      </c>
      <c r="G8536" s="439">
        <f t="shared" si="1205"/>
        <v>85.33</v>
      </c>
      <c r="H8536" s="435">
        <f t="shared" si="1200"/>
        <v>0.85508876770034048</v>
      </c>
      <c r="I8536" s="577">
        <f t="shared" si="1205"/>
        <v>85.33</v>
      </c>
      <c r="J8536" s="573">
        <f t="shared" si="1201"/>
        <v>1.2037713840114954</v>
      </c>
    </row>
    <row r="8537" spans="1:10" x14ac:dyDescent="0.25">
      <c r="A8537">
        <f t="shared" si="1202"/>
        <v>0.85340000779976721</v>
      </c>
      <c r="B8537" s="2">
        <f t="shared" si="1197"/>
        <v>85.340000000006754</v>
      </c>
      <c r="C8537" s="428">
        <f t="shared" si="1203"/>
        <v>85.34</v>
      </c>
      <c r="D8537" s="425">
        <f t="shared" si="1198"/>
        <v>0.85340000779969971</v>
      </c>
      <c r="E8537" s="433">
        <f t="shared" si="1204"/>
        <v>85.34</v>
      </c>
      <c r="F8537" s="430">
        <f t="shared" si="1199"/>
        <v>0.85518801030140723</v>
      </c>
      <c r="G8537" s="439">
        <f t="shared" si="1205"/>
        <v>85.34</v>
      </c>
      <c r="H8537" s="435">
        <f t="shared" si="1200"/>
        <v>0.85518801030140723</v>
      </c>
      <c r="I8537" s="577">
        <f t="shared" si="1205"/>
        <v>85.34</v>
      </c>
      <c r="J8537" s="573">
        <f t="shared" si="1201"/>
        <v>1.2038591014228641</v>
      </c>
    </row>
    <row r="8538" spans="1:10" x14ac:dyDescent="0.25">
      <c r="A8538">
        <f t="shared" si="1202"/>
        <v>0.85350000778806534</v>
      </c>
      <c r="B8538" s="2">
        <f t="shared" si="1197"/>
        <v>85.350000000006759</v>
      </c>
      <c r="C8538" s="428">
        <f t="shared" si="1203"/>
        <v>85.35</v>
      </c>
      <c r="D8538" s="425">
        <f t="shared" si="1198"/>
        <v>0.85350000778799784</v>
      </c>
      <c r="E8538" s="433">
        <f t="shared" si="1204"/>
        <v>85.35</v>
      </c>
      <c r="F8538" s="430">
        <f t="shared" si="1199"/>
        <v>0.85528725325186183</v>
      </c>
      <c r="G8538" s="439">
        <f t="shared" si="1205"/>
        <v>85.35</v>
      </c>
      <c r="H8538" s="435">
        <f t="shared" si="1200"/>
        <v>0.85528725325186183</v>
      </c>
      <c r="I8538" s="577">
        <f t="shared" si="1205"/>
        <v>85.35</v>
      </c>
      <c r="J8538" s="573">
        <f t="shared" si="1201"/>
        <v>1.2039468196951113</v>
      </c>
    </row>
    <row r="8539" spans="1:10" x14ac:dyDescent="0.25">
      <c r="A8539">
        <f t="shared" si="1202"/>
        <v>0.85360000777638156</v>
      </c>
      <c r="B8539" s="2">
        <f t="shared" si="1197"/>
        <v>85.360000000006764</v>
      </c>
      <c r="C8539" s="428">
        <f t="shared" si="1203"/>
        <v>85.36</v>
      </c>
      <c r="D8539" s="425">
        <f t="shared" si="1198"/>
        <v>0.85360000777631406</v>
      </c>
      <c r="E8539" s="433">
        <f t="shared" si="1204"/>
        <v>85.36</v>
      </c>
      <c r="F8539" s="430">
        <f t="shared" si="1199"/>
        <v>0.85538649655153121</v>
      </c>
      <c r="G8539" s="439">
        <f t="shared" si="1205"/>
        <v>85.36</v>
      </c>
      <c r="H8539" s="435">
        <f t="shared" si="1200"/>
        <v>0.85538649655153121</v>
      </c>
      <c r="I8539" s="577">
        <f t="shared" si="1205"/>
        <v>85.36</v>
      </c>
      <c r="J8539" s="573">
        <f t="shared" si="1201"/>
        <v>1.2040345388281468</v>
      </c>
    </row>
    <row r="8540" spans="1:10" x14ac:dyDescent="0.25">
      <c r="A8540">
        <f t="shared" si="1202"/>
        <v>0.85370000776471588</v>
      </c>
      <c r="B8540" s="2">
        <f t="shared" si="1197"/>
        <v>85.370000000006769</v>
      </c>
      <c r="C8540" s="428">
        <f t="shared" si="1203"/>
        <v>85.37</v>
      </c>
      <c r="D8540" s="425">
        <f t="shared" si="1198"/>
        <v>0.85370000776464827</v>
      </c>
      <c r="E8540" s="433">
        <f t="shared" si="1204"/>
        <v>85.37</v>
      </c>
      <c r="F8540" s="430">
        <f t="shared" si="1199"/>
        <v>0.85548574020024259</v>
      </c>
      <c r="G8540" s="439">
        <f t="shared" si="1205"/>
        <v>85.37</v>
      </c>
      <c r="H8540" s="435">
        <f t="shared" si="1200"/>
        <v>0.85548574020024259</v>
      </c>
      <c r="I8540" s="577">
        <f t="shared" si="1205"/>
        <v>85.37</v>
      </c>
      <c r="J8540" s="573">
        <f t="shared" si="1201"/>
        <v>1.2041222588218805</v>
      </c>
    </row>
    <row r="8541" spans="1:10" x14ac:dyDescent="0.25">
      <c r="A8541">
        <f t="shared" si="1202"/>
        <v>0.8538000077530683</v>
      </c>
      <c r="B8541" s="2">
        <f t="shared" si="1197"/>
        <v>85.380000000006774</v>
      </c>
      <c r="C8541" s="428">
        <f t="shared" si="1203"/>
        <v>85.38</v>
      </c>
      <c r="D8541" s="425">
        <f t="shared" si="1198"/>
        <v>0.85380000775300058</v>
      </c>
      <c r="E8541" s="433">
        <f t="shared" si="1204"/>
        <v>85.38</v>
      </c>
      <c r="F8541" s="430">
        <f t="shared" si="1199"/>
        <v>0.85558498419782325</v>
      </c>
      <c r="G8541" s="439">
        <f t="shared" si="1205"/>
        <v>85.38</v>
      </c>
      <c r="H8541" s="435">
        <f t="shared" si="1200"/>
        <v>0.85558498419782325</v>
      </c>
      <c r="I8541" s="577">
        <f t="shared" si="1205"/>
        <v>85.38</v>
      </c>
      <c r="J8541" s="573">
        <f t="shared" si="1201"/>
        <v>1.2042099796762211</v>
      </c>
    </row>
    <row r="8542" spans="1:10" x14ac:dyDescent="0.25">
      <c r="A8542">
        <f t="shared" si="1202"/>
        <v>0.85390000774143893</v>
      </c>
      <c r="B8542" s="2">
        <f t="shared" si="1197"/>
        <v>85.390000000006779</v>
      </c>
      <c r="C8542" s="428">
        <f t="shared" si="1203"/>
        <v>85.39</v>
      </c>
      <c r="D8542" s="425">
        <f t="shared" si="1198"/>
        <v>0.85390000774137109</v>
      </c>
      <c r="E8542" s="433">
        <f t="shared" si="1204"/>
        <v>85.39</v>
      </c>
      <c r="F8542" s="430">
        <f t="shared" si="1199"/>
        <v>0.85568422854410087</v>
      </c>
      <c r="G8542" s="439">
        <f t="shared" si="1205"/>
        <v>85.39</v>
      </c>
      <c r="H8542" s="435">
        <f t="shared" si="1200"/>
        <v>0.85568422854410087</v>
      </c>
      <c r="I8542" s="577">
        <f t="shared" si="1205"/>
        <v>85.39</v>
      </c>
      <c r="J8542" s="573">
        <f t="shared" si="1201"/>
        <v>1.2042977013910787</v>
      </c>
    </row>
    <row r="8543" spans="1:10" x14ac:dyDescent="0.25">
      <c r="A8543">
        <f t="shared" si="1202"/>
        <v>0.85400000772982743</v>
      </c>
      <c r="B8543" s="2">
        <f t="shared" si="1197"/>
        <v>85.400000000006784</v>
      </c>
      <c r="C8543" s="428">
        <f t="shared" si="1203"/>
        <v>85.4</v>
      </c>
      <c r="D8543" s="425">
        <f t="shared" si="1198"/>
        <v>0.85400000772975959</v>
      </c>
      <c r="E8543" s="433">
        <f t="shared" si="1204"/>
        <v>85.4</v>
      </c>
      <c r="F8543" s="430">
        <f t="shared" si="1199"/>
        <v>0.85578347323890258</v>
      </c>
      <c r="G8543" s="439">
        <f t="shared" si="1205"/>
        <v>85.4</v>
      </c>
      <c r="H8543" s="435">
        <f t="shared" si="1200"/>
        <v>0.85578347323890258</v>
      </c>
      <c r="I8543" s="577">
        <f t="shared" si="1205"/>
        <v>85.4</v>
      </c>
      <c r="J8543" s="573">
        <f t="shared" si="1201"/>
        <v>1.2043854239663632</v>
      </c>
    </row>
    <row r="8544" spans="1:10" x14ac:dyDescent="0.25">
      <c r="A8544">
        <f t="shared" si="1202"/>
        <v>0.8541000077182338</v>
      </c>
      <c r="B8544" s="2">
        <f t="shared" ref="B8544:B8607" si="1206">B8543+0.01</f>
        <v>85.410000000006789</v>
      </c>
      <c r="C8544" s="428">
        <f t="shared" si="1203"/>
        <v>85.41</v>
      </c>
      <c r="D8544" s="425">
        <f t="shared" si="1198"/>
        <v>0.85410000771816574</v>
      </c>
      <c r="E8544" s="433">
        <f t="shared" si="1204"/>
        <v>85.41</v>
      </c>
      <c r="F8544" s="430">
        <f t="shared" si="1199"/>
        <v>0.8558827182820562</v>
      </c>
      <c r="G8544" s="439">
        <f t="shared" si="1205"/>
        <v>85.41</v>
      </c>
      <c r="H8544" s="435">
        <f t="shared" si="1200"/>
        <v>0.8558827182820562</v>
      </c>
      <c r="I8544" s="577">
        <f t="shared" si="1205"/>
        <v>85.41</v>
      </c>
      <c r="J8544" s="573">
        <f t="shared" si="1201"/>
        <v>1.2044731474019832</v>
      </c>
    </row>
    <row r="8545" spans="1:10" x14ac:dyDescent="0.25">
      <c r="A8545">
        <f t="shared" si="1202"/>
        <v>0.85420000770665816</v>
      </c>
      <c r="B8545" s="2">
        <f t="shared" si="1206"/>
        <v>85.420000000006794</v>
      </c>
      <c r="C8545" s="428">
        <f t="shared" si="1203"/>
        <v>85.42</v>
      </c>
      <c r="D8545" s="425">
        <f t="shared" si="1198"/>
        <v>0.85420000770659033</v>
      </c>
      <c r="E8545" s="433">
        <f t="shared" si="1204"/>
        <v>85.42</v>
      </c>
      <c r="F8545" s="430">
        <f t="shared" si="1199"/>
        <v>0.85598196367338897</v>
      </c>
      <c r="G8545" s="439">
        <f t="shared" si="1205"/>
        <v>85.42</v>
      </c>
      <c r="H8545" s="435">
        <f t="shared" si="1200"/>
        <v>0.85598196367338897</v>
      </c>
      <c r="I8545" s="577">
        <f t="shared" si="1205"/>
        <v>85.42</v>
      </c>
      <c r="J8545" s="573">
        <f t="shared" si="1201"/>
        <v>1.2045608716978489</v>
      </c>
    </row>
    <row r="8546" spans="1:10" x14ac:dyDescent="0.25">
      <c r="A8546">
        <f t="shared" si="1202"/>
        <v>0.85430000769510051</v>
      </c>
      <c r="B8546" s="2">
        <f t="shared" si="1206"/>
        <v>85.4300000000068</v>
      </c>
      <c r="C8546" s="428">
        <f t="shared" si="1203"/>
        <v>85.43</v>
      </c>
      <c r="D8546" s="425">
        <f t="shared" si="1198"/>
        <v>0.85430000769503256</v>
      </c>
      <c r="E8546" s="433">
        <f t="shared" si="1204"/>
        <v>85.43</v>
      </c>
      <c r="F8546" s="430">
        <f t="shared" si="1199"/>
        <v>0.85608120941272936</v>
      </c>
      <c r="G8546" s="439">
        <f t="shared" si="1205"/>
        <v>85.43</v>
      </c>
      <c r="H8546" s="435">
        <f t="shared" si="1200"/>
        <v>0.85608120941272936</v>
      </c>
      <c r="I8546" s="577">
        <f t="shared" si="1205"/>
        <v>85.43</v>
      </c>
      <c r="J8546" s="573">
        <f t="shared" si="1201"/>
        <v>1.2046485968538696</v>
      </c>
    </row>
    <row r="8547" spans="1:10" x14ac:dyDescent="0.25">
      <c r="A8547">
        <f t="shared" si="1202"/>
        <v>0.85440000768356072</v>
      </c>
      <c r="B8547" s="2">
        <f t="shared" si="1206"/>
        <v>85.440000000006805</v>
      </c>
      <c r="C8547" s="428">
        <f t="shared" si="1203"/>
        <v>85.44</v>
      </c>
      <c r="D8547" s="425">
        <f t="shared" si="1198"/>
        <v>0.85440000768349267</v>
      </c>
      <c r="E8547" s="433">
        <f t="shared" si="1204"/>
        <v>85.44</v>
      </c>
      <c r="F8547" s="430">
        <f t="shared" si="1199"/>
        <v>0.85618045549990451</v>
      </c>
      <c r="G8547" s="439">
        <f t="shared" si="1205"/>
        <v>85.44</v>
      </c>
      <c r="H8547" s="435">
        <f t="shared" si="1200"/>
        <v>0.85618045549990451</v>
      </c>
      <c r="I8547" s="577">
        <f t="shared" si="1205"/>
        <v>85.44</v>
      </c>
      <c r="J8547" s="573">
        <f t="shared" si="1201"/>
        <v>1.2047363228699552</v>
      </c>
    </row>
    <row r="8548" spans="1:10" x14ac:dyDescent="0.25">
      <c r="A8548">
        <f t="shared" si="1202"/>
        <v>0.85450000767203893</v>
      </c>
      <c r="B8548" s="2">
        <f t="shared" si="1206"/>
        <v>85.45000000000681</v>
      </c>
      <c r="C8548" s="428">
        <f t="shared" si="1203"/>
        <v>85.45</v>
      </c>
      <c r="D8548" s="425">
        <f t="shared" si="1198"/>
        <v>0.85450000767197087</v>
      </c>
      <c r="E8548" s="433">
        <f t="shared" si="1204"/>
        <v>85.45</v>
      </c>
      <c r="F8548" s="430">
        <f t="shared" si="1199"/>
        <v>0.8562797019347429</v>
      </c>
      <c r="G8548" s="439">
        <f t="shared" si="1205"/>
        <v>85.45</v>
      </c>
      <c r="H8548" s="435">
        <f t="shared" si="1200"/>
        <v>0.8562797019347429</v>
      </c>
      <c r="I8548" s="577">
        <f t="shared" si="1205"/>
        <v>85.45</v>
      </c>
      <c r="J8548" s="573">
        <f t="shared" si="1201"/>
        <v>1.204824049746015</v>
      </c>
    </row>
    <row r="8549" spans="1:10" x14ac:dyDescent="0.25">
      <c r="A8549">
        <f t="shared" si="1202"/>
        <v>0.85460000766053479</v>
      </c>
      <c r="B8549" s="2">
        <f t="shared" si="1206"/>
        <v>85.460000000006815</v>
      </c>
      <c r="C8549" s="428">
        <f t="shared" si="1203"/>
        <v>85.46</v>
      </c>
      <c r="D8549" s="425">
        <f t="shared" si="1198"/>
        <v>0.85460000766046651</v>
      </c>
      <c r="E8549" s="433">
        <f t="shared" si="1204"/>
        <v>85.46</v>
      </c>
      <c r="F8549" s="430">
        <f t="shared" si="1199"/>
        <v>0.85637894871707221</v>
      </c>
      <c r="G8549" s="439">
        <f t="shared" si="1205"/>
        <v>85.46</v>
      </c>
      <c r="H8549" s="435">
        <f t="shared" si="1200"/>
        <v>0.85637894871707221</v>
      </c>
      <c r="I8549" s="577">
        <f t="shared" si="1205"/>
        <v>85.46</v>
      </c>
      <c r="J8549" s="573">
        <f t="shared" si="1201"/>
        <v>1.2049117774819589</v>
      </c>
    </row>
    <row r="8550" spans="1:10" x14ac:dyDescent="0.25">
      <c r="A8550">
        <f t="shared" si="1202"/>
        <v>0.85470000764904852</v>
      </c>
      <c r="B8550" s="2">
        <f t="shared" si="1206"/>
        <v>85.47000000000682</v>
      </c>
      <c r="C8550" s="428">
        <f t="shared" si="1203"/>
        <v>85.47</v>
      </c>
      <c r="D8550" s="425">
        <f t="shared" si="1198"/>
        <v>0.85470000764898035</v>
      </c>
      <c r="E8550" s="433">
        <f t="shared" si="1204"/>
        <v>85.47</v>
      </c>
      <c r="F8550" s="430">
        <f t="shared" si="1199"/>
        <v>0.8564781958467208</v>
      </c>
      <c r="G8550" s="439">
        <f t="shared" si="1205"/>
        <v>85.47</v>
      </c>
      <c r="H8550" s="435">
        <f t="shared" si="1200"/>
        <v>0.8564781958467208</v>
      </c>
      <c r="I8550" s="577">
        <f t="shared" si="1205"/>
        <v>85.47</v>
      </c>
      <c r="J8550" s="573">
        <f t="shared" si="1201"/>
        <v>1.2049995060776966</v>
      </c>
    </row>
    <row r="8551" spans="1:10" x14ac:dyDescent="0.25">
      <c r="A8551">
        <f t="shared" si="1202"/>
        <v>0.85480000763758024</v>
      </c>
      <c r="B8551" s="2">
        <f t="shared" si="1206"/>
        <v>85.480000000006825</v>
      </c>
      <c r="C8551" s="428">
        <f t="shared" si="1203"/>
        <v>85.48</v>
      </c>
      <c r="D8551" s="425">
        <f t="shared" si="1198"/>
        <v>0.85480000763751196</v>
      </c>
      <c r="E8551" s="433">
        <f t="shared" si="1204"/>
        <v>85.48</v>
      </c>
      <c r="F8551" s="430">
        <f t="shared" si="1199"/>
        <v>0.85657744332351649</v>
      </c>
      <c r="G8551" s="439">
        <f t="shared" si="1205"/>
        <v>85.48</v>
      </c>
      <c r="H8551" s="435">
        <f t="shared" si="1200"/>
        <v>0.85657744332351649</v>
      </c>
      <c r="I8551" s="577">
        <f t="shared" si="1205"/>
        <v>85.48</v>
      </c>
      <c r="J8551" s="573">
        <f t="shared" si="1201"/>
        <v>1.2050872355331372</v>
      </c>
    </row>
    <row r="8552" spans="1:10" x14ac:dyDescent="0.25">
      <c r="A8552">
        <f t="shared" si="1202"/>
        <v>0.8549000076261295</v>
      </c>
      <c r="B8552" s="2">
        <f t="shared" si="1206"/>
        <v>85.49000000000683</v>
      </c>
      <c r="C8552" s="428">
        <f t="shared" si="1203"/>
        <v>85.49</v>
      </c>
      <c r="D8552" s="425">
        <f t="shared" si="1198"/>
        <v>0.85490000762606111</v>
      </c>
      <c r="E8552" s="433">
        <f t="shared" si="1204"/>
        <v>85.49</v>
      </c>
      <c r="F8552" s="430">
        <f t="shared" si="1199"/>
        <v>0.85667669114728795</v>
      </c>
      <c r="G8552" s="439">
        <f t="shared" si="1205"/>
        <v>85.49</v>
      </c>
      <c r="H8552" s="435">
        <f t="shared" si="1200"/>
        <v>0.85667669114728795</v>
      </c>
      <c r="I8552" s="577">
        <f t="shared" si="1205"/>
        <v>85.49</v>
      </c>
      <c r="J8552" s="573">
        <f t="shared" si="1201"/>
        <v>1.2051749658481907</v>
      </c>
    </row>
    <row r="8553" spans="1:10" x14ac:dyDescent="0.25">
      <c r="A8553">
        <f t="shared" si="1202"/>
        <v>0.85500000761469652</v>
      </c>
      <c r="B8553" s="2">
        <f t="shared" si="1206"/>
        <v>85.500000000006835</v>
      </c>
      <c r="C8553" s="428">
        <f t="shared" si="1203"/>
        <v>85.5</v>
      </c>
      <c r="D8553" s="425">
        <f t="shared" si="1198"/>
        <v>0.85500000761462824</v>
      </c>
      <c r="E8553" s="433">
        <f t="shared" si="1204"/>
        <v>85.5</v>
      </c>
      <c r="F8553" s="430">
        <f t="shared" si="1199"/>
        <v>0.85677593931786356</v>
      </c>
      <c r="G8553" s="439">
        <f t="shared" si="1205"/>
        <v>85.5</v>
      </c>
      <c r="H8553" s="435">
        <f t="shared" si="1200"/>
        <v>0.85677593931786356</v>
      </c>
      <c r="I8553" s="577">
        <f t="shared" si="1205"/>
        <v>85.5</v>
      </c>
      <c r="J8553" s="573">
        <f t="shared" si="1201"/>
        <v>1.2052626970227671</v>
      </c>
    </row>
    <row r="8554" spans="1:10" x14ac:dyDescent="0.25">
      <c r="A8554">
        <f t="shared" si="1202"/>
        <v>0.8551000076032812</v>
      </c>
      <c r="B8554" s="2">
        <f t="shared" si="1206"/>
        <v>85.510000000006841</v>
      </c>
      <c r="C8554" s="428">
        <f t="shared" si="1203"/>
        <v>85.51</v>
      </c>
      <c r="D8554" s="425">
        <f t="shared" si="1198"/>
        <v>0.85510000760321281</v>
      </c>
      <c r="E8554" s="433">
        <f t="shared" si="1204"/>
        <v>85.51</v>
      </c>
      <c r="F8554" s="430">
        <f t="shared" si="1199"/>
        <v>0.85687518783507155</v>
      </c>
      <c r="G8554" s="439">
        <f t="shared" si="1205"/>
        <v>85.51</v>
      </c>
      <c r="H8554" s="435">
        <f t="shared" si="1200"/>
        <v>0.85687518783507155</v>
      </c>
      <c r="I8554" s="577">
        <f t="shared" si="1205"/>
        <v>85.51</v>
      </c>
      <c r="J8554" s="573">
        <f t="shared" si="1201"/>
        <v>1.2053504290567756</v>
      </c>
    </row>
    <row r="8555" spans="1:10" x14ac:dyDescent="0.25">
      <c r="A8555">
        <f t="shared" si="1202"/>
        <v>0.85520000759188375</v>
      </c>
      <c r="B8555" s="2">
        <f t="shared" si="1206"/>
        <v>85.520000000006846</v>
      </c>
      <c r="C8555" s="428">
        <f t="shared" si="1203"/>
        <v>85.52</v>
      </c>
      <c r="D8555" s="425">
        <f t="shared" si="1198"/>
        <v>0.85520000759181525</v>
      </c>
      <c r="E8555" s="433">
        <f t="shared" si="1204"/>
        <v>85.52</v>
      </c>
      <c r="F8555" s="430">
        <f t="shared" si="1199"/>
        <v>0.85697443669874052</v>
      </c>
      <c r="G8555" s="439">
        <f t="shared" si="1205"/>
        <v>85.52</v>
      </c>
      <c r="H8555" s="435">
        <f t="shared" si="1200"/>
        <v>0.85697443669874052</v>
      </c>
      <c r="I8555" s="577">
        <f t="shared" si="1205"/>
        <v>85.52</v>
      </c>
      <c r="J8555" s="573">
        <f t="shared" si="1201"/>
        <v>1.205438161950126</v>
      </c>
    </row>
    <row r="8556" spans="1:10" x14ac:dyDescent="0.25">
      <c r="A8556">
        <f t="shared" si="1202"/>
        <v>0.85530000758050362</v>
      </c>
      <c r="B8556" s="2">
        <f t="shared" si="1206"/>
        <v>85.530000000006851</v>
      </c>
      <c r="C8556" s="428">
        <f t="shared" si="1203"/>
        <v>85.53</v>
      </c>
      <c r="D8556" s="425">
        <f t="shared" si="1198"/>
        <v>0.85530000758043523</v>
      </c>
      <c r="E8556" s="433">
        <f t="shared" si="1204"/>
        <v>85.53</v>
      </c>
      <c r="F8556" s="430">
        <f t="shared" si="1199"/>
        <v>0.85707368590869948</v>
      </c>
      <c r="G8556" s="439">
        <f t="shared" si="1205"/>
        <v>85.53</v>
      </c>
      <c r="H8556" s="435">
        <f t="shared" si="1200"/>
        <v>0.85707368590869948</v>
      </c>
      <c r="I8556" s="577">
        <f t="shared" si="1205"/>
        <v>85.53</v>
      </c>
      <c r="J8556" s="573">
        <f t="shared" si="1201"/>
        <v>1.2055258957027282</v>
      </c>
    </row>
    <row r="8557" spans="1:10" x14ac:dyDescent="0.25">
      <c r="A8557">
        <f t="shared" si="1202"/>
        <v>0.85540000756914136</v>
      </c>
      <c r="B8557" s="2">
        <f t="shared" si="1206"/>
        <v>85.540000000006856</v>
      </c>
      <c r="C8557" s="428">
        <f t="shared" si="1203"/>
        <v>85.54</v>
      </c>
      <c r="D8557" s="425">
        <f t="shared" si="1198"/>
        <v>0.85540000756907286</v>
      </c>
      <c r="E8557" s="433">
        <f t="shared" si="1204"/>
        <v>85.54</v>
      </c>
      <c r="F8557" s="430">
        <f t="shared" si="1199"/>
        <v>0.85717293546477669</v>
      </c>
      <c r="G8557" s="439">
        <f t="shared" si="1205"/>
        <v>85.54</v>
      </c>
      <c r="H8557" s="435">
        <f t="shared" si="1200"/>
        <v>0.85717293546477669</v>
      </c>
      <c r="I8557" s="577">
        <f t="shared" si="1205"/>
        <v>85.54</v>
      </c>
      <c r="J8557" s="573">
        <f t="shared" si="1201"/>
        <v>1.205613630314492</v>
      </c>
    </row>
    <row r="8558" spans="1:10" x14ac:dyDescent="0.25">
      <c r="A8558">
        <f t="shared" si="1202"/>
        <v>0.85550000755779665</v>
      </c>
      <c r="B8558" s="2">
        <f t="shared" si="1206"/>
        <v>85.550000000006861</v>
      </c>
      <c r="C8558" s="428">
        <f t="shared" si="1203"/>
        <v>85.55</v>
      </c>
      <c r="D8558" s="425">
        <f t="shared" si="1198"/>
        <v>0.85550000755772793</v>
      </c>
      <c r="E8558" s="433">
        <f t="shared" si="1204"/>
        <v>85.55</v>
      </c>
      <c r="F8558" s="430">
        <f t="shared" si="1199"/>
        <v>0.85727218536680094</v>
      </c>
      <c r="G8558" s="439">
        <f t="shared" si="1205"/>
        <v>85.55</v>
      </c>
      <c r="H8558" s="435">
        <f t="shared" si="1200"/>
        <v>0.85727218536680094</v>
      </c>
      <c r="I8558" s="577">
        <f t="shared" si="1205"/>
        <v>85.55</v>
      </c>
      <c r="J8558" s="573">
        <f t="shared" si="1201"/>
        <v>1.2057013657853266</v>
      </c>
    </row>
    <row r="8559" spans="1:10" x14ac:dyDescent="0.25">
      <c r="A8559">
        <f t="shared" si="1202"/>
        <v>0.85560000754646948</v>
      </c>
      <c r="B8559" s="2">
        <f t="shared" si="1206"/>
        <v>85.560000000006866</v>
      </c>
      <c r="C8559" s="428">
        <f t="shared" si="1203"/>
        <v>85.56</v>
      </c>
      <c r="D8559" s="425">
        <f t="shared" si="1198"/>
        <v>0.85560000754640075</v>
      </c>
      <c r="E8559" s="433">
        <f t="shared" si="1204"/>
        <v>85.56</v>
      </c>
      <c r="F8559" s="430">
        <f t="shared" si="1199"/>
        <v>0.85737143561460172</v>
      </c>
      <c r="G8559" s="439">
        <f t="shared" si="1205"/>
        <v>85.56</v>
      </c>
      <c r="H8559" s="435">
        <f t="shared" si="1200"/>
        <v>0.85737143561460172</v>
      </c>
      <c r="I8559" s="577">
        <f t="shared" si="1205"/>
        <v>85.56</v>
      </c>
      <c r="J8559" s="573">
        <f t="shared" si="1201"/>
        <v>1.2057891021151421</v>
      </c>
    </row>
    <row r="8560" spans="1:10" x14ac:dyDescent="0.25">
      <c r="A8560">
        <f t="shared" si="1202"/>
        <v>0.85570000753515962</v>
      </c>
      <c r="B8560" s="2">
        <f t="shared" si="1206"/>
        <v>85.570000000006871</v>
      </c>
      <c r="C8560" s="428">
        <f t="shared" si="1203"/>
        <v>85.57</v>
      </c>
      <c r="D8560" s="425">
        <f t="shared" si="1198"/>
        <v>0.8557000075350909</v>
      </c>
      <c r="E8560" s="433">
        <f t="shared" si="1204"/>
        <v>85.57</v>
      </c>
      <c r="F8560" s="430">
        <f t="shared" si="1199"/>
        <v>0.85747068620800748</v>
      </c>
      <c r="G8560" s="439">
        <f t="shared" si="1205"/>
        <v>85.57</v>
      </c>
      <c r="H8560" s="435">
        <f t="shared" si="1200"/>
        <v>0.85747068620800748</v>
      </c>
      <c r="I8560" s="577">
        <f t="shared" si="1205"/>
        <v>85.57</v>
      </c>
      <c r="J8560" s="573">
        <f t="shared" si="1201"/>
        <v>1.2058768393038484</v>
      </c>
    </row>
    <row r="8561" spans="1:10" x14ac:dyDescent="0.25">
      <c r="A8561">
        <f t="shared" si="1202"/>
        <v>0.85580000752386765</v>
      </c>
      <c r="B8561" s="2">
        <f t="shared" si="1206"/>
        <v>85.580000000006876</v>
      </c>
      <c r="C8561" s="428">
        <f t="shared" si="1203"/>
        <v>85.58</v>
      </c>
      <c r="D8561" s="425">
        <f t="shared" si="1198"/>
        <v>0.85580000752379881</v>
      </c>
      <c r="E8561" s="433">
        <f t="shared" si="1204"/>
        <v>85.58</v>
      </c>
      <c r="F8561" s="430">
        <f t="shared" si="1199"/>
        <v>0.85756993714684782</v>
      </c>
      <c r="G8561" s="439">
        <f t="shared" si="1205"/>
        <v>85.58</v>
      </c>
      <c r="H8561" s="435">
        <f t="shared" si="1200"/>
        <v>0.85756993714684782</v>
      </c>
      <c r="I8561" s="577">
        <f t="shared" si="1205"/>
        <v>85.58</v>
      </c>
      <c r="J8561" s="573">
        <f t="shared" si="1201"/>
        <v>1.2059645773513552</v>
      </c>
    </row>
    <row r="8562" spans="1:10" x14ac:dyDescent="0.25">
      <c r="A8562">
        <f t="shared" si="1202"/>
        <v>0.85590000751259288</v>
      </c>
      <c r="B8562" s="2">
        <f t="shared" si="1206"/>
        <v>85.590000000006881</v>
      </c>
      <c r="C8562" s="428">
        <f t="shared" si="1203"/>
        <v>85.59</v>
      </c>
      <c r="D8562" s="425">
        <f t="shared" si="1198"/>
        <v>0.85590000751252415</v>
      </c>
      <c r="E8562" s="433">
        <f t="shared" si="1204"/>
        <v>85.59</v>
      </c>
      <c r="F8562" s="430">
        <f t="shared" si="1199"/>
        <v>0.85766918843095175</v>
      </c>
      <c r="G8562" s="439">
        <f t="shared" si="1205"/>
        <v>85.59</v>
      </c>
      <c r="H8562" s="435">
        <f t="shared" si="1200"/>
        <v>0.85766918843095175</v>
      </c>
      <c r="I8562" s="577">
        <f t="shared" si="1205"/>
        <v>85.59</v>
      </c>
      <c r="J8562" s="573">
        <f t="shared" si="1201"/>
        <v>1.206052316257572</v>
      </c>
    </row>
    <row r="8563" spans="1:10" x14ac:dyDescent="0.25">
      <c r="A8563">
        <f t="shared" si="1202"/>
        <v>0.85600000750133576</v>
      </c>
      <c r="B8563" s="2">
        <f t="shared" si="1206"/>
        <v>85.600000000006887</v>
      </c>
      <c r="C8563" s="428">
        <f t="shared" si="1203"/>
        <v>85.6</v>
      </c>
      <c r="D8563" s="425">
        <f t="shared" si="1198"/>
        <v>0.85600000750126681</v>
      </c>
      <c r="E8563" s="433">
        <f t="shared" si="1204"/>
        <v>85.6</v>
      </c>
      <c r="F8563" s="430">
        <f t="shared" si="1199"/>
        <v>0.85776844006014807</v>
      </c>
      <c r="G8563" s="439">
        <f t="shared" si="1205"/>
        <v>85.6</v>
      </c>
      <c r="H8563" s="435">
        <f t="shared" si="1200"/>
        <v>0.85776844006014807</v>
      </c>
      <c r="I8563" s="577">
        <f t="shared" si="1205"/>
        <v>85.6</v>
      </c>
      <c r="J8563" s="573">
        <f t="shared" si="1201"/>
        <v>1.2061400560224089</v>
      </c>
    </row>
    <row r="8564" spans="1:10" x14ac:dyDescent="0.25">
      <c r="A8564">
        <f t="shared" si="1202"/>
        <v>0.85610000749009574</v>
      </c>
      <c r="B8564" s="2">
        <f t="shared" si="1206"/>
        <v>85.610000000006892</v>
      </c>
      <c r="C8564" s="428">
        <f t="shared" si="1203"/>
        <v>85.61</v>
      </c>
      <c r="D8564" s="425">
        <f t="shared" si="1198"/>
        <v>0.8561000074900269</v>
      </c>
      <c r="E8564" s="433">
        <f t="shared" si="1204"/>
        <v>85.61</v>
      </c>
      <c r="F8564" s="430">
        <f t="shared" si="1199"/>
        <v>0.85786769203426672</v>
      </c>
      <c r="G8564" s="439">
        <f t="shared" si="1205"/>
        <v>85.61</v>
      </c>
      <c r="H8564" s="435">
        <f t="shared" si="1200"/>
        <v>0.85786769203426672</v>
      </c>
      <c r="I8564" s="577">
        <f t="shared" si="1205"/>
        <v>85.61</v>
      </c>
      <c r="J8564" s="573">
        <f t="shared" si="1201"/>
        <v>1.2062277966457755</v>
      </c>
    </row>
    <row r="8565" spans="1:10" x14ac:dyDescent="0.25">
      <c r="A8565">
        <f t="shared" si="1202"/>
        <v>0.85620000747887348</v>
      </c>
      <c r="B8565" s="2">
        <f t="shared" si="1206"/>
        <v>85.620000000006897</v>
      </c>
      <c r="C8565" s="428">
        <f t="shared" si="1203"/>
        <v>85.62</v>
      </c>
      <c r="D8565" s="425">
        <f t="shared" si="1198"/>
        <v>0.85620000747880454</v>
      </c>
      <c r="E8565" s="433">
        <f t="shared" si="1204"/>
        <v>85.62</v>
      </c>
      <c r="F8565" s="430">
        <f t="shared" si="1199"/>
        <v>0.85796694435313703</v>
      </c>
      <c r="G8565" s="439">
        <f t="shared" si="1205"/>
        <v>85.62</v>
      </c>
      <c r="H8565" s="435">
        <f t="shared" si="1200"/>
        <v>0.85796694435313703</v>
      </c>
      <c r="I8565" s="577">
        <f t="shared" si="1205"/>
        <v>85.62</v>
      </c>
      <c r="J8565" s="573">
        <f t="shared" si="1201"/>
        <v>1.2063155381275821</v>
      </c>
    </row>
    <row r="8566" spans="1:10" x14ac:dyDescent="0.25">
      <c r="A8566">
        <f t="shared" si="1202"/>
        <v>0.85630000746766832</v>
      </c>
      <c r="B8566" s="2">
        <f t="shared" si="1206"/>
        <v>85.630000000006902</v>
      </c>
      <c r="C8566" s="428">
        <f t="shared" si="1203"/>
        <v>85.63</v>
      </c>
      <c r="D8566" s="425">
        <f t="shared" si="1198"/>
        <v>0.85630000746759938</v>
      </c>
      <c r="E8566" s="433">
        <f t="shared" si="1204"/>
        <v>85.63</v>
      </c>
      <c r="F8566" s="430">
        <f t="shared" si="1199"/>
        <v>0.85806619701658837</v>
      </c>
      <c r="G8566" s="439">
        <f t="shared" si="1205"/>
        <v>85.63</v>
      </c>
      <c r="H8566" s="435">
        <f t="shared" si="1200"/>
        <v>0.85806619701658837</v>
      </c>
      <c r="I8566" s="577">
        <f t="shared" si="1205"/>
        <v>85.63</v>
      </c>
      <c r="J8566" s="573">
        <f t="shared" si="1201"/>
        <v>1.2064032804677378</v>
      </c>
    </row>
    <row r="8567" spans="1:10" x14ac:dyDescent="0.25">
      <c r="A8567">
        <f t="shared" si="1202"/>
        <v>0.85640000745648071</v>
      </c>
      <c r="B8567" s="2">
        <f t="shared" si="1206"/>
        <v>85.640000000006907</v>
      </c>
      <c r="C8567" s="428">
        <f t="shared" si="1203"/>
        <v>85.64</v>
      </c>
      <c r="D8567" s="425">
        <f t="shared" si="1198"/>
        <v>0.85640000745641165</v>
      </c>
      <c r="E8567" s="433">
        <f t="shared" si="1204"/>
        <v>85.64</v>
      </c>
      <c r="F8567" s="430">
        <f t="shared" si="1199"/>
        <v>0.85816545002445066</v>
      </c>
      <c r="G8567" s="439">
        <f t="shared" si="1205"/>
        <v>85.64</v>
      </c>
      <c r="H8567" s="435">
        <f t="shared" si="1200"/>
        <v>0.85816545002445066</v>
      </c>
      <c r="I8567" s="577">
        <f t="shared" si="1205"/>
        <v>85.64</v>
      </c>
      <c r="J8567" s="573">
        <f t="shared" si="1201"/>
        <v>1.2064910236661532</v>
      </c>
    </row>
    <row r="8568" spans="1:10" x14ac:dyDescent="0.25">
      <c r="A8568">
        <f t="shared" si="1202"/>
        <v>0.85650000744531019</v>
      </c>
      <c r="B8568" s="2">
        <f t="shared" si="1206"/>
        <v>85.650000000006912</v>
      </c>
      <c r="C8568" s="428">
        <f t="shared" si="1203"/>
        <v>85.65</v>
      </c>
      <c r="D8568" s="425">
        <f t="shared" si="1198"/>
        <v>0.85650000744524124</v>
      </c>
      <c r="E8568" s="433">
        <f t="shared" si="1204"/>
        <v>85.65</v>
      </c>
      <c r="F8568" s="430">
        <f t="shared" si="1199"/>
        <v>0.85826470337655336</v>
      </c>
      <c r="G8568" s="439">
        <f t="shared" si="1205"/>
        <v>85.65</v>
      </c>
      <c r="H8568" s="435">
        <f t="shared" si="1200"/>
        <v>0.85826470337655336</v>
      </c>
      <c r="I8568" s="577">
        <f t="shared" si="1205"/>
        <v>85.65</v>
      </c>
      <c r="J8568" s="573">
        <f t="shared" si="1201"/>
        <v>1.2065787677227378</v>
      </c>
    </row>
    <row r="8569" spans="1:10" x14ac:dyDescent="0.25">
      <c r="A8569">
        <f t="shared" si="1202"/>
        <v>0.85660000743415698</v>
      </c>
      <c r="B8569" s="2">
        <f t="shared" si="1206"/>
        <v>85.660000000006917</v>
      </c>
      <c r="C8569" s="428">
        <f t="shared" si="1203"/>
        <v>85.66</v>
      </c>
      <c r="D8569" s="425">
        <f t="shared" si="1198"/>
        <v>0.85660000743408782</v>
      </c>
      <c r="E8569" s="433">
        <f t="shared" si="1204"/>
        <v>85.66</v>
      </c>
      <c r="F8569" s="430">
        <f t="shared" si="1199"/>
        <v>0.85836395707272617</v>
      </c>
      <c r="G8569" s="439">
        <f t="shared" si="1205"/>
        <v>85.66</v>
      </c>
      <c r="H8569" s="435">
        <f t="shared" si="1200"/>
        <v>0.85836395707272617</v>
      </c>
      <c r="I8569" s="577">
        <f t="shared" si="1205"/>
        <v>85.66</v>
      </c>
      <c r="J8569" s="573">
        <f t="shared" si="1201"/>
        <v>1.2066665126374012</v>
      </c>
    </row>
    <row r="8570" spans="1:10" x14ac:dyDescent="0.25">
      <c r="A8570">
        <f t="shared" si="1202"/>
        <v>0.8567000074230211</v>
      </c>
      <c r="B8570" s="2">
        <f t="shared" si="1206"/>
        <v>85.670000000006922</v>
      </c>
      <c r="C8570" s="428">
        <f t="shared" si="1203"/>
        <v>85.67</v>
      </c>
      <c r="D8570" s="425">
        <f t="shared" si="1198"/>
        <v>0.85670000742295183</v>
      </c>
      <c r="E8570" s="433">
        <f t="shared" si="1204"/>
        <v>85.67</v>
      </c>
      <c r="F8570" s="430">
        <f t="shared" si="1199"/>
        <v>0.85846321111279944</v>
      </c>
      <c r="G8570" s="439">
        <f t="shared" si="1205"/>
        <v>85.67</v>
      </c>
      <c r="H8570" s="435">
        <f t="shared" si="1200"/>
        <v>0.85846321111279944</v>
      </c>
      <c r="I8570" s="577">
        <f t="shared" si="1205"/>
        <v>85.67</v>
      </c>
      <c r="J8570" s="573">
        <f t="shared" si="1201"/>
        <v>1.2067542584100535</v>
      </c>
    </row>
    <row r="8571" spans="1:10" x14ac:dyDescent="0.25">
      <c r="A8571">
        <f t="shared" si="1202"/>
        <v>0.85680000741190243</v>
      </c>
      <c r="B8571" s="2">
        <f t="shared" si="1206"/>
        <v>85.680000000006928</v>
      </c>
      <c r="C8571" s="428">
        <f t="shared" si="1203"/>
        <v>85.68</v>
      </c>
      <c r="D8571" s="425">
        <f t="shared" si="1198"/>
        <v>0.85680000741183326</v>
      </c>
      <c r="E8571" s="433">
        <f t="shared" si="1204"/>
        <v>85.68</v>
      </c>
      <c r="F8571" s="430">
        <f t="shared" si="1199"/>
        <v>0.85856246549660298</v>
      </c>
      <c r="G8571" s="439">
        <f t="shared" si="1205"/>
        <v>85.68</v>
      </c>
      <c r="H8571" s="435">
        <f t="shared" si="1200"/>
        <v>0.85856246549660298</v>
      </c>
      <c r="I8571" s="577">
        <f t="shared" si="1205"/>
        <v>85.68</v>
      </c>
      <c r="J8571" s="573">
        <f t="shared" si="1201"/>
        <v>1.2068420050406048</v>
      </c>
    </row>
    <row r="8572" spans="1:10" x14ac:dyDescent="0.25">
      <c r="A8572">
        <f t="shared" si="1202"/>
        <v>0.85690000740080108</v>
      </c>
      <c r="B8572" s="2">
        <f t="shared" si="1206"/>
        <v>85.690000000006933</v>
      </c>
      <c r="C8572" s="428">
        <f t="shared" si="1203"/>
        <v>85.69</v>
      </c>
      <c r="D8572" s="425">
        <f t="shared" si="1198"/>
        <v>0.85690000740073169</v>
      </c>
      <c r="E8572" s="433">
        <f t="shared" si="1204"/>
        <v>85.69</v>
      </c>
      <c r="F8572" s="430">
        <f t="shared" si="1199"/>
        <v>0.85866172022396647</v>
      </c>
      <c r="G8572" s="439">
        <f t="shared" si="1205"/>
        <v>85.69</v>
      </c>
      <c r="H8572" s="435">
        <f t="shared" si="1200"/>
        <v>0.85866172022396647</v>
      </c>
      <c r="I8572" s="577">
        <f t="shared" si="1205"/>
        <v>85.69</v>
      </c>
      <c r="J8572" s="573">
        <f t="shared" si="1201"/>
        <v>1.2069297525289651</v>
      </c>
    </row>
    <row r="8573" spans="1:10" x14ac:dyDescent="0.25">
      <c r="A8573">
        <f t="shared" si="1202"/>
        <v>0.85700000738971671</v>
      </c>
      <c r="B8573" s="2">
        <f t="shared" si="1206"/>
        <v>85.700000000006938</v>
      </c>
      <c r="C8573" s="428">
        <f t="shared" si="1203"/>
        <v>85.7</v>
      </c>
      <c r="D8573" s="425">
        <f t="shared" si="1198"/>
        <v>0.85700000738964743</v>
      </c>
      <c r="E8573" s="433">
        <f t="shared" si="1204"/>
        <v>85.7</v>
      </c>
      <c r="F8573" s="430">
        <f t="shared" si="1199"/>
        <v>0.85876097529472073</v>
      </c>
      <c r="G8573" s="439">
        <f t="shared" si="1205"/>
        <v>85.7</v>
      </c>
      <c r="H8573" s="435">
        <f t="shared" si="1200"/>
        <v>0.85876097529472073</v>
      </c>
      <c r="I8573" s="577">
        <f t="shared" si="1205"/>
        <v>85.7</v>
      </c>
      <c r="J8573" s="573">
        <f t="shared" si="1201"/>
        <v>1.2070175008750439</v>
      </c>
    </row>
    <row r="8574" spans="1:10" x14ac:dyDescent="0.25">
      <c r="A8574">
        <f t="shared" si="1202"/>
        <v>0.85710000737864966</v>
      </c>
      <c r="B8574" s="2">
        <f t="shared" si="1206"/>
        <v>85.710000000006943</v>
      </c>
      <c r="C8574" s="428">
        <f t="shared" si="1203"/>
        <v>85.71</v>
      </c>
      <c r="D8574" s="425">
        <f t="shared" si="1198"/>
        <v>0.85710000737858005</v>
      </c>
      <c r="E8574" s="433">
        <f t="shared" si="1204"/>
        <v>85.71</v>
      </c>
      <c r="F8574" s="430">
        <f t="shared" si="1199"/>
        <v>0.85886023070869544</v>
      </c>
      <c r="G8574" s="439">
        <f t="shared" si="1205"/>
        <v>85.71</v>
      </c>
      <c r="H8574" s="435">
        <f t="shared" si="1200"/>
        <v>0.85886023070869544</v>
      </c>
      <c r="I8574" s="577">
        <f t="shared" si="1205"/>
        <v>85.71</v>
      </c>
      <c r="J8574" s="573">
        <f t="shared" si="1201"/>
        <v>1.2071052500787511</v>
      </c>
    </row>
    <row r="8575" spans="1:10" x14ac:dyDescent="0.25">
      <c r="A8575">
        <f t="shared" si="1202"/>
        <v>0.85720000736759949</v>
      </c>
      <c r="B8575" s="2">
        <f t="shared" si="1206"/>
        <v>85.720000000006948</v>
      </c>
      <c r="C8575" s="428">
        <f t="shared" si="1203"/>
        <v>85.72</v>
      </c>
      <c r="D8575" s="425">
        <f t="shared" si="1198"/>
        <v>0.8572000073675301</v>
      </c>
      <c r="E8575" s="433">
        <f t="shared" si="1204"/>
        <v>85.72</v>
      </c>
      <c r="F8575" s="430">
        <f t="shared" si="1199"/>
        <v>0.85895948646572118</v>
      </c>
      <c r="G8575" s="439">
        <f t="shared" si="1205"/>
        <v>85.72</v>
      </c>
      <c r="H8575" s="435">
        <f t="shared" si="1200"/>
        <v>0.85895948646572118</v>
      </c>
      <c r="I8575" s="577">
        <f t="shared" si="1205"/>
        <v>85.72</v>
      </c>
      <c r="J8575" s="573">
        <f t="shared" si="1201"/>
        <v>1.2071930001399971</v>
      </c>
    </row>
    <row r="8576" spans="1:10" x14ac:dyDescent="0.25">
      <c r="A8576">
        <f t="shared" si="1202"/>
        <v>0.85730000735656664</v>
      </c>
      <c r="B8576" s="2">
        <f t="shared" si="1206"/>
        <v>85.730000000006953</v>
      </c>
      <c r="C8576" s="428">
        <f t="shared" si="1203"/>
        <v>85.73</v>
      </c>
      <c r="D8576" s="425">
        <f t="shared" si="1198"/>
        <v>0.85730000735649703</v>
      </c>
      <c r="E8576" s="433">
        <f t="shared" si="1204"/>
        <v>85.73</v>
      </c>
      <c r="F8576" s="430">
        <f t="shared" si="1199"/>
        <v>0.85905874256562853</v>
      </c>
      <c r="G8576" s="439">
        <f t="shared" si="1205"/>
        <v>85.73</v>
      </c>
      <c r="H8576" s="435">
        <f t="shared" si="1200"/>
        <v>0.85905874256562853</v>
      </c>
      <c r="I8576" s="577">
        <f t="shared" si="1205"/>
        <v>85.73</v>
      </c>
      <c r="J8576" s="573">
        <f t="shared" si="1201"/>
        <v>1.2072807510586918</v>
      </c>
    </row>
    <row r="8577" spans="1:10" x14ac:dyDescent="0.25">
      <c r="A8577">
        <f t="shared" si="1202"/>
        <v>0.85740000734555066</v>
      </c>
      <c r="B8577" s="2">
        <f t="shared" si="1206"/>
        <v>85.740000000006958</v>
      </c>
      <c r="C8577" s="428">
        <f t="shared" si="1203"/>
        <v>85.74</v>
      </c>
      <c r="D8577" s="425">
        <f t="shared" si="1198"/>
        <v>0.85740000734548116</v>
      </c>
      <c r="E8577" s="433">
        <f t="shared" si="1204"/>
        <v>85.74</v>
      </c>
      <c r="F8577" s="430">
        <f t="shared" si="1199"/>
        <v>0.85915799900824774</v>
      </c>
      <c r="G8577" s="439">
        <f t="shared" si="1205"/>
        <v>85.74</v>
      </c>
      <c r="H8577" s="435">
        <f t="shared" si="1200"/>
        <v>0.85915799900824774</v>
      </c>
      <c r="I8577" s="577">
        <f t="shared" si="1205"/>
        <v>85.74</v>
      </c>
      <c r="J8577" s="573">
        <f t="shared" si="1201"/>
        <v>1.2073685028347449</v>
      </c>
    </row>
    <row r="8578" spans="1:10" x14ac:dyDescent="0.25">
      <c r="A8578">
        <f t="shared" si="1202"/>
        <v>0.85750000733455178</v>
      </c>
      <c r="B8578" s="2">
        <f t="shared" si="1206"/>
        <v>85.750000000006963</v>
      </c>
      <c r="C8578" s="428">
        <f t="shared" si="1203"/>
        <v>85.75</v>
      </c>
      <c r="D8578" s="425">
        <f t="shared" si="1198"/>
        <v>0.85750000733448217</v>
      </c>
      <c r="E8578" s="433">
        <f t="shared" si="1204"/>
        <v>85.75</v>
      </c>
      <c r="F8578" s="430">
        <f t="shared" si="1199"/>
        <v>0.85925725579340972</v>
      </c>
      <c r="G8578" s="439">
        <f t="shared" si="1205"/>
        <v>85.75</v>
      </c>
      <c r="H8578" s="435">
        <f t="shared" si="1200"/>
        <v>0.85925725579340972</v>
      </c>
      <c r="I8578" s="577">
        <f t="shared" si="1205"/>
        <v>85.75</v>
      </c>
      <c r="J8578" s="573">
        <f t="shared" si="1201"/>
        <v>1.2074562554680666</v>
      </c>
    </row>
    <row r="8579" spans="1:10" x14ac:dyDescent="0.25">
      <c r="A8579">
        <f t="shared" si="1202"/>
        <v>0.85760000732357</v>
      </c>
      <c r="B8579" s="2">
        <f t="shared" si="1206"/>
        <v>85.760000000006968</v>
      </c>
      <c r="C8579" s="428">
        <f t="shared" si="1203"/>
        <v>85.76</v>
      </c>
      <c r="D8579" s="425">
        <f t="shared" ref="D8579:D8642" si="1207">(((1+C8579/100)^D$2)*C8579/100)/(((1+C8579/100)^D$2)-1)</f>
        <v>0.8576000073235005</v>
      </c>
      <c r="E8579" s="433">
        <f t="shared" si="1204"/>
        <v>85.76</v>
      </c>
      <c r="F8579" s="430">
        <f t="shared" ref="F8579:F8642" si="1208">(((1+E8579/100)^F$2)*E8579/100)/(((1+E8579/100)^F$2)-1)</f>
        <v>0.85935651292094484</v>
      </c>
      <c r="G8579" s="439">
        <f t="shared" si="1205"/>
        <v>85.76</v>
      </c>
      <c r="H8579" s="435">
        <f t="shared" ref="H8579:H8642" si="1209">(((1+G8579/100)^H$2)*G8579/100)/(((1+G8579/100)^H$2)-1)</f>
        <v>0.85935651292094484</v>
      </c>
      <c r="I8579" s="577">
        <f t="shared" si="1205"/>
        <v>85.76</v>
      </c>
      <c r="J8579" s="573">
        <f t="shared" ref="J8579:J8642" si="1210">(((1+I8579/100)^J$2)*I8579/100)/(((1+I8579/100)^J$2)-1)</f>
        <v>1.2075440089585665</v>
      </c>
    </row>
    <row r="8580" spans="1:10" x14ac:dyDescent="0.25">
      <c r="A8580">
        <f t="shared" si="1202"/>
        <v>0.85770000731260509</v>
      </c>
      <c r="B8580" s="2">
        <f t="shared" si="1206"/>
        <v>85.770000000006974</v>
      </c>
      <c r="C8580" s="428">
        <f t="shared" si="1203"/>
        <v>85.77</v>
      </c>
      <c r="D8580" s="425">
        <f t="shared" si="1207"/>
        <v>0.85770000731253537</v>
      </c>
      <c r="E8580" s="433">
        <f t="shared" si="1204"/>
        <v>85.77</v>
      </c>
      <c r="F8580" s="430">
        <f t="shared" si="1208"/>
        <v>0.8594557703906841</v>
      </c>
      <c r="G8580" s="439">
        <f t="shared" si="1205"/>
        <v>85.77</v>
      </c>
      <c r="H8580" s="435">
        <f t="shared" si="1209"/>
        <v>0.8594557703906841</v>
      </c>
      <c r="I8580" s="577">
        <f t="shared" si="1205"/>
        <v>85.77</v>
      </c>
      <c r="J8580" s="573">
        <f t="shared" si="1210"/>
        <v>1.2076317633061553</v>
      </c>
    </row>
    <row r="8581" spans="1:10" x14ac:dyDescent="0.25">
      <c r="A8581">
        <f t="shared" ref="A8581:A8644" si="1211">(((1+B8581/100)^A$2)*B8581/100)/(((1+B8581/100)^A$2)-1)</f>
        <v>0.85780000730165729</v>
      </c>
      <c r="B8581" s="2">
        <f t="shared" si="1206"/>
        <v>85.780000000006979</v>
      </c>
      <c r="C8581" s="428">
        <f t="shared" si="1203"/>
        <v>85.78</v>
      </c>
      <c r="D8581" s="425">
        <f t="shared" si="1207"/>
        <v>0.85780000730158745</v>
      </c>
      <c r="E8581" s="433">
        <f t="shared" si="1204"/>
        <v>85.78</v>
      </c>
      <c r="F8581" s="430">
        <f t="shared" si="1208"/>
        <v>0.85955502820245844</v>
      </c>
      <c r="G8581" s="439">
        <f t="shared" si="1205"/>
        <v>85.78</v>
      </c>
      <c r="H8581" s="435">
        <f t="shared" si="1209"/>
        <v>0.85955502820245844</v>
      </c>
      <c r="I8581" s="577">
        <f t="shared" si="1205"/>
        <v>85.78</v>
      </c>
      <c r="J8581" s="573">
        <f t="shared" si="1210"/>
        <v>1.2077195185107426</v>
      </c>
    </row>
    <row r="8582" spans="1:10" x14ac:dyDescent="0.25">
      <c r="A8582">
        <f t="shared" si="1211"/>
        <v>0.85790000729072635</v>
      </c>
      <c r="B8582" s="2">
        <f t="shared" si="1206"/>
        <v>85.790000000006984</v>
      </c>
      <c r="C8582" s="428">
        <f t="shared" ref="C8582:C8645" si="1212">ROUND(C8581+0.01,2)</f>
        <v>85.79</v>
      </c>
      <c r="D8582" s="425">
        <f t="shared" si="1207"/>
        <v>0.85790000729065652</v>
      </c>
      <c r="E8582" s="433">
        <f t="shared" ref="E8582:E8645" si="1213">ROUND(E8581+0.01,2)</f>
        <v>85.79</v>
      </c>
      <c r="F8582" s="430">
        <f t="shared" si="1208"/>
        <v>0.85965428635609853</v>
      </c>
      <c r="G8582" s="439">
        <f t="shared" ref="G8582:I8645" si="1214">ROUND(G8581+0.01,2)</f>
        <v>85.79</v>
      </c>
      <c r="H8582" s="435">
        <f t="shared" si="1209"/>
        <v>0.85965428635609853</v>
      </c>
      <c r="I8582" s="577">
        <f t="shared" si="1214"/>
        <v>85.79</v>
      </c>
      <c r="J8582" s="573">
        <f t="shared" si="1210"/>
        <v>1.2078072745722384</v>
      </c>
    </row>
    <row r="8583" spans="1:10" x14ac:dyDescent="0.25">
      <c r="A8583">
        <f t="shared" si="1211"/>
        <v>0.85800000727981218</v>
      </c>
      <c r="B8583" s="2">
        <f t="shared" si="1206"/>
        <v>85.800000000006989</v>
      </c>
      <c r="C8583" s="428">
        <f t="shared" si="1212"/>
        <v>85.8</v>
      </c>
      <c r="D8583" s="425">
        <f t="shared" si="1207"/>
        <v>0.85800000727974213</v>
      </c>
      <c r="E8583" s="433">
        <f t="shared" si="1213"/>
        <v>85.8</v>
      </c>
      <c r="F8583" s="430">
        <f t="shared" si="1208"/>
        <v>0.85975354485143551</v>
      </c>
      <c r="G8583" s="439">
        <f t="shared" si="1214"/>
        <v>85.8</v>
      </c>
      <c r="H8583" s="435">
        <f t="shared" si="1209"/>
        <v>0.85975354485143551</v>
      </c>
      <c r="I8583" s="577">
        <f t="shared" si="1214"/>
        <v>85.8</v>
      </c>
      <c r="J8583" s="573">
        <f t="shared" si="1210"/>
        <v>1.2078950314905528</v>
      </c>
    </row>
    <row r="8584" spans="1:10" x14ac:dyDescent="0.25">
      <c r="A8584">
        <f t="shared" si="1211"/>
        <v>0.85810000726891478</v>
      </c>
      <c r="B8584" s="2">
        <f t="shared" si="1206"/>
        <v>85.810000000006994</v>
      </c>
      <c r="C8584" s="428">
        <f t="shared" si="1212"/>
        <v>85.81</v>
      </c>
      <c r="D8584" s="425">
        <f t="shared" si="1207"/>
        <v>0.85810000726884494</v>
      </c>
      <c r="E8584" s="433">
        <f t="shared" si="1213"/>
        <v>85.81</v>
      </c>
      <c r="F8584" s="430">
        <f t="shared" si="1208"/>
        <v>0.85985280368830086</v>
      </c>
      <c r="G8584" s="439">
        <f t="shared" si="1214"/>
        <v>85.81</v>
      </c>
      <c r="H8584" s="435">
        <f t="shared" si="1209"/>
        <v>0.85985280368830086</v>
      </c>
      <c r="I8584" s="577">
        <f t="shared" si="1214"/>
        <v>85.81</v>
      </c>
      <c r="J8584" s="573">
        <f t="shared" si="1210"/>
        <v>1.2079827892655961</v>
      </c>
    </row>
    <row r="8585" spans="1:10" x14ac:dyDescent="0.25">
      <c r="A8585">
        <f t="shared" si="1211"/>
        <v>0.85820000725803447</v>
      </c>
      <c r="B8585" s="2">
        <f t="shared" si="1206"/>
        <v>85.820000000006999</v>
      </c>
      <c r="C8585" s="428">
        <f t="shared" si="1212"/>
        <v>85.82</v>
      </c>
      <c r="D8585" s="425">
        <f t="shared" si="1207"/>
        <v>0.85820000725796453</v>
      </c>
      <c r="E8585" s="433">
        <f t="shared" si="1213"/>
        <v>85.82</v>
      </c>
      <c r="F8585" s="430">
        <f t="shared" si="1208"/>
        <v>0.85995206286652526</v>
      </c>
      <c r="G8585" s="439">
        <f t="shared" si="1214"/>
        <v>85.82</v>
      </c>
      <c r="H8585" s="435">
        <f t="shared" si="1209"/>
        <v>0.85995206286652526</v>
      </c>
      <c r="I8585" s="577">
        <f t="shared" si="1214"/>
        <v>85.82</v>
      </c>
      <c r="J8585" s="573">
        <f t="shared" si="1210"/>
        <v>1.2080705478972777</v>
      </c>
    </row>
    <row r="8586" spans="1:10" x14ac:dyDescent="0.25">
      <c r="A8586">
        <f t="shared" si="1211"/>
        <v>0.85830000724717082</v>
      </c>
      <c r="B8586" s="2">
        <f t="shared" si="1206"/>
        <v>85.830000000007004</v>
      </c>
      <c r="C8586" s="428">
        <f t="shared" si="1212"/>
        <v>85.83</v>
      </c>
      <c r="D8586" s="425">
        <f t="shared" si="1207"/>
        <v>0.85830000724710076</v>
      </c>
      <c r="E8586" s="433">
        <f t="shared" si="1213"/>
        <v>85.83</v>
      </c>
      <c r="F8586" s="430">
        <f t="shared" si="1208"/>
        <v>0.8600513223859404</v>
      </c>
      <c r="G8586" s="439">
        <f t="shared" si="1214"/>
        <v>85.83</v>
      </c>
      <c r="H8586" s="435">
        <f t="shared" si="1209"/>
        <v>0.8600513223859404</v>
      </c>
      <c r="I8586" s="577">
        <f t="shared" si="1214"/>
        <v>85.83</v>
      </c>
      <c r="J8586" s="573">
        <f t="shared" si="1210"/>
        <v>1.2081583073855091</v>
      </c>
    </row>
    <row r="8587" spans="1:10" x14ac:dyDescent="0.25">
      <c r="A8587">
        <f t="shared" si="1211"/>
        <v>0.85840000723632426</v>
      </c>
      <c r="B8587" s="2">
        <f t="shared" si="1206"/>
        <v>85.840000000007009</v>
      </c>
      <c r="C8587" s="428">
        <f t="shared" si="1212"/>
        <v>85.84</v>
      </c>
      <c r="D8587" s="425">
        <f t="shared" si="1207"/>
        <v>0.85840000723625398</v>
      </c>
      <c r="E8587" s="433">
        <f t="shared" si="1213"/>
        <v>85.84</v>
      </c>
      <c r="F8587" s="430">
        <f t="shared" si="1208"/>
        <v>0.86015058224637764</v>
      </c>
      <c r="G8587" s="439">
        <f t="shared" si="1214"/>
        <v>85.84</v>
      </c>
      <c r="H8587" s="435">
        <f t="shared" si="1209"/>
        <v>0.86015058224637764</v>
      </c>
      <c r="I8587" s="577">
        <f t="shared" si="1214"/>
        <v>85.84</v>
      </c>
      <c r="J8587" s="573">
        <f t="shared" si="1210"/>
        <v>1.2082460677301985</v>
      </c>
    </row>
    <row r="8588" spans="1:10" x14ac:dyDescent="0.25">
      <c r="A8588">
        <f t="shared" si="1211"/>
        <v>0.85850000722549413</v>
      </c>
      <c r="B8588" s="2">
        <f t="shared" si="1206"/>
        <v>85.850000000007014</v>
      </c>
      <c r="C8588" s="428">
        <f t="shared" si="1212"/>
        <v>85.85</v>
      </c>
      <c r="D8588" s="425">
        <f t="shared" si="1207"/>
        <v>0.85850000722542397</v>
      </c>
      <c r="E8588" s="433">
        <f t="shared" si="1213"/>
        <v>85.85</v>
      </c>
      <c r="F8588" s="430">
        <f t="shared" si="1208"/>
        <v>0.86024984244766844</v>
      </c>
      <c r="G8588" s="439">
        <f t="shared" si="1214"/>
        <v>85.85</v>
      </c>
      <c r="H8588" s="435">
        <f t="shared" si="1209"/>
        <v>0.86024984244766844</v>
      </c>
      <c r="I8588" s="577">
        <f t="shared" si="1214"/>
        <v>85.85</v>
      </c>
      <c r="J8588" s="573">
        <f t="shared" si="1210"/>
        <v>1.2083338289312575</v>
      </c>
    </row>
    <row r="8589" spans="1:10" x14ac:dyDescent="0.25">
      <c r="A8589">
        <f t="shared" si="1211"/>
        <v>0.85860000721468088</v>
      </c>
      <c r="B8589" s="2">
        <f t="shared" si="1206"/>
        <v>85.86000000000702</v>
      </c>
      <c r="C8589" s="428">
        <f t="shared" si="1212"/>
        <v>85.86</v>
      </c>
      <c r="D8589" s="425">
        <f t="shared" si="1207"/>
        <v>0.85860000721461072</v>
      </c>
      <c r="E8589" s="433">
        <f t="shared" si="1213"/>
        <v>85.86</v>
      </c>
      <c r="F8589" s="430">
        <f t="shared" si="1208"/>
        <v>0.86034910298964418</v>
      </c>
      <c r="G8589" s="439">
        <f t="shared" si="1214"/>
        <v>85.86</v>
      </c>
      <c r="H8589" s="435">
        <f t="shared" si="1209"/>
        <v>0.86034910298964418</v>
      </c>
      <c r="I8589" s="577">
        <f t="shared" si="1214"/>
        <v>85.86</v>
      </c>
      <c r="J8589" s="573">
        <f t="shared" si="1210"/>
        <v>1.2084215909885956</v>
      </c>
    </row>
    <row r="8590" spans="1:10" x14ac:dyDescent="0.25">
      <c r="A8590">
        <f t="shared" si="1211"/>
        <v>0.8587000072038844</v>
      </c>
      <c r="B8590" s="2">
        <f t="shared" si="1206"/>
        <v>85.870000000007025</v>
      </c>
      <c r="C8590" s="428">
        <f t="shared" si="1212"/>
        <v>85.87</v>
      </c>
      <c r="D8590" s="425">
        <f t="shared" si="1207"/>
        <v>0.85870000720381423</v>
      </c>
      <c r="E8590" s="433">
        <f t="shared" si="1213"/>
        <v>85.87</v>
      </c>
      <c r="F8590" s="430">
        <f t="shared" si="1208"/>
        <v>0.86044836387213697</v>
      </c>
      <c r="G8590" s="439">
        <f t="shared" si="1214"/>
        <v>85.87</v>
      </c>
      <c r="H8590" s="435">
        <f t="shared" si="1209"/>
        <v>0.86044836387213697</v>
      </c>
      <c r="I8590" s="577">
        <f t="shared" si="1214"/>
        <v>85.87</v>
      </c>
      <c r="J8590" s="573">
        <f t="shared" si="1210"/>
        <v>1.2085093539021234</v>
      </c>
    </row>
    <row r="8591" spans="1:10" x14ac:dyDescent="0.25">
      <c r="A8591">
        <f t="shared" si="1211"/>
        <v>0.85880000719310456</v>
      </c>
      <c r="B8591" s="2">
        <f t="shared" si="1206"/>
        <v>85.88000000000703</v>
      </c>
      <c r="C8591" s="428">
        <f t="shared" si="1212"/>
        <v>85.88</v>
      </c>
      <c r="D8591" s="425">
        <f t="shared" si="1207"/>
        <v>0.85880000719303407</v>
      </c>
      <c r="E8591" s="433">
        <f t="shared" si="1213"/>
        <v>85.88</v>
      </c>
      <c r="F8591" s="430">
        <f t="shared" si="1208"/>
        <v>0.86054762509497806</v>
      </c>
      <c r="G8591" s="439">
        <f t="shared" si="1214"/>
        <v>85.88</v>
      </c>
      <c r="H8591" s="435">
        <f t="shared" si="1209"/>
        <v>0.86054762509497806</v>
      </c>
      <c r="I8591" s="577">
        <f t="shared" si="1214"/>
        <v>85.88</v>
      </c>
      <c r="J8591" s="573">
        <f t="shared" si="1210"/>
        <v>1.2085971176717503</v>
      </c>
    </row>
    <row r="8592" spans="1:10" x14ac:dyDescent="0.25">
      <c r="A8592">
        <f t="shared" si="1211"/>
        <v>0.85890000718234127</v>
      </c>
      <c r="B8592" s="2">
        <f t="shared" si="1206"/>
        <v>85.890000000007035</v>
      </c>
      <c r="C8592" s="428">
        <f t="shared" si="1212"/>
        <v>85.89</v>
      </c>
      <c r="D8592" s="425">
        <f t="shared" si="1207"/>
        <v>0.858900007182271</v>
      </c>
      <c r="E8592" s="433">
        <f t="shared" si="1213"/>
        <v>85.89</v>
      </c>
      <c r="F8592" s="430">
        <f t="shared" si="1208"/>
        <v>0.8606468866579996</v>
      </c>
      <c r="G8592" s="439">
        <f t="shared" si="1214"/>
        <v>85.89</v>
      </c>
      <c r="H8592" s="435">
        <f t="shared" si="1209"/>
        <v>0.8606468866579996</v>
      </c>
      <c r="I8592" s="577">
        <f t="shared" si="1214"/>
        <v>85.89</v>
      </c>
      <c r="J8592" s="573">
        <f t="shared" si="1210"/>
        <v>1.2086848822973872</v>
      </c>
    </row>
    <row r="8593" spans="1:10" x14ac:dyDescent="0.25">
      <c r="A8593">
        <f t="shared" si="1211"/>
        <v>0.85900000717159486</v>
      </c>
      <c r="B8593" s="2">
        <f t="shared" si="1206"/>
        <v>85.90000000000704</v>
      </c>
      <c r="C8593" s="428">
        <f t="shared" si="1212"/>
        <v>85.9</v>
      </c>
      <c r="D8593" s="425">
        <f t="shared" si="1207"/>
        <v>0.85900000717152447</v>
      </c>
      <c r="E8593" s="433">
        <f t="shared" si="1213"/>
        <v>85.9</v>
      </c>
      <c r="F8593" s="430">
        <f t="shared" si="1208"/>
        <v>0.8607461485610336</v>
      </c>
      <c r="G8593" s="439">
        <f t="shared" si="1214"/>
        <v>85.9</v>
      </c>
      <c r="H8593" s="435">
        <f t="shared" si="1209"/>
        <v>0.8607461485610336</v>
      </c>
      <c r="I8593" s="577">
        <f t="shared" si="1214"/>
        <v>85.9</v>
      </c>
      <c r="J8593" s="573">
        <f t="shared" si="1210"/>
        <v>1.2087726477789438</v>
      </c>
    </row>
    <row r="8594" spans="1:10" x14ac:dyDescent="0.25">
      <c r="A8594">
        <f t="shared" si="1211"/>
        <v>0.85910000716086488</v>
      </c>
      <c r="B8594" s="2">
        <f t="shared" si="1206"/>
        <v>85.910000000007045</v>
      </c>
      <c r="C8594" s="428">
        <f t="shared" si="1212"/>
        <v>85.91</v>
      </c>
      <c r="D8594" s="425">
        <f t="shared" si="1207"/>
        <v>0.85910000716079415</v>
      </c>
      <c r="E8594" s="433">
        <f t="shared" si="1213"/>
        <v>85.91</v>
      </c>
      <c r="F8594" s="430">
        <f t="shared" si="1208"/>
        <v>0.86084541080391175</v>
      </c>
      <c r="G8594" s="439">
        <f t="shared" si="1214"/>
        <v>85.91</v>
      </c>
      <c r="H8594" s="435">
        <f t="shared" si="1209"/>
        <v>0.86084541080391175</v>
      </c>
      <c r="I8594" s="577">
        <f t="shared" si="1214"/>
        <v>85.91</v>
      </c>
      <c r="J8594" s="573">
        <f t="shared" si="1210"/>
        <v>1.2088604141163302</v>
      </c>
    </row>
    <row r="8595" spans="1:10" x14ac:dyDescent="0.25">
      <c r="A8595">
        <f t="shared" si="1211"/>
        <v>0.85920000715015132</v>
      </c>
      <c r="B8595" s="2">
        <f t="shared" si="1206"/>
        <v>85.92000000000705</v>
      </c>
      <c r="C8595" s="428">
        <f t="shared" si="1212"/>
        <v>85.92</v>
      </c>
      <c r="D8595" s="425">
        <f t="shared" si="1207"/>
        <v>0.85920000715008082</v>
      </c>
      <c r="E8595" s="433">
        <f t="shared" si="1213"/>
        <v>85.92</v>
      </c>
      <c r="F8595" s="430">
        <f t="shared" si="1208"/>
        <v>0.8609446733864663</v>
      </c>
      <c r="G8595" s="439">
        <f t="shared" si="1214"/>
        <v>85.92</v>
      </c>
      <c r="H8595" s="435">
        <f t="shared" si="1209"/>
        <v>0.8609446733864663</v>
      </c>
      <c r="I8595" s="577">
        <f t="shared" si="1214"/>
        <v>85.92</v>
      </c>
      <c r="J8595" s="573">
        <f t="shared" si="1210"/>
        <v>1.2089481813094574</v>
      </c>
    </row>
    <row r="8596" spans="1:10" x14ac:dyDescent="0.25">
      <c r="A8596">
        <f t="shared" si="1211"/>
        <v>0.85930000713945442</v>
      </c>
      <c r="B8596" s="2">
        <f t="shared" si="1206"/>
        <v>85.930000000007055</v>
      </c>
      <c r="C8596" s="428">
        <f t="shared" si="1212"/>
        <v>85.93</v>
      </c>
      <c r="D8596" s="425">
        <f t="shared" si="1207"/>
        <v>0.85930000713938393</v>
      </c>
      <c r="E8596" s="433">
        <f t="shared" si="1213"/>
        <v>85.93</v>
      </c>
      <c r="F8596" s="430">
        <f t="shared" si="1208"/>
        <v>0.8610439363085296</v>
      </c>
      <c r="G8596" s="439">
        <f t="shared" si="1214"/>
        <v>85.93</v>
      </c>
      <c r="H8596" s="435">
        <f t="shared" si="1209"/>
        <v>0.8610439363085296</v>
      </c>
      <c r="I8596" s="577">
        <f t="shared" si="1214"/>
        <v>85.93</v>
      </c>
      <c r="J8596" s="573">
        <f t="shared" si="1210"/>
        <v>1.2090359493582346</v>
      </c>
    </row>
    <row r="8597" spans="1:10" x14ac:dyDescent="0.25">
      <c r="A8597">
        <f t="shared" si="1211"/>
        <v>0.85940000712877418</v>
      </c>
      <c r="B8597" s="2">
        <f t="shared" si="1206"/>
        <v>85.940000000007061</v>
      </c>
      <c r="C8597" s="428">
        <f t="shared" si="1212"/>
        <v>85.94</v>
      </c>
      <c r="D8597" s="425">
        <f t="shared" si="1207"/>
        <v>0.85940000712870357</v>
      </c>
      <c r="E8597" s="433">
        <f t="shared" si="1213"/>
        <v>85.94</v>
      </c>
      <c r="F8597" s="430">
        <f t="shared" si="1208"/>
        <v>0.86114319956993357</v>
      </c>
      <c r="G8597" s="439">
        <f t="shared" si="1214"/>
        <v>85.94</v>
      </c>
      <c r="H8597" s="435">
        <f t="shared" si="1209"/>
        <v>0.86114319956993357</v>
      </c>
      <c r="I8597" s="577">
        <f t="shared" si="1214"/>
        <v>85.94</v>
      </c>
      <c r="J8597" s="573">
        <f t="shared" si="1210"/>
        <v>1.2091237182625725</v>
      </c>
    </row>
    <row r="8598" spans="1:10" x14ac:dyDescent="0.25">
      <c r="A8598">
        <f t="shared" si="1211"/>
        <v>0.85950000711811025</v>
      </c>
      <c r="B8598" s="2">
        <f t="shared" si="1206"/>
        <v>85.950000000007066</v>
      </c>
      <c r="C8598" s="428">
        <f t="shared" si="1212"/>
        <v>85.95</v>
      </c>
      <c r="D8598" s="425">
        <f t="shared" si="1207"/>
        <v>0.85950000711803964</v>
      </c>
      <c r="E8598" s="433">
        <f t="shared" si="1213"/>
        <v>85.95</v>
      </c>
      <c r="F8598" s="430">
        <f t="shared" si="1208"/>
        <v>0.86124246317051112</v>
      </c>
      <c r="G8598" s="439">
        <f t="shared" si="1214"/>
        <v>85.95</v>
      </c>
      <c r="H8598" s="435">
        <f t="shared" si="1209"/>
        <v>0.86124246317051112</v>
      </c>
      <c r="I8598" s="577">
        <f t="shared" si="1214"/>
        <v>85.95</v>
      </c>
      <c r="J8598" s="573">
        <f t="shared" si="1210"/>
        <v>1.2092114880223817</v>
      </c>
    </row>
    <row r="8599" spans="1:10" x14ac:dyDescent="0.25">
      <c r="A8599">
        <f t="shared" si="1211"/>
        <v>0.85960000710746298</v>
      </c>
      <c r="B8599" s="2">
        <f t="shared" si="1206"/>
        <v>85.960000000007071</v>
      </c>
      <c r="C8599" s="428">
        <f t="shared" si="1212"/>
        <v>85.96</v>
      </c>
      <c r="D8599" s="425">
        <f t="shared" si="1207"/>
        <v>0.85960000710739215</v>
      </c>
      <c r="E8599" s="433">
        <f t="shared" si="1213"/>
        <v>85.96</v>
      </c>
      <c r="F8599" s="430">
        <f t="shared" si="1208"/>
        <v>0.86134172711009405</v>
      </c>
      <c r="G8599" s="439">
        <f t="shared" si="1214"/>
        <v>85.96</v>
      </c>
      <c r="H8599" s="435">
        <f t="shared" si="1209"/>
        <v>0.86134172711009405</v>
      </c>
      <c r="I8599" s="577">
        <f t="shared" si="1214"/>
        <v>85.96</v>
      </c>
      <c r="J8599" s="573">
        <f t="shared" si="1210"/>
        <v>1.2092992586375715</v>
      </c>
    </row>
    <row r="8600" spans="1:10" x14ac:dyDescent="0.25">
      <c r="A8600">
        <f t="shared" si="1211"/>
        <v>0.85970000709683214</v>
      </c>
      <c r="B8600" s="2">
        <f t="shared" si="1206"/>
        <v>85.970000000007076</v>
      </c>
      <c r="C8600" s="428">
        <f t="shared" si="1212"/>
        <v>85.97</v>
      </c>
      <c r="D8600" s="425">
        <f t="shared" si="1207"/>
        <v>0.85970000709676142</v>
      </c>
      <c r="E8600" s="433">
        <f t="shared" si="1213"/>
        <v>85.97</v>
      </c>
      <c r="F8600" s="430">
        <f t="shared" si="1208"/>
        <v>0.86144099138851538</v>
      </c>
      <c r="G8600" s="439">
        <f t="shared" si="1214"/>
        <v>85.97</v>
      </c>
      <c r="H8600" s="435">
        <f t="shared" si="1209"/>
        <v>0.86144099138851538</v>
      </c>
      <c r="I8600" s="577">
        <f t="shared" si="1214"/>
        <v>85.97</v>
      </c>
      <c r="J8600" s="573">
        <f t="shared" si="1210"/>
        <v>1.2093870301080532</v>
      </c>
    </row>
    <row r="8601" spans="1:10" x14ac:dyDescent="0.25">
      <c r="A8601">
        <f t="shared" si="1211"/>
        <v>0.85980000708621762</v>
      </c>
      <c r="B8601" s="2">
        <f t="shared" si="1206"/>
        <v>85.980000000007081</v>
      </c>
      <c r="C8601" s="428">
        <f t="shared" si="1212"/>
        <v>85.98</v>
      </c>
      <c r="D8601" s="425">
        <f t="shared" si="1207"/>
        <v>0.8598000070861469</v>
      </c>
      <c r="E8601" s="433">
        <f t="shared" si="1213"/>
        <v>85.98</v>
      </c>
      <c r="F8601" s="430">
        <f t="shared" si="1208"/>
        <v>0.86154025600560769</v>
      </c>
      <c r="G8601" s="439">
        <f t="shared" si="1214"/>
        <v>85.98</v>
      </c>
      <c r="H8601" s="435">
        <f t="shared" si="1209"/>
        <v>0.86154025600560769</v>
      </c>
      <c r="I8601" s="577">
        <f t="shared" si="1214"/>
        <v>85.98</v>
      </c>
      <c r="J8601" s="573">
        <f t="shared" si="1210"/>
        <v>1.2094748024337367</v>
      </c>
    </row>
    <row r="8602" spans="1:10" x14ac:dyDescent="0.25">
      <c r="A8602">
        <f t="shared" si="1211"/>
        <v>0.85990000707561953</v>
      </c>
      <c r="B8602" s="2">
        <f t="shared" si="1206"/>
        <v>85.990000000007086</v>
      </c>
      <c r="C8602" s="428">
        <f t="shared" si="1212"/>
        <v>85.99</v>
      </c>
      <c r="D8602" s="425">
        <f t="shared" si="1207"/>
        <v>0.85990000707554859</v>
      </c>
      <c r="E8602" s="433">
        <f t="shared" si="1213"/>
        <v>85.99</v>
      </c>
      <c r="F8602" s="430">
        <f t="shared" si="1208"/>
        <v>0.86163952096120344</v>
      </c>
      <c r="G8602" s="439">
        <f t="shared" si="1214"/>
        <v>85.99</v>
      </c>
      <c r="H8602" s="435">
        <f t="shared" si="1209"/>
        <v>0.86163952096120344</v>
      </c>
      <c r="I8602" s="577">
        <f t="shared" si="1214"/>
        <v>85.99</v>
      </c>
      <c r="J8602" s="573">
        <f t="shared" si="1210"/>
        <v>1.2095625756145321</v>
      </c>
    </row>
    <row r="8603" spans="1:10" x14ac:dyDescent="0.25">
      <c r="A8603">
        <f t="shared" si="1211"/>
        <v>0.86000000706503776</v>
      </c>
      <c r="B8603" s="2">
        <f t="shared" si="1206"/>
        <v>86.000000000007091</v>
      </c>
      <c r="C8603" s="428">
        <f t="shared" si="1212"/>
        <v>86</v>
      </c>
      <c r="D8603" s="425">
        <f t="shared" si="1207"/>
        <v>0.86000000706496682</v>
      </c>
      <c r="E8603" s="433">
        <f t="shared" si="1213"/>
        <v>86</v>
      </c>
      <c r="F8603" s="430">
        <f t="shared" si="1208"/>
        <v>0.86173878625513589</v>
      </c>
      <c r="G8603" s="439">
        <f t="shared" si="1214"/>
        <v>86</v>
      </c>
      <c r="H8603" s="435">
        <f t="shared" si="1209"/>
        <v>0.86173878625513589</v>
      </c>
      <c r="I8603" s="577">
        <f t="shared" si="1214"/>
        <v>86</v>
      </c>
      <c r="J8603" s="573">
        <f t="shared" si="1210"/>
        <v>1.2096503496503497</v>
      </c>
    </row>
    <row r="8604" spans="1:10" x14ac:dyDescent="0.25">
      <c r="A8604">
        <f t="shared" si="1211"/>
        <v>0.86010000705447232</v>
      </c>
      <c r="B8604" s="2">
        <f t="shared" si="1206"/>
        <v>86.010000000007096</v>
      </c>
      <c r="C8604" s="428">
        <f t="shared" si="1212"/>
        <v>86.01</v>
      </c>
      <c r="D8604" s="425">
        <f t="shared" si="1207"/>
        <v>0.86010000705440137</v>
      </c>
      <c r="E8604" s="433">
        <f t="shared" si="1213"/>
        <v>86.01</v>
      </c>
      <c r="F8604" s="430">
        <f t="shared" si="1208"/>
        <v>0.8618380518872375</v>
      </c>
      <c r="G8604" s="439">
        <f t="shared" si="1214"/>
        <v>86.01</v>
      </c>
      <c r="H8604" s="435">
        <f t="shared" si="1209"/>
        <v>0.8618380518872375</v>
      </c>
      <c r="I8604" s="577">
        <f t="shared" si="1214"/>
        <v>86.01</v>
      </c>
      <c r="J8604" s="573">
        <f t="shared" si="1210"/>
        <v>1.2097381245411001</v>
      </c>
    </row>
    <row r="8605" spans="1:10" x14ac:dyDescent="0.25">
      <c r="A8605">
        <f t="shared" si="1211"/>
        <v>0.86020000704392341</v>
      </c>
      <c r="B8605" s="2">
        <f t="shared" si="1206"/>
        <v>86.020000000007101</v>
      </c>
      <c r="C8605" s="428">
        <f t="shared" si="1212"/>
        <v>86.02</v>
      </c>
      <c r="D8605" s="425">
        <f t="shared" si="1207"/>
        <v>0.86020000704385224</v>
      </c>
      <c r="E8605" s="433">
        <f t="shared" si="1213"/>
        <v>86.02</v>
      </c>
      <c r="F8605" s="430">
        <f t="shared" si="1208"/>
        <v>0.86193731785734118</v>
      </c>
      <c r="G8605" s="439">
        <f t="shared" si="1214"/>
        <v>86.02</v>
      </c>
      <c r="H8605" s="435">
        <f t="shared" si="1209"/>
        <v>0.86193731785734118</v>
      </c>
      <c r="I8605" s="577">
        <f t="shared" si="1214"/>
        <v>86.02</v>
      </c>
      <c r="J8605" s="573">
        <f t="shared" si="1210"/>
        <v>1.2098259002866931</v>
      </c>
    </row>
    <row r="8606" spans="1:10" x14ac:dyDescent="0.25">
      <c r="A8606">
        <f t="shared" si="1211"/>
        <v>0.86030000703339049</v>
      </c>
      <c r="B8606" s="2">
        <f t="shared" si="1206"/>
        <v>86.030000000007107</v>
      </c>
      <c r="C8606" s="428">
        <f t="shared" si="1212"/>
        <v>86.03</v>
      </c>
      <c r="D8606" s="425">
        <f t="shared" si="1207"/>
        <v>0.86030000703331955</v>
      </c>
      <c r="E8606" s="433">
        <f t="shared" si="1213"/>
        <v>86.03</v>
      </c>
      <c r="F8606" s="430">
        <f t="shared" si="1208"/>
        <v>0.86203658416528051</v>
      </c>
      <c r="G8606" s="439">
        <f t="shared" si="1214"/>
        <v>86.03</v>
      </c>
      <c r="H8606" s="435">
        <f t="shared" si="1209"/>
        <v>0.86203658416528051</v>
      </c>
      <c r="I8606" s="577">
        <f t="shared" si="1214"/>
        <v>86.03</v>
      </c>
      <c r="J8606" s="573">
        <f t="shared" si="1210"/>
        <v>1.20991367688704</v>
      </c>
    </row>
    <row r="8607" spans="1:10" x14ac:dyDescent="0.25">
      <c r="A8607">
        <f t="shared" si="1211"/>
        <v>0.86040000702287411</v>
      </c>
      <c r="B8607" s="2">
        <f t="shared" si="1206"/>
        <v>86.040000000007112</v>
      </c>
      <c r="C8607" s="428">
        <f t="shared" si="1212"/>
        <v>86.04</v>
      </c>
      <c r="D8607" s="425">
        <f t="shared" si="1207"/>
        <v>0.86040000702280295</v>
      </c>
      <c r="E8607" s="433">
        <f t="shared" si="1213"/>
        <v>86.04</v>
      </c>
      <c r="F8607" s="430">
        <f t="shared" si="1208"/>
        <v>0.86213585081088806</v>
      </c>
      <c r="G8607" s="439">
        <f t="shared" si="1214"/>
        <v>86.04</v>
      </c>
      <c r="H8607" s="435">
        <f t="shared" si="1209"/>
        <v>0.86213585081088806</v>
      </c>
      <c r="I8607" s="577">
        <f t="shared" si="1214"/>
        <v>86.04</v>
      </c>
      <c r="J8607" s="573">
        <f t="shared" si="1210"/>
        <v>1.2100014543420501</v>
      </c>
    </row>
    <row r="8608" spans="1:10" x14ac:dyDescent="0.25">
      <c r="A8608">
        <f t="shared" si="1211"/>
        <v>0.86050000701237372</v>
      </c>
      <c r="B8608" s="2">
        <f t="shared" ref="B8608:B8671" si="1215">B8607+0.01</f>
        <v>86.050000000007117</v>
      </c>
      <c r="C8608" s="428">
        <f t="shared" si="1212"/>
        <v>86.05</v>
      </c>
      <c r="D8608" s="425">
        <f t="shared" si="1207"/>
        <v>0.86050000701230256</v>
      </c>
      <c r="E8608" s="433">
        <f t="shared" si="1213"/>
        <v>86.05</v>
      </c>
      <c r="F8608" s="430">
        <f t="shared" si="1208"/>
        <v>0.86223511779399742</v>
      </c>
      <c r="G8608" s="439">
        <f t="shared" si="1214"/>
        <v>86.05</v>
      </c>
      <c r="H8608" s="435">
        <f t="shared" si="1209"/>
        <v>0.86223511779399742</v>
      </c>
      <c r="I8608" s="577">
        <f t="shared" si="1214"/>
        <v>86.05</v>
      </c>
      <c r="J8608" s="573">
        <f t="shared" si="1210"/>
        <v>1.2100892326516342</v>
      </c>
    </row>
    <row r="8609" spans="1:10" x14ac:dyDescent="0.25">
      <c r="A8609">
        <f t="shared" si="1211"/>
        <v>0.86060000700188977</v>
      </c>
      <c r="B8609" s="2">
        <f t="shared" si="1215"/>
        <v>86.060000000007122</v>
      </c>
      <c r="C8609" s="428">
        <f t="shared" si="1212"/>
        <v>86.06</v>
      </c>
      <c r="D8609" s="425">
        <f t="shared" si="1207"/>
        <v>0.8606000070018186</v>
      </c>
      <c r="E8609" s="433">
        <f t="shared" si="1213"/>
        <v>86.06</v>
      </c>
      <c r="F8609" s="430">
        <f t="shared" si="1208"/>
        <v>0.86233438511444194</v>
      </c>
      <c r="G8609" s="439">
        <f t="shared" si="1214"/>
        <v>86.06</v>
      </c>
      <c r="H8609" s="435">
        <f t="shared" si="1209"/>
        <v>0.86233438511444194</v>
      </c>
      <c r="I8609" s="577">
        <f t="shared" si="1214"/>
        <v>86.06</v>
      </c>
      <c r="J8609" s="573">
        <f t="shared" si="1210"/>
        <v>1.2101770118157029</v>
      </c>
    </row>
    <row r="8610" spans="1:10" x14ac:dyDescent="0.25">
      <c r="A8610">
        <f t="shared" si="1211"/>
        <v>0.86070000699142191</v>
      </c>
      <c r="B8610" s="2">
        <f t="shared" si="1215"/>
        <v>86.070000000007127</v>
      </c>
      <c r="C8610" s="428">
        <f t="shared" si="1212"/>
        <v>86.07</v>
      </c>
      <c r="D8610" s="425">
        <f t="shared" si="1207"/>
        <v>0.86070000699135041</v>
      </c>
      <c r="E8610" s="433">
        <f t="shared" si="1213"/>
        <v>86.07</v>
      </c>
      <c r="F8610" s="430">
        <f t="shared" si="1208"/>
        <v>0.86243365277205486</v>
      </c>
      <c r="G8610" s="439">
        <f t="shared" si="1214"/>
        <v>86.07</v>
      </c>
      <c r="H8610" s="435">
        <f t="shared" si="1209"/>
        <v>0.86243365277205486</v>
      </c>
      <c r="I8610" s="577">
        <f t="shared" si="1214"/>
        <v>86.07</v>
      </c>
      <c r="J8610" s="573">
        <f t="shared" si="1210"/>
        <v>1.2102647918341665</v>
      </c>
    </row>
    <row r="8611" spans="1:10" x14ac:dyDescent="0.25">
      <c r="A8611">
        <f t="shared" si="1211"/>
        <v>0.86080000698097014</v>
      </c>
      <c r="B8611" s="2">
        <f t="shared" si="1215"/>
        <v>86.080000000007132</v>
      </c>
      <c r="C8611" s="428">
        <f t="shared" si="1212"/>
        <v>86.08</v>
      </c>
      <c r="D8611" s="425">
        <f t="shared" si="1207"/>
        <v>0.86080000698089876</v>
      </c>
      <c r="E8611" s="433">
        <f t="shared" si="1213"/>
        <v>86.08</v>
      </c>
      <c r="F8611" s="430">
        <f t="shared" si="1208"/>
        <v>0.86253292076666987</v>
      </c>
      <c r="G8611" s="439">
        <f t="shared" si="1214"/>
        <v>86.08</v>
      </c>
      <c r="H8611" s="435">
        <f t="shared" si="1209"/>
        <v>0.86253292076666987</v>
      </c>
      <c r="I8611" s="577">
        <f t="shared" si="1214"/>
        <v>86.08</v>
      </c>
      <c r="J8611" s="573">
        <f t="shared" si="1210"/>
        <v>1.2103525727069353</v>
      </c>
    </row>
    <row r="8612" spans="1:10" x14ac:dyDescent="0.25">
      <c r="A8612">
        <f t="shared" si="1211"/>
        <v>0.86090000697053448</v>
      </c>
      <c r="B8612" s="2">
        <f t="shared" si="1215"/>
        <v>86.090000000007137</v>
      </c>
      <c r="C8612" s="428">
        <f t="shared" si="1212"/>
        <v>86.09</v>
      </c>
      <c r="D8612" s="425">
        <f t="shared" si="1207"/>
        <v>0.86090000697046321</v>
      </c>
      <c r="E8612" s="433">
        <f t="shared" si="1213"/>
        <v>86.09</v>
      </c>
      <c r="F8612" s="430">
        <f t="shared" si="1208"/>
        <v>0.86263218909812056</v>
      </c>
      <c r="G8612" s="439">
        <f t="shared" si="1214"/>
        <v>86.09</v>
      </c>
      <c r="H8612" s="435">
        <f t="shared" si="1209"/>
        <v>0.86263218909812056</v>
      </c>
      <c r="I8612" s="577">
        <f t="shared" si="1214"/>
        <v>86.09</v>
      </c>
      <c r="J8612" s="573">
        <f t="shared" si="1210"/>
        <v>1.2104403544339193</v>
      </c>
    </row>
    <row r="8613" spans="1:10" x14ac:dyDescent="0.25">
      <c r="A8613">
        <f t="shared" si="1211"/>
        <v>0.86100000696011492</v>
      </c>
      <c r="B8613" s="2">
        <f t="shared" si="1215"/>
        <v>86.100000000007142</v>
      </c>
      <c r="C8613" s="428">
        <f t="shared" si="1212"/>
        <v>86.1</v>
      </c>
      <c r="D8613" s="425">
        <f t="shared" si="1207"/>
        <v>0.86100000696004353</v>
      </c>
      <c r="E8613" s="433">
        <f t="shared" si="1213"/>
        <v>86.1</v>
      </c>
      <c r="F8613" s="430">
        <f t="shared" si="1208"/>
        <v>0.86273145776624005</v>
      </c>
      <c r="G8613" s="439">
        <f t="shared" si="1214"/>
        <v>86.1</v>
      </c>
      <c r="H8613" s="435">
        <f t="shared" si="1209"/>
        <v>0.86273145776624005</v>
      </c>
      <c r="I8613" s="577">
        <f t="shared" si="1214"/>
        <v>86.1</v>
      </c>
      <c r="J8613" s="573">
        <f t="shared" si="1210"/>
        <v>1.2105281370150296</v>
      </c>
    </row>
    <row r="8614" spans="1:10" x14ac:dyDescent="0.25">
      <c r="A8614">
        <f t="shared" si="1211"/>
        <v>0.86110000694971167</v>
      </c>
      <c r="B8614" s="2">
        <f t="shared" si="1215"/>
        <v>86.110000000007147</v>
      </c>
      <c r="C8614" s="428">
        <f t="shared" si="1212"/>
        <v>86.11</v>
      </c>
      <c r="D8614" s="425">
        <f t="shared" si="1207"/>
        <v>0.86110000694964028</v>
      </c>
      <c r="E8614" s="433">
        <f t="shared" si="1213"/>
        <v>86.11</v>
      </c>
      <c r="F8614" s="430">
        <f t="shared" si="1208"/>
        <v>0.86283072677086281</v>
      </c>
      <c r="G8614" s="439">
        <f t="shared" si="1214"/>
        <v>86.11</v>
      </c>
      <c r="H8614" s="435">
        <f t="shared" si="1209"/>
        <v>0.86283072677086281</v>
      </c>
      <c r="I8614" s="577">
        <f t="shared" si="1214"/>
        <v>86.11</v>
      </c>
      <c r="J8614" s="573">
        <f t="shared" si="1210"/>
        <v>1.2106159204501765</v>
      </c>
    </row>
    <row r="8615" spans="1:10" x14ac:dyDescent="0.25">
      <c r="A8615">
        <f t="shared" si="1211"/>
        <v>0.86120000693932419</v>
      </c>
      <c r="B8615" s="2">
        <f t="shared" si="1215"/>
        <v>86.120000000007153</v>
      </c>
      <c r="C8615" s="428">
        <f t="shared" si="1212"/>
        <v>86.12</v>
      </c>
      <c r="D8615" s="425">
        <f t="shared" si="1207"/>
        <v>0.8612000069392528</v>
      </c>
      <c r="E8615" s="433">
        <f t="shared" si="1213"/>
        <v>86.12</v>
      </c>
      <c r="F8615" s="430">
        <f t="shared" si="1208"/>
        <v>0.86292999611182242</v>
      </c>
      <c r="G8615" s="439">
        <f t="shared" si="1214"/>
        <v>86.12</v>
      </c>
      <c r="H8615" s="435">
        <f t="shared" si="1209"/>
        <v>0.86292999611182242</v>
      </c>
      <c r="I8615" s="577">
        <f t="shared" si="1214"/>
        <v>86.12</v>
      </c>
      <c r="J8615" s="573">
        <f t="shared" si="1210"/>
        <v>1.2107037047392701</v>
      </c>
    </row>
    <row r="8616" spans="1:10" x14ac:dyDescent="0.25">
      <c r="A8616">
        <f t="shared" si="1211"/>
        <v>0.86130000692895303</v>
      </c>
      <c r="B8616" s="2">
        <f t="shared" si="1215"/>
        <v>86.130000000007158</v>
      </c>
      <c r="C8616" s="428">
        <f t="shared" si="1212"/>
        <v>86.13</v>
      </c>
      <c r="D8616" s="425">
        <f t="shared" si="1207"/>
        <v>0.86130000692888142</v>
      </c>
      <c r="E8616" s="433">
        <f t="shared" si="1213"/>
        <v>86.13</v>
      </c>
      <c r="F8616" s="430">
        <f t="shared" si="1208"/>
        <v>0.86302926578895278</v>
      </c>
      <c r="G8616" s="439">
        <f t="shared" si="1214"/>
        <v>86.13</v>
      </c>
      <c r="H8616" s="435">
        <f t="shared" si="1209"/>
        <v>0.86302926578895278</v>
      </c>
      <c r="I8616" s="577">
        <f t="shared" si="1214"/>
        <v>86.13</v>
      </c>
      <c r="J8616" s="573">
        <f t="shared" si="1210"/>
        <v>1.2107914898822214</v>
      </c>
    </row>
    <row r="8617" spans="1:10" x14ac:dyDescent="0.25">
      <c r="A8617">
        <f t="shared" si="1211"/>
        <v>0.86140000691859775</v>
      </c>
      <c r="B8617" s="2">
        <f t="shared" si="1215"/>
        <v>86.140000000007163</v>
      </c>
      <c r="C8617" s="428">
        <f t="shared" si="1212"/>
        <v>86.14</v>
      </c>
      <c r="D8617" s="425">
        <f t="shared" si="1207"/>
        <v>0.86140000691852614</v>
      </c>
      <c r="E8617" s="433">
        <f t="shared" si="1213"/>
        <v>86.14</v>
      </c>
      <c r="F8617" s="430">
        <f t="shared" si="1208"/>
        <v>0.86312853580208793</v>
      </c>
      <c r="G8617" s="439">
        <f t="shared" si="1214"/>
        <v>86.14</v>
      </c>
      <c r="H8617" s="435">
        <f t="shared" si="1209"/>
        <v>0.86312853580208793</v>
      </c>
      <c r="I8617" s="577">
        <f t="shared" si="1214"/>
        <v>86.14</v>
      </c>
      <c r="J8617" s="573">
        <f t="shared" si="1210"/>
        <v>1.2108792758789404</v>
      </c>
    </row>
    <row r="8618" spans="1:10" x14ac:dyDescent="0.25">
      <c r="A8618">
        <f t="shared" si="1211"/>
        <v>0.86150000690825845</v>
      </c>
      <c r="B8618" s="2">
        <f t="shared" si="1215"/>
        <v>86.150000000007168</v>
      </c>
      <c r="C8618" s="428">
        <f t="shared" si="1212"/>
        <v>86.15</v>
      </c>
      <c r="D8618" s="425">
        <f t="shared" si="1207"/>
        <v>0.86150000690818673</v>
      </c>
      <c r="E8618" s="433">
        <f t="shared" si="1213"/>
        <v>86.15</v>
      </c>
      <c r="F8618" s="430">
        <f t="shared" si="1208"/>
        <v>0.86322780615106198</v>
      </c>
      <c r="G8618" s="439">
        <f t="shared" si="1214"/>
        <v>86.15</v>
      </c>
      <c r="H8618" s="435">
        <f t="shared" si="1209"/>
        <v>0.86322780615106198</v>
      </c>
      <c r="I8618" s="577">
        <f t="shared" si="1214"/>
        <v>86.15</v>
      </c>
      <c r="J8618" s="573">
        <f t="shared" si="1210"/>
        <v>1.2109670627293379</v>
      </c>
    </row>
    <row r="8619" spans="1:10" x14ac:dyDescent="0.25">
      <c r="A8619">
        <f t="shared" si="1211"/>
        <v>0.86160000689793503</v>
      </c>
      <c r="B8619" s="2">
        <f t="shared" si="1215"/>
        <v>86.160000000007173</v>
      </c>
      <c r="C8619" s="428">
        <f t="shared" si="1212"/>
        <v>86.16</v>
      </c>
      <c r="D8619" s="425">
        <f t="shared" si="1207"/>
        <v>0.8616000068978632</v>
      </c>
      <c r="E8619" s="433">
        <f t="shared" si="1213"/>
        <v>86.16</v>
      </c>
      <c r="F8619" s="430">
        <f t="shared" si="1208"/>
        <v>0.86332707683570908</v>
      </c>
      <c r="G8619" s="439">
        <f t="shared" si="1214"/>
        <v>86.16</v>
      </c>
      <c r="H8619" s="435">
        <f t="shared" si="1209"/>
        <v>0.86332707683570908</v>
      </c>
      <c r="I8619" s="577">
        <f t="shared" si="1214"/>
        <v>86.16</v>
      </c>
      <c r="J8619" s="573">
        <f t="shared" si="1210"/>
        <v>1.2110548504333238</v>
      </c>
    </row>
    <row r="8620" spans="1:10" x14ac:dyDescent="0.25">
      <c r="A8620">
        <f t="shared" si="1211"/>
        <v>0.86170000688762771</v>
      </c>
      <c r="B8620" s="2">
        <f t="shared" si="1215"/>
        <v>86.170000000007178</v>
      </c>
      <c r="C8620" s="428">
        <f t="shared" si="1212"/>
        <v>86.17</v>
      </c>
      <c r="D8620" s="425">
        <f t="shared" si="1207"/>
        <v>0.86170000688755588</v>
      </c>
      <c r="E8620" s="433">
        <f t="shared" si="1213"/>
        <v>86.17</v>
      </c>
      <c r="F8620" s="430">
        <f t="shared" si="1208"/>
        <v>0.86342634785586359</v>
      </c>
      <c r="G8620" s="439">
        <f t="shared" si="1214"/>
        <v>86.17</v>
      </c>
      <c r="H8620" s="435">
        <f t="shared" si="1209"/>
        <v>0.86342634785586359</v>
      </c>
      <c r="I8620" s="577">
        <f t="shared" si="1214"/>
        <v>86.17</v>
      </c>
      <c r="J8620" s="573">
        <f t="shared" si="1210"/>
        <v>1.2111426389908098</v>
      </c>
    </row>
    <row r="8621" spans="1:10" x14ac:dyDescent="0.25">
      <c r="A8621">
        <f t="shared" si="1211"/>
        <v>0.86180000687733616</v>
      </c>
      <c r="B8621" s="2">
        <f t="shared" si="1215"/>
        <v>86.180000000007183</v>
      </c>
      <c r="C8621" s="428">
        <f t="shared" si="1212"/>
        <v>86.18</v>
      </c>
      <c r="D8621" s="425">
        <f t="shared" si="1207"/>
        <v>0.86180000687726432</v>
      </c>
      <c r="E8621" s="433">
        <f t="shared" si="1213"/>
        <v>86.18</v>
      </c>
      <c r="F8621" s="430">
        <f t="shared" si="1208"/>
        <v>0.86352561921135995</v>
      </c>
      <c r="G8621" s="439">
        <f t="shared" si="1214"/>
        <v>86.18</v>
      </c>
      <c r="H8621" s="435">
        <f t="shared" si="1209"/>
        <v>0.86352561921135995</v>
      </c>
      <c r="I8621" s="577">
        <f t="shared" si="1214"/>
        <v>86.18</v>
      </c>
      <c r="J8621" s="573">
        <f t="shared" si="1210"/>
        <v>1.2112304284017053</v>
      </c>
    </row>
    <row r="8622" spans="1:10" x14ac:dyDescent="0.25">
      <c r="A8622">
        <f t="shared" si="1211"/>
        <v>0.86190000686706048</v>
      </c>
      <c r="B8622" s="2">
        <f t="shared" si="1215"/>
        <v>86.190000000007188</v>
      </c>
      <c r="C8622" s="428">
        <f t="shared" si="1212"/>
        <v>86.19</v>
      </c>
      <c r="D8622" s="425">
        <f t="shared" si="1207"/>
        <v>0.86190000686698853</v>
      </c>
      <c r="E8622" s="433">
        <f t="shared" si="1213"/>
        <v>86.19</v>
      </c>
      <c r="F8622" s="430">
        <f t="shared" si="1208"/>
        <v>0.86362489090203243</v>
      </c>
      <c r="G8622" s="439">
        <f t="shared" si="1214"/>
        <v>86.19</v>
      </c>
      <c r="H8622" s="435">
        <f t="shared" si="1209"/>
        <v>0.86362489090203243</v>
      </c>
      <c r="I8622" s="577">
        <f t="shared" si="1214"/>
        <v>86.19</v>
      </c>
      <c r="J8622" s="573">
        <f t="shared" si="1210"/>
        <v>1.2113182186659213</v>
      </c>
    </row>
    <row r="8623" spans="1:10" x14ac:dyDescent="0.25">
      <c r="A8623">
        <f t="shared" si="1211"/>
        <v>0.86200000685680067</v>
      </c>
      <c r="B8623" s="2">
        <f t="shared" si="1215"/>
        <v>86.200000000007194</v>
      </c>
      <c r="C8623" s="428">
        <f t="shared" si="1212"/>
        <v>86.2</v>
      </c>
      <c r="D8623" s="425">
        <f t="shared" si="1207"/>
        <v>0.86200000685672884</v>
      </c>
      <c r="E8623" s="433">
        <f t="shared" si="1213"/>
        <v>86.2</v>
      </c>
      <c r="F8623" s="430">
        <f t="shared" si="1208"/>
        <v>0.86372416292771559</v>
      </c>
      <c r="G8623" s="439">
        <f t="shared" si="1214"/>
        <v>86.2</v>
      </c>
      <c r="H8623" s="435">
        <f t="shared" si="1209"/>
        <v>0.86372416292771559</v>
      </c>
      <c r="I8623" s="577">
        <f t="shared" si="1214"/>
        <v>86.2</v>
      </c>
      <c r="J8623" s="573">
        <f t="shared" si="1210"/>
        <v>1.2114060097833683</v>
      </c>
    </row>
    <row r="8624" spans="1:10" x14ac:dyDescent="0.25">
      <c r="A8624">
        <f t="shared" si="1211"/>
        <v>0.86210000684655674</v>
      </c>
      <c r="B8624" s="2">
        <f t="shared" si="1215"/>
        <v>86.210000000007199</v>
      </c>
      <c r="C8624" s="428">
        <f t="shared" si="1212"/>
        <v>86.21</v>
      </c>
      <c r="D8624" s="425">
        <f t="shared" si="1207"/>
        <v>0.8621000068464848</v>
      </c>
      <c r="E8624" s="433">
        <f t="shared" si="1213"/>
        <v>86.21</v>
      </c>
      <c r="F8624" s="430">
        <f t="shared" si="1208"/>
        <v>0.86382343528824401</v>
      </c>
      <c r="G8624" s="439">
        <f t="shared" si="1214"/>
        <v>86.21</v>
      </c>
      <c r="H8624" s="435">
        <f t="shared" si="1209"/>
        <v>0.86382343528824401</v>
      </c>
      <c r="I8624" s="577">
        <f t="shared" si="1214"/>
        <v>86.21</v>
      </c>
      <c r="J8624" s="573">
        <f t="shared" si="1210"/>
        <v>1.2114938017539569</v>
      </c>
    </row>
    <row r="8625" spans="1:10" x14ac:dyDescent="0.25">
      <c r="A8625">
        <f t="shared" si="1211"/>
        <v>0.86220000683632869</v>
      </c>
      <c r="B8625" s="2">
        <f t="shared" si="1215"/>
        <v>86.220000000007204</v>
      </c>
      <c r="C8625" s="428">
        <f t="shared" si="1212"/>
        <v>86.22</v>
      </c>
      <c r="D8625" s="425">
        <f t="shared" si="1207"/>
        <v>0.86220000683625653</v>
      </c>
      <c r="E8625" s="433">
        <f t="shared" si="1213"/>
        <v>86.22</v>
      </c>
      <c r="F8625" s="430">
        <f t="shared" si="1208"/>
        <v>0.86392270798345261</v>
      </c>
      <c r="G8625" s="439">
        <f t="shared" si="1214"/>
        <v>86.22</v>
      </c>
      <c r="H8625" s="435">
        <f t="shared" si="1209"/>
        <v>0.86392270798345261</v>
      </c>
      <c r="I8625" s="577">
        <f t="shared" si="1214"/>
        <v>86.22</v>
      </c>
      <c r="J8625" s="573">
        <f t="shared" si="1210"/>
        <v>1.2115815945775976</v>
      </c>
    </row>
    <row r="8626" spans="1:10" x14ac:dyDescent="0.25">
      <c r="A8626">
        <f t="shared" si="1211"/>
        <v>0.86230000682611629</v>
      </c>
      <c r="B8626" s="2">
        <f t="shared" si="1215"/>
        <v>86.230000000007209</v>
      </c>
      <c r="C8626" s="428">
        <f t="shared" si="1212"/>
        <v>86.23</v>
      </c>
      <c r="D8626" s="425">
        <f t="shared" si="1207"/>
        <v>0.86230000682604413</v>
      </c>
      <c r="E8626" s="433">
        <f t="shared" si="1213"/>
        <v>86.23</v>
      </c>
      <c r="F8626" s="430">
        <f t="shared" si="1208"/>
        <v>0.86402198101317618</v>
      </c>
      <c r="G8626" s="439">
        <f t="shared" si="1214"/>
        <v>86.23</v>
      </c>
      <c r="H8626" s="435">
        <f t="shared" si="1209"/>
        <v>0.86402198101317618</v>
      </c>
      <c r="I8626" s="577">
        <f t="shared" si="1214"/>
        <v>86.23</v>
      </c>
      <c r="J8626" s="573">
        <f t="shared" si="1210"/>
        <v>1.2116693882542011</v>
      </c>
    </row>
    <row r="8627" spans="1:10" x14ac:dyDescent="0.25">
      <c r="A8627">
        <f t="shared" si="1211"/>
        <v>0.86240000681591966</v>
      </c>
      <c r="B8627" s="2">
        <f t="shared" si="1215"/>
        <v>86.240000000007214</v>
      </c>
      <c r="C8627" s="428">
        <f t="shared" si="1212"/>
        <v>86.24</v>
      </c>
      <c r="D8627" s="425">
        <f t="shared" si="1207"/>
        <v>0.86240000681584739</v>
      </c>
      <c r="E8627" s="433">
        <f t="shared" si="1213"/>
        <v>86.24</v>
      </c>
      <c r="F8627" s="430">
        <f t="shared" si="1208"/>
        <v>0.86412125437724951</v>
      </c>
      <c r="G8627" s="439">
        <f t="shared" si="1214"/>
        <v>86.24</v>
      </c>
      <c r="H8627" s="435">
        <f t="shared" si="1209"/>
        <v>0.86412125437724951</v>
      </c>
      <c r="I8627" s="577">
        <f t="shared" si="1214"/>
        <v>86.24</v>
      </c>
      <c r="J8627" s="573">
        <f t="shared" si="1210"/>
        <v>1.2117571827836782</v>
      </c>
    </row>
    <row r="8628" spans="1:10" x14ac:dyDescent="0.25">
      <c r="A8628">
        <f t="shared" si="1211"/>
        <v>0.86250000680573879</v>
      </c>
      <c r="B8628" s="2">
        <f t="shared" si="1215"/>
        <v>86.250000000007219</v>
      </c>
      <c r="C8628" s="428">
        <f t="shared" si="1212"/>
        <v>86.25</v>
      </c>
      <c r="D8628" s="425">
        <f t="shared" si="1207"/>
        <v>0.86250000680566652</v>
      </c>
      <c r="E8628" s="433">
        <f t="shared" si="1213"/>
        <v>86.25</v>
      </c>
      <c r="F8628" s="430">
        <f t="shared" si="1208"/>
        <v>0.86422052807550731</v>
      </c>
      <c r="G8628" s="439">
        <f t="shared" si="1214"/>
        <v>86.25</v>
      </c>
      <c r="H8628" s="435">
        <f t="shared" si="1209"/>
        <v>0.86422052807550731</v>
      </c>
      <c r="I8628" s="577">
        <f t="shared" si="1214"/>
        <v>86.25</v>
      </c>
      <c r="J8628" s="573">
        <f t="shared" si="1210"/>
        <v>1.2118449781659388</v>
      </c>
    </row>
    <row r="8629" spans="1:10" x14ac:dyDescent="0.25">
      <c r="A8629">
        <f t="shared" si="1211"/>
        <v>0.86260000679557347</v>
      </c>
      <c r="B8629" s="2">
        <f t="shared" si="1215"/>
        <v>86.260000000007224</v>
      </c>
      <c r="C8629" s="428">
        <f t="shared" si="1212"/>
        <v>86.26</v>
      </c>
      <c r="D8629" s="425">
        <f t="shared" si="1207"/>
        <v>0.86260000679550131</v>
      </c>
      <c r="E8629" s="433">
        <f t="shared" si="1213"/>
        <v>86.26</v>
      </c>
      <c r="F8629" s="430">
        <f t="shared" si="1208"/>
        <v>0.86431980210778514</v>
      </c>
      <c r="G8629" s="439">
        <f t="shared" si="1214"/>
        <v>86.26</v>
      </c>
      <c r="H8629" s="435">
        <f t="shared" si="1209"/>
        <v>0.86431980210778514</v>
      </c>
      <c r="I8629" s="577">
        <f t="shared" si="1214"/>
        <v>86.26</v>
      </c>
      <c r="J8629" s="573">
        <f t="shared" si="1210"/>
        <v>1.2119327744008945</v>
      </c>
    </row>
    <row r="8630" spans="1:10" x14ac:dyDescent="0.25">
      <c r="A8630">
        <f t="shared" si="1211"/>
        <v>0.86270000678542402</v>
      </c>
      <c r="B8630" s="2">
        <f t="shared" si="1215"/>
        <v>86.270000000007229</v>
      </c>
      <c r="C8630" s="428">
        <f t="shared" si="1212"/>
        <v>86.27</v>
      </c>
      <c r="D8630" s="425">
        <f t="shared" si="1207"/>
        <v>0.86270000678535175</v>
      </c>
      <c r="E8630" s="433">
        <f t="shared" si="1213"/>
        <v>86.27</v>
      </c>
      <c r="F8630" s="430">
        <f t="shared" si="1208"/>
        <v>0.8644190764739178</v>
      </c>
      <c r="G8630" s="439">
        <f t="shared" si="1214"/>
        <v>86.27</v>
      </c>
      <c r="H8630" s="435">
        <f t="shared" si="1209"/>
        <v>0.8644190764739178</v>
      </c>
      <c r="I8630" s="577">
        <f t="shared" si="1214"/>
        <v>86.27</v>
      </c>
      <c r="J8630" s="573">
        <f t="shared" si="1210"/>
        <v>1.2120205714884551</v>
      </c>
    </row>
    <row r="8631" spans="1:10" x14ac:dyDescent="0.25">
      <c r="A8631">
        <f t="shared" si="1211"/>
        <v>0.86280000677529001</v>
      </c>
      <c r="B8631" s="2">
        <f t="shared" si="1215"/>
        <v>86.280000000007234</v>
      </c>
      <c r="C8631" s="428">
        <f t="shared" si="1212"/>
        <v>86.28</v>
      </c>
      <c r="D8631" s="425">
        <f t="shared" si="1207"/>
        <v>0.86280000677521795</v>
      </c>
      <c r="E8631" s="433">
        <f t="shared" si="1213"/>
        <v>86.28</v>
      </c>
      <c r="F8631" s="430">
        <f t="shared" si="1208"/>
        <v>0.86451835117374065</v>
      </c>
      <c r="G8631" s="439">
        <f t="shared" si="1214"/>
        <v>86.28</v>
      </c>
      <c r="H8631" s="435">
        <f t="shared" si="1209"/>
        <v>0.86451835117374065</v>
      </c>
      <c r="I8631" s="577">
        <f t="shared" si="1214"/>
        <v>86.28</v>
      </c>
      <c r="J8631" s="573">
        <f t="shared" si="1210"/>
        <v>1.2121083694285315</v>
      </c>
    </row>
    <row r="8632" spans="1:10" x14ac:dyDescent="0.25">
      <c r="A8632">
        <f t="shared" si="1211"/>
        <v>0.86290000676517198</v>
      </c>
      <c r="B8632" s="2">
        <f t="shared" si="1215"/>
        <v>86.29000000000724</v>
      </c>
      <c r="C8632" s="428">
        <f t="shared" si="1212"/>
        <v>86.29</v>
      </c>
      <c r="D8632" s="425">
        <f t="shared" si="1207"/>
        <v>0.86290000676509959</v>
      </c>
      <c r="E8632" s="433">
        <f t="shared" si="1213"/>
        <v>86.29</v>
      </c>
      <c r="F8632" s="430">
        <f t="shared" si="1208"/>
        <v>0.86461762620708893</v>
      </c>
      <c r="G8632" s="439">
        <f t="shared" si="1214"/>
        <v>86.29</v>
      </c>
      <c r="H8632" s="435">
        <f t="shared" si="1209"/>
        <v>0.86461762620708893</v>
      </c>
      <c r="I8632" s="577">
        <f t="shared" si="1214"/>
        <v>86.29</v>
      </c>
      <c r="J8632" s="573">
        <f t="shared" si="1210"/>
        <v>1.2121961682210347</v>
      </c>
    </row>
    <row r="8633" spans="1:10" x14ac:dyDescent="0.25">
      <c r="A8633">
        <f t="shared" si="1211"/>
        <v>0.86300000675506938</v>
      </c>
      <c r="B8633" s="2">
        <f t="shared" si="1215"/>
        <v>86.300000000007245</v>
      </c>
      <c r="C8633" s="428">
        <f t="shared" si="1212"/>
        <v>86.3</v>
      </c>
      <c r="D8633" s="425">
        <f t="shared" si="1207"/>
        <v>0.863000006754997</v>
      </c>
      <c r="E8633" s="433">
        <f t="shared" si="1213"/>
        <v>86.3</v>
      </c>
      <c r="F8633" s="430">
        <f t="shared" si="1208"/>
        <v>0.86471690157379788</v>
      </c>
      <c r="G8633" s="439">
        <f t="shared" si="1214"/>
        <v>86.3</v>
      </c>
      <c r="H8633" s="435">
        <f t="shared" si="1209"/>
        <v>0.86471690157379788</v>
      </c>
      <c r="I8633" s="577">
        <f t="shared" si="1214"/>
        <v>86.3</v>
      </c>
      <c r="J8633" s="573">
        <f t="shared" si="1210"/>
        <v>1.2122839678658748</v>
      </c>
    </row>
    <row r="8634" spans="1:10" x14ac:dyDescent="0.25">
      <c r="A8634">
        <f t="shared" si="1211"/>
        <v>0.86310000674498222</v>
      </c>
      <c r="B8634" s="2">
        <f t="shared" si="1215"/>
        <v>86.31000000000725</v>
      </c>
      <c r="C8634" s="428">
        <f t="shared" si="1212"/>
        <v>86.31</v>
      </c>
      <c r="D8634" s="425">
        <f t="shared" si="1207"/>
        <v>0.86310000674490983</v>
      </c>
      <c r="E8634" s="433">
        <f t="shared" si="1213"/>
        <v>86.31</v>
      </c>
      <c r="F8634" s="430">
        <f t="shared" si="1208"/>
        <v>0.86481617727370341</v>
      </c>
      <c r="G8634" s="439">
        <f t="shared" si="1214"/>
        <v>86.31</v>
      </c>
      <c r="H8634" s="435">
        <f t="shared" si="1209"/>
        <v>0.86481617727370341</v>
      </c>
      <c r="I8634" s="577">
        <f t="shared" si="1214"/>
        <v>86.31</v>
      </c>
      <c r="J8634" s="573">
        <f t="shared" si="1210"/>
        <v>1.2123717683629633</v>
      </c>
    </row>
    <row r="8635" spans="1:10" x14ac:dyDescent="0.25">
      <c r="A8635">
        <f t="shared" si="1211"/>
        <v>0.86320000673491082</v>
      </c>
      <c r="B8635" s="2">
        <f t="shared" si="1215"/>
        <v>86.320000000007255</v>
      </c>
      <c r="C8635" s="428">
        <f t="shared" si="1212"/>
        <v>86.32</v>
      </c>
      <c r="D8635" s="425">
        <f t="shared" si="1207"/>
        <v>0.86320000673483821</v>
      </c>
      <c r="E8635" s="433">
        <f t="shared" si="1213"/>
        <v>86.32</v>
      </c>
      <c r="F8635" s="430">
        <f t="shared" si="1208"/>
        <v>0.86491545330664077</v>
      </c>
      <c r="G8635" s="439">
        <f t="shared" si="1214"/>
        <v>86.32</v>
      </c>
      <c r="H8635" s="435">
        <f t="shared" si="1209"/>
        <v>0.86491545330664077</v>
      </c>
      <c r="I8635" s="577">
        <f t="shared" si="1214"/>
        <v>86.32</v>
      </c>
      <c r="J8635" s="573">
        <f t="shared" si="1210"/>
        <v>1.21245956971221</v>
      </c>
    </row>
    <row r="8636" spans="1:10" x14ac:dyDescent="0.25">
      <c r="A8636">
        <f t="shared" si="1211"/>
        <v>0.86330000672485485</v>
      </c>
      <c r="B8636" s="2">
        <f t="shared" si="1215"/>
        <v>86.33000000000726</v>
      </c>
      <c r="C8636" s="428">
        <f t="shared" si="1212"/>
        <v>86.33</v>
      </c>
      <c r="D8636" s="425">
        <f t="shared" si="1207"/>
        <v>0.86330000672478224</v>
      </c>
      <c r="E8636" s="433">
        <f t="shared" si="1213"/>
        <v>86.33</v>
      </c>
      <c r="F8636" s="430">
        <f t="shared" si="1208"/>
        <v>0.86501472967244575</v>
      </c>
      <c r="G8636" s="439">
        <f t="shared" si="1214"/>
        <v>86.33</v>
      </c>
      <c r="H8636" s="435">
        <f t="shared" si="1209"/>
        <v>0.86501472967244575</v>
      </c>
      <c r="I8636" s="577">
        <f t="shared" si="1214"/>
        <v>86.33</v>
      </c>
      <c r="J8636" s="573">
        <f t="shared" si="1210"/>
        <v>1.2125473719135265</v>
      </c>
    </row>
    <row r="8637" spans="1:10" x14ac:dyDescent="0.25">
      <c r="A8637">
        <f t="shared" si="1211"/>
        <v>0.86340000671481443</v>
      </c>
      <c r="B8637" s="2">
        <f t="shared" si="1215"/>
        <v>86.340000000007265</v>
      </c>
      <c r="C8637" s="428">
        <f t="shared" si="1212"/>
        <v>86.34</v>
      </c>
      <c r="D8637" s="425">
        <f t="shared" si="1207"/>
        <v>0.86340000671474171</v>
      </c>
      <c r="E8637" s="433">
        <f t="shared" si="1213"/>
        <v>86.34</v>
      </c>
      <c r="F8637" s="430">
        <f t="shared" si="1208"/>
        <v>0.86511400637095404</v>
      </c>
      <c r="G8637" s="439">
        <f t="shared" si="1214"/>
        <v>86.34</v>
      </c>
      <c r="H8637" s="435">
        <f t="shared" si="1209"/>
        <v>0.86511400637095404</v>
      </c>
      <c r="I8637" s="577">
        <f t="shared" si="1214"/>
        <v>86.34</v>
      </c>
      <c r="J8637" s="573">
        <f t="shared" si="1210"/>
        <v>1.2126351749668227</v>
      </c>
    </row>
    <row r="8638" spans="1:10" x14ac:dyDescent="0.25">
      <c r="A8638">
        <f t="shared" si="1211"/>
        <v>0.86350000670478944</v>
      </c>
      <c r="B8638" s="2">
        <f t="shared" si="1215"/>
        <v>86.35000000000727</v>
      </c>
      <c r="C8638" s="428">
        <f t="shared" si="1212"/>
        <v>86.35</v>
      </c>
      <c r="D8638" s="425">
        <f t="shared" si="1207"/>
        <v>0.86350000670471672</v>
      </c>
      <c r="E8638" s="433">
        <f t="shared" si="1213"/>
        <v>86.35</v>
      </c>
      <c r="F8638" s="430">
        <f t="shared" si="1208"/>
        <v>0.86521328340200132</v>
      </c>
      <c r="G8638" s="439">
        <f t="shared" si="1214"/>
        <v>86.35</v>
      </c>
      <c r="H8638" s="435">
        <f t="shared" si="1209"/>
        <v>0.86521328340200132</v>
      </c>
      <c r="I8638" s="577">
        <f t="shared" si="1214"/>
        <v>86.35</v>
      </c>
      <c r="J8638" s="573">
        <f t="shared" si="1210"/>
        <v>1.2127229788720095</v>
      </c>
    </row>
    <row r="8639" spans="1:10" x14ac:dyDescent="0.25">
      <c r="A8639">
        <f t="shared" si="1211"/>
        <v>0.86360000669477988</v>
      </c>
      <c r="B8639" s="2">
        <f t="shared" si="1215"/>
        <v>86.360000000007275</v>
      </c>
      <c r="C8639" s="428">
        <f t="shared" si="1212"/>
        <v>86.36</v>
      </c>
      <c r="D8639" s="425">
        <f t="shared" si="1207"/>
        <v>0.86360000669470716</v>
      </c>
      <c r="E8639" s="433">
        <f t="shared" si="1213"/>
        <v>86.36</v>
      </c>
      <c r="F8639" s="430">
        <f t="shared" si="1208"/>
        <v>0.86531256076542373</v>
      </c>
      <c r="G8639" s="439">
        <f t="shared" si="1214"/>
        <v>86.36</v>
      </c>
      <c r="H8639" s="435">
        <f t="shared" si="1209"/>
        <v>0.86531256076542373</v>
      </c>
      <c r="I8639" s="577">
        <f t="shared" si="1214"/>
        <v>86.36</v>
      </c>
      <c r="J8639" s="573">
        <f t="shared" si="1210"/>
        <v>1.2128107836289985</v>
      </c>
    </row>
    <row r="8640" spans="1:10" x14ac:dyDescent="0.25">
      <c r="A8640">
        <f t="shared" si="1211"/>
        <v>0.86370000668478586</v>
      </c>
      <c r="B8640" s="2">
        <f t="shared" si="1215"/>
        <v>86.370000000007281</v>
      </c>
      <c r="C8640" s="428">
        <f t="shared" si="1212"/>
        <v>86.37</v>
      </c>
      <c r="D8640" s="425">
        <f t="shared" si="1207"/>
        <v>0.86370000668471314</v>
      </c>
      <c r="E8640" s="433">
        <f t="shared" si="1213"/>
        <v>86.37</v>
      </c>
      <c r="F8640" s="430">
        <f t="shared" si="1208"/>
        <v>0.86541183846105751</v>
      </c>
      <c r="G8640" s="439">
        <f t="shared" si="1214"/>
        <v>86.37</v>
      </c>
      <c r="H8640" s="435">
        <f t="shared" si="1209"/>
        <v>0.86541183846105751</v>
      </c>
      <c r="I8640" s="577">
        <f t="shared" si="1214"/>
        <v>86.37</v>
      </c>
      <c r="J8640" s="573">
        <f t="shared" si="1210"/>
        <v>1.2128985892376993</v>
      </c>
    </row>
    <row r="8641" spans="1:10" x14ac:dyDescent="0.25">
      <c r="A8641">
        <f t="shared" si="1211"/>
        <v>0.86380000667480716</v>
      </c>
      <c r="B8641" s="2">
        <f t="shared" si="1215"/>
        <v>86.380000000007286</v>
      </c>
      <c r="C8641" s="428">
        <f t="shared" si="1212"/>
        <v>86.38</v>
      </c>
      <c r="D8641" s="425">
        <f t="shared" si="1207"/>
        <v>0.86380000667473422</v>
      </c>
      <c r="E8641" s="433">
        <f t="shared" si="1213"/>
        <v>86.38</v>
      </c>
      <c r="F8641" s="430">
        <f t="shared" si="1208"/>
        <v>0.86551111648873791</v>
      </c>
      <c r="G8641" s="439">
        <f t="shared" si="1214"/>
        <v>86.38</v>
      </c>
      <c r="H8641" s="435">
        <f t="shared" si="1209"/>
        <v>0.86551111648873791</v>
      </c>
      <c r="I8641" s="577">
        <f t="shared" si="1214"/>
        <v>86.38</v>
      </c>
      <c r="J8641" s="573">
        <f t="shared" si="1210"/>
        <v>1.2129863956980236</v>
      </c>
    </row>
    <row r="8642" spans="1:10" x14ac:dyDescent="0.25">
      <c r="A8642">
        <f t="shared" si="1211"/>
        <v>0.8639000066648439</v>
      </c>
      <c r="B8642" s="2">
        <f t="shared" si="1215"/>
        <v>86.390000000007291</v>
      </c>
      <c r="C8642" s="428">
        <f t="shared" si="1212"/>
        <v>86.39</v>
      </c>
      <c r="D8642" s="425">
        <f t="shared" si="1207"/>
        <v>0.86390000666477096</v>
      </c>
      <c r="E8642" s="433">
        <f t="shared" si="1213"/>
        <v>86.39</v>
      </c>
      <c r="F8642" s="430">
        <f t="shared" si="1208"/>
        <v>0.86561039484830193</v>
      </c>
      <c r="G8642" s="439">
        <f t="shared" si="1214"/>
        <v>86.39</v>
      </c>
      <c r="H8642" s="435">
        <f t="shared" si="1209"/>
        <v>0.86561039484830193</v>
      </c>
      <c r="I8642" s="577">
        <f t="shared" si="1214"/>
        <v>86.39</v>
      </c>
      <c r="J8642" s="573">
        <f t="shared" si="1210"/>
        <v>1.2130742030098818</v>
      </c>
    </row>
    <row r="8643" spans="1:10" x14ac:dyDescent="0.25">
      <c r="A8643">
        <f t="shared" si="1211"/>
        <v>0.86400000665489596</v>
      </c>
      <c r="B8643" s="2">
        <f t="shared" si="1215"/>
        <v>86.400000000007296</v>
      </c>
      <c r="C8643" s="428">
        <f t="shared" si="1212"/>
        <v>86.4</v>
      </c>
      <c r="D8643" s="425">
        <f t="shared" ref="D8643:D8706" si="1216">(((1+C8643/100)^D$2)*C8643/100)/(((1+C8643/100)^D$2)-1)</f>
        <v>0.86400000665482291</v>
      </c>
      <c r="E8643" s="433">
        <f t="shared" si="1213"/>
        <v>86.4</v>
      </c>
      <c r="F8643" s="430">
        <f t="shared" ref="F8643:F8706" si="1217">(((1+E8643/100)^F$2)*E8643/100)/(((1+E8643/100)^F$2)-1)</f>
        <v>0.8657096735395855</v>
      </c>
      <c r="G8643" s="439">
        <f t="shared" si="1214"/>
        <v>86.4</v>
      </c>
      <c r="H8643" s="435">
        <f t="shared" ref="H8643:H8706" si="1218">(((1+G8643/100)^H$2)*G8643/100)/(((1+G8643/100)^H$2)-1)</f>
        <v>0.8657096735395855</v>
      </c>
      <c r="I8643" s="577">
        <f t="shared" si="1214"/>
        <v>86.4</v>
      </c>
      <c r="J8643" s="573">
        <f t="shared" ref="J8643:J8706" si="1219">(((1+I8643/100)^J$2)*I8643/100)/(((1+I8643/100)^J$2)-1)</f>
        <v>1.2131620111731845</v>
      </c>
    </row>
    <row r="8644" spans="1:10" x14ac:dyDescent="0.25">
      <c r="A8644">
        <f t="shared" si="1211"/>
        <v>0.86410000664496334</v>
      </c>
      <c r="B8644" s="2">
        <f t="shared" si="1215"/>
        <v>86.410000000007301</v>
      </c>
      <c r="C8644" s="428">
        <f t="shared" si="1212"/>
        <v>86.41</v>
      </c>
      <c r="D8644" s="425">
        <f t="shared" si="1216"/>
        <v>0.86410000664489017</v>
      </c>
      <c r="E8644" s="433">
        <f t="shared" si="1213"/>
        <v>86.41</v>
      </c>
      <c r="F8644" s="430">
        <f t="shared" si="1217"/>
        <v>0.86580895256242474</v>
      </c>
      <c r="G8644" s="439">
        <f t="shared" si="1214"/>
        <v>86.41</v>
      </c>
      <c r="H8644" s="435">
        <f t="shared" si="1218"/>
        <v>0.86580895256242474</v>
      </c>
      <c r="I8644" s="577">
        <f t="shared" si="1214"/>
        <v>86.41</v>
      </c>
      <c r="J8644" s="573">
        <f t="shared" si="1219"/>
        <v>1.2132498201878426</v>
      </c>
    </row>
    <row r="8645" spans="1:10" x14ac:dyDescent="0.25">
      <c r="A8645">
        <f t="shared" ref="A8645:A8708" si="1220">(((1+B8645/100)^A$2)*B8645/100)/(((1+B8645/100)^A$2)-1)</f>
        <v>0.86420000663504604</v>
      </c>
      <c r="B8645" s="2">
        <f t="shared" si="1215"/>
        <v>86.420000000007306</v>
      </c>
      <c r="C8645" s="428">
        <f t="shared" si="1212"/>
        <v>86.42</v>
      </c>
      <c r="D8645" s="425">
        <f t="shared" si="1216"/>
        <v>0.86420000663497298</v>
      </c>
      <c r="E8645" s="433">
        <f t="shared" si="1213"/>
        <v>86.42</v>
      </c>
      <c r="F8645" s="430">
        <f t="shared" si="1217"/>
        <v>0.86590823191665656</v>
      </c>
      <c r="G8645" s="439">
        <f t="shared" si="1214"/>
        <v>86.42</v>
      </c>
      <c r="H8645" s="435">
        <f t="shared" si="1218"/>
        <v>0.86590823191665656</v>
      </c>
      <c r="I8645" s="577">
        <f t="shared" si="1214"/>
        <v>86.42</v>
      </c>
      <c r="J8645" s="573">
        <f t="shared" si="1219"/>
        <v>1.2133376300537673</v>
      </c>
    </row>
    <row r="8646" spans="1:10" x14ac:dyDescent="0.25">
      <c r="A8646">
        <f t="shared" si="1220"/>
        <v>0.86430000662514395</v>
      </c>
      <c r="B8646" s="2">
        <f t="shared" si="1215"/>
        <v>86.430000000007311</v>
      </c>
      <c r="C8646" s="428">
        <f t="shared" ref="C8646:C8709" si="1221">ROUND(C8645+0.01,2)</f>
        <v>86.43</v>
      </c>
      <c r="D8646" s="425">
        <f t="shared" si="1216"/>
        <v>0.864300006625071</v>
      </c>
      <c r="E8646" s="433">
        <f t="shared" ref="E8646:E8709" si="1222">ROUND(E8645+0.01,2)</f>
        <v>86.43</v>
      </c>
      <c r="F8646" s="430">
        <f t="shared" si="1217"/>
        <v>0.86600751160211731</v>
      </c>
      <c r="G8646" s="439">
        <f t="shared" ref="G8646:I8709" si="1223">ROUND(G8645+0.01,2)</f>
        <v>86.43</v>
      </c>
      <c r="H8646" s="435">
        <f t="shared" si="1218"/>
        <v>0.86600751160211731</v>
      </c>
      <c r="I8646" s="577">
        <f t="shared" si="1223"/>
        <v>86.43</v>
      </c>
      <c r="J8646" s="573">
        <f t="shared" si="1219"/>
        <v>1.2134254407708689</v>
      </c>
    </row>
    <row r="8647" spans="1:10" x14ac:dyDescent="0.25">
      <c r="A8647">
        <f t="shared" si="1220"/>
        <v>0.86440000661525718</v>
      </c>
      <c r="B8647" s="2">
        <f t="shared" si="1215"/>
        <v>86.440000000007316</v>
      </c>
      <c r="C8647" s="428">
        <f t="shared" si="1221"/>
        <v>86.44</v>
      </c>
      <c r="D8647" s="425">
        <f t="shared" si="1216"/>
        <v>0.86440000661518412</v>
      </c>
      <c r="E8647" s="433">
        <f t="shared" si="1222"/>
        <v>86.44</v>
      </c>
      <c r="F8647" s="430">
        <f t="shared" si="1217"/>
        <v>0.86610679161864301</v>
      </c>
      <c r="G8647" s="439">
        <f t="shared" si="1223"/>
        <v>86.44</v>
      </c>
      <c r="H8647" s="435">
        <f t="shared" si="1218"/>
        <v>0.86610679161864301</v>
      </c>
      <c r="I8647" s="577">
        <f t="shared" si="1223"/>
        <v>86.44</v>
      </c>
      <c r="J8647" s="573">
        <f t="shared" si="1219"/>
        <v>1.2135132523390588</v>
      </c>
    </row>
    <row r="8648" spans="1:10" x14ac:dyDescent="0.25">
      <c r="A8648">
        <f t="shared" si="1220"/>
        <v>0.86450000660538573</v>
      </c>
      <c r="B8648" s="2">
        <f t="shared" si="1215"/>
        <v>86.450000000007321</v>
      </c>
      <c r="C8648" s="428">
        <f t="shared" si="1221"/>
        <v>86.45</v>
      </c>
      <c r="D8648" s="425">
        <f t="shared" si="1216"/>
        <v>0.86450000660531257</v>
      </c>
      <c r="E8648" s="433">
        <f t="shared" si="1222"/>
        <v>86.45</v>
      </c>
      <c r="F8648" s="430">
        <f t="shared" si="1217"/>
        <v>0.86620607196607136</v>
      </c>
      <c r="G8648" s="439">
        <f t="shared" si="1223"/>
        <v>86.45</v>
      </c>
      <c r="H8648" s="435">
        <f t="shared" si="1218"/>
        <v>0.86620607196607136</v>
      </c>
      <c r="I8648" s="577">
        <f t="shared" si="1223"/>
        <v>86.45</v>
      </c>
      <c r="J8648" s="573">
        <f t="shared" si="1219"/>
        <v>1.2136010647582476</v>
      </c>
    </row>
    <row r="8649" spans="1:10" x14ac:dyDescent="0.25">
      <c r="A8649">
        <f t="shared" si="1220"/>
        <v>0.86460000659552938</v>
      </c>
      <c r="B8649" s="2">
        <f t="shared" si="1215"/>
        <v>86.460000000007327</v>
      </c>
      <c r="C8649" s="428">
        <f t="shared" si="1221"/>
        <v>86.46</v>
      </c>
      <c r="D8649" s="425">
        <f t="shared" si="1216"/>
        <v>0.86460000659545611</v>
      </c>
      <c r="E8649" s="433">
        <f t="shared" si="1222"/>
        <v>86.46</v>
      </c>
      <c r="F8649" s="430">
        <f t="shared" si="1217"/>
        <v>0.86630535264423825</v>
      </c>
      <c r="G8649" s="439">
        <f t="shared" si="1223"/>
        <v>86.46</v>
      </c>
      <c r="H8649" s="435">
        <f t="shared" si="1218"/>
        <v>0.86630535264423825</v>
      </c>
      <c r="I8649" s="577">
        <f t="shared" si="1223"/>
        <v>86.46</v>
      </c>
      <c r="J8649" s="573">
        <f t="shared" si="1219"/>
        <v>1.2136888780283461</v>
      </c>
    </row>
    <row r="8650" spans="1:10" x14ac:dyDescent="0.25">
      <c r="A8650">
        <f t="shared" si="1220"/>
        <v>0.86470000658568824</v>
      </c>
      <c r="B8650" s="2">
        <f t="shared" si="1215"/>
        <v>86.470000000007332</v>
      </c>
      <c r="C8650" s="428">
        <f t="shared" si="1221"/>
        <v>86.47</v>
      </c>
      <c r="D8650" s="425">
        <f t="shared" si="1216"/>
        <v>0.86470000658561508</v>
      </c>
      <c r="E8650" s="433">
        <f t="shared" si="1222"/>
        <v>86.47</v>
      </c>
      <c r="F8650" s="430">
        <f t="shared" si="1217"/>
        <v>0.86640463365298104</v>
      </c>
      <c r="G8650" s="439">
        <f t="shared" si="1223"/>
        <v>86.47</v>
      </c>
      <c r="H8650" s="435">
        <f t="shared" si="1218"/>
        <v>0.86640463365298104</v>
      </c>
      <c r="I8650" s="577">
        <f t="shared" si="1223"/>
        <v>86.47</v>
      </c>
      <c r="J8650" s="573">
        <f t="shared" si="1219"/>
        <v>1.213776692149265</v>
      </c>
    </row>
    <row r="8651" spans="1:10" x14ac:dyDescent="0.25">
      <c r="A8651">
        <f t="shared" si="1220"/>
        <v>0.86480000657586231</v>
      </c>
      <c r="B8651" s="2">
        <f t="shared" si="1215"/>
        <v>86.480000000007337</v>
      </c>
      <c r="C8651" s="428">
        <f t="shared" si="1221"/>
        <v>86.48</v>
      </c>
      <c r="D8651" s="425">
        <f t="shared" si="1216"/>
        <v>0.86480000657578893</v>
      </c>
      <c r="E8651" s="433">
        <f t="shared" si="1222"/>
        <v>86.48</v>
      </c>
      <c r="F8651" s="430">
        <f t="shared" si="1217"/>
        <v>0.86650391499213641</v>
      </c>
      <c r="G8651" s="439">
        <f t="shared" si="1223"/>
        <v>86.48</v>
      </c>
      <c r="H8651" s="435">
        <f t="shared" si="1218"/>
        <v>0.86650391499213641</v>
      </c>
      <c r="I8651" s="577">
        <f t="shared" si="1223"/>
        <v>86.48</v>
      </c>
      <c r="J8651" s="573">
        <f t="shared" si="1219"/>
        <v>1.213864507120916</v>
      </c>
    </row>
    <row r="8652" spans="1:10" x14ac:dyDescent="0.25">
      <c r="A8652">
        <f t="shared" si="1220"/>
        <v>0.86490000656605159</v>
      </c>
      <c r="B8652" s="2">
        <f t="shared" si="1215"/>
        <v>86.490000000007342</v>
      </c>
      <c r="C8652" s="428">
        <f t="shared" si="1221"/>
        <v>86.49</v>
      </c>
      <c r="D8652" s="425">
        <f t="shared" si="1216"/>
        <v>0.8649000065659781</v>
      </c>
      <c r="E8652" s="433">
        <f t="shared" si="1222"/>
        <v>86.49</v>
      </c>
      <c r="F8652" s="430">
        <f t="shared" si="1217"/>
        <v>0.86660319666154151</v>
      </c>
      <c r="G8652" s="439">
        <f t="shared" si="1223"/>
        <v>86.49</v>
      </c>
      <c r="H8652" s="435">
        <f t="shared" si="1218"/>
        <v>0.86660319666154151</v>
      </c>
      <c r="I8652" s="577">
        <f t="shared" si="1223"/>
        <v>86.49</v>
      </c>
      <c r="J8652" s="573">
        <f t="shared" si="1219"/>
        <v>1.2139523229432092</v>
      </c>
    </row>
    <row r="8653" spans="1:10" x14ac:dyDescent="0.25">
      <c r="A8653">
        <f t="shared" si="1220"/>
        <v>0.86500000655625597</v>
      </c>
      <c r="B8653" s="2">
        <f t="shared" si="1215"/>
        <v>86.500000000007347</v>
      </c>
      <c r="C8653" s="428">
        <f t="shared" si="1221"/>
        <v>86.5</v>
      </c>
      <c r="D8653" s="425">
        <f t="shared" si="1216"/>
        <v>0.86500000655618237</v>
      </c>
      <c r="E8653" s="433">
        <f t="shared" si="1222"/>
        <v>86.5</v>
      </c>
      <c r="F8653" s="430">
        <f t="shared" si="1217"/>
        <v>0.86670247866103334</v>
      </c>
      <c r="G8653" s="439">
        <f t="shared" si="1223"/>
        <v>86.5</v>
      </c>
      <c r="H8653" s="435">
        <f t="shared" si="1218"/>
        <v>0.86670247866103334</v>
      </c>
      <c r="I8653" s="577">
        <f t="shared" si="1223"/>
        <v>86.5</v>
      </c>
      <c r="J8653" s="573">
        <f t="shared" si="1219"/>
        <v>1.2140401396160558</v>
      </c>
    </row>
    <row r="8654" spans="1:10" x14ac:dyDescent="0.25">
      <c r="A8654">
        <f t="shared" si="1220"/>
        <v>0.86510000654647523</v>
      </c>
      <c r="B8654" s="2">
        <f t="shared" si="1215"/>
        <v>86.510000000007352</v>
      </c>
      <c r="C8654" s="428">
        <f t="shared" si="1221"/>
        <v>86.51</v>
      </c>
      <c r="D8654" s="425">
        <f t="shared" si="1216"/>
        <v>0.86510000654640173</v>
      </c>
      <c r="E8654" s="433">
        <f t="shared" si="1222"/>
        <v>86.51</v>
      </c>
      <c r="F8654" s="430">
        <f t="shared" si="1217"/>
        <v>0.86680176099044948</v>
      </c>
      <c r="G8654" s="439">
        <f t="shared" si="1223"/>
        <v>86.51</v>
      </c>
      <c r="H8654" s="435">
        <f t="shared" si="1218"/>
        <v>0.86680176099044948</v>
      </c>
      <c r="I8654" s="577">
        <f t="shared" si="1223"/>
        <v>86.51</v>
      </c>
      <c r="J8654" s="573">
        <f t="shared" si="1219"/>
        <v>1.2141279571393668</v>
      </c>
    </row>
    <row r="8655" spans="1:10" x14ac:dyDescent="0.25">
      <c r="A8655">
        <f t="shared" si="1220"/>
        <v>0.8652000065367097</v>
      </c>
      <c r="B8655" s="2">
        <f t="shared" si="1215"/>
        <v>86.520000000007357</v>
      </c>
      <c r="C8655" s="428">
        <f t="shared" si="1221"/>
        <v>86.52</v>
      </c>
      <c r="D8655" s="425">
        <f t="shared" si="1216"/>
        <v>0.86520000653663609</v>
      </c>
      <c r="E8655" s="433">
        <f t="shared" si="1222"/>
        <v>86.52</v>
      </c>
      <c r="F8655" s="430">
        <f t="shared" si="1217"/>
        <v>0.86690104364962639</v>
      </c>
      <c r="G8655" s="439">
        <f t="shared" si="1223"/>
        <v>86.52</v>
      </c>
      <c r="H8655" s="435">
        <f t="shared" si="1218"/>
        <v>0.86690104364962639</v>
      </c>
      <c r="I8655" s="577">
        <f t="shared" si="1223"/>
        <v>86.52</v>
      </c>
      <c r="J8655" s="573">
        <f t="shared" si="1219"/>
        <v>1.2142157755130532</v>
      </c>
    </row>
    <row r="8656" spans="1:10" x14ac:dyDescent="0.25">
      <c r="A8656">
        <f t="shared" si="1220"/>
        <v>0.86530000652695926</v>
      </c>
      <c r="B8656" s="2">
        <f t="shared" si="1215"/>
        <v>86.530000000007362</v>
      </c>
      <c r="C8656" s="428">
        <f t="shared" si="1221"/>
        <v>86.53</v>
      </c>
      <c r="D8656" s="425">
        <f t="shared" si="1216"/>
        <v>0.86530000652688566</v>
      </c>
      <c r="E8656" s="433">
        <f t="shared" si="1222"/>
        <v>86.53</v>
      </c>
      <c r="F8656" s="430">
        <f t="shared" si="1217"/>
        <v>0.86700032663840232</v>
      </c>
      <c r="G8656" s="439">
        <f t="shared" si="1223"/>
        <v>86.53</v>
      </c>
      <c r="H8656" s="435">
        <f t="shared" si="1218"/>
        <v>0.86700032663840232</v>
      </c>
      <c r="I8656" s="577">
        <f t="shared" si="1223"/>
        <v>86.53</v>
      </c>
      <c r="J8656" s="573">
        <f t="shared" si="1219"/>
        <v>1.2143035947370258</v>
      </c>
    </row>
    <row r="8657" spans="1:10" x14ac:dyDescent="0.25">
      <c r="A8657">
        <f t="shared" si="1220"/>
        <v>0.86540000651722371</v>
      </c>
      <c r="B8657" s="2">
        <f t="shared" si="1215"/>
        <v>86.540000000007367</v>
      </c>
      <c r="C8657" s="428">
        <f t="shared" si="1221"/>
        <v>86.54</v>
      </c>
      <c r="D8657" s="425">
        <f t="shared" si="1216"/>
        <v>0.8654000065171501</v>
      </c>
      <c r="E8657" s="433">
        <f t="shared" si="1222"/>
        <v>86.54</v>
      </c>
      <c r="F8657" s="430">
        <f t="shared" si="1217"/>
        <v>0.86709960995661417</v>
      </c>
      <c r="G8657" s="439">
        <f t="shared" si="1223"/>
        <v>86.54</v>
      </c>
      <c r="H8657" s="435">
        <f t="shared" si="1218"/>
        <v>0.86709960995661417</v>
      </c>
      <c r="I8657" s="577">
        <f t="shared" si="1223"/>
        <v>86.54</v>
      </c>
      <c r="J8657" s="573">
        <f t="shared" si="1219"/>
        <v>1.2143914148111956</v>
      </c>
    </row>
    <row r="8658" spans="1:10" x14ac:dyDescent="0.25">
      <c r="A8658">
        <f t="shared" si="1220"/>
        <v>0.86550000650750325</v>
      </c>
      <c r="B8658" s="2">
        <f t="shared" si="1215"/>
        <v>86.550000000007373</v>
      </c>
      <c r="C8658" s="428">
        <f t="shared" si="1221"/>
        <v>86.55</v>
      </c>
      <c r="D8658" s="425">
        <f t="shared" si="1216"/>
        <v>0.86550000650742953</v>
      </c>
      <c r="E8658" s="433">
        <f t="shared" si="1222"/>
        <v>86.55</v>
      </c>
      <c r="F8658" s="430">
        <f t="shared" si="1217"/>
        <v>0.86719889360409952</v>
      </c>
      <c r="G8658" s="439">
        <f t="shared" si="1223"/>
        <v>86.55</v>
      </c>
      <c r="H8658" s="435">
        <f t="shared" si="1218"/>
        <v>0.86719889360409952</v>
      </c>
      <c r="I8658" s="577">
        <f t="shared" si="1223"/>
        <v>86.55</v>
      </c>
      <c r="J8658" s="573">
        <f t="shared" si="1219"/>
        <v>1.2144792357354737</v>
      </c>
    </row>
    <row r="8659" spans="1:10" x14ac:dyDescent="0.25">
      <c r="A8659">
        <f t="shared" si="1220"/>
        <v>0.86560000649779778</v>
      </c>
      <c r="B8659" s="2">
        <f t="shared" si="1215"/>
        <v>86.560000000007378</v>
      </c>
      <c r="C8659" s="428">
        <f t="shared" si="1221"/>
        <v>86.56</v>
      </c>
      <c r="D8659" s="425">
        <f t="shared" si="1216"/>
        <v>0.86560000649772406</v>
      </c>
      <c r="E8659" s="433">
        <f t="shared" si="1222"/>
        <v>86.56</v>
      </c>
      <c r="F8659" s="430">
        <f t="shared" si="1217"/>
        <v>0.86729817758069627</v>
      </c>
      <c r="G8659" s="439">
        <f t="shared" si="1223"/>
        <v>86.56</v>
      </c>
      <c r="H8659" s="435">
        <f t="shared" si="1218"/>
        <v>0.86729817758069627</v>
      </c>
      <c r="I8659" s="577">
        <f t="shared" si="1223"/>
        <v>86.56</v>
      </c>
      <c r="J8659" s="573">
        <f t="shared" si="1219"/>
        <v>1.2145670575097711</v>
      </c>
    </row>
    <row r="8660" spans="1:10" x14ac:dyDescent="0.25">
      <c r="A8660">
        <f t="shared" si="1220"/>
        <v>0.86570000648810719</v>
      </c>
      <c r="B8660" s="2">
        <f t="shared" si="1215"/>
        <v>86.570000000007383</v>
      </c>
      <c r="C8660" s="428">
        <f t="shared" si="1221"/>
        <v>86.57</v>
      </c>
      <c r="D8660" s="425">
        <f t="shared" si="1216"/>
        <v>0.86570000648803336</v>
      </c>
      <c r="E8660" s="433">
        <f t="shared" si="1222"/>
        <v>86.57</v>
      </c>
      <c r="F8660" s="430">
        <f t="shared" si="1217"/>
        <v>0.86739746188624178</v>
      </c>
      <c r="G8660" s="439">
        <f t="shared" si="1223"/>
        <v>86.57</v>
      </c>
      <c r="H8660" s="435">
        <f t="shared" si="1218"/>
        <v>0.86739746188624178</v>
      </c>
      <c r="I8660" s="577">
        <f t="shared" si="1223"/>
        <v>86.57</v>
      </c>
      <c r="J8660" s="573">
        <f t="shared" si="1219"/>
        <v>1.2146548801339987</v>
      </c>
    </row>
    <row r="8661" spans="1:10" x14ac:dyDescent="0.25">
      <c r="A8661">
        <f t="shared" si="1220"/>
        <v>0.86580000647843158</v>
      </c>
      <c r="B8661" s="2">
        <f t="shared" si="1215"/>
        <v>86.580000000007388</v>
      </c>
      <c r="C8661" s="428">
        <f t="shared" si="1221"/>
        <v>86.58</v>
      </c>
      <c r="D8661" s="425">
        <f t="shared" si="1216"/>
        <v>0.86580000647835764</v>
      </c>
      <c r="E8661" s="433">
        <f t="shared" si="1222"/>
        <v>86.58</v>
      </c>
      <c r="F8661" s="430">
        <f t="shared" si="1217"/>
        <v>0.86749674652057418</v>
      </c>
      <c r="G8661" s="439">
        <f t="shared" si="1223"/>
        <v>86.58</v>
      </c>
      <c r="H8661" s="435">
        <f t="shared" si="1218"/>
        <v>0.86749674652057418</v>
      </c>
      <c r="I8661" s="577">
        <f t="shared" si="1223"/>
        <v>86.58</v>
      </c>
      <c r="J8661" s="573">
        <f t="shared" si="1219"/>
        <v>1.2147427036080676</v>
      </c>
    </row>
    <row r="8662" spans="1:10" x14ac:dyDescent="0.25">
      <c r="A8662">
        <f t="shared" si="1220"/>
        <v>0.86590000646877086</v>
      </c>
      <c r="B8662" s="2">
        <f t="shared" si="1215"/>
        <v>86.590000000007393</v>
      </c>
      <c r="C8662" s="428">
        <f t="shared" si="1221"/>
        <v>86.59</v>
      </c>
      <c r="D8662" s="425">
        <f t="shared" si="1216"/>
        <v>0.86590000646869703</v>
      </c>
      <c r="E8662" s="433">
        <f t="shared" si="1222"/>
        <v>86.59</v>
      </c>
      <c r="F8662" s="430">
        <f t="shared" si="1217"/>
        <v>0.86759603148353104</v>
      </c>
      <c r="G8662" s="439">
        <f t="shared" si="1223"/>
        <v>86.59</v>
      </c>
      <c r="H8662" s="435">
        <f t="shared" si="1218"/>
        <v>0.86759603148353104</v>
      </c>
      <c r="I8662" s="577">
        <f t="shared" si="1223"/>
        <v>86.59</v>
      </c>
      <c r="J8662" s="573">
        <f t="shared" si="1219"/>
        <v>1.2148305279318887</v>
      </c>
    </row>
    <row r="8663" spans="1:10" x14ac:dyDescent="0.25">
      <c r="A8663">
        <f t="shared" si="1220"/>
        <v>0.86600000645912489</v>
      </c>
      <c r="B8663" s="2">
        <f t="shared" si="1215"/>
        <v>86.600000000007398</v>
      </c>
      <c r="C8663" s="428">
        <f t="shared" si="1221"/>
        <v>86.6</v>
      </c>
      <c r="D8663" s="425">
        <f t="shared" si="1216"/>
        <v>0.86600000645905095</v>
      </c>
      <c r="E8663" s="433">
        <f t="shared" si="1222"/>
        <v>86.6</v>
      </c>
      <c r="F8663" s="430">
        <f t="shared" si="1217"/>
        <v>0.86769531677495038</v>
      </c>
      <c r="G8663" s="439">
        <f t="shared" si="1223"/>
        <v>86.6</v>
      </c>
      <c r="H8663" s="435">
        <f t="shared" si="1218"/>
        <v>0.86769531677495038</v>
      </c>
      <c r="I8663" s="577">
        <f t="shared" si="1223"/>
        <v>86.6</v>
      </c>
      <c r="J8663" s="573">
        <f t="shared" si="1219"/>
        <v>1.2149183531053731</v>
      </c>
    </row>
    <row r="8664" spans="1:10" x14ac:dyDescent="0.25">
      <c r="A8664">
        <f t="shared" si="1220"/>
        <v>0.86610000644949392</v>
      </c>
      <c r="B8664" s="2">
        <f t="shared" si="1215"/>
        <v>86.610000000007403</v>
      </c>
      <c r="C8664" s="428">
        <f t="shared" si="1221"/>
        <v>86.61</v>
      </c>
      <c r="D8664" s="425">
        <f t="shared" si="1216"/>
        <v>0.86610000644941998</v>
      </c>
      <c r="E8664" s="433">
        <f t="shared" si="1222"/>
        <v>86.61</v>
      </c>
      <c r="F8664" s="430">
        <f t="shared" si="1217"/>
        <v>0.86779460239467032</v>
      </c>
      <c r="G8664" s="439">
        <f t="shared" si="1223"/>
        <v>86.61</v>
      </c>
      <c r="H8664" s="435">
        <f t="shared" si="1218"/>
        <v>0.86779460239467032</v>
      </c>
      <c r="I8664" s="577">
        <f t="shared" si="1223"/>
        <v>86.61</v>
      </c>
      <c r="J8664" s="573">
        <f t="shared" si="1219"/>
        <v>1.2150061791284326</v>
      </c>
    </row>
    <row r="8665" spans="1:10" x14ac:dyDescent="0.25">
      <c r="A8665">
        <f t="shared" si="1220"/>
        <v>0.86620000643987782</v>
      </c>
      <c r="B8665" s="2">
        <f t="shared" si="1215"/>
        <v>86.620000000007408</v>
      </c>
      <c r="C8665" s="428">
        <f t="shared" si="1221"/>
        <v>86.62</v>
      </c>
      <c r="D8665" s="425">
        <f t="shared" si="1216"/>
        <v>0.86620000643980377</v>
      </c>
      <c r="E8665" s="433">
        <f t="shared" si="1222"/>
        <v>86.62</v>
      </c>
      <c r="F8665" s="430">
        <f t="shared" si="1217"/>
        <v>0.86789388834252901</v>
      </c>
      <c r="G8665" s="439">
        <f t="shared" si="1223"/>
        <v>86.62</v>
      </c>
      <c r="H8665" s="435">
        <f t="shared" si="1218"/>
        <v>0.86789388834252901</v>
      </c>
      <c r="I8665" s="577">
        <f t="shared" si="1223"/>
        <v>86.62</v>
      </c>
      <c r="J8665" s="573">
        <f t="shared" si="1219"/>
        <v>1.2150940060009767</v>
      </c>
    </row>
    <row r="8666" spans="1:10" x14ac:dyDescent="0.25">
      <c r="A8666">
        <f t="shared" si="1220"/>
        <v>0.86630000643027638</v>
      </c>
      <c r="B8666" s="2">
        <f t="shared" si="1215"/>
        <v>86.630000000007414</v>
      </c>
      <c r="C8666" s="428">
        <f t="shared" si="1221"/>
        <v>86.63</v>
      </c>
      <c r="D8666" s="425">
        <f t="shared" si="1216"/>
        <v>0.86630000643020233</v>
      </c>
      <c r="E8666" s="433">
        <f t="shared" si="1222"/>
        <v>86.63</v>
      </c>
      <c r="F8666" s="430">
        <f t="shared" si="1217"/>
        <v>0.86799317461836434</v>
      </c>
      <c r="G8666" s="439">
        <f t="shared" si="1223"/>
        <v>86.63</v>
      </c>
      <c r="H8666" s="435">
        <f t="shared" si="1218"/>
        <v>0.86799317461836434</v>
      </c>
      <c r="I8666" s="577">
        <f t="shared" si="1223"/>
        <v>86.63</v>
      </c>
      <c r="J8666" s="573">
        <f t="shared" si="1219"/>
        <v>1.2151818337229181</v>
      </c>
    </row>
    <row r="8667" spans="1:10" x14ac:dyDescent="0.25">
      <c r="A8667">
        <f t="shared" si="1220"/>
        <v>0.86640000642068993</v>
      </c>
      <c r="B8667" s="2">
        <f t="shared" si="1215"/>
        <v>86.640000000007419</v>
      </c>
      <c r="C8667" s="428">
        <f t="shared" si="1221"/>
        <v>86.64</v>
      </c>
      <c r="D8667" s="425">
        <f t="shared" si="1216"/>
        <v>0.86640000642061565</v>
      </c>
      <c r="E8667" s="433">
        <f t="shared" si="1222"/>
        <v>86.64</v>
      </c>
      <c r="F8667" s="430">
        <f t="shared" si="1217"/>
        <v>0.86809246122201522</v>
      </c>
      <c r="G8667" s="439">
        <f t="shared" si="1223"/>
        <v>86.64</v>
      </c>
      <c r="H8667" s="435">
        <f t="shared" si="1218"/>
        <v>0.86809246122201522</v>
      </c>
      <c r="I8667" s="577">
        <f t="shared" si="1223"/>
        <v>86.64</v>
      </c>
      <c r="J8667" s="573">
        <f t="shared" si="1219"/>
        <v>1.2152696622941668</v>
      </c>
    </row>
    <row r="8668" spans="1:10" x14ac:dyDescent="0.25">
      <c r="A8668">
        <f t="shared" si="1220"/>
        <v>0.86650000641111791</v>
      </c>
      <c r="B8668" s="2">
        <f t="shared" si="1215"/>
        <v>86.650000000007424</v>
      </c>
      <c r="C8668" s="428">
        <f t="shared" si="1221"/>
        <v>86.65</v>
      </c>
      <c r="D8668" s="425">
        <f t="shared" si="1216"/>
        <v>0.86650000641104385</v>
      </c>
      <c r="E8668" s="433">
        <f t="shared" si="1222"/>
        <v>86.65</v>
      </c>
      <c r="F8668" s="430">
        <f t="shared" si="1217"/>
        <v>0.86819174815331934</v>
      </c>
      <c r="G8668" s="439">
        <f t="shared" si="1223"/>
        <v>86.65</v>
      </c>
      <c r="H8668" s="435">
        <f t="shared" si="1218"/>
        <v>0.86819174815331934</v>
      </c>
      <c r="I8668" s="577">
        <f t="shared" si="1223"/>
        <v>86.65</v>
      </c>
      <c r="J8668" s="573">
        <f t="shared" si="1219"/>
        <v>1.2153574917146346</v>
      </c>
    </row>
    <row r="8669" spans="1:10" x14ac:dyDescent="0.25">
      <c r="A8669">
        <f t="shared" si="1220"/>
        <v>0.86660000640156098</v>
      </c>
      <c r="B8669" s="2">
        <f t="shared" si="1215"/>
        <v>86.660000000007429</v>
      </c>
      <c r="C8669" s="428">
        <f t="shared" si="1221"/>
        <v>86.66</v>
      </c>
      <c r="D8669" s="425">
        <f t="shared" si="1216"/>
        <v>0.8666000064014866</v>
      </c>
      <c r="E8669" s="433">
        <f t="shared" si="1222"/>
        <v>86.66</v>
      </c>
      <c r="F8669" s="430">
        <f t="shared" si="1217"/>
        <v>0.86829103541211561</v>
      </c>
      <c r="G8669" s="439">
        <f t="shared" si="1223"/>
        <v>86.66</v>
      </c>
      <c r="H8669" s="435">
        <f t="shared" si="1218"/>
        <v>0.86829103541211561</v>
      </c>
      <c r="I8669" s="577">
        <f t="shared" si="1223"/>
        <v>86.66</v>
      </c>
      <c r="J8669" s="573">
        <f t="shared" si="1219"/>
        <v>1.2154453219842321</v>
      </c>
    </row>
    <row r="8670" spans="1:10" x14ac:dyDescent="0.25">
      <c r="A8670">
        <f t="shared" si="1220"/>
        <v>0.8667000063920185</v>
      </c>
      <c r="B8670" s="2">
        <f t="shared" si="1215"/>
        <v>86.670000000007434</v>
      </c>
      <c r="C8670" s="428">
        <f t="shared" si="1221"/>
        <v>86.67</v>
      </c>
      <c r="D8670" s="425">
        <f t="shared" si="1216"/>
        <v>0.86670000639194422</v>
      </c>
      <c r="E8670" s="433">
        <f t="shared" si="1222"/>
        <v>86.67</v>
      </c>
      <c r="F8670" s="430">
        <f t="shared" si="1217"/>
        <v>0.86839032299824248</v>
      </c>
      <c r="G8670" s="439">
        <f t="shared" si="1223"/>
        <v>86.67</v>
      </c>
      <c r="H8670" s="435">
        <f t="shared" si="1218"/>
        <v>0.86839032299824248</v>
      </c>
      <c r="I8670" s="577">
        <f t="shared" si="1223"/>
        <v>86.67</v>
      </c>
      <c r="J8670" s="573">
        <f t="shared" si="1219"/>
        <v>1.215533153102871</v>
      </c>
    </row>
    <row r="8671" spans="1:10" x14ac:dyDescent="0.25">
      <c r="A8671">
        <f t="shared" si="1220"/>
        <v>0.86680000638249088</v>
      </c>
      <c r="B8671" s="2">
        <f t="shared" si="1215"/>
        <v>86.680000000007439</v>
      </c>
      <c r="C8671" s="428">
        <f t="shared" si="1221"/>
        <v>86.68</v>
      </c>
      <c r="D8671" s="425">
        <f t="shared" si="1216"/>
        <v>0.8668000063824165</v>
      </c>
      <c r="E8671" s="433">
        <f t="shared" si="1222"/>
        <v>86.68</v>
      </c>
      <c r="F8671" s="430">
        <f t="shared" si="1217"/>
        <v>0.86848961091153842</v>
      </c>
      <c r="G8671" s="439">
        <f t="shared" si="1223"/>
        <v>86.68</v>
      </c>
      <c r="H8671" s="435">
        <f t="shared" si="1218"/>
        <v>0.86848961091153842</v>
      </c>
      <c r="I8671" s="577">
        <f t="shared" si="1223"/>
        <v>86.68</v>
      </c>
      <c r="J8671" s="573">
        <f t="shared" si="1219"/>
        <v>1.215620985070462</v>
      </c>
    </row>
    <row r="8672" spans="1:10" x14ac:dyDescent="0.25">
      <c r="A8672">
        <f t="shared" si="1220"/>
        <v>0.86690000637297793</v>
      </c>
      <c r="B8672" s="2">
        <f t="shared" ref="B8672:B8735" si="1224">B8671+0.01</f>
        <v>86.690000000007444</v>
      </c>
      <c r="C8672" s="428">
        <f t="shared" si="1221"/>
        <v>86.69</v>
      </c>
      <c r="D8672" s="425">
        <f t="shared" si="1216"/>
        <v>0.86690000637290332</v>
      </c>
      <c r="E8672" s="433">
        <f t="shared" si="1222"/>
        <v>86.69</v>
      </c>
      <c r="F8672" s="430">
        <f t="shared" si="1217"/>
        <v>0.86858889915184223</v>
      </c>
      <c r="G8672" s="439">
        <f t="shared" si="1223"/>
        <v>86.69</v>
      </c>
      <c r="H8672" s="435">
        <f t="shared" si="1218"/>
        <v>0.86858889915184223</v>
      </c>
      <c r="I8672" s="577">
        <f t="shared" si="1223"/>
        <v>86.69</v>
      </c>
      <c r="J8672" s="573">
        <f t="shared" si="1219"/>
        <v>1.215708817886916</v>
      </c>
    </row>
    <row r="8673" spans="1:10" x14ac:dyDescent="0.25">
      <c r="A8673">
        <f t="shared" si="1220"/>
        <v>0.8670000063634794</v>
      </c>
      <c r="B8673" s="2">
        <f t="shared" si="1224"/>
        <v>86.700000000007449</v>
      </c>
      <c r="C8673" s="428">
        <f t="shared" si="1221"/>
        <v>86.7</v>
      </c>
      <c r="D8673" s="425">
        <f t="shared" si="1216"/>
        <v>0.86700000636340491</v>
      </c>
      <c r="E8673" s="433">
        <f t="shared" si="1222"/>
        <v>86.7</v>
      </c>
      <c r="F8673" s="430">
        <f t="shared" si="1217"/>
        <v>0.86868818771899281</v>
      </c>
      <c r="G8673" s="439">
        <f t="shared" si="1223"/>
        <v>86.7</v>
      </c>
      <c r="H8673" s="435">
        <f t="shared" si="1218"/>
        <v>0.86868818771899281</v>
      </c>
      <c r="I8673" s="577">
        <f t="shared" si="1223"/>
        <v>86.7</v>
      </c>
      <c r="J8673" s="573">
        <f t="shared" si="1219"/>
        <v>1.2157966515521452</v>
      </c>
    </row>
    <row r="8674" spans="1:10" x14ac:dyDescent="0.25">
      <c r="A8674">
        <f t="shared" si="1220"/>
        <v>0.86710000635399576</v>
      </c>
      <c r="B8674" s="2">
        <f t="shared" si="1224"/>
        <v>86.710000000007454</v>
      </c>
      <c r="C8674" s="428">
        <f t="shared" si="1221"/>
        <v>86.71</v>
      </c>
      <c r="D8674" s="425">
        <f t="shared" si="1216"/>
        <v>0.86710000635392104</v>
      </c>
      <c r="E8674" s="433">
        <f t="shared" si="1222"/>
        <v>86.71</v>
      </c>
      <c r="F8674" s="430">
        <f t="shared" si="1217"/>
        <v>0.86878747661282874</v>
      </c>
      <c r="G8674" s="439">
        <f t="shared" si="1223"/>
        <v>86.71</v>
      </c>
      <c r="H8674" s="435">
        <f t="shared" si="1218"/>
        <v>0.86878747661282874</v>
      </c>
      <c r="I8674" s="577">
        <f t="shared" si="1223"/>
        <v>86.71</v>
      </c>
      <c r="J8674" s="573">
        <f t="shared" si="1219"/>
        <v>1.2158844860660596</v>
      </c>
    </row>
    <row r="8675" spans="1:10" x14ac:dyDescent="0.25">
      <c r="A8675">
        <f t="shared" si="1220"/>
        <v>0.86720000634452643</v>
      </c>
      <c r="B8675" s="2">
        <f t="shared" si="1224"/>
        <v>86.72000000000746</v>
      </c>
      <c r="C8675" s="428">
        <f t="shared" si="1221"/>
        <v>86.72</v>
      </c>
      <c r="D8675" s="425">
        <f t="shared" si="1216"/>
        <v>0.86720000634445182</v>
      </c>
      <c r="E8675" s="433">
        <f t="shared" si="1222"/>
        <v>86.72</v>
      </c>
      <c r="F8675" s="430">
        <f t="shared" si="1217"/>
        <v>0.86888676583318958</v>
      </c>
      <c r="G8675" s="439">
        <f t="shared" si="1223"/>
        <v>86.72</v>
      </c>
      <c r="H8675" s="435">
        <f t="shared" si="1218"/>
        <v>0.86888676583318958</v>
      </c>
      <c r="I8675" s="577">
        <f t="shared" si="1223"/>
        <v>86.72</v>
      </c>
      <c r="J8675" s="573">
        <f t="shared" si="1219"/>
        <v>1.2159723214285714</v>
      </c>
    </row>
    <row r="8676" spans="1:10" x14ac:dyDescent="0.25">
      <c r="A8676">
        <f t="shared" si="1220"/>
        <v>0.86730000633507198</v>
      </c>
      <c r="B8676" s="2">
        <f t="shared" si="1224"/>
        <v>86.730000000007465</v>
      </c>
      <c r="C8676" s="428">
        <f t="shared" si="1221"/>
        <v>86.73</v>
      </c>
      <c r="D8676" s="425">
        <f t="shared" si="1216"/>
        <v>0.86730000633499738</v>
      </c>
      <c r="E8676" s="433">
        <f t="shared" si="1222"/>
        <v>86.73</v>
      </c>
      <c r="F8676" s="430">
        <f t="shared" si="1217"/>
        <v>0.8689860553799138</v>
      </c>
      <c r="G8676" s="439">
        <f t="shared" si="1223"/>
        <v>86.73</v>
      </c>
      <c r="H8676" s="435">
        <f t="shared" si="1218"/>
        <v>0.8689860553799138</v>
      </c>
      <c r="I8676" s="577">
        <f t="shared" si="1223"/>
        <v>86.73</v>
      </c>
      <c r="J8676" s="573">
        <f t="shared" si="1219"/>
        <v>1.2160601576395911</v>
      </c>
    </row>
    <row r="8677" spans="1:10" x14ac:dyDescent="0.25">
      <c r="A8677">
        <f t="shared" si="1220"/>
        <v>0.86740000632563186</v>
      </c>
      <c r="B8677" s="2">
        <f t="shared" si="1224"/>
        <v>86.74000000000747</v>
      </c>
      <c r="C8677" s="428">
        <f t="shared" si="1221"/>
        <v>86.74</v>
      </c>
      <c r="D8677" s="425">
        <f t="shared" si="1216"/>
        <v>0.86740000632555725</v>
      </c>
      <c r="E8677" s="433">
        <f t="shared" si="1222"/>
        <v>86.74</v>
      </c>
      <c r="F8677" s="430">
        <f t="shared" si="1217"/>
        <v>0.86908534525284065</v>
      </c>
      <c r="G8677" s="439">
        <f t="shared" si="1223"/>
        <v>86.74</v>
      </c>
      <c r="H8677" s="435">
        <f t="shared" si="1218"/>
        <v>0.86908534525284065</v>
      </c>
      <c r="I8677" s="577">
        <f t="shared" si="1223"/>
        <v>86.74</v>
      </c>
      <c r="J8677" s="573">
        <f t="shared" si="1219"/>
        <v>1.2161479946990303</v>
      </c>
    </row>
    <row r="8678" spans="1:10" x14ac:dyDescent="0.25">
      <c r="A8678">
        <f t="shared" si="1220"/>
        <v>0.86750000631620638</v>
      </c>
      <c r="B8678" s="2">
        <f t="shared" si="1224"/>
        <v>86.750000000007475</v>
      </c>
      <c r="C8678" s="428">
        <f t="shared" si="1221"/>
        <v>86.75</v>
      </c>
      <c r="D8678" s="425">
        <f t="shared" si="1216"/>
        <v>0.86750000631613167</v>
      </c>
      <c r="E8678" s="433">
        <f t="shared" si="1222"/>
        <v>86.75</v>
      </c>
      <c r="F8678" s="430">
        <f t="shared" si="1217"/>
        <v>0.86918463545180968</v>
      </c>
      <c r="G8678" s="439">
        <f t="shared" si="1223"/>
        <v>86.75</v>
      </c>
      <c r="H8678" s="435">
        <f t="shared" si="1218"/>
        <v>0.86918463545180968</v>
      </c>
      <c r="I8678" s="577">
        <f t="shared" si="1223"/>
        <v>86.75</v>
      </c>
      <c r="J8678" s="573">
        <f t="shared" si="1219"/>
        <v>1.2162358326068003</v>
      </c>
    </row>
    <row r="8679" spans="1:10" x14ac:dyDescent="0.25">
      <c r="A8679">
        <f t="shared" si="1220"/>
        <v>0.86760000630679535</v>
      </c>
      <c r="B8679" s="2">
        <f t="shared" si="1224"/>
        <v>86.76000000000748</v>
      </c>
      <c r="C8679" s="428">
        <f t="shared" si="1221"/>
        <v>86.76</v>
      </c>
      <c r="D8679" s="425">
        <f t="shared" si="1216"/>
        <v>0.86760000630672063</v>
      </c>
      <c r="E8679" s="433">
        <f t="shared" si="1222"/>
        <v>86.76</v>
      </c>
      <c r="F8679" s="430">
        <f t="shared" si="1217"/>
        <v>0.86928392597665982</v>
      </c>
      <c r="G8679" s="439">
        <f t="shared" si="1223"/>
        <v>86.76</v>
      </c>
      <c r="H8679" s="435">
        <f t="shared" si="1218"/>
        <v>0.86928392597665982</v>
      </c>
      <c r="I8679" s="577">
        <f t="shared" si="1223"/>
        <v>86.76</v>
      </c>
      <c r="J8679" s="573">
        <f t="shared" si="1219"/>
        <v>1.2163236713628121</v>
      </c>
    </row>
    <row r="8680" spans="1:10" x14ac:dyDescent="0.25">
      <c r="A8680">
        <f t="shared" si="1220"/>
        <v>0.86770000629739885</v>
      </c>
      <c r="B8680" s="2">
        <f t="shared" si="1224"/>
        <v>86.770000000007485</v>
      </c>
      <c r="C8680" s="428">
        <f t="shared" si="1221"/>
        <v>86.77</v>
      </c>
      <c r="D8680" s="425">
        <f t="shared" si="1216"/>
        <v>0.86770000629732391</v>
      </c>
      <c r="E8680" s="433">
        <f t="shared" si="1222"/>
        <v>86.77</v>
      </c>
      <c r="F8680" s="430">
        <f t="shared" si="1217"/>
        <v>0.8693832168272303</v>
      </c>
      <c r="G8680" s="439">
        <f t="shared" si="1223"/>
        <v>86.77</v>
      </c>
      <c r="H8680" s="435">
        <f t="shared" si="1218"/>
        <v>0.8693832168272303</v>
      </c>
      <c r="I8680" s="577">
        <f t="shared" si="1223"/>
        <v>86.77</v>
      </c>
      <c r="J8680" s="573">
        <f t="shared" si="1219"/>
        <v>1.2164115109669769</v>
      </c>
    </row>
    <row r="8681" spans="1:10" x14ac:dyDescent="0.25">
      <c r="A8681">
        <f t="shared" si="1220"/>
        <v>0.86780000628801679</v>
      </c>
      <c r="B8681" s="2">
        <f t="shared" si="1224"/>
        <v>86.78000000000749</v>
      </c>
      <c r="C8681" s="428">
        <f t="shared" si="1221"/>
        <v>86.78</v>
      </c>
      <c r="D8681" s="425">
        <f t="shared" si="1216"/>
        <v>0.86780000628794196</v>
      </c>
      <c r="E8681" s="433">
        <f t="shared" si="1222"/>
        <v>86.78</v>
      </c>
      <c r="F8681" s="430">
        <f t="shared" si="1217"/>
        <v>0.86948250800336113</v>
      </c>
      <c r="G8681" s="439">
        <f t="shared" si="1223"/>
        <v>86.78</v>
      </c>
      <c r="H8681" s="435">
        <f t="shared" si="1218"/>
        <v>0.86948250800336113</v>
      </c>
      <c r="I8681" s="577">
        <f t="shared" si="1223"/>
        <v>86.78</v>
      </c>
      <c r="J8681" s="573">
        <f t="shared" si="1219"/>
        <v>1.2164993514192064</v>
      </c>
    </row>
    <row r="8682" spans="1:10" x14ac:dyDescent="0.25">
      <c r="A8682">
        <f t="shared" si="1220"/>
        <v>0.86790000627864916</v>
      </c>
      <c r="B8682" s="2">
        <f t="shared" si="1224"/>
        <v>86.790000000007495</v>
      </c>
      <c r="C8682" s="428">
        <f t="shared" si="1221"/>
        <v>86.79</v>
      </c>
      <c r="D8682" s="425">
        <f t="shared" si="1216"/>
        <v>0.86790000627857422</v>
      </c>
      <c r="E8682" s="433">
        <f t="shared" si="1222"/>
        <v>86.79</v>
      </c>
      <c r="F8682" s="430">
        <f t="shared" si="1217"/>
        <v>0.86958179950489156</v>
      </c>
      <c r="G8682" s="439">
        <f t="shared" si="1223"/>
        <v>86.79</v>
      </c>
      <c r="H8682" s="435">
        <f t="shared" si="1218"/>
        <v>0.86958179950489156</v>
      </c>
      <c r="I8682" s="577">
        <f t="shared" si="1223"/>
        <v>86.79</v>
      </c>
      <c r="J8682" s="573">
        <f t="shared" si="1219"/>
        <v>1.2165871927194112</v>
      </c>
    </row>
    <row r="8683" spans="1:10" x14ac:dyDescent="0.25">
      <c r="A8683">
        <f t="shared" si="1220"/>
        <v>0.86800000626929585</v>
      </c>
      <c r="B8683" s="2">
        <f t="shared" si="1224"/>
        <v>86.8000000000075</v>
      </c>
      <c r="C8683" s="428">
        <f t="shared" si="1221"/>
        <v>86.8</v>
      </c>
      <c r="D8683" s="425">
        <f t="shared" si="1216"/>
        <v>0.8680000062692208</v>
      </c>
      <c r="E8683" s="433">
        <f t="shared" si="1222"/>
        <v>86.8</v>
      </c>
      <c r="F8683" s="430">
        <f t="shared" si="1217"/>
        <v>0.86968109133166105</v>
      </c>
      <c r="G8683" s="439">
        <f t="shared" si="1223"/>
        <v>86.8</v>
      </c>
      <c r="H8683" s="435">
        <f t="shared" si="1218"/>
        <v>0.86968109133166105</v>
      </c>
      <c r="I8683" s="577">
        <f t="shared" si="1223"/>
        <v>86.8</v>
      </c>
      <c r="J8683" s="573">
        <f t="shared" si="1219"/>
        <v>1.2166750348675037</v>
      </c>
    </row>
    <row r="8684" spans="1:10" x14ac:dyDescent="0.25">
      <c r="A8684">
        <f t="shared" si="1220"/>
        <v>0.86810000625995709</v>
      </c>
      <c r="B8684" s="2">
        <f t="shared" si="1224"/>
        <v>86.810000000007506</v>
      </c>
      <c r="C8684" s="428">
        <f t="shared" si="1221"/>
        <v>86.81</v>
      </c>
      <c r="D8684" s="425">
        <f t="shared" si="1216"/>
        <v>0.86810000625988193</v>
      </c>
      <c r="E8684" s="433">
        <f t="shared" si="1222"/>
        <v>86.81</v>
      </c>
      <c r="F8684" s="430">
        <f t="shared" si="1217"/>
        <v>0.86978038348350961</v>
      </c>
      <c r="G8684" s="439">
        <f t="shared" si="1223"/>
        <v>86.81</v>
      </c>
      <c r="H8684" s="435">
        <f t="shared" si="1218"/>
        <v>0.86978038348350961</v>
      </c>
      <c r="I8684" s="577">
        <f t="shared" si="1223"/>
        <v>86.81</v>
      </c>
      <c r="J8684" s="573">
        <f t="shared" si="1219"/>
        <v>1.2167628778633939</v>
      </c>
    </row>
    <row r="8685" spans="1:10" x14ac:dyDescent="0.25">
      <c r="A8685">
        <f t="shared" si="1220"/>
        <v>0.86820000625063265</v>
      </c>
      <c r="B8685" s="2">
        <f t="shared" si="1224"/>
        <v>86.820000000007511</v>
      </c>
      <c r="C8685" s="428">
        <f t="shared" si="1221"/>
        <v>86.82</v>
      </c>
      <c r="D8685" s="425">
        <f t="shared" si="1216"/>
        <v>0.86820000625055749</v>
      </c>
      <c r="E8685" s="433">
        <f t="shared" si="1222"/>
        <v>86.82</v>
      </c>
      <c r="F8685" s="430">
        <f t="shared" si="1217"/>
        <v>0.86987967596027693</v>
      </c>
      <c r="G8685" s="439">
        <f t="shared" si="1223"/>
        <v>86.82</v>
      </c>
      <c r="H8685" s="435">
        <f t="shared" si="1218"/>
        <v>0.86987967596027693</v>
      </c>
      <c r="I8685" s="577">
        <f t="shared" si="1223"/>
        <v>86.82</v>
      </c>
      <c r="J8685" s="573">
        <f t="shared" si="1219"/>
        <v>1.2168507217069939</v>
      </c>
    </row>
    <row r="8686" spans="1:10" x14ac:dyDescent="0.25">
      <c r="A8686">
        <f t="shared" si="1220"/>
        <v>0.86830000624132242</v>
      </c>
      <c r="B8686" s="2">
        <f t="shared" si="1224"/>
        <v>86.830000000007516</v>
      </c>
      <c r="C8686" s="428">
        <f t="shared" si="1221"/>
        <v>86.83</v>
      </c>
      <c r="D8686" s="425">
        <f t="shared" si="1216"/>
        <v>0.86830000624124726</v>
      </c>
      <c r="E8686" s="433">
        <f t="shared" si="1222"/>
        <v>86.83</v>
      </c>
      <c r="F8686" s="430">
        <f t="shared" si="1217"/>
        <v>0.86997896876180292</v>
      </c>
      <c r="G8686" s="439">
        <f t="shared" si="1223"/>
        <v>86.83</v>
      </c>
      <c r="H8686" s="435">
        <f t="shared" si="1218"/>
        <v>0.86997896876180292</v>
      </c>
      <c r="I8686" s="577">
        <f t="shared" si="1223"/>
        <v>86.83</v>
      </c>
      <c r="J8686" s="573">
        <f t="shared" si="1219"/>
        <v>1.2169385663982148</v>
      </c>
    </row>
    <row r="8687" spans="1:10" x14ac:dyDescent="0.25">
      <c r="A8687">
        <f t="shared" si="1220"/>
        <v>0.86840000623202662</v>
      </c>
      <c r="B8687" s="2">
        <f t="shared" si="1224"/>
        <v>86.840000000007521</v>
      </c>
      <c r="C8687" s="428">
        <f t="shared" si="1221"/>
        <v>86.84</v>
      </c>
      <c r="D8687" s="425">
        <f t="shared" si="1216"/>
        <v>0.86840000623195157</v>
      </c>
      <c r="E8687" s="433">
        <f t="shared" si="1222"/>
        <v>86.84</v>
      </c>
      <c r="F8687" s="430">
        <f t="shared" si="1217"/>
        <v>0.8700782618879277</v>
      </c>
      <c r="G8687" s="439">
        <f t="shared" si="1223"/>
        <v>86.84</v>
      </c>
      <c r="H8687" s="435">
        <f t="shared" si="1218"/>
        <v>0.8700782618879277</v>
      </c>
      <c r="I8687" s="577">
        <f t="shared" si="1223"/>
        <v>86.84</v>
      </c>
      <c r="J8687" s="573">
        <f t="shared" si="1219"/>
        <v>1.2170264119369683</v>
      </c>
    </row>
    <row r="8688" spans="1:10" x14ac:dyDescent="0.25">
      <c r="A8688">
        <f t="shared" si="1220"/>
        <v>0.86850000622274515</v>
      </c>
      <c r="B8688" s="2">
        <f t="shared" si="1224"/>
        <v>86.850000000007526</v>
      </c>
      <c r="C8688" s="428">
        <f t="shared" si="1221"/>
        <v>86.85</v>
      </c>
      <c r="D8688" s="425">
        <f t="shared" si="1216"/>
        <v>0.86850000622266976</v>
      </c>
      <c r="E8688" s="433">
        <f t="shared" si="1222"/>
        <v>86.85</v>
      </c>
      <c r="F8688" s="430">
        <f t="shared" si="1217"/>
        <v>0.87017755533849084</v>
      </c>
      <c r="G8688" s="439">
        <f t="shared" si="1223"/>
        <v>86.85</v>
      </c>
      <c r="H8688" s="435">
        <f t="shared" si="1218"/>
        <v>0.87017755533849084</v>
      </c>
      <c r="I8688" s="577">
        <f t="shared" si="1223"/>
        <v>86.85</v>
      </c>
      <c r="J8688" s="573">
        <f t="shared" si="1219"/>
        <v>1.2171142583231653</v>
      </c>
    </row>
    <row r="8689" spans="1:10" x14ac:dyDescent="0.25">
      <c r="A8689">
        <f t="shared" si="1220"/>
        <v>0.86860000621347777</v>
      </c>
      <c r="B8689" s="2">
        <f t="shared" si="1224"/>
        <v>86.860000000007531</v>
      </c>
      <c r="C8689" s="428">
        <f t="shared" si="1221"/>
        <v>86.86</v>
      </c>
      <c r="D8689" s="425">
        <f t="shared" si="1216"/>
        <v>0.86860000621340261</v>
      </c>
      <c r="E8689" s="433">
        <f t="shared" si="1222"/>
        <v>86.86</v>
      </c>
      <c r="F8689" s="430">
        <f t="shared" si="1217"/>
        <v>0.87027684911333292</v>
      </c>
      <c r="G8689" s="439">
        <f t="shared" si="1223"/>
        <v>86.86</v>
      </c>
      <c r="H8689" s="435">
        <f t="shared" si="1218"/>
        <v>0.87027684911333292</v>
      </c>
      <c r="I8689" s="577">
        <f t="shared" si="1223"/>
        <v>86.86</v>
      </c>
      <c r="J8689" s="573">
        <f t="shared" si="1219"/>
        <v>1.2172021055567175</v>
      </c>
    </row>
    <row r="8690" spans="1:10" x14ac:dyDescent="0.25">
      <c r="A8690">
        <f t="shared" si="1220"/>
        <v>0.86870000620422483</v>
      </c>
      <c r="B8690" s="2">
        <f t="shared" si="1224"/>
        <v>86.870000000007536</v>
      </c>
      <c r="C8690" s="428">
        <f t="shared" si="1221"/>
        <v>86.87</v>
      </c>
      <c r="D8690" s="425">
        <f t="shared" si="1216"/>
        <v>0.86870000620414956</v>
      </c>
      <c r="E8690" s="433">
        <f t="shared" si="1222"/>
        <v>86.87</v>
      </c>
      <c r="F8690" s="430">
        <f t="shared" si="1217"/>
        <v>0.87037614321229406</v>
      </c>
      <c r="G8690" s="439">
        <f t="shared" si="1223"/>
        <v>86.87</v>
      </c>
      <c r="H8690" s="435">
        <f t="shared" si="1218"/>
        <v>0.87037614321229406</v>
      </c>
      <c r="I8690" s="577">
        <f t="shared" si="1223"/>
        <v>86.87</v>
      </c>
      <c r="J8690" s="573">
        <f t="shared" si="1219"/>
        <v>1.2172899536375363</v>
      </c>
    </row>
    <row r="8691" spans="1:10" x14ac:dyDescent="0.25">
      <c r="A8691">
        <f t="shared" si="1220"/>
        <v>0.86880000619498621</v>
      </c>
      <c r="B8691" s="2">
        <f t="shared" si="1224"/>
        <v>86.880000000007541</v>
      </c>
      <c r="C8691" s="428">
        <f t="shared" si="1221"/>
        <v>86.88</v>
      </c>
      <c r="D8691" s="425">
        <f t="shared" si="1216"/>
        <v>0.86880000619491071</v>
      </c>
      <c r="E8691" s="433">
        <f t="shared" si="1222"/>
        <v>86.88</v>
      </c>
      <c r="F8691" s="430">
        <f t="shared" si="1217"/>
        <v>0.8704754376352144</v>
      </c>
      <c r="G8691" s="439">
        <f t="shared" si="1223"/>
        <v>86.88</v>
      </c>
      <c r="H8691" s="435">
        <f t="shared" si="1218"/>
        <v>0.8704754376352144</v>
      </c>
      <c r="I8691" s="577">
        <f t="shared" si="1223"/>
        <v>86.88</v>
      </c>
      <c r="J8691" s="573">
        <f t="shared" si="1219"/>
        <v>1.2173778025655326</v>
      </c>
    </row>
    <row r="8692" spans="1:10" x14ac:dyDescent="0.25">
      <c r="A8692">
        <f t="shared" si="1220"/>
        <v>0.86890000618576158</v>
      </c>
      <c r="B8692" s="2">
        <f t="shared" si="1224"/>
        <v>86.890000000007547</v>
      </c>
      <c r="C8692" s="428">
        <f t="shared" si="1221"/>
        <v>86.89</v>
      </c>
      <c r="D8692" s="425">
        <f t="shared" si="1216"/>
        <v>0.86890000618568608</v>
      </c>
      <c r="E8692" s="433">
        <f t="shared" si="1222"/>
        <v>86.89</v>
      </c>
      <c r="F8692" s="430">
        <f t="shared" si="1217"/>
        <v>0.8705747323819345</v>
      </c>
      <c r="G8692" s="439">
        <f t="shared" si="1223"/>
        <v>86.89</v>
      </c>
      <c r="H8692" s="435">
        <f t="shared" si="1218"/>
        <v>0.8705747323819345</v>
      </c>
      <c r="I8692" s="577">
        <f t="shared" si="1223"/>
        <v>86.89</v>
      </c>
      <c r="J8692" s="573">
        <f t="shared" si="1219"/>
        <v>1.2174656523406182</v>
      </c>
    </row>
    <row r="8693" spans="1:10" x14ac:dyDescent="0.25">
      <c r="A8693">
        <f t="shared" si="1220"/>
        <v>0.86900000617655127</v>
      </c>
      <c r="B8693" s="2">
        <f t="shared" si="1224"/>
        <v>86.900000000007552</v>
      </c>
      <c r="C8693" s="428">
        <f t="shared" si="1221"/>
        <v>86.9</v>
      </c>
      <c r="D8693" s="425">
        <f t="shared" si="1216"/>
        <v>0.86900000617647577</v>
      </c>
      <c r="E8693" s="433">
        <f t="shared" si="1222"/>
        <v>86.9</v>
      </c>
      <c r="F8693" s="430">
        <f t="shared" si="1217"/>
        <v>0.87067402745229472</v>
      </c>
      <c r="G8693" s="439">
        <f t="shared" si="1223"/>
        <v>86.9</v>
      </c>
      <c r="H8693" s="435">
        <f t="shared" si="1218"/>
        <v>0.87067402745229472</v>
      </c>
      <c r="I8693" s="577">
        <f t="shared" si="1223"/>
        <v>86.9</v>
      </c>
      <c r="J8693" s="573">
        <f t="shared" si="1219"/>
        <v>1.2175535029627047</v>
      </c>
    </row>
    <row r="8694" spans="1:10" x14ac:dyDescent="0.25">
      <c r="A8694">
        <f t="shared" si="1220"/>
        <v>0.86910000616735494</v>
      </c>
      <c r="B8694" s="2">
        <f t="shared" si="1224"/>
        <v>86.910000000007557</v>
      </c>
      <c r="C8694" s="428">
        <f t="shared" si="1221"/>
        <v>86.91</v>
      </c>
      <c r="D8694" s="425">
        <f t="shared" si="1216"/>
        <v>0.86910000616727945</v>
      </c>
      <c r="E8694" s="433">
        <f t="shared" si="1222"/>
        <v>86.91</v>
      </c>
      <c r="F8694" s="430">
        <f t="shared" si="1217"/>
        <v>0.87077332284613551</v>
      </c>
      <c r="G8694" s="439">
        <f t="shared" si="1223"/>
        <v>86.91</v>
      </c>
      <c r="H8694" s="435">
        <f t="shared" si="1218"/>
        <v>0.87077332284613551</v>
      </c>
      <c r="I8694" s="577">
        <f t="shared" si="1223"/>
        <v>86.91</v>
      </c>
      <c r="J8694" s="573">
        <f t="shared" si="1219"/>
        <v>1.2176413544317035</v>
      </c>
    </row>
    <row r="8695" spans="1:10" x14ac:dyDescent="0.25">
      <c r="A8695">
        <f t="shared" si="1220"/>
        <v>0.86920000615817306</v>
      </c>
      <c r="B8695" s="2">
        <f t="shared" si="1224"/>
        <v>86.920000000007562</v>
      </c>
      <c r="C8695" s="428">
        <f t="shared" si="1221"/>
        <v>86.92</v>
      </c>
      <c r="D8695" s="425">
        <f t="shared" si="1216"/>
        <v>0.86920000615809723</v>
      </c>
      <c r="E8695" s="433">
        <f t="shared" si="1222"/>
        <v>86.92</v>
      </c>
      <c r="F8695" s="430">
        <f t="shared" si="1217"/>
        <v>0.87087261856329801</v>
      </c>
      <c r="G8695" s="439">
        <f t="shared" si="1223"/>
        <v>86.92</v>
      </c>
      <c r="H8695" s="435">
        <f t="shared" si="1218"/>
        <v>0.87087261856329801</v>
      </c>
      <c r="I8695" s="577">
        <f t="shared" si="1223"/>
        <v>86.92</v>
      </c>
      <c r="J8695" s="573">
        <f t="shared" si="1219"/>
        <v>1.2177292067475254</v>
      </c>
    </row>
    <row r="8696" spans="1:10" x14ac:dyDescent="0.25">
      <c r="A8696">
        <f t="shared" si="1220"/>
        <v>0.86930000614900504</v>
      </c>
      <c r="B8696" s="2">
        <f t="shared" si="1224"/>
        <v>86.930000000007567</v>
      </c>
      <c r="C8696" s="428">
        <f t="shared" si="1221"/>
        <v>86.93</v>
      </c>
      <c r="D8696" s="425">
        <f t="shared" si="1216"/>
        <v>0.86930000614892955</v>
      </c>
      <c r="E8696" s="433">
        <f t="shared" si="1222"/>
        <v>86.93</v>
      </c>
      <c r="F8696" s="430">
        <f t="shared" si="1217"/>
        <v>0.87097191460362222</v>
      </c>
      <c r="G8696" s="439">
        <f t="shared" si="1223"/>
        <v>86.93</v>
      </c>
      <c r="H8696" s="435">
        <f t="shared" si="1218"/>
        <v>0.87097191460362222</v>
      </c>
      <c r="I8696" s="577">
        <f t="shared" si="1223"/>
        <v>86.93</v>
      </c>
      <c r="J8696" s="573">
        <f t="shared" si="1219"/>
        <v>1.2178170599100828</v>
      </c>
    </row>
    <row r="8697" spans="1:10" x14ac:dyDescent="0.25">
      <c r="A8697">
        <f t="shared" si="1220"/>
        <v>0.86940000613985113</v>
      </c>
      <c r="B8697" s="2">
        <f t="shared" si="1224"/>
        <v>86.940000000007572</v>
      </c>
      <c r="C8697" s="428">
        <f t="shared" si="1221"/>
        <v>86.94</v>
      </c>
      <c r="D8697" s="425">
        <f t="shared" si="1216"/>
        <v>0.86940000613977542</v>
      </c>
      <c r="E8697" s="433">
        <f t="shared" si="1222"/>
        <v>86.94</v>
      </c>
      <c r="F8697" s="430">
        <f t="shared" si="1217"/>
        <v>0.87107121096694939</v>
      </c>
      <c r="G8697" s="439">
        <f t="shared" si="1223"/>
        <v>86.94</v>
      </c>
      <c r="H8697" s="435">
        <f t="shared" si="1218"/>
        <v>0.87107121096694939</v>
      </c>
      <c r="I8697" s="577">
        <f t="shared" si="1223"/>
        <v>86.94</v>
      </c>
      <c r="J8697" s="573">
        <f t="shared" si="1219"/>
        <v>1.2179049139192863</v>
      </c>
    </row>
    <row r="8698" spans="1:10" x14ac:dyDescent="0.25">
      <c r="A8698">
        <f t="shared" si="1220"/>
        <v>0.86950000613071143</v>
      </c>
      <c r="B8698" s="2">
        <f t="shared" si="1224"/>
        <v>86.950000000007577</v>
      </c>
      <c r="C8698" s="428">
        <f t="shared" si="1221"/>
        <v>86.95</v>
      </c>
      <c r="D8698" s="425">
        <f t="shared" si="1216"/>
        <v>0.86950000613063572</v>
      </c>
      <c r="E8698" s="433">
        <f t="shared" si="1222"/>
        <v>86.95</v>
      </c>
      <c r="F8698" s="430">
        <f t="shared" si="1217"/>
        <v>0.87117050765312032</v>
      </c>
      <c r="G8698" s="439">
        <f t="shared" si="1223"/>
        <v>86.95</v>
      </c>
      <c r="H8698" s="435">
        <f t="shared" si="1218"/>
        <v>0.87117050765312032</v>
      </c>
      <c r="I8698" s="577">
        <f t="shared" si="1223"/>
        <v>86.95</v>
      </c>
      <c r="J8698" s="573">
        <f t="shared" si="1219"/>
        <v>1.217992768775048</v>
      </c>
    </row>
    <row r="8699" spans="1:10" x14ac:dyDescent="0.25">
      <c r="A8699">
        <f t="shared" si="1220"/>
        <v>0.86960000612158561</v>
      </c>
      <c r="B8699" s="2">
        <f t="shared" si="1224"/>
        <v>86.960000000007582</v>
      </c>
      <c r="C8699" s="428">
        <f t="shared" si="1221"/>
        <v>86.96</v>
      </c>
      <c r="D8699" s="425">
        <f t="shared" si="1216"/>
        <v>0.86960000612150989</v>
      </c>
      <c r="E8699" s="433">
        <f t="shared" si="1222"/>
        <v>86.96</v>
      </c>
      <c r="F8699" s="430">
        <f t="shared" si="1217"/>
        <v>0.87126980466197601</v>
      </c>
      <c r="G8699" s="439">
        <f t="shared" si="1223"/>
        <v>86.96</v>
      </c>
      <c r="H8699" s="435">
        <f t="shared" si="1218"/>
        <v>0.87126980466197601</v>
      </c>
      <c r="I8699" s="577">
        <f t="shared" si="1223"/>
        <v>86.96</v>
      </c>
      <c r="J8699" s="573">
        <f t="shared" si="1219"/>
        <v>1.2180806244772791</v>
      </c>
    </row>
    <row r="8700" spans="1:10" x14ac:dyDescent="0.25">
      <c r="A8700">
        <f t="shared" si="1220"/>
        <v>0.869700006112474</v>
      </c>
      <c r="B8700" s="2">
        <f t="shared" si="1224"/>
        <v>86.970000000007587</v>
      </c>
      <c r="C8700" s="428">
        <f t="shared" si="1221"/>
        <v>86.97</v>
      </c>
      <c r="D8700" s="425">
        <f t="shared" si="1216"/>
        <v>0.86970000611239806</v>
      </c>
      <c r="E8700" s="433">
        <f t="shared" si="1222"/>
        <v>86.97</v>
      </c>
      <c r="F8700" s="430">
        <f t="shared" si="1217"/>
        <v>0.87136910199335726</v>
      </c>
      <c r="G8700" s="439">
        <f t="shared" si="1223"/>
        <v>86.97</v>
      </c>
      <c r="H8700" s="435">
        <f t="shared" si="1218"/>
        <v>0.87136910199335726</v>
      </c>
      <c r="I8700" s="577">
        <f t="shared" si="1223"/>
        <v>86.97</v>
      </c>
      <c r="J8700" s="573">
        <f t="shared" si="1219"/>
        <v>1.2181684810258913</v>
      </c>
    </row>
    <row r="8701" spans="1:10" x14ac:dyDescent="0.25">
      <c r="A8701">
        <f t="shared" si="1220"/>
        <v>0.86980000610337627</v>
      </c>
      <c r="B8701" s="2">
        <f t="shared" si="1224"/>
        <v>86.980000000007593</v>
      </c>
      <c r="C8701" s="428">
        <f t="shared" si="1221"/>
        <v>86.98</v>
      </c>
      <c r="D8701" s="425">
        <f t="shared" si="1216"/>
        <v>0.86980000610330033</v>
      </c>
      <c r="E8701" s="433">
        <f t="shared" si="1222"/>
        <v>86.98</v>
      </c>
      <c r="F8701" s="430">
        <f t="shared" si="1217"/>
        <v>0.87146839964710565</v>
      </c>
      <c r="G8701" s="439">
        <f t="shared" si="1223"/>
        <v>86.98</v>
      </c>
      <c r="H8701" s="435">
        <f t="shared" si="1218"/>
        <v>0.87146839964710565</v>
      </c>
      <c r="I8701" s="577">
        <f t="shared" si="1223"/>
        <v>86.98</v>
      </c>
      <c r="J8701" s="573">
        <f t="shared" si="1219"/>
        <v>1.2182563384207956</v>
      </c>
    </row>
    <row r="8702" spans="1:10" x14ac:dyDescent="0.25">
      <c r="A8702">
        <f t="shared" si="1220"/>
        <v>0.86990000609429263</v>
      </c>
      <c r="B8702" s="2">
        <f t="shared" si="1224"/>
        <v>86.990000000007598</v>
      </c>
      <c r="C8702" s="428">
        <f t="shared" si="1221"/>
        <v>86.99</v>
      </c>
      <c r="D8702" s="425">
        <f t="shared" si="1216"/>
        <v>0.86990000609421647</v>
      </c>
      <c r="E8702" s="433">
        <f t="shared" si="1222"/>
        <v>86.99</v>
      </c>
      <c r="F8702" s="430">
        <f t="shared" si="1217"/>
        <v>0.87156769762306185</v>
      </c>
      <c r="G8702" s="439">
        <f t="shared" si="1223"/>
        <v>86.99</v>
      </c>
      <c r="H8702" s="435">
        <f t="shared" si="1218"/>
        <v>0.87156769762306185</v>
      </c>
      <c r="I8702" s="577">
        <f t="shared" si="1223"/>
        <v>86.99</v>
      </c>
      <c r="J8702" s="573">
        <f t="shared" si="1219"/>
        <v>1.2183441966619044</v>
      </c>
    </row>
    <row r="8703" spans="1:10" x14ac:dyDescent="0.25">
      <c r="A8703">
        <f t="shared" si="1220"/>
        <v>0.87000000608522277</v>
      </c>
      <c r="B8703" s="2">
        <f t="shared" si="1224"/>
        <v>87.000000000007603</v>
      </c>
      <c r="C8703" s="428">
        <f t="shared" si="1221"/>
        <v>87</v>
      </c>
      <c r="D8703" s="425">
        <f t="shared" si="1216"/>
        <v>0.87000000608514683</v>
      </c>
      <c r="E8703" s="433">
        <f t="shared" si="1222"/>
        <v>87</v>
      </c>
      <c r="F8703" s="430">
        <f t="shared" si="1217"/>
        <v>0.87166699592106767</v>
      </c>
      <c r="G8703" s="439">
        <f t="shared" si="1223"/>
        <v>87</v>
      </c>
      <c r="H8703" s="435">
        <f t="shared" si="1218"/>
        <v>0.87166699592106767</v>
      </c>
      <c r="I8703" s="577">
        <f t="shared" si="1223"/>
        <v>87</v>
      </c>
      <c r="J8703" s="573">
        <f t="shared" si="1219"/>
        <v>1.2184320557491288</v>
      </c>
    </row>
    <row r="8704" spans="1:10" x14ac:dyDescent="0.25">
      <c r="A8704">
        <f t="shared" si="1220"/>
        <v>0.870100006076167</v>
      </c>
      <c r="B8704" s="2">
        <f t="shared" si="1224"/>
        <v>87.010000000007608</v>
      </c>
      <c r="C8704" s="428">
        <f t="shared" si="1221"/>
        <v>87.01</v>
      </c>
      <c r="D8704" s="425">
        <f t="shared" si="1216"/>
        <v>0.87010000607609106</v>
      </c>
      <c r="E8704" s="433">
        <f t="shared" si="1222"/>
        <v>87.01</v>
      </c>
      <c r="F8704" s="430">
        <f t="shared" si="1217"/>
        <v>0.87176629454096399</v>
      </c>
      <c r="G8704" s="439">
        <f t="shared" si="1223"/>
        <v>87.01</v>
      </c>
      <c r="H8704" s="435">
        <f t="shared" si="1218"/>
        <v>0.87176629454096399</v>
      </c>
      <c r="I8704" s="577">
        <f t="shared" si="1223"/>
        <v>87.01</v>
      </c>
      <c r="J8704" s="573">
        <f t="shared" si="1219"/>
        <v>1.2185199156823805</v>
      </c>
    </row>
    <row r="8705" spans="1:10" x14ac:dyDescent="0.25">
      <c r="A8705">
        <f t="shared" si="1220"/>
        <v>0.87020000606712522</v>
      </c>
      <c r="B8705" s="2">
        <f t="shared" si="1224"/>
        <v>87.020000000007613</v>
      </c>
      <c r="C8705" s="428">
        <f t="shared" si="1221"/>
        <v>87.02</v>
      </c>
      <c r="D8705" s="425">
        <f t="shared" si="1216"/>
        <v>0.87020000606704895</v>
      </c>
      <c r="E8705" s="433">
        <f t="shared" si="1222"/>
        <v>87.02</v>
      </c>
      <c r="F8705" s="430">
        <f t="shared" si="1217"/>
        <v>0.87186559348259274</v>
      </c>
      <c r="G8705" s="439">
        <f t="shared" si="1223"/>
        <v>87.02</v>
      </c>
      <c r="H8705" s="435">
        <f t="shared" si="1218"/>
        <v>0.87186559348259274</v>
      </c>
      <c r="I8705" s="577">
        <f t="shared" si="1223"/>
        <v>87.02</v>
      </c>
      <c r="J8705" s="573">
        <f t="shared" si="1219"/>
        <v>1.2186077764615706</v>
      </c>
    </row>
    <row r="8706" spans="1:10" x14ac:dyDescent="0.25">
      <c r="A8706">
        <f t="shared" si="1220"/>
        <v>0.8703000060580971</v>
      </c>
      <c r="B8706" s="2">
        <f t="shared" si="1224"/>
        <v>87.030000000007618</v>
      </c>
      <c r="C8706" s="428">
        <f t="shared" si="1221"/>
        <v>87.03</v>
      </c>
      <c r="D8706" s="425">
        <f t="shared" si="1216"/>
        <v>0.87030000605802105</v>
      </c>
      <c r="E8706" s="433">
        <f t="shared" si="1222"/>
        <v>87.03</v>
      </c>
      <c r="F8706" s="430">
        <f t="shared" si="1217"/>
        <v>0.87196489274579514</v>
      </c>
      <c r="G8706" s="439">
        <f t="shared" si="1223"/>
        <v>87.03</v>
      </c>
      <c r="H8706" s="435">
        <f t="shared" si="1218"/>
        <v>0.87196489274579514</v>
      </c>
      <c r="I8706" s="577">
        <f t="shared" si="1223"/>
        <v>87.03</v>
      </c>
      <c r="J8706" s="573">
        <f t="shared" si="1219"/>
        <v>1.2186956380866114</v>
      </c>
    </row>
    <row r="8707" spans="1:10" x14ac:dyDescent="0.25">
      <c r="A8707">
        <f t="shared" si="1220"/>
        <v>0.87040000604908285</v>
      </c>
      <c r="B8707" s="2">
        <f t="shared" si="1224"/>
        <v>87.040000000007623</v>
      </c>
      <c r="C8707" s="428">
        <f t="shared" si="1221"/>
        <v>87.04</v>
      </c>
      <c r="D8707" s="425">
        <f t="shared" ref="D8707:D8770" si="1225">(((1+C8707/100)^D$2)*C8707/100)/(((1+C8707/100)^D$2)-1)</f>
        <v>0.87040000604900691</v>
      </c>
      <c r="E8707" s="433">
        <f t="shared" si="1222"/>
        <v>87.04</v>
      </c>
      <c r="F8707" s="430">
        <f t="shared" ref="F8707:F8770" si="1226">(((1+E8707/100)^F$2)*E8707/100)/(((1+E8707/100)^F$2)-1)</f>
        <v>0.87206419233041299</v>
      </c>
      <c r="G8707" s="439">
        <f t="shared" si="1223"/>
        <v>87.04</v>
      </c>
      <c r="H8707" s="435">
        <f t="shared" ref="H8707:H8770" si="1227">(((1+G8707/100)^H$2)*G8707/100)/(((1+G8707/100)^H$2)-1)</f>
        <v>0.87206419233041299</v>
      </c>
      <c r="I8707" s="577">
        <f t="shared" si="1223"/>
        <v>87.04</v>
      </c>
      <c r="J8707" s="573">
        <f t="shared" ref="J8707:J8770" si="1228">(((1+I8707/100)^J$2)*I8707/100)/(((1+I8707/100)^J$2)-1)</f>
        <v>1.2187835005574137</v>
      </c>
    </row>
    <row r="8708" spans="1:10" x14ac:dyDescent="0.25">
      <c r="A8708">
        <f t="shared" si="1220"/>
        <v>0.87050000604008271</v>
      </c>
      <c r="B8708" s="2">
        <f t="shared" si="1224"/>
        <v>87.050000000007628</v>
      </c>
      <c r="C8708" s="428">
        <f t="shared" si="1221"/>
        <v>87.05</v>
      </c>
      <c r="D8708" s="425">
        <f t="shared" si="1225"/>
        <v>0.87050000604000644</v>
      </c>
      <c r="E8708" s="433">
        <f t="shared" si="1222"/>
        <v>87.05</v>
      </c>
      <c r="F8708" s="430">
        <f t="shared" si="1226"/>
        <v>0.87216349223628775</v>
      </c>
      <c r="G8708" s="439">
        <f t="shared" si="1223"/>
        <v>87.05</v>
      </c>
      <c r="H8708" s="435">
        <f t="shared" si="1227"/>
        <v>0.87216349223628775</v>
      </c>
      <c r="I8708" s="577">
        <f t="shared" si="1223"/>
        <v>87.05</v>
      </c>
      <c r="J8708" s="573">
        <f t="shared" si="1228"/>
        <v>1.2188713638738897</v>
      </c>
    </row>
    <row r="8709" spans="1:10" x14ac:dyDescent="0.25">
      <c r="A8709">
        <f t="shared" ref="A8709:A8772" si="1229">(((1+B8709/100)^A$2)*B8709/100)/(((1+B8709/100)^A$2)-1)</f>
        <v>0.87060000603109622</v>
      </c>
      <c r="B8709" s="2">
        <f t="shared" si="1224"/>
        <v>87.060000000007634</v>
      </c>
      <c r="C8709" s="428">
        <f t="shared" si="1221"/>
        <v>87.06</v>
      </c>
      <c r="D8709" s="425">
        <f t="shared" si="1225"/>
        <v>0.87060000603102006</v>
      </c>
      <c r="E8709" s="433">
        <f t="shared" si="1222"/>
        <v>87.06</v>
      </c>
      <c r="F8709" s="430">
        <f t="shared" si="1226"/>
        <v>0.87226279246326155</v>
      </c>
      <c r="G8709" s="439">
        <f t="shared" si="1223"/>
        <v>87.06</v>
      </c>
      <c r="H8709" s="435">
        <f t="shared" si="1227"/>
        <v>0.87226279246326155</v>
      </c>
      <c r="I8709" s="577">
        <f t="shared" si="1223"/>
        <v>87.06</v>
      </c>
      <c r="J8709" s="573">
        <f t="shared" si="1228"/>
        <v>1.2189592280359507</v>
      </c>
    </row>
    <row r="8710" spans="1:10" x14ac:dyDescent="0.25">
      <c r="A8710">
        <f t="shared" si="1229"/>
        <v>0.87070000602212372</v>
      </c>
      <c r="B8710" s="2">
        <f t="shared" si="1224"/>
        <v>87.070000000007639</v>
      </c>
      <c r="C8710" s="428">
        <f t="shared" ref="C8710:C8773" si="1230">ROUND(C8709+0.01,2)</f>
        <v>87.07</v>
      </c>
      <c r="D8710" s="425">
        <f t="shared" si="1225"/>
        <v>0.87070000602204722</v>
      </c>
      <c r="E8710" s="433">
        <f t="shared" ref="E8710:E8773" si="1231">ROUND(E8709+0.01,2)</f>
        <v>87.07</v>
      </c>
      <c r="F8710" s="430">
        <f t="shared" si="1226"/>
        <v>0.87236209301117607</v>
      </c>
      <c r="G8710" s="439">
        <f t="shared" ref="G8710:I8773" si="1232">ROUND(G8709+0.01,2)</f>
        <v>87.07</v>
      </c>
      <c r="H8710" s="435">
        <f t="shared" si="1227"/>
        <v>0.87236209301117607</v>
      </c>
      <c r="I8710" s="577">
        <f t="shared" si="1232"/>
        <v>87.07</v>
      </c>
      <c r="J8710" s="573">
        <f t="shared" si="1228"/>
        <v>1.2190470930435084</v>
      </c>
    </row>
    <row r="8711" spans="1:10" x14ac:dyDescent="0.25">
      <c r="A8711">
        <f t="shared" si="1229"/>
        <v>0.87080000601316487</v>
      </c>
      <c r="B8711" s="2">
        <f t="shared" si="1224"/>
        <v>87.080000000007644</v>
      </c>
      <c r="C8711" s="428">
        <f t="shared" si="1230"/>
        <v>87.08</v>
      </c>
      <c r="D8711" s="425">
        <f t="shared" si="1225"/>
        <v>0.87080000601308849</v>
      </c>
      <c r="E8711" s="433">
        <f t="shared" si="1231"/>
        <v>87.08</v>
      </c>
      <c r="F8711" s="430">
        <f t="shared" si="1226"/>
        <v>0.87246139387987331</v>
      </c>
      <c r="G8711" s="439">
        <f t="shared" si="1232"/>
        <v>87.08</v>
      </c>
      <c r="H8711" s="435">
        <f t="shared" si="1227"/>
        <v>0.87246139387987331</v>
      </c>
      <c r="I8711" s="577">
        <f t="shared" si="1232"/>
        <v>87.08</v>
      </c>
      <c r="J8711" s="573">
        <f t="shared" si="1228"/>
        <v>1.2191349588964748</v>
      </c>
    </row>
    <row r="8712" spans="1:10" x14ac:dyDescent="0.25">
      <c r="A8712">
        <f t="shared" si="1229"/>
        <v>0.87090000600421968</v>
      </c>
      <c r="B8712" s="2">
        <f t="shared" si="1224"/>
        <v>87.090000000007649</v>
      </c>
      <c r="C8712" s="428">
        <f t="shared" si="1230"/>
        <v>87.09</v>
      </c>
      <c r="D8712" s="425">
        <f t="shared" si="1225"/>
        <v>0.87090000600414319</v>
      </c>
      <c r="E8712" s="433">
        <f t="shared" si="1231"/>
        <v>87.09</v>
      </c>
      <c r="F8712" s="430">
        <f t="shared" si="1226"/>
        <v>0.87256069506919542</v>
      </c>
      <c r="G8712" s="439">
        <f t="shared" si="1232"/>
        <v>87.09</v>
      </c>
      <c r="H8712" s="435">
        <f t="shared" si="1227"/>
        <v>0.87256069506919542</v>
      </c>
      <c r="I8712" s="577">
        <f t="shared" si="1232"/>
        <v>87.09</v>
      </c>
      <c r="J8712" s="573">
        <f t="shared" si="1228"/>
        <v>1.2192228255947613</v>
      </c>
    </row>
    <row r="8713" spans="1:10" x14ac:dyDescent="0.25">
      <c r="A8713">
        <f t="shared" si="1229"/>
        <v>0.87100000599528837</v>
      </c>
      <c r="B8713" s="2">
        <f t="shared" si="1224"/>
        <v>87.100000000007654</v>
      </c>
      <c r="C8713" s="428">
        <f t="shared" si="1230"/>
        <v>87.1</v>
      </c>
      <c r="D8713" s="425">
        <f t="shared" si="1225"/>
        <v>0.87100000599521177</v>
      </c>
      <c r="E8713" s="433">
        <f t="shared" si="1231"/>
        <v>87.1</v>
      </c>
      <c r="F8713" s="430">
        <f t="shared" si="1226"/>
        <v>0.87265999657898408</v>
      </c>
      <c r="G8713" s="439">
        <f t="shared" si="1232"/>
        <v>87.1</v>
      </c>
      <c r="H8713" s="435">
        <f t="shared" si="1227"/>
        <v>0.87265999657898408</v>
      </c>
      <c r="I8713" s="577">
        <f t="shared" si="1232"/>
        <v>87.1</v>
      </c>
      <c r="J8713" s="573">
        <f t="shared" si="1228"/>
        <v>1.2193106931382793</v>
      </c>
    </row>
    <row r="8714" spans="1:10" x14ac:dyDescent="0.25">
      <c r="A8714">
        <f t="shared" si="1229"/>
        <v>0.87110000598637083</v>
      </c>
      <c r="B8714" s="2">
        <f t="shared" si="1224"/>
        <v>87.110000000007659</v>
      </c>
      <c r="C8714" s="428">
        <f t="shared" si="1230"/>
        <v>87.11</v>
      </c>
      <c r="D8714" s="425">
        <f t="shared" si="1225"/>
        <v>0.87110000598629411</v>
      </c>
      <c r="E8714" s="433">
        <f t="shared" si="1231"/>
        <v>87.11</v>
      </c>
      <c r="F8714" s="430">
        <f t="shared" si="1226"/>
        <v>0.87275929840908195</v>
      </c>
      <c r="G8714" s="439">
        <f t="shared" si="1232"/>
        <v>87.11</v>
      </c>
      <c r="H8714" s="435">
        <f t="shared" si="1227"/>
        <v>0.87275929840908195</v>
      </c>
      <c r="I8714" s="577">
        <f t="shared" si="1232"/>
        <v>87.11</v>
      </c>
      <c r="J8714" s="573">
        <f t="shared" si="1228"/>
        <v>1.2193985615269409</v>
      </c>
    </row>
    <row r="8715" spans="1:10" x14ac:dyDescent="0.25">
      <c r="A8715">
        <f t="shared" si="1229"/>
        <v>0.87120000597746683</v>
      </c>
      <c r="B8715" s="2">
        <f t="shared" si="1224"/>
        <v>87.120000000007664</v>
      </c>
      <c r="C8715" s="428">
        <f t="shared" si="1230"/>
        <v>87.12</v>
      </c>
      <c r="D8715" s="425">
        <f t="shared" si="1225"/>
        <v>0.87120000597739033</v>
      </c>
      <c r="E8715" s="433">
        <f t="shared" si="1231"/>
        <v>87.12</v>
      </c>
      <c r="F8715" s="430">
        <f t="shared" si="1226"/>
        <v>0.87285860055933129</v>
      </c>
      <c r="G8715" s="439">
        <f t="shared" si="1232"/>
        <v>87.12</v>
      </c>
      <c r="H8715" s="435">
        <f t="shared" si="1227"/>
        <v>0.87285860055933129</v>
      </c>
      <c r="I8715" s="577">
        <f t="shared" si="1232"/>
        <v>87.12</v>
      </c>
      <c r="J8715" s="573">
        <f t="shared" si="1228"/>
        <v>1.2194864307606577</v>
      </c>
    </row>
    <row r="8716" spans="1:10" x14ac:dyDescent="0.25">
      <c r="A8716">
        <f t="shared" si="1229"/>
        <v>0.8713000059685766</v>
      </c>
      <c r="B8716" s="2">
        <f t="shared" si="1224"/>
        <v>87.130000000007669</v>
      </c>
      <c r="C8716" s="428">
        <f t="shared" si="1230"/>
        <v>87.13</v>
      </c>
      <c r="D8716" s="425">
        <f t="shared" si="1225"/>
        <v>0.87130000596849988</v>
      </c>
      <c r="E8716" s="433">
        <f t="shared" si="1231"/>
        <v>87.13</v>
      </c>
      <c r="F8716" s="430">
        <f t="shared" si="1226"/>
        <v>0.87295790302957421</v>
      </c>
      <c r="G8716" s="439">
        <f t="shared" si="1232"/>
        <v>87.13</v>
      </c>
      <c r="H8716" s="435">
        <f t="shared" si="1227"/>
        <v>0.87295790302957421</v>
      </c>
      <c r="I8716" s="577">
        <f t="shared" si="1232"/>
        <v>87.13</v>
      </c>
      <c r="J8716" s="573">
        <f t="shared" si="1228"/>
        <v>1.2195743008393409</v>
      </c>
    </row>
    <row r="8717" spans="1:10" x14ac:dyDescent="0.25">
      <c r="A8717">
        <f t="shared" si="1229"/>
        <v>0.87140000595970002</v>
      </c>
      <c r="B8717" s="2">
        <f t="shared" si="1224"/>
        <v>87.140000000007674</v>
      </c>
      <c r="C8717" s="428">
        <f t="shared" si="1230"/>
        <v>87.14</v>
      </c>
      <c r="D8717" s="425">
        <f t="shared" si="1225"/>
        <v>0.87140000595962319</v>
      </c>
      <c r="E8717" s="433">
        <f t="shared" si="1231"/>
        <v>87.14</v>
      </c>
      <c r="F8717" s="430">
        <f t="shared" si="1226"/>
        <v>0.87305720581965318</v>
      </c>
      <c r="G8717" s="439">
        <f t="shared" si="1232"/>
        <v>87.14</v>
      </c>
      <c r="H8717" s="435">
        <f t="shared" si="1227"/>
        <v>0.87305720581965318</v>
      </c>
      <c r="I8717" s="577">
        <f t="shared" si="1232"/>
        <v>87.14</v>
      </c>
      <c r="J8717" s="573">
        <f t="shared" si="1228"/>
        <v>1.219662171762903</v>
      </c>
    </row>
    <row r="8718" spans="1:10" x14ac:dyDescent="0.25">
      <c r="A8718">
        <f t="shared" si="1229"/>
        <v>0.87150000595083699</v>
      </c>
      <c r="B8718" s="2">
        <f t="shared" si="1224"/>
        <v>87.15000000000768</v>
      </c>
      <c r="C8718" s="428">
        <f t="shared" si="1230"/>
        <v>87.15</v>
      </c>
      <c r="D8718" s="425">
        <f t="shared" si="1225"/>
        <v>0.87150000595076027</v>
      </c>
      <c r="E8718" s="433">
        <f t="shared" si="1231"/>
        <v>87.15</v>
      </c>
      <c r="F8718" s="430">
        <f t="shared" si="1226"/>
        <v>0.87315650892941099</v>
      </c>
      <c r="G8718" s="439">
        <f t="shared" si="1232"/>
        <v>87.15</v>
      </c>
      <c r="H8718" s="435">
        <f t="shared" si="1227"/>
        <v>0.87315650892941099</v>
      </c>
      <c r="I8718" s="577">
        <f t="shared" si="1232"/>
        <v>87.15</v>
      </c>
      <c r="J8718" s="573">
        <f t="shared" si="1228"/>
        <v>1.2197500435312554</v>
      </c>
    </row>
    <row r="8719" spans="1:10" x14ac:dyDescent="0.25">
      <c r="A8719">
        <f t="shared" si="1229"/>
        <v>0.87160000594198772</v>
      </c>
      <c r="B8719" s="2">
        <f t="shared" si="1224"/>
        <v>87.160000000007685</v>
      </c>
      <c r="C8719" s="428">
        <f t="shared" si="1230"/>
        <v>87.16</v>
      </c>
      <c r="D8719" s="425">
        <f t="shared" si="1225"/>
        <v>0.87160000594191067</v>
      </c>
      <c r="E8719" s="433">
        <f t="shared" si="1231"/>
        <v>87.16</v>
      </c>
      <c r="F8719" s="430">
        <f t="shared" si="1226"/>
        <v>0.87325581235868988</v>
      </c>
      <c r="G8719" s="439">
        <f t="shared" si="1232"/>
        <v>87.16</v>
      </c>
      <c r="H8719" s="435">
        <f t="shared" si="1227"/>
        <v>0.87325581235868988</v>
      </c>
      <c r="I8719" s="577">
        <f t="shared" si="1232"/>
        <v>87.16</v>
      </c>
      <c r="J8719" s="573">
        <f t="shared" si="1228"/>
        <v>1.2198379161443096</v>
      </c>
    </row>
    <row r="8720" spans="1:10" x14ac:dyDescent="0.25">
      <c r="A8720">
        <f t="shared" si="1229"/>
        <v>0.87170000593315178</v>
      </c>
      <c r="B8720" s="2">
        <f t="shared" si="1224"/>
        <v>87.17000000000769</v>
      </c>
      <c r="C8720" s="428">
        <f t="shared" si="1230"/>
        <v>87.17</v>
      </c>
      <c r="D8720" s="425">
        <f t="shared" si="1225"/>
        <v>0.87170000593307495</v>
      </c>
      <c r="E8720" s="433">
        <f t="shared" si="1231"/>
        <v>87.17</v>
      </c>
      <c r="F8720" s="430">
        <f t="shared" si="1226"/>
        <v>0.87335511610733307</v>
      </c>
      <c r="G8720" s="439">
        <f t="shared" si="1232"/>
        <v>87.17</v>
      </c>
      <c r="H8720" s="435">
        <f t="shared" si="1227"/>
        <v>0.87335511610733307</v>
      </c>
      <c r="I8720" s="577">
        <f t="shared" si="1232"/>
        <v>87.17</v>
      </c>
      <c r="J8720" s="573">
        <f t="shared" si="1228"/>
        <v>1.2199257896019777</v>
      </c>
    </row>
    <row r="8721" spans="1:10" x14ac:dyDescent="0.25">
      <c r="A8721">
        <f t="shared" si="1229"/>
        <v>0.87180000592432971</v>
      </c>
      <c r="B8721" s="2">
        <f t="shared" si="1224"/>
        <v>87.180000000007695</v>
      </c>
      <c r="C8721" s="428">
        <f t="shared" si="1230"/>
        <v>87.18</v>
      </c>
      <c r="D8721" s="425">
        <f t="shared" si="1225"/>
        <v>0.87180000592425277</v>
      </c>
      <c r="E8721" s="433">
        <f t="shared" si="1231"/>
        <v>87.18</v>
      </c>
      <c r="F8721" s="430">
        <f t="shared" si="1226"/>
        <v>0.87345442017518293</v>
      </c>
      <c r="G8721" s="439">
        <f t="shared" si="1232"/>
        <v>87.18</v>
      </c>
      <c r="H8721" s="435">
        <f t="shared" si="1227"/>
        <v>0.87345442017518293</v>
      </c>
      <c r="I8721" s="577">
        <f t="shared" si="1232"/>
        <v>87.18</v>
      </c>
      <c r="J8721" s="573">
        <f t="shared" si="1228"/>
        <v>1.2200136639041717</v>
      </c>
    </row>
    <row r="8722" spans="1:10" x14ac:dyDescent="0.25">
      <c r="A8722">
        <f t="shared" si="1229"/>
        <v>0.87190000591552119</v>
      </c>
      <c r="B8722" s="2">
        <f t="shared" si="1224"/>
        <v>87.1900000000077</v>
      </c>
      <c r="C8722" s="428">
        <f t="shared" si="1230"/>
        <v>87.19</v>
      </c>
      <c r="D8722" s="425">
        <f t="shared" si="1225"/>
        <v>0.87190000591544403</v>
      </c>
      <c r="E8722" s="433">
        <f t="shared" si="1231"/>
        <v>87.19</v>
      </c>
      <c r="F8722" s="430">
        <f t="shared" si="1226"/>
        <v>0.87355372456208225</v>
      </c>
      <c r="G8722" s="439">
        <f t="shared" si="1232"/>
        <v>87.19</v>
      </c>
      <c r="H8722" s="435">
        <f t="shared" si="1227"/>
        <v>0.87355372456208225</v>
      </c>
      <c r="I8722" s="577">
        <f t="shared" si="1232"/>
        <v>87.19</v>
      </c>
      <c r="J8722" s="573">
        <f t="shared" si="1228"/>
        <v>1.2201015390508025</v>
      </c>
    </row>
    <row r="8723" spans="1:10" x14ac:dyDescent="0.25">
      <c r="A8723">
        <f t="shared" si="1229"/>
        <v>0.87200000590672599</v>
      </c>
      <c r="B8723" s="2">
        <f t="shared" si="1224"/>
        <v>87.200000000007705</v>
      </c>
      <c r="C8723" s="428">
        <f t="shared" si="1230"/>
        <v>87.2</v>
      </c>
      <c r="D8723" s="425">
        <f t="shared" si="1225"/>
        <v>0.87200000590664883</v>
      </c>
      <c r="E8723" s="433">
        <f t="shared" si="1231"/>
        <v>87.2</v>
      </c>
      <c r="F8723" s="430">
        <f t="shared" si="1226"/>
        <v>0.87365302926787425</v>
      </c>
      <c r="G8723" s="439">
        <f t="shared" si="1232"/>
        <v>87.2</v>
      </c>
      <c r="H8723" s="435">
        <f t="shared" si="1227"/>
        <v>0.87365302926787425</v>
      </c>
      <c r="I8723" s="577">
        <f t="shared" si="1232"/>
        <v>87.2</v>
      </c>
      <c r="J8723" s="573">
        <f t="shared" si="1228"/>
        <v>1.2201894150417829</v>
      </c>
    </row>
    <row r="8724" spans="1:10" x14ac:dyDescent="0.25">
      <c r="A8724">
        <f t="shared" si="1229"/>
        <v>0.87210000589794434</v>
      </c>
      <c r="B8724" s="2">
        <f t="shared" si="1224"/>
        <v>87.21000000000771</v>
      </c>
      <c r="C8724" s="428">
        <f t="shared" si="1230"/>
        <v>87.21</v>
      </c>
      <c r="D8724" s="425">
        <f t="shared" si="1225"/>
        <v>0.87210000589786718</v>
      </c>
      <c r="E8724" s="433">
        <f t="shared" si="1231"/>
        <v>87.21</v>
      </c>
      <c r="F8724" s="430">
        <f t="shared" si="1226"/>
        <v>0.87375233429240162</v>
      </c>
      <c r="G8724" s="439">
        <f t="shared" si="1232"/>
        <v>87.21</v>
      </c>
      <c r="H8724" s="435">
        <f t="shared" si="1227"/>
        <v>0.87375233429240162</v>
      </c>
      <c r="I8724" s="577">
        <f t="shared" si="1232"/>
        <v>87.21</v>
      </c>
      <c r="J8724" s="573">
        <f t="shared" si="1228"/>
        <v>1.2202772918770235</v>
      </c>
    </row>
    <row r="8725" spans="1:10" x14ac:dyDescent="0.25">
      <c r="A8725">
        <f t="shared" si="1229"/>
        <v>0.87220000588917623</v>
      </c>
      <c r="B8725" s="2">
        <f t="shared" si="1224"/>
        <v>87.220000000007715</v>
      </c>
      <c r="C8725" s="428">
        <f t="shared" si="1230"/>
        <v>87.22</v>
      </c>
      <c r="D8725" s="425">
        <f t="shared" si="1225"/>
        <v>0.87220000588909907</v>
      </c>
      <c r="E8725" s="433">
        <f t="shared" si="1231"/>
        <v>87.22</v>
      </c>
      <c r="F8725" s="430">
        <f t="shared" si="1226"/>
        <v>0.87385163963550783</v>
      </c>
      <c r="G8725" s="439">
        <f t="shared" si="1232"/>
        <v>87.22</v>
      </c>
      <c r="H8725" s="435">
        <f t="shared" si="1227"/>
        <v>0.87385163963550783</v>
      </c>
      <c r="I8725" s="577">
        <f t="shared" si="1232"/>
        <v>87.22</v>
      </c>
      <c r="J8725" s="573">
        <f t="shared" si="1228"/>
        <v>1.2203651695564377</v>
      </c>
    </row>
    <row r="8726" spans="1:10" x14ac:dyDescent="0.25">
      <c r="A8726">
        <f t="shared" si="1229"/>
        <v>0.87230000588042156</v>
      </c>
      <c r="B8726" s="2">
        <f t="shared" si="1224"/>
        <v>87.23000000000772</v>
      </c>
      <c r="C8726" s="428">
        <f t="shared" si="1230"/>
        <v>87.23</v>
      </c>
      <c r="D8726" s="425">
        <f t="shared" si="1225"/>
        <v>0.8723000058803444</v>
      </c>
      <c r="E8726" s="433">
        <f t="shared" si="1231"/>
        <v>87.23</v>
      </c>
      <c r="F8726" s="430">
        <f t="shared" si="1226"/>
        <v>0.87395094529703599</v>
      </c>
      <c r="G8726" s="439">
        <f t="shared" si="1232"/>
        <v>87.23</v>
      </c>
      <c r="H8726" s="435">
        <f t="shared" si="1227"/>
        <v>0.87395094529703599</v>
      </c>
      <c r="I8726" s="577">
        <f t="shared" si="1232"/>
        <v>87.23</v>
      </c>
      <c r="J8726" s="573">
        <f t="shared" si="1228"/>
        <v>1.220453048079936</v>
      </c>
    </row>
    <row r="8727" spans="1:10" x14ac:dyDescent="0.25">
      <c r="A8727">
        <f t="shared" si="1229"/>
        <v>0.87240000587168021</v>
      </c>
      <c r="B8727" s="2">
        <f t="shared" si="1224"/>
        <v>87.240000000007726</v>
      </c>
      <c r="C8727" s="428">
        <f t="shared" si="1230"/>
        <v>87.24</v>
      </c>
      <c r="D8727" s="425">
        <f t="shared" si="1225"/>
        <v>0.87240000587160293</v>
      </c>
      <c r="E8727" s="433">
        <f t="shared" si="1231"/>
        <v>87.24</v>
      </c>
      <c r="F8727" s="430">
        <f t="shared" si="1226"/>
        <v>0.874050251276829</v>
      </c>
      <c r="G8727" s="439">
        <f t="shared" si="1232"/>
        <v>87.24</v>
      </c>
      <c r="H8727" s="435">
        <f t="shared" si="1227"/>
        <v>0.874050251276829</v>
      </c>
      <c r="I8727" s="577">
        <f t="shared" si="1232"/>
        <v>87.24</v>
      </c>
      <c r="J8727" s="573">
        <f t="shared" si="1228"/>
        <v>1.2205409274474308</v>
      </c>
    </row>
    <row r="8728" spans="1:10" x14ac:dyDescent="0.25">
      <c r="A8728">
        <f t="shared" si="1229"/>
        <v>0.87250000586295251</v>
      </c>
      <c r="B8728" s="2">
        <f t="shared" si="1224"/>
        <v>87.250000000007731</v>
      </c>
      <c r="C8728" s="428">
        <f t="shared" si="1230"/>
        <v>87.25</v>
      </c>
      <c r="D8728" s="425">
        <f t="shared" si="1225"/>
        <v>0.87250000586287524</v>
      </c>
      <c r="E8728" s="433">
        <f t="shared" si="1231"/>
        <v>87.25</v>
      </c>
      <c r="F8728" s="430">
        <f t="shared" si="1226"/>
        <v>0.87414955757473067</v>
      </c>
      <c r="G8728" s="439">
        <f t="shared" si="1232"/>
        <v>87.25</v>
      </c>
      <c r="H8728" s="435">
        <f t="shared" si="1227"/>
        <v>0.87414955757473067</v>
      </c>
      <c r="I8728" s="577">
        <f t="shared" si="1232"/>
        <v>87.25</v>
      </c>
      <c r="J8728" s="573">
        <f t="shared" si="1228"/>
        <v>1.2206288076588336</v>
      </c>
    </row>
    <row r="8729" spans="1:10" x14ac:dyDescent="0.25">
      <c r="A8729">
        <f t="shared" si="1229"/>
        <v>0.87260000585423814</v>
      </c>
      <c r="B8729" s="2">
        <f t="shared" si="1224"/>
        <v>87.260000000007736</v>
      </c>
      <c r="C8729" s="428">
        <f t="shared" si="1230"/>
        <v>87.26</v>
      </c>
      <c r="D8729" s="425">
        <f t="shared" si="1225"/>
        <v>0.87260000585416075</v>
      </c>
      <c r="E8729" s="433">
        <f t="shared" si="1231"/>
        <v>87.26</v>
      </c>
      <c r="F8729" s="430">
        <f t="shared" si="1226"/>
        <v>0.87424886419058434</v>
      </c>
      <c r="G8729" s="439">
        <f t="shared" si="1232"/>
        <v>87.26</v>
      </c>
      <c r="H8729" s="435">
        <f t="shared" si="1227"/>
        <v>0.87424886419058434</v>
      </c>
      <c r="I8729" s="577">
        <f t="shared" si="1232"/>
        <v>87.26</v>
      </c>
      <c r="J8729" s="573">
        <f t="shared" si="1228"/>
        <v>1.220716688714057</v>
      </c>
    </row>
    <row r="8730" spans="1:10" x14ac:dyDescent="0.25">
      <c r="A8730">
        <f t="shared" si="1229"/>
        <v>0.87270000584553697</v>
      </c>
      <c r="B8730" s="2">
        <f t="shared" si="1224"/>
        <v>87.270000000007741</v>
      </c>
      <c r="C8730" s="428">
        <f t="shared" si="1230"/>
        <v>87.27</v>
      </c>
      <c r="D8730" s="425">
        <f t="shared" si="1225"/>
        <v>0.87270000584545959</v>
      </c>
      <c r="E8730" s="433">
        <f t="shared" si="1231"/>
        <v>87.27</v>
      </c>
      <c r="F8730" s="430">
        <f t="shared" si="1226"/>
        <v>0.87434817112423313</v>
      </c>
      <c r="G8730" s="439">
        <f t="shared" si="1232"/>
        <v>87.27</v>
      </c>
      <c r="H8730" s="435">
        <f t="shared" si="1227"/>
        <v>0.87434817112423313</v>
      </c>
      <c r="I8730" s="577">
        <f t="shared" si="1232"/>
        <v>87.27</v>
      </c>
      <c r="J8730" s="573">
        <f t="shared" si="1228"/>
        <v>1.2208045706130122</v>
      </c>
    </row>
    <row r="8731" spans="1:10" x14ac:dyDescent="0.25">
      <c r="A8731">
        <f t="shared" si="1229"/>
        <v>0.87280000583684936</v>
      </c>
      <c r="B8731" s="2">
        <f t="shared" si="1224"/>
        <v>87.280000000007746</v>
      </c>
      <c r="C8731" s="428">
        <f t="shared" si="1230"/>
        <v>87.28</v>
      </c>
      <c r="D8731" s="425">
        <f t="shared" si="1225"/>
        <v>0.87280000583677197</v>
      </c>
      <c r="E8731" s="433">
        <f t="shared" si="1231"/>
        <v>87.28</v>
      </c>
      <c r="F8731" s="430">
        <f t="shared" si="1226"/>
        <v>0.87444747837552106</v>
      </c>
      <c r="G8731" s="439">
        <f t="shared" si="1232"/>
        <v>87.28</v>
      </c>
      <c r="H8731" s="435">
        <f t="shared" si="1227"/>
        <v>0.87444747837552106</v>
      </c>
      <c r="I8731" s="577">
        <f t="shared" si="1232"/>
        <v>87.28</v>
      </c>
      <c r="J8731" s="573">
        <f t="shared" si="1228"/>
        <v>1.2208924533556114</v>
      </c>
    </row>
    <row r="8732" spans="1:10" x14ac:dyDescent="0.25">
      <c r="A8732">
        <f t="shared" si="1229"/>
        <v>0.87290000582817506</v>
      </c>
      <c r="B8732" s="2">
        <f t="shared" si="1224"/>
        <v>87.290000000007751</v>
      </c>
      <c r="C8732" s="428">
        <f t="shared" si="1230"/>
        <v>87.29</v>
      </c>
      <c r="D8732" s="425">
        <f t="shared" si="1225"/>
        <v>0.87290000582809757</v>
      </c>
      <c r="E8732" s="433">
        <f t="shared" si="1231"/>
        <v>87.29</v>
      </c>
      <c r="F8732" s="430">
        <f t="shared" si="1226"/>
        <v>0.87454678594429169</v>
      </c>
      <c r="G8732" s="439">
        <f t="shared" si="1232"/>
        <v>87.29</v>
      </c>
      <c r="H8732" s="435">
        <f t="shared" si="1227"/>
        <v>0.87454678594429169</v>
      </c>
      <c r="I8732" s="577">
        <f t="shared" si="1232"/>
        <v>87.29</v>
      </c>
      <c r="J8732" s="573">
        <f t="shared" si="1228"/>
        <v>1.2209803369417662</v>
      </c>
    </row>
    <row r="8733" spans="1:10" x14ac:dyDescent="0.25">
      <c r="A8733">
        <f t="shared" si="1229"/>
        <v>0.87300000581951398</v>
      </c>
      <c r="B8733" s="2">
        <f t="shared" si="1224"/>
        <v>87.300000000007756</v>
      </c>
      <c r="C8733" s="428">
        <f t="shared" si="1230"/>
        <v>87.3</v>
      </c>
      <c r="D8733" s="425">
        <f t="shared" si="1225"/>
        <v>0.87300000581943638</v>
      </c>
      <c r="E8733" s="433">
        <f t="shared" si="1231"/>
        <v>87.3</v>
      </c>
      <c r="F8733" s="430">
        <f t="shared" si="1226"/>
        <v>0.87464609383038872</v>
      </c>
      <c r="G8733" s="439">
        <f t="shared" si="1232"/>
        <v>87.3</v>
      </c>
      <c r="H8733" s="435">
        <f t="shared" si="1227"/>
        <v>0.87464609383038872</v>
      </c>
      <c r="I8733" s="577">
        <f t="shared" si="1232"/>
        <v>87.3</v>
      </c>
      <c r="J8733" s="573">
        <f t="shared" si="1228"/>
        <v>1.2210682213713888</v>
      </c>
    </row>
    <row r="8734" spans="1:10" x14ac:dyDescent="0.25">
      <c r="A8734">
        <f t="shared" si="1229"/>
        <v>0.87310000581086622</v>
      </c>
      <c r="B8734" s="2">
        <f t="shared" si="1224"/>
        <v>87.310000000007761</v>
      </c>
      <c r="C8734" s="428">
        <f t="shared" si="1230"/>
        <v>87.31</v>
      </c>
      <c r="D8734" s="425">
        <f t="shared" si="1225"/>
        <v>0.87310000581078862</v>
      </c>
      <c r="E8734" s="433">
        <f t="shared" si="1231"/>
        <v>87.31</v>
      </c>
      <c r="F8734" s="430">
        <f t="shared" si="1226"/>
        <v>0.87474540203365603</v>
      </c>
      <c r="G8734" s="439">
        <f t="shared" si="1232"/>
        <v>87.31</v>
      </c>
      <c r="H8734" s="435">
        <f t="shared" si="1227"/>
        <v>0.87474540203365603</v>
      </c>
      <c r="I8734" s="577">
        <f t="shared" si="1232"/>
        <v>87.31</v>
      </c>
      <c r="J8734" s="573">
        <f t="shared" si="1228"/>
        <v>1.2211561066443912</v>
      </c>
    </row>
    <row r="8735" spans="1:10" x14ac:dyDescent="0.25">
      <c r="A8735">
        <f t="shared" si="1229"/>
        <v>0.87320000580223178</v>
      </c>
      <c r="B8735" s="2">
        <f t="shared" si="1224"/>
        <v>87.320000000007767</v>
      </c>
      <c r="C8735" s="428">
        <f t="shared" si="1230"/>
        <v>87.32</v>
      </c>
      <c r="D8735" s="425">
        <f t="shared" si="1225"/>
        <v>0.87320000580215396</v>
      </c>
      <c r="E8735" s="433">
        <f t="shared" si="1231"/>
        <v>87.32</v>
      </c>
      <c r="F8735" s="430">
        <f t="shared" si="1226"/>
        <v>0.87484471055393731</v>
      </c>
      <c r="G8735" s="439">
        <f t="shared" si="1232"/>
        <v>87.32</v>
      </c>
      <c r="H8735" s="435">
        <f t="shared" si="1227"/>
        <v>0.87484471055393731</v>
      </c>
      <c r="I8735" s="577">
        <f t="shared" si="1232"/>
        <v>87.32</v>
      </c>
      <c r="J8735" s="573">
        <f t="shared" si="1228"/>
        <v>1.2212439927606848</v>
      </c>
    </row>
    <row r="8736" spans="1:10" x14ac:dyDescent="0.25">
      <c r="A8736">
        <f t="shared" si="1229"/>
        <v>0.87330000579361045</v>
      </c>
      <c r="B8736" s="2">
        <f t="shared" ref="B8736:B8799" si="1233">B8735+0.01</f>
        <v>87.330000000007772</v>
      </c>
      <c r="C8736" s="428">
        <f t="shared" si="1230"/>
        <v>87.33</v>
      </c>
      <c r="D8736" s="425">
        <f t="shared" si="1225"/>
        <v>0.87330000579353284</v>
      </c>
      <c r="E8736" s="433">
        <f t="shared" si="1231"/>
        <v>87.33</v>
      </c>
      <c r="F8736" s="430">
        <f t="shared" si="1226"/>
        <v>0.87494401939107691</v>
      </c>
      <c r="G8736" s="439">
        <f t="shared" si="1232"/>
        <v>87.33</v>
      </c>
      <c r="H8736" s="435">
        <f t="shared" si="1227"/>
        <v>0.87494401939107691</v>
      </c>
      <c r="I8736" s="577">
        <f t="shared" si="1232"/>
        <v>87.33</v>
      </c>
      <c r="J8736" s="573">
        <f t="shared" si="1228"/>
        <v>1.2213318797201824</v>
      </c>
    </row>
    <row r="8737" spans="1:10" x14ac:dyDescent="0.25">
      <c r="A8737">
        <f t="shared" si="1229"/>
        <v>0.87340000578500254</v>
      </c>
      <c r="B8737" s="2">
        <f t="shared" si="1233"/>
        <v>87.340000000007777</v>
      </c>
      <c r="C8737" s="428">
        <f t="shared" si="1230"/>
        <v>87.34</v>
      </c>
      <c r="D8737" s="425">
        <f t="shared" si="1225"/>
        <v>0.87340000578492483</v>
      </c>
      <c r="E8737" s="433">
        <f t="shared" si="1231"/>
        <v>87.34</v>
      </c>
      <c r="F8737" s="430">
        <f t="shared" si="1226"/>
        <v>0.87504332854491884</v>
      </c>
      <c r="G8737" s="439">
        <f t="shared" si="1232"/>
        <v>87.34</v>
      </c>
      <c r="H8737" s="435">
        <f t="shared" si="1227"/>
        <v>0.87504332854491884</v>
      </c>
      <c r="I8737" s="577">
        <f t="shared" si="1232"/>
        <v>87.34</v>
      </c>
      <c r="J8737" s="573">
        <f t="shared" si="1228"/>
        <v>1.2214197675227951</v>
      </c>
    </row>
    <row r="8738" spans="1:10" x14ac:dyDescent="0.25">
      <c r="A8738">
        <f t="shared" si="1229"/>
        <v>0.87350000577640774</v>
      </c>
      <c r="B8738" s="2">
        <f t="shared" si="1233"/>
        <v>87.350000000007782</v>
      </c>
      <c r="C8738" s="428">
        <f t="shared" si="1230"/>
        <v>87.35</v>
      </c>
      <c r="D8738" s="425">
        <f t="shared" si="1225"/>
        <v>0.87350000577632991</v>
      </c>
      <c r="E8738" s="433">
        <f t="shared" si="1231"/>
        <v>87.35</v>
      </c>
      <c r="F8738" s="430">
        <f t="shared" si="1226"/>
        <v>0.87514263801530712</v>
      </c>
      <c r="G8738" s="439">
        <f t="shared" si="1232"/>
        <v>87.35</v>
      </c>
      <c r="H8738" s="435">
        <f t="shared" si="1227"/>
        <v>0.87514263801530712</v>
      </c>
      <c r="I8738" s="577">
        <f t="shared" si="1232"/>
        <v>87.35</v>
      </c>
      <c r="J8738" s="573">
        <f t="shared" si="1228"/>
        <v>1.2215076561684357</v>
      </c>
    </row>
    <row r="8739" spans="1:10" x14ac:dyDescent="0.25">
      <c r="A8739">
        <f t="shared" si="1229"/>
        <v>0.87360000576782615</v>
      </c>
      <c r="B8739" s="2">
        <f t="shared" si="1233"/>
        <v>87.360000000007787</v>
      </c>
      <c r="C8739" s="428">
        <f t="shared" si="1230"/>
        <v>87.36</v>
      </c>
      <c r="D8739" s="425">
        <f t="shared" si="1225"/>
        <v>0.87360000576774832</v>
      </c>
      <c r="E8739" s="433">
        <f t="shared" si="1231"/>
        <v>87.36</v>
      </c>
      <c r="F8739" s="430">
        <f t="shared" si="1226"/>
        <v>0.87524194780208597</v>
      </c>
      <c r="G8739" s="439">
        <f t="shared" si="1232"/>
        <v>87.36</v>
      </c>
      <c r="H8739" s="435">
        <f t="shared" si="1227"/>
        <v>0.87524194780208597</v>
      </c>
      <c r="I8739" s="577">
        <f t="shared" si="1232"/>
        <v>87.36</v>
      </c>
      <c r="J8739" s="573">
        <f t="shared" si="1228"/>
        <v>1.2215955456570156</v>
      </c>
    </row>
    <row r="8740" spans="1:10" x14ac:dyDescent="0.25">
      <c r="A8740">
        <f t="shared" si="1229"/>
        <v>0.87370000575925777</v>
      </c>
      <c r="B8740" s="2">
        <f t="shared" si="1233"/>
        <v>87.370000000007792</v>
      </c>
      <c r="C8740" s="428">
        <f t="shared" si="1230"/>
        <v>87.37</v>
      </c>
      <c r="D8740" s="425">
        <f t="shared" si="1225"/>
        <v>0.87370000575917972</v>
      </c>
      <c r="E8740" s="433">
        <f t="shared" si="1231"/>
        <v>87.37</v>
      </c>
      <c r="F8740" s="430">
        <f t="shared" si="1226"/>
        <v>0.87534125790509987</v>
      </c>
      <c r="G8740" s="439">
        <f t="shared" si="1232"/>
        <v>87.37</v>
      </c>
      <c r="H8740" s="435">
        <f t="shared" si="1227"/>
        <v>0.87534125790509987</v>
      </c>
      <c r="I8740" s="577">
        <f t="shared" si="1232"/>
        <v>87.37</v>
      </c>
      <c r="J8740" s="573">
        <f t="shared" si="1228"/>
        <v>1.221683435988447</v>
      </c>
    </row>
    <row r="8741" spans="1:10" x14ac:dyDescent="0.25">
      <c r="A8741">
        <f t="shared" si="1229"/>
        <v>0.87380000575070238</v>
      </c>
      <c r="B8741" s="2">
        <f t="shared" si="1233"/>
        <v>87.380000000007797</v>
      </c>
      <c r="C8741" s="428">
        <f t="shared" si="1230"/>
        <v>87.38</v>
      </c>
      <c r="D8741" s="425">
        <f t="shared" si="1225"/>
        <v>0.87380000575062433</v>
      </c>
      <c r="E8741" s="433">
        <f t="shared" si="1231"/>
        <v>87.38</v>
      </c>
      <c r="F8741" s="430">
        <f t="shared" si="1226"/>
        <v>0.87544056832419304</v>
      </c>
      <c r="G8741" s="439">
        <f t="shared" si="1232"/>
        <v>87.38</v>
      </c>
      <c r="H8741" s="435">
        <f t="shared" si="1227"/>
        <v>0.87544056832419304</v>
      </c>
      <c r="I8741" s="577">
        <f t="shared" si="1232"/>
        <v>87.38</v>
      </c>
      <c r="J8741" s="573">
        <f t="shared" si="1228"/>
        <v>1.2217713271626418</v>
      </c>
    </row>
    <row r="8742" spans="1:10" x14ac:dyDescent="0.25">
      <c r="A8742">
        <f t="shared" si="1229"/>
        <v>0.8739000057421602</v>
      </c>
      <c r="B8742" s="2">
        <f t="shared" si="1233"/>
        <v>87.390000000007802</v>
      </c>
      <c r="C8742" s="428">
        <f t="shared" si="1230"/>
        <v>87.39</v>
      </c>
      <c r="D8742" s="425">
        <f t="shared" si="1225"/>
        <v>0.87390000574208226</v>
      </c>
      <c r="E8742" s="433">
        <f t="shared" si="1231"/>
        <v>87.39</v>
      </c>
      <c r="F8742" s="430">
        <f t="shared" si="1226"/>
        <v>0.87553987905921016</v>
      </c>
      <c r="G8742" s="439">
        <f t="shared" si="1232"/>
        <v>87.39</v>
      </c>
      <c r="H8742" s="435">
        <f t="shared" si="1227"/>
        <v>0.87553987905921016</v>
      </c>
      <c r="I8742" s="577">
        <f t="shared" si="1232"/>
        <v>87.39</v>
      </c>
      <c r="J8742" s="573">
        <f t="shared" si="1228"/>
        <v>1.2218592191795123</v>
      </c>
    </row>
    <row r="8743" spans="1:10" x14ac:dyDescent="0.25">
      <c r="A8743">
        <f t="shared" si="1229"/>
        <v>0.87400000573363112</v>
      </c>
      <c r="B8743" s="2">
        <f t="shared" si="1233"/>
        <v>87.400000000007807</v>
      </c>
      <c r="C8743" s="428">
        <f t="shared" si="1230"/>
        <v>87.4</v>
      </c>
      <c r="D8743" s="425">
        <f t="shared" si="1225"/>
        <v>0.87400000573355319</v>
      </c>
      <c r="E8743" s="433">
        <f t="shared" si="1231"/>
        <v>87.4</v>
      </c>
      <c r="F8743" s="430">
        <f t="shared" si="1226"/>
        <v>0.87563919010999569</v>
      </c>
      <c r="G8743" s="439">
        <f t="shared" si="1232"/>
        <v>87.4</v>
      </c>
      <c r="H8743" s="435">
        <f t="shared" si="1227"/>
        <v>0.87563919010999569</v>
      </c>
      <c r="I8743" s="577">
        <f t="shared" si="1232"/>
        <v>87.4</v>
      </c>
      <c r="J8743" s="573">
        <f t="shared" si="1228"/>
        <v>1.2219471120389702</v>
      </c>
    </row>
    <row r="8744" spans="1:10" x14ac:dyDescent="0.25">
      <c r="A8744">
        <f t="shared" si="1229"/>
        <v>0.87410000572511515</v>
      </c>
      <c r="B8744" s="2">
        <f t="shared" si="1233"/>
        <v>87.410000000007813</v>
      </c>
      <c r="C8744" s="428">
        <f t="shared" si="1230"/>
        <v>87.41</v>
      </c>
      <c r="D8744" s="425">
        <f t="shared" si="1225"/>
        <v>0.87410000572503699</v>
      </c>
      <c r="E8744" s="433">
        <f t="shared" si="1231"/>
        <v>87.41</v>
      </c>
      <c r="F8744" s="430">
        <f t="shared" si="1226"/>
        <v>0.87573850147639409</v>
      </c>
      <c r="G8744" s="439">
        <f t="shared" si="1232"/>
        <v>87.41</v>
      </c>
      <c r="H8744" s="435">
        <f t="shared" si="1227"/>
        <v>0.87573850147639409</v>
      </c>
      <c r="I8744" s="577">
        <f t="shared" si="1232"/>
        <v>87.41</v>
      </c>
      <c r="J8744" s="573">
        <f t="shared" si="1228"/>
        <v>1.2220350057409277</v>
      </c>
    </row>
    <row r="8745" spans="1:10" x14ac:dyDescent="0.25">
      <c r="A8745">
        <f t="shared" si="1229"/>
        <v>0.87420000571661227</v>
      </c>
      <c r="B8745" s="2">
        <f t="shared" si="1233"/>
        <v>87.420000000007818</v>
      </c>
      <c r="C8745" s="428">
        <f t="shared" si="1230"/>
        <v>87.42</v>
      </c>
      <c r="D8745" s="425">
        <f t="shared" si="1225"/>
        <v>0.87420000571653422</v>
      </c>
      <c r="E8745" s="433">
        <f t="shared" si="1231"/>
        <v>87.42</v>
      </c>
      <c r="F8745" s="430">
        <f t="shared" si="1226"/>
        <v>0.8758378131582506</v>
      </c>
      <c r="G8745" s="439">
        <f t="shared" si="1232"/>
        <v>87.42</v>
      </c>
      <c r="H8745" s="435">
        <f t="shared" si="1227"/>
        <v>0.8758378131582506</v>
      </c>
      <c r="I8745" s="577">
        <f t="shared" si="1232"/>
        <v>87.42</v>
      </c>
      <c r="J8745" s="573">
        <f t="shared" si="1228"/>
        <v>1.2221229002852969</v>
      </c>
    </row>
    <row r="8746" spans="1:10" x14ac:dyDescent="0.25">
      <c r="A8746">
        <f t="shared" si="1229"/>
        <v>0.8743000057081225</v>
      </c>
      <c r="B8746" s="2">
        <f t="shared" si="1233"/>
        <v>87.430000000007823</v>
      </c>
      <c r="C8746" s="428">
        <f t="shared" si="1230"/>
        <v>87.43</v>
      </c>
      <c r="D8746" s="425">
        <f t="shared" si="1225"/>
        <v>0.87430000570804434</v>
      </c>
      <c r="E8746" s="433">
        <f t="shared" si="1231"/>
        <v>87.43</v>
      </c>
      <c r="F8746" s="430">
        <f t="shared" si="1226"/>
        <v>0.87593712515540945</v>
      </c>
      <c r="G8746" s="439">
        <f t="shared" si="1232"/>
        <v>87.43</v>
      </c>
      <c r="H8746" s="435">
        <f t="shared" si="1227"/>
        <v>0.87593712515540945</v>
      </c>
      <c r="I8746" s="577">
        <f t="shared" si="1232"/>
        <v>87.43</v>
      </c>
      <c r="J8746" s="573">
        <f t="shared" si="1228"/>
        <v>1.2222107956719899</v>
      </c>
    </row>
    <row r="8747" spans="1:10" x14ac:dyDescent="0.25">
      <c r="A8747">
        <f t="shared" si="1229"/>
        <v>0.87440000569964549</v>
      </c>
      <c r="B8747" s="2">
        <f t="shared" si="1233"/>
        <v>87.440000000007828</v>
      </c>
      <c r="C8747" s="428">
        <f t="shared" si="1230"/>
        <v>87.44</v>
      </c>
      <c r="D8747" s="425">
        <f t="shared" si="1225"/>
        <v>0.87440000569956722</v>
      </c>
      <c r="E8747" s="433">
        <f t="shared" si="1231"/>
        <v>87.44</v>
      </c>
      <c r="F8747" s="430">
        <f t="shared" si="1226"/>
        <v>0.87603643746771587</v>
      </c>
      <c r="G8747" s="439">
        <f t="shared" si="1232"/>
        <v>87.44</v>
      </c>
      <c r="H8747" s="435">
        <f t="shared" si="1227"/>
        <v>0.87603643746771587</v>
      </c>
      <c r="I8747" s="577">
        <f t="shared" si="1232"/>
        <v>87.44</v>
      </c>
      <c r="J8747" s="573">
        <f t="shared" si="1228"/>
        <v>1.2222986919009182</v>
      </c>
    </row>
    <row r="8748" spans="1:10" x14ac:dyDescent="0.25">
      <c r="A8748">
        <f t="shared" si="1229"/>
        <v>0.87450000569118169</v>
      </c>
      <c r="B8748" s="2">
        <f t="shared" si="1233"/>
        <v>87.450000000007833</v>
      </c>
      <c r="C8748" s="428">
        <f t="shared" si="1230"/>
        <v>87.45</v>
      </c>
      <c r="D8748" s="425">
        <f t="shared" si="1225"/>
        <v>0.87450000569110331</v>
      </c>
      <c r="E8748" s="433">
        <f t="shared" si="1231"/>
        <v>87.45</v>
      </c>
      <c r="F8748" s="430">
        <f t="shared" si="1226"/>
        <v>0.87613575009501465</v>
      </c>
      <c r="G8748" s="439">
        <f t="shared" si="1232"/>
        <v>87.45</v>
      </c>
      <c r="H8748" s="435">
        <f t="shared" si="1227"/>
        <v>0.87613575009501465</v>
      </c>
      <c r="I8748" s="577">
        <f t="shared" si="1232"/>
        <v>87.45</v>
      </c>
      <c r="J8748" s="573">
        <f t="shared" si="1228"/>
        <v>1.2223865889719954</v>
      </c>
    </row>
    <row r="8749" spans="1:10" x14ac:dyDescent="0.25">
      <c r="A8749">
        <f t="shared" si="1229"/>
        <v>0.87460000568273077</v>
      </c>
      <c r="B8749" s="2">
        <f t="shared" si="1233"/>
        <v>87.460000000007838</v>
      </c>
      <c r="C8749" s="428">
        <f t="shared" si="1230"/>
        <v>87.46</v>
      </c>
      <c r="D8749" s="425">
        <f t="shared" si="1225"/>
        <v>0.87460000568265239</v>
      </c>
      <c r="E8749" s="433">
        <f t="shared" si="1231"/>
        <v>87.46</v>
      </c>
      <c r="F8749" s="430">
        <f t="shared" si="1226"/>
        <v>0.87623506303715093</v>
      </c>
      <c r="G8749" s="439">
        <f t="shared" si="1232"/>
        <v>87.46</v>
      </c>
      <c r="H8749" s="435">
        <f t="shared" si="1227"/>
        <v>0.87623506303715093</v>
      </c>
      <c r="I8749" s="577">
        <f t="shared" si="1232"/>
        <v>87.46</v>
      </c>
      <c r="J8749" s="573">
        <f t="shared" si="1228"/>
        <v>1.2224744868851318</v>
      </c>
    </row>
    <row r="8750" spans="1:10" x14ac:dyDescent="0.25">
      <c r="A8750">
        <f t="shared" si="1229"/>
        <v>0.87470000567429296</v>
      </c>
      <c r="B8750" s="2">
        <f t="shared" si="1233"/>
        <v>87.470000000007843</v>
      </c>
      <c r="C8750" s="428">
        <f t="shared" si="1230"/>
        <v>87.47</v>
      </c>
      <c r="D8750" s="425">
        <f t="shared" si="1225"/>
        <v>0.87470000567421446</v>
      </c>
      <c r="E8750" s="433">
        <f t="shared" si="1231"/>
        <v>87.47</v>
      </c>
      <c r="F8750" s="430">
        <f t="shared" si="1226"/>
        <v>0.87633437629397004</v>
      </c>
      <c r="G8750" s="439">
        <f t="shared" si="1232"/>
        <v>87.47</v>
      </c>
      <c r="H8750" s="435">
        <f t="shared" si="1227"/>
        <v>0.87633437629397004</v>
      </c>
      <c r="I8750" s="577">
        <f t="shared" si="1232"/>
        <v>87.47</v>
      </c>
      <c r="J8750" s="573">
        <f t="shared" si="1228"/>
        <v>1.2225623856402406</v>
      </c>
    </row>
    <row r="8751" spans="1:10" x14ac:dyDescent="0.25">
      <c r="A8751">
        <f t="shared" si="1229"/>
        <v>0.8748000056658678</v>
      </c>
      <c r="B8751" s="2">
        <f t="shared" si="1233"/>
        <v>87.480000000007848</v>
      </c>
      <c r="C8751" s="428">
        <f t="shared" si="1230"/>
        <v>87.48</v>
      </c>
      <c r="D8751" s="425">
        <f t="shared" si="1225"/>
        <v>0.87480000566578953</v>
      </c>
      <c r="E8751" s="433">
        <f t="shared" si="1231"/>
        <v>87.48</v>
      </c>
      <c r="F8751" s="430">
        <f t="shared" si="1226"/>
        <v>0.87643368986531678</v>
      </c>
      <c r="G8751" s="439">
        <f t="shared" si="1232"/>
        <v>87.48</v>
      </c>
      <c r="H8751" s="435">
        <f t="shared" si="1227"/>
        <v>0.87643368986531678</v>
      </c>
      <c r="I8751" s="577">
        <f t="shared" si="1232"/>
        <v>87.48</v>
      </c>
      <c r="J8751" s="573">
        <f t="shared" si="1228"/>
        <v>1.2226502852372341</v>
      </c>
    </row>
    <row r="8752" spans="1:10" x14ac:dyDescent="0.25">
      <c r="A8752">
        <f t="shared" si="1229"/>
        <v>0.87490000565745585</v>
      </c>
      <c r="B8752" s="2">
        <f t="shared" si="1233"/>
        <v>87.490000000007853</v>
      </c>
      <c r="C8752" s="428">
        <f t="shared" si="1230"/>
        <v>87.49</v>
      </c>
      <c r="D8752" s="425">
        <f t="shared" si="1225"/>
        <v>0.87490000565737724</v>
      </c>
      <c r="E8752" s="433">
        <f t="shared" si="1231"/>
        <v>87.49</v>
      </c>
      <c r="F8752" s="430">
        <f t="shared" si="1226"/>
        <v>0.87653300375103671</v>
      </c>
      <c r="G8752" s="439">
        <f t="shared" si="1232"/>
        <v>87.49</v>
      </c>
      <c r="H8752" s="435">
        <f t="shared" si="1227"/>
        <v>0.87653300375103671</v>
      </c>
      <c r="I8752" s="577">
        <f t="shared" si="1232"/>
        <v>87.49</v>
      </c>
      <c r="J8752" s="573">
        <f t="shared" si="1228"/>
        <v>1.2227381856760235</v>
      </c>
    </row>
    <row r="8753" spans="1:10" x14ac:dyDescent="0.25">
      <c r="A8753">
        <f t="shared" si="1229"/>
        <v>0.87500000564905689</v>
      </c>
      <c r="B8753" s="2">
        <f t="shared" si="1233"/>
        <v>87.500000000007859</v>
      </c>
      <c r="C8753" s="428">
        <f t="shared" si="1230"/>
        <v>87.5</v>
      </c>
      <c r="D8753" s="425">
        <f t="shared" si="1225"/>
        <v>0.87500000564897806</v>
      </c>
      <c r="E8753" s="433">
        <f t="shared" si="1231"/>
        <v>87.5</v>
      </c>
      <c r="F8753" s="430">
        <f t="shared" si="1226"/>
        <v>0.87663231795097518</v>
      </c>
      <c r="G8753" s="439">
        <f t="shared" si="1232"/>
        <v>87.5</v>
      </c>
      <c r="H8753" s="435">
        <f t="shared" si="1227"/>
        <v>0.87663231795097518</v>
      </c>
      <c r="I8753" s="577">
        <f t="shared" si="1232"/>
        <v>87.5</v>
      </c>
      <c r="J8753" s="573">
        <f t="shared" si="1228"/>
        <v>1.2228260869565217</v>
      </c>
    </row>
    <row r="8754" spans="1:10" x14ac:dyDescent="0.25">
      <c r="A8754">
        <f t="shared" si="1229"/>
        <v>0.87510000564067036</v>
      </c>
      <c r="B8754" s="2">
        <f t="shared" si="1233"/>
        <v>87.510000000007864</v>
      </c>
      <c r="C8754" s="428">
        <f t="shared" si="1230"/>
        <v>87.51</v>
      </c>
      <c r="D8754" s="425">
        <f t="shared" si="1225"/>
        <v>0.87510000564059187</v>
      </c>
      <c r="E8754" s="433">
        <f t="shared" si="1231"/>
        <v>87.51</v>
      </c>
      <c r="F8754" s="430">
        <f t="shared" si="1226"/>
        <v>0.87673163246497765</v>
      </c>
      <c r="G8754" s="439">
        <f t="shared" si="1232"/>
        <v>87.51</v>
      </c>
      <c r="H8754" s="435">
        <f t="shared" si="1227"/>
        <v>0.87673163246497765</v>
      </c>
      <c r="I8754" s="577">
        <f t="shared" si="1232"/>
        <v>87.51</v>
      </c>
      <c r="J8754" s="573">
        <f t="shared" si="1228"/>
        <v>1.2229139890786409</v>
      </c>
    </row>
    <row r="8755" spans="1:10" x14ac:dyDescent="0.25">
      <c r="A8755">
        <f t="shared" si="1229"/>
        <v>0.87520000563229694</v>
      </c>
      <c r="B8755" s="2">
        <f t="shared" si="1233"/>
        <v>87.520000000007869</v>
      </c>
      <c r="C8755" s="428">
        <f t="shared" si="1230"/>
        <v>87.52</v>
      </c>
      <c r="D8755" s="425">
        <f t="shared" si="1225"/>
        <v>0.87520000563221811</v>
      </c>
      <c r="E8755" s="433">
        <f t="shared" si="1231"/>
        <v>87.52</v>
      </c>
      <c r="F8755" s="430">
        <f t="shared" si="1226"/>
        <v>0.87683094729288946</v>
      </c>
      <c r="G8755" s="439">
        <f t="shared" si="1232"/>
        <v>87.52</v>
      </c>
      <c r="H8755" s="435">
        <f t="shared" si="1227"/>
        <v>0.87683094729288946</v>
      </c>
      <c r="I8755" s="577">
        <f t="shared" si="1232"/>
        <v>87.52</v>
      </c>
      <c r="J8755" s="573">
        <f t="shared" si="1228"/>
        <v>1.2230018920422927</v>
      </c>
    </row>
    <row r="8756" spans="1:10" x14ac:dyDescent="0.25">
      <c r="A8756">
        <f t="shared" si="1229"/>
        <v>0.87530000562393651</v>
      </c>
      <c r="B8756" s="2">
        <f t="shared" si="1233"/>
        <v>87.530000000007874</v>
      </c>
      <c r="C8756" s="428">
        <f t="shared" si="1230"/>
        <v>87.53</v>
      </c>
      <c r="D8756" s="425">
        <f t="shared" si="1225"/>
        <v>0.87530000562385768</v>
      </c>
      <c r="E8756" s="433">
        <f t="shared" si="1231"/>
        <v>87.53</v>
      </c>
      <c r="F8756" s="430">
        <f t="shared" si="1226"/>
        <v>0.8769302624345563</v>
      </c>
      <c r="G8756" s="439">
        <f t="shared" si="1232"/>
        <v>87.53</v>
      </c>
      <c r="H8756" s="435">
        <f t="shared" si="1227"/>
        <v>0.8769302624345563</v>
      </c>
      <c r="I8756" s="577">
        <f t="shared" si="1232"/>
        <v>87.53</v>
      </c>
      <c r="J8756" s="573">
        <f t="shared" si="1228"/>
        <v>1.2230897958473899</v>
      </c>
    </row>
    <row r="8757" spans="1:10" x14ac:dyDescent="0.25">
      <c r="A8757">
        <f t="shared" si="1229"/>
        <v>0.87540000561558873</v>
      </c>
      <c r="B8757" s="2">
        <f t="shared" si="1233"/>
        <v>87.540000000007879</v>
      </c>
      <c r="C8757" s="428">
        <f t="shared" si="1230"/>
        <v>87.54</v>
      </c>
      <c r="D8757" s="425">
        <f t="shared" si="1225"/>
        <v>0.8754000056155099</v>
      </c>
      <c r="E8757" s="433">
        <f t="shared" si="1231"/>
        <v>87.54</v>
      </c>
      <c r="F8757" s="430">
        <f t="shared" si="1226"/>
        <v>0.87702957788982405</v>
      </c>
      <c r="G8757" s="439">
        <f t="shared" si="1232"/>
        <v>87.54</v>
      </c>
      <c r="H8757" s="435">
        <f t="shared" si="1227"/>
        <v>0.87702957788982405</v>
      </c>
      <c r="I8757" s="577">
        <f t="shared" si="1232"/>
        <v>87.54</v>
      </c>
      <c r="J8757" s="573">
        <f t="shared" si="1228"/>
        <v>1.2231777004938444</v>
      </c>
    </row>
    <row r="8758" spans="1:10" x14ac:dyDescent="0.25">
      <c r="A8758">
        <f t="shared" si="1229"/>
        <v>0.87550000560725361</v>
      </c>
      <c r="B8758" s="2">
        <f t="shared" si="1233"/>
        <v>87.550000000007884</v>
      </c>
      <c r="C8758" s="428">
        <f t="shared" si="1230"/>
        <v>87.55</v>
      </c>
      <c r="D8758" s="425">
        <f t="shared" si="1225"/>
        <v>0.87550000560717478</v>
      </c>
      <c r="E8758" s="433">
        <f t="shared" si="1231"/>
        <v>87.55</v>
      </c>
      <c r="F8758" s="430">
        <f t="shared" si="1226"/>
        <v>0.87712889365853841</v>
      </c>
      <c r="G8758" s="439">
        <f t="shared" si="1232"/>
        <v>87.55</v>
      </c>
      <c r="H8758" s="435">
        <f t="shared" si="1227"/>
        <v>0.87712889365853841</v>
      </c>
      <c r="I8758" s="577">
        <f t="shared" si="1232"/>
        <v>87.55</v>
      </c>
      <c r="J8758" s="573">
        <f t="shared" si="1228"/>
        <v>1.2232656059815683</v>
      </c>
    </row>
    <row r="8759" spans="1:10" x14ac:dyDescent="0.25">
      <c r="A8759">
        <f t="shared" si="1229"/>
        <v>0.87560000559893147</v>
      </c>
      <c r="B8759" s="2">
        <f t="shared" si="1233"/>
        <v>87.560000000007889</v>
      </c>
      <c r="C8759" s="428">
        <f t="shared" si="1230"/>
        <v>87.56</v>
      </c>
      <c r="D8759" s="425">
        <f t="shared" si="1225"/>
        <v>0.87560000559885254</v>
      </c>
      <c r="E8759" s="433">
        <f t="shared" si="1231"/>
        <v>87.56</v>
      </c>
      <c r="F8759" s="430">
        <f t="shared" si="1226"/>
        <v>0.87722820974054494</v>
      </c>
      <c r="G8759" s="439">
        <f t="shared" si="1232"/>
        <v>87.56</v>
      </c>
      <c r="H8759" s="435">
        <f t="shared" si="1227"/>
        <v>0.87722820974054494</v>
      </c>
      <c r="I8759" s="577">
        <f t="shared" si="1232"/>
        <v>87.56</v>
      </c>
      <c r="J8759" s="573">
        <f t="shared" si="1228"/>
        <v>1.2233535123104746</v>
      </c>
    </row>
    <row r="8760" spans="1:10" x14ac:dyDescent="0.25">
      <c r="A8760">
        <f t="shared" si="1229"/>
        <v>0.87570000559062211</v>
      </c>
      <c r="B8760" s="2">
        <f t="shared" si="1233"/>
        <v>87.570000000007894</v>
      </c>
      <c r="C8760" s="428">
        <f t="shared" si="1230"/>
        <v>87.57</v>
      </c>
      <c r="D8760" s="425">
        <f t="shared" si="1225"/>
        <v>0.87570000559054295</v>
      </c>
      <c r="E8760" s="433">
        <f t="shared" si="1231"/>
        <v>87.57</v>
      </c>
      <c r="F8760" s="430">
        <f t="shared" si="1226"/>
        <v>0.87732752613568998</v>
      </c>
      <c r="G8760" s="439">
        <f t="shared" si="1232"/>
        <v>87.57</v>
      </c>
      <c r="H8760" s="435">
        <f t="shared" si="1227"/>
        <v>0.87732752613568998</v>
      </c>
      <c r="I8760" s="577">
        <f t="shared" si="1232"/>
        <v>87.57</v>
      </c>
      <c r="J8760" s="573">
        <f t="shared" si="1228"/>
        <v>1.2234414194804741</v>
      </c>
    </row>
    <row r="8761" spans="1:10" x14ac:dyDescent="0.25">
      <c r="A8761">
        <f t="shared" si="1229"/>
        <v>0.8758000055823254</v>
      </c>
      <c r="B8761" s="2">
        <f t="shared" si="1233"/>
        <v>87.5800000000079</v>
      </c>
      <c r="C8761" s="428">
        <f t="shared" si="1230"/>
        <v>87.58</v>
      </c>
      <c r="D8761" s="425">
        <f t="shared" si="1225"/>
        <v>0.87580000558224635</v>
      </c>
      <c r="E8761" s="433">
        <f t="shared" si="1231"/>
        <v>87.58</v>
      </c>
      <c r="F8761" s="430">
        <f t="shared" si="1226"/>
        <v>0.87742684284381933</v>
      </c>
      <c r="G8761" s="439">
        <f t="shared" si="1232"/>
        <v>87.58</v>
      </c>
      <c r="H8761" s="435">
        <f t="shared" si="1227"/>
        <v>0.87742684284381933</v>
      </c>
      <c r="I8761" s="577">
        <f t="shared" si="1232"/>
        <v>87.58</v>
      </c>
      <c r="J8761" s="573">
        <f t="shared" si="1228"/>
        <v>1.2235293274914807</v>
      </c>
    </row>
    <row r="8762" spans="1:10" x14ac:dyDescent="0.25">
      <c r="A8762">
        <f t="shared" si="1229"/>
        <v>0.87590000557404135</v>
      </c>
      <c r="B8762" s="2">
        <f t="shared" si="1233"/>
        <v>87.590000000007905</v>
      </c>
      <c r="C8762" s="428">
        <f t="shared" si="1230"/>
        <v>87.59</v>
      </c>
      <c r="D8762" s="425">
        <f t="shared" si="1225"/>
        <v>0.87590000557396241</v>
      </c>
      <c r="E8762" s="433">
        <f t="shared" si="1231"/>
        <v>87.59</v>
      </c>
      <c r="F8762" s="430">
        <f t="shared" si="1226"/>
        <v>0.87752615986477922</v>
      </c>
      <c r="G8762" s="439">
        <f t="shared" si="1232"/>
        <v>87.59</v>
      </c>
      <c r="H8762" s="435">
        <f t="shared" si="1227"/>
        <v>0.87752615986477922</v>
      </c>
      <c r="I8762" s="577">
        <f t="shared" si="1232"/>
        <v>87.59</v>
      </c>
      <c r="J8762" s="573">
        <f t="shared" si="1228"/>
        <v>1.2236172363434055</v>
      </c>
    </row>
    <row r="8763" spans="1:10" x14ac:dyDescent="0.25">
      <c r="A8763">
        <f t="shared" si="1229"/>
        <v>0.87600000556577007</v>
      </c>
      <c r="B8763" s="2">
        <f t="shared" si="1233"/>
        <v>87.60000000000791</v>
      </c>
      <c r="C8763" s="428">
        <f t="shared" si="1230"/>
        <v>87.6</v>
      </c>
      <c r="D8763" s="425">
        <f t="shared" si="1225"/>
        <v>0.87600000556569091</v>
      </c>
      <c r="E8763" s="433">
        <f t="shared" si="1231"/>
        <v>87.6</v>
      </c>
      <c r="F8763" s="430">
        <f t="shared" si="1226"/>
        <v>0.87762547719841555</v>
      </c>
      <c r="G8763" s="439">
        <f t="shared" si="1232"/>
        <v>87.6</v>
      </c>
      <c r="H8763" s="435">
        <f t="shared" si="1227"/>
        <v>0.87762547719841555</v>
      </c>
      <c r="I8763" s="577">
        <f t="shared" si="1232"/>
        <v>87.6</v>
      </c>
      <c r="J8763" s="573">
        <f t="shared" si="1228"/>
        <v>1.2237051460361614</v>
      </c>
    </row>
    <row r="8764" spans="1:10" x14ac:dyDescent="0.25">
      <c r="A8764">
        <f t="shared" si="1229"/>
        <v>0.87610000555751133</v>
      </c>
      <c r="B8764" s="2">
        <f t="shared" si="1233"/>
        <v>87.610000000007915</v>
      </c>
      <c r="C8764" s="428">
        <f t="shared" si="1230"/>
        <v>87.61</v>
      </c>
      <c r="D8764" s="425">
        <f t="shared" si="1225"/>
        <v>0.87610000555743239</v>
      </c>
      <c r="E8764" s="433">
        <f t="shared" si="1231"/>
        <v>87.61</v>
      </c>
      <c r="F8764" s="430">
        <f t="shared" si="1226"/>
        <v>0.87772479484457488</v>
      </c>
      <c r="G8764" s="439">
        <f t="shared" si="1232"/>
        <v>87.61</v>
      </c>
      <c r="H8764" s="435">
        <f t="shared" si="1227"/>
        <v>0.87772479484457488</v>
      </c>
      <c r="I8764" s="577">
        <f t="shared" si="1232"/>
        <v>87.61</v>
      </c>
      <c r="J8764" s="573">
        <f t="shared" si="1228"/>
        <v>1.2237930565696602</v>
      </c>
    </row>
    <row r="8765" spans="1:10" x14ac:dyDescent="0.25">
      <c r="A8765">
        <f t="shared" si="1229"/>
        <v>0.87620000554926547</v>
      </c>
      <c r="B8765" s="2">
        <f t="shared" si="1233"/>
        <v>87.62000000000792</v>
      </c>
      <c r="C8765" s="428">
        <f t="shared" si="1230"/>
        <v>87.62</v>
      </c>
      <c r="D8765" s="425">
        <f t="shared" si="1225"/>
        <v>0.87620000554918631</v>
      </c>
      <c r="E8765" s="433">
        <f t="shared" si="1231"/>
        <v>87.62</v>
      </c>
      <c r="F8765" s="430">
        <f t="shared" si="1226"/>
        <v>0.87782411280310346</v>
      </c>
      <c r="G8765" s="439">
        <f t="shared" si="1232"/>
        <v>87.62</v>
      </c>
      <c r="H8765" s="435">
        <f t="shared" si="1227"/>
        <v>0.87782411280310346</v>
      </c>
      <c r="I8765" s="577">
        <f t="shared" si="1232"/>
        <v>87.62</v>
      </c>
      <c r="J8765" s="573">
        <f t="shared" si="1228"/>
        <v>1.223880967943815</v>
      </c>
    </row>
    <row r="8766" spans="1:10" x14ac:dyDescent="0.25">
      <c r="A8766">
        <f t="shared" si="1229"/>
        <v>0.87630000554103216</v>
      </c>
      <c r="B8766" s="2">
        <f t="shared" si="1233"/>
        <v>87.630000000007925</v>
      </c>
      <c r="C8766" s="428">
        <f t="shared" si="1230"/>
        <v>87.63</v>
      </c>
      <c r="D8766" s="425">
        <f t="shared" si="1225"/>
        <v>0.87630000554095278</v>
      </c>
      <c r="E8766" s="433">
        <f t="shared" si="1231"/>
        <v>87.63</v>
      </c>
      <c r="F8766" s="430">
        <f t="shared" si="1226"/>
        <v>0.87792343107384752</v>
      </c>
      <c r="G8766" s="439">
        <f t="shared" si="1232"/>
        <v>87.63</v>
      </c>
      <c r="H8766" s="435">
        <f t="shared" si="1227"/>
        <v>0.87792343107384752</v>
      </c>
      <c r="I8766" s="577">
        <f t="shared" si="1232"/>
        <v>87.63</v>
      </c>
      <c r="J8766" s="573">
        <f t="shared" si="1228"/>
        <v>1.2239688801585369</v>
      </c>
    </row>
    <row r="8767" spans="1:10" x14ac:dyDescent="0.25">
      <c r="A8767">
        <f t="shared" si="1229"/>
        <v>0.87640000553281139</v>
      </c>
      <c r="B8767" s="2">
        <f t="shared" si="1233"/>
        <v>87.64000000000793</v>
      </c>
      <c r="C8767" s="428">
        <f t="shared" si="1230"/>
        <v>87.64</v>
      </c>
      <c r="D8767" s="425">
        <f t="shared" si="1225"/>
        <v>0.87640000553273212</v>
      </c>
      <c r="E8767" s="433">
        <f t="shared" si="1231"/>
        <v>87.64</v>
      </c>
      <c r="F8767" s="430">
        <f t="shared" si="1226"/>
        <v>0.87802274965665372</v>
      </c>
      <c r="G8767" s="439">
        <f t="shared" si="1232"/>
        <v>87.64</v>
      </c>
      <c r="H8767" s="435">
        <f t="shared" si="1227"/>
        <v>0.87802274965665372</v>
      </c>
      <c r="I8767" s="577">
        <f t="shared" si="1232"/>
        <v>87.64</v>
      </c>
      <c r="J8767" s="573">
        <f t="shared" si="1228"/>
        <v>1.2240567932137396</v>
      </c>
    </row>
    <row r="8768" spans="1:10" x14ac:dyDescent="0.25">
      <c r="A8768">
        <f t="shared" si="1229"/>
        <v>0.87650000552460328</v>
      </c>
      <c r="B8768" s="2">
        <f t="shared" si="1233"/>
        <v>87.650000000007935</v>
      </c>
      <c r="C8768" s="428">
        <f t="shared" si="1230"/>
        <v>87.65</v>
      </c>
      <c r="D8768" s="425">
        <f t="shared" si="1225"/>
        <v>0.87650000552452401</v>
      </c>
      <c r="E8768" s="433">
        <f t="shared" si="1231"/>
        <v>87.65</v>
      </c>
      <c r="F8768" s="430">
        <f t="shared" si="1226"/>
        <v>0.87812206855136865</v>
      </c>
      <c r="G8768" s="439">
        <f t="shared" si="1232"/>
        <v>87.65</v>
      </c>
      <c r="H8768" s="435">
        <f t="shared" si="1227"/>
        <v>0.87812206855136865</v>
      </c>
      <c r="I8768" s="577">
        <f t="shared" si="1232"/>
        <v>87.65</v>
      </c>
      <c r="J8768" s="573">
        <f t="shared" si="1228"/>
        <v>1.2241447071093343</v>
      </c>
    </row>
    <row r="8769" spans="1:10" x14ac:dyDescent="0.25">
      <c r="A8769">
        <f t="shared" si="1229"/>
        <v>0.87660000551640782</v>
      </c>
      <c r="B8769" s="2">
        <f t="shared" si="1233"/>
        <v>87.66000000000794</v>
      </c>
      <c r="C8769" s="428">
        <f t="shared" si="1230"/>
        <v>87.66</v>
      </c>
      <c r="D8769" s="425">
        <f t="shared" si="1225"/>
        <v>0.87660000551632822</v>
      </c>
      <c r="E8769" s="433">
        <f t="shared" si="1231"/>
        <v>87.66</v>
      </c>
      <c r="F8769" s="430">
        <f t="shared" si="1226"/>
        <v>0.87822138775783887</v>
      </c>
      <c r="G8769" s="439">
        <f t="shared" si="1232"/>
        <v>87.66</v>
      </c>
      <c r="H8769" s="435">
        <f t="shared" si="1227"/>
        <v>0.87822138775783887</v>
      </c>
      <c r="I8769" s="577">
        <f t="shared" si="1232"/>
        <v>87.66</v>
      </c>
      <c r="J8769" s="573">
        <f t="shared" si="1228"/>
        <v>1.224232621845234</v>
      </c>
    </row>
    <row r="8770" spans="1:10" x14ac:dyDescent="0.25">
      <c r="A8770">
        <f t="shared" si="1229"/>
        <v>0.87670000550822469</v>
      </c>
      <c r="B8770" s="2">
        <f t="shared" si="1233"/>
        <v>87.670000000007946</v>
      </c>
      <c r="C8770" s="428">
        <f t="shared" si="1230"/>
        <v>87.67</v>
      </c>
      <c r="D8770" s="425">
        <f t="shared" si="1225"/>
        <v>0.87670000550814542</v>
      </c>
      <c r="E8770" s="433">
        <f t="shared" si="1231"/>
        <v>87.67</v>
      </c>
      <c r="F8770" s="430">
        <f t="shared" si="1226"/>
        <v>0.87832070727591116</v>
      </c>
      <c r="G8770" s="439">
        <f t="shared" si="1232"/>
        <v>87.67</v>
      </c>
      <c r="H8770" s="435">
        <f t="shared" si="1227"/>
        <v>0.87832070727591116</v>
      </c>
      <c r="I8770" s="577">
        <f t="shared" si="1232"/>
        <v>87.67</v>
      </c>
      <c r="J8770" s="573">
        <f t="shared" si="1228"/>
        <v>1.2243205374213511</v>
      </c>
    </row>
    <row r="8771" spans="1:10" x14ac:dyDescent="0.25">
      <c r="A8771">
        <f t="shared" si="1229"/>
        <v>0.87680000550005432</v>
      </c>
      <c r="B8771" s="2">
        <f t="shared" si="1233"/>
        <v>87.680000000007951</v>
      </c>
      <c r="C8771" s="428">
        <f t="shared" si="1230"/>
        <v>87.68</v>
      </c>
      <c r="D8771" s="425">
        <f t="shared" ref="D8771:D8834" si="1234">(((1+C8771/100)^D$2)*C8771/100)/(((1+C8771/100)^D$2)-1)</f>
        <v>0.87680000549997472</v>
      </c>
      <c r="E8771" s="433">
        <f t="shared" si="1231"/>
        <v>87.68</v>
      </c>
      <c r="F8771" s="430">
        <f t="shared" ref="F8771:F8834" si="1235">(((1+E8771/100)^F$2)*E8771/100)/(((1+E8771/100)^F$2)-1)</f>
        <v>0.87842002710543232</v>
      </c>
      <c r="G8771" s="439">
        <f t="shared" si="1232"/>
        <v>87.68</v>
      </c>
      <c r="H8771" s="435">
        <f t="shared" ref="H8771:H8834" si="1236">(((1+G8771/100)^H$2)*G8771/100)/(((1+G8771/100)^H$2)-1)</f>
        <v>0.87842002710543232</v>
      </c>
      <c r="I8771" s="577">
        <f t="shared" si="1232"/>
        <v>87.68</v>
      </c>
      <c r="J8771" s="573">
        <f t="shared" ref="J8771:J8834" si="1237">(((1+I8771/100)^J$2)*I8771/100)/(((1+I8771/100)^J$2)-1)</f>
        <v>1.2244084538375972</v>
      </c>
    </row>
    <row r="8772" spans="1:10" x14ac:dyDescent="0.25">
      <c r="A8772">
        <f t="shared" si="1229"/>
        <v>0.87690000549189628</v>
      </c>
      <c r="B8772" s="2">
        <f t="shared" si="1233"/>
        <v>87.690000000007956</v>
      </c>
      <c r="C8772" s="428">
        <f t="shared" si="1230"/>
        <v>87.69</v>
      </c>
      <c r="D8772" s="425">
        <f t="shared" si="1234"/>
        <v>0.8769000054918169</v>
      </c>
      <c r="E8772" s="433">
        <f t="shared" si="1231"/>
        <v>87.69</v>
      </c>
      <c r="F8772" s="430">
        <f t="shared" si="1235"/>
        <v>0.87851934724624914</v>
      </c>
      <c r="G8772" s="439">
        <f t="shared" si="1232"/>
        <v>87.69</v>
      </c>
      <c r="H8772" s="435">
        <f t="shared" si="1236"/>
        <v>0.87851934724624914</v>
      </c>
      <c r="I8772" s="577">
        <f t="shared" si="1232"/>
        <v>87.69</v>
      </c>
      <c r="J8772" s="573">
        <f t="shared" si="1237"/>
        <v>1.2244963710938856</v>
      </c>
    </row>
    <row r="8773" spans="1:10" x14ac:dyDescent="0.25">
      <c r="A8773">
        <f t="shared" ref="A8773:A8836" si="1238">(((1+B8773/100)^A$2)*B8773/100)/(((1+B8773/100)^A$2)-1)</f>
        <v>0.8770000054837509</v>
      </c>
      <c r="B8773" s="2">
        <f t="shared" si="1233"/>
        <v>87.700000000007961</v>
      </c>
      <c r="C8773" s="428">
        <f t="shared" si="1230"/>
        <v>87.7</v>
      </c>
      <c r="D8773" s="425">
        <f t="shared" si="1234"/>
        <v>0.8770000054836713</v>
      </c>
      <c r="E8773" s="433">
        <f t="shared" si="1231"/>
        <v>87.7</v>
      </c>
      <c r="F8773" s="430">
        <f t="shared" si="1235"/>
        <v>0.87861866769820895</v>
      </c>
      <c r="G8773" s="439">
        <f t="shared" si="1232"/>
        <v>87.7</v>
      </c>
      <c r="H8773" s="435">
        <f t="shared" si="1236"/>
        <v>0.87861866769820895</v>
      </c>
      <c r="I8773" s="577">
        <f t="shared" si="1232"/>
        <v>87.7</v>
      </c>
      <c r="J8773" s="573">
        <f t="shared" si="1237"/>
        <v>1.2245842891901286</v>
      </c>
    </row>
    <row r="8774" spans="1:10" x14ac:dyDescent="0.25">
      <c r="A8774">
        <f t="shared" si="1238"/>
        <v>0.87710000547561795</v>
      </c>
      <c r="B8774" s="2">
        <f t="shared" si="1233"/>
        <v>87.710000000007966</v>
      </c>
      <c r="C8774" s="428">
        <f t="shared" ref="C8774:C8837" si="1239">ROUND(C8773+0.01,2)</f>
        <v>87.71</v>
      </c>
      <c r="D8774" s="425">
        <f t="shared" si="1234"/>
        <v>0.87710000547553835</v>
      </c>
      <c r="E8774" s="433">
        <f t="shared" ref="E8774:E8837" si="1240">ROUND(E8773+0.01,2)</f>
        <v>87.71</v>
      </c>
      <c r="F8774" s="430">
        <f t="shared" si="1235"/>
        <v>0.87871798846115834</v>
      </c>
      <c r="G8774" s="439">
        <f t="shared" ref="G8774:I8837" si="1241">ROUND(G8773+0.01,2)</f>
        <v>87.71</v>
      </c>
      <c r="H8774" s="435">
        <f t="shared" si="1236"/>
        <v>0.87871798846115834</v>
      </c>
      <c r="I8774" s="577">
        <f t="shared" si="1241"/>
        <v>87.71</v>
      </c>
      <c r="J8774" s="573">
        <f t="shared" si="1237"/>
        <v>1.2246722081262382</v>
      </c>
    </row>
    <row r="8775" spans="1:10" x14ac:dyDescent="0.25">
      <c r="A8775">
        <f t="shared" si="1238"/>
        <v>0.87720000546749755</v>
      </c>
      <c r="B8775" s="2">
        <f t="shared" si="1233"/>
        <v>87.720000000007971</v>
      </c>
      <c r="C8775" s="428">
        <f t="shared" si="1239"/>
        <v>87.72</v>
      </c>
      <c r="D8775" s="425">
        <f t="shared" si="1234"/>
        <v>0.87720000546741772</v>
      </c>
      <c r="E8775" s="433">
        <f t="shared" si="1240"/>
        <v>87.72</v>
      </c>
      <c r="F8775" s="430">
        <f t="shared" si="1235"/>
        <v>0.87881730953494464</v>
      </c>
      <c r="G8775" s="439">
        <f t="shared" si="1241"/>
        <v>87.72</v>
      </c>
      <c r="H8775" s="435">
        <f t="shared" si="1236"/>
        <v>0.87881730953494464</v>
      </c>
      <c r="I8775" s="577">
        <f t="shared" si="1241"/>
        <v>87.72</v>
      </c>
      <c r="J8775" s="573">
        <f t="shared" si="1237"/>
        <v>1.224760127902127</v>
      </c>
    </row>
    <row r="8776" spans="1:10" x14ac:dyDescent="0.25">
      <c r="A8776">
        <f t="shared" si="1238"/>
        <v>0.87730000545938958</v>
      </c>
      <c r="B8776" s="2">
        <f t="shared" si="1233"/>
        <v>87.730000000007976</v>
      </c>
      <c r="C8776" s="428">
        <f t="shared" si="1239"/>
        <v>87.73</v>
      </c>
      <c r="D8776" s="425">
        <f t="shared" si="1234"/>
        <v>0.87730000545930975</v>
      </c>
      <c r="E8776" s="433">
        <f t="shared" si="1240"/>
        <v>87.73</v>
      </c>
      <c r="F8776" s="430">
        <f t="shared" si="1235"/>
        <v>0.8789166309194153</v>
      </c>
      <c r="G8776" s="439">
        <f t="shared" si="1241"/>
        <v>87.73</v>
      </c>
      <c r="H8776" s="435">
        <f t="shared" si="1236"/>
        <v>0.8789166309194153</v>
      </c>
      <c r="I8776" s="577">
        <f t="shared" si="1241"/>
        <v>87.73</v>
      </c>
      <c r="J8776" s="573">
        <f t="shared" si="1237"/>
        <v>1.2248480485177076</v>
      </c>
    </row>
    <row r="8777" spans="1:10" x14ac:dyDescent="0.25">
      <c r="A8777">
        <f t="shared" si="1238"/>
        <v>0.87740000545129371</v>
      </c>
      <c r="B8777" s="2">
        <f t="shared" si="1233"/>
        <v>87.740000000007981</v>
      </c>
      <c r="C8777" s="428">
        <f t="shared" si="1239"/>
        <v>87.74</v>
      </c>
      <c r="D8777" s="425">
        <f t="shared" si="1234"/>
        <v>0.87740000545121399</v>
      </c>
      <c r="E8777" s="433">
        <f t="shared" si="1240"/>
        <v>87.74</v>
      </c>
      <c r="F8777" s="430">
        <f t="shared" si="1235"/>
        <v>0.87901595261441712</v>
      </c>
      <c r="G8777" s="439">
        <f t="shared" si="1241"/>
        <v>87.74</v>
      </c>
      <c r="H8777" s="435">
        <f t="shared" si="1236"/>
        <v>0.87901595261441712</v>
      </c>
      <c r="I8777" s="577">
        <f t="shared" si="1241"/>
        <v>87.74</v>
      </c>
      <c r="J8777" s="573">
        <f t="shared" si="1237"/>
        <v>1.2249359699728923</v>
      </c>
    </row>
    <row r="8778" spans="1:10" x14ac:dyDescent="0.25">
      <c r="A8778">
        <f t="shared" si="1238"/>
        <v>0.8775000054432105</v>
      </c>
      <c r="B8778" s="2">
        <f t="shared" si="1233"/>
        <v>87.750000000007987</v>
      </c>
      <c r="C8778" s="428">
        <f t="shared" si="1239"/>
        <v>87.75</v>
      </c>
      <c r="D8778" s="425">
        <f t="shared" si="1234"/>
        <v>0.87750000544313056</v>
      </c>
      <c r="E8778" s="433">
        <f t="shared" si="1240"/>
        <v>87.75</v>
      </c>
      <c r="F8778" s="430">
        <f t="shared" si="1235"/>
        <v>0.87911527461979766</v>
      </c>
      <c r="G8778" s="439">
        <f t="shared" si="1241"/>
        <v>87.75</v>
      </c>
      <c r="H8778" s="435">
        <f t="shared" si="1236"/>
        <v>0.87911527461979766</v>
      </c>
      <c r="I8778" s="577">
        <f t="shared" si="1241"/>
        <v>87.75</v>
      </c>
      <c r="J8778" s="573">
        <f t="shared" si="1237"/>
        <v>1.2250238922675936</v>
      </c>
    </row>
    <row r="8779" spans="1:10" x14ac:dyDescent="0.25">
      <c r="A8779">
        <f t="shared" si="1238"/>
        <v>0.8776000054351395</v>
      </c>
      <c r="B8779" s="2">
        <f t="shared" si="1233"/>
        <v>87.760000000007992</v>
      </c>
      <c r="C8779" s="428">
        <f t="shared" si="1239"/>
        <v>87.76</v>
      </c>
      <c r="D8779" s="425">
        <f t="shared" si="1234"/>
        <v>0.87760000543505967</v>
      </c>
      <c r="E8779" s="433">
        <f t="shared" si="1240"/>
        <v>87.76</v>
      </c>
      <c r="F8779" s="430">
        <f t="shared" si="1235"/>
        <v>0.87921459693540471</v>
      </c>
      <c r="G8779" s="439">
        <f t="shared" si="1241"/>
        <v>87.76</v>
      </c>
      <c r="H8779" s="435">
        <f t="shared" si="1236"/>
        <v>0.87921459693540471</v>
      </c>
      <c r="I8779" s="577">
        <f t="shared" si="1241"/>
        <v>87.76</v>
      </c>
      <c r="J8779" s="573">
        <f t="shared" si="1237"/>
        <v>1.2251118154017238</v>
      </c>
    </row>
    <row r="8780" spans="1:10" x14ac:dyDescent="0.25">
      <c r="A8780">
        <f t="shared" si="1238"/>
        <v>0.87770000542708104</v>
      </c>
      <c r="B8780" s="2">
        <f t="shared" si="1233"/>
        <v>87.770000000007997</v>
      </c>
      <c r="C8780" s="428">
        <f t="shared" si="1239"/>
        <v>87.77</v>
      </c>
      <c r="D8780" s="425">
        <f t="shared" si="1234"/>
        <v>0.87770000542700122</v>
      </c>
      <c r="E8780" s="433">
        <f t="shared" si="1240"/>
        <v>87.77</v>
      </c>
      <c r="F8780" s="430">
        <f t="shared" si="1235"/>
        <v>0.87931391956108529</v>
      </c>
      <c r="G8780" s="439">
        <f t="shared" si="1241"/>
        <v>87.77</v>
      </c>
      <c r="H8780" s="435">
        <f t="shared" si="1236"/>
        <v>0.87931391956108529</v>
      </c>
      <c r="I8780" s="577">
        <f t="shared" si="1241"/>
        <v>87.77</v>
      </c>
      <c r="J8780" s="573">
        <f t="shared" si="1237"/>
        <v>1.2251997393751954</v>
      </c>
    </row>
    <row r="8781" spans="1:10" x14ac:dyDescent="0.25">
      <c r="A8781">
        <f t="shared" si="1238"/>
        <v>0.87780000541903491</v>
      </c>
      <c r="B8781" s="2">
        <f t="shared" si="1233"/>
        <v>87.780000000008002</v>
      </c>
      <c r="C8781" s="428">
        <f t="shared" si="1239"/>
        <v>87.78</v>
      </c>
      <c r="D8781" s="425">
        <f t="shared" si="1234"/>
        <v>0.87780000541895487</v>
      </c>
      <c r="E8781" s="433">
        <f t="shared" si="1240"/>
        <v>87.78</v>
      </c>
      <c r="F8781" s="430">
        <f t="shared" si="1235"/>
        <v>0.8794132424966874</v>
      </c>
      <c r="G8781" s="439">
        <f t="shared" si="1241"/>
        <v>87.78</v>
      </c>
      <c r="H8781" s="435">
        <f t="shared" si="1236"/>
        <v>0.8794132424966874</v>
      </c>
      <c r="I8781" s="577">
        <f t="shared" si="1241"/>
        <v>87.78</v>
      </c>
      <c r="J8781" s="573">
        <f t="shared" si="1237"/>
        <v>1.2252876641879211</v>
      </c>
    </row>
    <row r="8782" spans="1:10" x14ac:dyDescent="0.25">
      <c r="A8782">
        <f t="shared" si="1238"/>
        <v>0.87790000541100111</v>
      </c>
      <c r="B8782" s="2">
        <f t="shared" si="1233"/>
        <v>87.790000000008007</v>
      </c>
      <c r="C8782" s="428">
        <f t="shared" si="1239"/>
        <v>87.79</v>
      </c>
      <c r="D8782" s="425">
        <f t="shared" si="1234"/>
        <v>0.87790000541092106</v>
      </c>
      <c r="E8782" s="433">
        <f t="shared" si="1240"/>
        <v>87.79</v>
      </c>
      <c r="F8782" s="430">
        <f t="shared" si="1235"/>
        <v>0.87951256574205838</v>
      </c>
      <c r="G8782" s="439">
        <f t="shared" si="1241"/>
        <v>87.79</v>
      </c>
      <c r="H8782" s="435">
        <f t="shared" si="1236"/>
        <v>0.87951256574205838</v>
      </c>
      <c r="I8782" s="577">
        <f t="shared" si="1241"/>
        <v>87.79</v>
      </c>
      <c r="J8782" s="573">
        <f t="shared" si="1237"/>
        <v>1.225375589839814</v>
      </c>
    </row>
    <row r="8783" spans="1:10" x14ac:dyDescent="0.25">
      <c r="A8783">
        <f t="shared" si="1238"/>
        <v>0.87800000540297962</v>
      </c>
      <c r="B8783" s="2">
        <f t="shared" si="1233"/>
        <v>87.800000000008012</v>
      </c>
      <c r="C8783" s="428">
        <f t="shared" si="1239"/>
        <v>87.8</v>
      </c>
      <c r="D8783" s="425">
        <f t="shared" si="1234"/>
        <v>0.87800000540289946</v>
      </c>
      <c r="E8783" s="433">
        <f t="shared" si="1240"/>
        <v>87.8</v>
      </c>
      <c r="F8783" s="430">
        <f t="shared" si="1235"/>
        <v>0.87961188929704626</v>
      </c>
      <c r="G8783" s="439">
        <f t="shared" si="1241"/>
        <v>87.8</v>
      </c>
      <c r="H8783" s="435">
        <f t="shared" si="1236"/>
        <v>0.87961188929704626</v>
      </c>
      <c r="I8783" s="577">
        <f t="shared" si="1241"/>
        <v>87.8</v>
      </c>
      <c r="J8783" s="573">
        <f t="shared" si="1237"/>
        <v>1.2254635163307852</v>
      </c>
    </row>
    <row r="8784" spans="1:10" x14ac:dyDescent="0.25">
      <c r="A8784">
        <f t="shared" si="1238"/>
        <v>0.87810000539497024</v>
      </c>
      <c r="B8784" s="2">
        <f t="shared" si="1233"/>
        <v>87.810000000008017</v>
      </c>
      <c r="C8784" s="428">
        <f t="shared" si="1239"/>
        <v>87.81</v>
      </c>
      <c r="D8784" s="425">
        <f t="shared" si="1234"/>
        <v>0.87810000539489008</v>
      </c>
      <c r="E8784" s="433">
        <f t="shared" si="1240"/>
        <v>87.81</v>
      </c>
      <c r="F8784" s="430">
        <f t="shared" si="1235"/>
        <v>0.87971121316149881</v>
      </c>
      <c r="G8784" s="439">
        <f t="shared" si="1241"/>
        <v>87.81</v>
      </c>
      <c r="H8784" s="435">
        <f t="shared" si="1236"/>
        <v>0.87971121316149881</v>
      </c>
      <c r="I8784" s="577">
        <f t="shared" si="1241"/>
        <v>87.81</v>
      </c>
      <c r="J8784" s="573">
        <f t="shared" si="1237"/>
        <v>1.2255514436607484</v>
      </c>
    </row>
    <row r="8785" spans="1:10" x14ac:dyDescent="0.25">
      <c r="A8785">
        <f t="shared" si="1238"/>
        <v>0.87820000538697318</v>
      </c>
      <c r="B8785" s="2">
        <f t="shared" si="1233"/>
        <v>87.820000000008022</v>
      </c>
      <c r="C8785" s="428">
        <f t="shared" si="1239"/>
        <v>87.82</v>
      </c>
      <c r="D8785" s="425">
        <f t="shared" si="1234"/>
        <v>0.87820000538689291</v>
      </c>
      <c r="E8785" s="433">
        <f t="shared" si="1240"/>
        <v>87.82</v>
      </c>
      <c r="F8785" s="430">
        <f t="shared" si="1235"/>
        <v>0.87981053733526382</v>
      </c>
      <c r="G8785" s="439">
        <f t="shared" si="1241"/>
        <v>87.82</v>
      </c>
      <c r="H8785" s="435">
        <f t="shared" si="1236"/>
        <v>0.87981053733526382</v>
      </c>
      <c r="I8785" s="577">
        <f t="shared" si="1241"/>
        <v>87.82</v>
      </c>
      <c r="J8785" s="573">
        <f t="shared" si="1237"/>
        <v>1.2256393718296157</v>
      </c>
    </row>
    <row r="8786" spans="1:10" x14ac:dyDescent="0.25">
      <c r="A8786">
        <f t="shared" si="1238"/>
        <v>0.87830000537898845</v>
      </c>
      <c r="B8786" s="2">
        <f t="shared" si="1233"/>
        <v>87.830000000008027</v>
      </c>
      <c r="C8786" s="428">
        <f t="shared" si="1239"/>
        <v>87.83</v>
      </c>
      <c r="D8786" s="425">
        <f t="shared" si="1234"/>
        <v>0.87830000537890818</v>
      </c>
      <c r="E8786" s="433">
        <f t="shared" si="1240"/>
        <v>87.83</v>
      </c>
      <c r="F8786" s="430">
        <f t="shared" si="1235"/>
        <v>0.87990986181818953</v>
      </c>
      <c r="G8786" s="439">
        <f t="shared" si="1241"/>
        <v>87.83</v>
      </c>
      <c r="H8786" s="435">
        <f t="shared" si="1236"/>
        <v>0.87990986181818953</v>
      </c>
      <c r="I8786" s="577">
        <f t="shared" si="1241"/>
        <v>87.83</v>
      </c>
      <c r="J8786" s="573">
        <f t="shared" si="1237"/>
        <v>1.2257273008372997</v>
      </c>
    </row>
    <row r="8787" spans="1:10" x14ac:dyDescent="0.25">
      <c r="A8787">
        <f t="shared" si="1238"/>
        <v>0.87840000537101592</v>
      </c>
      <c r="B8787" s="2">
        <f t="shared" si="1233"/>
        <v>87.840000000008033</v>
      </c>
      <c r="C8787" s="428">
        <f t="shared" si="1239"/>
        <v>87.84</v>
      </c>
      <c r="D8787" s="425">
        <f t="shared" si="1234"/>
        <v>0.87840000537093565</v>
      </c>
      <c r="E8787" s="433">
        <f t="shared" si="1240"/>
        <v>87.84</v>
      </c>
      <c r="F8787" s="430">
        <f t="shared" si="1235"/>
        <v>0.88000918661012384</v>
      </c>
      <c r="G8787" s="439">
        <f t="shared" si="1241"/>
        <v>87.84</v>
      </c>
      <c r="H8787" s="435">
        <f t="shared" si="1236"/>
        <v>0.88000918661012384</v>
      </c>
      <c r="I8787" s="577">
        <f t="shared" si="1241"/>
        <v>87.84</v>
      </c>
      <c r="J8787" s="573">
        <f t="shared" si="1237"/>
        <v>1.2258152306837131</v>
      </c>
    </row>
    <row r="8788" spans="1:10" x14ac:dyDescent="0.25">
      <c r="A8788">
        <f t="shared" si="1238"/>
        <v>0.8785000053630555</v>
      </c>
      <c r="B8788" s="2">
        <f t="shared" si="1233"/>
        <v>87.850000000008038</v>
      </c>
      <c r="C8788" s="428">
        <f t="shared" si="1239"/>
        <v>87.85</v>
      </c>
      <c r="D8788" s="425">
        <f t="shared" si="1234"/>
        <v>0.87850000536297512</v>
      </c>
      <c r="E8788" s="433">
        <f t="shared" si="1240"/>
        <v>87.85</v>
      </c>
      <c r="F8788" s="430">
        <f t="shared" si="1235"/>
        <v>0.88010851171091486</v>
      </c>
      <c r="G8788" s="439">
        <f t="shared" si="1241"/>
        <v>87.85</v>
      </c>
      <c r="H8788" s="435">
        <f t="shared" si="1236"/>
        <v>0.88010851171091486</v>
      </c>
      <c r="I8788" s="577">
        <f t="shared" si="1241"/>
        <v>87.85</v>
      </c>
      <c r="J8788" s="573">
        <f t="shared" si="1237"/>
        <v>1.2259031613687685</v>
      </c>
    </row>
    <row r="8789" spans="1:10" x14ac:dyDescent="0.25">
      <c r="A8789">
        <f t="shared" si="1238"/>
        <v>0.87860000535510729</v>
      </c>
      <c r="B8789" s="2">
        <f t="shared" si="1233"/>
        <v>87.860000000008043</v>
      </c>
      <c r="C8789" s="428">
        <f t="shared" si="1239"/>
        <v>87.86</v>
      </c>
      <c r="D8789" s="425">
        <f t="shared" si="1234"/>
        <v>0.87860000535502691</v>
      </c>
      <c r="E8789" s="433">
        <f t="shared" si="1240"/>
        <v>87.86</v>
      </c>
      <c r="F8789" s="430">
        <f t="shared" si="1235"/>
        <v>0.88020783712041117</v>
      </c>
      <c r="G8789" s="439">
        <f t="shared" si="1241"/>
        <v>87.86</v>
      </c>
      <c r="H8789" s="435">
        <f t="shared" si="1236"/>
        <v>0.88020783712041117</v>
      </c>
      <c r="I8789" s="577">
        <f t="shared" si="1241"/>
        <v>87.86</v>
      </c>
      <c r="J8789" s="573">
        <f t="shared" si="1237"/>
        <v>1.2259910928923783</v>
      </c>
    </row>
    <row r="8790" spans="1:10" x14ac:dyDescent="0.25">
      <c r="A8790">
        <f t="shared" si="1238"/>
        <v>0.87870000534717141</v>
      </c>
      <c r="B8790" s="2">
        <f t="shared" si="1233"/>
        <v>87.870000000008048</v>
      </c>
      <c r="C8790" s="428">
        <f t="shared" si="1239"/>
        <v>87.87</v>
      </c>
      <c r="D8790" s="425">
        <f t="shared" si="1234"/>
        <v>0.87870000534709103</v>
      </c>
      <c r="E8790" s="433">
        <f t="shared" si="1240"/>
        <v>87.87</v>
      </c>
      <c r="F8790" s="430">
        <f t="shared" si="1235"/>
        <v>0.88030716283846078</v>
      </c>
      <c r="G8790" s="439">
        <f t="shared" si="1241"/>
        <v>87.87</v>
      </c>
      <c r="H8790" s="435">
        <f t="shared" si="1236"/>
        <v>0.88030716283846078</v>
      </c>
      <c r="I8790" s="577">
        <f t="shared" si="1241"/>
        <v>87.87</v>
      </c>
      <c r="J8790" s="573">
        <f t="shared" si="1237"/>
        <v>1.2260790252544551</v>
      </c>
    </row>
    <row r="8791" spans="1:10" x14ac:dyDescent="0.25">
      <c r="A8791">
        <f t="shared" si="1238"/>
        <v>0.87880000533924751</v>
      </c>
      <c r="B8791" s="2">
        <f t="shared" si="1233"/>
        <v>87.880000000008053</v>
      </c>
      <c r="C8791" s="428">
        <f t="shared" si="1239"/>
        <v>87.88</v>
      </c>
      <c r="D8791" s="425">
        <f t="shared" si="1234"/>
        <v>0.87880000533916691</v>
      </c>
      <c r="E8791" s="433">
        <f t="shared" si="1240"/>
        <v>87.88</v>
      </c>
      <c r="F8791" s="430">
        <f t="shared" si="1235"/>
        <v>0.88040648886491202</v>
      </c>
      <c r="G8791" s="439">
        <f t="shared" si="1241"/>
        <v>87.88</v>
      </c>
      <c r="H8791" s="435">
        <f t="shared" si="1236"/>
        <v>0.88040648886491202</v>
      </c>
      <c r="I8791" s="577">
        <f t="shared" si="1241"/>
        <v>87.88</v>
      </c>
      <c r="J8791" s="573">
        <f t="shared" si="1237"/>
        <v>1.2261669584549117</v>
      </c>
    </row>
    <row r="8792" spans="1:10" x14ac:dyDescent="0.25">
      <c r="A8792">
        <f t="shared" si="1238"/>
        <v>0.87890000533133583</v>
      </c>
      <c r="B8792" s="2">
        <f t="shared" si="1233"/>
        <v>87.890000000008058</v>
      </c>
      <c r="C8792" s="428">
        <f t="shared" si="1239"/>
        <v>87.89</v>
      </c>
      <c r="D8792" s="425">
        <f t="shared" si="1234"/>
        <v>0.87890000533125523</v>
      </c>
      <c r="E8792" s="433">
        <f t="shared" si="1240"/>
        <v>87.89</v>
      </c>
      <c r="F8792" s="430">
        <f t="shared" si="1235"/>
        <v>0.88050581519961357</v>
      </c>
      <c r="G8792" s="439">
        <f t="shared" si="1241"/>
        <v>87.89</v>
      </c>
      <c r="H8792" s="435">
        <f t="shared" si="1236"/>
        <v>0.88050581519961357</v>
      </c>
      <c r="I8792" s="577">
        <f t="shared" si="1241"/>
        <v>87.89</v>
      </c>
      <c r="J8792" s="573">
        <f t="shared" si="1237"/>
        <v>1.2262548924936607</v>
      </c>
    </row>
    <row r="8793" spans="1:10" x14ac:dyDescent="0.25">
      <c r="A8793">
        <f t="shared" si="1238"/>
        <v>0.87900000532343625</v>
      </c>
      <c r="B8793" s="2">
        <f t="shared" si="1233"/>
        <v>87.900000000008063</v>
      </c>
      <c r="C8793" s="428">
        <f t="shared" si="1239"/>
        <v>87.9</v>
      </c>
      <c r="D8793" s="425">
        <f t="shared" si="1234"/>
        <v>0.87900000532335554</v>
      </c>
      <c r="E8793" s="433">
        <f t="shared" si="1240"/>
        <v>87.9</v>
      </c>
      <c r="F8793" s="430">
        <f t="shared" si="1235"/>
        <v>0.8806051418424139</v>
      </c>
      <c r="G8793" s="439">
        <f t="shared" si="1241"/>
        <v>87.9</v>
      </c>
      <c r="H8793" s="435">
        <f t="shared" si="1236"/>
        <v>0.8806051418424139</v>
      </c>
      <c r="I8793" s="577">
        <f t="shared" si="1241"/>
        <v>87.9</v>
      </c>
      <c r="J8793" s="573">
        <f t="shared" si="1237"/>
        <v>1.2263428273706147</v>
      </c>
    </row>
    <row r="8794" spans="1:10" x14ac:dyDescent="0.25">
      <c r="A8794">
        <f t="shared" si="1238"/>
        <v>0.87910000531554866</v>
      </c>
      <c r="B8794" s="2">
        <f t="shared" si="1233"/>
        <v>87.910000000008068</v>
      </c>
      <c r="C8794" s="428">
        <f t="shared" si="1239"/>
        <v>87.91</v>
      </c>
      <c r="D8794" s="425">
        <f t="shared" si="1234"/>
        <v>0.87910000531546795</v>
      </c>
      <c r="E8794" s="433">
        <f t="shared" si="1240"/>
        <v>87.91</v>
      </c>
      <c r="F8794" s="430">
        <f t="shared" si="1235"/>
        <v>0.88070446879316167</v>
      </c>
      <c r="G8794" s="439">
        <f t="shared" si="1241"/>
        <v>87.91</v>
      </c>
      <c r="H8794" s="435">
        <f t="shared" si="1236"/>
        <v>0.88070446879316167</v>
      </c>
      <c r="I8794" s="577">
        <f t="shared" si="1241"/>
        <v>87.91</v>
      </c>
      <c r="J8794" s="573">
        <f t="shared" si="1237"/>
        <v>1.2264307630856863</v>
      </c>
    </row>
    <row r="8795" spans="1:10" x14ac:dyDescent="0.25">
      <c r="A8795">
        <f t="shared" si="1238"/>
        <v>0.87920000530767317</v>
      </c>
      <c r="B8795" s="2">
        <f t="shared" si="1233"/>
        <v>87.920000000008073</v>
      </c>
      <c r="C8795" s="428">
        <f t="shared" si="1239"/>
        <v>87.92</v>
      </c>
      <c r="D8795" s="425">
        <f t="shared" si="1234"/>
        <v>0.87920000530759257</v>
      </c>
      <c r="E8795" s="433">
        <f t="shared" si="1240"/>
        <v>87.92</v>
      </c>
      <c r="F8795" s="430">
        <f t="shared" si="1235"/>
        <v>0.88080379605170556</v>
      </c>
      <c r="G8795" s="439">
        <f t="shared" si="1241"/>
        <v>87.92</v>
      </c>
      <c r="H8795" s="435">
        <f t="shared" si="1236"/>
        <v>0.88080379605170556</v>
      </c>
      <c r="I8795" s="577">
        <f t="shared" si="1241"/>
        <v>87.92</v>
      </c>
      <c r="J8795" s="573">
        <f t="shared" si="1237"/>
        <v>1.2265186996387885</v>
      </c>
    </row>
    <row r="8796" spans="1:10" x14ac:dyDescent="0.25">
      <c r="A8796">
        <f t="shared" si="1238"/>
        <v>0.87930000529980978</v>
      </c>
      <c r="B8796" s="2">
        <f t="shared" si="1233"/>
        <v>87.930000000008079</v>
      </c>
      <c r="C8796" s="428">
        <f t="shared" si="1239"/>
        <v>87.93</v>
      </c>
      <c r="D8796" s="425">
        <f t="shared" si="1234"/>
        <v>0.87930000529972896</v>
      </c>
      <c r="E8796" s="433">
        <f t="shared" si="1240"/>
        <v>87.93</v>
      </c>
      <c r="F8796" s="430">
        <f t="shared" si="1235"/>
        <v>0.88090312361789469</v>
      </c>
      <c r="G8796" s="439">
        <f t="shared" si="1241"/>
        <v>87.93</v>
      </c>
      <c r="H8796" s="435">
        <f t="shared" si="1236"/>
        <v>0.88090312361789469</v>
      </c>
      <c r="I8796" s="577">
        <f t="shared" si="1241"/>
        <v>87.93</v>
      </c>
      <c r="J8796" s="573">
        <f t="shared" si="1237"/>
        <v>1.2266066370298336</v>
      </c>
    </row>
    <row r="8797" spans="1:10" x14ac:dyDescent="0.25">
      <c r="A8797">
        <f t="shared" si="1238"/>
        <v>0.8794000052919585</v>
      </c>
      <c r="B8797" s="2">
        <f t="shared" si="1233"/>
        <v>87.940000000008084</v>
      </c>
      <c r="C8797" s="428">
        <f t="shared" si="1239"/>
        <v>87.94</v>
      </c>
      <c r="D8797" s="425">
        <f t="shared" si="1234"/>
        <v>0.87940000529187756</v>
      </c>
      <c r="E8797" s="433">
        <f t="shared" si="1240"/>
        <v>87.94</v>
      </c>
      <c r="F8797" s="430">
        <f t="shared" si="1235"/>
        <v>0.88100245149157719</v>
      </c>
      <c r="G8797" s="439">
        <f t="shared" si="1241"/>
        <v>87.94</v>
      </c>
      <c r="H8797" s="435">
        <f t="shared" si="1236"/>
        <v>0.88100245149157719</v>
      </c>
      <c r="I8797" s="577">
        <f t="shared" si="1241"/>
        <v>87.94</v>
      </c>
      <c r="J8797" s="573">
        <f t="shared" si="1237"/>
        <v>1.2266945752587344</v>
      </c>
    </row>
    <row r="8798" spans="1:10" x14ac:dyDescent="0.25">
      <c r="A8798">
        <f t="shared" si="1238"/>
        <v>0.87950000528411898</v>
      </c>
      <c r="B8798" s="2">
        <f t="shared" si="1233"/>
        <v>87.950000000008089</v>
      </c>
      <c r="C8798" s="428">
        <f t="shared" si="1239"/>
        <v>87.95</v>
      </c>
      <c r="D8798" s="425">
        <f t="shared" si="1234"/>
        <v>0.87950000528403827</v>
      </c>
      <c r="E8798" s="433">
        <f t="shared" si="1240"/>
        <v>87.95</v>
      </c>
      <c r="F8798" s="430">
        <f t="shared" si="1235"/>
        <v>0.8811017796726025</v>
      </c>
      <c r="G8798" s="439">
        <f t="shared" si="1241"/>
        <v>87.95</v>
      </c>
      <c r="H8798" s="435">
        <f t="shared" si="1236"/>
        <v>0.8811017796726025</v>
      </c>
      <c r="I8798" s="577">
        <f t="shared" si="1241"/>
        <v>87.95</v>
      </c>
      <c r="J8798" s="573">
        <f t="shared" si="1237"/>
        <v>1.2267825143254039</v>
      </c>
    </row>
    <row r="8799" spans="1:10" x14ac:dyDescent="0.25">
      <c r="A8799">
        <f t="shared" si="1238"/>
        <v>0.87960000527629179</v>
      </c>
      <c r="B8799" s="2">
        <f t="shared" si="1233"/>
        <v>87.960000000008094</v>
      </c>
      <c r="C8799" s="428">
        <f t="shared" si="1239"/>
        <v>87.96</v>
      </c>
      <c r="D8799" s="425">
        <f t="shared" si="1234"/>
        <v>0.87960000527621052</v>
      </c>
      <c r="E8799" s="433">
        <f t="shared" si="1240"/>
        <v>87.96</v>
      </c>
      <c r="F8799" s="430">
        <f t="shared" si="1235"/>
        <v>0.88120110816081965</v>
      </c>
      <c r="G8799" s="439">
        <f t="shared" si="1241"/>
        <v>87.96</v>
      </c>
      <c r="H8799" s="435">
        <f t="shared" si="1236"/>
        <v>0.88120110816081965</v>
      </c>
      <c r="I8799" s="577">
        <f t="shared" si="1241"/>
        <v>87.96</v>
      </c>
      <c r="J8799" s="573">
        <f t="shared" si="1237"/>
        <v>1.2268704542297542</v>
      </c>
    </row>
    <row r="8800" spans="1:10" x14ac:dyDescent="0.25">
      <c r="A8800">
        <f t="shared" si="1238"/>
        <v>0.87970000526847636</v>
      </c>
      <c r="B8800" s="2">
        <f t="shared" ref="B8800:B8863" si="1242">B8799+0.01</f>
        <v>87.970000000008099</v>
      </c>
      <c r="C8800" s="428">
        <f t="shared" si="1239"/>
        <v>87.97</v>
      </c>
      <c r="D8800" s="425">
        <f t="shared" si="1234"/>
        <v>0.87970000526839531</v>
      </c>
      <c r="E8800" s="433">
        <f t="shared" si="1240"/>
        <v>87.97</v>
      </c>
      <c r="F8800" s="430">
        <f t="shared" si="1235"/>
        <v>0.88130043695607763</v>
      </c>
      <c r="G8800" s="439">
        <f t="shared" si="1241"/>
        <v>87.97</v>
      </c>
      <c r="H8800" s="435">
        <f t="shared" si="1236"/>
        <v>0.88130043695607763</v>
      </c>
      <c r="I8800" s="577">
        <f t="shared" si="1241"/>
        <v>87.97</v>
      </c>
      <c r="J8800" s="573">
        <f t="shared" si="1237"/>
        <v>1.2269583949716985</v>
      </c>
    </row>
    <row r="8801" spans="1:10" x14ac:dyDescent="0.25">
      <c r="A8801">
        <f t="shared" si="1238"/>
        <v>0.87980000526067281</v>
      </c>
      <c r="B8801" s="2">
        <f t="shared" si="1242"/>
        <v>87.980000000008104</v>
      </c>
      <c r="C8801" s="428">
        <f t="shared" si="1239"/>
        <v>87.98</v>
      </c>
      <c r="D8801" s="425">
        <f t="shared" si="1234"/>
        <v>0.87980000526059166</v>
      </c>
      <c r="E8801" s="433">
        <f t="shared" si="1240"/>
        <v>87.98</v>
      </c>
      <c r="F8801" s="430">
        <f t="shared" si="1235"/>
        <v>0.88139976605822579</v>
      </c>
      <c r="G8801" s="439">
        <f t="shared" si="1241"/>
        <v>87.98</v>
      </c>
      <c r="H8801" s="435">
        <f t="shared" si="1236"/>
        <v>0.88139976605822579</v>
      </c>
      <c r="I8801" s="577">
        <f t="shared" si="1241"/>
        <v>87.98</v>
      </c>
      <c r="J8801" s="573">
        <f t="shared" si="1237"/>
        <v>1.2270463365511495</v>
      </c>
    </row>
    <row r="8802" spans="1:10" x14ac:dyDescent="0.25">
      <c r="A8802">
        <f t="shared" si="1238"/>
        <v>0.87990000525288126</v>
      </c>
      <c r="B8802" s="2">
        <f t="shared" si="1242"/>
        <v>87.990000000008109</v>
      </c>
      <c r="C8802" s="428">
        <f t="shared" si="1239"/>
        <v>87.99</v>
      </c>
      <c r="D8802" s="425">
        <f t="shared" si="1234"/>
        <v>0.87990000525280032</v>
      </c>
      <c r="E8802" s="433">
        <f t="shared" si="1240"/>
        <v>87.99</v>
      </c>
      <c r="F8802" s="430">
        <f t="shared" si="1235"/>
        <v>0.88149909546711303</v>
      </c>
      <c r="G8802" s="439">
        <f t="shared" si="1241"/>
        <v>87.99</v>
      </c>
      <c r="H8802" s="435">
        <f t="shared" si="1236"/>
        <v>0.88149909546711303</v>
      </c>
      <c r="I8802" s="577">
        <f t="shared" si="1241"/>
        <v>87.99</v>
      </c>
      <c r="J8802" s="573">
        <f t="shared" si="1237"/>
        <v>1.2271342789680197</v>
      </c>
    </row>
    <row r="8803" spans="1:10" x14ac:dyDescent="0.25">
      <c r="A8803">
        <f t="shared" si="1238"/>
        <v>0.88000000524510169</v>
      </c>
      <c r="B8803" s="2">
        <f t="shared" si="1242"/>
        <v>88.000000000008114</v>
      </c>
      <c r="C8803" s="428">
        <f t="shared" si="1239"/>
        <v>88</v>
      </c>
      <c r="D8803" s="425">
        <f t="shared" si="1234"/>
        <v>0.88000000524502064</v>
      </c>
      <c r="E8803" s="433">
        <f t="shared" si="1240"/>
        <v>88</v>
      </c>
      <c r="F8803" s="430">
        <f t="shared" si="1235"/>
        <v>0.88159842518258902</v>
      </c>
      <c r="G8803" s="439">
        <f t="shared" si="1241"/>
        <v>88</v>
      </c>
      <c r="H8803" s="435">
        <f t="shared" si="1236"/>
        <v>0.88159842518258902</v>
      </c>
      <c r="I8803" s="577">
        <f t="shared" si="1241"/>
        <v>88</v>
      </c>
      <c r="J8803" s="573">
        <f t="shared" si="1237"/>
        <v>1.2272222222222224</v>
      </c>
    </row>
    <row r="8804" spans="1:10" x14ac:dyDescent="0.25">
      <c r="A8804">
        <f t="shared" si="1238"/>
        <v>0.88010000523733412</v>
      </c>
      <c r="B8804" s="2">
        <f t="shared" si="1242"/>
        <v>88.01000000000812</v>
      </c>
      <c r="C8804" s="428">
        <f t="shared" si="1239"/>
        <v>88.01</v>
      </c>
      <c r="D8804" s="425">
        <f t="shared" si="1234"/>
        <v>0.88010000523725296</v>
      </c>
      <c r="E8804" s="433">
        <f t="shared" si="1240"/>
        <v>88.01</v>
      </c>
      <c r="F8804" s="430">
        <f t="shared" si="1235"/>
        <v>0.88169775520450322</v>
      </c>
      <c r="G8804" s="439">
        <f t="shared" si="1241"/>
        <v>88.01</v>
      </c>
      <c r="H8804" s="435">
        <f t="shared" si="1236"/>
        <v>0.88169775520450322</v>
      </c>
      <c r="I8804" s="577">
        <f t="shared" si="1241"/>
        <v>88.01</v>
      </c>
      <c r="J8804" s="573">
        <f t="shared" si="1237"/>
        <v>1.2273101663136696</v>
      </c>
    </row>
    <row r="8805" spans="1:10" x14ac:dyDescent="0.25">
      <c r="A8805">
        <f t="shared" si="1238"/>
        <v>0.88020000522957831</v>
      </c>
      <c r="B8805" s="2">
        <f t="shared" si="1242"/>
        <v>88.020000000008125</v>
      </c>
      <c r="C8805" s="428">
        <f t="shared" si="1239"/>
        <v>88.02</v>
      </c>
      <c r="D8805" s="425">
        <f t="shared" si="1234"/>
        <v>0.88020000522949693</v>
      </c>
      <c r="E8805" s="433">
        <f t="shared" si="1240"/>
        <v>88.02</v>
      </c>
      <c r="F8805" s="430">
        <f t="shared" si="1235"/>
        <v>0.88179708553270475</v>
      </c>
      <c r="G8805" s="439">
        <f t="shared" si="1241"/>
        <v>88.02</v>
      </c>
      <c r="H8805" s="435">
        <f t="shared" si="1236"/>
        <v>0.88179708553270475</v>
      </c>
      <c r="I8805" s="577">
        <f t="shared" si="1241"/>
        <v>88.02</v>
      </c>
      <c r="J8805" s="573">
        <f t="shared" si="1237"/>
        <v>1.2273981112422749</v>
      </c>
    </row>
    <row r="8806" spans="1:10" x14ac:dyDescent="0.25">
      <c r="A8806">
        <f t="shared" si="1238"/>
        <v>0.88030000522183416</v>
      </c>
      <c r="B8806" s="2">
        <f t="shared" si="1242"/>
        <v>88.03000000000813</v>
      </c>
      <c r="C8806" s="428">
        <f t="shared" si="1239"/>
        <v>88.03</v>
      </c>
      <c r="D8806" s="425">
        <f t="shared" si="1234"/>
        <v>0.880300005221753</v>
      </c>
      <c r="E8806" s="433">
        <f t="shared" si="1240"/>
        <v>88.03</v>
      </c>
      <c r="F8806" s="430">
        <f t="shared" si="1235"/>
        <v>0.88189641616704362</v>
      </c>
      <c r="G8806" s="439">
        <f t="shared" si="1241"/>
        <v>88.03</v>
      </c>
      <c r="H8806" s="435">
        <f t="shared" si="1236"/>
        <v>0.88189641616704362</v>
      </c>
      <c r="I8806" s="577">
        <f t="shared" si="1241"/>
        <v>88.03</v>
      </c>
      <c r="J8806" s="573">
        <f t="shared" si="1237"/>
        <v>1.2274860570079507</v>
      </c>
    </row>
    <row r="8807" spans="1:10" x14ac:dyDescent="0.25">
      <c r="A8807">
        <f t="shared" si="1238"/>
        <v>0.88040000521410211</v>
      </c>
      <c r="B8807" s="2">
        <f t="shared" si="1242"/>
        <v>88.040000000008135</v>
      </c>
      <c r="C8807" s="428">
        <f t="shared" si="1239"/>
        <v>88.04</v>
      </c>
      <c r="D8807" s="425">
        <f t="shared" si="1234"/>
        <v>0.88040000521402084</v>
      </c>
      <c r="E8807" s="433">
        <f t="shared" si="1240"/>
        <v>88.04</v>
      </c>
      <c r="F8807" s="430">
        <f t="shared" si="1235"/>
        <v>0.88199574710736905</v>
      </c>
      <c r="G8807" s="439">
        <f t="shared" si="1241"/>
        <v>88.04</v>
      </c>
      <c r="H8807" s="435">
        <f t="shared" si="1236"/>
        <v>0.88199574710736905</v>
      </c>
      <c r="I8807" s="577">
        <f t="shared" si="1241"/>
        <v>88.04</v>
      </c>
      <c r="J8807" s="573">
        <f t="shared" si="1237"/>
        <v>1.2275740036106098</v>
      </c>
    </row>
    <row r="8808" spans="1:10" x14ac:dyDescent="0.25">
      <c r="A8808">
        <f t="shared" si="1238"/>
        <v>0.88050000520638183</v>
      </c>
      <c r="B8808" s="2">
        <f t="shared" si="1242"/>
        <v>88.05000000000814</v>
      </c>
      <c r="C8808" s="428">
        <f t="shared" si="1239"/>
        <v>88.05</v>
      </c>
      <c r="D8808" s="425">
        <f t="shared" si="1234"/>
        <v>0.88050000520630056</v>
      </c>
      <c r="E8808" s="433">
        <f t="shared" si="1240"/>
        <v>88.05</v>
      </c>
      <c r="F8808" s="430">
        <f t="shared" si="1235"/>
        <v>0.88209507835353107</v>
      </c>
      <c r="G8808" s="439">
        <f t="shared" si="1241"/>
        <v>88.05</v>
      </c>
      <c r="H8808" s="435">
        <f t="shared" si="1236"/>
        <v>0.88209507835353107</v>
      </c>
      <c r="I8808" s="577">
        <f t="shared" si="1241"/>
        <v>88.05</v>
      </c>
      <c r="J8808" s="573">
        <f t="shared" si="1237"/>
        <v>1.2276619510501647</v>
      </c>
    </row>
    <row r="8809" spans="1:10" x14ac:dyDescent="0.25">
      <c r="A8809">
        <f t="shared" si="1238"/>
        <v>0.88060000519867332</v>
      </c>
      <c r="B8809" s="2">
        <f t="shared" si="1242"/>
        <v>88.060000000008145</v>
      </c>
      <c r="C8809" s="428">
        <f t="shared" si="1239"/>
        <v>88.06</v>
      </c>
      <c r="D8809" s="425">
        <f t="shared" si="1234"/>
        <v>0.88060000519859194</v>
      </c>
      <c r="E8809" s="433">
        <f t="shared" si="1240"/>
        <v>88.06</v>
      </c>
      <c r="F8809" s="430">
        <f t="shared" si="1235"/>
        <v>0.88219440990537956</v>
      </c>
      <c r="G8809" s="439">
        <f t="shared" si="1241"/>
        <v>88.06</v>
      </c>
      <c r="H8809" s="435">
        <f t="shared" si="1236"/>
        <v>0.88219440990537956</v>
      </c>
      <c r="I8809" s="577">
        <f t="shared" si="1241"/>
        <v>88.06</v>
      </c>
      <c r="J8809" s="573">
        <f t="shared" si="1237"/>
        <v>1.2277498993265292</v>
      </c>
    </row>
    <row r="8810" spans="1:10" x14ac:dyDescent="0.25">
      <c r="A8810">
        <f t="shared" si="1238"/>
        <v>0.88070000519097669</v>
      </c>
      <c r="B8810" s="2">
        <f t="shared" si="1242"/>
        <v>88.07000000000815</v>
      </c>
      <c r="C8810" s="428">
        <f t="shared" si="1239"/>
        <v>88.07</v>
      </c>
      <c r="D8810" s="425">
        <f t="shared" si="1234"/>
        <v>0.8807000051908952</v>
      </c>
      <c r="E8810" s="433">
        <f t="shared" si="1240"/>
        <v>88.07</v>
      </c>
      <c r="F8810" s="430">
        <f t="shared" si="1235"/>
        <v>0.88229374176276398</v>
      </c>
      <c r="G8810" s="439">
        <f t="shared" si="1241"/>
        <v>88.07</v>
      </c>
      <c r="H8810" s="435">
        <f t="shared" si="1236"/>
        <v>0.88229374176276398</v>
      </c>
      <c r="I8810" s="577">
        <f t="shared" si="1241"/>
        <v>88.07</v>
      </c>
      <c r="J8810" s="573">
        <f t="shared" si="1237"/>
        <v>1.2278378484396151</v>
      </c>
    </row>
    <row r="8811" spans="1:10" x14ac:dyDescent="0.25">
      <c r="A8811">
        <f t="shared" si="1238"/>
        <v>0.88080000518329171</v>
      </c>
      <c r="B8811" s="2">
        <f t="shared" si="1242"/>
        <v>88.080000000008155</v>
      </c>
      <c r="C8811" s="428">
        <f t="shared" si="1239"/>
        <v>88.08</v>
      </c>
      <c r="D8811" s="425">
        <f t="shared" si="1234"/>
        <v>0.88080000518321033</v>
      </c>
      <c r="E8811" s="433">
        <f t="shared" si="1240"/>
        <v>88.08</v>
      </c>
      <c r="F8811" s="430">
        <f t="shared" si="1235"/>
        <v>0.88239307392553479</v>
      </c>
      <c r="G8811" s="439">
        <f t="shared" si="1241"/>
        <v>88.08</v>
      </c>
      <c r="H8811" s="435">
        <f t="shared" si="1236"/>
        <v>0.88239307392553479</v>
      </c>
      <c r="I8811" s="577">
        <f t="shared" si="1241"/>
        <v>88.08</v>
      </c>
      <c r="J8811" s="573">
        <f t="shared" si="1237"/>
        <v>1.2279257983893364</v>
      </c>
    </row>
    <row r="8812" spans="1:10" x14ac:dyDescent="0.25">
      <c r="A8812">
        <f t="shared" si="1238"/>
        <v>0.88090000517561851</v>
      </c>
      <c r="B8812" s="2">
        <f t="shared" si="1242"/>
        <v>88.09000000000816</v>
      </c>
      <c r="C8812" s="428">
        <f t="shared" si="1239"/>
        <v>88.09</v>
      </c>
      <c r="D8812" s="425">
        <f t="shared" si="1234"/>
        <v>0.88090000517553713</v>
      </c>
      <c r="E8812" s="433">
        <f t="shared" si="1240"/>
        <v>88.09</v>
      </c>
      <c r="F8812" s="430">
        <f t="shared" si="1235"/>
        <v>0.88249240639354187</v>
      </c>
      <c r="G8812" s="439">
        <f t="shared" si="1241"/>
        <v>88.09</v>
      </c>
      <c r="H8812" s="435">
        <f t="shared" si="1236"/>
        <v>0.88249240639354187</v>
      </c>
      <c r="I8812" s="577">
        <f t="shared" si="1241"/>
        <v>88.09</v>
      </c>
      <c r="J8812" s="573">
        <f t="shared" si="1237"/>
        <v>1.2280137491756049</v>
      </c>
    </row>
    <row r="8813" spans="1:10" x14ac:dyDescent="0.25">
      <c r="A8813">
        <f t="shared" si="1238"/>
        <v>0.88100000516795718</v>
      </c>
      <c r="B8813" s="2">
        <f t="shared" si="1242"/>
        <v>88.100000000008166</v>
      </c>
      <c r="C8813" s="428">
        <f t="shared" si="1239"/>
        <v>88.1</v>
      </c>
      <c r="D8813" s="425">
        <f t="shared" si="1234"/>
        <v>0.88100000516787547</v>
      </c>
      <c r="E8813" s="433">
        <f t="shared" si="1240"/>
        <v>88.1</v>
      </c>
      <c r="F8813" s="430">
        <f t="shared" si="1235"/>
        <v>0.88259173916663503</v>
      </c>
      <c r="G8813" s="439">
        <f t="shared" si="1241"/>
        <v>88.1</v>
      </c>
      <c r="H8813" s="435">
        <f t="shared" si="1236"/>
        <v>0.88259173916663503</v>
      </c>
      <c r="I8813" s="577">
        <f t="shared" si="1241"/>
        <v>88.1</v>
      </c>
      <c r="J8813" s="573">
        <f t="shared" si="1237"/>
        <v>1.2281017007983339</v>
      </c>
    </row>
    <row r="8814" spans="1:10" x14ac:dyDescent="0.25">
      <c r="A8814">
        <f t="shared" si="1238"/>
        <v>0.8811000051603074</v>
      </c>
      <c r="B8814" s="2">
        <f t="shared" si="1242"/>
        <v>88.110000000008171</v>
      </c>
      <c r="C8814" s="428">
        <f t="shared" si="1239"/>
        <v>88.11</v>
      </c>
      <c r="D8814" s="425">
        <f t="shared" si="1234"/>
        <v>0.88110000516022569</v>
      </c>
      <c r="E8814" s="433">
        <f t="shared" si="1240"/>
        <v>88.11</v>
      </c>
      <c r="F8814" s="430">
        <f t="shared" si="1235"/>
        <v>0.88269107224466492</v>
      </c>
      <c r="G8814" s="439">
        <f t="shared" si="1241"/>
        <v>88.11</v>
      </c>
      <c r="H8814" s="435">
        <f t="shared" si="1236"/>
        <v>0.88269107224466492</v>
      </c>
      <c r="I8814" s="577">
        <f t="shared" si="1241"/>
        <v>88.11</v>
      </c>
      <c r="J8814" s="573">
        <f t="shared" si="1237"/>
        <v>1.2281896532574363</v>
      </c>
    </row>
    <row r="8815" spans="1:10" x14ac:dyDescent="0.25">
      <c r="A8815">
        <f t="shared" si="1238"/>
        <v>0.88120000515266939</v>
      </c>
      <c r="B8815" s="2">
        <f t="shared" si="1242"/>
        <v>88.120000000008176</v>
      </c>
      <c r="C8815" s="428">
        <f t="shared" si="1239"/>
        <v>88.12</v>
      </c>
      <c r="D8815" s="425">
        <f t="shared" si="1234"/>
        <v>0.88120000515258767</v>
      </c>
      <c r="E8815" s="433">
        <f t="shared" si="1240"/>
        <v>88.12</v>
      </c>
      <c r="F8815" s="430">
        <f t="shared" si="1235"/>
        <v>0.88279040562748157</v>
      </c>
      <c r="G8815" s="439">
        <f t="shared" si="1241"/>
        <v>88.12</v>
      </c>
      <c r="H8815" s="435">
        <f t="shared" si="1236"/>
        <v>0.88279040562748157</v>
      </c>
      <c r="I8815" s="577">
        <f t="shared" si="1241"/>
        <v>88.12</v>
      </c>
      <c r="J8815" s="573">
        <f t="shared" si="1237"/>
        <v>1.2282776065528251</v>
      </c>
    </row>
    <row r="8816" spans="1:10" x14ac:dyDescent="0.25">
      <c r="A8816">
        <f t="shared" si="1238"/>
        <v>0.88130000514504303</v>
      </c>
      <c r="B8816" s="2">
        <f t="shared" si="1242"/>
        <v>88.130000000008181</v>
      </c>
      <c r="C8816" s="428">
        <f t="shared" si="1239"/>
        <v>88.13</v>
      </c>
      <c r="D8816" s="425">
        <f t="shared" si="1234"/>
        <v>0.88130000514496121</v>
      </c>
      <c r="E8816" s="433">
        <f t="shared" si="1240"/>
        <v>88.13</v>
      </c>
      <c r="F8816" s="430">
        <f t="shared" si="1235"/>
        <v>0.8828897393149352</v>
      </c>
      <c r="G8816" s="439">
        <f t="shared" si="1241"/>
        <v>88.13</v>
      </c>
      <c r="H8816" s="435">
        <f t="shared" si="1236"/>
        <v>0.8828897393149352</v>
      </c>
      <c r="I8816" s="577">
        <f t="shared" si="1241"/>
        <v>88.13</v>
      </c>
      <c r="J8816" s="573">
        <f t="shared" si="1237"/>
        <v>1.2283655606844133</v>
      </c>
    </row>
    <row r="8817" spans="1:10" x14ac:dyDescent="0.25">
      <c r="A8817">
        <f t="shared" si="1238"/>
        <v>0.88140000513742822</v>
      </c>
      <c r="B8817" s="2">
        <f t="shared" si="1242"/>
        <v>88.140000000008186</v>
      </c>
      <c r="C8817" s="428">
        <f t="shared" si="1239"/>
        <v>88.14</v>
      </c>
      <c r="D8817" s="425">
        <f t="shared" si="1234"/>
        <v>0.88140000513734651</v>
      </c>
      <c r="E8817" s="433">
        <f t="shared" si="1240"/>
        <v>88.14</v>
      </c>
      <c r="F8817" s="430">
        <f t="shared" si="1235"/>
        <v>0.8829890733068767</v>
      </c>
      <c r="G8817" s="439">
        <f t="shared" si="1241"/>
        <v>88.14</v>
      </c>
      <c r="H8817" s="435">
        <f t="shared" si="1236"/>
        <v>0.8829890733068767</v>
      </c>
      <c r="I8817" s="577">
        <f t="shared" si="1241"/>
        <v>88.14</v>
      </c>
      <c r="J8817" s="573">
        <f t="shared" si="1237"/>
        <v>1.2284535156521137</v>
      </c>
    </row>
    <row r="8818" spans="1:10" x14ac:dyDescent="0.25">
      <c r="A8818">
        <f t="shared" si="1238"/>
        <v>0.88150000512982529</v>
      </c>
      <c r="B8818" s="2">
        <f t="shared" si="1242"/>
        <v>88.150000000008191</v>
      </c>
      <c r="C8818" s="428">
        <f t="shared" si="1239"/>
        <v>88.15</v>
      </c>
      <c r="D8818" s="425">
        <f t="shared" si="1234"/>
        <v>0.88150000512974347</v>
      </c>
      <c r="E8818" s="433">
        <f t="shared" si="1240"/>
        <v>88.15</v>
      </c>
      <c r="F8818" s="430">
        <f t="shared" si="1235"/>
        <v>0.8830884076031561</v>
      </c>
      <c r="G8818" s="439">
        <f t="shared" si="1241"/>
        <v>88.15</v>
      </c>
      <c r="H8818" s="435">
        <f t="shared" si="1236"/>
        <v>0.8830884076031561</v>
      </c>
      <c r="I8818" s="577">
        <f t="shared" si="1241"/>
        <v>88.15</v>
      </c>
      <c r="J8818" s="573">
        <f t="shared" si="1237"/>
        <v>1.2285414714558391</v>
      </c>
    </row>
    <row r="8819" spans="1:10" x14ac:dyDescent="0.25">
      <c r="A8819">
        <f t="shared" si="1238"/>
        <v>0.8816000051222338</v>
      </c>
      <c r="B8819" s="2">
        <f t="shared" si="1242"/>
        <v>88.160000000008196</v>
      </c>
      <c r="C8819" s="428">
        <f t="shared" si="1239"/>
        <v>88.16</v>
      </c>
      <c r="D8819" s="425">
        <f t="shared" si="1234"/>
        <v>0.88160000512215198</v>
      </c>
      <c r="E8819" s="433">
        <f t="shared" si="1240"/>
        <v>88.16</v>
      </c>
      <c r="F8819" s="430">
        <f t="shared" si="1235"/>
        <v>0.88318774220362406</v>
      </c>
      <c r="G8819" s="439">
        <f t="shared" si="1241"/>
        <v>88.16</v>
      </c>
      <c r="H8819" s="435">
        <f t="shared" si="1236"/>
        <v>0.88318774220362406</v>
      </c>
      <c r="I8819" s="577">
        <f t="shared" si="1241"/>
        <v>88.16</v>
      </c>
      <c r="J8819" s="573">
        <f t="shared" si="1237"/>
        <v>1.2286294280955026</v>
      </c>
    </row>
    <row r="8820" spans="1:10" x14ac:dyDescent="0.25">
      <c r="A8820">
        <f t="shared" si="1238"/>
        <v>0.88170000511465396</v>
      </c>
      <c r="B8820" s="2">
        <f t="shared" si="1242"/>
        <v>88.170000000008201</v>
      </c>
      <c r="C8820" s="428">
        <f t="shared" si="1239"/>
        <v>88.17</v>
      </c>
      <c r="D8820" s="425">
        <f t="shared" si="1234"/>
        <v>0.88170000511457192</v>
      </c>
      <c r="E8820" s="433">
        <f t="shared" si="1240"/>
        <v>88.17</v>
      </c>
      <c r="F8820" s="430">
        <f t="shared" si="1235"/>
        <v>0.8832870771081317</v>
      </c>
      <c r="G8820" s="439">
        <f t="shared" si="1241"/>
        <v>88.17</v>
      </c>
      <c r="H8820" s="435">
        <f t="shared" si="1236"/>
        <v>0.8832870771081317</v>
      </c>
      <c r="I8820" s="577">
        <f t="shared" si="1241"/>
        <v>88.17</v>
      </c>
      <c r="J8820" s="573">
        <f t="shared" si="1237"/>
        <v>1.2287173855710172</v>
      </c>
    </row>
    <row r="8821" spans="1:10" x14ac:dyDescent="0.25">
      <c r="A8821">
        <f t="shared" si="1238"/>
        <v>0.88180000510708589</v>
      </c>
      <c r="B8821" s="2">
        <f t="shared" si="1242"/>
        <v>88.180000000008206</v>
      </c>
      <c r="C8821" s="428">
        <f t="shared" si="1239"/>
        <v>88.18</v>
      </c>
      <c r="D8821" s="425">
        <f t="shared" si="1234"/>
        <v>0.88180000510700374</v>
      </c>
      <c r="E8821" s="433">
        <f t="shared" si="1240"/>
        <v>88.18</v>
      </c>
      <c r="F8821" s="430">
        <f t="shared" si="1235"/>
        <v>0.88338641231652926</v>
      </c>
      <c r="G8821" s="439">
        <f t="shared" si="1241"/>
        <v>88.18</v>
      </c>
      <c r="H8821" s="435">
        <f t="shared" si="1236"/>
        <v>0.88338641231652926</v>
      </c>
      <c r="I8821" s="577">
        <f t="shared" si="1241"/>
        <v>88.18</v>
      </c>
      <c r="J8821" s="573">
        <f t="shared" si="1237"/>
        <v>1.2288053438822959</v>
      </c>
    </row>
    <row r="8822" spans="1:10" x14ac:dyDescent="0.25">
      <c r="A8822">
        <f t="shared" si="1238"/>
        <v>0.88190000509952904</v>
      </c>
      <c r="B8822" s="2">
        <f t="shared" si="1242"/>
        <v>88.190000000008212</v>
      </c>
      <c r="C8822" s="428">
        <f t="shared" si="1239"/>
        <v>88.19</v>
      </c>
      <c r="D8822" s="425">
        <f t="shared" si="1234"/>
        <v>0.88190000509944699</v>
      </c>
      <c r="E8822" s="433">
        <f t="shared" si="1240"/>
        <v>88.19</v>
      </c>
      <c r="F8822" s="430">
        <f t="shared" si="1235"/>
        <v>0.88348574782866751</v>
      </c>
      <c r="G8822" s="439">
        <f t="shared" si="1241"/>
        <v>88.19</v>
      </c>
      <c r="H8822" s="435">
        <f t="shared" si="1236"/>
        <v>0.88348574782866751</v>
      </c>
      <c r="I8822" s="577">
        <f t="shared" si="1241"/>
        <v>88.19</v>
      </c>
      <c r="J8822" s="573">
        <f t="shared" si="1237"/>
        <v>1.2288933030292515</v>
      </c>
    </row>
    <row r="8823" spans="1:10" x14ac:dyDescent="0.25">
      <c r="A8823">
        <f t="shared" si="1238"/>
        <v>0.88200000509198395</v>
      </c>
      <c r="B8823" s="2">
        <f t="shared" si="1242"/>
        <v>88.200000000008217</v>
      </c>
      <c r="C8823" s="428">
        <f t="shared" si="1239"/>
        <v>88.2</v>
      </c>
      <c r="D8823" s="425">
        <f t="shared" si="1234"/>
        <v>0.8820000050919018</v>
      </c>
      <c r="E8823" s="433">
        <f t="shared" si="1240"/>
        <v>88.2</v>
      </c>
      <c r="F8823" s="430">
        <f t="shared" si="1235"/>
        <v>0.88358508364439781</v>
      </c>
      <c r="G8823" s="439">
        <f t="shared" si="1241"/>
        <v>88.2</v>
      </c>
      <c r="H8823" s="435">
        <f t="shared" si="1236"/>
        <v>0.88358508364439781</v>
      </c>
      <c r="I8823" s="577">
        <f t="shared" si="1241"/>
        <v>88.2</v>
      </c>
      <c r="J8823" s="573">
        <f t="shared" si="1237"/>
        <v>1.2289812630117973</v>
      </c>
    </row>
    <row r="8824" spans="1:10" x14ac:dyDescent="0.25">
      <c r="A8824">
        <f t="shared" si="1238"/>
        <v>0.88210000508445019</v>
      </c>
      <c r="B8824" s="2">
        <f t="shared" si="1242"/>
        <v>88.210000000008222</v>
      </c>
      <c r="C8824" s="428">
        <f t="shared" si="1239"/>
        <v>88.21</v>
      </c>
      <c r="D8824" s="425">
        <f t="shared" si="1234"/>
        <v>0.88210000508436792</v>
      </c>
      <c r="E8824" s="433">
        <f t="shared" si="1240"/>
        <v>88.21</v>
      </c>
      <c r="F8824" s="430">
        <f t="shared" si="1235"/>
        <v>0.88368441976357071</v>
      </c>
      <c r="G8824" s="439">
        <f t="shared" si="1241"/>
        <v>88.21</v>
      </c>
      <c r="H8824" s="435">
        <f t="shared" si="1236"/>
        <v>0.88368441976357071</v>
      </c>
      <c r="I8824" s="577">
        <f t="shared" si="1241"/>
        <v>88.21</v>
      </c>
      <c r="J8824" s="573">
        <f t="shared" si="1237"/>
        <v>1.2290692238298462</v>
      </c>
    </row>
    <row r="8825" spans="1:10" x14ac:dyDescent="0.25">
      <c r="A8825">
        <f t="shared" si="1238"/>
        <v>0.88220000507692831</v>
      </c>
      <c r="B8825" s="2">
        <f t="shared" si="1242"/>
        <v>88.220000000008227</v>
      </c>
      <c r="C8825" s="428">
        <f t="shared" si="1239"/>
        <v>88.22</v>
      </c>
      <c r="D8825" s="425">
        <f t="shared" si="1234"/>
        <v>0.88220000507684593</v>
      </c>
      <c r="E8825" s="433">
        <f t="shared" si="1240"/>
        <v>88.22</v>
      </c>
      <c r="F8825" s="430">
        <f t="shared" si="1235"/>
        <v>0.88378375618603755</v>
      </c>
      <c r="G8825" s="439">
        <f t="shared" si="1241"/>
        <v>88.22</v>
      </c>
      <c r="H8825" s="435">
        <f t="shared" si="1236"/>
        <v>0.88378375618603755</v>
      </c>
      <c r="I8825" s="577">
        <f t="shared" si="1241"/>
        <v>88.22</v>
      </c>
      <c r="J8825" s="573">
        <f t="shared" si="1237"/>
        <v>1.2291571854833114</v>
      </c>
    </row>
    <row r="8826" spans="1:10" x14ac:dyDescent="0.25">
      <c r="A8826">
        <f t="shared" si="1238"/>
        <v>0.88230000506941753</v>
      </c>
      <c r="B8826" s="2">
        <f t="shared" si="1242"/>
        <v>88.230000000008232</v>
      </c>
      <c r="C8826" s="428">
        <f t="shared" si="1239"/>
        <v>88.23</v>
      </c>
      <c r="D8826" s="425">
        <f t="shared" si="1234"/>
        <v>0.88230000506933526</v>
      </c>
      <c r="E8826" s="433">
        <f t="shared" si="1240"/>
        <v>88.23</v>
      </c>
      <c r="F8826" s="430">
        <f t="shared" si="1235"/>
        <v>0.88388309291164935</v>
      </c>
      <c r="G8826" s="439">
        <f t="shared" si="1241"/>
        <v>88.23</v>
      </c>
      <c r="H8826" s="435">
        <f t="shared" si="1236"/>
        <v>0.88388309291164935</v>
      </c>
      <c r="I8826" s="577">
        <f t="shared" si="1241"/>
        <v>88.23</v>
      </c>
      <c r="J8826" s="573">
        <f t="shared" si="1237"/>
        <v>1.2292451479721056</v>
      </c>
    </row>
    <row r="8827" spans="1:10" x14ac:dyDescent="0.25">
      <c r="A8827">
        <f t="shared" si="1238"/>
        <v>0.88240000506191851</v>
      </c>
      <c r="B8827" s="2">
        <f t="shared" si="1242"/>
        <v>88.240000000008237</v>
      </c>
      <c r="C8827" s="428">
        <f t="shared" si="1239"/>
        <v>88.24</v>
      </c>
      <c r="D8827" s="425">
        <f t="shared" si="1234"/>
        <v>0.88240000506183602</v>
      </c>
      <c r="E8827" s="433">
        <f t="shared" si="1240"/>
        <v>88.24</v>
      </c>
      <c r="F8827" s="430">
        <f t="shared" si="1235"/>
        <v>0.88398242994025722</v>
      </c>
      <c r="G8827" s="439">
        <f t="shared" si="1241"/>
        <v>88.24</v>
      </c>
      <c r="H8827" s="435">
        <f t="shared" si="1236"/>
        <v>0.88398242994025722</v>
      </c>
      <c r="I8827" s="577">
        <f t="shared" si="1241"/>
        <v>88.24</v>
      </c>
      <c r="J8827" s="573">
        <f t="shared" si="1237"/>
        <v>1.2293331112961421</v>
      </c>
    </row>
    <row r="8828" spans="1:10" x14ac:dyDescent="0.25">
      <c r="A8828">
        <f t="shared" si="1238"/>
        <v>0.88250000505443094</v>
      </c>
      <c r="B8828" s="2">
        <f t="shared" si="1242"/>
        <v>88.250000000008242</v>
      </c>
      <c r="C8828" s="428">
        <f t="shared" si="1239"/>
        <v>88.25</v>
      </c>
      <c r="D8828" s="425">
        <f t="shared" si="1234"/>
        <v>0.88250000505434834</v>
      </c>
      <c r="E8828" s="433">
        <f t="shared" si="1240"/>
        <v>88.25</v>
      </c>
      <c r="F8828" s="430">
        <f t="shared" si="1235"/>
        <v>0.88408176727171262</v>
      </c>
      <c r="G8828" s="439">
        <f t="shared" si="1241"/>
        <v>88.25</v>
      </c>
      <c r="H8828" s="435">
        <f t="shared" si="1236"/>
        <v>0.88408176727171262</v>
      </c>
      <c r="I8828" s="577">
        <f t="shared" si="1241"/>
        <v>88.25</v>
      </c>
      <c r="J8828" s="573">
        <f t="shared" si="1237"/>
        <v>1.2294210754553341</v>
      </c>
    </row>
    <row r="8829" spans="1:10" x14ac:dyDescent="0.25">
      <c r="A8829">
        <f t="shared" si="1238"/>
        <v>0.88260000504695446</v>
      </c>
      <c r="B8829" s="2">
        <f t="shared" si="1242"/>
        <v>88.260000000008247</v>
      </c>
      <c r="C8829" s="428">
        <f t="shared" si="1239"/>
        <v>88.26</v>
      </c>
      <c r="D8829" s="425">
        <f t="shared" si="1234"/>
        <v>0.88260000504687208</v>
      </c>
      <c r="E8829" s="433">
        <f t="shared" si="1240"/>
        <v>88.26</v>
      </c>
      <c r="F8829" s="430">
        <f t="shared" si="1235"/>
        <v>0.88418110490586677</v>
      </c>
      <c r="G8829" s="439">
        <f t="shared" si="1241"/>
        <v>88.26</v>
      </c>
      <c r="H8829" s="435">
        <f t="shared" si="1236"/>
        <v>0.88418110490586677</v>
      </c>
      <c r="I8829" s="577">
        <f t="shared" si="1241"/>
        <v>88.26</v>
      </c>
      <c r="J8829" s="573">
        <f t="shared" si="1237"/>
        <v>1.2295090404495941</v>
      </c>
    </row>
    <row r="8830" spans="1:10" x14ac:dyDescent="0.25">
      <c r="A8830">
        <f t="shared" si="1238"/>
        <v>0.88270000503948975</v>
      </c>
      <c r="B8830" s="2">
        <f t="shared" si="1242"/>
        <v>88.270000000008253</v>
      </c>
      <c r="C8830" s="428">
        <f t="shared" si="1239"/>
        <v>88.27</v>
      </c>
      <c r="D8830" s="425">
        <f t="shared" si="1234"/>
        <v>0.88270000503940715</v>
      </c>
      <c r="E8830" s="433">
        <f t="shared" si="1240"/>
        <v>88.27</v>
      </c>
      <c r="F8830" s="430">
        <f t="shared" si="1235"/>
        <v>0.88428044284257101</v>
      </c>
      <c r="G8830" s="439">
        <f t="shared" si="1241"/>
        <v>88.27</v>
      </c>
      <c r="H8830" s="435">
        <f t="shared" si="1236"/>
        <v>0.88428044284257101</v>
      </c>
      <c r="I8830" s="577">
        <f t="shared" si="1241"/>
        <v>88.27</v>
      </c>
      <c r="J8830" s="573">
        <f t="shared" si="1237"/>
        <v>1.2295970062788359</v>
      </c>
    </row>
    <row r="8831" spans="1:10" x14ac:dyDescent="0.25">
      <c r="A8831">
        <f t="shared" si="1238"/>
        <v>0.88280000503203637</v>
      </c>
      <c r="B8831" s="2">
        <f t="shared" si="1242"/>
        <v>88.280000000008258</v>
      </c>
      <c r="C8831" s="428">
        <f t="shared" si="1239"/>
        <v>88.28</v>
      </c>
      <c r="D8831" s="425">
        <f t="shared" si="1234"/>
        <v>0.88280000503195377</v>
      </c>
      <c r="E8831" s="433">
        <f t="shared" si="1240"/>
        <v>88.28</v>
      </c>
      <c r="F8831" s="430">
        <f t="shared" si="1235"/>
        <v>0.88437978108167725</v>
      </c>
      <c r="G8831" s="439">
        <f t="shared" si="1241"/>
        <v>88.28</v>
      </c>
      <c r="H8831" s="435">
        <f t="shared" si="1236"/>
        <v>0.88437978108167725</v>
      </c>
      <c r="I8831" s="577">
        <f t="shared" si="1241"/>
        <v>88.28</v>
      </c>
      <c r="J8831" s="573">
        <f t="shared" si="1237"/>
        <v>1.2296849729429722</v>
      </c>
    </row>
    <row r="8832" spans="1:10" x14ac:dyDescent="0.25">
      <c r="A8832">
        <f t="shared" si="1238"/>
        <v>0.88290000502459431</v>
      </c>
      <c r="B8832" s="2">
        <f t="shared" si="1242"/>
        <v>88.290000000008263</v>
      </c>
      <c r="C8832" s="428">
        <f t="shared" si="1239"/>
        <v>88.29</v>
      </c>
      <c r="D8832" s="425">
        <f t="shared" si="1234"/>
        <v>0.88290000502451182</v>
      </c>
      <c r="E8832" s="433">
        <f t="shared" si="1240"/>
        <v>88.29</v>
      </c>
      <c r="F8832" s="430">
        <f t="shared" si="1235"/>
        <v>0.88447911962303671</v>
      </c>
      <c r="G8832" s="439">
        <f t="shared" si="1241"/>
        <v>88.29</v>
      </c>
      <c r="H8832" s="435">
        <f t="shared" si="1236"/>
        <v>0.88447911962303671</v>
      </c>
      <c r="I8832" s="577">
        <f t="shared" si="1241"/>
        <v>88.29</v>
      </c>
      <c r="J8832" s="573">
        <f t="shared" si="1237"/>
        <v>1.2297729404419162</v>
      </c>
    </row>
    <row r="8833" spans="1:10" x14ac:dyDescent="0.25">
      <c r="A8833">
        <f t="shared" si="1238"/>
        <v>0.88300000501716358</v>
      </c>
      <c r="B8833" s="2">
        <f t="shared" si="1242"/>
        <v>88.300000000008268</v>
      </c>
      <c r="C8833" s="428">
        <f t="shared" si="1239"/>
        <v>88.3</v>
      </c>
      <c r="D8833" s="425">
        <f t="shared" si="1234"/>
        <v>0.88300000501708098</v>
      </c>
      <c r="E8833" s="433">
        <f t="shared" si="1240"/>
        <v>88.3</v>
      </c>
      <c r="F8833" s="430">
        <f t="shared" si="1235"/>
        <v>0.88457845846650096</v>
      </c>
      <c r="G8833" s="439">
        <f t="shared" si="1241"/>
        <v>88.3</v>
      </c>
      <c r="H8833" s="435">
        <f t="shared" si="1236"/>
        <v>0.88457845846650096</v>
      </c>
      <c r="I8833" s="577">
        <f t="shared" si="1241"/>
        <v>88.3</v>
      </c>
      <c r="J8833" s="573">
        <f t="shared" si="1237"/>
        <v>1.2298609087755812</v>
      </c>
    </row>
    <row r="8834" spans="1:10" x14ac:dyDescent="0.25">
      <c r="A8834">
        <f t="shared" si="1238"/>
        <v>0.88310000500974428</v>
      </c>
      <c r="B8834" s="2">
        <f t="shared" si="1242"/>
        <v>88.310000000008273</v>
      </c>
      <c r="C8834" s="428">
        <f t="shared" si="1239"/>
        <v>88.31</v>
      </c>
      <c r="D8834" s="425">
        <f t="shared" si="1234"/>
        <v>0.88310000500966157</v>
      </c>
      <c r="E8834" s="433">
        <f t="shared" si="1240"/>
        <v>88.31</v>
      </c>
      <c r="F8834" s="430">
        <f t="shared" si="1235"/>
        <v>0.88467779761192222</v>
      </c>
      <c r="G8834" s="439">
        <f t="shared" si="1241"/>
        <v>88.31</v>
      </c>
      <c r="H8834" s="435">
        <f t="shared" si="1236"/>
        <v>0.88467779761192222</v>
      </c>
      <c r="I8834" s="577">
        <f t="shared" si="1241"/>
        <v>88.31</v>
      </c>
      <c r="J8834" s="573">
        <f t="shared" si="1237"/>
        <v>1.2299488779438799</v>
      </c>
    </row>
    <row r="8835" spans="1:10" x14ac:dyDescent="0.25">
      <c r="A8835">
        <f t="shared" si="1238"/>
        <v>0.88320000500233631</v>
      </c>
      <c r="B8835" s="2">
        <f t="shared" si="1242"/>
        <v>88.320000000008278</v>
      </c>
      <c r="C8835" s="428">
        <f t="shared" si="1239"/>
        <v>88.32</v>
      </c>
      <c r="D8835" s="425">
        <f t="shared" ref="D8835:D8898" si="1243">(((1+C8835/100)^D$2)*C8835/100)/(((1+C8835/100)^D$2)-1)</f>
        <v>0.88320000500225326</v>
      </c>
      <c r="E8835" s="433">
        <f t="shared" si="1240"/>
        <v>88.32</v>
      </c>
      <c r="F8835" s="430">
        <f t="shared" ref="F8835:F8898" si="1244">(((1+E8835/100)^F$2)*E8835/100)/(((1+E8835/100)^F$2)-1)</f>
        <v>0.88477713705915184</v>
      </c>
      <c r="G8835" s="439">
        <f t="shared" si="1241"/>
        <v>88.32</v>
      </c>
      <c r="H8835" s="435">
        <f t="shared" ref="H8835:H8898" si="1245">(((1+G8835/100)^H$2)*G8835/100)/(((1+G8835/100)^H$2)-1)</f>
        <v>0.88477713705915184</v>
      </c>
      <c r="I8835" s="577">
        <f t="shared" si="1241"/>
        <v>88.32</v>
      </c>
      <c r="J8835" s="573">
        <f t="shared" ref="J8835:J8898" si="1246">(((1+I8835/100)^J$2)*I8835/100)/(((1+I8835/100)^J$2)-1)</f>
        <v>1.2300368479467259</v>
      </c>
    </row>
    <row r="8836" spans="1:10" x14ac:dyDescent="0.25">
      <c r="A8836">
        <f t="shared" si="1238"/>
        <v>0.88330000499493966</v>
      </c>
      <c r="B8836" s="2">
        <f t="shared" si="1242"/>
        <v>88.330000000008283</v>
      </c>
      <c r="C8836" s="428">
        <f t="shared" si="1239"/>
        <v>88.33</v>
      </c>
      <c r="D8836" s="425">
        <f t="shared" si="1243"/>
        <v>0.88330000499485672</v>
      </c>
      <c r="E8836" s="433">
        <f t="shared" si="1240"/>
        <v>88.33</v>
      </c>
      <c r="F8836" s="430">
        <f t="shared" si="1244"/>
        <v>0.88487647680804216</v>
      </c>
      <c r="G8836" s="439">
        <f t="shared" si="1241"/>
        <v>88.33</v>
      </c>
      <c r="H8836" s="435">
        <f t="shared" si="1245"/>
        <v>0.88487647680804216</v>
      </c>
      <c r="I8836" s="577">
        <f t="shared" si="1241"/>
        <v>88.33</v>
      </c>
      <c r="J8836" s="573">
        <f t="shared" si="1246"/>
        <v>1.2301248187840321</v>
      </c>
    </row>
    <row r="8837" spans="1:10" x14ac:dyDescent="0.25">
      <c r="A8837">
        <f t="shared" ref="A8837:A8900" si="1247">(((1+B8837/100)^A$2)*B8837/100)/(((1+B8837/100)^A$2)-1)</f>
        <v>0.88340000498755422</v>
      </c>
      <c r="B8837" s="2">
        <f t="shared" si="1242"/>
        <v>88.340000000008288</v>
      </c>
      <c r="C8837" s="428">
        <f t="shared" si="1239"/>
        <v>88.34</v>
      </c>
      <c r="D8837" s="425">
        <f t="shared" si="1243"/>
        <v>0.88340000498747129</v>
      </c>
      <c r="E8837" s="433">
        <f t="shared" si="1240"/>
        <v>88.34</v>
      </c>
      <c r="F8837" s="430">
        <f t="shared" si="1244"/>
        <v>0.88497581685844484</v>
      </c>
      <c r="G8837" s="439">
        <f t="shared" si="1241"/>
        <v>88.34</v>
      </c>
      <c r="H8837" s="435">
        <f t="shared" si="1245"/>
        <v>0.88497581685844484</v>
      </c>
      <c r="I8837" s="577">
        <f t="shared" si="1241"/>
        <v>88.34</v>
      </c>
      <c r="J8837" s="573">
        <f t="shared" si="1246"/>
        <v>1.2302127904557121</v>
      </c>
    </row>
    <row r="8838" spans="1:10" x14ac:dyDescent="0.25">
      <c r="A8838">
        <f t="shared" si="1247"/>
        <v>0.88350000498018</v>
      </c>
      <c r="B8838" s="2">
        <f t="shared" si="1242"/>
        <v>88.350000000008293</v>
      </c>
      <c r="C8838" s="428">
        <f t="shared" ref="C8838:C8901" si="1248">ROUND(C8837+0.01,2)</f>
        <v>88.35</v>
      </c>
      <c r="D8838" s="425">
        <f t="shared" si="1243"/>
        <v>0.88350000498009718</v>
      </c>
      <c r="E8838" s="433">
        <f t="shared" ref="E8838:E8901" si="1249">ROUND(E8837+0.01,2)</f>
        <v>88.35</v>
      </c>
      <c r="F8838" s="430">
        <f t="shared" si="1244"/>
        <v>0.8850751572102119</v>
      </c>
      <c r="G8838" s="439">
        <f t="shared" ref="G8838:I8901" si="1250">ROUND(G8837+0.01,2)</f>
        <v>88.35</v>
      </c>
      <c r="H8838" s="435">
        <f t="shared" si="1245"/>
        <v>0.8850751572102119</v>
      </c>
      <c r="I8838" s="577">
        <f t="shared" si="1250"/>
        <v>88.35</v>
      </c>
      <c r="J8838" s="573">
        <f t="shared" si="1246"/>
        <v>1.2303007629616787</v>
      </c>
    </row>
    <row r="8839" spans="1:10" x14ac:dyDescent="0.25">
      <c r="A8839">
        <f t="shared" si="1247"/>
        <v>0.88360000497281732</v>
      </c>
      <c r="B8839" s="2">
        <f t="shared" si="1242"/>
        <v>88.360000000008299</v>
      </c>
      <c r="C8839" s="428">
        <f t="shared" si="1248"/>
        <v>88.36</v>
      </c>
      <c r="D8839" s="425">
        <f t="shared" si="1243"/>
        <v>0.88360000497273428</v>
      </c>
      <c r="E8839" s="433">
        <f t="shared" si="1249"/>
        <v>88.36</v>
      </c>
      <c r="F8839" s="430">
        <f t="shared" si="1244"/>
        <v>0.88517449786319569</v>
      </c>
      <c r="G8839" s="439">
        <f t="shared" si="1250"/>
        <v>88.36</v>
      </c>
      <c r="H8839" s="435">
        <f t="shared" si="1245"/>
        <v>0.88517449786319569</v>
      </c>
      <c r="I8839" s="577">
        <f t="shared" si="1250"/>
        <v>88.36</v>
      </c>
      <c r="J8839" s="573">
        <f t="shared" si="1246"/>
        <v>1.2303887363018451</v>
      </c>
    </row>
    <row r="8840" spans="1:10" x14ac:dyDescent="0.25">
      <c r="A8840">
        <f t="shared" si="1247"/>
        <v>0.88370000496546575</v>
      </c>
      <c r="B8840" s="2">
        <f t="shared" si="1242"/>
        <v>88.370000000008304</v>
      </c>
      <c r="C8840" s="428">
        <f t="shared" si="1248"/>
        <v>88.37</v>
      </c>
      <c r="D8840" s="425">
        <f t="shared" si="1243"/>
        <v>0.88370000496538281</v>
      </c>
      <c r="E8840" s="433">
        <f t="shared" si="1249"/>
        <v>88.37</v>
      </c>
      <c r="F8840" s="430">
        <f t="shared" si="1244"/>
        <v>0.88527383881724842</v>
      </c>
      <c r="G8840" s="439">
        <f t="shared" si="1250"/>
        <v>88.37</v>
      </c>
      <c r="H8840" s="435">
        <f t="shared" si="1245"/>
        <v>0.88527383881724842</v>
      </c>
      <c r="I8840" s="577">
        <f t="shared" si="1250"/>
        <v>88.37</v>
      </c>
      <c r="J8840" s="573">
        <f t="shared" si="1246"/>
        <v>1.2304767104761245</v>
      </c>
    </row>
    <row r="8841" spans="1:10" x14ac:dyDescent="0.25">
      <c r="A8841">
        <f t="shared" si="1247"/>
        <v>0.88380000495812538</v>
      </c>
      <c r="B8841" s="2">
        <f t="shared" si="1242"/>
        <v>88.380000000008309</v>
      </c>
      <c r="C8841" s="428">
        <f t="shared" si="1248"/>
        <v>88.38</v>
      </c>
      <c r="D8841" s="425">
        <f t="shared" si="1243"/>
        <v>0.88380000495804212</v>
      </c>
      <c r="E8841" s="433">
        <f t="shared" si="1249"/>
        <v>88.38</v>
      </c>
      <c r="F8841" s="430">
        <f t="shared" si="1244"/>
        <v>0.8853731800722221</v>
      </c>
      <c r="G8841" s="439">
        <f t="shared" si="1250"/>
        <v>88.38</v>
      </c>
      <c r="H8841" s="435">
        <f t="shared" si="1245"/>
        <v>0.8853731800722221</v>
      </c>
      <c r="I8841" s="577">
        <f t="shared" si="1250"/>
        <v>88.38</v>
      </c>
      <c r="J8841" s="573">
        <f t="shared" si="1246"/>
        <v>1.2305646854844303</v>
      </c>
    </row>
    <row r="8842" spans="1:10" x14ac:dyDescent="0.25">
      <c r="A8842">
        <f t="shared" si="1247"/>
        <v>0.88390000495079613</v>
      </c>
      <c r="B8842" s="2">
        <f t="shared" si="1242"/>
        <v>88.390000000008314</v>
      </c>
      <c r="C8842" s="428">
        <f t="shared" si="1248"/>
        <v>88.39</v>
      </c>
      <c r="D8842" s="425">
        <f t="shared" si="1243"/>
        <v>0.88390000495071297</v>
      </c>
      <c r="E8842" s="433">
        <f t="shared" si="1249"/>
        <v>88.39</v>
      </c>
      <c r="F8842" s="430">
        <f t="shared" si="1244"/>
        <v>0.88547252162796941</v>
      </c>
      <c r="G8842" s="439">
        <f t="shared" si="1250"/>
        <v>88.39</v>
      </c>
      <c r="H8842" s="435">
        <f t="shared" si="1245"/>
        <v>0.88547252162796941</v>
      </c>
      <c r="I8842" s="577">
        <f t="shared" si="1250"/>
        <v>88.39</v>
      </c>
      <c r="J8842" s="573">
        <f t="shared" si="1246"/>
        <v>1.2306526613266757</v>
      </c>
    </row>
    <row r="8843" spans="1:10" x14ac:dyDescent="0.25">
      <c r="A8843">
        <f t="shared" si="1247"/>
        <v>0.88400000494347819</v>
      </c>
      <c r="B8843" s="2">
        <f t="shared" si="1242"/>
        <v>88.400000000008319</v>
      </c>
      <c r="C8843" s="428">
        <f t="shared" si="1248"/>
        <v>88.4</v>
      </c>
      <c r="D8843" s="425">
        <f t="shared" si="1243"/>
        <v>0.88400000494339503</v>
      </c>
      <c r="E8843" s="433">
        <f t="shared" si="1249"/>
        <v>88.4</v>
      </c>
      <c r="F8843" s="430">
        <f t="shared" si="1244"/>
        <v>0.88557186348434247</v>
      </c>
      <c r="G8843" s="439">
        <f t="shared" si="1250"/>
        <v>88.4</v>
      </c>
      <c r="H8843" s="435">
        <f t="shared" si="1245"/>
        <v>0.88557186348434247</v>
      </c>
      <c r="I8843" s="577">
        <f t="shared" si="1250"/>
        <v>88.4</v>
      </c>
      <c r="J8843" s="573">
        <f t="shared" si="1246"/>
        <v>1.2307406380027741</v>
      </c>
    </row>
    <row r="8844" spans="1:10" x14ac:dyDescent="0.25">
      <c r="A8844">
        <f t="shared" si="1247"/>
        <v>0.88410000493617147</v>
      </c>
      <c r="B8844" s="2">
        <f t="shared" si="1242"/>
        <v>88.410000000008324</v>
      </c>
      <c r="C8844" s="428">
        <f t="shared" si="1248"/>
        <v>88.41</v>
      </c>
      <c r="D8844" s="425">
        <f t="shared" si="1243"/>
        <v>0.88410000493608809</v>
      </c>
      <c r="E8844" s="433">
        <f t="shared" si="1249"/>
        <v>88.41</v>
      </c>
      <c r="F8844" s="430">
        <f t="shared" si="1244"/>
        <v>0.88567120564119395</v>
      </c>
      <c r="G8844" s="439">
        <f t="shared" si="1250"/>
        <v>88.41</v>
      </c>
      <c r="H8844" s="435">
        <f t="shared" si="1245"/>
        <v>0.88567120564119395</v>
      </c>
      <c r="I8844" s="577">
        <f t="shared" si="1250"/>
        <v>88.41</v>
      </c>
      <c r="J8844" s="573">
        <f t="shared" si="1246"/>
        <v>1.2308286155126382</v>
      </c>
    </row>
    <row r="8845" spans="1:10" x14ac:dyDescent="0.25">
      <c r="A8845">
        <f t="shared" si="1247"/>
        <v>0.88420000492887574</v>
      </c>
      <c r="B8845" s="2">
        <f t="shared" si="1242"/>
        <v>88.420000000008329</v>
      </c>
      <c r="C8845" s="428">
        <f t="shared" si="1248"/>
        <v>88.42</v>
      </c>
      <c r="D8845" s="425">
        <f t="shared" si="1243"/>
        <v>0.88420000492879247</v>
      </c>
      <c r="E8845" s="433">
        <f t="shared" si="1249"/>
        <v>88.42</v>
      </c>
      <c r="F8845" s="430">
        <f t="shared" si="1244"/>
        <v>0.88577054809837663</v>
      </c>
      <c r="G8845" s="439">
        <f t="shared" si="1250"/>
        <v>88.42</v>
      </c>
      <c r="H8845" s="435">
        <f t="shared" si="1245"/>
        <v>0.88577054809837663</v>
      </c>
      <c r="I8845" s="577">
        <f t="shared" si="1250"/>
        <v>88.42</v>
      </c>
      <c r="J8845" s="573">
        <f t="shared" si="1246"/>
        <v>1.2309165938561821</v>
      </c>
    </row>
    <row r="8846" spans="1:10" x14ac:dyDescent="0.25">
      <c r="A8846">
        <f t="shared" si="1247"/>
        <v>0.88430000492159122</v>
      </c>
      <c r="B8846" s="2">
        <f t="shared" si="1242"/>
        <v>88.430000000008334</v>
      </c>
      <c r="C8846" s="428">
        <f t="shared" si="1248"/>
        <v>88.43</v>
      </c>
      <c r="D8846" s="425">
        <f t="shared" si="1243"/>
        <v>0.88430000492150784</v>
      </c>
      <c r="E8846" s="433">
        <f t="shared" si="1249"/>
        <v>88.43</v>
      </c>
      <c r="F8846" s="430">
        <f t="shared" si="1244"/>
        <v>0.88586989085574286</v>
      </c>
      <c r="G8846" s="439">
        <f t="shared" si="1250"/>
        <v>88.43</v>
      </c>
      <c r="H8846" s="435">
        <f t="shared" si="1245"/>
        <v>0.88586989085574286</v>
      </c>
      <c r="I8846" s="577">
        <f t="shared" si="1250"/>
        <v>88.43</v>
      </c>
      <c r="J8846" s="573">
        <f t="shared" si="1246"/>
        <v>1.2310045730333186</v>
      </c>
    </row>
    <row r="8847" spans="1:10" x14ac:dyDescent="0.25">
      <c r="A8847">
        <f t="shared" si="1247"/>
        <v>0.88440000491431792</v>
      </c>
      <c r="B8847" s="2">
        <f t="shared" si="1242"/>
        <v>88.440000000008339</v>
      </c>
      <c r="C8847" s="428">
        <f t="shared" si="1248"/>
        <v>88.44</v>
      </c>
      <c r="D8847" s="425">
        <f t="shared" si="1243"/>
        <v>0.88440000491423432</v>
      </c>
      <c r="E8847" s="433">
        <f t="shared" si="1249"/>
        <v>88.44</v>
      </c>
      <c r="F8847" s="430">
        <f t="shared" si="1244"/>
        <v>0.88596923391314542</v>
      </c>
      <c r="G8847" s="439">
        <f t="shared" si="1250"/>
        <v>88.44</v>
      </c>
      <c r="H8847" s="435">
        <f t="shared" si="1245"/>
        <v>0.88596923391314542</v>
      </c>
      <c r="I8847" s="577">
        <f t="shared" si="1250"/>
        <v>88.44</v>
      </c>
      <c r="J8847" s="573">
        <f t="shared" si="1246"/>
        <v>1.2310925530439607</v>
      </c>
    </row>
    <row r="8848" spans="1:10" x14ac:dyDescent="0.25">
      <c r="A8848">
        <f t="shared" si="1247"/>
        <v>0.88450000490705549</v>
      </c>
      <c r="B8848" s="2">
        <f t="shared" si="1242"/>
        <v>88.450000000008345</v>
      </c>
      <c r="C8848" s="428">
        <f t="shared" si="1248"/>
        <v>88.45</v>
      </c>
      <c r="D8848" s="425">
        <f t="shared" si="1243"/>
        <v>0.88450000490697211</v>
      </c>
      <c r="E8848" s="433">
        <f t="shared" si="1249"/>
        <v>88.45</v>
      </c>
      <c r="F8848" s="430">
        <f t="shared" si="1244"/>
        <v>0.88606857727043742</v>
      </c>
      <c r="G8848" s="439">
        <f t="shared" si="1250"/>
        <v>88.45</v>
      </c>
      <c r="H8848" s="435">
        <f t="shared" si="1245"/>
        <v>0.88606857727043742</v>
      </c>
      <c r="I8848" s="577">
        <f t="shared" si="1250"/>
        <v>88.45</v>
      </c>
      <c r="J8848" s="573">
        <f t="shared" si="1246"/>
        <v>1.2311805338880222</v>
      </c>
    </row>
    <row r="8849" spans="1:10" x14ac:dyDescent="0.25">
      <c r="A8849">
        <f t="shared" si="1247"/>
        <v>0.88460000489980428</v>
      </c>
      <c r="B8849" s="2">
        <f t="shared" si="1242"/>
        <v>88.46000000000835</v>
      </c>
      <c r="C8849" s="428">
        <f t="shared" si="1248"/>
        <v>88.46</v>
      </c>
      <c r="D8849" s="425">
        <f t="shared" si="1243"/>
        <v>0.88460000489972068</v>
      </c>
      <c r="E8849" s="433">
        <f t="shared" si="1249"/>
        <v>88.46</v>
      </c>
      <c r="F8849" s="430">
        <f t="shared" si="1244"/>
        <v>0.88616792092747143</v>
      </c>
      <c r="G8849" s="439">
        <f t="shared" si="1250"/>
        <v>88.46</v>
      </c>
      <c r="H8849" s="435">
        <f t="shared" si="1245"/>
        <v>0.88616792092747143</v>
      </c>
      <c r="I8849" s="577">
        <f t="shared" si="1250"/>
        <v>88.46</v>
      </c>
      <c r="J8849" s="573">
        <f t="shared" si="1246"/>
        <v>1.2312685155654164</v>
      </c>
    </row>
    <row r="8850" spans="1:10" x14ac:dyDescent="0.25">
      <c r="A8850">
        <f t="shared" si="1247"/>
        <v>0.88470000489256428</v>
      </c>
      <c r="B8850" s="2">
        <f t="shared" si="1242"/>
        <v>88.470000000008355</v>
      </c>
      <c r="C8850" s="428">
        <f t="shared" si="1248"/>
        <v>88.47</v>
      </c>
      <c r="D8850" s="425">
        <f t="shared" si="1243"/>
        <v>0.88470000489248046</v>
      </c>
      <c r="E8850" s="433">
        <f t="shared" si="1249"/>
        <v>88.47</v>
      </c>
      <c r="F8850" s="430">
        <f t="shared" si="1244"/>
        <v>0.88626726488410057</v>
      </c>
      <c r="G8850" s="439">
        <f t="shared" si="1250"/>
        <v>88.47</v>
      </c>
      <c r="H8850" s="435">
        <f t="shared" si="1245"/>
        <v>0.88626726488410057</v>
      </c>
      <c r="I8850" s="577">
        <f t="shared" si="1250"/>
        <v>88.47</v>
      </c>
      <c r="J8850" s="573">
        <f t="shared" si="1246"/>
        <v>1.2313564980760565</v>
      </c>
    </row>
    <row r="8851" spans="1:10" x14ac:dyDescent="0.25">
      <c r="A8851">
        <f t="shared" si="1247"/>
        <v>0.88480000488533506</v>
      </c>
      <c r="B8851" s="2">
        <f t="shared" si="1242"/>
        <v>88.48000000000836</v>
      </c>
      <c r="C8851" s="428">
        <f t="shared" si="1248"/>
        <v>88.48</v>
      </c>
      <c r="D8851" s="425">
        <f t="shared" si="1243"/>
        <v>0.88480000488525146</v>
      </c>
      <c r="E8851" s="433">
        <f t="shared" si="1249"/>
        <v>88.48</v>
      </c>
      <c r="F8851" s="430">
        <f t="shared" si="1244"/>
        <v>0.88636660914017784</v>
      </c>
      <c r="G8851" s="439">
        <f t="shared" si="1250"/>
        <v>88.48</v>
      </c>
      <c r="H8851" s="435">
        <f t="shared" si="1245"/>
        <v>0.88636660914017784</v>
      </c>
      <c r="I8851" s="577">
        <f t="shared" si="1250"/>
        <v>88.48</v>
      </c>
      <c r="J8851" s="573">
        <f t="shared" si="1246"/>
        <v>1.231444481419856</v>
      </c>
    </row>
    <row r="8852" spans="1:10" x14ac:dyDescent="0.25">
      <c r="A8852">
        <f t="shared" si="1247"/>
        <v>0.88490000487811704</v>
      </c>
      <c r="B8852" s="2">
        <f t="shared" si="1242"/>
        <v>88.490000000008365</v>
      </c>
      <c r="C8852" s="428">
        <f t="shared" si="1248"/>
        <v>88.49</v>
      </c>
      <c r="D8852" s="425">
        <f t="shared" si="1243"/>
        <v>0.88490000487803333</v>
      </c>
      <c r="E8852" s="433">
        <f t="shared" si="1249"/>
        <v>88.49</v>
      </c>
      <c r="F8852" s="430">
        <f t="shared" si="1244"/>
        <v>0.88646595369555636</v>
      </c>
      <c r="G8852" s="439">
        <f t="shared" si="1250"/>
        <v>88.49</v>
      </c>
      <c r="H8852" s="435">
        <f t="shared" si="1245"/>
        <v>0.88646595369555636</v>
      </c>
      <c r="I8852" s="577">
        <f t="shared" si="1250"/>
        <v>88.49</v>
      </c>
      <c r="J8852" s="573">
        <f t="shared" si="1246"/>
        <v>1.2315324655967277</v>
      </c>
    </row>
    <row r="8853" spans="1:10" x14ac:dyDescent="0.25">
      <c r="A8853">
        <f t="shared" si="1247"/>
        <v>0.88500000487091002</v>
      </c>
      <c r="B8853" s="2">
        <f t="shared" si="1242"/>
        <v>88.50000000000837</v>
      </c>
      <c r="C8853" s="428">
        <f t="shared" si="1248"/>
        <v>88.5</v>
      </c>
      <c r="D8853" s="425">
        <f t="shared" si="1243"/>
        <v>0.88500000487082608</v>
      </c>
      <c r="E8853" s="433">
        <f t="shared" si="1249"/>
        <v>88.5</v>
      </c>
      <c r="F8853" s="430">
        <f t="shared" si="1244"/>
        <v>0.88656529855008959</v>
      </c>
      <c r="G8853" s="439">
        <f t="shared" si="1250"/>
        <v>88.5</v>
      </c>
      <c r="H8853" s="435">
        <f t="shared" si="1245"/>
        <v>0.88656529855008959</v>
      </c>
      <c r="I8853" s="577">
        <f t="shared" si="1250"/>
        <v>88.5</v>
      </c>
      <c r="J8853" s="573">
        <f t="shared" si="1246"/>
        <v>1.2316204506065855</v>
      </c>
    </row>
    <row r="8854" spans="1:10" x14ac:dyDescent="0.25">
      <c r="A8854">
        <f t="shared" si="1247"/>
        <v>0.88510000486371387</v>
      </c>
      <c r="B8854" s="2">
        <f t="shared" si="1242"/>
        <v>88.510000000008375</v>
      </c>
      <c r="C8854" s="428">
        <f t="shared" si="1248"/>
        <v>88.51</v>
      </c>
      <c r="D8854" s="425">
        <f t="shared" si="1243"/>
        <v>0.88510000486363027</v>
      </c>
      <c r="E8854" s="433">
        <f t="shared" si="1249"/>
        <v>88.51</v>
      </c>
      <c r="F8854" s="430">
        <f t="shared" si="1244"/>
        <v>0.88666464370363041</v>
      </c>
      <c r="G8854" s="439">
        <f t="shared" si="1250"/>
        <v>88.51</v>
      </c>
      <c r="H8854" s="435">
        <f t="shared" si="1245"/>
        <v>0.88666464370363041</v>
      </c>
      <c r="I8854" s="577">
        <f t="shared" si="1250"/>
        <v>88.51</v>
      </c>
      <c r="J8854" s="573">
        <f t="shared" si="1246"/>
        <v>1.2317084364493431</v>
      </c>
    </row>
    <row r="8855" spans="1:10" x14ac:dyDescent="0.25">
      <c r="A8855">
        <f t="shared" si="1247"/>
        <v>0.88520000485652872</v>
      </c>
      <c r="B8855" s="2">
        <f t="shared" si="1242"/>
        <v>88.52000000000838</v>
      </c>
      <c r="C8855" s="428">
        <f t="shared" si="1248"/>
        <v>88.52</v>
      </c>
      <c r="D8855" s="425">
        <f t="shared" si="1243"/>
        <v>0.8852000048564449</v>
      </c>
      <c r="E8855" s="433">
        <f t="shared" si="1249"/>
        <v>88.52</v>
      </c>
      <c r="F8855" s="430">
        <f t="shared" si="1244"/>
        <v>0.88676398915603216</v>
      </c>
      <c r="G8855" s="439">
        <f t="shared" si="1250"/>
        <v>88.52</v>
      </c>
      <c r="H8855" s="435">
        <f t="shared" si="1245"/>
        <v>0.88676398915603216</v>
      </c>
      <c r="I8855" s="577">
        <f t="shared" si="1250"/>
        <v>88.52</v>
      </c>
      <c r="J8855" s="573">
        <f t="shared" si="1246"/>
        <v>1.2317964231249132</v>
      </c>
    </row>
    <row r="8856" spans="1:10" x14ac:dyDescent="0.25">
      <c r="A8856">
        <f t="shared" si="1247"/>
        <v>0.88530000484935456</v>
      </c>
      <c r="B8856" s="2">
        <f t="shared" si="1242"/>
        <v>88.530000000008386</v>
      </c>
      <c r="C8856" s="428">
        <f t="shared" si="1248"/>
        <v>88.53</v>
      </c>
      <c r="D8856" s="425">
        <f t="shared" si="1243"/>
        <v>0.88530000484927085</v>
      </c>
      <c r="E8856" s="433">
        <f t="shared" si="1249"/>
        <v>88.53</v>
      </c>
      <c r="F8856" s="430">
        <f t="shared" si="1244"/>
        <v>0.88686333490714886</v>
      </c>
      <c r="G8856" s="439">
        <f t="shared" si="1250"/>
        <v>88.53</v>
      </c>
      <c r="H8856" s="435">
        <f t="shared" si="1245"/>
        <v>0.88686333490714886</v>
      </c>
      <c r="I8856" s="577">
        <f t="shared" si="1250"/>
        <v>88.53</v>
      </c>
      <c r="J8856" s="573">
        <f t="shared" si="1246"/>
        <v>1.2318844106332096</v>
      </c>
    </row>
    <row r="8857" spans="1:10" x14ac:dyDescent="0.25">
      <c r="A8857">
        <f t="shared" si="1247"/>
        <v>0.8854000048421915</v>
      </c>
      <c r="B8857" s="2">
        <f t="shared" si="1242"/>
        <v>88.540000000008391</v>
      </c>
      <c r="C8857" s="428">
        <f t="shared" si="1248"/>
        <v>88.54</v>
      </c>
      <c r="D8857" s="425">
        <f t="shared" si="1243"/>
        <v>0.88540000484210768</v>
      </c>
      <c r="E8857" s="433">
        <f t="shared" si="1249"/>
        <v>88.54</v>
      </c>
      <c r="F8857" s="430">
        <f t="shared" si="1244"/>
        <v>0.88696268095683339</v>
      </c>
      <c r="G8857" s="439">
        <f t="shared" si="1250"/>
        <v>88.54</v>
      </c>
      <c r="H8857" s="435">
        <f t="shared" si="1245"/>
        <v>0.88696268095683339</v>
      </c>
      <c r="I8857" s="577">
        <f t="shared" si="1250"/>
        <v>88.54</v>
      </c>
      <c r="J8857" s="573">
        <f t="shared" si="1246"/>
        <v>1.2319723989741458</v>
      </c>
    </row>
    <row r="8858" spans="1:10" x14ac:dyDescent="0.25">
      <c r="A8858">
        <f t="shared" si="1247"/>
        <v>0.88550000483503932</v>
      </c>
      <c r="B8858" s="2">
        <f t="shared" si="1242"/>
        <v>88.550000000008396</v>
      </c>
      <c r="C8858" s="428">
        <f t="shared" si="1248"/>
        <v>88.55</v>
      </c>
      <c r="D8858" s="425">
        <f t="shared" si="1243"/>
        <v>0.88550000483495528</v>
      </c>
      <c r="E8858" s="433">
        <f t="shared" si="1249"/>
        <v>88.55</v>
      </c>
      <c r="F8858" s="430">
        <f t="shared" si="1244"/>
        <v>0.88706202730493944</v>
      </c>
      <c r="G8858" s="439">
        <f t="shared" si="1250"/>
        <v>88.55</v>
      </c>
      <c r="H8858" s="435">
        <f t="shared" si="1245"/>
        <v>0.88706202730493944</v>
      </c>
      <c r="I8858" s="577">
        <f t="shared" si="1250"/>
        <v>88.55</v>
      </c>
      <c r="J8858" s="573">
        <f t="shared" si="1246"/>
        <v>1.2320603881476349</v>
      </c>
    </row>
    <row r="8859" spans="1:10" x14ac:dyDescent="0.25">
      <c r="A8859">
        <f t="shared" si="1247"/>
        <v>0.88560000482789791</v>
      </c>
      <c r="B8859" s="2">
        <f t="shared" si="1242"/>
        <v>88.560000000008401</v>
      </c>
      <c r="C8859" s="428">
        <f t="shared" si="1248"/>
        <v>88.56</v>
      </c>
      <c r="D8859" s="425">
        <f t="shared" si="1243"/>
        <v>0.88560000482781398</v>
      </c>
      <c r="E8859" s="433">
        <f t="shared" si="1249"/>
        <v>88.56</v>
      </c>
      <c r="F8859" s="430">
        <f t="shared" si="1244"/>
        <v>0.88716137395132089</v>
      </c>
      <c r="G8859" s="439">
        <f t="shared" si="1250"/>
        <v>88.56</v>
      </c>
      <c r="H8859" s="435">
        <f t="shared" si="1245"/>
        <v>0.88716137395132089</v>
      </c>
      <c r="I8859" s="577">
        <f t="shared" si="1250"/>
        <v>88.56</v>
      </c>
      <c r="J8859" s="573">
        <f t="shared" si="1246"/>
        <v>1.23214837815359</v>
      </c>
    </row>
    <row r="8860" spans="1:10" x14ac:dyDescent="0.25">
      <c r="A8860">
        <f t="shared" si="1247"/>
        <v>0.88570000482076749</v>
      </c>
      <c r="B8860" s="2">
        <f t="shared" si="1242"/>
        <v>88.570000000008406</v>
      </c>
      <c r="C8860" s="428">
        <f t="shared" si="1248"/>
        <v>88.57</v>
      </c>
      <c r="D8860" s="425">
        <f t="shared" si="1243"/>
        <v>0.88570000482068345</v>
      </c>
      <c r="E8860" s="433">
        <f t="shared" si="1249"/>
        <v>88.57</v>
      </c>
      <c r="F8860" s="430">
        <f t="shared" si="1244"/>
        <v>0.88726072089583119</v>
      </c>
      <c r="G8860" s="439">
        <f t="shared" si="1250"/>
        <v>88.57</v>
      </c>
      <c r="H8860" s="435">
        <f t="shared" si="1245"/>
        <v>0.88726072089583119</v>
      </c>
      <c r="I8860" s="577">
        <f t="shared" si="1250"/>
        <v>88.57</v>
      </c>
      <c r="J8860" s="573">
        <f t="shared" si="1246"/>
        <v>1.2322363689919256</v>
      </c>
    </row>
    <row r="8861" spans="1:10" x14ac:dyDescent="0.25">
      <c r="A8861">
        <f t="shared" si="1247"/>
        <v>0.88580000481364796</v>
      </c>
      <c r="B8861" s="2">
        <f t="shared" si="1242"/>
        <v>88.580000000008411</v>
      </c>
      <c r="C8861" s="428">
        <f t="shared" si="1248"/>
        <v>88.58</v>
      </c>
      <c r="D8861" s="425">
        <f t="shared" si="1243"/>
        <v>0.88580000481356369</v>
      </c>
      <c r="E8861" s="433">
        <f t="shared" si="1249"/>
        <v>88.58</v>
      </c>
      <c r="F8861" s="430">
        <f t="shared" si="1244"/>
        <v>0.88736006813832446</v>
      </c>
      <c r="G8861" s="439">
        <f t="shared" si="1250"/>
        <v>88.58</v>
      </c>
      <c r="H8861" s="435">
        <f t="shared" si="1245"/>
        <v>0.88736006813832446</v>
      </c>
      <c r="I8861" s="577">
        <f t="shared" si="1250"/>
        <v>88.58</v>
      </c>
      <c r="J8861" s="573">
        <f t="shared" si="1246"/>
        <v>1.2323243606625547</v>
      </c>
    </row>
    <row r="8862" spans="1:10" x14ac:dyDescent="0.25">
      <c r="A8862">
        <f t="shared" si="1247"/>
        <v>0.88590000480653919</v>
      </c>
      <c r="B8862" s="2">
        <f t="shared" si="1242"/>
        <v>88.590000000008416</v>
      </c>
      <c r="C8862" s="428">
        <f t="shared" si="1248"/>
        <v>88.59</v>
      </c>
      <c r="D8862" s="425">
        <f t="shared" si="1243"/>
        <v>0.88590000480645503</v>
      </c>
      <c r="E8862" s="433">
        <f t="shared" si="1249"/>
        <v>88.59</v>
      </c>
      <c r="F8862" s="430">
        <f t="shared" si="1244"/>
        <v>0.88745941567865438</v>
      </c>
      <c r="G8862" s="439">
        <f t="shared" si="1250"/>
        <v>88.59</v>
      </c>
      <c r="H8862" s="435">
        <f t="shared" si="1245"/>
        <v>0.88745941567865438</v>
      </c>
      <c r="I8862" s="577">
        <f t="shared" si="1250"/>
        <v>88.59</v>
      </c>
      <c r="J8862" s="573">
        <f t="shared" si="1246"/>
        <v>1.2324123531653903</v>
      </c>
    </row>
    <row r="8863" spans="1:10" x14ac:dyDescent="0.25">
      <c r="A8863">
        <f t="shared" si="1247"/>
        <v>0.88600000479944141</v>
      </c>
      <c r="B8863" s="2">
        <f t="shared" si="1242"/>
        <v>88.600000000008421</v>
      </c>
      <c r="C8863" s="428">
        <f t="shared" si="1248"/>
        <v>88.6</v>
      </c>
      <c r="D8863" s="425">
        <f t="shared" si="1243"/>
        <v>0.88600000479935714</v>
      </c>
      <c r="E8863" s="433">
        <f t="shared" si="1249"/>
        <v>88.6</v>
      </c>
      <c r="F8863" s="430">
        <f t="shared" si="1244"/>
        <v>0.88755876351667495</v>
      </c>
      <c r="G8863" s="439">
        <f t="shared" si="1250"/>
        <v>88.6</v>
      </c>
      <c r="H8863" s="435">
        <f t="shared" si="1245"/>
        <v>0.88755876351667495</v>
      </c>
      <c r="I8863" s="577">
        <f t="shared" si="1250"/>
        <v>88.6</v>
      </c>
      <c r="J8863" s="573">
        <f t="shared" si="1246"/>
        <v>1.2325003465003466</v>
      </c>
    </row>
    <row r="8864" spans="1:10" x14ac:dyDescent="0.25">
      <c r="A8864">
        <f t="shared" si="1247"/>
        <v>0.8861000047923544</v>
      </c>
      <c r="B8864" s="2">
        <f t="shared" ref="B8864:B8927" si="1251">B8863+0.01</f>
        <v>88.610000000008426</v>
      </c>
      <c r="C8864" s="428">
        <f t="shared" si="1248"/>
        <v>88.61</v>
      </c>
      <c r="D8864" s="425">
        <f t="shared" si="1243"/>
        <v>0.88610000479227014</v>
      </c>
      <c r="E8864" s="433">
        <f t="shared" si="1249"/>
        <v>88.61</v>
      </c>
      <c r="F8864" s="430">
        <f t="shared" si="1244"/>
        <v>0.8876581116522404</v>
      </c>
      <c r="G8864" s="439">
        <f t="shared" si="1250"/>
        <v>88.61</v>
      </c>
      <c r="H8864" s="435">
        <f t="shared" si="1245"/>
        <v>0.8876581116522404</v>
      </c>
      <c r="I8864" s="577">
        <f t="shared" si="1250"/>
        <v>88.61</v>
      </c>
      <c r="J8864" s="573">
        <f t="shared" si="1246"/>
        <v>1.2325883406673364</v>
      </c>
    </row>
    <row r="8865" spans="1:10" x14ac:dyDescent="0.25">
      <c r="A8865">
        <f t="shared" si="1247"/>
        <v>0.88620000478527827</v>
      </c>
      <c r="B8865" s="2">
        <f t="shared" si="1251"/>
        <v>88.620000000008432</v>
      </c>
      <c r="C8865" s="428">
        <f t="shared" si="1248"/>
        <v>88.62</v>
      </c>
      <c r="D8865" s="425">
        <f t="shared" si="1243"/>
        <v>0.88620000478519378</v>
      </c>
      <c r="E8865" s="433">
        <f t="shared" si="1249"/>
        <v>88.62</v>
      </c>
      <c r="F8865" s="430">
        <f t="shared" si="1244"/>
        <v>0.88775746008520451</v>
      </c>
      <c r="G8865" s="439">
        <f t="shared" si="1250"/>
        <v>88.62</v>
      </c>
      <c r="H8865" s="435">
        <f t="shared" si="1245"/>
        <v>0.88775746008520451</v>
      </c>
      <c r="I8865" s="577">
        <f t="shared" si="1250"/>
        <v>88.62</v>
      </c>
      <c r="J8865" s="573">
        <f t="shared" si="1246"/>
        <v>1.232676335666274</v>
      </c>
    </row>
    <row r="8866" spans="1:10" x14ac:dyDescent="0.25">
      <c r="A8866">
        <f t="shared" si="1247"/>
        <v>0.88630000477821258</v>
      </c>
      <c r="B8866" s="2">
        <f t="shared" si="1251"/>
        <v>88.630000000008437</v>
      </c>
      <c r="C8866" s="428">
        <f t="shared" si="1248"/>
        <v>88.63</v>
      </c>
      <c r="D8866" s="425">
        <f t="shared" si="1243"/>
        <v>0.88630000477812831</v>
      </c>
      <c r="E8866" s="433">
        <f t="shared" si="1249"/>
        <v>88.63</v>
      </c>
      <c r="F8866" s="430">
        <f t="shared" si="1244"/>
        <v>0.88785680881542162</v>
      </c>
      <c r="G8866" s="439">
        <f t="shared" si="1250"/>
        <v>88.63</v>
      </c>
      <c r="H8866" s="435">
        <f t="shared" si="1245"/>
        <v>0.88785680881542162</v>
      </c>
      <c r="I8866" s="577">
        <f t="shared" si="1250"/>
        <v>88.63</v>
      </c>
      <c r="J8866" s="573">
        <f t="shared" si="1246"/>
        <v>1.2327643314970724</v>
      </c>
    </row>
    <row r="8867" spans="1:10" x14ac:dyDescent="0.25">
      <c r="A8867">
        <f t="shared" si="1247"/>
        <v>0.8864000047711581</v>
      </c>
      <c r="B8867" s="2">
        <f t="shared" si="1251"/>
        <v>88.640000000008442</v>
      </c>
      <c r="C8867" s="428">
        <f t="shared" si="1248"/>
        <v>88.64</v>
      </c>
      <c r="D8867" s="425">
        <f t="shared" si="1243"/>
        <v>0.88640000477107361</v>
      </c>
      <c r="E8867" s="433">
        <f t="shared" si="1249"/>
        <v>88.64</v>
      </c>
      <c r="F8867" s="430">
        <f t="shared" si="1244"/>
        <v>0.88795615784274617</v>
      </c>
      <c r="G8867" s="439">
        <f t="shared" si="1250"/>
        <v>88.64</v>
      </c>
      <c r="H8867" s="435">
        <f t="shared" si="1245"/>
        <v>0.88795615784274617</v>
      </c>
      <c r="I8867" s="577">
        <f t="shared" si="1250"/>
        <v>88.64</v>
      </c>
      <c r="J8867" s="573">
        <f t="shared" si="1246"/>
        <v>1.2328523281596453</v>
      </c>
    </row>
    <row r="8868" spans="1:10" x14ac:dyDescent="0.25">
      <c r="A8868">
        <f t="shared" si="1247"/>
        <v>0.88650000476411417</v>
      </c>
      <c r="B8868" s="2">
        <f t="shared" si="1251"/>
        <v>88.650000000008447</v>
      </c>
      <c r="C8868" s="428">
        <f t="shared" si="1248"/>
        <v>88.65</v>
      </c>
      <c r="D8868" s="425">
        <f t="shared" si="1243"/>
        <v>0.88650000476402968</v>
      </c>
      <c r="E8868" s="433">
        <f t="shared" si="1249"/>
        <v>88.65</v>
      </c>
      <c r="F8868" s="430">
        <f t="shared" si="1244"/>
        <v>0.8880555071670323</v>
      </c>
      <c r="G8868" s="439">
        <f t="shared" si="1250"/>
        <v>88.65</v>
      </c>
      <c r="H8868" s="435">
        <f t="shared" si="1245"/>
        <v>0.8880555071670323</v>
      </c>
      <c r="I8868" s="577">
        <f t="shared" si="1250"/>
        <v>88.65</v>
      </c>
      <c r="J8868" s="573">
        <f t="shared" si="1246"/>
        <v>1.232940325653906</v>
      </c>
    </row>
    <row r="8869" spans="1:10" x14ac:dyDescent="0.25">
      <c r="A8869">
        <f t="shared" si="1247"/>
        <v>0.8866000047570809</v>
      </c>
      <c r="B8869" s="2">
        <f t="shared" si="1251"/>
        <v>88.660000000008452</v>
      </c>
      <c r="C8869" s="428">
        <f t="shared" si="1248"/>
        <v>88.66</v>
      </c>
      <c r="D8869" s="425">
        <f t="shared" si="1243"/>
        <v>0.88660000475699641</v>
      </c>
      <c r="E8869" s="433">
        <f t="shared" si="1249"/>
        <v>88.66</v>
      </c>
      <c r="F8869" s="430">
        <f t="shared" si="1244"/>
        <v>0.88815485678813422</v>
      </c>
      <c r="G8869" s="439">
        <f t="shared" si="1250"/>
        <v>88.66</v>
      </c>
      <c r="H8869" s="435">
        <f t="shared" si="1245"/>
        <v>0.88815485678813422</v>
      </c>
      <c r="I8869" s="577">
        <f t="shared" si="1250"/>
        <v>88.66</v>
      </c>
      <c r="J8869" s="573">
        <f t="shared" si="1246"/>
        <v>1.2330283239797686</v>
      </c>
    </row>
    <row r="8870" spans="1:10" x14ac:dyDescent="0.25">
      <c r="A8870">
        <f t="shared" si="1247"/>
        <v>0.8867000047500585</v>
      </c>
      <c r="B8870" s="2">
        <f t="shared" si="1251"/>
        <v>88.670000000008457</v>
      </c>
      <c r="C8870" s="428">
        <f t="shared" si="1248"/>
        <v>88.67</v>
      </c>
      <c r="D8870" s="425">
        <f t="shared" si="1243"/>
        <v>0.88670000474997401</v>
      </c>
      <c r="E8870" s="433">
        <f t="shared" si="1249"/>
        <v>88.67</v>
      </c>
      <c r="F8870" s="430">
        <f t="shared" si="1244"/>
        <v>0.88825420670590682</v>
      </c>
      <c r="G8870" s="439">
        <f t="shared" si="1250"/>
        <v>88.67</v>
      </c>
      <c r="H8870" s="435">
        <f t="shared" si="1245"/>
        <v>0.88825420670590682</v>
      </c>
      <c r="I8870" s="577">
        <f t="shared" si="1250"/>
        <v>88.67</v>
      </c>
      <c r="J8870" s="573">
        <f t="shared" si="1246"/>
        <v>1.2331163231371463</v>
      </c>
    </row>
    <row r="8871" spans="1:10" x14ac:dyDescent="0.25">
      <c r="A8871">
        <f t="shared" si="1247"/>
        <v>0.88680000474304665</v>
      </c>
      <c r="B8871" s="2">
        <f t="shared" si="1251"/>
        <v>88.680000000008462</v>
      </c>
      <c r="C8871" s="428">
        <f t="shared" si="1248"/>
        <v>88.68</v>
      </c>
      <c r="D8871" s="425">
        <f t="shared" si="1243"/>
        <v>0.88680000474296228</v>
      </c>
      <c r="E8871" s="433">
        <f t="shared" si="1249"/>
        <v>88.68</v>
      </c>
      <c r="F8871" s="430">
        <f t="shared" si="1244"/>
        <v>0.88835355692020457</v>
      </c>
      <c r="G8871" s="439">
        <f t="shared" si="1250"/>
        <v>88.68</v>
      </c>
      <c r="H8871" s="435">
        <f t="shared" si="1245"/>
        <v>0.88835355692020457</v>
      </c>
      <c r="I8871" s="577">
        <f t="shared" si="1250"/>
        <v>88.68</v>
      </c>
      <c r="J8871" s="573">
        <f t="shared" si="1246"/>
        <v>1.2332043231259526</v>
      </c>
    </row>
    <row r="8872" spans="1:10" x14ac:dyDescent="0.25">
      <c r="A8872">
        <f t="shared" si="1247"/>
        <v>0.88690000473604569</v>
      </c>
      <c r="B8872" s="2">
        <f t="shared" si="1251"/>
        <v>88.690000000008467</v>
      </c>
      <c r="C8872" s="428">
        <f t="shared" si="1248"/>
        <v>88.69</v>
      </c>
      <c r="D8872" s="425">
        <f t="shared" si="1243"/>
        <v>0.88690000473596109</v>
      </c>
      <c r="E8872" s="433">
        <f t="shared" si="1249"/>
        <v>88.69</v>
      </c>
      <c r="F8872" s="430">
        <f t="shared" si="1244"/>
        <v>0.88845290743088179</v>
      </c>
      <c r="G8872" s="439">
        <f t="shared" si="1250"/>
        <v>88.69</v>
      </c>
      <c r="H8872" s="435">
        <f t="shared" si="1245"/>
        <v>0.88845290743088179</v>
      </c>
      <c r="I8872" s="577">
        <f t="shared" si="1250"/>
        <v>88.69</v>
      </c>
      <c r="J8872" s="573">
        <f t="shared" si="1246"/>
        <v>1.2332923239461013</v>
      </c>
    </row>
    <row r="8873" spans="1:10" x14ac:dyDescent="0.25">
      <c r="A8873">
        <f t="shared" si="1247"/>
        <v>0.88700000472905527</v>
      </c>
      <c r="B8873" s="2">
        <f t="shared" si="1251"/>
        <v>88.700000000008473</v>
      </c>
      <c r="C8873" s="428">
        <f t="shared" si="1248"/>
        <v>88.7</v>
      </c>
      <c r="D8873" s="425">
        <f t="shared" si="1243"/>
        <v>0.88700000472897067</v>
      </c>
      <c r="E8873" s="433">
        <f t="shared" si="1249"/>
        <v>88.7</v>
      </c>
      <c r="F8873" s="430">
        <f t="shared" si="1244"/>
        <v>0.8885522582377936</v>
      </c>
      <c r="G8873" s="439">
        <f t="shared" si="1250"/>
        <v>88.7</v>
      </c>
      <c r="H8873" s="435">
        <f t="shared" si="1245"/>
        <v>0.8885522582377936</v>
      </c>
      <c r="I8873" s="577">
        <f t="shared" si="1250"/>
        <v>88.7</v>
      </c>
      <c r="J8873" s="573">
        <f t="shared" si="1246"/>
        <v>1.2333803255975062</v>
      </c>
    </row>
    <row r="8874" spans="1:10" x14ac:dyDescent="0.25">
      <c r="A8874">
        <f t="shared" si="1247"/>
        <v>0.88710000472207562</v>
      </c>
      <c r="B8874" s="2">
        <f t="shared" si="1251"/>
        <v>88.710000000008478</v>
      </c>
      <c r="C8874" s="428">
        <f t="shared" si="1248"/>
        <v>88.71</v>
      </c>
      <c r="D8874" s="425">
        <f t="shared" si="1243"/>
        <v>0.8871000047219908</v>
      </c>
      <c r="E8874" s="433">
        <f t="shared" si="1249"/>
        <v>88.71</v>
      </c>
      <c r="F8874" s="430">
        <f t="shared" si="1244"/>
        <v>0.88865160934079457</v>
      </c>
      <c r="G8874" s="439">
        <f t="shared" si="1250"/>
        <v>88.71</v>
      </c>
      <c r="H8874" s="435">
        <f t="shared" si="1245"/>
        <v>0.88865160934079457</v>
      </c>
      <c r="I8874" s="577">
        <f t="shared" si="1250"/>
        <v>88.71</v>
      </c>
      <c r="J8874" s="573">
        <f t="shared" si="1246"/>
        <v>1.2334683280800804</v>
      </c>
    </row>
    <row r="8875" spans="1:10" x14ac:dyDescent="0.25">
      <c r="A8875">
        <f t="shared" si="1247"/>
        <v>0.88720000471510663</v>
      </c>
      <c r="B8875" s="2">
        <f t="shared" si="1251"/>
        <v>88.720000000008483</v>
      </c>
      <c r="C8875" s="428">
        <f t="shared" si="1248"/>
        <v>88.72</v>
      </c>
      <c r="D8875" s="425">
        <f t="shared" si="1243"/>
        <v>0.8872000047150217</v>
      </c>
      <c r="E8875" s="433">
        <f t="shared" si="1249"/>
        <v>88.72</v>
      </c>
      <c r="F8875" s="430">
        <f t="shared" si="1244"/>
        <v>0.88875096073973969</v>
      </c>
      <c r="G8875" s="439">
        <f t="shared" si="1250"/>
        <v>88.72</v>
      </c>
      <c r="H8875" s="435">
        <f t="shared" si="1245"/>
        <v>0.88875096073973969</v>
      </c>
      <c r="I8875" s="577">
        <f t="shared" si="1250"/>
        <v>88.72</v>
      </c>
      <c r="J8875" s="573">
        <f t="shared" si="1246"/>
        <v>1.2335563313937381</v>
      </c>
    </row>
    <row r="8876" spans="1:10" x14ac:dyDescent="0.25">
      <c r="A8876">
        <f t="shared" si="1247"/>
        <v>0.88730000470814807</v>
      </c>
      <c r="B8876" s="2">
        <f t="shared" si="1251"/>
        <v>88.730000000008488</v>
      </c>
      <c r="C8876" s="428">
        <f t="shared" si="1248"/>
        <v>88.73</v>
      </c>
      <c r="D8876" s="425">
        <f t="shared" si="1243"/>
        <v>0.88730000470806325</v>
      </c>
      <c r="E8876" s="433">
        <f t="shared" si="1249"/>
        <v>88.73</v>
      </c>
      <c r="F8876" s="430">
        <f t="shared" si="1244"/>
        <v>0.88885031243448387</v>
      </c>
      <c r="G8876" s="439">
        <f t="shared" si="1250"/>
        <v>88.73</v>
      </c>
      <c r="H8876" s="435">
        <f t="shared" si="1245"/>
        <v>0.88885031243448387</v>
      </c>
      <c r="I8876" s="577">
        <f t="shared" si="1250"/>
        <v>88.73</v>
      </c>
      <c r="J8876" s="573">
        <f t="shared" si="1246"/>
        <v>1.2336443355383921</v>
      </c>
    </row>
    <row r="8877" spans="1:10" x14ac:dyDescent="0.25">
      <c r="A8877">
        <f t="shared" si="1247"/>
        <v>0.88740000470120017</v>
      </c>
      <c r="B8877" s="2">
        <f t="shared" si="1251"/>
        <v>88.740000000008493</v>
      </c>
      <c r="C8877" s="428">
        <f t="shared" si="1248"/>
        <v>88.74</v>
      </c>
      <c r="D8877" s="425">
        <f t="shared" si="1243"/>
        <v>0.88740000470111524</v>
      </c>
      <c r="E8877" s="433">
        <f t="shared" si="1249"/>
        <v>88.74</v>
      </c>
      <c r="F8877" s="430">
        <f t="shared" si="1244"/>
        <v>0.88894966442488188</v>
      </c>
      <c r="G8877" s="439">
        <f t="shared" si="1250"/>
        <v>88.74</v>
      </c>
      <c r="H8877" s="435">
        <f t="shared" si="1245"/>
        <v>0.88894966442488188</v>
      </c>
      <c r="I8877" s="577">
        <f t="shared" si="1250"/>
        <v>88.74</v>
      </c>
      <c r="J8877" s="573">
        <f t="shared" si="1246"/>
        <v>1.2337323405139571</v>
      </c>
    </row>
    <row r="8878" spans="1:10" x14ac:dyDescent="0.25">
      <c r="A8878">
        <f t="shared" si="1247"/>
        <v>0.88750000469426293</v>
      </c>
      <c r="B8878" s="2">
        <f t="shared" si="1251"/>
        <v>88.750000000008498</v>
      </c>
      <c r="C8878" s="428">
        <f t="shared" si="1248"/>
        <v>88.75</v>
      </c>
      <c r="D8878" s="425">
        <f t="shared" si="1243"/>
        <v>0.887500004694178</v>
      </c>
      <c r="E8878" s="433">
        <f t="shared" si="1249"/>
        <v>88.75</v>
      </c>
      <c r="F8878" s="430">
        <f t="shared" si="1244"/>
        <v>0.8890490167107894</v>
      </c>
      <c r="G8878" s="439">
        <f t="shared" si="1250"/>
        <v>88.75</v>
      </c>
      <c r="H8878" s="435">
        <f t="shared" si="1245"/>
        <v>0.8890490167107894</v>
      </c>
      <c r="I8878" s="577">
        <f t="shared" si="1250"/>
        <v>88.75</v>
      </c>
      <c r="J8878" s="573">
        <f t="shared" si="1246"/>
        <v>1.2338203463203465</v>
      </c>
    </row>
    <row r="8879" spans="1:10" x14ac:dyDescent="0.25">
      <c r="A8879">
        <f t="shared" si="1247"/>
        <v>0.88760000468733635</v>
      </c>
      <c r="B8879" s="2">
        <f t="shared" si="1251"/>
        <v>88.760000000008503</v>
      </c>
      <c r="C8879" s="428">
        <f t="shared" si="1248"/>
        <v>88.76</v>
      </c>
      <c r="D8879" s="425">
        <f t="shared" si="1243"/>
        <v>0.88760000468725131</v>
      </c>
      <c r="E8879" s="433">
        <f t="shared" si="1249"/>
        <v>88.76</v>
      </c>
      <c r="F8879" s="430">
        <f t="shared" si="1244"/>
        <v>0.88914836929206109</v>
      </c>
      <c r="G8879" s="439">
        <f t="shared" si="1250"/>
        <v>88.76</v>
      </c>
      <c r="H8879" s="435">
        <f t="shared" si="1245"/>
        <v>0.88914836929206109</v>
      </c>
      <c r="I8879" s="577">
        <f t="shared" si="1250"/>
        <v>88.76</v>
      </c>
      <c r="J8879" s="573">
        <f t="shared" si="1246"/>
        <v>1.2339083529574735</v>
      </c>
    </row>
    <row r="8880" spans="1:10" x14ac:dyDescent="0.25">
      <c r="A8880">
        <f t="shared" si="1247"/>
        <v>0.8877000046804201</v>
      </c>
      <c r="B8880" s="2">
        <f t="shared" si="1251"/>
        <v>88.770000000008508</v>
      </c>
      <c r="C8880" s="428">
        <f t="shared" si="1248"/>
        <v>88.77</v>
      </c>
      <c r="D8880" s="425">
        <f t="shared" si="1243"/>
        <v>0.88770000468033494</v>
      </c>
      <c r="E8880" s="433">
        <f t="shared" si="1249"/>
        <v>88.77</v>
      </c>
      <c r="F8880" s="430">
        <f t="shared" si="1244"/>
        <v>0.88924772216855219</v>
      </c>
      <c r="G8880" s="439">
        <f t="shared" si="1250"/>
        <v>88.77</v>
      </c>
      <c r="H8880" s="435">
        <f t="shared" si="1245"/>
        <v>0.88924772216855219</v>
      </c>
      <c r="I8880" s="577">
        <f t="shared" si="1250"/>
        <v>88.77</v>
      </c>
      <c r="J8880" s="573">
        <f t="shared" si="1246"/>
        <v>1.233996360425252</v>
      </c>
    </row>
    <row r="8881" spans="1:10" x14ac:dyDescent="0.25">
      <c r="A8881">
        <f t="shared" si="1247"/>
        <v>0.8878000046735145</v>
      </c>
      <c r="B8881" s="2">
        <f t="shared" si="1251"/>
        <v>88.780000000008513</v>
      </c>
      <c r="C8881" s="428">
        <f t="shared" si="1248"/>
        <v>88.78</v>
      </c>
      <c r="D8881" s="425">
        <f t="shared" si="1243"/>
        <v>0.88780000467342945</v>
      </c>
      <c r="E8881" s="433">
        <f t="shared" si="1249"/>
        <v>88.78</v>
      </c>
      <c r="F8881" s="430">
        <f t="shared" si="1244"/>
        <v>0.88934707534011825</v>
      </c>
      <c r="G8881" s="439">
        <f t="shared" si="1250"/>
        <v>88.78</v>
      </c>
      <c r="H8881" s="435">
        <f t="shared" si="1245"/>
        <v>0.88934707534011825</v>
      </c>
      <c r="I8881" s="577">
        <f t="shared" si="1250"/>
        <v>88.78</v>
      </c>
      <c r="J8881" s="573">
        <f t="shared" si="1246"/>
        <v>1.2340843687235961</v>
      </c>
    </row>
    <row r="8882" spans="1:10" x14ac:dyDescent="0.25">
      <c r="A8882">
        <f t="shared" si="1247"/>
        <v>0.88790000466661945</v>
      </c>
      <c r="B8882" s="2">
        <f t="shared" si="1251"/>
        <v>88.790000000008519</v>
      </c>
      <c r="C8882" s="428">
        <f t="shared" si="1248"/>
        <v>88.79</v>
      </c>
      <c r="D8882" s="425">
        <f t="shared" si="1243"/>
        <v>0.8879000046665344</v>
      </c>
      <c r="E8882" s="433">
        <f t="shared" si="1249"/>
        <v>88.79</v>
      </c>
      <c r="F8882" s="430">
        <f t="shared" si="1244"/>
        <v>0.88944642880661462</v>
      </c>
      <c r="G8882" s="439">
        <f t="shared" si="1250"/>
        <v>88.79</v>
      </c>
      <c r="H8882" s="435">
        <f t="shared" si="1245"/>
        <v>0.88944642880661462</v>
      </c>
      <c r="I8882" s="577">
        <f t="shared" si="1250"/>
        <v>88.79</v>
      </c>
      <c r="J8882" s="573">
        <f t="shared" si="1246"/>
        <v>1.2341723778524187</v>
      </c>
    </row>
    <row r="8883" spans="1:10" x14ac:dyDescent="0.25">
      <c r="A8883">
        <f t="shared" si="1247"/>
        <v>0.88800000465973483</v>
      </c>
      <c r="B8883" s="2">
        <f t="shared" si="1251"/>
        <v>88.800000000008524</v>
      </c>
      <c r="C8883" s="428">
        <f t="shared" si="1248"/>
        <v>88.8</v>
      </c>
      <c r="D8883" s="425">
        <f t="shared" si="1243"/>
        <v>0.88800000465964957</v>
      </c>
      <c r="E8883" s="433">
        <f t="shared" si="1249"/>
        <v>88.8</v>
      </c>
      <c r="F8883" s="430">
        <f t="shared" si="1244"/>
        <v>0.88954578256789663</v>
      </c>
      <c r="G8883" s="439">
        <f t="shared" si="1250"/>
        <v>88.8</v>
      </c>
      <c r="H8883" s="435">
        <f t="shared" si="1245"/>
        <v>0.88954578256789663</v>
      </c>
      <c r="I8883" s="577">
        <f t="shared" si="1250"/>
        <v>88.8</v>
      </c>
      <c r="J8883" s="573">
        <f t="shared" si="1246"/>
        <v>1.2342603878116345</v>
      </c>
    </row>
    <row r="8884" spans="1:10" x14ac:dyDescent="0.25">
      <c r="A8884">
        <f t="shared" si="1247"/>
        <v>0.88810000465286076</v>
      </c>
      <c r="B8884" s="2">
        <f t="shared" si="1251"/>
        <v>88.810000000008529</v>
      </c>
      <c r="C8884" s="428">
        <f t="shared" si="1248"/>
        <v>88.81</v>
      </c>
      <c r="D8884" s="425">
        <f t="shared" si="1243"/>
        <v>0.88810000465277561</v>
      </c>
      <c r="E8884" s="433">
        <f t="shared" si="1249"/>
        <v>88.81</v>
      </c>
      <c r="F8884" s="430">
        <f t="shared" si="1244"/>
        <v>0.88964513662381994</v>
      </c>
      <c r="G8884" s="439">
        <f t="shared" si="1250"/>
        <v>88.81</v>
      </c>
      <c r="H8884" s="435">
        <f t="shared" si="1245"/>
        <v>0.88964513662381994</v>
      </c>
      <c r="I8884" s="577">
        <f t="shared" si="1250"/>
        <v>88.81</v>
      </c>
      <c r="J8884" s="573">
        <f t="shared" si="1246"/>
        <v>1.2343483986011563</v>
      </c>
    </row>
    <row r="8885" spans="1:10" x14ac:dyDescent="0.25">
      <c r="A8885">
        <f t="shared" si="1247"/>
        <v>0.88820000464599724</v>
      </c>
      <c r="B8885" s="2">
        <f t="shared" si="1251"/>
        <v>88.820000000008534</v>
      </c>
      <c r="C8885" s="428">
        <f t="shared" si="1248"/>
        <v>88.82</v>
      </c>
      <c r="D8885" s="425">
        <f t="shared" si="1243"/>
        <v>0.88820000464591187</v>
      </c>
      <c r="E8885" s="433">
        <f t="shared" si="1249"/>
        <v>88.82</v>
      </c>
      <c r="F8885" s="430">
        <f t="shared" si="1244"/>
        <v>0.88974449097424013</v>
      </c>
      <c r="G8885" s="439">
        <f t="shared" si="1250"/>
        <v>88.82</v>
      </c>
      <c r="H8885" s="435">
        <f t="shared" si="1245"/>
        <v>0.88974449097424013</v>
      </c>
      <c r="I8885" s="577">
        <f t="shared" si="1250"/>
        <v>88.82</v>
      </c>
      <c r="J8885" s="573">
        <f t="shared" si="1246"/>
        <v>1.2344364102208989</v>
      </c>
    </row>
    <row r="8886" spans="1:10" x14ac:dyDescent="0.25">
      <c r="A8886">
        <f t="shared" si="1247"/>
        <v>0.88830000463914405</v>
      </c>
      <c r="B8886" s="2">
        <f t="shared" si="1251"/>
        <v>88.830000000008539</v>
      </c>
      <c r="C8886" s="428">
        <f t="shared" si="1248"/>
        <v>88.83</v>
      </c>
      <c r="D8886" s="425">
        <f t="shared" si="1243"/>
        <v>0.88830000463905867</v>
      </c>
      <c r="E8886" s="433">
        <f t="shared" si="1249"/>
        <v>88.83</v>
      </c>
      <c r="F8886" s="430">
        <f t="shared" si="1244"/>
        <v>0.88984384561901309</v>
      </c>
      <c r="G8886" s="439">
        <f t="shared" si="1250"/>
        <v>88.83</v>
      </c>
      <c r="H8886" s="435">
        <f t="shared" si="1245"/>
        <v>0.88984384561901309</v>
      </c>
      <c r="I8886" s="577">
        <f t="shared" si="1250"/>
        <v>88.83</v>
      </c>
      <c r="J8886" s="573">
        <f t="shared" si="1246"/>
        <v>1.2345244226707752</v>
      </c>
    </row>
    <row r="8887" spans="1:10" x14ac:dyDescent="0.25">
      <c r="A8887">
        <f t="shared" si="1247"/>
        <v>0.88840000463230151</v>
      </c>
      <c r="B8887" s="2">
        <f t="shared" si="1251"/>
        <v>88.840000000008544</v>
      </c>
      <c r="C8887" s="428">
        <f t="shared" si="1248"/>
        <v>88.84</v>
      </c>
      <c r="D8887" s="425">
        <f t="shared" si="1243"/>
        <v>0.88840000463221602</v>
      </c>
      <c r="E8887" s="433">
        <f t="shared" si="1249"/>
        <v>88.84</v>
      </c>
      <c r="F8887" s="430">
        <f t="shared" si="1244"/>
        <v>0.88994320055799436</v>
      </c>
      <c r="G8887" s="439">
        <f t="shared" si="1250"/>
        <v>88.84</v>
      </c>
      <c r="H8887" s="435">
        <f t="shared" si="1245"/>
        <v>0.88994320055799436</v>
      </c>
      <c r="I8887" s="577">
        <f t="shared" si="1250"/>
        <v>88.84</v>
      </c>
      <c r="J8887" s="573">
        <f t="shared" si="1246"/>
        <v>1.2346124359506994</v>
      </c>
    </row>
    <row r="8888" spans="1:10" x14ac:dyDescent="0.25">
      <c r="A8888">
        <f t="shared" si="1247"/>
        <v>0.88850000462546908</v>
      </c>
      <c r="B8888" s="2">
        <f t="shared" si="1251"/>
        <v>88.850000000008549</v>
      </c>
      <c r="C8888" s="428">
        <f t="shared" si="1248"/>
        <v>88.85</v>
      </c>
      <c r="D8888" s="425">
        <f t="shared" si="1243"/>
        <v>0.88850000462538359</v>
      </c>
      <c r="E8888" s="433">
        <f t="shared" si="1249"/>
        <v>88.85</v>
      </c>
      <c r="F8888" s="430">
        <f t="shared" si="1244"/>
        <v>0.89004255579103964</v>
      </c>
      <c r="G8888" s="439">
        <f t="shared" si="1250"/>
        <v>88.85</v>
      </c>
      <c r="H8888" s="435">
        <f t="shared" si="1245"/>
        <v>0.89004255579103964</v>
      </c>
      <c r="I8888" s="577">
        <f t="shared" si="1250"/>
        <v>88.85</v>
      </c>
      <c r="J8888" s="573">
        <f t="shared" si="1246"/>
        <v>1.2347004500605852</v>
      </c>
    </row>
    <row r="8889" spans="1:10" x14ac:dyDescent="0.25">
      <c r="A8889">
        <f t="shared" si="1247"/>
        <v>0.88860000461864719</v>
      </c>
      <c r="B8889" s="2">
        <f t="shared" si="1251"/>
        <v>88.860000000008554</v>
      </c>
      <c r="C8889" s="428">
        <f t="shared" si="1248"/>
        <v>88.86</v>
      </c>
      <c r="D8889" s="425">
        <f t="shared" si="1243"/>
        <v>0.8886000046185617</v>
      </c>
      <c r="E8889" s="433">
        <f t="shared" si="1249"/>
        <v>88.86</v>
      </c>
      <c r="F8889" s="430">
        <f t="shared" si="1244"/>
        <v>0.89014191131800513</v>
      </c>
      <c r="G8889" s="439">
        <f t="shared" si="1250"/>
        <v>88.86</v>
      </c>
      <c r="H8889" s="435">
        <f t="shared" si="1245"/>
        <v>0.89014191131800513</v>
      </c>
      <c r="I8889" s="577">
        <f t="shared" si="1250"/>
        <v>88.86</v>
      </c>
      <c r="J8889" s="573">
        <f t="shared" si="1246"/>
        <v>1.2347884650003462</v>
      </c>
    </row>
    <row r="8890" spans="1:10" x14ac:dyDescent="0.25">
      <c r="A8890">
        <f t="shared" si="1247"/>
        <v>0.88870000461183574</v>
      </c>
      <c r="B8890" s="2">
        <f t="shared" si="1251"/>
        <v>88.870000000008559</v>
      </c>
      <c r="C8890" s="428">
        <f t="shared" si="1248"/>
        <v>88.87</v>
      </c>
      <c r="D8890" s="425">
        <f t="shared" si="1243"/>
        <v>0.88870000461175025</v>
      </c>
      <c r="E8890" s="433">
        <f t="shared" si="1249"/>
        <v>88.87</v>
      </c>
      <c r="F8890" s="430">
        <f t="shared" si="1244"/>
        <v>0.89024126713874685</v>
      </c>
      <c r="G8890" s="439">
        <f t="shared" si="1250"/>
        <v>88.87</v>
      </c>
      <c r="H8890" s="435">
        <f t="shared" si="1245"/>
        <v>0.89024126713874685</v>
      </c>
      <c r="I8890" s="577">
        <f t="shared" si="1250"/>
        <v>88.87</v>
      </c>
      <c r="J8890" s="573">
        <f t="shared" si="1246"/>
        <v>1.2348764807698966</v>
      </c>
    </row>
    <row r="8891" spans="1:10" x14ac:dyDescent="0.25">
      <c r="A8891">
        <f t="shared" si="1247"/>
        <v>0.88880000460503472</v>
      </c>
      <c r="B8891" s="2">
        <f t="shared" si="1251"/>
        <v>88.880000000008565</v>
      </c>
      <c r="C8891" s="428">
        <f t="shared" si="1248"/>
        <v>88.88</v>
      </c>
      <c r="D8891" s="425">
        <f t="shared" si="1243"/>
        <v>0.88880000460494901</v>
      </c>
      <c r="E8891" s="433">
        <f t="shared" si="1249"/>
        <v>88.88</v>
      </c>
      <c r="F8891" s="430">
        <f t="shared" si="1244"/>
        <v>0.89034062325312047</v>
      </c>
      <c r="G8891" s="439">
        <f t="shared" si="1250"/>
        <v>88.88</v>
      </c>
      <c r="H8891" s="435">
        <f t="shared" si="1245"/>
        <v>0.89034062325312047</v>
      </c>
      <c r="I8891" s="577">
        <f t="shared" si="1250"/>
        <v>88.88</v>
      </c>
      <c r="J8891" s="573">
        <f t="shared" si="1246"/>
        <v>1.2349644973691498</v>
      </c>
    </row>
    <row r="8892" spans="1:10" x14ac:dyDescent="0.25">
      <c r="A8892">
        <f t="shared" si="1247"/>
        <v>0.88890000459824392</v>
      </c>
      <c r="B8892" s="2">
        <f t="shared" si="1251"/>
        <v>88.89000000000857</v>
      </c>
      <c r="C8892" s="428">
        <f t="shared" si="1248"/>
        <v>88.89</v>
      </c>
      <c r="D8892" s="425">
        <f t="shared" si="1243"/>
        <v>0.8889000045981581</v>
      </c>
      <c r="E8892" s="433">
        <f t="shared" si="1249"/>
        <v>88.89</v>
      </c>
      <c r="F8892" s="430">
        <f t="shared" si="1244"/>
        <v>0.89043997966098265</v>
      </c>
      <c r="G8892" s="439">
        <f t="shared" si="1250"/>
        <v>88.89</v>
      </c>
      <c r="H8892" s="435">
        <f t="shared" si="1245"/>
        <v>0.89043997966098265</v>
      </c>
      <c r="I8892" s="577">
        <f t="shared" si="1250"/>
        <v>88.89</v>
      </c>
      <c r="J8892" s="573">
        <f t="shared" si="1246"/>
        <v>1.2350525147980198</v>
      </c>
    </row>
    <row r="8893" spans="1:10" x14ac:dyDescent="0.25">
      <c r="A8893">
        <f t="shared" si="1247"/>
        <v>0.88900000459146356</v>
      </c>
      <c r="B8893" s="2">
        <f t="shared" si="1251"/>
        <v>88.900000000008575</v>
      </c>
      <c r="C8893" s="428">
        <f t="shared" si="1248"/>
        <v>88.9</v>
      </c>
      <c r="D8893" s="425">
        <f t="shared" si="1243"/>
        <v>0.88900000459137785</v>
      </c>
      <c r="E8893" s="433">
        <f t="shared" si="1249"/>
        <v>88.9</v>
      </c>
      <c r="F8893" s="430">
        <f t="shared" si="1244"/>
        <v>0.89053933636218929</v>
      </c>
      <c r="G8893" s="439">
        <f t="shared" si="1250"/>
        <v>88.9</v>
      </c>
      <c r="H8893" s="435">
        <f t="shared" si="1245"/>
        <v>0.89053933636218929</v>
      </c>
      <c r="I8893" s="577">
        <f t="shared" si="1250"/>
        <v>88.9</v>
      </c>
      <c r="J8893" s="573">
        <f t="shared" si="1246"/>
        <v>1.2351405330564209</v>
      </c>
    </row>
    <row r="8894" spans="1:10" x14ac:dyDescent="0.25">
      <c r="A8894">
        <f t="shared" si="1247"/>
        <v>0.88910000458469363</v>
      </c>
      <c r="B8894" s="2">
        <f t="shared" si="1251"/>
        <v>88.91000000000858</v>
      </c>
      <c r="C8894" s="428">
        <f t="shared" si="1248"/>
        <v>88.91</v>
      </c>
      <c r="D8894" s="425">
        <f t="shared" si="1243"/>
        <v>0.88910000458460769</v>
      </c>
      <c r="E8894" s="433">
        <f t="shared" si="1249"/>
        <v>88.91</v>
      </c>
      <c r="F8894" s="430">
        <f t="shared" si="1244"/>
        <v>0.89063869335659662</v>
      </c>
      <c r="G8894" s="439">
        <f t="shared" si="1250"/>
        <v>88.91</v>
      </c>
      <c r="H8894" s="435">
        <f t="shared" si="1245"/>
        <v>0.89063869335659662</v>
      </c>
      <c r="I8894" s="577">
        <f t="shared" si="1250"/>
        <v>88.91</v>
      </c>
      <c r="J8894" s="573">
        <f t="shared" si="1246"/>
        <v>1.2352285521442665</v>
      </c>
    </row>
    <row r="8895" spans="1:10" x14ac:dyDescent="0.25">
      <c r="A8895">
        <f t="shared" si="1247"/>
        <v>0.88920000457793369</v>
      </c>
      <c r="B8895" s="2">
        <f t="shared" si="1251"/>
        <v>88.920000000008585</v>
      </c>
      <c r="C8895" s="428">
        <f t="shared" si="1248"/>
        <v>88.92</v>
      </c>
      <c r="D8895" s="425">
        <f t="shared" si="1243"/>
        <v>0.88920000457784765</v>
      </c>
      <c r="E8895" s="433">
        <f t="shared" si="1249"/>
        <v>88.92</v>
      </c>
      <c r="F8895" s="430">
        <f t="shared" si="1244"/>
        <v>0.89073805064406153</v>
      </c>
      <c r="G8895" s="439">
        <f t="shared" si="1250"/>
        <v>88.92</v>
      </c>
      <c r="H8895" s="435">
        <f t="shared" si="1245"/>
        <v>0.89073805064406153</v>
      </c>
      <c r="I8895" s="577">
        <f t="shared" si="1250"/>
        <v>88.92</v>
      </c>
      <c r="J8895" s="573">
        <f t="shared" si="1246"/>
        <v>1.2353165720614705</v>
      </c>
    </row>
    <row r="8896" spans="1:10" x14ac:dyDescent="0.25">
      <c r="A8896">
        <f t="shared" si="1247"/>
        <v>0.88930000457118419</v>
      </c>
      <c r="B8896" s="2">
        <f t="shared" si="1251"/>
        <v>88.93000000000859</v>
      </c>
      <c r="C8896" s="428">
        <f t="shared" si="1248"/>
        <v>88.93</v>
      </c>
      <c r="D8896" s="425">
        <f t="shared" si="1243"/>
        <v>0.88930000457109837</v>
      </c>
      <c r="E8896" s="433">
        <f t="shared" si="1249"/>
        <v>88.93</v>
      </c>
      <c r="F8896" s="430">
        <f t="shared" si="1244"/>
        <v>0.89083740822443991</v>
      </c>
      <c r="G8896" s="439">
        <f t="shared" si="1250"/>
        <v>88.93</v>
      </c>
      <c r="H8896" s="435">
        <f t="shared" si="1245"/>
        <v>0.89083740822443991</v>
      </c>
      <c r="I8896" s="577">
        <f t="shared" si="1250"/>
        <v>88.93</v>
      </c>
      <c r="J8896" s="573">
        <f t="shared" si="1246"/>
        <v>1.2354045928079465</v>
      </c>
    </row>
    <row r="8897" spans="1:10" x14ac:dyDescent="0.25">
      <c r="A8897">
        <f t="shared" si="1247"/>
        <v>0.88940000456444501</v>
      </c>
      <c r="B8897" s="2">
        <f t="shared" si="1251"/>
        <v>88.940000000008595</v>
      </c>
      <c r="C8897" s="428">
        <f t="shared" si="1248"/>
        <v>88.94</v>
      </c>
      <c r="D8897" s="425">
        <f t="shared" si="1243"/>
        <v>0.88940000456435897</v>
      </c>
      <c r="E8897" s="433">
        <f t="shared" si="1249"/>
        <v>88.94</v>
      </c>
      <c r="F8897" s="430">
        <f t="shared" si="1244"/>
        <v>0.8909367660975881</v>
      </c>
      <c r="G8897" s="439">
        <f t="shared" si="1250"/>
        <v>88.94</v>
      </c>
      <c r="H8897" s="435">
        <f t="shared" si="1245"/>
        <v>0.8909367660975881</v>
      </c>
      <c r="I8897" s="577">
        <f t="shared" si="1250"/>
        <v>88.94</v>
      </c>
      <c r="J8897" s="573">
        <f t="shared" si="1246"/>
        <v>1.2354926143836089</v>
      </c>
    </row>
    <row r="8898" spans="1:10" x14ac:dyDescent="0.25">
      <c r="A8898">
        <f t="shared" si="1247"/>
        <v>0.88950000455771583</v>
      </c>
      <c r="B8898" s="2">
        <f t="shared" si="1251"/>
        <v>88.9500000000086</v>
      </c>
      <c r="C8898" s="428">
        <f t="shared" si="1248"/>
        <v>88.95</v>
      </c>
      <c r="D8898" s="425">
        <f t="shared" si="1243"/>
        <v>0.88950000455763001</v>
      </c>
      <c r="E8898" s="433">
        <f t="shared" si="1249"/>
        <v>88.95</v>
      </c>
      <c r="F8898" s="430">
        <f t="shared" si="1244"/>
        <v>0.89103612426336321</v>
      </c>
      <c r="G8898" s="439">
        <f t="shared" si="1250"/>
        <v>88.95</v>
      </c>
      <c r="H8898" s="435">
        <f t="shared" si="1245"/>
        <v>0.89103612426336321</v>
      </c>
      <c r="I8898" s="577">
        <f t="shared" si="1250"/>
        <v>88.95</v>
      </c>
      <c r="J8898" s="573">
        <f t="shared" si="1246"/>
        <v>1.2355806367883717</v>
      </c>
    </row>
    <row r="8899" spans="1:10" x14ac:dyDescent="0.25">
      <c r="A8899">
        <f t="shared" si="1247"/>
        <v>0.8896000045509973</v>
      </c>
      <c r="B8899" s="2">
        <f t="shared" si="1251"/>
        <v>88.960000000008606</v>
      </c>
      <c r="C8899" s="428">
        <f t="shared" si="1248"/>
        <v>88.96</v>
      </c>
      <c r="D8899" s="425">
        <f t="shared" ref="D8899:D8962" si="1252">(((1+C8899/100)^D$2)*C8899/100)/(((1+C8899/100)^D$2)-1)</f>
        <v>0.88960000455091115</v>
      </c>
      <c r="E8899" s="433">
        <f t="shared" si="1249"/>
        <v>88.96</v>
      </c>
      <c r="F8899" s="430">
        <f t="shared" ref="F8899:F8962" si="1253">(((1+E8899/100)^F$2)*E8899/100)/(((1+E8899/100)^F$2)-1)</f>
        <v>0.89113548272162169</v>
      </c>
      <c r="G8899" s="439">
        <f t="shared" si="1250"/>
        <v>88.96</v>
      </c>
      <c r="H8899" s="435">
        <f t="shared" ref="H8899:H8962" si="1254">(((1+G8899/100)^H$2)*G8899/100)/(((1+G8899/100)^H$2)-1)</f>
        <v>0.89113548272162169</v>
      </c>
      <c r="I8899" s="577">
        <f t="shared" si="1250"/>
        <v>88.96</v>
      </c>
      <c r="J8899" s="573">
        <f t="shared" ref="J8899:J8962" si="1255">(((1+I8899/100)^J$2)*I8899/100)/(((1+I8899/100)^J$2)-1)</f>
        <v>1.2356686600221483</v>
      </c>
    </row>
    <row r="8900" spans="1:10" x14ac:dyDescent="0.25">
      <c r="A8900">
        <f t="shared" si="1247"/>
        <v>0.88970000454428866</v>
      </c>
      <c r="B8900" s="2">
        <f t="shared" si="1251"/>
        <v>88.970000000008611</v>
      </c>
      <c r="C8900" s="428">
        <f t="shared" si="1248"/>
        <v>88.97</v>
      </c>
      <c r="D8900" s="425">
        <f t="shared" si="1252"/>
        <v>0.88970000454420284</v>
      </c>
      <c r="E8900" s="433">
        <f t="shared" si="1249"/>
        <v>88.97</v>
      </c>
      <c r="F8900" s="430">
        <f t="shared" si="1253"/>
        <v>0.89123484147222054</v>
      </c>
      <c r="G8900" s="439">
        <f t="shared" si="1250"/>
        <v>88.97</v>
      </c>
      <c r="H8900" s="435">
        <f t="shared" si="1254"/>
        <v>0.89123484147222054</v>
      </c>
      <c r="I8900" s="577">
        <f t="shared" si="1250"/>
        <v>88.97</v>
      </c>
      <c r="J8900" s="573">
        <f t="shared" si="1255"/>
        <v>1.2357566840848533</v>
      </c>
    </row>
    <row r="8901" spans="1:10" x14ac:dyDescent="0.25">
      <c r="A8901">
        <f t="shared" ref="A8901:A8964" si="1256">(((1+B8901/100)^A$2)*B8901/100)/(((1+B8901/100)^A$2)-1)</f>
        <v>0.88980000453759067</v>
      </c>
      <c r="B8901" s="2">
        <f t="shared" si="1251"/>
        <v>88.980000000008616</v>
      </c>
      <c r="C8901" s="428">
        <f t="shared" si="1248"/>
        <v>88.98</v>
      </c>
      <c r="D8901" s="425">
        <f t="shared" si="1252"/>
        <v>0.88980000453750463</v>
      </c>
      <c r="E8901" s="433">
        <f t="shared" si="1249"/>
        <v>88.98</v>
      </c>
      <c r="F8901" s="430">
        <f t="shared" si="1253"/>
        <v>0.891334200515016</v>
      </c>
      <c r="G8901" s="439">
        <f t="shared" si="1250"/>
        <v>88.98</v>
      </c>
      <c r="H8901" s="435">
        <f t="shared" si="1254"/>
        <v>0.891334200515016</v>
      </c>
      <c r="I8901" s="577">
        <f t="shared" si="1250"/>
        <v>88.98</v>
      </c>
      <c r="J8901" s="573">
        <f t="shared" si="1255"/>
        <v>1.2358447089763998</v>
      </c>
    </row>
    <row r="8902" spans="1:10" x14ac:dyDescent="0.25">
      <c r="A8902">
        <f t="shared" si="1256"/>
        <v>0.88990000453090257</v>
      </c>
      <c r="B8902" s="2">
        <f t="shared" si="1251"/>
        <v>88.990000000008621</v>
      </c>
      <c r="C8902" s="428">
        <f t="shared" ref="C8902:C8965" si="1257">ROUND(C8901+0.01,2)</f>
        <v>88.99</v>
      </c>
      <c r="D8902" s="425">
        <f t="shared" si="1252"/>
        <v>0.88990000453081619</v>
      </c>
      <c r="E8902" s="433">
        <f t="shared" ref="E8902:E8965" si="1258">ROUND(E8901+0.01,2)</f>
        <v>88.99</v>
      </c>
      <c r="F8902" s="430">
        <f t="shared" si="1253"/>
        <v>0.89143355984986561</v>
      </c>
      <c r="G8902" s="439">
        <f t="shared" ref="G8902:I8965" si="1259">ROUND(G8901+0.01,2)</f>
        <v>88.99</v>
      </c>
      <c r="H8902" s="435">
        <f t="shared" si="1254"/>
        <v>0.89143355984986561</v>
      </c>
      <c r="I8902" s="577">
        <f t="shared" si="1259"/>
        <v>88.99</v>
      </c>
      <c r="J8902" s="573">
        <f t="shared" si="1255"/>
        <v>1.2359327346967022</v>
      </c>
    </row>
    <row r="8903" spans="1:10" x14ac:dyDescent="0.25">
      <c r="A8903">
        <f t="shared" si="1256"/>
        <v>0.89000000452422467</v>
      </c>
      <c r="B8903" s="2">
        <f t="shared" si="1251"/>
        <v>89.000000000008626</v>
      </c>
      <c r="C8903" s="428">
        <f t="shared" si="1257"/>
        <v>89</v>
      </c>
      <c r="D8903" s="425">
        <f t="shared" si="1252"/>
        <v>0.8900000045241383</v>
      </c>
      <c r="E8903" s="433">
        <f t="shared" si="1258"/>
        <v>89</v>
      </c>
      <c r="F8903" s="430">
        <f t="shared" si="1253"/>
        <v>0.89153291947662572</v>
      </c>
      <c r="G8903" s="439">
        <f t="shared" si="1259"/>
        <v>89</v>
      </c>
      <c r="H8903" s="435">
        <f t="shared" si="1254"/>
        <v>0.89153291947662572</v>
      </c>
      <c r="I8903" s="577">
        <f t="shared" si="1259"/>
        <v>89</v>
      </c>
      <c r="J8903" s="573">
        <f t="shared" si="1255"/>
        <v>1.2360207612456746</v>
      </c>
    </row>
    <row r="8904" spans="1:10" x14ac:dyDescent="0.25">
      <c r="A8904">
        <f t="shared" si="1256"/>
        <v>0.89010000451755689</v>
      </c>
      <c r="B8904" s="2">
        <f t="shared" si="1251"/>
        <v>89.010000000008631</v>
      </c>
      <c r="C8904" s="428">
        <f t="shared" si="1257"/>
        <v>89.01</v>
      </c>
      <c r="D8904" s="425">
        <f t="shared" si="1252"/>
        <v>0.89010000451747084</v>
      </c>
      <c r="E8904" s="433">
        <f t="shared" si="1258"/>
        <v>89.01</v>
      </c>
      <c r="F8904" s="430">
        <f t="shared" si="1253"/>
        <v>0.89163227939515388</v>
      </c>
      <c r="G8904" s="439">
        <f t="shared" si="1259"/>
        <v>89.01</v>
      </c>
      <c r="H8904" s="435">
        <f t="shared" si="1254"/>
        <v>0.89163227939515388</v>
      </c>
      <c r="I8904" s="577">
        <f t="shared" si="1259"/>
        <v>89.01</v>
      </c>
      <c r="J8904" s="573">
        <f t="shared" si="1255"/>
        <v>1.2361087886232311</v>
      </c>
    </row>
    <row r="8905" spans="1:10" x14ac:dyDescent="0.25">
      <c r="A8905">
        <f t="shared" si="1256"/>
        <v>0.89020000451089942</v>
      </c>
      <c r="B8905" s="2">
        <f t="shared" si="1251"/>
        <v>89.020000000008636</v>
      </c>
      <c r="C8905" s="428">
        <f t="shared" si="1257"/>
        <v>89.02</v>
      </c>
      <c r="D8905" s="425">
        <f t="shared" si="1252"/>
        <v>0.89020000451081305</v>
      </c>
      <c r="E8905" s="433">
        <f t="shared" si="1258"/>
        <v>89.02</v>
      </c>
      <c r="F8905" s="430">
        <f t="shared" si="1253"/>
        <v>0.89173163960530666</v>
      </c>
      <c r="G8905" s="439">
        <f t="shared" si="1259"/>
        <v>89.02</v>
      </c>
      <c r="H8905" s="435">
        <f t="shared" si="1254"/>
        <v>0.89173163960530666</v>
      </c>
      <c r="I8905" s="577">
        <f t="shared" si="1259"/>
        <v>89.02</v>
      </c>
      <c r="J8905" s="573">
        <f t="shared" si="1255"/>
        <v>1.236196816829285</v>
      </c>
    </row>
    <row r="8906" spans="1:10" x14ac:dyDescent="0.25">
      <c r="A8906">
        <f t="shared" si="1256"/>
        <v>0.89030000450425195</v>
      </c>
      <c r="B8906" s="2">
        <f t="shared" si="1251"/>
        <v>89.030000000008641</v>
      </c>
      <c r="C8906" s="428">
        <f t="shared" si="1257"/>
        <v>89.03</v>
      </c>
      <c r="D8906" s="425">
        <f t="shared" si="1252"/>
        <v>0.89030000450416547</v>
      </c>
      <c r="E8906" s="433">
        <f t="shared" si="1258"/>
        <v>89.03</v>
      </c>
      <c r="F8906" s="430">
        <f t="shared" si="1253"/>
        <v>0.89183100010694172</v>
      </c>
      <c r="G8906" s="439">
        <f t="shared" si="1259"/>
        <v>89.03</v>
      </c>
      <c r="H8906" s="435">
        <f t="shared" si="1254"/>
        <v>0.89183100010694172</v>
      </c>
      <c r="I8906" s="577">
        <f t="shared" si="1259"/>
        <v>89.03</v>
      </c>
      <c r="J8906" s="573">
        <f t="shared" si="1255"/>
        <v>1.2362848458637512</v>
      </c>
    </row>
    <row r="8907" spans="1:10" x14ac:dyDescent="0.25">
      <c r="A8907">
        <f t="shared" si="1256"/>
        <v>0.89040000449761481</v>
      </c>
      <c r="B8907" s="2">
        <f t="shared" si="1251"/>
        <v>89.040000000008646</v>
      </c>
      <c r="C8907" s="428">
        <f t="shared" si="1257"/>
        <v>89.04</v>
      </c>
      <c r="D8907" s="425">
        <f t="shared" si="1252"/>
        <v>0.89040000449752821</v>
      </c>
      <c r="E8907" s="433">
        <f t="shared" si="1258"/>
        <v>89.04</v>
      </c>
      <c r="F8907" s="430">
        <f t="shared" si="1253"/>
        <v>0.8919303608999164</v>
      </c>
      <c r="G8907" s="439">
        <f t="shared" si="1259"/>
        <v>89.04</v>
      </c>
      <c r="H8907" s="435">
        <f t="shared" si="1254"/>
        <v>0.8919303608999164</v>
      </c>
      <c r="I8907" s="577">
        <f t="shared" si="1259"/>
        <v>89.04</v>
      </c>
      <c r="J8907" s="573">
        <f t="shared" si="1255"/>
        <v>1.2363728757265431</v>
      </c>
    </row>
    <row r="8908" spans="1:10" x14ac:dyDescent="0.25">
      <c r="A8908">
        <f t="shared" si="1256"/>
        <v>0.89050000449098743</v>
      </c>
      <c r="B8908" s="2">
        <f t="shared" si="1251"/>
        <v>89.050000000008652</v>
      </c>
      <c r="C8908" s="428">
        <f t="shared" si="1257"/>
        <v>89.05</v>
      </c>
      <c r="D8908" s="425">
        <f t="shared" si="1252"/>
        <v>0.89050000449090083</v>
      </c>
      <c r="E8908" s="433">
        <f t="shared" si="1258"/>
        <v>89.05</v>
      </c>
      <c r="F8908" s="430">
        <f t="shared" si="1253"/>
        <v>0.89202972198408725</v>
      </c>
      <c r="G8908" s="439">
        <f t="shared" si="1259"/>
        <v>89.05</v>
      </c>
      <c r="H8908" s="435">
        <f t="shared" si="1254"/>
        <v>0.89202972198408725</v>
      </c>
      <c r="I8908" s="577">
        <f t="shared" si="1259"/>
        <v>89.05</v>
      </c>
      <c r="J8908" s="573">
        <f t="shared" si="1255"/>
        <v>1.2364609064175749</v>
      </c>
    </row>
    <row r="8909" spans="1:10" x14ac:dyDescent="0.25">
      <c r="A8909">
        <f t="shared" si="1256"/>
        <v>0.89060000448437038</v>
      </c>
      <c r="B8909" s="2">
        <f t="shared" si="1251"/>
        <v>89.060000000008657</v>
      </c>
      <c r="C8909" s="428">
        <f t="shared" si="1257"/>
        <v>89.06</v>
      </c>
      <c r="D8909" s="425">
        <f t="shared" si="1252"/>
        <v>0.89060000448428378</v>
      </c>
      <c r="E8909" s="433">
        <f t="shared" si="1258"/>
        <v>89.06</v>
      </c>
      <c r="F8909" s="430">
        <f t="shared" si="1253"/>
        <v>0.89212908335931274</v>
      </c>
      <c r="G8909" s="439">
        <f t="shared" si="1259"/>
        <v>89.06</v>
      </c>
      <c r="H8909" s="435">
        <f t="shared" si="1254"/>
        <v>0.89212908335931274</v>
      </c>
      <c r="I8909" s="577">
        <f t="shared" si="1259"/>
        <v>89.06</v>
      </c>
      <c r="J8909" s="573">
        <f t="shared" si="1255"/>
        <v>1.2365489379367607</v>
      </c>
    </row>
    <row r="8910" spans="1:10" x14ac:dyDescent="0.25">
      <c r="A8910">
        <f t="shared" si="1256"/>
        <v>0.89070000447776343</v>
      </c>
      <c r="B8910" s="2">
        <f t="shared" si="1251"/>
        <v>89.070000000008662</v>
      </c>
      <c r="C8910" s="428">
        <f t="shared" si="1257"/>
        <v>89.07</v>
      </c>
      <c r="D8910" s="425">
        <f t="shared" si="1252"/>
        <v>0.89070000447767661</v>
      </c>
      <c r="E8910" s="433">
        <f t="shared" si="1258"/>
        <v>89.07</v>
      </c>
      <c r="F8910" s="430">
        <f t="shared" si="1253"/>
        <v>0.89222844502544951</v>
      </c>
      <c r="G8910" s="439">
        <f t="shared" si="1259"/>
        <v>89.07</v>
      </c>
      <c r="H8910" s="435">
        <f t="shared" si="1254"/>
        <v>0.89222844502544951</v>
      </c>
      <c r="I8910" s="577">
        <f t="shared" si="1259"/>
        <v>89.07</v>
      </c>
      <c r="J8910" s="573">
        <f t="shared" si="1255"/>
        <v>1.2366369702840143</v>
      </c>
    </row>
    <row r="8911" spans="1:10" x14ac:dyDescent="0.25">
      <c r="A8911">
        <f t="shared" si="1256"/>
        <v>0.89080000447116625</v>
      </c>
      <c r="B8911" s="2">
        <f t="shared" si="1251"/>
        <v>89.080000000008667</v>
      </c>
      <c r="C8911" s="428">
        <f t="shared" si="1257"/>
        <v>89.08</v>
      </c>
      <c r="D8911" s="425">
        <f t="shared" si="1252"/>
        <v>0.89080000447107965</v>
      </c>
      <c r="E8911" s="433">
        <f t="shared" si="1258"/>
        <v>89.08</v>
      </c>
      <c r="F8911" s="430">
        <f t="shared" si="1253"/>
        <v>0.89232780698235548</v>
      </c>
      <c r="G8911" s="439">
        <f t="shared" si="1259"/>
        <v>89.08</v>
      </c>
      <c r="H8911" s="435">
        <f t="shared" si="1254"/>
        <v>0.89232780698235548</v>
      </c>
      <c r="I8911" s="577">
        <f t="shared" si="1259"/>
        <v>89.08</v>
      </c>
      <c r="J8911" s="573">
        <f t="shared" si="1255"/>
        <v>1.2367250034592498</v>
      </c>
    </row>
    <row r="8912" spans="1:10" x14ac:dyDescent="0.25">
      <c r="A8912">
        <f t="shared" si="1256"/>
        <v>0.89090000446457929</v>
      </c>
      <c r="B8912" s="2">
        <f t="shared" si="1251"/>
        <v>89.090000000008672</v>
      </c>
      <c r="C8912" s="428">
        <f t="shared" si="1257"/>
        <v>89.09</v>
      </c>
      <c r="D8912" s="425">
        <f t="shared" si="1252"/>
        <v>0.89090000446449269</v>
      </c>
      <c r="E8912" s="433">
        <f t="shared" si="1258"/>
        <v>89.09</v>
      </c>
      <c r="F8912" s="430">
        <f t="shared" si="1253"/>
        <v>0.89242716922988818</v>
      </c>
      <c r="G8912" s="439">
        <f t="shared" si="1259"/>
        <v>89.09</v>
      </c>
      <c r="H8912" s="435">
        <f t="shared" si="1254"/>
        <v>0.89242716922988818</v>
      </c>
      <c r="I8912" s="577">
        <f t="shared" si="1259"/>
        <v>89.09</v>
      </c>
      <c r="J8912" s="573">
        <f t="shared" si="1255"/>
        <v>1.2368130374623818</v>
      </c>
    </row>
    <row r="8913" spans="1:10" x14ac:dyDescent="0.25">
      <c r="A8913">
        <f t="shared" si="1256"/>
        <v>0.89100000445800231</v>
      </c>
      <c r="B8913" s="2">
        <f t="shared" si="1251"/>
        <v>89.100000000008677</v>
      </c>
      <c r="C8913" s="428">
        <f t="shared" si="1257"/>
        <v>89.1</v>
      </c>
      <c r="D8913" s="425">
        <f t="shared" si="1252"/>
        <v>0.89100000445791561</v>
      </c>
      <c r="E8913" s="433">
        <f t="shared" si="1258"/>
        <v>89.1</v>
      </c>
      <c r="F8913" s="430">
        <f t="shared" si="1253"/>
        <v>0.8925265317679052</v>
      </c>
      <c r="G8913" s="439">
        <f t="shared" si="1259"/>
        <v>89.1</v>
      </c>
      <c r="H8913" s="435">
        <f t="shared" si="1254"/>
        <v>0.8925265317679052</v>
      </c>
      <c r="I8913" s="577">
        <f t="shared" si="1259"/>
        <v>89.1</v>
      </c>
      <c r="J8913" s="573">
        <f t="shared" si="1255"/>
        <v>1.236901072293324</v>
      </c>
    </row>
    <row r="8914" spans="1:10" x14ac:dyDescent="0.25">
      <c r="A8914">
        <f t="shared" si="1256"/>
        <v>0.89110000445143533</v>
      </c>
      <c r="B8914" s="2">
        <f t="shared" si="1251"/>
        <v>89.110000000008682</v>
      </c>
      <c r="C8914" s="428">
        <f t="shared" si="1257"/>
        <v>89.11</v>
      </c>
      <c r="D8914" s="425">
        <f t="shared" si="1252"/>
        <v>0.89110000445134852</v>
      </c>
      <c r="E8914" s="433">
        <f t="shared" si="1258"/>
        <v>89.11</v>
      </c>
      <c r="F8914" s="430">
        <f t="shared" si="1253"/>
        <v>0.89262589459626462</v>
      </c>
      <c r="G8914" s="439">
        <f t="shared" si="1259"/>
        <v>89.11</v>
      </c>
      <c r="H8914" s="435">
        <f t="shared" si="1254"/>
        <v>0.89262589459626462</v>
      </c>
      <c r="I8914" s="577">
        <f t="shared" si="1259"/>
        <v>89.11</v>
      </c>
      <c r="J8914" s="573">
        <f t="shared" si="1255"/>
        <v>1.2369891079519906</v>
      </c>
    </row>
    <row r="8915" spans="1:10" x14ac:dyDescent="0.25">
      <c r="A8915">
        <f t="shared" si="1256"/>
        <v>0.89120000444487846</v>
      </c>
      <c r="B8915" s="2">
        <f t="shared" si="1251"/>
        <v>89.120000000008687</v>
      </c>
      <c r="C8915" s="428">
        <f t="shared" si="1257"/>
        <v>89.12</v>
      </c>
      <c r="D8915" s="425">
        <f t="shared" si="1252"/>
        <v>0.89120000444479153</v>
      </c>
      <c r="E8915" s="433">
        <f t="shared" si="1258"/>
        <v>89.12</v>
      </c>
      <c r="F8915" s="430">
        <f t="shared" si="1253"/>
        <v>0.89272525771482436</v>
      </c>
      <c r="G8915" s="439">
        <f t="shared" si="1259"/>
        <v>89.12</v>
      </c>
      <c r="H8915" s="435">
        <f t="shared" si="1254"/>
        <v>0.89272525771482436</v>
      </c>
      <c r="I8915" s="577">
        <f t="shared" si="1259"/>
        <v>89.12</v>
      </c>
      <c r="J8915" s="573">
        <f t="shared" si="1255"/>
        <v>1.2370771444382958</v>
      </c>
    </row>
    <row r="8916" spans="1:10" x14ac:dyDescent="0.25">
      <c r="A8916">
        <f t="shared" si="1256"/>
        <v>0.89130000443833146</v>
      </c>
      <c r="B8916" s="2">
        <f t="shared" si="1251"/>
        <v>89.130000000008692</v>
      </c>
      <c r="C8916" s="428">
        <f t="shared" si="1257"/>
        <v>89.13</v>
      </c>
      <c r="D8916" s="425">
        <f t="shared" si="1252"/>
        <v>0.89130000443824464</v>
      </c>
      <c r="E8916" s="433">
        <f t="shared" si="1258"/>
        <v>89.13</v>
      </c>
      <c r="F8916" s="430">
        <f t="shared" si="1253"/>
        <v>0.89282462112344152</v>
      </c>
      <c r="G8916" s="439">
        <f t="shared" si="1259"/>
        <v>89.13</v>
      </c>
      <c r="H8916" s="435">
        <f t="shared" si="1254"/>
        <v>0.89282462112344152</v>
      </c>
      <c r="I8916" s="577">
        <f t="shared" si="1259"/>
        <v>89.13</v>
      </c>
      <c r="J8916" s="573">
        <f t="shared" si="1255"/>
        <v>1.2371651817521532</v>
      </c>
    </row>
    <row r="8917" spans="1:10" x14ac:dyDescent="0.25">
      <c r="A8917">
        <f t="shared" si="1256"/>
        <v>0.89140000443179457</v>
      </c>
      <c r="B8917" s="2">
        <f t="shared" si="1251"/>
        <v>89.140000000008698</v>
      </c>
      <c r="C8917" s="428">
        <f t="shared" si="1257"/>
        <v>89.14</v>
      </c>
      <c r="D8917" s="425">
        <f t="shared" si="1252"/>
        <v>0.89140000443170753</v>
      </c>
      <c r="E8917" s="433">
        <f t="shared" si="1258"/>
        <v>89.14</v>
      </c>
      <c r="F8917" s="430">
        <f t="shared" si="1253"/>
        <v>0.89292398482197499</v>
      </c>
      <c r="G8917" s="439">
        <f t="shared" si="1259"/>
        <v>89.14</v>
      </c>
      <c r="H8917" s="435">
        <f t="shared" si="1254"/>
        <v>0.89292398482197499</v>
      </c>
      <c r="I8917" s="577">
        <f t="shared" si="1259"/>
        <v>89.14</v>
      </c>
      <c r="J8917" s="573">
        <f t="shared" si="1255"/>
        <v>1.2372532198934771</v>
      </c>
    </row>
    <row r="8918" spans="1:10" x14ac:dyDescent="0.25">
      <c r="A8918">
        <f t="shared" si="1256"/>
        <v>0.89150000442526744</v>
      </c>
      <c r="B8918" s="2">
        <f t="shared" si="1251"/>
        <v>89.150000000008703</v>
      </c>
      <c r="C8918" s="428">
        <f t="shared" si="1257"/>
        <v>89.15</v>
      </c>
      <c r="D8918" s="425">
        <f t="shared" si="1252"/>
        <v>0.8915000044251804</v>
      </c>
      <c r="E8918" s="433">
        <f t="shared" si="1258"/>
        <v>89.15</v>
      </c>
      <c r="F8918" s="430">
        <f t="shared" si="1253"/>
        <v>0.89302334881028245</v>
      </c>
      <c r="G8918" s="439">
        <f t="shared" si="1259"/>
        <v>89.15</v>
      </c>
      <c r="H8918" s="435">
        <f t="shared" si="1254"/>
        <v>0.89302334881028245</v>
      </c>
      <c r="I8918" s="577">
        <f t="shared" si="1259"/>
        <v>89.15</v>
      </c>
      <c r="J8918" s="573">
        <f t="shared" si="1255"/>
        <v>1.2373412588621822</v>
      </c>
    </row>
    <row r="8919" spans="1:10" x14ac:dyDescent="0.25">
      <c r="A8919">
        <f t="shared" si="1256"/>
        <v>0.89160000441875009</v>
      </c>
      <c r="B8919" s="2">
        <f t="shared" si="1251"/>
        <v>89.160000000008708</v>
      </c>
      <c r="C8919" s="428">
        <f t="shared" si="1257"/>
        <v>89.16</v>
      </c>
      <c r="D8919" s="425">
        <f t="shared" si="1252"/>
        <v>0.89160000441866327</v>
      </c>
      <c r="E8919" s="433">
        <f t="shared" si="1258"/>
        <v>89.16</v>
      </c>
      <c r="F8919" s="430">
        <f t="shared" si="1253"/>
        <v>0.89312271308822222</v>
      </c>
      <c r="G8919" s="439">
        <f t="shared" si="1259"/>
        <v>89.16</v>
      </c>
      <c r="H8919" s="435">
        <f t="shared" si="1254"/>
        <v>0.89312271308822222</v>
      </c>
      <c r="I8919" s="577">
        <f t="shared" si="1259"/>
        <v>89.16</v>
      </c>
      <c r="J8919" s="573">
        <f t="shared" si="1255"/>
        <v>1.2374292986581823</v>
      </c>
    </row>
    <row r="8920" spans="1:10" x14ac:dyDescent="0.25">
      <c r="A8920">
        <f t="shared" si="1256"/>
        <v>0.89170000441224317</v>
      </c>
      <c r="B8920" s="2">
        <f t="shared" si="1251"/>
        <v>89.170000000008713</v>
      </c>
      <c r="C8920" s="428">
        <f t="shared" si="1257"/>
        <v>89.17</v>
      </c>
      <c r="D8920" s="425">
        <f t="shared" si="1252"/>
        <v>0.89170000441215602</v>
      </c>
      <c r="E8920" s="433">
        <f t="shared" si="1258"/>
        <v>89.17</v>
      </c>
      <c r="F8920" s="430">
        <f t="shared" si="1253"/>
        <v>0.89322207765565231</v>
      </c>
      <c r="G8920" s="439">
        <f t="shared" si="1259"/>
        <v>89.17</v>
      </c>
      <c r="H8920" s="435">
        <f t="shared" si="1254"/>
        <v>0.89322207765565231</v>
      </c>
      <c r="I8920" s="577">
        <f t="shared" si="1259"/>
        <v>89.17</v>
      </c>
      <c r="J8920" s="573">
        <f t="shared" si="1255"/>
        <v>1.2375173392813914</v>
      </c>
    </row>
    <row r="8921" spans="1:10" x14ac:dyDescent="0.25">
      <c r="A8921">
        <f t="shared" si="1256"/>
        <v>0.89180000440574581</v>
      </c>
      <c r="B8921" s="2">
        <f t="shared" si="1251"/>
        <v>89.180000000008718</v>
      </c>
      <c r="C8921" s="428">
        <f t="shared" si="1257"/>
        <v>89.18</v>
      </c>
      <c r="D8921" s="425">
        <f t="shared" si="1252"/>
        <v>0.89180000440565865</v>
      </c>
      <c r="E8921" s="433">
        <f t="shared" si="1258"/>
        <v>89.18</v>
      </c>
      <c r="F8921" s="430">
        <f t="shared" si="1253"/>
        <v>0.89332144251243117</v>
      </c>
      <c r="G8921" s="439">
        <f t="shared" si="1259"/>
        <v>89.18</v>
      </c>
      <c r="H8921" s="435">
        <f t="shared" si="1254"/>
        <v>0.89332144251243117</v>
      </c>
      <c r="I8921" s="577">
        <f t="shared" si="1259"/>
        <v>89.18</v>
      </c>
      <c r="J8921" s="573">
        <f t="shared" si="1255"/>
        <v>1.2376053807317242</v>
      </c>
    </row>
    <row r="8922" spans="1:10" x14ac:dyDescent="0.25">
      <c r="A8922">
        <f t="shared" si="1256"/>
        <v>0.89190000439925832</v>
      </c>
      <c r="B8922" s="2">
        <f t="shared" si="1251"/>
        <v>89.190000000008723</v>
      </c>
      <c r="C8922" s="428">
        <f t="shared" si="1257"/>
        <v>89.19</v>
      </c>
      <c r="D8922" s="425">
        <f t="shared" si="1252"/>
        <v>0.89190000439917105</v>
      </c>
      <c r="E8922" s="433">
        <f t="shared" si="1258"/>
        <v>89.19</v>
      </c>
      <c r="F8922" s="430">
        <f t="shared" si="1253"/>
        <v>0.89342080765841703</v>
      </c>
      <c r="G8922" s="439">
        <f t="shared" si="1259"/>
        <v>89.19</v>
      </c>
      <c r="H8922" s="435">
        <f t="shared" si="1254"/>
        <v>0.89342080765841703</v>
      </c>
      <c r="I8922" s="577">
        <f t="shared" si="1259"/>
        <v>89.19</v>
      </c>
      <c r="J8922" s="573">
        <f t="shared" si="1255"/>
        <v>1.2376934230090944</v>
      </c>
    </row>
    <row r="8923" spans="1:10" x14ac:dyDescent="0.25">
      <c r="A8923">
        <f t="shared" si="1256"/>
        <v>0.89200000439278082</v>
      </c>
      <c r="B8923" s="2">
        <f t="shared" si="1251"/>
        <v>89.200000000008728</v>
      </c>
      <c r="C8923" s="428">
        <f t="shared" si="1257"/>
        <v>89.2</v>
      </c>
      <c r="D8923" s="425">
        <f t="shared" si="1252"/>
        <v>0.89200000439269345</v>
      </c>
      <c r="E8923" s="433">
        <f t="shared" si="1258"/>
        <v>89.2</v>
      </c>
      <c r="F8923" s="430">
        <f t="shared" si="1253"/>
        <v>0.89352017309346854</v>
      </c>
      <c r="G8923" s="439">
        <f t="shared" si="1259"/>
        <v>89.2</v>
      </c>
      <c r="H8923" s="435">
        <f t="shared" si="1254"/>
        <v>0.89352017309346854</v>
      </c>
      <c r="I8923" s="577">
        <f t="shared" si="1259"/>
        <v>89.2</v>
      </c>
      <c r="J8923" s="573">
        <f t="shared" si="1255"/>
        <v>1.2377814661134163</v>
      </c>
    </row>
    <row r="8924" spans="1:10" x14ac:dyDescent="0.25">
      <c r="A8924">
        <f t="shared" si="1256"/>
        <v>0.89210000438631309</v>
      </c>
      <c r="B8924" s="2">
        <f t="shared" si="1251"/>
        <v>89.210000000008733</v>
      </c>
      <c r="C8924" s="428">
        <f t="shared" si="1257"/>
        <v>89.21</v>
      </c>
      <c r="D8924" s="425">
        <f t="shared" si="1252"/>
        <v>0.8921000043862255</v>
      </c>
      <c r="E8924" s="433">
        <f t="shared" si="1258"/>
        <v>89.21</v>
      </c>
      <c r="F8924" s="430">
        <f t="shared" si="1253"/>
        <v>0.89361953881744371</v>
      </c>
      <c r="G8924" s="439">
        <f t="shared" si="1259"/>
        <v>89.21</v>
      </c>
      <c r="H8924" s="435">
        <f t="shared" si="1254"/>
        <v>0.89361953881744371</v>
      </c>
      <c r="I8924" s="577">
        <f t="shared" si="1259"/>
        <v>89.21</v>
      </c>
      <c r="J8924" s="573">
        <f t="shared" si="1255"/>
        <v>1.2378695100446044</v>
      </c>
    </row>
    <row r="8925" spans="1:10" x14ac:dyDescent="0.25">
      <c r="A8925">
        <f t="shared" si="1256"/>
        <v>0.89220000437985514</v>
      </c>
      <c r="B8925" s="2">
        <f t="shared" si="1251"/>
        <v>89.220000000008739</v>
      </c>
      <c r="C8925" s="428">
        <f t="shared" si="1257"/>
        <v>89.22</v>
      </c>
      <c r="D8925" s="425">
        <f t="shared" si="1252"/>
        <v>0.89220000437976754</v>
      </c>
      <c r="E8925" s="433">
        <f t="shared" si="1258"/>
        <v>89.22</v>
      </c>
      <c r="F8925" s="430">
        <f t="shared" si="1253"/>
        <v>0.893718904830202</v>
      </c>
      <c r="G8925" s="439">
        <f t="shared" si="1259"/>
        <v>89.22</v>
      </c>
      <c r="H8925" s="435">
        <f t="shared" si="1254"/>
        <v>0.893718904830202</v>
      </c>
      <c r="I8925" s="577">
        <f t="shared" si="1259"/>
        <v>89.22</v>
      </c>
      <c r="J8925" s="573">
        <f t="shared" si="1255"/>
        <v>1.2379575548025725</v>
      </c>
    </row>
    <row r="8926" spans="1:10" x14ac:dyDescent="0.25">
      <c r="A8926">
        <f t="shared" si="1256"/>
        <v>0.89230000437340695</v>
      </c>
      <c r="B8926" s="2">
        <f t="shared" si="1251"/>
        <v>89.230000000008744</v>
      </c>
      <c r="C8926" s="428">
        <f t="shared" si="1257"/>
        <v>89.23</v>
      </c>
      <c r="D8926" s="425">
        <f t="shared" si="1252"/>
        <v>0.89230000437331947</v>
      </c>
      <c r="E8926" s="433">
        <f t="shared" si="1258"/>
        <v>89.23</v>
      </c>
      <c r="F8926" s="430">
        <f t="shared" si="1253"/>
        <v>0.89381827113160117</v>
      </c>
      <c r="G8926" s="439">
        <f t="shared" si="1259"/>
        <v>89.23</v>
      </c>
      <c r="H8926" s="435">
        <f t="shared" si="1254"/>
        <v>0.89381827113160117</v>
      </c>
      <c r="I8926" s="577">
        <f t="shared" si="1259"/>
        <v>89.23</v>
      </c>
      <c r="J8926" s="573">
        <f t="shared" si="1255"/>
        <v>1.2380456003872351</v>
      </c>
    </row>
    <row r="8927" spans="1:10" x14ac:dyDescent="0.25">
      <c r="A8927">
        <f t="shared" si="1256"/>
        <v>0.89240000436696865</v>
      </c>
      <c r="B8927" s="2">
        <f t="shared" si="1251"/>
        <v>89.240000000008749</v>
      </c>
      <c r="C8927" s="428">
        <f t="shared" si="1257"/>
        <v>89.24</v>
      </c>
      <c r="D8927" s="425">
        <f t="shared" si="1252"/>
        <v>0.89240000436688116</v>
      </c>
      <c r="E8927" s="433">
        <f t="shared" si="1258"/>
        <v>89.24</v>
      </c>
      <c r="F8927" s="430">
        <f t="shared" si="1253"/>
        <v>0.89391763772150035</v>
      </c>
      <c r="G8927" s="439">
        <f t="shared" si="1259"/>
        <v>89.24</v>
      </c>
      <c r="H8927" s="435">
        <f t="shared" si="1254"/>
        <v>0.89391763772150035</v>
      </c>
      <c r="I8927" s="577">
        <f t="shared" si="1259"/>
        <v>89.24</v>
      </c>
      <c r="J8927" s="573">
        <f t="shared" si="1255"/>
        <v>1.2381336467985065</v>
      </c>
    </row>
    <row r="8928" spans="1:10" x14ac:dyDescent="0.25">
      <c r="A8928">
        <f t="shared" si="1256"/>
        <v>0.89250000436054033</v>
      </c>
      <c r="B8928" s="2">
        <f t="shared" ref="B8928:B8991" si="1260">B8927+0.01</f>
        <v>89.250000000008754</v>
      </c>
      <c r="C8928" s="428">
        <f t="shared" si="1257"/>
        <v>89.25</v>
      </c>
      <c r="D8928" s="425">
        <f t="shared" si="1252"/>
        <v>0.89250000436045274</v>
      </c>
      <c r="E8928" s="433">
        <f t="shared" si="1258"/>
        <v>89.25</v>
      </c>
      <c r="F8928" s="430">
        <f t="shared" si="1253"/>
        <v>0.8940170045997583</v>
      </c>
      <c r="G8928" s="439">
        <f t="shared" si="1259"/>
        <v>89.25</v>
      </c>
      <c r="H8928" s="435">
        <f t="shared" si="1254"/>
        <v>0.8940170045997583</v>
      </c>
      <c r="I8928" s="577">
        <f t="shared" si="1259"/>
        <v>89.25</v>
      </c>
      <c r="J8928" s="573">
        <f t="shared" si="1255"/>
        <v>1.2382216940363007</v>
      </c>
    </row>
    <row r="8929" spans="1:10" x14ac:dyDescent="0.25">
      <c r="A8929">
        <f t="shared" si="1256"/>
        <v>0.89260000435412157</v>
      </c>
      <c r="B8929" s="2">
        <f t="shared" si="1260"/>
        <v>89.260000000008759</v>
      </c>
      <c r="C8929" s="428">
        <f t="shared" si="1257"/>
        <v>89.26</v>
      </c>
      <c r="D8929" s="425">
        <f t="shared" si="1252"/>
        <v>0.89260000435403386</v>
      </c>
      <c r="E8929" s="433">
        <f t="shared" si="1258"/>
        <v>89.26</v>
      </c>
      <c r="F8929" s="430">
        <f t="shared" si="1253"/>
        <v>0.89411637176623382</v>
      </c>
      <c r="G8929" s="439">
        <f t="shared" si="1259"/>
        <v>89.26</v>
      </c>
      <c r="H8929" s="435">
        <f t="shared" si="1254"/>
        <v>0.89411637176623382</v>
      </c>
      <c r="I8929" s="577">
        <f t="shared" si="1259"/>
        <v>89.26</v>
      </c>
      <c r="J8929" s="573">
        <f t="shared" si="1255"/>
        <v>1.2383097421005325</v>
      </c>
    </row>
    <row r="8930" spans="1:10" x14ac:dyDescent="0.25">
      <c r="A8930">
        <f t="shared" si="1256"/>
        <v>0.89270000434771268</v>
      </c>
      <c r="B8930" s="2">
        <f t="shared" si="1260"/>
        <v>89.270000000008764</v>
      </c>
      <c r="C8930" s="428">
        <f t="shared" si="1257"/>
        <v>89.27</v>
      </c>
      <c r="D8930" s="425">
        <f t="shared" si="1252"/>
        <v>0.89270000434762498</v>
      </c>
      <c r="E8930" s="433">
        <f t="shared" si="1258"/>
        <v>89.27</v>
      </c>
      <c r="F8930" s="430">
        <f t="shared" si="1253"/>
        <v>0.89421573922078612</v>
      </c>
      <c r="G8930" s="439">
        <f t="shared" si="1259"/>
        <v>89.27</v>
      </c>
      <c r="H8930" s="435">
        <f t="shared" si="1254"/>
        <v>0.89421573922078612</v>
      </c>
      <c r="I8930" s="577">
        <f t="shared" si="1259"/>
        <v>89.27</v>
      </c>
      <c r="J8930" s="573">
        <f t="shared" si="1255"/>
        <v>1.2383977909911155</v>
      </c>
    </row>
    <row r="8931" spans="1:10" x14ac:dyDescent="0.25">
      <c r="A8931">
        <f t="shared" si="1256"/>
        <v>0.89280000434131346</v>
      </c>
      <c r="B8931" s="2">
        <f t="shared" si="1260"/>
        <v>89.280000000008769</v>
      </c>
      <c r="C8931" s="428">
        <f t="shared" si="1257"/>
        <v>89.28</v>
      </c>
      <c r="D8931" s="425">
        <f t="shared" si="1252"/>
        <v>0.89280000434122575</v>
      </c>
      <c r="E8931" s="433">
        <f t="shared" si="1258"/>
        <v>89.28</v>
      </c>
      <c r="F8931" s="430">
        <f t="shared" si="1253"/>
        <v>0.89431510696327399</v>
      </c>
      <c r="G8931" s="439">
        <f t="shared" si="1259"/>
        <v>89.28</v>
      </c>
      <c r="H8931" s="435">
        <f t="shared" si="1254"/>
        <v>0.89431510696327399</v>
      </c>
      <c r="I8931" s="577">
        <f t="shared" si="1259"/>
        <v>89.28</v>
      </c>
      <c r="J8931" s="573">
        <f t="shared" si="1255"/>
        <v>1.2384858407079646</v>
      </c>
    </row>
    <row r="8932" spans="1:10" x14ac:dyDescent="0.25">
      <c r="A8932">
        <f t="shared" si="1256"/>
        <v>0.89290000433492378</v>
      </c>
      <c r="B8932" s="2">
        <f t="shared" si="1260"/>
        <v>89.290000000008774</v>
      </c>
      <c r="C8932" s="428">
        <f t="shared" si="1257"/>
        <v>89.29</v>
      </c>
      <c r="D8932" s="425">
        <f t="shared" si="1252"/>
        <v>0.89290000433483618</v>
      </c>
      <c r="E8932" s="433">
        <f t="shared" si="1258"/>
        <v>89.29</v>
      </c>
      <c r="F8932" s="430">
        <f t="shared" si="1253"/>
        <v>0.89441447499355653</v>
      </c>
      <c r="G8932" s="439">
        <f t="shared" si="1259"/>
        <v>89.29</v>
      </c>
      <c r="H8932" s="435">
        <f t="shared" si="1254"/>
        <v>0.89441447499355653</v>
      </c>
      <c r="I8932" s="577">
        <f t="shared" si="1259"/>
        <v>89.29</v>
      </c>
      <c r="J8932" s="573">
        <f t="shared" si="1255"/>
        <v>1.238573891250994</v>
      </c>
    </row>
    <row r="8933" spans="1:10" x14ac:dyDescent="0.25">
      <c r="A8933">
        <f t="shared" si="1256"/>
        <v>0.89300000432854421</v>
      </c>
      <c r="B8933" s="2">
        <f t="shared" si="1260"/>
        <v>89.300000000008779</v>
      </c>
      <c r="C8933" s="428">
        <f t="shared" si="1257"/>
        <v>89.3</v>
      </c>
      <c r="D8933" s="425">
        <f t="shared" si="1252"/>
        <v>0.89300000432845639</v>
      </c>
      <c r="E8933" s="433">
        <f t="shared" si="1258"/>
        <v>89.3</v>
      </c>
      <c r="F8933" s="430">
        <f t="shared" si="1253"/>
        <v>0.89451384331149286</v>
      </c>
      <c r="G8933" s="439">
        <f t="shared" si="1259"/>
        <v>89.3</v>
      </c>
      <c r="H8933" s="435">
        <f t="shared" si="1254"/>
        <v>0.89451384331149286</v>
      </c>
      <c r="I8933" s="577">
        <f t="shared" si="1259"/>
        <v>89.3</v>
      </c>
      <c r="J8933" s="573">
        <f t="shared" si="1255"/>
        <v>1.2386619426201173</v>
      </c>
    </row>
    <row r="8934" spans="1:10" x14ac:dyDescent="0.25">
      <c r="A8934">
        <f t="shared" si="1256"/>
        <v>0.89310000432217396</v>
      </c>
      <c r="B8934" s="2">
        <f t="shared" si="1260"/>
        <v>89.310000000008785</v>
      </c>
      <c r="C8934" s="428">
        <f t="shared" si="1257"/>
        <v>89.31</v>
      </c>
      <c r="D8934" s="425">
        <f t="shared" si="1252"/>
        <v>0.89310000432208625</v>
      </c>
      <c r="E8934" s="433">
        <f t="shared" si="1258"/>
        <v>89.31</v>
      </c>
      <c r="F8934" s="430">
        <f t="shared" si="1253"/>
        <v>0.89461321191694254</v>
      </c>
      <c r="G8934" s="439">
        <f t="shared" si="1259"/>
        <v>89.31</v>
      </c>
      <c r="H8934" s="435">
        <f t="shared" si="1254"/>
        <v>0.89461321191694254</v>
      </c>
      <c r="I8934" s="577">
        <f t="shared" si="1259"/>
        <v>89.31</v>
      </c>
      <c r="J8934" s="573">
        <f t="shared" si="1255"/>
        <v>1.2387499948152501</v>
      </c>
    </row>
    <row r="8935" spans="1:10" x14ac:dyDescent="0.25">
      <c r="A8935">
        <f t="shared" si="1256"/>
        <v>0.8932000043158137</v>
      </c>
      <c r="B8935" s="2">
        <f t="shared" si="1260"/>
        <v>89.32000000000879</v>
      </c>
      <c r="C8935" s="428">
        <f t="shared" si="1257"/>
        <v>89.32</v>
      </c>
      <c r="D8935" s="425">
        <f t="shared" si="1252"/>
        <v>0.89320000431572577</v>
      </c>
      <c r="E8935" s="433">
        <f t="shared" si="1258"/>
        <v>89.32</v>
      </c>
      <c r="F8935" s="430">
        <f t="shared" si="1253"/>
        <v>0.89471258080976468</v>
      </c>
      <c r="G8935" s="439">
        <f t="shared" si="1259"/>
        <v>89.32</v>
      </c>
      <c r="H8935" s="435">
        <f t="shared" si="1254"/>
        <v>0.89471258080976468</v>
      </c>
      <c r="I8935" s="577">
        <f t="shared" si="1259"/>
        <v>89.32</v>
      </c>
      <c r="J8935" s="573">
        <f t="shared" si="1255"/>
        <v>1.2388380478363059</v>
      </c>
    </row>
    <row r="8936" spans="1:10" x14ac:dyDescent="0.25">
      <c r="A8936">
        <f t="shared" si="1256"/>
        <v>0.8933000043094631</v>
      </c>
      <c r="B8936" s="2">
        <f t="shared" si="1260"/>
        <v>89.330000000008795</v>
      </c>
      <c r="C8936" s="428">
        <f t="shared" si="1257"/>
        <v>89.33</v>
      </c>
      <c r="D8936" s="425">
        <f t="shared" si="1252"/>
        <v>0.89330000430937506</v>
      </c>
      <c r="E8936" s="433">
        <f t="shared" si="1258"/>
        <v>89.33</v>
      </c>
      <c r="F8936" s="430">
        <f t="shared" si="1253"/>
        <v>0.8948119499898185</v>
      </c>
      <c r="G8936" s="439">
        <f t="shared" si="1259"/>
        <v>89.33</v>
      </c>
      <c r="H8936" s="435">
        <f t="shared" si="1254"/>
        <v>0.8948119499898185</v>
      </c>
      <c r="I8936" s="577">
        <f t="shared" si="1259"/>
        <v>89.33</v>
      </c>
      <c r="J8936" s="573">
        <f t="shared" si="1255"/>
        <v>1.2389261016831992</v>
      </c>
    </row>
    <row r="8937" spans="1:10" x14ac:dyDescent="0.25">
      <c r="A8937">
        <f t="shared" si="1256"/>
        <v>0.89340000430312183</v>
      </c>
      <c r="B8937" s="2">
        <f t="shared" si="1260"/>
        <v>89.3400000000088</v>
      </c>
      <c r="C8937" s="428">
        <f t="shared" si="1257"/>
        <v>89.34</v>
      </c>
      <c r="D8937" s="425">
        <f t="shared" si="1252"/>
        <v>0.8934000043030339</v>
      </c>
      <c r="E8937" s="433">
        <f t="shared" si="1258"/>
        <v>89.34</v>
      </c>
      <c r="F8937" s="430">
        <f t="shared" si="1253"/>
        <v>0.89491131945696356</v>
      </c>
      <c r="G8937" s="439">
        <f t="shared" si="1259"/>
        <v>89.34</v>
      </c>
      <c r="H8937" s="435">
        <f t="shared" si="1254"/>
        <v>0.89491131945696356</v>
      </c>
      <c r="I8937" s="577">
        <f t="shared" si="1259"/>
        <v>89.34</v>
      </c>
      <c r="J8937" s="573">
        <f t="shared" si="1255"/>
        <v>1.2390141563558441</v>
      </c>
    </row>
    <row r="8938" spans="1:10" x14ac:dyDescent="0.25">
      <c r="A8938">
        <f t="shared" si="1256"/>
        <v>0.89350000429679044</v>
      </c>
      <c r="B8938" s="2">
        <f t="shared" si="1260"/>
        <v>89.350000000008805</v>
      </c>
      <c r="C8938" s="428">
        <f t="shared" si="1257"/>
        <v>89.35</v>
      </c>
      <c r="D8938" s="425">
        <f t="shared" si="1252"/>
        <v>0.89350000429670229</v>
      </c>
      <c r="E8938" s="433">
        <f t="shared" si="1258"/>
        <v>89.35</v>
      </c>
      <c r="F8938" s="430">
        <f t="shared" si="1253"/>
        <v>0.89501068921105942</v>
      </c>
      <c r="G8938" s="439">
        <f t="shared" si="1259"/>
        <v>89.35</v>
      </c>
      <c r="H8938" s="435">
        <f t="shared" si="1254"/>
        <v>0.89501068921105942</v>
      </c>
      <c r="I8938" s="577">
        <f t="shared" si="1259"/>
        <v>89.35</v>
      </c>
      <c r="J8938" s="573">
        <f t="shared" si="1255"/>
        <v>1.2391022118541559</v>
      </c>
    </row>
    <row r="8939" spans="1:10" x14ac:dyDescent="0.25">
      <c r="A8939">
        <f t="shared" si="1256"/>
        <v>0.89360000429046849</v>
      </c>
      <c r="B8939" s="2">
        <f t="shared" si="1260"/>
        <v>89.36000000000881</v>
      </c>
      <c r="C8939" s="428">
        <f t="shared" si="1257"/>
        <v>89.36</v>
      </c>
      <c r="D8939" s="425">
        <f t="shared" si="1252"/>
        <v>0.89360000429038067</v>
      </c>
      <c r="E8939" s="433">
        <f t="shared" si="1258"/>
        <v>89.36</v>
      </c>
      <c r="F8939" s="430">
        <f t="shared" si="1253"/>
        <v>0.89511005925196574</v>
      </c>
      <c r="G8939" s="439">
        <f t="shared" si="1259"/>
        <v>89.36</v>
      </c>
      <c r="H8939" s="435">
        <f t="shared" si="1254"/>
        <v>0.89511005925196574</v>
      </c>
      <c r="I8939" s="577">
        <f t="shared" si="1259"/>
        <v>89.36</v>
      </c>
      <c r="J8939" s="573">
        <f t="shared" si="1255"/>
        <v>1.239190268178048</v>
      </c>
    </row>
    <row r="8940" spans="1:10" x14ac:dyDescent="0.25">
      <c r="A8940">
        <f t="shared" si="1256"/>
        <v>0.89370000428415652</v>
      </c>
      <c r="B8940" s="2">
        <f t="shared" si="1260"/>
        <v>89.370000000008815</v>
      </c>
      <c r="C8940" s="428">
        <f t="shared" si="1257"/>
        <v>89.37</v>
      </c>
      <c r="D8940" s="425">
        <f t="shared" si="1252"/>
        <v>0.89370000428406837</v>
      </c>
      <c r="E8940" s="433">
        <f t="shared" si="1258"/>
        <v>89.37</v>
      </c>
      <c r="F8940" s="430">
        <f t="shared" si="1253"/>
        <v>0.89520942957954219</v>
      </c>
      <c r="G8940" s="439">
        <f t="shared" si="1259"/>
        <v>89.37</v>
      </c>
      <c r="H8940" s="435">
        <f t="shared" si="1254"/>
        <v>0.89520942957954219</v>
      </c>
      <c r="I8940" s="577">
        <f t="shared" si="1259"/>
        <v>89.37</v>
      </c>
      <c r="J8940" s="573">
        <f t="shared" si="1255"/>
        <v>1.2392783253274355</v>
      </c>
    </row>
    <row r="8941" spans="1:10" x14ac:dyDescent="0.25">
      <c r="A8941">
        <f t="shared" si="1256"/>
        <v>0.89380000427785378</v>
      </c>
      <c r="B8941" s="2">
        <f t="shared" si="1260"/>
        <v>89.38000000000882</v>
      </c>
      <c r="C8941" s="428">
        <f t="shared" si="1257"/>
        <v>89.38</v>
      </c>
      <c r="D8941" s="425">
        <f t="shared" si="1252"/>
        <v>0.8938000042777654</v>
      </c>
      <c r="E8941" s="433">
        <f t="shared" si="1258"/>
        <v>89.38</v>
      </c>
      <c r="F8941" s="430">
        <f t="shared" si="1253"/>
        <v>0.89530880019364845</v>
      </c>
      <c r="G8941" s="439">
        <f t="shared" si="1259"/>
        <v>89.38</v>
      </c>
      <c r="H8941" s="435">
        <f t="shared" si="1254"/>
        <v>0.89530880019364845</v>
      </c>
      <c r="I8941" s="577">
        <f t="shared" si="1259"/>
        <v>89.38</v>
      </c>
      <c r="J8941" s="573">
        <f t="shared" si="1255"/>
        <v>1.2393663833022326</v>
      </c>
    </row>
    <row r="8942" spans="1:10" x14ac:dyDescent="0.25">
      <c r="A8942">
        <f t="shared" si="1256"/>
        <v>0.89390000427156091</v>
      </c>
      <c r="B8942" s="2">
        <f t="shared" si="1260"/>
        <v>89.390000000008826</v>
      </c>
      <c r="C8942" s="428">
        <f t="shared" si="1257"/>
        <v>89.39</v>
      </c>
      <c r="D8942" s="425">
        <f t="shared" si="1252"/>
        <v>0.89390000427147254</v>
      </c>
      <c r="E8942" s="433">
        <f t="shared" si="1258"/>
        <v>89.39</v>
      </c>
      <c r="F8942" s="430">
        <f t="shared" si="1253"/>
        <v>0.89540817109414439</v>
      </c>
      <c r="G8942" s="439">
        <f t="shared" si="1259"/>
        <v>89.39</v>
      </c>
      <c r="H8942" s="435">
        <f t="shared" si="1254"/>
        <v>0.89540817109414439</v>
      </c>
      <c r="I8942" s="577">
        <f t="shared" si="1259"/>
        <v>89.39</v>
      </c>
      <c r="J8942" s="573">
        <f t="shared" si="1255"/>
        <v>1.2394544421023532</v>
      </c>
    </row>
    <row r="8943" spans="1:10" x14ac:dyDescent="0.25">
      <c r="A8943">
        <f t="shared" si="1256"/>
        <v>0.89400000426527737</v>
      </c>
      <c r="B8943" s="2">
        <f t="shared" si="1260"/>
        <v>89.400000000008831</v>
      </c>
      <c r="C8943" s="428">
        <f t="shared" si="1257"/>
        <v>89.4</v>
      </c>
      <c r="D8943" s="425">
        <f t="shared" si="1252"/>
        <v>0.894000004265189</v>
      </c>
      <c r="E8943" s="433">
        <f t="shared" si="1258"/>
        <v>89.4</v>
      </c>
      <c r="F8943" s="430">
        <f t="shared" si="1253"/>
        <v>0.8955075422808898</v>
      </c>
      <c r="G8943" s="439">
        <f t="shared" si="1259"/>
        <v>89.4</v>
      </c>
      <c r="H8943" s="435">
        <f t="shared" si="1254"/>
        <v>0.8955075422808898</v>
      </c>
      <c r="I8943" s="577">
        <f t="shared" si="1259"/>
        <v>89.4</v>
      </c>
      <c r="J8943" s="573">
        <f t="shared" si="1255"/>
        <v>1.2395425017277126</v>
      </c>
    </row>
    <row r="8944" spans="1:10" x14ac:dyDescent="0.25">
      <c r="A8944">
        <f t="shared" si="1256"/>
        <v>0.89410000425900338</v>
      </c>
      <c r="B8944" s="2">
        <f t="shared" si="1260"/>
        <v>89.410000000008836</v>
      </c>
      <c r="C8944" s="428">
        <f t="shared" si="1257"/>
        <v>89.41</v>
      </c>
      <c r="D8944" s="425">
        <f t="shared" si="1252"/>
        <v>0.89410000425891489</v>
      </c>
      <c r="E8944" s="433">
        <f t="shared" si="1258"/>
        <v>89.41</v>
      </c>
      <c r="F8944" s="430">
        <f t="shared" si="1253"/>
        <v>0.89560691375374479</v>
      </c>
      <c r="G8944" s="439">
        <f t="shared" si="1259"/>
        <v>89.41</v>
      </c>
      <c r="H8944" s="435">
        <f t="shared" si="1254"/>
        <v>0.89560691375374479</v>
      </c>
      <c r="I8944" s="577">
        <f t="shared" si="1259"/>
        <v>89.41</v>
      </c>
      <c r="J8944" s="573">
        <f t="shared" si="1255"/>
        <v>1.2396305621782246</v>
      </c>
    </row>
    <row r="8945" spans="1:10" x14ac:dyDescent="0.25">
      <c r="A8945">
        <f t="shared" si="1256"/>
        <v>0.89420000425273893</v>
      </c>
      <c r="B8945" s="2">
        <f t="shared" si="1260"/>
        <v>89.420000000008841</v>
      </c>
      <c r="C8945" s="428">
        <f t="shared" si="1257"/>
        <v>89.42</v>
      </c>
      <c r="D8945" s="425">
        <f t="shared" si="1252"/>
        <v>0.89420000425265056</v>
      </c>
      <c r="E8945" s="433">
        <f t="shared" si="1258"/>
        <v>89.42</v>
      </c>
      <c r="F8945" s="430">
        <f t="shared" si="1253"/>
        <v>0.89570628551256948</v>
      </c>
      <c r="G8945" s="439">
        <f t="shared" si="1259"/>
        <v>89.42</v>
      </c>
      <c r="H8945" s="435">
        <f t="shared" si="1254"/>
        <v>0.89570628551256948</v>
      </c>
      <c r="I8945" s="577">
        <f t="shared" si="1259"/>
        <v>89.42</v>
      </c>
      <c r="J8945" s="573">
        <f t="shared" si="1255"/>
        <v>1.239718623453804</v>
      </c>
    </row>
    <row r="8946" spans="1:10" x14ac:dyDescent="0.25">
      <c r="A8946">
        <f t="shared" si="1256"/>
        <v>0.89430000424648415</v>
      </c>
      <c r="B8946" s="2">
        <f t="shared" si="1260"/>
        <v>89.430000000008846</v>
      </c>
      <c r="C8946" s="428">
        <f t="shared" si="1257"/>
        <v>89.43</v>
      </c>
      <c r="D8946" s="425">
        <f t="shared" si="1252"/>
        <v>0.89430000424639555</v>
      </c>
      <c r="E8946" s="433">
        <f t="shared" si="1258"/>
        <v>89.43</v>
      </c>
      <c r="F8946" s="430">
        <f t="shared" si="1253"/>
        <v>0.89580565755722374</v>
      </c>
      <c r="G8946" s="439">
        <f t="shared" si="1259"/>
        <v>89.43</v>
      </c>
      <c r="H8946" s="435">
        <f t="shared" si="1254"/>
        <v>0.89580565755722374</v>
      </c>
      <c r="I8946" s="577">
        <f t="shared" si="1259"/>
        <v>89.43</v>
      </c>
      <c r="J8946" s="573">
        <f t="shared" si="1255"/>
        <v>1.2398066855543657</v>
      </c>
    </row>
    <row r="8947" spans="1:10" x14ac:dyDescent="0.25">
      <c r="A8947">
        <f t="shared" si="1256"/>
        <v>0.8944000042402388</v>
      </c>
      <c r="B8947" s="2">
        <f t="shared" si="1260"/>
        <v>89.440000000008851</v>
      </c>
      <c r="C8947" s="428">
        <f t="shared" si="1257"/>
        <v>89.44</v>
      </c>
      <c r="D8947" s="425">
        <f t="shared" si="1252"/>
        <v>0.89440000424015009</v>
      </c>
      <c r="E8947" s="433">
        <f t="shared" si="1258"/>
        <v>89.44</v>
      </c>
      <c r="F8947" s="430">
        <f t="shared" si="1253"/>
        <v>0.89590502988756782</v>
      </c>
      <c r="G8947" s="439">
        <f t="shared" si="1259"/>
        <v>89.44</v>
      </c>
      <c r="H8947" s="435">
        <f t="shared" si="1254"/>
        <v>0.89590502988756782</v>
      </c>
      <c r="I8947" s="577">
        <f t="shared" si="1259"/>
        <v>89.44</v>
      </c>
      <c r="J8947" s="573">
        <f t="shared" si="1255"/>
        <v>1.2398947484798231</v>
      </c>
    </row>
    <row r="8948" spans="1:10" x14ac:dyDescent="0.25">
      <c r="A8948">
        <f t="shared" si="1256"/>
        <v>0.89450000423400278</v>
      </c>
      <c r="B8948" s="2">
        <f t="shared" si="1260"/>
        <v>89.450000000008856</v>
      </c>
      <c r="C8948" s="428">
        <f t="shared" si="1257"/>
        <v>89.45</v>
      </c>
      <c r="D8948" s="425">
        <f t="shared" si="1252"/>
        <v>0.89450000423391429</v>
      </c>
      <c r="E8948" s="433">
        <f t="shared" si="1258"/>
        <v>89.45</v>
      </c>
      <c r="F8948" s="430">
        <f t="shared" si="1253"/>
        <v>0.89600440250346214</v>
      </c>
      <c r="G8948" s="439">
        <f t="shared" si="1259"/>
        <v>89.45</v>
      </c>
      <c r="H8948" s="435">
        <f t="shared" si="1254"/>
        <v>0.89600440250346214</v>
      </c>
      <c r="I8948" s="577">
        <f t="shared" si="1259"/>
        <v>89.45</v>
      </c>
      <c r="J8948" s="573">
        <f t="shared" si="1255"/>
        <v>1.2399828122300915</v>
      </c>
    </row>
    <row r="8949" spans="1:10" x14ac:dyDescent="0.25">
      <c r="A8949">
        <f t="shared" si="1256"/>
        <v>0.8946000042277763</v>
      </c>
      <c r="B8949" s="2">
        <f t="shared" si="1260"/>
        <v>89.460000000008861</v>
      </c>
      <c r="C8949" s="428">
        <f t="shared" si="1257"/>
        <v>89.46</v>
      </c>
      <c r="D8949" s="425">
        <f t="shared" si="1252"/>
        <v>0.89460000422768771</v>
      </c>
      <c r="E8949" s="433">
        <f t="shared" si="1258"/>
        <v>89.46</v>
      </c>
      <c r="F8949" s="430">
        <f t="shared" si="1253"/>
        <v>0.89610377540476671</v>
      </c>
      <c r="G8949" s="439">
        <f t="shared" si="1259"/>
        <v>89.46</v>
      </c>
      <c r="H8949" s="435">
        <f t="shared" si="1254"/>
        <v>0.89610377540476671</v>
      </c>
      <c r="I8949" s="577">
        <f t="shared" si="1259"/>
        <v>89.46</v>
      </c>
      <c r="J8949" s="573">
        <f t="shared" si="1255"/>
        <v>1.2400708768050852</v>
      </c>
    </row>
    <row r="8950" spans="1:10" x14ac:dyDescent="0.25">
      <c r="A8950">
        <f t="shared" si="1256"/>
        <v>0.89470000422155949</v>
      </c>
      <c r="B8950" s="2">
        <f t="shared" si="1260"/>
        <v>89.470000000008866</v>
      </c>
      <c r="C8950" s="428">
        <f t="shared" si="1257"/>
        <v>89.47</v>
      </c>
      <c r="D8950" s="425">
        <f t="shared" si="1252"/>
        <v>0.89470000422147078</v>
      </c>
      <c r="E8950" s="433">
        <f t="shared" si="1258"/>
        <v>89.47</v>
      </c>
      <c r="F8950" s="430">
        <f t="shared" si="1253"/>
        <v>0.89620314859134231</v>
      </c>
      <c r="G8950" s="439">
        <f t="shared" si="1259"/>
        <v>89.47</v>
      </c>
      <c r="H8950" s="435">
        <f t="shared" si="1254"/>
        <v>0.89620314859134231</v>
      </c>
      <c r="I8950" s="577">
        <f t="shared" si="1259"/>
        <v>89.47</v>
      </c>
      <c r="J8950" s="573">
        <f t="shared" si="1255"/>
        <v>1.240158942204719</v>
      </c>
    </row>
    <row r="8951" spans="1:10" x14ac:dyDescent="0.25">
      <c r="A8951">
        <f t="shared" si="1256"/>
        <v>0.89480000421535189</v>
      </c>
      <c r="B8951" s="2">
        <f t="shared" si="1260"/>
        <v>89.480000000008872</v>
      </c>
      <c r="C8951" s="428">
        <f t="shared" si="1257"/>
        <v>89.48</v>
      </c>
      <c r="D8951" s="425">
        <f t="shared" si="1252"/>
        <v>0.89480000421526318</v>
      </c>
      <c r="E8951" s="433">
        <f t="shared" si="1258"/>
        <v>89.48</v>
      </c>
      <c r="F8951" s="430">
        <f t="shared" si="1253"/>
        <v>0.89630252206304928</v>
      </c>
      <c r="G8951" s="439">
        <f t="shared" si="1259"/>
        <v>89.48</v>
      </c>
      <c r="H8951" s="435">
        <f t="shared" si="1254"/>
        <v>0.89630252206304928</v>
      </c>
      <c r="I8951" s="577">
        <f t="shared" si="1259"/>
        <v>89.48</v>
      </c>
      <c r="J8951" s="573">
        <f t="shared" si="1255"/>
        <v>1.240247008428907</v>
      </c>
    </row>
    <row r="8952" spans="1:10" x14ac:dyDescent="0.25">
      <c r="A8952">
        <f t="shared" si="1256"/>
        <v>0.89490000420915383</v>
      </c>
      <c r="B8952" s="2">
        <f t="shared" si="1260"/>
        <v>89.490000000008877</v>
      </c>
      <c r="C8952" s="428">
        <f t="shared" si="1257"/>
        <v>89.49</v>
      </c>
      <c r="D8952" s="425">
        <f t="shared" si="1252"/>
        <v>0.89490000420906501</v>
      </c>
      <c r="E8952" s="433">
        <f t="shared" si="1258"/>
        <v>89.49</v>
      </c>
      <c r="F8952" s="430">
        <f t="shared" si="1253"/>
        <v>0.89640189581974794</v>
      </c>
      <c r="G8952" s="439">
        <f t="shared" si="1259"/>
        <v>89.49</v>
      </c>
      <c r="H8952" s="435">
        <f t="shared" si="1254"/>
        <v>0.89640189581974794</v>
      </c>
      <c r="I8952" s="577">
        <f t="shared" si="1259"/>
        <v>89.49</v>
      </c>
      <c r="J8952" s="573">
        <f t="shared" si="1255"/>
        <v>1.2403350754775642</v>
      </c>
    </row>
    <row r="8953" spans="1:10" x14ac:dyDescent="0.25">
      <c r="A8953">
        <f t="shared" si="1256"/>
        <v>0.89500000420296499</v>
      </c>
      <c r="B8953" s="2">
        <f t="shared" si="1260"/>
        <v>89.500000000008882</v>
      </c>
      <c r="C8953" s="428">
        <f t="shared" si="1257"/>
        <v>89.5</v>
      </c>
      <c r="D8953" s="425">
        <f t="shared" si="1252"/>
        <v>0.89500000420287629</v>
      </c>
      <c r="E8953" s="433">
        <f t="shared" si="1258"/>
        <v>89.5</v>
      </c>
      <c r="F8953" s="430">
        <f t="shared" si="1253"/>
        <v>0.89650126986129919</v>
      </c>
      <c r="G8953" s="439">
        <f t="shared" si="1259"/>
        <v>89.5</v>
      </c>
      <c r="H8953" s="435">
        <f t="shared" si="1254"/>
        <v>0.89650126986129919</v>
      </c>
      <c r="I8953" s="577">
        <f t="shared" si="1259"/>
        <v>89.5</v>
      </c>
      <c r="J8953" s="573">
        <f t="shared" si="1255"/>
        <v>1.2404231433506046</v>
      </c>
    </row>
    <row r="8954" spans="1:10" x14ac:dyDescent="0.25">
      <c r="A8954">
        <f t="shared" si="1256"/>
        <v>0.89510000419678593</v>
      </c>
      <c r="B8954" s="2">
        <f t="shared" si="1260"/>
        <v>89.510000000008887</v>
      </c>
      <c r="C8954" s="428">
        <f t="shared" si="1257"/>
        <v>89.51</v>
      </c>
      <c r="D8954" s="425">
        <f t="shared" si="1252"/>
        <v>0.895100004196697</v>
      </c>
      <c r="E8954" s="433">
        <f t="shared" si="1258"/>
        <v>89.51</v>
      </c>
      <c r="F8954" s="430">
        <f t="shared" si="1253"/>
        <v>0.89660064418756358</v>
      </c>
      <c r="G8954" s="439">
        <f t="shared" si="1259"/>
        <v>89.51</v>
      </c>
      <c r="H8954" s="435">
        <f t="shared" si="1254"/>
        <v>0.89660064418756358</v>
      </c>
      <c r="I8954" s="577">
        <f t="shared" si="1259"/>
        <v>89.51</v>
      </c>
      <c r="J8954" s="573">
        <f t="shared" si="1255"/>
        <v>1.2405112120479431</v>
      </c>
    </row>
    <row r="8955" spans="1:10" x14ac:dyDescent="0.25">
      <c r="A8955">
        <f t="shared" si="1256"/>
        <v>0.89520000419061585</v>
      </c>
      <c r="B8955" s="2">
        <f t="shared" si="1260"/>
        <v>89.520000000008892</v>
      </c>
      <c r="C8955" s="428">
        <f t="shared" si="1257"/>
        <v>89.52</v>
      </c>
      <c r="D8955" s="425">
        <f t="shared" si="1252"/>
        <v>0.89520000419052681</v>
      </c>
      <c r="E8955" s="433">
        <f t="shared" si="1258"/>
        <v>89.52</v>
      </c>
      <c r="F8955" s="430">
        <f t="shared" si="1253"/>
        <v>0.89670001879840178</v>
      </c>
      <c r="G8955" s="439">
        <f t="shared" si="1259"/>
        <v>89.52</v>
      </c>
      <c r="H8955" s="435">
        <f t="shared" si="1254"/>
        <v>0.89670001879840178</v>
      </c>
      <c r="I8955" s="577">
        <f t="shared" si="1259"/>
        <v>89.52</v>
      </c>
      <c r="J8955" s="573">
        <f t="shared" si="1255"/>
        <v>1.2405992815694942</v>
      </c>
    </row>
    <row r="8956" spans="1:10" x14ac:dyDescent="0.25">
      <c r="A8956">
        <f t="shared" si="1256"/>
        <v>0.89530000418445543</v>
      </c>
      <c r="B8956" s="2">
        <f t="shared" si="1260"/>
        <v>89.530000000008897</v>
      </c>
      <c r="C8956" s="428">
        <f t="shared" si="1257"/>
        <v>89.53</v>
      </c>
      <c r="D8956" s="425">
        <f t="shared" si="1252"/>
        <v>0.89530000418436639</v>
      </c>
      <c r="E8956" s="433">
        <f t="shared" si="1258"/>
        <v>89.53</v>
      </c>
      <c r="F8956" s="430">
        <f t="shared" si="1253"/>
        <v>0.89679939369367512</v>
      </c>
      <c r="G8956" s="439">
        <f t="shared" si="1259"/>
        <v>89.53</v>
      </c>
      <c r="H8956" s="435">
        <f t="shared" si="1254"/>
        <v>0.89679939369367512</v>
      </c>
      <c r="I8956" s="577">
        <f t="shared" si="1259"/>
        <v>89.53</v>
      </c>
      <c r="J8956" s="573">
        <f t="shared" si="1255"/>
        <v>1.2406873519151729</v>
      </c>
    </row>
    <row r="8957" spans="1:10" x14ac:dyDescent="0.25">
      <c r="A8957">
        <f t="shared" si="1256"/>
        <v>0.89540000417830412</v>
      </c>
      <c r="B8957" s="2">
        <f t="shared" si="1260"/>
        <v>89.540000000008902</v>
      </c>
      <c r="C8957" s="428">
        <f t="shared" si="1257"/>
        <v>89.54</v>
      </c>
      <c r="D8957" s="425">
        <f t="shared" si="1252"/>
        <v>0.89540000417821519</v>
      </c>
      <c r="E8957" s="433">
        <f t="shared" si="1258"/>
        <v>89.54</v>
      </c>
      <c r="F8957" s="430">
        <f t="shared" si="1253"/>
        <v>0.89689876887324405</v>
      </c>
      <c r="G8957" s="439">
        <f t="shared" si="1259"/>
        <v>89.54</v>
      </c>
      <c r="H8957" s="435">
        <f t="shared" si="1254"/>
        <v>0.89689876887324405</v>
      </c>
      <c r="I8957" s="577">
        <f t="shared" si="1259"/>
        <v>89.54</v>
      </c>
      <c r="J8957" s="573">
        <f t="shared" si="1255"/>
        <v>1.2407754230848933</v>
      </c>
    </row>
    <row r="8958" spans="1:10" x14ac:dyDescent="0.25">
      <c r="A8958">
        <f t="shared" si="1256"/>
        <v>0.89550000417216247</v>
      </c>
      <c r="B8958" s="2">
        <f t="shared" si="1260"/>
        <v>89.550000000008907</v>
      </c>
      <c r="C8958" s="428">
        <f t="shared" si="1257"/>
        <v>89.55</v>
      </c>
      <c r="D8958" s="425">
        <f t="shared" si="1252"/>
        <v>0.89550000417207321</v>
      </c>
      <c r="E8958" s="433">
        <f t="shared" si="1258"/>
        <v>89.55</v>
      </c>
      <c r="F8958" s="430">
        <f t="shared" si="1253"/>
        <v>0.89699814433696945</v>
      </c>
      <c r="G8958" s="439">
        <f t="shared" si="1259"/>
        <v>89.55</v>
      </c>
      <c r="H8958" s="435">
        <f t="shared" si="1254"/>
        <v>0.89699814433696945</v>
      </c>
      <c r="I8958" s="577">
        <f t="shared" si="1259"/>
        <v>89.55</v>
      </c>
      <c r="J8958" s="573">
        <f t="shared" si="1255"/>
        <v>1.2408634950785702</v>
      </c>
    </row>
    <row r="8959" spans="1:10" x14ac:dyDescent="0.25">
      <c r="A8959">
        <f t="shared" si="1256"/>
        <v>0.89560000416602981</v>
      </c>
      <c r="B8959" s="2">
        <f t="shared" si="1260"/>
        <v>89.560000000008912</v>
      </c>
      <c r="C8959" s="428">
        <f t="shared" si="1257"/>
        <v>89.56</v>
      </c>
      <c r="D8959" s="425">
        <f t="shared" si="1252"/>
        <v>0.89560000416594077</v>
      </c>
      <c r="E8959" s="433">
        <f t="shared" si="1258"/>
        <v>89.56</v>
      </c>
      <c r="F8959" s="430">
        <f t="shared" si="1253"/>
        <v>0.89709752008471277</v>
      </c>
      <c r="G8959" s="439">
        <f t="shared" si="1259"/>
        <v>89.56</v>
      </c>
      <c r="H8959" s="435">
        <f t="shared" si="1254"/>
        <v>0.89709752008471277</v>
      </c>
      <c r="I8959" s="577">
        <f t="shared" si="1259"/>
        <v>89.56</v>
      </c>
      <c r="J8959" s="573">
        <f t="shared" si="1255"/>
        <v>1.2409515678961183</v>
      </c>
    </row>
    <row r="8960" spans="1:10" x14ac:dyDescent="0.25">
      <c r="A8960">
        <f t="shared" si="1256"/>
        <v>0.89570000415990658</v>
      </c>
      <c r="B8960" s="2">
        <f t="shared" si="1260"/>
        <v>89.570000000008918</v>
      </c>
      <c r="C8960" s="428">
        <f t="shared" si="1257"/>
        <v>89.57</v>
      </c>
      <c r="D8960" s="425">
        <f t="shared" si="1252"/>
        <v>0.89570000415981743</v>
      </c>
      <c r="E8960" s="433">
        <f t="shared" si="1258"/>
        <v>89.57</v>
      </c>
      <c r="F8960" s="430">
        <f t="shared" si="1253"/>
        <v>0.89719689611633491</v>
      </c>
      <c r="G8960" s="439">
        <f t="shared" si="1259"/>
        <v>89.57</v>
      </c>
      <c r="H8960" s="435">
        <f t="shared" si="1254"/>
        <v>0.89719689611633491</v>
      </c>
      <c r="I8960" s="577">
        <f t="shared" si="1259"/>
        <v>89.57</v>
      </c>
      <c r="J8960" s="573">
        <f t="shared" si="1255"/>
        <v>1.2410396415374521</v>
      </c>
    </row>
    <row r="8961" spans="1:10" x14ac:dyDescent="0.25">
      <c r="A8961">
        <f t="shared" si="1256"/>
        <v>0.89580000415379279</v>
      </c>
      <c r="B8961" s="2">
        <f t="shared" si="1260"/>
        <v>89.580000000008923</v>
      </c>
      <c r="C8961" s="428">
        <f t="shared" si="1257"/>
        <v>89.58</v>
      </c>
      <c r="D8961" s="425">
        <f t="shared" si="1252"/>
        <v>0.89580000415370353</v>
      </c>
      <c r="E8961" s="433">
        <f t="shared" si="1258"/>
        <v>89.58</v>
      </c>
      <c r="F8961" s="430">
        <f t="shared" si="1253"/>
        <v>0.89729627243169696</v>
      </c>
      <c r="G8961" s="439">
        <f t="shared" si="1259"/>
        <v>89.58</v>
      </c>
      <c r="H8961" s="435">
        <f t="shared" si="1254"/>
        <v>0.89729627243169696</v>
      </c>
      <c r="I8961" s="577">
        <f t="shared" si="1259"/>
        <v>89.58</v>
      </c>
      <c r="J8961" s="573">
        <f t="shared" si="1255"/>
        <v>1.2411277160024865</v>
      </c>
    </row>
    <row r="8962" spans="1:10" x14ac:dyDescent="0.25">
      <c r="A8962">
        <f t="shared" si="1256"/>
        <v>0.89590000414768811</v>
      </c>
      <c r="B8962" s="2">
        <f t="shared" si="1260"/>
        <v>89.590000000008928</v>
      </c>
      <c r="C8962" s="428">
        <f t="shared" si="1257"/>
        <v>89.59</v>
      </c>
      <c r="D8962" s="425">
        <f t="shared" si="1252"/>
        <v>0.89590000414759885</v>
      </c>
      <c r="E8962" s="433">
        <f t="shared" si="1258"/>
        <v>89.59</v>
      </c>
      <c r="F8962" s="430">
        <f t="shared" si="1253"/>
        <v>0.89739564903066049</v>
      </c>
      <c r="G8962" s="439">
        <f t="shared" si="1259"/>
        <v>89.59</v>
      </c>
      <c r="H8962" s="435">
        <f t="shared" si="1254"/>
        <v>0.89739564903066049</v>
      </c>
      <c r="I8962" s="577">
        <f t="shared" si="1259"/>
        <v>89.59</v>
      </c>
      <c r="J8962" s="573">
        <f t="shared" si="1255"/>
        <v>1.2412157912911357</v>
      </c>
    </row>
    <row r="8963" spans="1:10" x14ac:dyDescent="0.25">
      <c r="A8963">
        <f t="shared" si="1256"/>
        <v>0.89600000414159287</v>
      </c>
      <c r="B8963" s="2">
        <f t="shared" si="1260"/>
        <v>89.600000000008933</v>
      </c>
      <c r="C8963" s="428">
        <f t="shared" si="1257"/>
        <v>89.6</v>
      </c>
      <c r="D8963" s="425">
        <f t="shared" ref="D8963:D9026" si="1261">(((1+C8963/100)^D$2)*C8963/100)/(((1+C8963/100)^D$2)-1)</f>
        <v>0.89600000414150327</v>
      </c>
      <c r="E8963" s="433">
        <f t="shared" si="1258"/>
        <v>89.6</v>
      </c>
      <c r="F8963" s="430">
        <f t="shared" ref="F8963:F9026" si="1262">(((1+E8963/100)^F$2)*E8963/100)/(((1+E8963/100)^F$2)-1)</f>
        <v>0.89749502591308639</v>
      </c>
      <c r="G8963" s="439">
        <f t="shared" si="1259"/>
        <v>89.6</v>
      </c>
      <c r="H8963" s="435">
        <f t="shared" ref="H8963:H9026" si="1263">(((1+G8963/100)^H$2)*G8963/100)/(((1+G8963/100)^H$2)-1)</f>
        <v>0.89749502591308639</v>
      </c>
      <c r="I8963" s="577">
        <f t="shared" si="1259"/>
        <v>89.6</v>
      </c>
      <c r="J8963" s="573">
        <f t="shared" ref="J8963:J9026" si="1264">(((1+I8963/100)^J$2)*I8963/100)/(((1+I8963/100)^J$2)-1)</f>
        <v>1.2413038674033148</v>
      </c>
    </row>
    <row r="8964" spans="1:10" x14ac:dyDescent="0.25">
      <c r="A8964">
        <f t="shared" si="1256"/>
        <v>0.89610000413550661</v>
      </c>
      <c r="B8964" s="2">
        <f t="shared" si="1260"/>
        <v>89.610000000008938</v>
      </c>
      <c r="C8964" s="428">
        <f t="shared" si="1257"/>
        <v>89.61</v>
      </c>
      <c r="D8964" s="425">
        <f t="shared" si="1261"/>
        <v>0.89610000413541724</v>
      </c>
      <c r="E8964" s="433">
        <f t="shared" si="1258"/>
        <v>89.61</v>
      </c>
      <c r="F8964" s="430">
        <f t="shared" si="1262"/>
        <v>0.89759440307883664</v>
      </c>
      <c r="G8964" s="439">
        <f t="shared" si="1259"/>
        <v>89.61</v>
      </c>
      <c r="H8964" s="435">
        <f t="shared" si="1263"/>
        <v>0.89759440307883664</v>
      </c>
      <c r="I8964" s="577">
        <f t="shared" si="1259"/>
        <v>89.61</v>
      </c>
      <c r="J8964" s="573">
        <f t="shared" si="1264"/>
        <v>1.2413919443389385</v>
      </c>
    </row>
    <row r="8965" spans="1:10" x14ac:dyDescent="0.25">
      <c r="A8965">
        <f t="shared" ref="A8965:A9028" si="1265">(((1+B8965/100)^A$2)*B8965/100)/(((1+B8965/100)^A$2)-1)</f>
        <v>0.89620000412942968</v>
      </c>
      <c r="B8965" s="2">
        <f t="shared" si="1260"/>
        <v>89.620000000008943</v>
      </c>
      <c r="C8965" s="428">
        <f t="shared" si="1257"/>
        <v>89.62</v>
      </c>
      <c r="D8965" s="425">
        <f t="shared" si="1261"/>
        <v>0.89620000412934042</v>
      </c>
      <c r="E8965" s="433">
        <f t="shared" si="1258"/>
        <v>89.62</v>
      </c>
      <c r="F8965" s="430">
        <f t="shared" si="1262"/>
        <v>0.89769378052777238</v>
      </c>
      <c r="G8965" s="439">
        <f t="shared" si="1259"/>
        <v>89.62</v>
      </c>
      <c r="H8965" s="435">
        <f t="shared" si="1263"/>
        <v>0.89769378052777238</v>
      </c>
      <c r="I8965" s="577">
        <f t="shared" si="1259"/>
        <v>89.62</v>
      </c>
      <c r="J8965" s="573">
        <f t="shared" si="1264"/>
        <v>1.2414800220979214</v>
      </c>
    </row>
    <row r="8966" spans="1:10" x14ac:dyDescent="0.25">
      <c r="A8966">
        <f t="shared" si="1265"/>
        <v>0.89630000412336219</v>
      </c>
      <c r="B8966" s="2">
        <f t="shared" si="1260"/>
        <v>89.630000000008948</v>
      </c>
      <c r="C8966" s="428">
        <f t="shared" ref="C8966:C9029" si="1266">ROUND(C8965+0.01,2)</f>
        <v>89.63</v>
      </c>
      <c r="D8966" s="425">
        <f t="shared" si="1261"/>
        <v>0.89630000412327249</v>
      </c>
      <c r="E8966" s="433">
        <f t="shared" ref="E8966:E9029" si="1267">ROUND(E8965+0.01,2)</f>
        <v>89.63</v>
      </c>
      <c r="F8966" s="430">
        <f t="shared" si="1262"/>
        <v>0.89779315825975503</v>
      </c>
      <c r="G8966" s="439">
        <f t="shared" ref="G8966:I9029" si="1268">ROUND(G8965+0.01,2)</f>
        <v>89.63</v>
      </c>
      <c r="H8966" s="435">
        <f t="shared" si="1263"/>
        <v>0.89779315825975503</v>
      </c>
      <c r="I8966" s="577">
        <f t="shared" si="1268"/>
        <v>89.63</v>
      </c>
      <c r="J8966" s="573">
        <f t="shared" si="1264"/>
        <v>1.241568100680178</v>
      </c>
    </row>
    <row r="8967" spans="1:10" x14ac:dyDescent="0.25">
      <c r="A8967">
        <f t="shared" si="1265"/>
        <v>0.89640000411730358</v>
      </c>
      <c r="B8967" s="2">
        <f t="shared" si="1260"/>
        <v>89.640000000008953</v>
      </c>
      <c r="C8967" s="428">
        <f t="shared" si="1266"/>
        <v>89.64</v>
      </c>
      <c r="D8967" s="425">
        <f t="shared" si="1261"/>
        <v>0.8964000041172141</v>
      </c>
      <c r="E8967" s="433">
        <f t="shared" si="1267"/>
        <v>89.64</v>
      </c>
      <c r="F8967" s="430">
        <f t="shared" si="1262"/>
        <v>0.89789253627464649</v>
      </c>
      <c r="G8967" s="439">
        <f t="shared" si="1268"/>
        <v>89.64</v>
      </c>
      <c r="H8967" s="435">
        <f t="shared" si="1263"/>
        <v>0.89789253627464649</v>
      </c>
      <c r="I8967" s="577">
        <f t="shared" si="1268"/>
        <v>89.64</v>
      </c>
      <c r="J8967" s="573">
        <f t="shared" si="1264"/>
        <v>1.2416561800856236</v>
      </c>
    </row>
    <row r="8968" spans="1:10" x14ac:dyDescent="0.25">
      <c r="A8968">
        <f t="shared" si="1265"/>
        <v>0.89650000411125441</v>
      </c>
      <c r="B8968" s="2">
        <f t="shared" si="1260"/>
        <v>89.650000000008959</v>
      </c>
      <c r="C8968" s="428">
        <f t="shared" si="1266"/>
        <v>89.65</v>
      </c>
      <c r="D8968" s="425">
        <f t="shared" si="1261"/>
        <v>0.89650000411116482</v>
      </c>
      <c r="E8968" s="433">
        <f t="shared" si="1267"/>
        <v>89.65</v>
      </c>
      <c r="F8968" s="430">
        <f t="shared" si="1262"/>
        <v>0.89799191457230854</v>
      </c>
      <c r="G8968" s="439">
        <f t="shared" si="1268"/>
        <v>89.65</v>
      </c>
      <c r="H8968" s="435">
        <f t="shared" si="1263"/>
        <v>0.89799191457230854</v>
      </c>
      <c r="I8968" s="577">
        <f t="shared" si="1268"/>
        <v>89.65</v>
      </c>
      <c r="J8968" s="573">
        <f t="shared" si="1264"/>
        <v>1.2417442603141724</v>
      </c>
    </row>
    <row r="8969" spans="1:10" x14ac:dyDescent="0.25">
      <c r="A8969">
        <f t="shared" si="1265"/>
        <v>0.89660000410521423</v>
      </c>
      <c r="B8969" s="2">
        <f t="shared" si="1260"/>
        <v>89.660000000008964</v>
      </c>
      <c r="C8969" s="428">
        <f t="shared" si="1266"/>
        <v>89.66</v>
      </c>
      <c r="D8969" s="425">
        <f t="shared" si="1261"/>
        <v>0.89660000410512464</v>
      </c>
      <c r="E8969" s="433">
        <f t="shared" si="1267"/>
        <v>89.66</v>
      </c>
      <c r="F8969" s="430">
        <f t="shared" si="1262"/>
        <v>0.89809129315260261</v>
      </c>
      <c r="G8969" s="439">
        <f t="shared" si="1268"/>
        <v>89.66</v>
      </c>
      <c r="H8969" s="435">
        <f t="shared" si="1263"/>
        <v>0.89809129315260261</v>
      </c>
      <c r="I8969" s="577">
        <f t="shared" si="1268"/>
        <v>89.66</v>
      </c>
      <c r="J8969" s="573">
        <f t="shared" si="1264"/>
        <v>1.2418323413657391</v>
      </c>
    </row>
    <row r="8970" spans="1:10" x14ac:dyDescent="0.25">
      <c r="A8970">
        <f t="shared" si="1265"/>
        <v>0.89670000409918349</v>
      </c>
      <c r="B8970" s="2">
        <f t="shared" si="1260"/>
        <v>89.670000000008969</v>
      </c>
      <c r="C8970" s="428">
        <f t="shared" si="1266"/>
        <v>89.67</v>
      </c>
      <c r="D8970" s="425">
        <f t="shared" si="1261"/>
        <v>0.89670000409909367</v>
      </c>
      <c r="E8970" s="433">
        <f t="shared" si="1267"/>
        <v>89.67</v>
      </c>
      <c r="F8970" s="430">
        <f t="shared" si="1262"/>
        <v>0.89819067201539082</v>
      </c>
      <c r="G8970" s="439">
        <f t="shared" si="1268"/>
        <v>89.67</v>
      </c>
      <c r="H8970" s="435">
        <f t="shared" si="1263"/>
        <v>0.89819067201539082</v>
      </c>
      <c r="I8970" s="577">
        <f t="shared" si="1268"/>
        <v>89.67</v>
      </c>
      <c r="J8970" s="573">
        <f t="shared" si="1264"/>
        <v>1.2419204232402388</v>
      </c>
    </row>
    <row r="8971" spans="1:10" x14ac:dyDescent="0.25">
      <c r="A8971">
        <f t="shared" si="1265"/>
        <v>0.89680000409316163</v>
      </c>
      <c r="B8971" s="2">
        <f t="shared" si="1260"/>
        <v>89.680000000008974</v>
      </c>
      <c r="C8971" s="428">
        <f t="shared" si="1266"/>
        <v>89.68</v>
      </c>
      <c r="D8971" s="425">
        <f t="shared" si="1261"/>
        <v>0.89680000409307192</v>
      </c>
      <c r="E8971" s="433">
        <f t="shared" si="1267"/>
        <v>89.68</v>
      </c>
      <c r="F8971" s="430">
        <f t="shared" si="1262"/>
        <v>0.89829005116053506</v>
      </c>
      <c r="G8971" s="439">
        <f t="shared" si="1268"/>
        <v>89.68</v>
      </c>
      <c r="H8971" s="435">
        <f t="shared" si="1263"/>
        <v>0.89829005116053506</v>
      </c>
      <c r="I8971" s="577">
        <f t="shared" si="1268"/>
        <v>89.68</v>
      </c>
      <c r="J8971" s="573">
        <f t="shared" si="1264"/>
        <v>1.2420085059375865</v>
      </c>
    </row>
    <row r="8972" spans="1:10" x14ac:dyDescent="0.25">
      <c r="A8972">
        <f t="shared" si="1265"/>
        <v>0.89690000408714887</v>
      </c>
      <c r="B8972" s="2">
        <f t="shared" si="1260"/>
        <v>89.690000000008979</v>
      </c>
      <c r="C8972" s="428">
        <f t="shared" si="1266"/>
        <v>89.69</v>
      </c>
      <c r="D8972" s="425">
        <f t="shared" si="1261"/>
        <v>0.89690000408705917</v>
      </c>
      <c r="E8972" s="433">
        <f t="shared" si="1267"/>
        <v>89.69</v>
      </c>
      <c r="F8972" s="430">
        <f t="shared" si="1262"/>
        <v>0.89838943058789689</v>
      </c>
      <c r="G8972" s="439">
        <f t="shared" si="1268"/>
        <v>89.69</v>
      </c>
      <c r="H8972" s="435">
        <f t="shared" si="1263"/>
        <v>0.89838943058789689</v>
      </c>
      <c r="I8972" s="577">
        <f t="shared" si="1268"/>
        <v>89.69</v>
      </c>
      <c r="J8972" s="573">
        <f t="shared" si="1264"/>
        <v>1.2420965894576961</v>
      </c>
    </row>
    <row r="8973" spans="1:10" x14ac:dyDescent="0.25">
      <c r="A8973">
        <f t="shared" si="1265"/>
        <v>0.89700000408114544</v>
      </c>
      <c r="B8973" s="2">
        <f t="shared" si="1260"/>
        <v>89.700000000008984</v>
      </c>
      <c r="C8973" s="428">
        <f t="shared" si="1266"/>
        <v>89.7</v>
      </c>
      <c r="D8973" s="425">
        <f t="shared" si="1261"/>
        <v>0.89700000408105574</v>
      </c>
      <c r="E8973" s="433">
        <f t="shared" si="1267"/>
        <v>89.7</v>
      </c>
      <c r="F8973" s="430">
        <f t="shared" si="1262"/>
        <v>0.89848881029733896</v>
      </c>
      <c r="G8973" s="439">
        <f t="shared" si="1268"/>
        <v>89.7</v>
      </c>
      <c r="H8973" s="435">
        <f t="shared" si="1263"/>
        <v>0.89848881029733896</v>
      </c>
      <c r="I8973" s="577">
        <f t="shared" si="1268"/>
        <v>89.7</v>
      </c>
      <c r="J8973" s="573">
        <f t="shared" si="1264"/>
        <v>1.2421846738004831</v>
      </c>
    </row>
    <row r="8974" spans="1:10" x14ac:dyDescent="0.25">
      <c r="A8974">
        <f t="shared" si="1265"/>
        <v>0.897100004075151</v>
      </c>
      <c r="B8974" s="2">
        <f t="shared" si="1260"/>
        <v>89.710000000008989</v>
      </c>
      <c r="C8974" s="428">
        <f t="shared" si="1266"/>
        <v>89.71</v>
      </c>
      <c r="D8974" s="425">
        <f t="shared" si="1261"/>
        <v>0.89710000407506107</v>
      </c>
      <c r="E8974" s="433">
        <f t="shared" si="1267"/>
        <v>89.71</v>
      </c>
      <c r="F8974" s="430">
        <f t="shared" si="1262"/>
        <v>0.89858819028872294</v>
      </c>
      <c r="G8974" s="439">
        <f t="shared" si="1268"/>
        <v>89.71</v>
      </c>
      <c r="H8974" s="435">
        <f t="shared" si="1263"/>
        <v>0.89858819028872294</v>
      </c>
      <c r="I8974" s="577">
        <f t="shared" si="1268"/>
        <v>89.71</v>
      </c>
      <c r="J8974" s="573">
        <f t="shared" si="1264"/>
        <v>1.2422727589658624</v>
      </c>
    </row>
    <row r="8975" spans="1:10" x14ac:dyDescent="0.25">
      <c r="A8975">
        <f t="shared" si="1265"/>
        <v>0.89720000406916578</v>
      </c>
      <c r="B8975" s="2">
        <f t="shared" si="1260"/>
        <v>89.720000000008994</v>
      </c>
      <c r="C8975" s="428">
        <f t="shared" si="1266"/>
        <v>89.72</v>
      </c>
      <c r="D8975" s="425">
        <f t="shared" si="1261"/>
        <v>0.89720000406907574</v>
      </c>
      <c r="E8975" s="433">
        <f t="shared" si="1267"/>
        <v>89.72</v>
      </c>
      <c r="F8975" s="430">
        <f t="shared" si="1262"/>
        <v>0.89868757056191151</v>
      </c>
      <c r="G8975" s="439">
        <f t="shared" si="1268"/>
        <v>89.72</v>
      </c>
      <c r="H8975" s="435">
        <f t="shared" si="1263"/>
        <v>0.89868757056191151</v>
      </c>
      <c r="I8975" s="577">
        <f t="shared" si="1268"/>
        <v>89.72</v>
      </c>
      <c r="J8975" s="573">
        <f t="shared" si="1264"/>
        <v>1.2423608449537484</v>
      </c>
    </row>
    <row r="8976" spans="1:10" x14ac:dyDescent="0.25">
      <c r="A8976">
        <f t="shared" si="1265"/>
        <v>0.89730000406318966</v>
      </c>
      <c r="B8976" s="2">
        <f t="shared" si="1260"/>
        <v>89.730000000008999</v>
      </c>
      <c r="C8976" s="428">
        <f t="shared" si="1266"/>
        <v>89.73</v>
      </c>
      <c r="D8976" s="425">
        <f t="shared" si="1261"/>
        <v>0.89730000406309951</v>
      </c>
      <c r="E8976" s="433">
        <f t="shared" si="1267"/>
        <v>89.73</v>
      </c>
      <c r="F8976" s="430">
        <f t="shared" si="1262"/>
        <v>0.89878695111676643</v>
      </c>
      <c r="G8976" s="439">
        <f t="shared" si="1268"/>
        <v>89.73</v>
      </c>
      <c r="H8976" s="435">
        <f t="shared" si="1263"/>
        <v>0.89878695111676643</v>
      </c>
      <c r="I8976" s="577">
        <f t="shared" si="1268"/>
        <v>89.73</v>
      </c>
      <c r="J8976" s="573">
        <f t="shared" si="1264"/>
        <v>1.2424489317640564</v>
      </c>
    </row>
    <row r="8977" spans="1:10" x14ac:dyDescent="0.25">
      <c r="A8977">
        <f t="shared" si="1265"/>
        <v>0.89740000405722242</v>
      </c>
      <c r="B8977" s="2">
        <f t="shared" si="1260"/>
        <v>89.740000000009005</v>
      </c>
      <c r="C8977" s="428">
        <f t="shared" si="1266"/>
        <v>89.74</v>
      </c>
      <c r="D8977" s="425">
        <f t="shared" si="1261"/>
        <v>0.89740000405713227</v>
      </c>
      <c r="E8977" s="433">
        <f t="shared" si="1267"/>
        <v>89.74</v>
      </c>
      <c r="F8977" s="430">
        <f t="shared" si="1262"/>
        <v>0.89888633195315026</v>
      </c>
      <c r="G8977" s="439">
        <f t="shared" si="1268"/>
        <v>89.74</v>
      </c>
      <c r="H8977" s="435">
        <f t="shared" si="1263"/>
        <v>0.89888633195315026</v>
      </c>
      <c r="I8977" s="577">
        <f t="shared" si="1268"/>
        <v>89.74</v>
      </c>
      <c r="J8977" s="573">
        <f t="shared" si="1264"/>
        <v>1.2425370193967002</v>
      </c>
    </row>
    <row r="8978" spans="1:10" x14ac:dyDescent="0.25">
      <c r="A8978">
        <f t="shared" si="1265"/>
        <v>0.8975000040512644</v>
      </c>
      <c r="B8978" s="2">
        <f t="shared" si="1260"/>
        <v>89.75000000000901</v>
      </c>
      <c r="C8978" s="428">
        <f t="shared" si="1266"/>
        <v>89.75</v>
      </c>
      <c r="D8978" s="425">
        <f t="shared" si="1261"/>
        <v>0.89750000405117425</v>
      </c>
      <c r="E8978" s="433">
        <f t="shared" si="1267"/>
        <v>89.75</v>
      </c>
      <c r="F8978" s="430">
        <f t="shared" si="1262"/>
        <v>0.89898571307092556</v>
      </c>
      <c r="G8978" s="439">
        <f t="shared" si="1268"/>
        <v>89.75</v>
      </c>
      <c r="H8978" s="435">
        <f t="shared" si="1263"/>
        <v>0.89898571307092556</v>
      </c>
      <c r="I8978" s="577">
        <f t="shared" si="1268"/>
        <v>89.75</v>
      </c>
      <c r="J8978" s="573">
        <f t="shared" si="1264"/>
        <v>1.2426251078515962</v>
      </c>
    </row>
    <row r="8979" spans="1:10" x14ac:dyDescent="0.25">
      <c r="A8979">
        <f t="shared" si="1265"/>
        <v>0.89760000404531526</v>
      </c>
      <c r="B8979" s="2">
        <f t="shared" si="1260"/>
        <v>89.760000000009015</v>
      </c>
      <c r="C8979" s="428">
        <f t="shared" si="1266"/>
        <v>89.76</v>
      </c>
      <c r="D8979" s="425">
        <f t="shared" si="1261"/>
        <v>0.89760000404522511</v>
      </c>
      <c r="E8979" s="433">
        <f t="shared" si="1267"/>
        <v>89.76</v>
      </c>
      <c r="F8979" s="430">
        <f t="shared" si="1262"/>
        <v>0.89908509446995477</v>
      </c>
      <c r="G8979" s="439">
        <f t="shared" si="1268"/>
        <v>89.76</v>
      </c>
      <c r="H8979" s="435">
        <f t="shared" si="1263"/>
        <v>0.89908509446995477</v>
      </c>
      <c r="I8979" s="577">
        <f t="shared" si="1268"/>
        <v>89.76</v>
      </c>
      <c r="J8979" s="573">
        <f t="shared" si="1264"/>
        <v>1.2427131971286582</v>
      </c>
    </row>
    <row r="8980" spans="1:10" x14ac:dyDescent="0.25">
      <c r="A8980">
        <f t="shared" si="1265"/>
        <v>0.89770000403937522</v>
      </c>
      <c r="B8980" s="2">
        <f t="shared" si="1260"/>
        <v>89.77000000000902</v>
      </c>
      <c r="C8980" s="428">
        <f t="shared" si="1266"/>
        <v>89.77</v>
      </c>
      <c r="D8980" s="425">
        <f t="shared" si="1261"/>
        <v>0.89770000403928496</v>
      </c>
      <c r="E8980" s="433">
        <f t="shared" si="1267"/>
        <v>89.77</v>
      </c>
      <c r="F8980" s="430">
        <f t="shared" si="1262"/>
        <v>0.89918447615009989</v>
      </c>
      <c r="G8980" s="439">
        <f t="shared" si="1268"/>
        <v>89.77</v>
      </c>
      <c r="H8980" s="435">
        <f t="shared" si="1263"/>
        <v>0.89918447615009989</v>
      </c>
      <c r="I8980" s="577">
        <f t="shared" si="1268"/>
        <v>89.77</v>
      </c>
      <c r="J8980" s="573">
        <f t="shared" si="1264"/>
        <v>1.2428012872278014</v>
      </c>
    </row>
    <row r="8981" spans="1:10" x14ac:dyDescent="0.25">
      <c r="A8981">
        <f t="shared" si="1265"/>
        <v>0.89780000403344407</v>
      </c>
      <c r="B8981" s="2">
        <f t="shared" si="1260"/>
        <v>89.780000000009025</v>
      </c>
      <c r="C8981" s="428">
        <f t="shared" si="1266"/>
        <v>89.78</v>
      </c>
      <c r="D8981" s="425">
        <f t="shared" si="1261"/>
        <v>0.89780000403335392</v>
      </c>
      <c r="E8981" s="433">
        <f t="shared" si="1267"/>
        <v>89.78</v>
      </c>
      <c r="F8981" s="430">
        <f t="shared" si="1262"/>
        <v>0.89928385811122447</v>
      </c>
      <c r="G8981" s="439">
        <f t="shared" si="1268"/>
        <v>89.78</v>
      </c>
      <c r="H8981" s="435">
        <f t="shared" si="1263"/>
        <v>0.89928385811122447</v>
      </c>
      <c r="I8981" s="577">
        <f t="shared" si="1268"/>
        <v>89.78</v>
      </c>
      <c r="J8981" s="573">
        <f t="shared" si="1264"/>
        <v>1.2428893781489407</v>
      </c>
    </row>
    <row r="8982" spans="1:10" x14ac:dyDescent="0.25">
      <c r="A8982">
        <f t="shared" si="1265"/>
        <v>0.89790000402752224</v>
      </c>
      <c r="B8982" s="2">
        <f t="shared" si="1260"/>
        <v>89.79000000000903</v>
      </c>
      <c r="C8982" s="428">
        <f t="shared" si="1266"/>
        <v>89.79</v>
      </c>
      <c r="D8982" s="425">
        <f t="shared" si="1261"/>
        <v>0.89790000402743186</v>
      </c>
      <c r="E8982" s="433">
        <f t="shared" si="1267"/>
        <v>89.79</v>
      </c>
      <c r="F8982" s="430">
        <f t="shared" si="1262"/>
        <v>0.89938324035319051</v>
      </c>
      <c r="G8982" s="439">
        <f t="shared" si="1268"/>
        <v>89.79</v>
      </c>
      <c r="H8982" s="435">
        <f t="shared" si="1263"/>
        <v>0.89938324035319051</v>
      </c>
      <c r="I8982" s="577">
        <f t="shared" si="1268"/>
        <v>89.79</v>
      </c>
      <c r="J8982" s="573">
        <f t="shared" si="1264"/>
        <v>1.2429774698919909</v>
      </c>
    </row>
    <row r="8983" spans="1:10" x14ac:dyDescent="0.25">
      <c r="A8983">
        <f t="shared" si="1265"/>
        <v>0.89800000402160907</v>
      </c>
      <c r="B8983" s="2">
        <f t="shared" si="1260"/>
        <v>89.800000000009035</v>
      </c>
      <c r="C8983" s="428">
        <f t="shared" si="1266"/>
        <v>89.8</v>
      </c>
      <c r="D8983" s="425">
        <f t="shared" si="1261"/>
        <v>0.89800000402151858</v>
      </c>
      <c r="E8983" s="433">
        <f t="shared" si="1267"/>
        <v>89.8</v>
      </c>
      <c r="F8983" s="430">
        <f t="shared" si="1262"/>
        <v>0.899482622875861</v>
      </c>
      <c r="G8983" s="439">
        <f t="shared" si="1268"/>
        <v>89.8</v>
      </c>
      <c r="H8983" s="435">
        <f t="shared" si="1263"/>
        <v>0.899482622875861</v>
      </c>
      <c r="I8983" s="577">
        <f t="shared" si="1268"/>
        <v>89.8</v>
      </c>
      <c r="J8983" s="573">
        <f t="shared" si="1264"/>
        <v>1.2430655624568667</v>
      </c>
    </row>
    <row r="8984" spans="1:10" x14ac:dyDescent="0.25">
      <c r="A8984">
        <f t="shared" si="1265"/>
        <v>0.898100004015705</v>
      </c>
      <c r="B8984" s="2">
        <f t="shared" si="1260"/>
        <v>89.81000000000904</v>
      </c>
      <c r="C8984" s="428">
        <f t="shared" si="1266"/>
        <v>89.81</v>
      </c>
      <c r="D8984" s="425">
        <f t="shared" si="1261"/>
        <v>0.89810000401561463</v>
      </c>
      <c r="E8984" s="433">
        <f t="shared" si="1267"/>
        <v>89.81</v>
      </c>
      <c r="F8984" s="430">
        <f t="shared" si="1262"/>
        <v>0.89958200567909896</v>
      </c>
      <c r="G8984" s="439">
        <f t="shared" si="1268"/>
        <v>89.81</v>
      </c>
      <c r="H8984" s="435">
        <f t="shared" si="1263"/>
        <v>0.89958200567909896</v>
      </c>
      <c r="I8984" s="577">
        <f t="shared" si="1268"/>
        <v>89.81</v>
      </c>
      <c r="J8984" s="573">
        <f t="shared" si="1264"/>
        <v>1.2431536558434837</v>
      </c>
    </row>
    <row r="8985" spans="1:10" x14ac:dyDescent="0.25">
      <c r="A8985">
        <f t="shared" si="1265"/>
        <v>0.89820000400980993</v>
      </c>
      <c r="B8985" s="2">
        <f t="shared" si="1260"/>
        <v>89.820000000009045</v>
      </c>
      <c r="C8985" s="428">
        <f t="shared" si="1266"/>
        <v>89.82</v>
      </c>
      <c r="D8985" s="425">
        <f t="shared" si="1261"/>
        <v>0.89820000400971922</v>
      </c>
      <c r="E8985" s="433">
        <f t="shared" si="1267"/>
        <v>89.82</v>
      </c>
      <c r="F8985" s="430">
        <f t="shared" si="1262"/>
        <v>0.89968138876276693</v>
      </c>
      <c r="G8985" s="439">
        <f t="shared" si="1268"/>
        <v>89.82</v>
      </c>
      <c r="H8985" s="435">
        <f t="shared" si="1263"/>
        <v>0.89968138876276693</v>
      </c>
      <c r="I8985" s="577">
        <f t="shared" si="1268"/>
        <v>89.82</v>
      </c>
      <c r="J8985" s="573">
        <f t="shared" si="1264"/>
        <v>1.2432417500517563</v>
      </c>
    </row>
    <row r="8986" spans="1:10" x14ac:dyDescent="0.25">
      <c r="A8986">
        <f t="shared" si="1265"/>
        <v>0.89830000400392374</v>
      </c>
      <c r="B8986" s="2">
        <f t="shared" si="1260"/>
        <v>89.830000000009051</v>
      </c>
      <c r="C8986" s="428">
        <f t="shared" si="1266"/>
        <v>89.83</v>
      </c>
      <c r="D8986" s="425">
        <f t="shared" si="1261"/>
        <v>0.89830000400383314</v>
      </c>
      <c r="E8986" s="433">
        <f t="shared" si="1267"/>
        <v>89.83</v>
      </c>
      <c r="F8986" s="430">
        <f t="shared" si="1262"/>
        <v>0.89978077212672825</v>
      </c>
      <c r="G8986" s="439">
        <f t="shared" si="1268"/>
        <v>89.83</v>
      </c>
      <c r="H8986" s="435">
        <f t="shared" si="1263"/>
        <v>0.89978077212672825</v>
      </c>
      <c r="I8986" s="577">
        <f t="shared" si="1268"/>
        <v>89.83</v>
      </c>
      <c r="J8986" s="573">
        <f t="shared" si="1264"/>
        <v>1.2433298450815995</v>
      </c>
    </row>
    <row r="8987" spans="1:10" x14ac:dyDescent="0.25">
      <c r="A8987">
        <f t="shared" si="1265"/>
        <v>0.89840000399804643</v>
      </c>
      <c r="B8987" s="2">
        <f t="shared" si="1260"/>
        <v>89.840000000009056</v>
      </c>
      <c r="C8987" s="428">
        <f t="shared" si="1266"/>
        <v>89.84</v>
      </c>
      <c r="D8987" s="425">
        <f t="shared" si="1261"/>
        <v>0.89840000399795583</v>
      </c>
      <c r="E8987" s="433">
        <f t="shared" si="1267"/>
        <v>89.84</v>
      </c>
      <c r="F8987" s="430">
        <f t="shared" si="1262"/>
        <v>0.89988015577084579</v>
      </c>
      <c r="G8987" s="439">
        <f t="shared" si="1268"/>
        <v>89.84</v>
      </c>
      <c r="H8987" s="435">
        <f t="shared" si="1263"/>
        <v>0.89988015577084579</v>
      </c>
      <c r="I8987" s="577">
        <f t="shared" si="1268"/>
        <v>89.84</v>
      </c>
      <c r="J8987" s="573">
        <f t="shared" si="1264"/>
        <v>1.2434179409329285</v>
      </c>
    </row>
    <row r="8988" spans="1:10" x14ac:dyDescent="0.25">
      <c r="A8988">
        <f t="shared" si="1265"/>
        <v>0.89850000399217789</v>
      </c>
      <c r="B8988" s="2">
        <f t="shared" si="1260"/>
        <v>89.850000000009061</v>
      </c>
      <c r="C8988" s="428">
        <f t="shared" si="1266"/>
        <v>89.85</v>
      </c>
      <c r="D8988" s="425">
        <f t="shared" si="1261"/>
        <v>0.89850000399208718</v>
      </c>
      <c r="E8988" s="433">
        <f t="shared" si="1267"/>
        <v>89.85</v>
      </c>
      <c r="F8988" s="430">
        <f t="shared" si="1262"/>
        <v>0.89997953969498246</v>
      </c>
      <c r="G8988" s="439">
        <f t="shared" si="1268"/>
        <v>89.85</v>
      </c>
      <c r="H8988" s="435">
        <f t="shared" si="1263"/>
        <v>0.89997953969498246</v>
      </c>
      <c r="I8988" s="577">
        <f t="shared" si="1268"/>
        <v>89.85</v>
      </c>
      <c r="J8988" s="573">
        <f t="shared" si="1264"/>
        <v>1.2435060376056581</v>
      </c>
    </row>
    <row r="8989" spans="1:10" x14ac:dyDescent="0.25">
      <c r="A8989">
        <f t="shared" si="1265"/>
        <v>0.89860000398631867</v>
      </c>
      <c r="B8989" s="2">
        <f t="shared" si="1260"/>
        <v>89.860000000009066</v>
      </c>
      <c r="C8989" s="428">
        <f t="shared" si="1266"/>
        <v>89.86</v>
      </c>
      <c r="D8989" s="425">
        <f t="shared" si="1261"/>
        <v>0.89860000398622786</v>
      </c>
      <c r="E8989" s="433">
        <f t="shared" si="1267"/>
        <v>89.86</v>
      </c>
      <c r="F8989" s="430">
        <f t="shared" si="1262"/>
        <v>0.90007892389900179</v>
      </c>
      <c r="G8989" s="439">
        <f t="shared" si="1268"/>
        <v>89.86</v>
      </c>
      <c r="H8989" s="435">
        <f t="shared" si="1263"/>
        <v>0.90007892389900179</v>
      </c>
      <c r="I8989" s="577">
        <f t="shared" si="1268"/>
        <v>89.86</v>
      </c>
      <c r="J8989" s="573">
        <f t="shared" si="1264"/>
        <v>1.2435941350997033</v>
      </c>
    </row>
    <row r="8990" spans="1:10" x14ac:dyDescent="0.25">
      <c r="A8990">
        <f t="shared" si="1265"/>
        <v>0.8987000039804679</v>
      </c>
      <c r="B8990" s="2">
        <f t="shared" si="1260"/>
        <v>89.870000000009071</v>
      </c>
      <c r="C8990" s="428">
        <f t="shared" si="1266"/>
        <v>89.87</v>
      </c>
      <c r="D8990" s="425">
        <f t="shared" si="1261"/>
        <v>0.89870000398037742</v>
      </c>
      <c r="E8990" s="433">
        <f t="shared" si="1267"/>
        <v>89.87</v>
      </c>
      <c r="F8990" s="430">
        <f t="shared" si="1262"/>
        <v>0.90017830838276691</v>
      </c>
      <c r="G8990" s="439">
        <f t="shared" si="1268"/>
        <v>89.87</v>
      </c>
      <c r="H8990" s="435">
        <f t="shared" si="1263"/>
        <v>0.90017830838276691</v>
      </c>
      <c r="I8990" s="577">
        <f t="shared" si="1268"/>
        <v>89.87</v>
      </c>
      <c r="J8990" s="573">
        <f t="shared" si="1264"/>
        <v>1.2436822334149791</v>
      </c>
    </row>
    <row r="8991" spans="1:10" x14ac:dyDescent="0.25">
      <c r="A8991">
        <f t="shared" si="1265"/>
        <v>0.89880000397462623</v>
      </c>
      <c r="B8991" s="2">
        <f t="shared" si="1260"/>
        <v>89.880000000009076</v>
      </c>
      <c r="C8991" s="428">
        <f t="shared" si="1266"/>
        <v>89.88</v>
      </c>
      <c r="D8991" s="425">
        <f t="shared" si="1261"/>
        <v>0.89880000397453541</v>
      </c>
      <c r="E8991" s="433">
        <f t="shared" si="1267"/>
        <v>89.88</v>
      </c>
      <c r="F8991" s="430">
        <f t="shared" si="1262"/>
        <v>0.90027769314614114</v>
      </c>
      <c r="G8991" s="439">
        <f t="shared" si="1268"/>
        <v>89.88</v>
      </c>
      <c r="H8991" s="435">
        <f t="shared" si="1263"/>
        <v>0.90027769314614114</v>
      </c>
      <c r="I8991" s="577">
        <f t="shared" si="1268"/>
        <v>89.88</v>
      </c>
      <c r="J8991" s="573">
        <f t="shared" si="1264"/>
        <v>1.2437703325514005</v>
      </c>
    </row>
    <row r="8992" spans="1:10" x14ac:dyDescent="0.25">
      <c r="A8992">
        <f t="shared" si="1265"/>
        <v>0.89890000396879344</v>
      </c>
      <c r="B8992" s="2">
        <f t="shared" ref="B8992:B9055" si="1269">B8991+0.01</f>
        <v>89.890000000009081</v>
      </c>
      <c r="C8992" s="428">
        <f t="shared" si="1266"/>
        <v>89.89</v>
      </c>
      <c r="D8992" s="425">
        <f t="shared" si="1261"/>
        <v>0.89890000396870251</v>
      </c>
      <c r="E8992" s="433">
        <f t="shared" si="1267"/>
        <v>89.89</v>
      </c>
      <c r="F8992" s="430">
        <f t="shared" si="1262"/>
        <v>0.90037707818898816</v>
      </c>
      <c r="G8992" s="439">
        <f t="shared" si="1268"/>
        <v>89.89</v>
      </c>
      <c r="H8992" s="435">
        <f t="shared" si="1263"/>
        <v>0.90037707818898816</v>
      </c>
      <c r="I8992" s="577">
        <f t="shared" si="1268"/>
        <v>89.89</v>
      </c>
      <c r="J8992" s="573">
        <f t="shared" si="1264"/>
        <v>1.2438584325088826</v>
      </c>
    </row>
    <row r="8993" spans="1:10" x14ac:dyDescent="0.25">
      <c r="A8993">
        <f t="shared" si="1265"/>
        <v>0.89900000396296931</v>
      </c>
      <c r="B8993" s="2">
        <f t="shared" si="1269"/>
        <v>89.900000000009086</v>
      </c>
      <c r="C8993" s="428">
        <f t="shared" si="1266"/>
        <v>89.9</v>
      </c>
      <c r="D8993" s="425">
        <f t="shared" si="1261"/>
        <v>0.8990000039628786</v>
      </c>
      <c r="E8993" s="433">
        <f t="shared" si="1267"/>
        <v>89.9</v>
      </c>
      <c r="F8993" s="430">
        <f t="shared" si="1262"/>
        <v>0.90047646351117128</v>
      </c>
      <c r="G8993" s="439">
        <f t="shared" si="1268"/>
        <v>89.9</v>
      </c>
      <c r="H8993" s="435">
        <f t="shared" si="1263"/>
        <v>0.90047646351117128</v>
      </c>
      <c r="I8993" s="577">
        <f t="shared" si="1268"/>
        <v>89.9</v>
      </c>
      <c r="J8993" s="573">
        <f t="shared" si="1264"/>
        <v>1.2439465332873407</v>
      </c>
    </row>
    <row r="8994" spans="1:10" x14ac:dyDescent="0.25">
      <c r="A8994">
        <f t="shared" si="1265"/>
        <v>0.89910000395715417</v>
      </c>
      <c r="B8994" s="2">
        <f t="shared" si="1269"/>
        <v>89.910000000009092</v>
      </c>
      <c r="C8994" s="428">
        <f t="shared" si="1266"/>
        <v>89.91</v>
      </c>
      <c r="D8994" s="425">
        <f t="shared" si="1261"/>
        <v>0.89910000395706302</v>
      </c>
      <c r="E8994" s="433">
        <f t="shared" si="1267"/>
        <v>89.91</v>
      </c>
      <c r="F8994" s="430">
        <f t="shared" si="1262"/>
        <v>0.90057584911255373</v>
      </c>
      <c r="G8994" s="439">
        <f t="shared" si="1268"/>
        <v>89.91</v>
      </c>
      <c r="H8994" s="435">
        <f t="shared" si="1263"/>
        <v>0.90057584911255373</v>
      </c>
      <c r="I8994" s="577">
        <f t="shared" si="1268"/>
        <v>89.91</v>
      </c>
      <c r="J8994" s="573">
        <f t="shared" si="1264"/>
        <v>1.2440346348866889</v>
      </c>
    </row>
    <row r="8995" spans="1:10" x14ac:dyDescent="0.25">
      <c r="A8995">
        <f t="shared" si="1265"/>
        <v>0.8992000039513478</v>
      </c>
      <c r="B8995" s="2">
        <f t="shared" si="1269"/>
        <v>89.920000000009097</v>
      </c>
      <c r="C8995" s="428">
        <f t="shared" si="1266"/>
        <v>89.92</v>
      </c>
      <c r="D8995" s="425">
        <f t="shared" si="1261"/>
        <v>0.89920000395125688</v>
      </c>
      <c r="E8995" s="433">
        <f t="shared" si="1267"/>
        <v>89.92</v>
      </c>
      <c r="F8995" s="430">
        <f t="shared" si="1262"/>
        <v>0.9006752349929994</v>
      </c>
      <c r="G8995" s="439">
        <f t="shared" si="1268"/>
        <v>89.92</v>
      </c>
      <c r="H8995" s="435">
        <f t="shared" si="1263"/>
        <v>0.9006752349929994</v>
      </c>
      <c r="I8995" s="577">
        <f t="shared" si="1268"/>
        <v>89.92</v>
      </c>
      <c r="J8995" s="573">
        <f t="shared" si="1264"/>
        <v>1.2441227373068433</v>
      </c>
    </row>
    <row r="8996" spans="1:10" x14ac:dyDescent="0.25">
      <c r="A8996">
        <f t="shared" si="1265"/>
        <v>0.8993000039455501</v>
      </c>
      <c r="B8996" s="2">
        <f t="shared" si="1269"/>
        <v>89.930000000009102</v>
      </c>
      <c r="C8996" s="428">
        <f t="shared" si="1266"/>
        <v>89.93</v>
      </c>
      <c r="D8996" s="425">
        <f t="shared" si="1261"/>
        <v>0.89930000394545928</v>
      </c>
      <c r="E8996" s="433">
        <f t="shared" si="1267"/>
        <v>89.93</v>
      </c>
      <c r="F8996" s="430">
        <f t="shared" si="1262"/>
        <v>0.90077462115237183</v>
      </c>
      <c r="G8996" s="439">
        <f t="shared" si="1268"/>
        <v>89.93</v>
      </c>
      <c r="H8996" s="435">
        <f t="shared" si="1263"/>
        <v>0.90077462115237183</v>
      </c>
      <c r="I8996" s="577">
        <f t="shared" si="1268"/>
        <v>89.93</v>
      </c>
      <c r="J8996" s="573">
        <f t="shared" si="1264"/>
        <v>1.2442108405477184</v>
      </c>
    </row>
    <row r="8997" spans="1:10" x14ac:dyDescent="0.25">
      <c r="A8997">
        <f t="shared" si="1265"/>
        <v>0.89940000393976127</v>
      </c>
      <c r="B8997" s="2">
        <f t="shared" si="1269"/>
        <v>89.940000000009107</v>
      </c>
      <c r="C8997" s="428">
        <f t="shared" si="1266"/>
        <v>89.94</v>
      </c>
      <c r="D8997" s="425">
        <f t="shared" si="1261"/>
        <v>0.89940000393967023</v>
      </c>
      <c r="E8997" s="433">
        <f t="shared" si="1267"/>
        <v>89.94</v>
      </c>
      <c r="F8997" s="430">
        <f t="shared" si="1262"/>
        <v>0.90087400759053515</v>
      </c>
      <c r="G8997" s="439">
        <f t="shared" si="1268"/>
        <v>89.94</v>
      </c>
      <c r="H8997" s="435">
        <f t="shared" si="1263"/>
        <v>0.90087400759053515</v>
      </c>
      <c r="I8997" s="577">
        <f t="shared" si="1268"/>
        <v>89.94</v>
      </c>
      <c r="J8997" s="573">
        <f t="shared" si="1264"/>
        <v>1.2442989446092294</v>
      </c>
    </row>
    <row r="8998" spans="1:10" x14ac:dyDescent="0.25">
      <c r="A8998">
        <f t="shared" si="1265"/>
        <v>0.89950000393398133</v>
      </c>
      <c r="B8998" s="2">
        <f t="shared" si="1269"/>
        <v>89.950000000009112</v>
      </c>
      <c r="C8998" s="428">
        <f t="shared" si="1266"/>
        <v>89.95</v>
      </c>
      <c r="D8998" s="425">
        <f t="shared" si="1261"/>
        <v>0.89950000393389018</v>
      </c>
      <c r="E8998" s="433">
        <f t="shared" si="1267"/>
        <v>89.95</v>
      </c>
      <c r="F8998" s="430">
        <f t="shared" si="1262"/>
        <v>0.9009733943073529</v>
      </c>
      <c r="G8998" s="439">
        <f t="shared" si="1268"/>
        <v>89.95</v>
      </c>
      <c r="H8998" s="435">
        <f t="shared" si="1263"/>
        <v>0.9009733943073529</v>
      </c>
      <c r="I8998" s="577">
        <f t="shared" si="1268"/>
        <v>89.95</v>
      </c>
      <c r="J8998" s="573">
        <f t="shared" si="1264"/>
        <v>1.2443870494912914</v>
      </c>
    </row>
    <row r="8999" spans="1:10" x14ac:dyDescent="0.25">
      <c r="A8999">
        <f t="shared" si="1265"/>
        <v>0.89960000392820993</v>
      </c>
      <c r="B8999" s="2">
        <f t="shared" si="1269"/>
        <v>89.960000000009117</v>
      </c>
      <c r="C8999" s="428">
        <f t="shared" si="1266"/>
        <v>89.96</v>
      </c>
      <c r="D8999" s="425">
        <f t="shared" si="1261"/>
        <v>0.89960000392811879</v>
      </c>
      <c r="E8999" s="433">
        <f t="shared" si="1267"/>
        <v>89.96</v>
      </c>
      <c r="F8999" s="430">
        <f t="shared" si="1262"/>
        <v>0.90107278130268886</v>
      </c>
      <c r="G8999" s="439">
        <f t="shared" si="1268"/>
        <v>89.96</v>
      </c>
      <c r="H8999" s="435">
        <f t="shared" si="1263"/>
        <v>0.90107278130268886</v>
      </c>
      <c r="I8999" s="577">
        <f t="shared" si="1268"/>
        <v>89.96</v>
      </c>
      <c r="J8999" s="573">
        <f t="shared" si="1264"/>
        <v>1.2444751551938198</v>
      </c>
    </row>
    <row r="9000" spans="1:10" x14ac:dyDescent="0.25">
      <c r="A9000">
        <f t="shared" si="1265"/>
        <v>0.89970000392244753</v>
      </c>
      <c r="B9000" s="2">
        <f t="shared" si="1269"/>
        <v>89.970000000009122</v>
      </c>
      <c r="C9000" s="428">
        <f t="shared" si="1266"/>
        <v>89.97</v>
      </c>
      <c r="D9000" s="425">
        <f t="shared" si="1261"/>
        <v>0.89970000392235627</v>
      </c>
      <c r="E9000" s="433">
        <f t="shared" si="1267"/>
        <v>89.97</v>
      </c>
      <c r="F9000" s="430">
        <f t="shared" si="1262"/>
        <v>0.90117216857640725</v>
      </c>
      <c r="G9000" s="439">
        <f t="shared" si="1268"/>
        <v>89.97</v>
      </c>
      <c r="H9000" s="435">
        <f t="shared" si="1263"/>
        <v>0.90117216857640725</v>
      </c>
      <c r="I9000" s="577">
        <f t="shared" si="1268"/>
        <v>89.97</v>
      </c>
      <c r="J9000" s="573">
        <f t="shared" si="1264"/>
        <v>1.2445632617167293</v>
      </c>
    </row>
    <row r="9001" spans="1:10" x14ac:dyDescent="0.25">
      <c r="A9001">
        <f t="shared" si="1265"/>
        <v>0.89980000391669368</v>
      </c>
      <c r="B9001" s="2">
        <f t="shared" si="1269"/>
        <v>89.980000000009127</v>
      </c>
      <c r="C9001" s="428">
        <f t="shared" si="1266"/>
        <v>89.98</v>
      </c>
      <c r="D9001" s="425">
        <f t="shared" si="1261"/>
        <v>0.89980000391660242</v>
      </c>
      <c r="E9001" s="433">
        <f t="shared" si="1267"/>
        <v>89.98</v>
      </c>
      <c r="F9001" s="430">
        <f t="shared" si="1262"/>
        <v>0.90127155612837229</v>
      </c>
      <c r="G9001" s="439">
        <f t="shared" si="1268"/>
        <v>89.98</v>
      </c>
      <c r="H9001" s="435">
        <f t="shared" si="1263"/>
        <v>0.90127155612837229</v>
      </c>
      <c r="I9001" s="577">
        <f t="shared" si="1268"/>
        <v>89.98</v>
      </c>
      <c r="J9001" s="573">
        <f t="shared" si="1264"/>
        <v>1.2446513690599352</v>
      </c>
    </row>
    <row r="9002" spans="1:10" x14ac:dyDescent="0.25">
      <c r="A9002">
        <f t="shared" si="1265"/>
        <v>0.89990000391094871</v>
      </c>
      <c r="B9002" s="2">
        <f t="shared" si="1269"/>
        <v>89.990000000009132</v>
      </c>
      <c r="C9002" s="428">
        <f t="shared" si="1266"/>
        <v>89.99</v>
      </c>
      <c r="D9002" s="425">
        <f t="shared" si="1261"/>
        <v>0.89990000391085734</v>
      </c>
      <c r="E9002" s="433">
        <f t="shared" si="1267"/>
        <v>89.99</v>
      </c>
      <c r="F9002" s="430">
        <f t="shared" si="1262"/>
        <v>0.90137094395844741</v>
      </c>
      <c r="G9002" s="439">
        <f t="shared" si="1268"/>
        <v>89.99</v>
      </c>
      <c r="H9002" s="435">
        <f t="shared" si="1263"/>
        <v>0.90137094395844741</v>
      </c>
      <c r="I9002" s="577">
        <f t="shared" si="1268"/>
        <v>89.99</v>
      </c>
      <c r="J9002" s="573">
        <f t="shared" si="1264"/>
        <v>1.2447394772233524</v>
      </c>
    </row>
    <row r="9003" spans="1:10" x14ac:dyDescent="0.25">
      <c r="A9003">
        <f t="shared" si="1265"/>
        <v>0.90000000390521229</v>
      </c>
      <c r="B9003" s="2">
        <f t="shared" si="1269"/>
        <v>90.000000000009138</v>
      </c>
      <c r="C9003" s="428">
        <f t="shared" si="1266"/>
        <v>90</v>
      </c>
      <c r="D9003" s="425">
        <f t="shared" si="1261"/>
        <v>0.90000000390512103</v>
      </c>
      <c r="E9003" s="433">
        <f t="shared" si="1267"/>
        <v>90</v>
      </c>
      <c r="F9003" s="430">
        <f t="shared" si="1262"/>
        <v>0.9014703320664974</v>
      </c>
      <c r="G9003" s="439">
        <f t="shared" si="1268"/>
        <v>90</v>
      </c>
      <c r="H9003" s="435">
        <f t="shared" si="1263"/>
        <v>0.9014703320664974</v>
      </c>
      <c r="I9003" s="577">
        <f t="shared" si="1268"/>
        <v>90</v>
      </c>
      <c r="J9003" s="573">
        <f t="shared" si="1264"/>
        <v>1.2448275862068965</v>
      </c>
    </row>
    <row r="9004" spans="1:10" x14ac:dyDescent="0.25">
      <c r="A9004">
        <f t="shared" si="1265"/>
        <v>0.90010000389948452</v>
      </c>
      <c r="B9004" s="2">
        <f t="shared" si="1269"/>
        <v>90.010000000009143</v>
      </c>
      <c r="C9004" s="428">
        <f t="shared" si="1266"/>
        <v>90.01</v>
      </c>
      <c r="D9004" s="425">
        <f t="shared" si="1261"/>
        <v>0.90010000389939326</v>
      </c>
      <c r="E9004" s="433">
        <f t="shared" si="1267"/>
        <v>90.01</v>
      </c>
      <c r="F9004" s="430">
        <f t="shared" si="1262"/>
        <v>0.90156972045238637</v>
      </c>
      <c r="G9004" s="439">
        <f t="shared" si="1268"/>
        <v>90.01</v>
      </c>
      <c r="H9004" s="435">
        <f t="shared" si="1263"/>
        <v>0.90156972045238637</v>
      </c>
      <c r="I9004" s="577">
        <f t="shared" si="1268"/>
        <v>90.01</v>
      </c>
      <c r="J9004" s="573">
        <f t="shared" si="1264"/>
        <v>1.2449156960104824</v>
      </c>
    </row>
    <row r="9005" spans="1:10" x14ac:dyDescent="0.25">
      <c r="A9005">
        <f t="shared" si="1265"/>
        <v>0.90020000389376542</v>
      </c>
      <c r="B9005" s="2">
        <f t="shared" si="1269"/>
        <v>90.020000000009148</v>
      </c>
      <c r="C9005" s="428">
        <f t="shared" si="1266"/>
        <v>90.02</v>
      </c>
      <c r="D9005" s="425">
        <f t="shared" si="1261"/>
        <v>0.90020000389367405</v>
      </c>
      <c r="E9005" s="433">
        <f t="shared" si="1267"/>
        <v>90.02</v>
      </c>
      <c r="F9005" s="430">
        <f t="shared" si="1262"/>
        <v>0.90166910911597831</v>
      </c>
      <c r="G9005" s="439">
        <f t="shared" si="1268"/>
        <v>90.02</v>
      </c>
      <c r="H9005" s="435">
        <f t="shared" si="1263"/>
        <v>0.90166910911597831</v>
      </c>
      <c r="I9005" s="577">
        <f t="shared" si="1268"/>
        <v>90.02</v>
      </c>
      <c r="J9005" s="573">
        <f t="shared" si="1264"/>
        <v>1.2450038066340252</v>
      </c>
    </row>
    <row r="9006" spans="1:10" x14ac:dyDescent="0.25">
      <c r="A9006">
        <f t="shared" si="1265"/>
        <v>0.90030000388805509</v>
      </c>
      <c r="B9006" s="2">
        <f t="shared" si="1269"/>
        <v>90.030000000009153</v>
      </c>
      <c r="C9006" s="428">
        <f t="shared" si="1266"/>
        <v>90.03</v>
      </c>
      <c r="D9006" s="425">
        <f t="shared" si="1261"/>
        <v>0.90030000388796372</v>
      </c>
      <c r="E9006" s="433">
        <f t="shared" si="1267"/>
        <v>90.03</v>
      </c>
      <c r="F9006" s="430">
        <f t="shared" si="1262"/>
        <v>0.9017684980571381</v>
      </c>
      <c r="G9006" s="439">
        <f t="shared" si="1268"/>
        <v>90.03</v>
      </c>
      <c r="H9006" s="435">
        <f t="shared" si="1263"/>
        <v>0.9017684980571381</v>
      </c>
      <c r="I9006" s="577">
        <f t="shared" si="1268"/>
        <v>90.03</v>
      </c>
      <c r="J9006" s="573">
        <f t="shared" si="1264"/>
        <v>1.2450919180774402</v>
      </c>
    </row>
    <row r="9007" spans="1:10" x14ac:dyDescent="0.25">
      <c r="A9007">
        <f t="shared" si="1265"/>
        <v>0.90040000388235353</v>
      </c>
      <c r="B9007" s="2">
        <f t="shared" si="1269"/>
        <v>90.040000000009158</v>
      </c>
      <c r="C9007" s="428">
        <f t="shared" si="1266"/>
        <v>90.04</v>
      </c>
      <c r="D9007" s="425">
        <f t="shared" si="1261"/>
        <v>0.90040000388226193</v>
      </c>
      <c r="E9007" s="433">
        <f t="shared" si="1267"/>
        <v>90.04</v>
      </c>
      <c r="F9007" s="430">
        <f t="shared" si="1262"/>
        <v>0.90186788727573008</v>
      </c>
      <c r="G9007" s="439">
        <f t="shared" si="1268"/>
        <v>90.04</v>
      </c>
      <c r="H9007" s="435">
        <f t="shared" si="1263"/>
        <v>0.90186788727573008</v>
      </c>
      <c r="I9007" s="577">
        <f t="shared" si="1268"/>
        <v>90.04</v>
      </c>
      <c r="J9007" s="573">
        <f t="shared" si="1264"/>
        <v>1.2451800303406426</v>
      </c>
    </row>
    <row r="9008" spans="1:10" x14ac:dyDescent="0.25">
      <c r="A9008">
        <f t="shared" si="1265"/>
        <v>0.90050000387666052</v>
      </c>
      <c r="B9008" s="2">
        <f t="shared" si="1269"/>
        <v>90.050000000009163</v>
      </c>
      <c r="C9008" s="428">
        <f t="shared" si="1266"/>
        <v>90.05</v>
      </c>
      <c r="D9008" s="425">
        <f t="shared" si="1261"/>
        <v>0.9005000038765687</v>
      </c>
      <c r="E9008" s="433">
        <f t="shared" si="1267"/>
        <v>90.05</v>
      </c>
      <c r="F9008" s="430">
        <f t="shared" si="1262"/>
        <v>0.90196727677161848</v>
      </c>
      <c r="G9008" s="439">
        <f t="shared" si="1268"/>
        <v>90.05</v>
      </c>
      <c r="H9008" s="435">
        <f t="shared" si="1263"/>
        <v>0.90196727677161848</v>
      </c>
      <c r="I9008" s="577">
        <f t="shared" si="1268"/>
        <v>90.05</v>
      </c>
      <c r="J9008" s="573">
        <f t="shared" si="1264"/>
        <v>1.2452681434235475</v>
      </c>
    </row>
    <row r="9009" spans="1:10" x14ac:dyDescent="0.25">
      <c r="A9009">
        <f t="shared" si="1265"/>
        <v>0.90060000387097605</v>
      </c>
      <c r="B9009" s="2">
        <f t="shared" si="1269"/>
        <v>90.060000000009168</v>
      </c>
      <c r="C9009" s="428">
        <f t="shared" si="1266"/>
        <v>90.06</v>
      </c>
      <c r="D9009" s="425">
        <f t="shared" si="1261"/>
        <v>0.90060000387088435</v>
      </c>
      <c r="E9009" s="433">
        <f t="shared" si="1267"/>
        <v>90.06</v>
      </c>
      <c r="F9009" s="430">
        <f t="shared" si="1262"/>
        <v>0.90206666654466838</v>
      </c>
      <c r="G9009" s="439">
        <f t="shared" si="1268"/>
        <v>90.06</v>
      </c>
      <c r="H9009" s="435">
        <f t="shared" si="1263"/>
        <v>0.90206666654466838</v>
      </c>
      <c r="I9009" s="577">
        <f t="shared" si="1268"/>
        <v>90.06</v>
      </c>
      <c r="J9009" s="573">
        <f t="shared" si="1264"/>
        <v>1.2453562573260704</v>
      </c>
    </row>
    <row r="9010" spans="1:10" x14ac:dyDescent="0.25">
      <c r="A9010">
        <f t="shared" si="1265"/>
        <v>0.90070000386530036</v>
      </c>
      <c r="B9010" s="2">
        <f t="shared" si="1269"/>
        <v>90.070000000009173</v>
      </c>
      <c r="C9010" s="428">
        <f t="shared" si="1266"/>
        <v>90.07</v>
      </c>
      <c r="D9010" s="425">
        <f t="shared" si="1261"/>
        <v>0.90070000386520843</v>
      </c>
      <c r="E9010" s="433">
        <f t="shared" si="1267"/>
        <v>90.07</v>
      </c>
      <c r="F9010" s="430">
        <f t="shared" si="1262"/>
        <v>0.90216605659474391</v>
      </c>
      <c r="G9010" s="439">
        <f t="shared" si="1268"/>
        <v>90.07</v>
      </c>
      <c r="H9010" s="435">
        <f t="shared" si="1263"/>
        <v>0.90216605659474391</v>
      </c>
      <c r="I9010" s="577">
        <f t="shared" si="1268"/>
        <v>90.07</v>
      </c>
      <c r="J9010" s="573">
        <f t="shared" si="1264"/>
        <v>1.2454443720481261</v>
      </c>
    </row>
    <row r="9011" spans="1:10" x14ac:dyDescent="0.25">
      <c r="A9011">
        <f t="shared" si="1265"/>
        <v>0.90080000385963299</v>
      </c>
      <c r="B9011" s="2">
        <f t="shared" si="1269"/>
        <v>90.080000000009179</v>
      </c>
      <c r="C9011" s="428">
        <f t="shared" si="1266"/>
        <v>90.08</v>
      </c>
      <c r="D9011" s="425">
        <f t="shared" si="1261"/>
        <v>0.90080000385954107</v>
      </c>
      <c r="E9011" s="433">
        <f t="shared" si="1267"/>
        <v>90.08</v>
      </c>
      <c r="F9011" s="430">
        <f t="shared" si="1262"/>
        <v>0.90226544692171018</v>
      </c>
      <c r="G9011" s="439">
        <f t="shared" si="1268"/>
        <v>90.08</v>
      </c>
      <c r="H9011" s="435">
        <f t="shared" si="1263"/>
        <v>0.90226544692171018</v>
      </c>
      <c r="I9011" s="577">
        <f t="shared" si="1268"/>
        <v>90.08</v>
      </c>
      <c r="J9011" s="573">
        <f t="shared" si="1264"/>
        <v>1.2455324875896303</v>
      </c>
    </row>
    <row r="9012" spans="1:10" x14ac:dyDescent="0.25">
      <c r="A9012">
        <f t="shared" si="1265"/>
        <v>0.90090000385397428</v>
      </c>
      <c r="B9012" s="2">
        <f t="shared" si="1269"/>
        <v>90.090000000009184</v>
      </c>
      <c r="C9012" s="428">
        <f t="shared" si="1266"/>
        <v>90.09</v>
      </c>
      <c r="D9012" s="425">
        <f t="shared" si="1261"/>
        <v>0.90090000385388236</v>
      </c>
      <c r="E9012" s="433">
        <f t="shared" si="1267"/>
        <v>90.09</v>
      </c>
      <c r="F9012" s="430">
        <f t="shared" si="1262"/>
        <v>0.90236483752543195</v>
      </c>
      <c r="G9012" s="439">
        <f t="shared" si="1268"/>
        <v>90.09</v>
      </c>
      <c r="H9012" s="435">
        <f t="shared" si="1263"/>
        <v>0.90236483752543195</v>
      </c>
      <c r="I9012" s="577">
        <f t="shared" si="1268"/>
        <v>90.09</v>
      </c>
      <c r="J9012" s="573">
        <f t="shared" si="1264"/>
        <v>1.245620603950498</v>
      </c>
    </row>
    <row r="9013" spans="1:10" x14ac:dyDescent="0.25">
      <c r="A9013">
        <f t="shared" si="1265"/>
        <v>0.90100000384832435</v>
      </c>
      <c r="B9013" s="2">
        <f t="shared" si="1269"/>
        <v>90.100000000009189</v>
      </c>
      <c r="C9013" s="428">
        <f t="shared" si="1266"/>
        <v>90.1</v>
      </c>
      <c r="D9013" s="425">
        <f t="shared" si="1261"/>
        <v>0.90100000384823231</v>
      </c>
      <c r="E9013" s="433">
        <f t="shared" si="1267"/>
        <v>90.1</v>
      </c>
      <c r="F9013" s="430">
        <f t="shared" si="1262"/>
        <v>0.90246422840577412</v>
      </c>
      <c r="G9013" s="439">
        <f t="shared" si="1268"/>
        <v>90.1</v>
      </c>
      <c r="H9013" s="435">
        <f t="shared" si="1263"/>
        <v>0.90246422840577412</v>
      </c>
      <c r="I9013" s="577">
        <f t="shared" si="1268"/>
        <v>90.1</v>
      </c>
      <c r="J9013" s="573">
        <f t="shared" si="1264"/>
        <v>1.2457087211306446</v>
      </c>
    </row>
    <row r="9014" spans="1:10" x14ac:dyDescent="0.25">
      <c r="A9014">
        <f t="shared" si="1265"/>
        <v>0.90110000384268263</v>
      </c>
      <c r="B9014" s="2">
        <f t="shared" si="1269"/>
        <v>90.110000000009194</v>
      </c>
      <c r="C9014" s="428">
        <f t="shared" si="1266"/>
        <v>90.11</v>
      </c>
      <c r="D9014" s="425">
        <f t="shared" si="1261"/>
        <v>0.90110000384259081</v>
      </c>
      <c r="E9014" s="433">
        <f t="shared" si="1267"/>
        <v>90.11</v>
      </c>
      <c r="F9014" s="430">
        <f t="shared" si="1262"/>
        <v>0.90256361956260156</v>
      </c>
      <c r="G9014" s="439">
        <f t="shared" si="1268"/>
        <v>90.11</v>
      </c>
      <c r="H9014" s="435">
        <f t="shared" si="1263"/>
        <v>0.90256361956260156</v>
      </c>
      <c r="I9014" s="577">
        <f t="shared" si="1268"/>
        <v>90.11</v>
      </c>
      <c r="J9014" s="573">
        <f t="shared" si="1264"/>
        <v>1.2457968391299852</v>
      </c>
    </row>
    <row r="9015" spans="1:10" x14ac:dyDescent="0.25">
      <c r="A9015">
        <f t="shared" si="1265"/>
        <v>0.90120000383704968</v>
      </c>
      <c r="B9015" s="2">
        <f t="shared" si="1269"/>
        <v>90.120000000009199</v>
      </c>
      <c r="C9015" s="428">
        <f t="shared" si="1266"/>
        <v>90.12</v>
      </c>
      <c r="D9015" s="425">
        <f t="shared" si="1261"/>
        <v>0.90120000383695775</v>
      </c>
      <c r="E9015" s="433">
        <f t="shared" si="1267"/>
        <v>90.12</v>
      </c>
      <c r="F9015" s="430">
        <f t="shared" si="1262"/>
        <v>0.90266301099577928</v>
      </c>
      <c r="G9015" s="439">
        <f t="shared" si="1268"/>
        <v>90.12</v>
      </c>
      <c r="H9015" s="435">
        <f t="shared" si="1263"/>
        <v>0.90266301099577928</v>
      </c>
      <c r="I9015" s="577">
        <f t="shared" si="1268"/>
        <v>90.12</v>
      </c>
      <c r="J9015" s="573">
        <f t="shared" si="1264"/>
        <v>1.2458849579484352</v>
      </c>
    </row>
    <row r="9016" spans="1:10" x14ac:dyDescent="0.25">
      <c r="A9016">
        <f t="shared" si="1265"/>
        <v>0.90130000383142528</v>
      </c>
      <c r="B9016" s="2">
        <f t="shared" si="1269"/>
        <v>90.130000000009204</v>
      </c>
      <c r="C9016" s="428">
        <f t="shared" si="1266"/>
        <v>90.13</v>
      </c>
      <c r="D9016" s="425">
        <f t="shared" si="1261"/>
        <v>0.90130000383133313</v>
      </c>
      <c r="E9016" s="433">
        <f t="shared" si="1267"/>
        <v>90.13</v>
      </c>
      <c r="F9016" s="430">
        <f t="shared" si="1262"/>
        <v>0.90276240270517238</v>
      </c>
      <c r="G9016" s="439">
        <f t="shared" si="1268"/>
        <v>90.13</v>
      </c>
      <c r="H9016" s="435">
        <f t="shared" si="1263"/>
        <v>0.90276240270517238</v>
      </c>
      <c r="I9016" s="577">
        <f t="shared" si="1268"/>
        <v>90.13</v>
      </c>
      <c r="J9016" s="573">
        <f t="shared" si="1264"/>
        <v>1.2459730775859097</v>
      </c>
    </row>
    <row r="9017" spans="1:10" x14ac:dyDescent="0.25">
      <c r="A9017">
        <f t="shared" si="1265"/>
        <v>0.90140000382580932</v>
      </c>
      <c r="B9017" s="2">
        <f t="shared" si="1269"/>
        <v>90.140000000009209</v>
      </c>
      <c r="C9017" s="428">
        <f t="shared" si="1266"/>
        <v>90.14</v>
      </c>
      <c r="D9017" s="425">
        <f t="shared" si="1261"/>
        <v>0.90140000382571717</v>
      </c>
      <c r="E9017" s="433">
        <f t="shared" si="1267"/>
        <v>90.14</v>
      </c>
      <c r="F9017" s="430">
        <f t="shared" si="1262"/>
        <v>0.90286179469064609</v>
      </c>
      <c r="G9017" s="439">
        <f t="shared" si="1268"/>
        <v>90.14</v>
      </c>
      <c r="H9017" s="435">
        <f t="shared" si="1263"/>
        <v>0.90286179469064609</v>
      </c>
      <c r="I9017" s="577">
        <f t="shared" si="1268"/>
        <v>90.14</v>
      </c>
      <c r="J9017" s="573">
        <f t="shared" si="1264"/>
        <v>1.2460611980423244</v>
      </c>
    </row>
    <row r="9018" spans="1:10" x14ac:dyDescent="0.25">
      <c r="A9018">
        <f t="shared" si="1265"/>
        <v>0.9015000038202019</v>
      </c>
      <c r="B9018" s="2">
        <f t="shared" si="1269"/>
        <v>90.150000000009214</v>
      </c>
      <c r="C9018" s="428">
        <f t="shared" si="1266"/>
        <v>90.15</v>
      </c>
      <c r="D9018" s="425">
        <f t="shared" si="1261"/>
        <v>0.90150000382010975</v>
      </c>
      <c r="E9018" s="433">
        <f t="shared" si="1267"/>
        <v>90.15</v>
      </c>
      <c r="F9018" s="430">
        <f t="shared" si="1262"/>
        <v>0.90296118695206551</v>
      </c>
      <c r="G9018" s="439">
        <f t="shared" si="1268"/>
        <v>90.15</v>
      </c>
      <c r="H9018" s="435">
        <f t="shared" si="1263"/>
        <v>0.90296118695206551</v>
      </c>
      <c r="I9018" s="577">
        <f t="shared" si="1268"/>
        <v>90.15</v>
      </c>
      <c r="J9018" s="573">
        <f t="shared" si="1264"/>
        <v>1.2461493193175943</v>
      </c>
    </row>
    <row r="9019" spans="1:10" x14ac:dyDescent="0.25">
      <c r="A9019">
        <f t="shared" si="1265"/>
        <v>0.90160000381460292</v>
      </c>
      <c r="B9019" s="2">
        <f t="shared" si="1269"/>
        <v>90.160000000009219</v>
      </c>
      <c r="C9019" s="428">
        <f t="shared" si="1266"/>
        <v>90.16</v>
      </c>
      <c r="D9019" s="425">
        <f t="shared" si="1261"/>
        <v>0.90160000381451066</v>
      </c>
      <c r="E9019" s="433">
        <f t="shared" si="1267"/>
        <v>90.16</v>
      </c>
      <c r="F9019" s="430">
        <f t="shared" si="1262"/>
        <v>0.90306057948929608</v>
      </c>
      <c r="G9019" s="439">
        <f t="shared" si="1268"/>
        <v>90.16</v>
      </c>
      <c r="H9019" s="435">
        <f t="shared" si="1263"/>
        <v>0.90306057948929608</v>
      </c>
      <c r="I9019" s="577">
        <f t="shared" si="1268"/>
        <v>90.16</v>
      </c>
      <c r="J9019" s="573">
        <f t="shared" si="1264"/>
        <v>1.2462374414116351</v>
      </c>
    </row>
    <row r="9020" spans="1:10" x14ac:dyDescent="0.25">
      <c r="A9020">
        <f t="shared" si="1265"/>
        <v>0.9017000038090125</v>
      </c>
      <c r="B9020" s="2">
        <f t="shared" si="1269"/>
        <v>90.170000000009225</v>
      </c>
      <c r="C9020" s="428">
        <f t="shared" si="1266"/>
        <v>90.17</v>
      </c>
      <c r="D9020" s="425">
        <f t="shared" si="1261"/>
        <v>0.90170000380892024</v>
      </c>
      <c r="E9020" s="433">
        <f t="shared" si="1267"/>
        <v>90.17</v>
      </c>
      <c r="F9020" s="430">
        <f t="shared" si="1262"/>
        <v>0.90315997230220313</v>
      </c>
      <c r="G9020" s="439">
        <f t="shared" si="1268"/>
        <v>90.17</v>
      </c>
      <c r="H9020" s="435">
        <f t="shared" si="1263"/>
        <v>0.90315997230220313</v>
      </c>
      <c r="I9020" s="577">
        <f t="shared" si="1268"/>
        <v>90.17</v>
      </c>
      <c r="J9020" s="573">
        <f t="shared" si="1264"/>
        <v>1.2463255643243618</v>
      </c>
    </row>
    <row r="9021" spans="1:10" x14ac:dyDescent="0.25">
      <c r="A9021">
        <f t="shared" si="1265"/>
        <v>0.90180000380343051</v>
      </c>
      <c r="B9021" s="2">
        <f t="shared" si="1269"/>
        <v>90.18000000000923</v>
      </c>
      <c r="C9021" s="428">
        <f t="shared" si="1266"/>
        <v>90.18</v>
      </c>
      <c r="D9021" s="425">
        <f t="shared" si="1261"/>
        <v>0.90180000380333825</v>
      </c>
      <c r="E9021" s="433">
        <f t="shared" si="1267"/>
        <v>90.18</v>
      </c>
      <c r="F9021" s="430">
        <f t="shared" si="1262"/>
        <v>0.90325936539065221</v>
      </c>
      <c r="G9021" s="439">
        <f t="shared" si="1268"/>
        <v>90.18</v>
      </c>
      <c r="H9021" s="435">
        <f t="shared" si="1263"/>
        <v>0.90325936539065221</v>
      </c>
      <c r="I9021" s="577">
        <f t="shared" si="1268"/>
        <v>90.18</v>
      </c>
      <c r="J9021" s="573">
        <f t="shared" si="1264"/>
        <v>1.2464136880556895</v>
      </c>
    </row>
    <row r="9022" spans="1:10" x14ac:dyDescent="0.25">
      <c r="A9022">
        <f t="shared" si="1265"/>
        <v>0.90190000379785695</v>
      </c>
      <c r="B9022" s="2">
        <f t="shared" si="1269"/>
        <v>90.190000000009235</v>
      </c>
      <c r="C9022" s="428">
        <f t="shared" si="1266"/>
        <v>90.19</v>
      </c>
      <c r="D9022" s="425">
        <f t="shared" si="1261"/>
        <v>0.90190000379776458</v>
      </c>
      <c r="E9022" s="433">
        <f t="shared" si="1267"/>
        <v>90.19</v>
      </c>
      <c r="F9022" s="430">
        <f t="shared" si="1262"/>
        <v>0.90335875875450844</v>
      </c>
      <c r="G9022" s="439">
        <f t="shared" si="1268"/>
        <v>90.19</v>
      </c>
      <c r="H9022" s="435">
        <f t="shared" si="1263"/>
        <v>0.90335875875450844</v>
      </c>
      <c r="I9022" s="577">
        <f t="shared" si="1268"/>
        <v>90.19</v>
      </c>
      <c r="J9022" s="573">
        <f t="shared" si="1264"/>
        <v>1.2465018126055345</v>
      </c>
    </row>
    <row r="9023" spans="1:10" x14ac:dyDescent="0.25">
      <c r="A9023">
        <f t="shared" si="1265"/>
        <v>0.90200000379229184</v>
      </c>
      <c r="B9023" s="2">
        <f t="shared" si="1269"/>
        <v>90.20000000000924</v>
      </c>
      <c r="C9023" s="428">
        <f t="shared" si="1266"/>
        <v>90.2</v>
      </c>
      <c r="D9023" s="425">
        <f t="shared" si="1261"/>
        <v>0.90200000379219925</v>
      </c>
      <c r="E9023" s="433">
        <f t="shared" si="1267"/>
        <v>90.2</v>
      </c>
      <c r="F9023" s="430">
        <f t="shared" si="1262"/>
        <v>0.90345815239363791</v>
      </c>
      <c r="G9023" s="439">
        <f t="shared" si="1268"/>
        <v>90.2</v>
      </c>
      <c r="H9023" s="435">
        <f t="shared" si="1263"/>
        <v>0.90345815239363791</v>
      </c>
      <c r="I9023" s="577">
        <f t="shared" si="1268"/>
        <v>90.2</v>
      </c>
      <c r="J9023" s="573">
        <f t="shared" si="1264"/>
        <v>1.2465899379738112</v>
      </c>
    </row>
    <row r="9024" spans="1:10" x14ac:dyDescent="0.25">
      <c r="A9024">
        <f t="shared" si="1265"/>
        <v>0.90210000378673505</v>
      </c>
      <c r="B9024" s="2">
        <f t="shared" si="1269"/>
        <v>90.210000000009245</v>
      </c>
      <c r="C9024" s="428">
        <f t="shared" si="1266"/>
        <v>90.21</v>
      </c>
      <c r="D9024" s="425">
        <f t="shared" si="1261"/>
        <v>0.90210000378664257</v>
      </c>
      <c r="E9024" s="433">
        <f t="shared" si="1267"/>
        <v>90.21</v>
      </c>
      <c r="F9024" s="430">
        <f t="shared" si="1262"/>
        <v>0.90355754630790575</v>
      </c>
      <c r="G9024" s="439">
        <f t="shared" si="1268"/>
        <v>90.21</v>
      </c>
      <c r="H9024" s="435">
        <f t="shared" si="1263"/>
        <v>0.90355754630790575</v>
      </c>
      <c r="I9024" s="577">
        <f t="shared" si="1268"/>
        <v>90.21</v>
      </c>
      <c r="J9024" s="573">
        <f t="shared" si="1264"/>
        <v>1.2466780641604354</v>
      </c>
    </row>
    <row r="9025" spans="1:10" x14ac:dyDescent="0.25">
      <c r="A9025">
        <f t="shared" si="1265"/>
        <v>0.9022000037811867</v>
      </c>
      <c r="B9025" s="2">
        <f t="shared" si="1269"/>
        <v>90.22000000000925</v>
      </c>
      <c r="C9025" s="428">
        <f t="shared" si="1266"/>
        <v>90.22</v>
      </c>
      <c r="D9025" s="425">
        <f t="shared" si="1261"/>
        <v>0.90220000378109433</v>
      </c>
      <c r="E9025" s="433">
        <f t="shared" si="1267"/>
        <v>90.22</v>
      </c>
      <c r="F9025" s="430">
        <f t="shared" si="1262"/>
        <v>0.90365694049717826</v>
      </c>
      <c r="G9025" s="439">
        <f t="shared" si="1268"/>
        <v>90.22</v>
      </c>
      <c r="H9025" s="435">
        <f t="shared" si="1263"/>
        <v>0.90365694049717826</v>
      </c>
      <c r="I9025" s="577">
        <f t="shared" si="1268"/>
        <v>90.22</v>
      </c>
      <c r="J9025" s="573">
        <f t="shared" si="1264"/>
        <v>1.2467661911653227</v>
      </c>
    </row>
    <row r="9026" spans="1:10" x14ac:dyDescent="0.25">
      <c r="A9026">
        <f t="shared" si="1265"/>
        <v>0.9023000037756469</v>
      </c>
      <c r="B9026" s="2">
        <f t="shared" si="1269"/>
        <v>90.230000000009255</v>
      </c>
      <c r="C9026" s="428">
        <f t="shared" si="1266"/>
        <v>90.23</v>
      </c>
      <c r="D9026" s="425">
        <f t="shared" si="1261"/>
        <v>0.9023000037755543</v>
      </c>
      <c r="E9026" s="433">
        <f t="shared" si="1267"/>
        <v>90.23</v>
      </c>
      <c r="F9026" s="430">
        <f t="shared" si="1262"/>
        <v>0.90375633496132091</v>
      </c>
      <c r="G9026" s="439">
        <f t="shared" si="1268"/>
        <v>90.23</v>
      </c>
      <c r="H9026" s="435">
        <f t="shared" si="1263"/>
        <v>0.90375633496132091</v>
      </c>
      <c r="I9026" s="577">
        <f t="shared" si="1268"/>
        <v>90.23</v>
      </c>
      <c r="J9026" s="573">
        <f t="shared" si="1264"/>
        <v>1.2468543189883885</v>
      </c>
    </row>
    <row r="9027" spans="1:10" x14ac:dyDescent="0.25">
      <c r="A9027">
        <f t="shared" si="1265"/>
        <v>0.90240000377011542</v>
      </c>
      <c r="B9027" s="2">
        <f t="shared" si="1269"/>
        <v>90.24000000000926</v>
      </c>
      <c r="C9027" s="428">
        <f t="shared" si="1266"/>
        <v>90.24</v>
      </c>
      <c r="D9027" s="425">
        <f t="shared" ref="D9027:D9090" si="1270">(((1+C9027/100)^D$2)*C9027/100)/(((1+C9027/100)^D$2)-1)</f>
        <v>0.90240000377002261</v>
      </c>
      <c r="E9027" s="433">
        <f t="shared" si="1267"/>
        <v>90.24</v>
      </c>
      <c r="F9027" s="430">
        <f t="shared" ref="F9027:F9090" si="1271">(((1+E9027/100)^F$2)*E9027/100)/(((1+E9027/100)^F$2)-1)</f>
        <v>0.90385572970019934</v>
      </c>
      <c r="G9027" s="439">
        <f t="shared" si="1268"/>
        <v>90.24</v>
      </c>
      <c r="H9027" s="435">
        <f t="shared" ref="H9027:H9090" si="1272">(((1+G9027/100)^H$2)*G9027/100)/(((1+G9027/100)^H$2)-1)</f>
        <v>0.90385572970019934</v>
      </c>
      <c r="I9027" s="577">
        <f t="shared" si="1268"/>
        <v>90.24</v>
      </c>
      <c r="J9027" s="573">
        <f t="shared" ref="J9027:J9090" si="1273">(((1+I9027/100)^J$2)*I9027/100)/(((1+I9027/100)^J$2)-1)</f>
        <v>1.2469424476295476</v>
      </c>
    </row>
    <row r="9028" spans="1:10" x14ac:dyDescent="0.25">
      <c r="A9028">
        <f t="shared" si="1265"/>
        <v>0.90250000376459227</v>
      </c>
      <c r="B9028" s="2">
        <f t="shared" si="1269"/>
        <v>90.250000000009265</v>
      </c>
      <c r="C9028" s="428">
        <f t="shared" si="1266"/>
        <v>90.25</v>
      </c>
      <c r="D9028" s="425">
        <f t="shared" si="1270"/>
        <v>0.90250000376449957</v>
      </c>
      <c r="E9028" s="433">
        <f t="shared" si="1267"/>
        <v>90.25</v>
      </c>
      <c r="F9028" s="430">
        <f t="shared" si="1271"/>
        <v>0.90395512471367978</v>
      </c>
      <c r="G9028" s="439">
        <f t="shared" si="1268"/>
        <v>90.25</v>
      </c>
      <c r="H9028" s="435">
        <f t="shared" si="1272"/>
        <v>0.90395512471367978</v>
      </c>
      <c r="I9028" s="577">
        <f t="shared" si="1268"/>
        <v>90.25</v>
      </c>
      <c r="J9028" s="573">
        <f t="shared" si="1273"/>
        <v>1.2470305770887169</v>
      </c>
    </row>
    <row r="9029" spans="1:10" x14ac:dyDescent="0.25">
      <c r="A9029">
        <f t="shared" ref="A9029:A9092" si="1274">(((1+B9029/100)^A$2)*B9029/100)/(((1+B9029/100)^A$2)-1)</f>
        <v>0.90260000375907745</v>
      </c>
      <c r="B9029" s="2">
        <f t="shared" si="1269"/>
        <v>90.260000000009271</v>
      </c>
      <c r="C9029" s="428">
        <f t="shared" si="1266"/>
        <v>90.26</v>
      </c>
      <c r="D9029" s="425">
        <f t="shared" si="1270"/>
        <v>0.90260000375898475</v>
      </c>
      <c r="E9029" s="433">
        <f t="shared" si="1267"/>
        <v>90.26</v>
      </c>
      <c r="F9029" s="430">
        <f t="shared" si="1271"/>
        <v>0.90405452000162834</v>
      </c>
      <c r="G9029" s="439">
        <f t="shared" si="1268"/>
        <v>90.26</v>
      </c>
      <c r="H9029" s="435">
        <f t="shared" si="1272"/>
        <v>0.90405452000162834</v>
      </c>
      <c r="I9029" s="577">
        <f t="shared" si="1268"/>
        <v>90.26</v>
      </c>
      <c r="J9029" s="573">
        <f t="shared" si="1273"/>
        <v>1.2471187073658099</v>
      </c>
    </row>
    <row r="9030" spans="1:10" x14ac:dyDescent="0.25">
      <c r="A9030">
        <f t="shared" si="1274"/>
        <v>0.90270000375357096</v>
      </c>
      <c r="B9030" s="2">
        <f t="shared" si="1269"/>
        <v>90.270000000009276</v>
      </c>
      <c r="C9030" s="428">
        <f t="shared" ref="C9030:C9093" si="1275">ROUND(C9029+0.01,2)</f>
        <v>90.27</v>
      </c>
      <c r="D9030" s="425">
        <f t="shared" si="1270"/>
        <v>0.90270000375347814</v>
      </c>
      <c r="E9030" s="433">
        <f t="shared" ref="E9030:E9093" si="1276">ROUND(E9029+0.01,2)</f>
        <v>90.27</v>
      </c>
      <c r="F9030" s="430">
        <f t="shared" si="1271"/>
        <v>0.90415391556391056</v>
      </c>
      <c r="G9030" s="439">
        <f t="shared" ref="G9030:I9093" si="1277">ROUND(G9029+0.01,2)</f>
        <v>90.27</v>
      </c>
      <c r="H9030" s="435">
        <f t="shared" si="1272"/>
        <v>0.90415391556391056</v>
      </c>
      <c r="I9030" s="577">
        <f t="shared" si="1277"/>
        <v>90.27</v>
      </c>
      <c r="J9030" s="573">
        <f t="shared" si="1273"/>
        <v>1.2472068384607435</v>
      </c>
    </row>
    <row r="9031" spans="1:10" x14ac:dyDescent="0.25">
      <c r="A9031">
        <f t="shared" si="1274"/>
        <v>0.9028000037480729</v>
      </c>
      <c r="B9031" s="2">
        <f t="shared" si="1269"/>
        <v>90.280000000009281</v>
      </c>
      <c r="C9031" s="428">
        <f t="shared" si="1275"/>
        <v>90.28</v>
      </c>
      <c r="D9031" s="425">
        <f t="shared" si="1270"/>
        <v>0.90280000374798008</v>
      </c>
      <c r="E9031" s="433">
        <f t="shared" si="1276"/>
        <v>90.28</v>
      </c>
      <c r="F9031" s="430">
        <f t="shared" si="1271"/>
        <v>0.90425331140039322</v>
      </c>
      <c r="G9031" s="439">
        <f t="shared" si="1277"/>
        <v>90.28</v>
      </c>
      <c r="H9031" s="435">
        <f t="shared" si="1272"/>
        <v>0.90425331140039322</v>
      </c>
      <c r="I9031" s="577">
        <f t="shared" si="1277"/>
        <v>90.28</v>
      </c>
      <c r="J9031" s="573">
        <f t="shared" si="1273"/>
        <v>1.2472949703734324</v>
      </c>
    </row>
    <row r="9032" spans="1:10" x14ac:dyDescent="0.25">
      <c r="A9032">
        <f t="shared" si="1274"/>
        <v>0.90290000374258306</v>
      </c>
      <c r="B9032" s="2">
        <f t="shared" si="1269"/>
        <v>90.290000000009286</v>
      </c>
      <c r="C9032" s="428">
        <f t="shared" si="1275"/>
        <v>90.29</v>
      </c>
      <c r="D9032" s="425">
        <f t="shared" si="1270"/>
        <v>0.90290000374249024</v>
      </c>
      <c r="E9032" s="433">
        <f t="shared" si="1276"/>
        <v>90.29</v>
      </c>
      <c r="F9032" s="430">
        <f t="shared" si="1271"/>
        <v>0.90435270751094221</v>
      </c>
      <c r="G9032" s="439">
        <f t="shared" si="1277"/>
        <v>90.29</v>
      </c>
      <c r="H9032" s="435">
        <f t="shared" si="1272"/>
        <v>0.90435270751094221</v>
      </c>
      <c r="I9032" s="577">
        <f t="shared" si="1277"/>
        <v>90.29</v>
      </c>
      <c r="J9032" s="573">
        <f t="shared" si="1273"/>
        <v>1.247383103103793</v>
      </c>
    </row>
    <row r="9033" spans="1:10" x14ac:dyDescent="0.25">
      <c r="A9033">
        <f t="shared" si="1274"/>
        <v>0.90300000373710165</v>
      </c>
      <c r="B9033" s="2">
        <f t="shared" si="1269"/>
        <v>90.300000000009291</v>
      </c>
      <c r="C9033" s="428">
        <f t="shared" si="1275"/>
        <v>90.3</v>
      </c>
      <c r="D9033" s="425">
        <f t="shared" si="1270"/>
        <v>0.90300000373700862</v>
      </c>
      <c r="E9033" s="433">
        <f t="shared" si="1276"/>
        <v>90.3</v>
      </c>
      <c r="F9033" s="430">
        <f t="shared" si="1271"/>
        <v>0.90445210389542341</v>
      </c>
      <c r="G9033" s="439">
        <f t="shared" si="1277"/>
        <v>90.3</v>
      </c>
      <c r="H9033" s="435">
        <f t="shared" si="1272"/>
        <v>0.90445210389542341</v>
      </c>
      <c r="I9033" s="577">
        <f t="shared" si="1277"/>
        <v>90.3</v>
      </c>
      <c r="J9033" s="573">
        <f t="shared" si="1273"/>
        <v>1.2474712366517398</v>
      </c>
    </row>
    <row r="9034" spans="1:10" x14ac:dyDescent="0.25">
      <c r="A9034">
        <f t="shared" si="1274"/>
        <v>0.90310000373162835</v>
      </c>
      <c r="B9034" s="2">
        <f t="shared" si="1269"/>
        <v>90.310000000009296</v>
      </c>
      <c r="C9034" s="428">
        <f t="shared" si="1275"/>
        <v>90.31</v>
      </c>
      <c r="D9034" s="425">
        <f t="shared" si="1270"/>
        <v>0.90310000373153554</v>
      </c>
      <c r="E9034" s="433">
        <f t="shared" si="1276"/>
        <v>90.31</v>
      </c>
      <c r="F9034" s="430">
        <f t="shared" si="1271"/>
        <v>0.90455150055370415</v>
      </c>
      <c r="G9034" s="439">
        <f t="shared" si="1277"/>
        <v>90.31</v>
      </c>
      <c r="H9034" s="435">
        <f t="shared" si="1272"/>
        <v>0.90455150055370415</v>
      </c>
      <c r="I9034" s="577">
        <f t="shared" si="1277"/>
        <v>90.31</v>
      </c>
      <c r="J9034" s="573">
        <f t="shared" si="1273"/>
        <v>1.2475593710171886</v>
      </c>
    </row>
    <row r="9035" spans="1:10" x14ac:dyDescent="0.25">
      <c r="A9035">
        <f t="shared" si="1274"/>
        <v>0.90320000372616338</v>
      </c>
      <c r="B9035" s="2">
        <f t="shared" si="1269"/>
        <v>90.320000000009301</v>
      </c>
      <c r="C9035" s="428">
        <f t="shared" si="1275"/>
        <v>90.32</v>
      </c>
      <c r="D9035" s="425">
        <f t="shared" si="1270"/>
        <v>0.90320000372607034</v>
      </c>
      <c r="E9035" s="433">
        <f t="shared" si="1276"/>
        <v>90.32</v>
      </c>
      <c r="F9035" s="430">
        <f t="shared" si="1271"/>
        <v>0.90465089748564986</v>
      </c>
      <c r="G9035" s="439">
        <f t="shared" si="1277"/>
        <v>90.32</v>
      </c>
      <c r="H9035" s="435">
        <f t="shared" si="1272"/>
        <v>0.90465089748564986</v>
      </c>
      <c r="I9035" s="577">
        <f t="shared" si="1277"/>
        <v>90.32</v>
      </c>
      <c r="J9035" s="573">
        <f t="shared" si="1273"/>
        <v>1.2476475062000552</v>
      </c>
    </row>
    <row r="9036" spans="1:10" x14ac:dyDescent="0.25">
      <c r="A9036">
        <f t="shared" si="1274"/>
        <v>0.90330000372070685</v>
      </c>
      <c r="B9036" s="2">
        <f t="shared" si="1269"/>
        <v>90.330000000009306</v>
      </c>
      <c r="C9036" s="428">
        <f t="shared" si="1275"/>
        <v>90.33</v>
      </c>
      <c r="D9036" s="425">
        <f t="shared" si="1270"/>
        <v>0.9033000037206137</v>
      </c>
      <c r="E9036" s="433">
        <f t="shared" si="1276"/>
        <v>90.33</v>
      </c>
      <c r="F9036" s="430">
        <f t="shared" si="1271"/>
        <v>0.90475029469112755</v>
      </c>
      <c r="G9036" s="439">
        <f t="shared" si="1277"/>
        <v>90.33</v>
      </c>
      <c r="H9036" s="435">
        <f t="shared" si="1272"/>
        <v>0.90475029469112755</v>
      </c>
      <c r="I9036" s="577">
        <f t="shared" si="1277"/>
        <v>90.33</v>
      </c>
      <c r="J9036" s="573">
        <f t="shared" si="1273"/>
        <v>1.2477356422002548</v>
      </c>
    </row>
    <row r="9037" spans="1:10" x14ac:dyDescent="0.25">
      <c r="A9037">
        <f t="shared" si="1274"/>
        <v>0.9034000037152583</v>
      </c>
      <c r="B9037" s="2">
        <f t="shared" si="1269"/>
        <v>90.340000000009312</v>
      </c>
      <c r="C9037" s="428">
        <f t="shared" si="1275"/>
        <v>90.34</v>
      </c>
      <c r="D9037" s="425">
        <f t="shared" si="1270"/>
        <v>0.90340000371516527</v>
      </c>
      <c r="E9037" s="433">
        <f t="shared" si="1276"/>
        <v>90.34</v>
      </c>
      <c r="F9037" s="430">
        <f t="shared" si="1271"/>
        <v>0.90484969217000344</v>
      </c>
      <c r="G9037" s="439">
        <f t="shared" si="1277"/>
        <v>90.34</v>
      </c>
      <c r="H9037" s="435">
        <f t="shared" si="1272"/>
        <v>0.90484969217000344</v>
      </c>
      <c r="I9037" s="577">
        <f t="shared" si="1277"/>
        <v>90.34</v>
      </c>
      <c r="J9037" s="573">
        <f t="shared" si="1273"/>
        <v>1.2478237790177034</v>
      </c>
    </row>
    <row r="9038" spans="1:10" x14ac:dyDescent="0.25">
      <c r="A9038">
        <f t="shared" si="1274"/>
        <v>0.90350000370981831</v>
      </c>
      <c r="B9038" s="2">
        <f t="shared" si="1269"/>
        <v>90.350000000009317</v>
      </c>
      <c r="C9038" s="428">
        <f t="shared" si="1275"/>
        <v>90.35</v>
      </c>
      <c r="D9038" s="425">
        <f t="shared" si="1270"/>
        <v>0.90350000370972494</v>
      </c>
      <c r="E9038" s="433">
        <f t="shared" si="1276"/>
        <v>90.35</v>
      </c>
      <c r="F9038" s="430">
        <f t="shared" si="1271"/>
        <v>0.90494908992214451</v>
      </c>
      <c r="G9038" s="439">
        <f t="shared" si="1277"/>
        <v>90.35</v>
      </c>
      <c r="H9038" s="435">
        <f t="shared" si="1272"/>
        <v>0.90494908992214451</v>
      </c>
      <c r="I9038" s="577">
        <f t="shared" si="1277"/>
        <v>90.35</v>
      </c>
      <c r="J9038" s="573">
        <f t="shared" si="1273"/>
        <v>1.247911916652316</v>
      </c>
    </row>
    <row r="9039" spans="1:10" x14ac:dyDescent="0.25">
      <c r="A9039">
        <f t="shared" si="1274"/>
        <v>0.90360000370438631</v>
      </c>
      <c r="B9039" s="2">
        <f t="shared" si="1269"/>
        <v>90.360000000009322</v>
      </c>
      <c r="C9039" s="428">
        <f t="shared" si="1275"/>
        <v>90.36</v>
      </c>
      <c r="D9039" s="425">
        <f t="shared" si="1270"/>
        <v>0.90360000370429316</v>
      </c>
      <c r="E9039" s="433">
        <f t="shared" si="1276"/>
        <v>90.36</v>
      </c>
      <c r="F9039" s="430">
        <f t="shared" si="1271"/>
        <v>0.90504848794741721</v>
      </c>
      <c r="G9039" s="439">
        <f t="shared" si="1277"/>
        <v>90.36</v>
      </c>
      <c r="H9039" s="435">
        <f t="shared" si="1272"/>
        <v>0.90504848794741721</v>
      </c>
      <c r="I9039" s="577">
        <f t="shared" si="1277"/>
        <v>90.36</v>
      </c>
      <c r="J9039" s="573">
        <f t="shared" si="1273"/>
        <v>1.2480000551040089</v>
      </c>
    </row>
    <row r="9040" spans="1:10" x14ac:dyDescent="0.25">
      <c r="A9040">
        <f t="shared" si="1274"/>
        <v>0.90370000369896264</v>
      </c>
      <c r="B9040" s="2">
        <f t="shared" si="1269"/>
        <v>90.370000000009327</v>
      </c>
      <c r="C9040" s="428">
        <f t="shared" si="1275"/>
        <v>90.37</v>
      </c>
      <c r="D9040" s="425">
        <f t="shared" si="1270"/>
        <v>0.90370000369886927</v>
      </c>
      <c r="E9040" s="433">
        <f t="shared" si="1276"/>
        <v>90.37</v>
      </c>
      <c r="F9040" s="430">
        <f t="shared" si="1271"/>
        <v>0.90514788624568843</v>
      </c>
      <c r="G9040" s="439">
        <f t="shared" si="1277"/>
        <v>90.37</v>
      </c>
      <c r="H9040" s="435">
        <f t="shared" si="1272"/>
        <v>0.90514788624568843</v>
      </c>
      <c r="I9040" s="577">
        <f t="shared" si="1277"/>
        <v>90.37</v>
      </c>
      <c r="J9040" s="573">
        <f t="shared" si="1273"/>
        <v>1.2480881943726969</v>
      </c>
    </row>
    <row r="9041" spans="1:10" x14ac:dyDescent="0.25">
      <c r="A9041">
        <f t="shared" si="1274"/>
        <v>0.90380000369354718</v>
      </c>
      <c r="B9041" s="2">
        <f t="shared" si="1269"/>
        <v>90.380000000009332</v>
      </c>
      <c r="C9041" s="428">
        <f t="shared" si="1275"/>
        <v>90.38</v>
      </c>
      <c r="D9041" s="425">
        <f t="shared" si="1270"/>
        <v>0.9038000036934537</v>
      </c>
      <c r="E9041" s="433">
        <f t="shared" si="1276"/>
        <v>90.38</v>
      </c>
      <c r="F9041" s="430">
        <f t="shared" si="1271"/>
        <v>0.90524728481682482</v>
      </c>
      <c r="G9041" s="439">
        <f t="shared" si="1277"/>
        <v>90.38</v>
      </c>
      <c r="H9041" s="435">
        <f t="shared" si="1272"/>
        <v>0.90524728481682482</v>
      </c>
      <c r="I9041" s="577">
        <f t="shared" si="1277"/>
        <v>90.38</v>
      </c>
      <c r="J9041" s="573">
        <f t="shared" si="1273"/>
        <v>1.2481763344582961</v>
      </c>
    </row>
    <row r="9042" spans="1:10" x14ac:dyDescent="0.25">
      <c r="A9042">
        <f t="shared" si="1274"/>
        <v>0.90390000368813972</v>
      </c>
      <c r="B9042" s="2">
        <f t="shared" si="1269"/>
        <v>90.390000000009337</v>
      </c>
      <c r="C9042" s="428">
        <f t="shared" si="1275"/>
        <v>90.39</v>
      </c>
      <c r="D9042" s="425">
        <f t="shared" si="1270"/>
        <v>0.90390000368804635</v>
      </c>
      <c r="E9042" s="433">
        <f t="shared" si="1276"/>
        <v>90.39</v>
      </c>
      <c r="F9042" s="430">
        <f t="shared" si="1271"/>
        <v>0.90534668366069337</v>
      </c>
      <c r="G9042" s="439">
        <f t="shared" si="1277"/>
        <v>90.39</v>
      </c>
      <c r="H9042" s="435">
        <f t="shared" si="1272"/>
        <v>0.90534668366069337</v>
      </c>
      <c r="I9042" s="577">
        <f t="shared" si="1277"/>
        <v>90.39</v>
      </c>
      <c r="J9042" s="573">
        <f t="shared" si="1273"/>
        <v>1.2482644753607219</v>
      </c>
    </row>
    <row r="9043" spans="1:10" x14ac:dyDescent="0.25">
      <c r="A9043">
        <f t="shared" si="1274"/>
        <v>0.90400000368274058</v>
      </c>
      <c r="B9043" s="2">
        <f t="shared" si="1269"/>
        <v>90.400000000009342</v>
      </c>
      <c r="C9043" s="428">
        <f t="shared" si="1275"/>
        <v>90.4</v>
      </c>
      <c r="D9043" s="425">
        <f t="shared" si="1270"/>
        <v>0.90400000368264721</v>
      </c>
      <c r="E9043" s="433">
        <f t="shared" si="1276"/>
        <v>90.4</v>
      </c>
      <c r="F9043" s="430">
        <f t="shared" si="1271"/>
        <v>0.90544608277716121</v>
      </c>
      <c r="G9043" s="439">
        <f t="shared" si="1277"/>
        <v>90.4</v>
      </c>
      <c r="H9043" s="435">
        <f t="shared" si="1272"/>
        <v>0.90544608277716121</v>
      </c>
      <c r="I9043" s="577">
        <f t="shared" si="1277"/>
        <v>90.4</v>
      </c>
      <c r="J9043" s="573">
        <f t="shared" si="1273"/>
        <v>1.24835261707989</v>
      </c>
    </row>
    <row r="9044" spans="1:10" x14ac:dyDescent="0.25">
      <c r="A9044">
        <f t="shared" si="1274"/>
        <v>0.90410000367734966</v>
      </c>
      <c r="B9044" s="2">
        <f t="shared" si="1269"/>
        <v>90.410000000009347</v>
      </c>
      <c r="C9044" s="428">
        <f t="shared" si="1275"/>
        <v>90.41</v>
      </c>
      <c r="D9044" s="425">
        <f t="shared" si="1270"/>
        <v>0.90410000367725607</v>
      </c>
      <c r="E9044" s="433">
        <f t="shared" si="1276"/>
        <v>90.41</v>
      </c>
      <c r="F9044" s="430">
        <f t="shared" si="1271"/>
        <v>0.90554548216609509</v>
      </c>
      <c r="G9044" s="439">
        <f t="shared" si="1277"/>
        <v>90.41</v>
      </c>
      <c r="H9044" s="435">
        <f t="shared" si="1272"/>
        <v>0.90554548216609509</v>
      </c>
      <c r="I9044" s="577">
        <f t="shared" si="1277"/>
        <v>90.41</v>
      </c>
      <c r="J9044" s="573">
        <f t="shared" si="1273"/>
        <v>1.2484407596157154</v>
      </c>
    </row>
    <row r="9045" spans="1:10" x14ac:dyDescent="0.25">
      <c r="A9045">
        <f t="shared" si="1274"/>
        <v>0.90420000367196673</v>
      </c>
      <c r="B9045" s="2">
        <f t="shared" si="1269"/>
        <v>90.420000000009352</v>
      </c>
      <c r="C9045" s="428">
        <f t="shared" si="1275"/>
        <v>90.42</v>
      </c>
      <c r="D9045" s="425">
        <f t="shared" si="1270"/>
        <v>0.90420000367187325</v>
      </c>
      <c r="E9045" s="433">
        <f t="shared" si="1276"/>
        <v>90.42</v>
      </c>
      <c r="F9045" s="430">
        <f t="shared" si="1271"/>
        <v>0.90564488182736225</v>
      </c>
      <c r="G9045" s="439">
        <f t="shared" si="1277"/>
        <v>90.42</v>
      </c>
      <c r="H9045" s="435">
        <f t="shared" si="1272"/>
        <v>0.90564488182736225</v>
      </c>
      <c r="I9045" s="577">
        <f t="shared" si="1277"/>
        <v>90.42</v>
      </c>
      <c r="J9045" s="573">
        <f t="shared" si="1273"/>
        <v>1.2485289029681153</v>
      </c>
    </row>
    <row r="9046" spans="1:10" x14ac:dyDescent="0.25">
      <c r="A9046">
        <f t="shared" si="1274"/>
        <v>0.90430000366659202</v>
      </c>
      <c r="B9046" s="2">
        <f t="shared" si="1269"/>
        <v>90.430000000009358</v>
      </c>
      <c r="C9046" s="428">
        <f t="shared" si="1275"/>
        <v>90.43</v>
      </c>
      <c r="D9046" s="425">
        <f t="shared" si="1270"/>
        <v>0.90430000366649843</v>
      </c>
      <c r="E9046" s="433">
        <f t="shared" si="1276"/>
        <v>90.43</v>
      </c>
      <c r="F9046" s="430">
        <f t="shared" si="1271"/>
        <v>0.90574428176082999</v>
      </c>
      <c r="G9046" s="439">
        <f t="shared" si="1277"/>
        <v>90.43</v>
      </c>
      <c r="H9046" s="435">
        <f t="shared" si="1272"/>
        <v>0.90574428176082999</v>
      </c>
      <c r="I9046" s="577">
        <f t="shared" si="1277"/>
        <v>90.43</v>
      </c>
      <c r="J9046" s="573">
        <f t="shared" si="1273"/>
        <v>1.2486170471370039</v>
      </c>
    </row>
    <row r="9047" spans="1:10" x14ac:dyDescent="0.25">
      <c r="A9047">
        <f t="shared" si="1274"/>
        <v>0.90440000366122564</v>
      </c>
      <c r="B9047" s="2">
        <f t="shared" si="1269"/>
        <v>90.440000000009363</v>
      </c>
      <c r="C9047" s="428">
        <f t="shared" si="1275"/>
        <v>90.44</v>
      </c>
      <c r="D9047" s="425">
        <f t="shared" si="1270"/>
        <v>0.90440000366113182</v>
      </c>
      <c r="E9047" s="433">
        <f t="shared" si="1276"/>
        <v>90.44</v>
      </c>
      <c r="F9047" s="430">
        <f t="shared" si="1271"/>
        <v>0.90584368196636489</v>
      </c>
      <c r="G9047" s="439">
        <f t="shared" si="1277"/>
        <v>90.44</v>
      </c>
      <c r="H9047" s="435">
        <f t="shared" si="1272"/>
        <v>0.90584368196636489</v>
      </c>
      <c r="I9047" s="577">
        <f t="shared" si="1277"/>
        <v>90.44</v>
      </c>
      <c r="J9047" s="573">
        <f t="shared" si="1273"/>
        <v>1.2487051921222974</v>
      </c>
    </row>
    <row r="9048" spans="1:10" x14ac:dyDescent="0.25">
      <c r="A9048">
        <f t="shared" si="1274"/>
        <v>0.90450000365586702</v>
      </c>
      <c r="B9048" s="2">
        <f t="shared" si="1269"/>
        <v>90.450000000009368</v>
      </c>
      <c r="C9048" s="428">
        <f t="shared" si="1275"/>
        <v>90.45</v>
      </c>
      <c r="D9048" s="425">
        <f t="shared" si="1270"/>
        <v>0.90450000365577343</v>
      </c>
      <c r="E9048" s="433">
        <f t="shared" si="1276"/>
        <v>90.45</v>
      </c>
      <c r="F9048" s="430">
        <f t="shared" si="1271"/>
        <v>0.90594308244383526</v>
      </c>
      <c r="G9048" s="439">
        <f t="shared" si="1277"/>
        <v>90.45</v>
      </c>
      <c r="H9048" s="435">
        <f t="shared" si="1272"/>
        <v>0.90594308244383526</v>
      </c>
      <c r="I9048" s="577">
        <f t="shared" si="1277"/>
        <v>90.45</v>
      </c>
      <c r="J9048" s="573">
        <f t="shared" si="1273"/>
        <v>1.2487933379239111</v>
      </c>
    </row>
    <row r="9049" spans="1:10" x14ac:dyDescent="0.25">
      <c r="A9049">
        <f t="shared" si="1274"/>
        <v>0.90460000365051663</v>
      </c>
      <c r="B9049" s="2">
        <f t="shared" si="1269"/>
        <v>90.460000000009373</v>
      </c>
      <c r="C9049" s="428">
        <f t="shared" si="1275"/>
        <v>90.46</v>
      </c>
      <c r="D9049" s="425">
        <f t="shared" si="1270"/>
        <v>0.90460000365042292</v>
      </c>
      <c r="E9049" s="433">
        <f t="shared" si="1276"/>
        <v>90.46</v>
      </c>
      <c r="F9049" s="430">
        <f t="shared" si="1271"/>
        <v>0.90604248319310765</v>
      </c>
      <c r="G9049" s="439">
        <f t="shared" si="1277"/>
        <v>90.46</v>
      </c>
      <c r="H9049" s="435">
        <f t="shared" si="1272"/>
        <v>0.90604248319310765</v>
      </c>
      <c r="I9049" s="577">
        <f t="shared" si="1277"/>
        <v>90.46</v>
      </c>
      <c r="J9049" s="573">
        <f t="shared" si="1273"/>
        <v>1.2488814845417613</v>
      </c>
    </row>
    <row r="9050" spans="1:10" x14ac:dyDescent="0.25">
      <c r="A9050">
        <f t="shared" si="1274"/>
        <v>0.90470000364517433</v>
      </c>
      <c r="B9050" s="2">
        <f t="shared" si="1269"/>
        <v>90.470000000009378</v>
      </c>
      <c r="C9050" s="428">
        <f t="shared" si="1275"/>
        <v>90.47</v>
      </c>
      <c r="D9050" s="425">
        <f t="shared" si="1270"/>
        <v>0.90470000364508074</v>
      </c>
      <c r="E9050" s="433">
        <f t="shared" si="1276"/>
        <v>90.47</v>
      </c>
      <c r="F9050" s="430">
        <f t="shared" si="1271"/>
        <v>0.90614188421405018</v>
      </c>
      <c r="G9050" s="439">
        <f t="shared" si="1277"/>
        <v>90.47</v>
      </c>
      <c r="H9050" s="435">
        <f t="shared" si="1272"/>
        <v>0.90614188421405018</v>
      </c>
      <c r="I9050" s="577">
        <f t="shared" si="1277"/>
        <v>90.47</v>
      </c>
      <c r="J9050" s="573">
        <f t="shared" si="1273"/>
        <v>1.2489696319757633</v>
      </c>
    </row>
    <row r="9051" spans="1:10" x14ac:dyDescent="0.25">
      <c r="A9051">
        <f t="shared" si="1274"/>
        <v>0.90480000363984026</v>
      </c>
      <c r="B9051" s="2">
        <f t="shared" si="1269"/>
        <v>90.480000000009383</v>
      </c>
      <c r="C9051" s="428">
        <f t="shared" si="1275"/>
        <v>90.48</v>
      </c>
      <c r="D9051" s="425">
        <f t="shared" si="1270"/>
        <v>0.90480000363974644</v>
      </c>
      <c r="E9051" s="433">
        <f t="shared" si="1276"/>
        <v>90.48</v>
      </c>
      <c r="F9051" s="430">
        <f t="shared" si="1271"/>
        <v>0.90624128550652983</v>
      </c>
      <c r="G9051" s="439">
        <f t="shared" si="1277"/>
        <v>90.48</v>
      </c>
      <c r="H9051" s="435">
        <f t="shared" si="1272"/>
        <v>0.90624128550652983</v>
      </c>
      <c r="I9051" s="577">
        <f t="shared" si="1277"/>
        <v>90.48</v>
      </c>
      <c r="J9051" s="573">
        <f t="shared" si="1273"/>
        <v>1.2490577802258331</v>
      </c>
    </row>
    <row r="9052" spans="1:10" x14ac:dyDescent="0.25">
      <c r="A9052">
        <f t="shared" si="1274"/>
        <v>0.90490000363451406</v>
      </c>
      <c r="B9052" s="2">
        <f t="shared" si="1269"/>
        <v>90.490000000009388</v>
      </c>
      <c r="C9052" s="428">
        <f t="shared" si="1275"/>
        <v>90.49</v>
      </c>
      <c r="D9052" s="425">
        <f t="shared" si="1270"/>
        <v>0.90490000363442025</v>
      </c>
      <c r="E9052" s="433">
        <f t="shared" si="1276"/>
        <v>90.49</v>
      </c>
      <c r="F9052" s="430">
        <f t="shared" si="1271"/>
        <v>0.90634068707041426</v>
      </c>
      <c r="G9052" s="439">
        <f t="shared" si="1277"/>
        <v>90.49</v>
      </c>
      <c r="H9052" s="435">
        <f t="shared" si="1272"/>
        <v>0.90634068707041426</v>
      </c>
      <c r="I9052" s="577">
        <f t="shared" si="1277"/>
        <v>90.49</v>
      </c>
      <c r="J9052" s="573">
        <f t="shared" si="1273"/>
        <v>1.2491459292918858</v>
      </c>
    </row>
    <row r="9053" spans="1:10" x14ac:dyDescent="0.25">
      <c r="A9053">
        <f t="shared" si="1274"/>
        <v>0.90500000362919597</v>
      </c>
      <c r="B9053" s="2">
        <f t="shared" si="1269"/>
        <v>90.500000000009393</v>
      </c>
      <c r="C9053" s="428">
        <f t="shared" si="1275"/>
        <v>90.5</v>
      </c>
      <c r="D9053" s="425">
        <f t="shared" si="1270"/>
        <v>0.90500000362910216</v>
      </c>
      <c r="E9053" s="433">
        <f t="shared" si="1276"/>
        <v>90.5</v>
      </c>
      <c r="F9053" s="430">
        <f t="shared" si="1271"/>
        <v>0.90644008890557137</v>
      </c>
      <c r="G9053" s="439">
        <f t="shared" si="1277"/>
        <v>90.5</v>
      </c>
      <c r="H9053" s="435">
        <f t="shared" si="1272"/>
        <v>0.90644008890557137</v>
      </c>
      <c r="I9053" s="577">
        <f t="shared" si="1277"/>
        <v>90.5</v>
      </c>
      <c r="J9053" s="573">
        <f t="shared" si="1273"/>
        <v>1.2492340791738383</v>
      </c>
    </row>
    <row r="9054" spans="1:10" x14ac:dyDescent="0.25">
      <c r="A9054">
        <f t="shared" si="1274"/>
        <v>0.90510000362388598</v>
      </c>
      <c r="B9054" s="2">
        <f t="shared" si="1269"/>
        <v>90.510000000009398</v>
      </c>
      <c r="C9054" s="428">
        <f t="shared" si="1275"/>
        <v>90.51</v>
      </c>
      <c r="D9054" s="425">
        <f t="shared" si="1270"/>
        <v>0.90510000362379206</v>
      </c>
      <c r="E9054" s="433">
        <f t="shared" si="1276"/>
        <v>90.51</v>
      </c>
      <c r="F9054" s="430">
        <f t="shared" si="1271"/>
        <v>0.9065394910118687</v>
      </c>
      <c r="G9054" s="439">
        <f t="shared" si="1277"/>
        <v>90.51</v>
      </c>
      <c r="H9054" s="435">
        <f t="shared" si="1272"/>
        <v>0.9065394910118687</v>
      </c>
      <c r="I9054" s="577">
        <f t="shared" si="1277"/>
        <v>90.51</v>
      </c>
      <c r="J9054" s="573">
        <f t="shared" si="1273"/>
        <v>1.2493222298716051</v>
      </c>
    </row>
    <row r="9055" spans="1:10" x14ac:dyDescent="0.25">
      <c r="A9055">
        <f t="shared" si="1274"/>
        <v>0.90520000361858388</v>
      </c>
      <c r="B9055" s="2">
        <f t="shared" si="1269"/>
        <v>90.520000000009404</v>
      </c>
      <c r="C9055" s="428">
        <f t="shared" si="1275"/>
        <v>90.52</v>
      </c>
      <c r="D9055" s="425">
        <f t="shared" si="1270"/>
        <v>0.90520000361848985</v>
      </c>
      <c r="E9055" s="433">
        <f t="shared" si="1276"/>
        <v>90.52</v>
      </c>
      <c r="F9055" s="430">
        <f t="shared" si="1271"/>
        <v>0.90663889338917392</v>
      </c>
      <c r="G9055" s="439">
        <f t="shared" si="1277"/>
        <v>90.52</v>
      </c>
      <c r="H9055" s="435">
        <f t="shared" si="1272"/>
        <v>0.90663889338917392</v>
      </c>
      <c r="I9055" s="577">
        <f t="shared" si="1277"/>
        <v>90.52</v>
      </c>
      <c r="J9055" s="573">
        <f t="shared" si="1273"/>
        <v>1.2494103813851025</v>
      </c>
    </row>
    <row r="9056" spans="1:10" x14ac:dyDescent="0.25">
      <c r="A9056">
        <f t="shared" si="1274"/>
        <v>0.90530000361328988</v>
      </c>
      <c r="B9056" s="2">
        <f t="shared" ref="B9056:B9119" si="1278">B9055+0.01</f>
        <v>90.530000000009409</v>
      </c>
      <c r="C9056" s="428">
        <f t="shared" si="1275"/>
        <v>90.53</v>
      </c>
      <c r="D9056" s="425">
        <f t="shared" si="1270"/>
        <v>0.90530000361319585</v>
      </c>
      <c r="E9056" s="433">
        <f t="shared" si="1276"/>
        <v>90.53</v>
      </c>
      <c r="F9056" s="430">
        <f t="shared" si="1271"/>
        <v>0.90673829603735534</v>
      </c>
      <c r="G9056" s="439">
        <f t="shared" si="1277"/>
        <v>90.53</v>
      </c>
      <c r="H9056" s="435">
        <f t="shared" si="1272"/>
        <v>0.90673829603735534</v>
      </c>
      <c r="I9056" s="577">
        <f t="shared" si="1277"/>
        <v>90.53</v>
      </c>
      <c r="J9056" s="573">
        <f t="shared" si="1273"/>
        <v>1.2494985337142464</v>
      </c>
    </row>
    <row r="9057" spans="1:10" x14ac:dyDescent="0.25">
      <c r="A9057">
        <f t="shared" si="1274"/>
        <v>0.90540000360800388</v>
      </c>
      <c r="B9057" s="2">
        <f t="shared" si="1278"/>
        <v>90.540000000009414</v>
      </c>
      <c r="C9057" s="428">
        <f t="shared" si="1275"/>
        <v>90.54</v>
      </c>
      <c r="D9057" s="425">
        <f t="shared" si="1270"/>
        <v>0.90540000360790984</v>
      </c>
      <c r="E9057" s="433">
        <f t="shared" si="1276"/>
        <v>90.54</v>
      </c>
      <c r="F9057" s="430">
        <f t="shared" si="1271"/>
        <v>0.9068376989562803</v>
      </c>
      <c r="G9057" s="439">
        <f t="shared" si="1277"/>
        <v>90.54</v>
      </c>
      <c r="H9057" s="435">
        <f t="shared" si="1272"/>
        <v>0.9068376989562803</v>
      </c>
      <c r="I9057" s="577">
        <f t="shared" si="1277"/>
        <v>90.54</v>
      </c>
      <c r="J9057" s="573">
        <f t="shared" si="1273"/>
        <v>1.2495866868589522</v>
      </c>
    </row>
    <row r="9058" spans="1:10" x14ac:dyDescent="0.25">
      <c r="A9058">
        <f t="shared" si="1274"/>
        <v>0.90550000360272576</v>
      </c>
      <c r="B9058" s="2">
        <f t="shared" si="1278"/>
        <v>90.550000000009419</v>
      </c>
      <c r="C9058" s="428">
        <f t="shared" si="1275"/>
        <v>90.55</v>
      </c>
      <c r="D9058" s="425">
        <f t="shared" si="1270"/>
        <v>0.90550000360263172</v>
      </c>
      <c r="E9058" s="433">
        <f t="shared" si="1276"/>
        <v>90.55</v>
      </c>
      <c r="F9058" s="430">
        <f t="shared" si="1271"/>
        <v>0.90693710214581691</v>
      </c>
      <c r="G9058" s="439">
        <f t="shared" si="1277"/>
        <v>90.55</v>
      </c>
      <c r="H9058" s="435">
        <f t="shared" si="1272"/>
        <v>0.90693710214581691</v>
      </c>
      <c r="I9058" s="577">
        <f t="shared" si="1277"/>
        <v>90.55</v>
      </c>
      <c r="J9058" s="573">
        <f t="shared" si="1273"/>
        <v>1.2496748408191363</v>
      </c>
    </row>
    <row r="9059" spans="1:10" x14ac:dyDescent="0.25">
      <c r="A9059">
        <f t="shared" si="1274"/>
        <v>0.90560000359745585</v>
      </c>
      <c r="B9059" s="2">
        <f t="shared" si="1278"/>
        <v>90.560000000009424</v>
      </c>
      <c r="C9059" s="428">
        <f t="shared" si="1275"/>
        <v>90.56</v>
      </c>
      <c r="D9059" s="425">
        <f t="shared" si="1270"/>
        <v>0.90560000359736148</v>
      </c>
      <c r="E9059" s="433">
        <f t="shared" si="1276"/>
        <v>90.56</v>
      </c>
      <c r="F9059" s="430">
        <f t="shared" si="1271"/>
        <v>0.90703650560583371</v>
      </c>
      <c r="G9059" s="439">
        <f t="shared" si="1277"/>
        <v>90.56</v>
      </c>
      <c r="H9059" s="435">
        <f t="shared" si="1272"/>
        <v>0.90703650560583371</v>
      </c>
      <c r="I9059" s="577">
        <f t="shared" si="1277"/>
        <v>90.56</v>
      </c>
      <c r="J9059" s="573">
        <f t="shared" si="1273"/>
        <v>1.2497629955947136</v>
      </c>
    </row>
    <row r="9060" spans="1:10" x14ac:dyDescent="0.25">
      <c r="A9060">
        <f t="shared" si="1274"/>
        <v>0.90570000359219383</v>
      </c>
      <c r="B9060" s="2">
        <f t="shared" si="1278"/>
        <v>90.570000000009429</v>
      </c>
      <c r="C9060" s="428">
        <f t="shared" si="1275"/>
        <v>90.57</v>
      </c>
      <c r="D9060" s="425">
        <f t="shared" si="1270"/>
        <v>0.90570000359209923</v>
      </c>
      <c r="E9060" s="433">
        <f t="shared" si="1276"/>
        <v>90.57</v>
      </c>
      <c r="F9060" s="430">
        <f t="shared" si="1271"/>
        <v>0.90713590933619825</v>
      </c>
      <c r="G9060" s="439">
        <f t="shared" si="1277"/>
        <v>90.57</v>
      </c>
      <c r="H9060" s="435">
        <f t="shared" si="1272"/>
        <v>0.90713590933619825</v>
      </c>
      <c r="I9060" s="577">
        <f t="shared" si="1277"/>
        <v>90.57</v>
      </c>
      <c r="J9060" s="573">
        <f t="shared" si="1273"/>
        <v>1.2498511511856005</v>
      </c>
    </row>
    <row r="9061" spans="1:10" x14ac:dyDescent="0.25">
      <c r="A9061">
        <f t="shared" si="1274"/>
        <v>0.90580000358693957</v>
      </c>
      <c r="B9061" s="2">
        <f t="shared" si="1278"/>
        <v>90.580000000009434</v>
      </c>
      <c r="C9061" s="428">
        <f t="shared" si="1275"/>
        <v>90.58</v>
      </c>
      <c r="D9061" s="425">
        <f t="shared" si="1270"/>
        <v>0.9058000035868452</v>
      </c>
      <c r="E9061" s="433">
        <f t="shared" si="1276"/>
        <v>90.58</v>
      </c>
      <c r="F9061" s="430">
        <f t="shared" si="1271"/>
        <v>0.90723531333677909</v>
      </c>
      <c r="G9061" s="439">
        <f t="shared" si="1277"/>
        <v>90.58</v>
      </c>
      <c r="H9061" s="435">
        <f t="shared" si="1272"/>
        <v>0.90723531333677909</v>
      </c>
      <c r="I9061" s="577">
        <f t="shared" si="1277"/>
        <v>90.58</v>
      </c>
      <c r="J9061" s="573">
        <f t="shared" si="1273"/>
        <v>1.2499393075917131</v>
      </c>
    </row>
    <row r="9062" spans="1:10" x14ac:dyDescent="0.25">
      <c r="A9062">
        <f t="shared" si="1274"/>
        <v>0.90590000358169331</v>
      </c>
      <c r="B9062" s="2">
        <f t="shared" si="1278"/>
        <v>90.590000000009439</v>
      </c>
      <c r="C9062" s="428">
        <f t="shared" si="1275"/>
        <v>90.59</v>
      </c>
      <c r="D9062" s="425">
        <f t="shared" si="1270"/>
        <v>0.90590000358159894</v>
      </c>
      <c r="E9062" s="433">
        <f t="shared" si="1276"/>
        <v>90.59</v>
      </c>
      <c r="F9062" s="430">
        <f t="shared" si="1271"/>
        <v>0.90733471760744433</v>
      </c>
      <c r="G9062" s="439">
        <f t="shared" si="1277"/>
        <v>90.59</v>
      </c>
      <c r="H9062" s="435">
        <f t="shared" si="1272"/>
        <v>0.90733471760744433</v>
      </c>
      <c r="I9062" s="577">
        <f t="shared" si="1277"/>
        <v>90.59</v>
      </c>
      <c r="J9062" s="573">
        <f t="shared" si="1273"/>
        <v>1.2500274648129668</v>
      </c>
    </row>
    <row r="9063" spans="1:10" x14ac:dyDescent="0.25">
      <c r="A9063">
        <f t="shared" si="1274"/>
        <v>0.90600000357645505</v>
      </c>
      <c r="B9063" s="2">
        <f t="shared" si="1278"/>
        <v>90.600000000009445</v>
      </c>
      <c r="C9063" s="428">
        <f t="shared" si="1275"/>
        <v>90.6</v>
      </c>
      <c r="D9063" s="425">
        <f t="shared" si="1270"/>
        <v>0.90600000357636057</v>
      </c>
      <c r="E9063" s="433">
        <f t="shared" si="1276"/>
        <v>90.6</v>
      </c>
      <c r="F9063" s="430">
        <f t="shared" si="1271"/>
        <v>0.90743412214806218</v>
      </c>
      <c r="G9063" s="439">
        <f t="shared" si="1277"/>
        <v>90.6</v>
      </c>
      <c r="H9063" s="435">
        <f t="shared" si="1272"/>
        <v>0.90743412214806218</v>
      </c>
      <c r="I9063" s="577">
        <f t="shared" si="1277"/>
        <v>90.6</v>
      </c>
      <c r="J9063" s="573">
        <f t="shared" si="1273"/>
        <v>1.2501156228492771</v>
      </c>
    </row>
    <row r="9064" spans="1:10" x14ac:dyDescent="0.25">
      <c r="A9064">
        <f t="shared" si="1274"/>
        <v>0.90610000357122478</v>
      </c>
      <c r="B9064" s="2">
        <f t="shared" si="1278"/>
        <v>90.61000000000945</v>
      </c>
      <c r="C9064" s="428">
        <f t="shared" si="1275"/>
        <v>90.61</v>
      </c>
      <c r="D9064" s="425">
        <f t="shared" si="1270"/>
        <v>0.90610000357113019</v>
      </c>
      <c r="E9064" s="433">
        <f t="shared" si="1276"/>
        <v>90.61</v>
      </c>
      <c r="F9064" s="430">
        <f t="shared" si="1271"/>
        <v>0.90753352695850142</v>
      </c>
      <c r="G9064" s="439">
        <f t="shared" si="1277"/>
        <v>90.61</v>
      </c>
      <c r="H9064" s="435">
        <f t="shared" si="1272"/>
        <v>0.90753352695850142</v>
      </c>
      <c r="I9064" s="577">
        <f t="shared" si="1277"/>
        <v>90.61</v>
      </c>
      <c r="J9064" s="573">
        <f t="shared" si="1273"/>
        <v>1.2502037817005609</v>
      </c>
    </row>
    <row r="9065" spans="1:10" x14ac:dyDescent="0.25">
      <c r="A9065">
        <f t="shared" si="1274"/>
        <v>0.90620000356600239</v>
      </c>
      <c r="B9065" s="2">
        <f t="shared" si="1278"/>
        <v>90.620000000009455</v>
      </c>
      <c r="C9065" s="428">
        <f t="shared" si="1275"/>
        <v>90.62</v>
      </c>
      <c r="D9065" s="425">
        <f t="shared" si="1270"/>
        <v>0.90620000356590791</v>
      </c>
      <c r="E9065" s="433">
        <f t="shared" si="1276"/>
        <v>90.62</v>
      </c>
      <c r="F9065" s="430">
        <f t="shared" si="1271"/>
        <v>0.90763293203863038</v>
      </c>
      <c r="G9065" s="439">
        <f t="shared" si="1277"/>
        <v>90.62</v>
      </c>
      <c r="H9065" s="435">
        <f t="shared" si="1272"/>
        <v>0.90763293203863038</v>
      </c>
      <c r="I9065" s="577">
        <f t="shared" si="1277"/>
        <v>90.62</v>
      </c>
      <c r="J9065" s="573">
        <f t="shared" si="1273"/>
        <v>1.2502919413667331</v>
      </c>
    </row>
    <row r="9066" spans="1:10" x14ac:dyDescent="0.25">
      <c r="A9066">
        <f t="shared" si="1274"/>
        <v>0.90630000356078766</v>
      </c>
      <c r="B9066" s="2">
        <f t="shared" si="1278"/>
        <v>90.63000000000946</v>
      </c>
      <c r="C9066" s="428">
        <f t="shared" si="1275"/>
        <v>90.63</v>
      </c>
      <c r="D9066" s="425">
        <f t="shared" si="1270"/>
        <v>0.90630000356069296</v>
      </c>
      <c r="E9066" s="433">
        <f t="shared" si="1276"/>
        <v>90.63</v>
      </c>
      <c r="F9066" s="430">
        <f t="shared" si="1271"/>
        <v>0.90773233738831705</v>
      </c>
      <c r="G9066" s="439">
        <f t="shared" si="1277"/>
        <v>90.63</v>
      </c>
      <c r="H9066" s="435">
        <f t="shared" si="1272"/>
        <v>0.90773233738831705</v>
      </c>
      <c r="I9066" s="577">
        <f t="shared" si="1277"/>
        <v>90.63</v>
      </c>
      <c r="J9066" s="573">
        <f t="shared" si="1273"/>
        <v>1.2503801018477103</v>
      </c>
    </row>
    <row r="9067" spans="1:10" x14ac:dyDescent="0.25">
      <c r="A9067">
        <f t="shared" si="1274"/>
        <v>0.90640000355558104</v>
      </c>
      <c r="B9067" s="2">
        <f t="shared" si="1278"/>
        <v>90.640000000009465</v>
      </c>
      <c r="C9067" s="428">
        <f t="shared" si="1275"/>
        <v>90.64</v>
      </c>
      <c r="D9067" s="425">
        <f t="shared" si="1270"/>
        <v>0.90640000355548644</v>
      </c>
      <c r="E9067" s="433">
        <f t="shared" si="1276"/>
        <v>90.64</v>
      </c>
      <c r="F9067" s="430">
        <f t="shared" si="1271"/>
        <v>0.90783174300743097</v>
      </c>
      <c r="G9067" s="439">
        <f t="shared" si="1277"/>
        <v>90.64</v>
      </c>
      <c r="H9067" s="435">
        <f t="shared" si="1272"/>
        <v>0.90783174300743097</v>
      </c>
      <c r="I9067" s="577">
        <f t="shared" si="1277"/>
        <v>90.64</v>
      </c>
      <c r="J9067" s="573">
        <f t="shared" si="1273"/>
        <v>1.2504682631434076</v>
      </c>
    </row>
    <row r="9068" spans="1:10" x14ac:dyDescent="0.25">
      <c r="A9068">
        <f t="shared" si="1274"/>
        <v>0.90650000355038207</v>
      </c>
      <c r="B9068" s="2">
        <f t="shared" si="1278"/>
        <v>90.65000000000947</v>
      </c>
      <c r="C9068" s="428">
        <f t="shared" si="1275"/>
        <v>90.65</v>
      </c>
      <c r="D9068" s="425">
        <f t="shared" si="1270"/>
        <v>0.90650000355028748</v>
      </c>
      <c r="E9068" s="433">
        <f t="shared" si="1276"/>
        <v>90.65</v>
      </c>
      <c r="F9068" s="430">
        <f t="shared" si="1271"/>
        <v>0.90793114889584015</v>
      </c>
      <c r="G9068" s="439">
        <f t="shared" si="1277"/>
        <v>90.65</v>
      </c>
      <c r="H9068" s="435">
        <f t="shared" si="1272"/>
        <v>0.90793114889584015</v>
      </c>
      <c r="I9068" s="577">
        <f t="shared" si="1277"/>
        <v>90.65</v>
      </c>
      <c r="J9068" s="573">
        <f t="shared" si="1273"/>
        <v>1.2505564252537418</v>
      </c>
    </row>
    <row r="9069" spans="1:10" x14ac:dyDescent="0.25">
      <c r="A9069">
        <f t="shared" si="1274"/>
        <v>0.90660000354519121</v>
      </c>
      <c r="B9069" s="2">
        <f t="shared" si="1278"/>
        <v>90.660000000009475</v>
      </c>
      <c r="C9069" s="428">
        <f t="shared" si="1275"/>
        <v>90.66</v>
      </c>
      <c r="D9069" s="425">
        <f t="shared" si="1270"/>
        <v>0.90660000354509651</v>
      </c>
      <c r="E9069" s="433">
        <f t="shared" si="1276"/>
        <v>90.66</v>
      </c>
      <c r="F9069" s="430">
        <f t="shared" si="1271"/>
        <v>0.90803055505341346</v>
      </c>
      <c r="G9069" s="439">
        <f t="shared" si="1277"/>
        <v>90.66</v>
      </c>
      <c r="H9069" s="435">
        <f t="shared" si="1272"/>
        <v>0.90803055505341346</v>
      </c>
      <c r="I9069" s="577">
        <f t="shared" si="1277"/>
        <v>90.66</v>
      </c>
      <c r="J9069" s="573">
        <f t="shared" si="1273"/>
        <v>1.2506445881786277</v>
      </c>
    </row>
    <row r="9070" spans="1:10" x14ac:dyDescent="0.25">
      <c r="A9070">
        <f t="shared" si="1274"/>
        <v>0.90670000354000801</v>
      </c>
      <c r="B9070" s="2">
        <f t="shared" si="1278"/>
        <v>90.67000000000948</v>
      </c>
      <c r="C9070" s="428">
        <f t="shared" si="1275"/>
        <v>90.67</v>
      </c>
      <c r="D9070" s="425">
        <f t="shared" si="1270"/>
        <v>0.90670000353991331</v>
      </c>
      <c r="E9070" s="433">
        <f t="shared" si="1276"/>
        <v>90.67</v>
      </c>
      <c r="F9070" s="430">
        <f t="shared" si="1271"/>
        <v>0.90812996148001979</v>
      </c>
      <c r="G9070" s="439">
        <f t="shared" si="1277"/>
        <v>90.67</v>
      </c>
      <c r="H9070" s="435">
        <f t="shared" si="1272"/>
        <v>0.90812996148001979</v>
      </c>
      <c r="I9070" s="577">
        <f t="shared" si="1277"/>
        <v>90.67</v>
      </c>
      <c r="J9070" s="573">
        <f t="shared" si="1273"/>
        <v>1.2507327519179825</v>
      </c>
    </row>
    <row r="9071" spans="1:10" x14ac:dyDescent="0.25">
      <c r="A9071">
        <f t="shared" si="1274"/>
        <v>0.9068000035348327</v>
      </c>
      <c r="B9071" s="2">
        <f t="shared" si="1278"/>
        <v>90.680000000009485</v>
      </c>
      <c r="C9071" s="428">
        <f t="shared" si="1275"/>
        <v>90.68</v>
      </c>
      <c r="D9071" s="425">
        <f t="shared" si="1270"/>
        <v>0.906800003534738</v>
      </c>
      <c r="E9071" s="433">
        <f t="shared" si="1276"/>
        <v>90.68</v>
      </c>
      <c r="F9071" s="430">
        <f t="shared" si="1271"/>
        <v>0.90822936817552813</v>
      </c>
      <c r="G9071" s="439">
        <f t="shared" si="1277"/>
        <v>90.68</v>
      </c>
      <c r="H9071" s="435">
        <f t="shared" si="1272"/>
        <v>0.90822936817552813</v>
      </c>
      <c r="I9071" s="577">
        <f t="shared" si="1277"/>
        <v>90.68</v>
      </c>
      <c r="J9071" s="573">
        <f t="shared" si="1273"/>
        <v>1.2508209164717214</v>
      </c>
    </row>
    <row r="9072" spans="1:10" x14ac:dyDescent="0.25">
      <c r="A9072">
        <f t="shared" si="1274"/>
        <v>0.90690000352966527</v>
      </c>
      <c r="B9072" s="2">
        <f t="shared" si="1278"/>
        <v>90.690000000009491</v>
      </c>
      <c r="C9072" s="428">
        <f t="shared" si="1275"/>
        <v>90.69</v>
      </c>
      <c r="D9072" s="425">
        <f t="shared" si="1270"/>
        <v>0.90690000352957034</v>
      </c>
      <c r="E9072" s="433">
        <f t="shared" si="1276"/>
        <v>90.69</v>
      </c>
      <c r="F9072" s="430">
        <f t="shared" si="1271"/>
        <v>0.90832877513980681</v>
      </c>
      <c r="G9072" s="439">
        <f t="shared" si="1277"/>
        <v>90.69</v>
      </c>
      <c r="H9072" s="435">
        <f t="shared" si="1272"/>
        <v>0.90832877513980681</v>
      </c>
      <c r="I9072" s="577">
        <f t="shared" si="1277"/>
        <v>90.69</v>
      </c>
      <c r="J9072" s="573">
        <f t="shared" si="1273"/>
        <v>1.2509090818397606</v>
      </c>
    </row>
    <row r="9073" spans="1:10" x14ac:dyDescent="0.25">
      <c r="A9073">
        <f t="shared" si="1274"/>
        <v>0.90700000352450549</v>
      </c>
      <c r="B9073" s="2">
        <f t="shared" si="1278"/>
        <v>90.700000000009496</v>
      </c>
      <c r="C9073" s="428">
        <f t="shared" si="1275"/>
        <v>90.7</v>
      </c>
      <c r="D9073" s="425">
        <f t="shared" si="1270"/>
        <v>0.90700000352441068</v>
      </c>
      <c r="E9073" s="433">
        <f t="shared" si="1276"/>
        <v>90.7</v>
      </c>
      <c r="F9073" s="430">
        <f t="shared" si="1271"/>
        <v>0.90842818237272571</v>
      </c>
      <c r="G9073" s="439">
        <f t="shared" si="1277"/>
        <v>90.7</v>
      </c>
      <c r="H9073" s="435">
        <f t="shared" si="1272"/>
        <v>0.90842818237272571</v>
      </c>
      <c r="I9073" s="577">
        <f t="shared" si="1277"/>
        <v>90.7</v>
      </c>
      <c r="J9073" s="573">
        <f t="shared" si="1273"/>
        <v>1.2509972480220157</v>
      </c>
    </row>
    <row r="9074" spans="1:10" x14ac:dyDescent="0.25">
      <c r="A9074">
        <f t="shared" si="1274"/>
        <v>0.9071000035193536</v>
      </c>
      <c r="B9074" s="2">
        <f t="shared" si="1278"/>
        <v>90.710000000009501</v>
      </c>
      <c r="C9074" s="428">
        <f t="shared" si="1275"/>
        <v>90.71</v>
      </c>
      <c r="D9074" s="425">
        <f t="shared" si="1270"/>
        <v>0.90710000351925857</v>
      </c>
      <c r="E9074" s="433">
        <f t="shared" si="1276"/>
        <v>90.71</v>
      </c>
      <c r="F9074" s="430">
        <f t="shared" si="1271"/>
        <v>0.90852758987415327</v>
      </c>
      <c r="G9074" s="439">
        <f t="shared" si="1277"/>
        <v>90.71</v>
      </c>
      <c r="H9074" s="435">
        <f t="shared" si="1272"/>
        <v>0.90852758987415327</v>
      </c>
      <c r="I9074" s="577">
        <f t="shared" si="1277"/>
        <v>90.71</v>
      </c>
      <c r="J9074" s="573">
        <f t="shared" si="1273"/>
        <v>1.2510854150184034</v>
      </c>
    </row>
    <row r="9075" spans="1:10" x14ac:dyDescent="0.25">
      <c r="A9075">
        <f t="shared" si="1274"/>
        <v>0.9072000035142096</v>
      </c>
      <c r="B9075" s="2">
        <f t="shared" si="1278"/>
        <v>90.720000000009506</v>
      </c>
      <c r="C9075" s="428">
        <f t="shared" si="1275"/>
        <v>90.72</v>
      </c>
      <c r="D9075" s="425">
        <f t="shared" si="1270"/>
        <v>0.90720000351411456</v>
      </c>
      <c r="E9075" s="433">
        <f t="shared" si="1276"/>
        <v>90.72</v>
      </c>
      <c r="F9075" s="430">
        <f t="shared" si="1271"/>
        <v>0.90862699764395904</v>
      </c>
      <c r="G9075" s="439">
        <f t="shared" si="1277"/>
        <v>90.72</v>
      </c>
      <c r="H9075" s="435">
        <f t="shared" si="1272"/>
        <v>0.90862699764395904</v>
      </c>
      <c r="I9075" s="577">
        <f t="shared" si="1277"/>
        <v>90.72</v>
      </c>
      <c r="J9075" s="573">
        <f t="shared" si="1273"/>
        <v>1.2511735828288388</v>
      </c>
    </row>
    <row r="9076" spans="1:10" x14ac:dyDescent="0.25">
      <c r="A9076">
        <f t="shared" si="1274"/>
        <v>0.90730000350907303</v>
      </c>
      <c r="B9076" s="2">
        <f t="shared" si="1278"/>
        <v>90.730000000009511</v>
      </c>
      <c r="C9076" s="428">
        <f t="shared" si="1275"/>
        <v>90.73</v>
      </c>
      <c r="D9076" s="425">
        <f t="shared" si="1270"/>
        <v>0.90730000350897799</v>
      </c>
      <c r="E9076" s="433">
        <f t="shared" si="1276"/>
        <v>90.73</v>
      </c>
      <c r="F9076" s="430">
        <f t="shared" si="1271"/>
        <v>0.90872640568201202</v>
      </c>
      <c r="G9076" s="439">
        <f t="shared" si="1277"/>
        <v>90.73</v>
      </c>
      <c r="H9076" s="435">
        <f t="shared" si="1272"/>
        <v>0.90872640568201202</v>
      </c>
      <c r="I9076" s="577">
        <f t="shared" si="1277"/>
        <v>90.73</v>
      </c>
      <c r="J9076" s="573">
        <f t="shared" si="1273"/>
        <v>1.2512617514532385</v>
      </c>
    </row>
    <row r="9077" spans="1:10" x14ac:dyDescent="0.25">
      <c r="A9077">
        <f t="shared" si="1274"/>
        <v>0.90740000350394445</v>
      </c>
      <c r="B9077" s="2">
        <f t="shared" si="1278"/>
        <v>90.740000000009516</v>
      </c>
      <c r="C9077" s="428">
        <f t="shared" si="1275"/>
        <v>90.74</v>
      </c>
      <c r="D9077" s="425">
        <f t="shared" si="1270"/>
        <v>0.90740000350384931</v>
      </c>
      <c r="E9077" s="433">
        <f t="shared" si="1276"/>
        <v>90.74</v>
      </c>
      <c r="F9077" s="430">
        <f t="shared" si="1271"/>
        <v>0.90882581398818141</v>
      </c>
      <c r="G9077" s="439">
        <f t="shared" si="1277"/>
        <v>90.74</v>
      </c>
      <c r="H9077" s="435">
        <f t="shared" si="1272"/>
        <v>0.90882581398818141</v>
      </c>
      <c r="I9077" s="577">
        <f t="shared" si="1277"/>
        <v>90.74</v>
      </c>
      <c r="J9077" s="573">
        <f t="shared" si="1273"/>
        <v>1.2513499208915182</v>
      </c>
    </row>
    <row r="9078" spans="1:10" x14ac:dyDescent="0.25">
      <c r="A9078">
        <f t="shared" si="1274"/>
        <v>0.90750000349882365</v>
      </c>
      <c r="B9078" s="2">
        <f t="shared" si="1278"/>
        <v>90.750000000009521</v>
      </c>
      <c r="C9078" s="428">
        <f t="shared" si="1275"/>
        <v>90.75</v>
      </c>
      <c r="D9078" s="425">
        <f t="shared" si="1270"/>
        <v>0.9075000034987285</v>
      </c>
      <c r="E9078" s="433">
        <f t="shared" si="1276"/>
        <v>90.75</v>
      </c>
      <c r="F9078" s="430">
        <f t="shared" si="1271"/>
        <v>0.90892522256233688</v>
      </c>
      <c r="G9078" s="439">
        <f t="shared" si="1277"/>
        <v>90.75</v>
      </c>
      <c r="H9078" s="435">
        <f t="shared" si="1272"/>
        <v>0.90892522256233688</v>
      </c>
      <c r="I9078" s="577">
        <f t="shared" si="1277"/>
        <v>90.75</v>
      </c>
      <c r="J9078" s="573">
        <f t="shared" si="1273"/>
        <v>1.2514380911435941</v>
      </c>
    </row>
    <row r="9079" spans="1:10" x14ac:dyDescent="0.25">
      <c r="A9079">
        <f t="shared" si="1274"/>
        <v>0.90760000349371039</v>
      </c>
      <c r="B9079" s="2">
        <f t="shared" si="1278"/>
        <v>90.760000000009526</v>
      </c>
      <c r="C9079" s="428">
        <f t="shared" si="1275"/>
        <v>90.76</v>
      </c>
      <c r="D9079" s="425">
        <f t="shared" si="1270"/>
        <v>0.90760000349361525</v>
      </c>
      <c r="E9079" s="433">
        <f t="shared" si="1276"/>
        <v>90.76</v>
      </c>
      <c r="F9079" s="430">
        <f t="shared" si="1271"/>
        <v>0.90902463140434742</v>
      </c>
      <c r="G9079" s="439">
        <f t="shared" si="1277"/>
        <v>90.76</v>
      </c>
      <c r="H9079" s="435">
        <f t="shared" si="1272"/>
        <v>0.90902463140434742</v>
      </c>
      <c r="I9079" s="577">
        <f t="shared" si="1277"/>
        <v>90.76</v>
      </c>
      <c r="J9079" s="573">
        <f t="shared" si="1273"/>
        <v>1.2515262622093826</v>
      </c>
    </row>
    <row r="9080" spans="1:10" x14ac:dyDescent="0.25">
      <c r="A9080">
        <f t="shared" si="1274"/>
        <v>0.90770000348860502</v>
      </c>
      <c r="B9080" s="2">
        <f t="shared" si="1278"/>
        <v>90.770000000009532</v>
      </c>
      <c r="C9080" s="428">
        <f t="shared" si="1275"/>
        <v>90.77</v>
      </c>
      <c r="D9080" s="425">
        <f t="shared" si="1270"/>
        <v>0.90770000348850965</v>
      </c>
      <c r="E9080" s="433">
        <f t="shared" si="1276"/>
        <v>90.77</v>
      </c>
      <c r="F9080" s="430">
        <f t="shared" si="1271"/>
        <v>0.9091240405140828</v>
      </c>
      <c r="G9080" s="439">
        <f t="shared" si="1277"/>
        <v>90.77</v>
      </c>
      <c r="H9080" s="435">
        <f t="shared" si="1272"/>
        <v>0.9091240405140828</v>
      </c>
      <c r="I9080" s="577">
        <f t="shared" si="1277"/>
        <v>90.77</v>
      </c>
      <c r="J9080" s="573">
        <f t="shared" si="1273"/>
        <v>1.2516144340887987</v>
      </c>
    </row>
    <row r="9081" spans="1:10" x14ac:dyDescent="0.25">
      <c r="A9081">
        <f t="shared" si="1274"/>
        <v>0.90780000348350742</v>
      </c>
      <c r="B9081" s="2">
        <f t="shared" si="1278"/>
        <v>90.780000000009537</v>
      </c>
      <c r="C9081" s="428">
        <f t="shared" si="1275"/>
        <v>90.78</v>
      </c>
      <c r="D9081" s="425">
        <f t="shared" si="1270"/>
        <v>0.90780000348341205</v>
      </c>
      <c r="E9081" s="433">
        <f t="shared" si="1276"/>
        <v>90.78</v>
      </c>
      <c r="F9081" s="430">
        <f t="shared" si="1271"/>
        <v>0.90922344989141246</v>
      </c>
      <c r="G9081" s="439">
        <f t="shared" si="1277"/>
        <v>90.78</v>
      </c>
      <c r="H9081" s="435">
        <f t="shared" si="1272"/>
        <v>0.90922344989141246</v>
      </c>
      <c r="I9081" s="577">
        <f t="shared" si="1277"/>
        <v>90.78</v>
      </c>
      <c r="J9081" s="573">
        <f t="shared" si="1273"/>
        <v>1.2517026067817594</v>
      </c>
    </row>
    <row r="9082" spans="1:10" x14ac:dyDescent="0.25">
      <c r="A9082">
        <f t="shared" si="1274"/>
        <v>0.90790000347841737</v>
      </c>
      <c r="B9082" s="2">
        <f t="shared" si="1278"/>
        <v>90.790000000009542</v>
      </c>
      <c r="C9082" s="428">
        <f t="shared" si="1275"/>
        <v>90.79</v>
      </c>
      <c r="D9082" s="425">
        <f t="shared" si="1270"/>
        <v>0.90790000347832212</v>
      </c>
      <c r="E9082" s="433">
        <f t="shared" si="1276"/>
        <v>90.79</v>
      </c>
      <c r="F9082" s="430">
        <f t="shared" si="1271"/>
        <v>0.90932285953620617</v>
      </c>
      <c r="G9082" s="439">
        <f t="shared" si="1277"/>
        <v>90.79</v>
      </c>
      <c r="H9082" s="435">
        <f t="shared" si="1272"/>
        <v>0.90932285953620617</v>
      </c>
      <c r="I9082" s="577">
        <f t="shared" si="1277"/>
        <v>90.79</v>
      </c>
      <c r="J9082" s="573">
        <f t="shared" si="1273"/>
        <v>1.2517907802881805</v>
      </c>
    </row>
    <row r="9083" spans="1:10" x14ac:dyDescent="0.25">
      <c r="A9083">
        <f t="shared" si="1274"/>
        <v>0.90800000347333498</v>
      </c>
      <c r="B9083" s="2">
        <f t="shared" si="1278"/>
        <v>90.800000000009547</v>
      </c>
      <c r="C9083" s="428">
        <f t="shared" si="1275"/>
        <v>90.8</v>
      </c>
      <c r="D9083" s="425">
        <f t="shared" si="1270"/>
        <v>0.9080000034732395</v>
      </c>
      <c r="E9083" s="433">
        <f t="shared" si="1276"/>
        <v>90.8</v>
      </c>
      <c r="F9083" s="430">
        <f t="shared" si="1271"/>
        <v>0.90942226944833304</v>
      </c>
      <c r="G9083" s="439">
        <f t="shared" si="1277"/>
        <v>90.8</v>
      </c>
      <c r="H9083" s="435">
        <f t="shared" si="1272"/>
        <v>0.90942226944833304</v>
      </c>
      <c r="I9083" s="577">
        <f t="shared" si="1277"/>
        <v>90.8</v>
      </c>
      <c r="J9083" s="573">
        <f t="shared" si="1273"/>
        <v>1.251878954607978</v>
      </c>
    </row>
    <row r="9084" spans="1:10" x14ac:dyDescent="0.25">
      <c r="A9084">
        <f t="shared" si="1274"/>
        <v>0.90810000346826025</v>
      </c>
      <c r="B9084" s="2">
        <f t="shared" si="1278"/>
        <v>90.810000000009552</v>
      </c>
      <c r="C9084" s="428">
        <f t="shared" si="1275"/>
        <v>90.81</v>
      </c>
      <c r="D9084" s="425">
        <f t="shared" si="1270"/>
        <v>0.90810000346816477</v>
      </c>
      <c r="E9084" s="433">
        <f t="shared" si="1276"/>
        <v>90.81</v>
      </c>
      <c r="F9084" s="430">
        <f t="shared" si="1271"/>
        <v>0.90952167962766373</v>
      </c>
      <c r="G9084" s="439">
        <f t="shared" si="1277"/>
        <v>90.81</v>
      </c>
      <c r="H9084" s="435">
        <f t="shared" si="1272"/>
        <v>0.90952167962766373</v>
      </c>
      <c r="I9084" s="577">
        <f t="shared" si="1277"/>
        <v>90.81</v>
      </c>
      <c r="J9084" s="573">
        <f t="shared" si="1273"/>
        <v>1.2519671297410679</v>
      </c>
    </row>
    <row r="9085" spans="1:10" x14ac:dyDescent="0.25">
      <c r="A9085">
        <f t="shared" si="1274"/>
        <v>0.90820000346319329</v>
      </c>
      <c r="B9085" s="2">
        <f t="shared" si="1278"/>
        <v>90.820000000009557</v>
      </c>
      <c r="C9085" s="428">
        <f t="shared" si="1275"/>
        <v>90.82</v>
      </c>
      <c r="D9085" s="425">
        <f t="shared" si="1270"/>
        <v>0.90820000346309759</v>
      </c>
      <c r="E9085" s="433">
        <f t="shared" si="1276"/>
        <v>90.82</v>
      </c>
      <c r="F9085" s="430">
        <f t="shared" si="1271"/>
        <v>0.90962109007406744</v>
      </c>
      <c r="G9085" s="439">
        <f t="shared" si="1277"/>
        <v>90.82</v>
      </c>
      <c r="H9085" s="435">
        <f t="shared" si="1272"/>
        <v>0.90962109007406744</v>
      </c>
      <c r="I9085" s="577">
        <f t="shared" si="1277"/>
        <v>90.82</v>
      </c>
      <c r="J9085" s="573">
        <f t="shared" si="1273"/>
        <v>1.2520553056873667</v>
      </c>
    </row>
    <row r="9086" spans="1:10" x14ac:dyDescent="0.25">
      <c r="A9086">
        <f t="shared" si="1274"/>
        <v>0.90830000345813411</v>
      </c>
      <c r="B9086" s="2">
        <f t="shared" si="1278"/>
        <v>90.830000000009562</v>
      </c>
      <c r="C9086" s="428">
        <f t="shared" si="1275"/>
        <v>90.83</v>
      </c>
      <c r="D9086" s="425">
        <f t="shared" si="1270"/>
        <v>0.9083000034580383</v>
      </c>
      <c r="E9086" s="433">
        <f t="shared" si="1276"/>
        <v>90.83</v>
      </c>
      <c r="F9086" s="430">
        <f t="shared" si="1271"/>
        <v>0.90972050078741429</v>
      </c>
      <c r="G9086" s="439">
        <f t="shared" si="1277"/>
        <v>90.83</v>
      </c>
      <c r="H9086" s="435">
        <f t="shared" si="1272"/>
        <v>0.90972050078741429</v>
      </c>
      <c r="I9086" s="577">
        <f t="shared" si="1277"/>
        <v>90.83</v>
      </c>
      <c r="J9086" s="573">
        <f t="shared" si="1273"/>
        <v>1.2521434824467901</v>
      </c>
    </row>
    <row r="9087" spans="1:10" x14ac:dyDescent="0.25">
      <c r="A9087">
        <f t="shared" si="1274"/>
        <v>0.90840000345308214</v>
      </c>
      <c r="B9087" s="2">
        <f t="shared" si="1278"/>
        <v>90.840000000009567</v>
      </c>
      <c r="C9087" s="428">
        <f t="shared" si="1275"/>
        <v>90.84</v>
      </c>
      <c r="D9087" s="425">
        <f t="shared" si="1270"/>
        <v>0.90840000345298655</v>
      </c>
      <c r="E9087" s="433">
        <f t="shared" si="1276"/>
        <v>90.84</v>
      </c>
      <c r="F9087" s="430">
        <f t="shared" si="1271"/>
        <v>0.90981991176757437</v>
      </c>
      <c r="G9087" s="439">
        <f t="shared" si="1277"/>
        <v>90.84</v>
      </c>
      <c r="H9087" s="435">
        <f t="shared" si="1272"/>
        <v>0.90981991176757437</v>
      </c>
      <c r="I9087" s="577">
        <f t="shared" si="1277"/>
        <v>90.84</v>
      </c>
      <c r="J9087" s="573">
        <f t="shared" si="1273"/>
        <v>1.2522316600192547</v>
      </c>
    </row>
    <row r="9088" spans="1:10" x14ac:dyDescent="0.25">
      <c r="A9088">
        <f t="shared" si="1274"/>
        <v>0.90850000344803805</v>
      </c>
      <c r="B9088" s="2">
        <f t="shared" si="1278"/>
        <v>90.850000000009572</v>
      </c>
      <c r="C9088" s="428">
        <f t="shared" si="1275"/>
        <v>90.85</v>
      </c>
      <c r="D9088" s="425">
        <f t="shared" si="1270"/>
        <v>0.90850000344794235</v>
      </c>
      <c r="E9088" s="433">
        <f t="shared" si="1276"/>
        <v>90.85</v>
      </c>
      <c r="F9088" s="430">
        <f t="shared" si="1271"/>
        <v>0.90991932301441714</v>
      </c>
      <c r="G9088" s="439">
        <f t="shared" si="1277"/>
        <v>90.85</v>
      </c>
      <c r="H9088" s="435">
        <f t="shared" si="1272"/>
        <v>0.90991932301441714</v>
      </c>
      <c r="I9088" s="577">
        <f t="shared" si="1277"/>
        <v>90.85</v>
      </c>
      <c r="J9088" s="573">
        <f t="shared" si="1273"/>
        <v>1.2523198384046759</v>
      </c>
    </row>
    <row r="9089" spans="1:10" x14ac:dyDescent="0.25">
      <c r="A9089">
        <f t="shared" si="1274"/>
        <v>0.90860000344300162</v>
      </c>
      <c r="B9089" s="2">
        <f t="shared" si="1278"/>
        <v>90.860000000009578</v>
      </c>
      <c r="C9089" s="428">
        <f t="shared" si="1275"/>
        <v>90.86</v>
      </c>
      <c r="D9089" s="425">
        <f t="shared" si="1270"/>
        <v>0.90860000344290592</v>
      </c>
      <c r="E9089" s="433">
        <f t="shared" si="1276"/>
        <v>90.86</v>
      </c>
      <c r="F9089" s="430">
        <f t="shared" si="1271"/>
        <v>0.91001873452781312</v>
      </c>
      <c r="G9089" s="439">
        <f t="shared" si="1277"/>
        <v>90.86</v>
      </c>
      <c r="H9089" s="435">
        <f t="shared" si="1272"/>
        <v>0.91001873452781312</v>
      </c>
      <c r="I9089" s="577">
        <f t="shared" si="1277"/>
        <v>90.86</v>
      </c>
      <c r="J9089" s="573">
        <f t="shared" si="1273"/>
        <v>1.2524080176029706</v>
      </c>
    </row>
    <row r="9090" spans="1:10" x14ac:dyDescent="0.25">
      <c r="A9090">
        <f t="shared" si="1274"/>
        <v>0.90870000343797275</v>
      </c>
      <c r="B9090" s="2">
        <f t="shared" si="1278"/>
        <v>90.870000000009583</v>
      </c>
      <c r="C9090" s="428">
        <f t="shared" si="1275"/>
        <v>90.87</v>
      </c>
      <c r="D9090" s="425">
        <f t="shared" si="1270"/>
        <v>0.90870000343787694</v>
      </c>
      <c r="E9090" s="433">
        <f t="shared" si="1276"/>
        <v>90.87</v>
      </c>
      <c r="F9090" s="430">
        <f t="shared" si="1271"/>
        <v>0.91011814630763255</v>
      </c>
      <c r="G9090" s="439">
        <f t="shared" si="1277"/>
        <v>90.87</v>
      </c>
      <c r="H9090" s="435">
        <f t="shared" si="1272"/>
        <v>0.91011814630763255</v>
      </c>
      <c r="I9090" s="577">
        <f t="shared" si="1277"/>
        <v>90.87</v>
      </c>
      <c r="J9090" s="573">
        <f t="shared" si="1273"/>
        <v>1.2524961976140543</v>
      </c>
    </row>
    <row r="9091" spans="1:10" x14ac:dyDescent="0.25">
      <c r="A9091">
        <f t="shared" si="1274"/>
        <v>0.90880000343295142</v>
      </c>
      <c r="B9091" s="2">
        <f t="shared" si="1278"/>
        <v>90.880000000009588</v>
      </c>
      <c r="C9091" s="428">
        <f t="shared" si="1275"/>
        <v>90.88</v>
      </c>
      <c r="D9091" s="425">
        <f t="shared" ref="D9091:D9154" si="1279">(((1+C9091/100)^D$2)*C9091/100)/(((1+C9091/100)^D$2)-1)</f>
        <v>0.9088000034328555</v>
      </c>
      <c r="E9091" s="433">
        <f t="shared" si="1276"/>
        <v>90.88</v>
      </c>
      <c r="F9091" s="430">
        <f t="shared" ref="F9091:F9154" si="1280">(((1+E9091/100)^F$2)*E9091/100)/(((1+E9091/100)^F$2)-1)</f>
        <v>0.9102175583537454</v>
      </c>
      <c r="G9091" s="439">
        <f t="shared" si="1277"/>
        <v>90.88</v>
      </c>
      <c r="H9091" s="435">
        <f t="shared" ref="H9091:H9154" si="1281">(((1+G9091/100)^H$2)*G9091/100)/(((1+G9091/100)^H$2)-1)</f>
        <v>0.9102175583537454</v>
      </c>
      <c r="I9091" s="577">
        <f t="shared" si="1277"/>
        <v>90.88</v>
      </c>
      <c r="J9091" s="573">
        <f t="shared" ref="J9091:J9154" si="1282">(((1+I9091/100)^J$2)*I9091/100)/(((1+I9091/100)^J$2)-1)</f>
        <v>1.2525843784378439</v>
      </c>
    </row>
    <row r="9092" spans="1:10" x14ac:dyDescent="0.25">
      <c r="A9092">
        <f t="shared" si="1274"/>
        <v>0.90890000342793764</v>
      </c>
      <c r="B9092" s="2">
        <f t="shared" si="1278"/>
        <v>90.890000000009593</v>
      </c>
      <c r="C9092" s="428">
        <f t="shared" si="1275"/>
        <v>90.89</v>
      </c>
      <c r="D9092" s="425">
        <f t="shared" si="1279"/>
        <v>0.90890000342784172</v>
      </c>
      <c r="E9092" s="433">
        <f t="shared" si="1276"/>
        <v>90.89</v>
      </c>
      <c r="F9092" s="430">
        <f t="shared" si="1280"/>
        <v>0.91031697066602191</v>
      </c>
      <c r="G9092" s="439">
        <f t="shared" si="1277"/>
        <v>90.89</v>
      </c>
      <c r="H9092" s="435">
        <f t="shared" si="1281"/>
        <v>0.91031697066602191</v>
      </c>
      <c r="I9092" s="577">
        <f t="shared" si="1277"/>
        <v>90.89</v>
      </c>
      <c r="J9092" s="573">
        <f t="shared" si="1282"/>
        <v>1.252672560074255</v>
      </c>
    </row>
    <row r="9093" spans="1:10" x14ac:dyDescent="0.25">
      <c r="A9093">
        <f t="shared" ref="A9093:A9156" si="1283">(((1+B9093/100)^A$2)*B9093/100)/(((1+B9093/100)^A$2)-1)</f>
        <v>0.90900000342293152</v>
      </c>
      <c r="B9093" s="2">
        <f t="shared" si="1278"/>
        <v>90.900000000009598</v>
      </c>
      <c r="C9093" s="428">
        <f t="shared" si="1275"/>
        <v>90.9</v>
      </c>
      <c r="D9093" s="425">
        <f t="shared" si="1279"/>
        <v>0.9090000034228356</v>
      </c>
      <c r="E9093" s="433">
        <f t="shared" si="1276"/>
        <v>90.9</v>
      </c>
      <c r="F9093" s="430">
        <f t="shared" si="1280"/>
        <v>0.91041638324433283</v>
      </c>
      <c r="G9093" s="439">
        <f t="shared" si="1277"/>
        <v>90.9</v>
      </c>
      <c r="H9093" s="435">
        <f t="shared" si="1281"/>
        <v>0.91041638324433283</v>
      </c>
      <c r="I9093" s="577">
        <f t="shared" si="1277"/>
        <v>90.9</v>
      </c>
      <c r="J9093" s="573">
        <f t="shared" si="1282"/>
        <v>1.2527607425232039</v>
      </c>
    </row>
    <row r="9094" spans="1:10" x14ac:dyDescent="0.25">
      <c r="A9094">
        <f t="shared" si="1283"/>
        <v>0.90910000341793296</v>
      </c>
      <c r="B9094" s="2">
        <f t="shared" si="1278"/>
        <v>90.910000000009603</v>
      </c>
      <c r="C9094" s="428">
        <f t="shared" ref="C9094:C9157" si="1284">ROUND(C9093+0.01,2)</f>
        <v>90.91</v>
      </c>
      <c r="D9094" s="425">
        <f t="shared" si="1279"/>
        <v>0.90910000341783692</v>
      </c>
      <c r="E9094" s="433">
        <f t="shared" ref="E9094:E9157" si="1285">ROUND(E9093+0.01,2)</f>
        <v>90.91</v>
      </c>
      <c r="F9094" s="430">
        <f t="shared" si="1280"/>
        <v>0.91051579608854816</v>
      </c>
      <c r="G9094" s="439">
        <f t="shared" ref="G9094:I9157" si="1286">ROUND(G9093+0.01,2)</f>
        <v>90.91</v>
      </c>
      <c r="H9094" s="435">
        <f t="shared" si="1281"/>
        <v>0.91051579608854816</v>
      </c>
      <c r="I9094" s="577">
        <f t="shared" si="1286"/>
        <v>90.91</v>
      </c>
      <c r="J9094" s="573">
        <f t="shared" si="1282"/>
        <v>1.2528489257846069</v>
      </c>
    </row>
    <row r="9095" spans="1:10" x14ac:dyDescent="0.25">
      <c r="A9095">
        <f t="shared" si="1283"/>
        <v>0.90920000341294172</v>
      </c>
      <c r="B9095" s="2">
        <f t="shared" si="1278"/>
        <v>90.920000000009608</v>
      </c>
      <c r="C9095" s="428">
        <f t="shared" si="1284"/>
        <v>90.92</v>
      </c>
      <c r="D9095" s="425">
        <f t="shared" si="1279"/>
        <v>0.90920000341284568</v>
      </c>
      <c r="E9095" s="433">
        <f t="shared" si="1285"/>
        <v>90.92</v>
      </c>
      <c r="F9095" s="430">
        <f t="shared" si="1280"/>
        <v>0.91061520919853856</v>
      </c>
      <c r="G9095" s="439">
        <f t="shared" si="1286"/>
        <v>90.92</v>
      </c>
      <c r="H9095" s="435">
        <f t="shared" si="1281"/>
        <v>0.91061520919853856</v>
      </c>
      <c r="I9095" s="577">
        <f t="shared" si="1286"/>
        <v>90.92</v>
      </c>
      <c r="J9095" s="573">
        <f t="shared" si="1282"/>
        <v>1.2529371098583804</v>
      </c>
    </row>
    <row r="9096" spans="1:10" x14ac:dyDescent="0.25">
      <c r="A9096">
        <f t="shared" si="1283"/>
        <v>0.90930000340795825</v>
      </c>
      <c r="B9096" s="2">
        <f t="shared" si="1278"/>
        <v>90.930000000009613</v>
      </c>
      <c r="C9096" s="428">
        <f t="shared" si="1284"/>
        <v>90.93</v>
      </c>
      <c r="D9096" s="425">
        <f t="shared" si="1279"/>
        <v>0.9093000034078621</v>
      </c>
      <c r="E9096" s="433">
        <f t="shared" si="1285"/>
        <v>90.93</v>
      </c>
      <c r="F9096" s="430">
        <f t="shared" si="1280"/>
        <v>0.91071462257417457</v>
      </c>
      <c r="G9096" s="439">
        <f t="shared" si="1286"/>
        <v>90.93</v>
      </c>
      <c r="H9096" s="435">
        <f t="shared" si="1281"/>
        <v>0.91071462257417457</v>
      </c>
      <c r="I9096" s="577">
        <f t="shared" si="1286"/>
        <v>90.93</v>
      </c>
      <c r="J9096" s="573">
        <f t="shared" si="1282"/>
        <v>1.2530252947444405</v>
      </c>
    </row>
    <row r="9097" spans="1:10" x14ac:dyDescent="0.25">
      <c r="A9097">
        <f t="shared" si="1283"/>
        <v>0.90940000340298222</v>
      </c>
      <c r="B9097" s="2">
        <f t="shared" si="1278"/>
        <v>90.940000000009618</v>
      </c>
      <c r="C9097" s="428">
        <f t="shared" si="1284"/>
        <v>90.94</v>
      </c>
      <c r="D9097" s="425">
        <f t="shared" si="1279"/>
        <v>0.90940000340288607</v>
      </c>
      <c r="E9097" s="433">
        <f t="shared" si="1285"/>
        <v>90.94</v>
      </c>
      <c r="F9097" s="430">
        <f t="shared" si="1280"/>
        <v>0.91081403621532675</v>
      </c>
      <c r="G9097" s="439">
        <f t="shared" si="1286"/>
        <v>90.94</v>
      </c>
      <c r="H9097" s="435">
        <f t="shared" si="1281"/>
        <v>0.91081403621532675</v>
      </c>
      <c r="I9097" s="577">
        <f t="shared" si="1286"/>
        <v>90.94</v>
      </c>
      <c r="J9097" s="573">
        <f t="shared" si="1282"/>
        <v>1.2531134804427029</v>
      </c>
    </row>
    <row r="9098" spans="1:10" x14ac:dyDescent="0.25">
      <c r="A9098">
        <f t="shared" si="1283"/>
        <v>0.90950000339801362</v>
      </c>
      <c r="B9098" s="2">
        <f t="shared" si="1278"/>
        <v>90.950000000009624</v>
      </c>
      <c r="C9098" s="428">
        <f t="shared" si="1284"/>
        <v>90.95</v>
      </c>
      <c r="D9098" s="425">
        <f t="shared" si="1279"/>
        <v>0.90950000339791748</v>
      </c>
      <c r="E9098" s="433">
        <f t="shared" si="1285"/>
        <v>90.95</v>
      </c>
      <c r="F9098" s="430">
        <f t="shared" si="1280"/>
        <v>0.9109134501218662</v>
      </c>
      <c r="G9098" s="439">
        <f t="shared" si="1286"/>
        <v>90.95</v>
      </c>
      <c r="H9098" s="435">
        <f t="shared" si="1281"/>
        <v>0.9109134501218662</v>
      </c>
      <c r="I9098" s="577">
        <f t="shared" si="1286"/>
        <v>90.95</v>
      </c>
      <c r="J9098" s="573">
        <f t="shared" si="1282"/>
        <v>1.2532016669530848</v>
      </c>
    </row>
    <row r="9099" spans="1:10" x14ac:dyDescent="0.25">
      <c r="A9099">
        <f t="shared" si="1283"/>
        <v>0.90960000339305258</v>
      </c>
      <c r="B9099" s="2">
        <f t="shared" si="1278"/>
        <v>90.960000000009629</v>
      </c>
      <c r="C9099" s="428">
        <f t="shared" si="1284"/>
        <v>90.96</v>
      </c>
      <c r="D9099" s="425">
        <f t="shared" si="1279"/>
        <v>0.90960000339295621</v>
      </c>
      <c r="E9099" s="433">
        <f t="shared" si="1285"/>
        <v>90.96</v>
      </c>
      <c r="F9099" s="430">
        <f t="shared" si="1280"/>
        <v>0.91101286429366291</v>
      </c>
      <c r="G9099" s="439">
        <f t="shared" si="1286"/>
        <v>90.96</v>
      </c>
      <c r="H9099" s="435">
        <f t="shared" si="1281"/>
        <v>0.91101286429366291</v>
      </c>
      <c r="I9099" s="577">
        <f t="shared" si="1286"/>
        <v>90.96</v>
      </c>
      <c r="J9099" s="573">
        <f t="shared" si="1282"/>
        <v>1.2532898542755018</v>
      </c>
    </row>
    <row r="9100" spans="1:10" x14ac:dyDescent="0.25">
      <c r="A9100">
        <f t="shared" si="1283"/>
        <v>0.90970000338809909</v>
      </c>
      <c r="B9100" s="2">
        <f t="shared" si="1278"/>
        <v>90.970000000009634</v>
      </c>
      <c r="C9100" s="428">
        <f t="shared" si="1284"/>
        <v>90.97</v>
      </c>
      <c r="D9100" s="425">
        <f t="shared" si="1279"/>
        <v>0.90970000338800283</v>
      </c>
      <c r="E9100" s="433">
        <f t="shared" si="1285"/>
        <v>90.97</v>
      </c>
      <c r="F9100" s="430">
        <f t="shared" si="1280"/>
        <v>0.91111227873058842</v>
      </c>
      <c r="G9100" s="439">
        <f t="shared" si="1286"/>
        <v>90.97</v>
      </c>
      <c r="H9100" s="435">
        <f t="shared" si="1281"/>
        <v>0.91111227873058842</v>
      </c>
      <c r="I9100" s="577">
        <f t="shared" si="1286"/>
        <v>90.97</v>
      </c>
      <c r="J9100" s="573">
        <f t="shared" si="1282"/>
        <v>1.2533780424098704</v>
      </c>
    </row>
    <row r="9101" spans="1:10" x14ac:dyDescent="0.25">
      <c r="A9101">
        <f t="shared" si="1283"/>
        <v>0.90980000338315303</v>
      </c>
      <c r="B9101" s="2">
        <f t="shared" si="1278"/>
        <v>90.980000000009639</v>
      </c>
      <c r="C9101" s="428">
        <f t="shared" si="1284"/>
        <v>90.98</v>
      </c>
      <c r="D9101" s="425">
        <f t="shared" si="1279"/>
        <v>0.90980000338305667</v>
      </c>
      <c r="E9101" s="433">
        <f t="shared" si="1285"/>
        <v>90.98</v>
      </c>
      <c r="F9101" s="430">
        <f t="shared" si="1280"/>
        <v>0.91121169343251329</v>
      </c>
      <c r="G9101" s="439">
        <f t="shared" si="1286"/>
        <v>90.98</v>
      </c>
      <c r="H9101" s="435">
        <f t="shared" si="1281"/>
        <v>0.91121169343251329</v>
      </c>
      <c r="I9101" s="577">
        <f t="shared" si="1286"/>
        <v>90.98</v>
      </c>
      <c r="J9101" s="573">
        <f t="shared" si="1282"/>
        <v>1.2534662313561069</v>
      </c>
    </row>
    <row r="9102" spans="1:10" x14ac:dyDescent="0.25">
      <c r="A9102">
        <f t="shared" si="1283"/>
        <v>0.90990000337821431</v>
      </c>
      <c r="B9102" s="2">
        <f t="shared" si="1278"/>
        <v>90.990000000009644</v>
      </c>
      <c r="C9102" s="428">
        <f t="shared" si="1284"/>
        <v>90.99</v>
      </c>
      <c r="D9102" s="425">
        <f t="shared" si="1279"/>
        <v>0.90990000337811772</v>
      </c>
      <c r="E9102" s="433">
        <f t="shared" si="1285"/>
        <v>90.99</v>
      </c>
      <c r="F9102" s="430">
        <f t="shared" si="1280"/>
        <v>0.91131110839930829</v>
      </c>
      <c r="G9102" s="439">
        <f t="shared" si="1286"/>
        <v>90.99</v>
      </c>
      <c r="H9102" s="435">
        <f t="shared" si="1281"/>
        <v>0.91131110839930829</v>
      </c>
      <c r="I9102" s="577">
        <f t="shared" si="1286"/>
        <v>90.99</v>
      </c>
      <c r="J9102" s="573">
        <f t="shared" si="1282"/>
        <v>1.2535544211141278</v>
      </c>
    </row>
    <row r="9103" spans="1:10" x14ac:dyDescent="0.25">
      <c r="A9103">
        <f t="shared" si="1283"/>
        <v>0.91000000337328313</v>
      </c>
      <c r="B9103" s="2">
        <f t="shared" si="1278"/>
        <v>91.000000000009649</v>
      </c>
      <c r="C9103" s="428">
        <f t="shared" si="1284"/>
        <v>91</v>
      </c>
      <c r="D9103" s="425">
        <f t="shared" si="1279"/>
        <v>0.91000000337318665</v>
      </c>
      <c r="E9103" s="433">
        <f t="shared" si="1285"/>
        <v>91</v>
      </c>
      <c r="F9103" s="430">
        <f t="shared" si="1280"/>
        <v>0.91141052363084496</v>
      </c>
      <c r="G9103" s="439">
        <f t="shared" si="1286"/>
        <v>91</v>
      </c>
      <c r="H9103" s="435">
        <f t="shared" si="1281"/>
        <v>0.91141052363084496</v>
      </c>
      <c r="I9103" s="577">
        <f t="shared" si="1286"/>
        <v>91</v>
      </c>
      <c r="J9103" s="573">
        <f t="shared" si="1282"/>
        <v>1.2536426116838488</v>
      </c>
    </row>
    <row r="9104" spans="1:10" x14ac:dyDescent="0.25">
      <c r="A9104">
        <f t="shared" si="1283"/>
        <v>0.9101000033683595</v>
      </c>
      <c r="B9104" s="2">
        <f t="shared" si="1278"/>
        <v>91.010000000009654</v>
      </c>
      <c r="C9104" s="428">
        <f t="shared" si="1284"/>
        <v>91.01</v>
      </c>
      <c r="D9104" s="425">
        <f t="shared" si="1279"/>
        <v>0.91010000336826291</v>
      </c>
      <c r="E9104" s="433">
        <f t="shared" si="1285"/>
        <v>91.01</v>
      </c>
      <c r="F9104" s="430">
        <f t="shared" si="1280"/>
        <v>0.91150993912699407</v>
      </c>
      <c r="G9104" s="439">
        <f t="shared" si="1286"/>
        <v>91.01</v>
      </c>
      <c r="H9104" s="435">
        <f t="shared" si="1281"/>
        <v>0.91150993912699407</v>
      </c>
      <c r="I9104" s="577">
        <f t="shared" si="1286"/>
        <v>91.01</v>
      </c>
      <c r="J9104" s="573">
        <f t="shared" si="1282"/>
        <v>1.253730803065187</v>
      </c>
    </row>
    <row r="9105" spans="1:10" x14ac:dyDescent="0.25">
      <c r="A9105">
        <f t="shared" si="1283"/>
        <v>0.91020000336344309</v>
      </c>
      <c r="B9105" s="2">
        <f t="shared" si="1278"/>
        <v>91.020000000009659</v>
      </c>
      <c r="C9105" s="428">
        <f t="shared" si="1284"/>
        <v>91.02</v>
      </c>
      <c r="D9105" s="425">
        <f t="shared" si="1279"/>
        <v>0.9102000033633465</v>
      </c>
      <c r="E9105" s="433">
        <f t="shared" si="1285"/>
        <v>91.02</v>
      </c>
      <c r="F9105" s="430">
        <f t="shared" si="1280"/>
        <v>0.91160935488762673</v>
      </c>
      <c r="G9105" s="439">
        <f t="shared" si="1286"/>
        <v>91.02</v>
      </c>
      <c r="H9105" s="435">
        <f t="shared" si="1281"/>
        <v>0.91160935488762673</v>
      </c>
      <c r="I9105" s="577">
        <f t="shared" si="1286"/>
        <v>91.02</v>
      </c>
      <c r="J9105" s="573">
        <f t="shared" si="1282"/>
        <v>1.2538189952580576</v>
      </c>
    </row>
    <row r="9106" spans="1:10" x14ac:dyDescent="0.25">
      <c r="A9106">
        <f t="shared" si="1283"/>
        <v>0.91030000335853412</v>
      </c>
      <c r="B9106" s="2">
        <f t="shared" si="1278"/>
        <v>91.030000000009665</v>
      </c>
      <c r="C9106" s="428">
        <f t="shared" si="1284"/>
        <v>91.03</v>
      </c>
      <c r="D9106" s="425">
        <f t="shared" si="1279"/>
        <v>0.91030000335843753</v>
      </c>
      <c r="E9106" s="433">
        <f t="shared" si="1285"/>
        <v>91.03</v>
      </c>
      <c r="F9106" s="430">
        <f t="shared" si="1280"/>
        <v>0.91170877091261426</v>
      </c>
      <c r="G9106" s="439">
        <f t="shared" si="1286"/>
        <v>91.03</v>
      </c>
      <c r="H9106" s="435">
        <f t="shared" si="1281"/>
        <v>0.91170877091261426</v>
      </c>
      <c r="I9106" s="577">
        <f t="shared" si="1286"/>
        <v>91.03</v>
      </c>
      <c r="J9106" s="573">
        <f t="shared" si="1282"/>
        <v>1.2539071882623785</v>
      </c>
    </row>
    <row r="9107" spans="1:10" x14ac:dyDescent="0.25">
      <c r="A9107">
        <f t="shared" si="1283"/>
        <v>0.91040000335363258</v>
      </c>
      <c r="B9107" s="2">
        <f t="shared" si="1278"/>
        <v>91.04000000000967</v>
      </c>
      <c r="C9107" s="428">
        <f t="shared" si="1284"/>
        <v>91.04</v>
      </c>
      <c r="D9107" s="425">
        <f t="shared" si="1279"/>
        <v>0.91040000335353599</v>
      </c>
      <c r="E9107" s="433">
        <f t="shared" si="1285"/>
        <v>91.04</v>
      </c>
      <c r="F9107" s="430">
        <f t="shared" si="1280"/>
        <v>0.91180818720182788</v>
      </c>
      <c r="G9107" s="439">
        <f t="shared" si="1286"/>
        <v>91.04</v>
      </c>
      <c r="H9107" s="435">
        <f t="shared" si="1281"/>
        <v>0.91180818720182788</v>
      </c>
      <c r="I9107" s="577">
        <f t="shared" si="1286"/>
        <v>91.04</v>
      </c>
      <c r="J9107" s="573">
        <f t="shared" si="1282"/>
        <v>1.2539953820780649</v>
      </c>
    </row>
    <row r="9108" spans="1:10" x14ac:dyDescent="0.25">
      <c r="A9108">
        <f t="shared" si="1283"/>
        <v>0.91050000334873848</v>
      </c>
      <c r="B9108" s="2">
        <f t="shared" si="1278"/>
        <v>91.050000000009675</v>
      </c>
      <c r="C9108" s="428">
        <f t="shared" si="1284"/>
        <v>91.05</v>
      </c>
      <c r="D9108" s="425">
        <f t="shared" si="1279"/>
        <v>0.91050000334864167</v>
      </c>
      <c r="E9108" s="433">
        <f t="shared" si="1285"/>
        <v>91.05</v>
      </c>
      <c r="F9108" s="430">
        <f t="shared" si="1280"/>
        <v>0.91190760375513902</v>
      </c>
      <c r="G9108" s="439">
        <f t="shared" si="1286"/>
        <v>91.05</v>
      </c>
      <c r="H9108" s="435">
        <f t="shared" si="1281"/>
        <v>0.91190760375513902</v>
      </c>
      <c r="I9108" s="577">
        <f t="shared" si="1286"/>
        <v>91.05</v>
      </c>
      <c r="J9108" s="573">
        <f t="shared" si="1282"/>
        <v>1.2540835767050336</v>
      </c>
    </row>
    <row r="9109" spans="1:10" x14ac:dyDescent="0.25">
      <c r="A9109">
        <f t="shared" si="1283"/>
        <v>0.91060000334385183</v>
      </c>
      <c r="B9109" s="2">
        <f t="shared" si="1278"/>
        <v>91.06000000000968</v>
      </c>
      <c r="C9109" s="428">
        <f t="shared" si="1284"/>
        <v>91.06</v>
      </c>
      <c r="D9109" s="425">
        <f t="shared" si="1279"/>
        <v>0.91060000334375502</v>
      </c>
      <c r="E9109" s="433">
        <f t="shared" si="1285"/>
        <v>91.06</v>
      </c>
      <c r="F9109" s="430">
        <f t="shared" si="1280"/>
        <v>0.91200702057241911</v>
      </c>
      <c r="G9109" s="439">
        <f t="shared" si="1286"/>
        <v>91.06</v>
      </c>
      <c r="H9109" s="435">
        <f t="shared" si="1281"/>
        <v>0.91200702057241911</v>
      </c>
      <c r="I9109" s="577">
        <f t="shared" si="1286"/>
        <v>91.06</v>
      </c>
      <c r="J9109" s="573">
        <f t="shared" si="1282"/>
        <v>1.2541717721432006</v>
      </c>
    </row>
    <row r="9110" spans="1:10" x14ac:dyDescent="0.25">
      <c r="A9110">
        <f t="shared" si="1283"/>
        <v>0.91070000333897239</v>
      </c>
      <c r="B9110" s="2">
        <f t="shared" si="1278"/>
        <v>91.070000000009685</v>
      </c>
      <c r="C9110" s="428">
        <f t="shared" si="1284"/>
        <v>91.07</v>
      </c>
      <c r="D9110" s="425">
        <f t="shared" si="1279"/>
        <v>0.91070000333887557</v>
      </c>
      <c r="E9110" s="433">
        <f t="shared" si="1285"/>
        <v>91.07</v>
      </c>
      <c r="F9110" s="430">
        <f t="shared" si="1280"/>
        <v>0.91210643765353949</v>
      </c>
      <c r="G9110" s="439">
        <f t="shared" si="1286"/>
        <v>91.07</v>
      </c>
      <c r="H9110" s="435">
        <f t="shared" si="1281"/>
        <v>0.91210643765353949</v>
      </c>
      <c r="I9110" s="577">
        <f t="shared" si="1286"/>
        <v>91.07</v>
      </c>
      <c r="J9110" s="573">
        <f t="shared" si="1282"/>
        <v>1.2542599683924829</v>
      </c>
    </row>
    <row r="9111" spans="1:10" x14ac:dyDescent="0.25">
      <c r="A9111">
        <f t="shared" si="1283"/>
        <v>0.91080000333410027</v>
      </c>
      <c r="B9111" s="2">
        <f t="shared" si="1278"/>
        <v>91.08000000000969</v>
      </c>
      <c r="C9111" s="428">
        <f t="shared" si="1284"/>
        <v>91.08</v>
      </c>
      <c r="D9111" s="425">
        <f t="shared" si="1279"/>
        <v>0.91080000333400346</v>
      </c>
      <c r="E9111" s="433">
        <f t="shared" si="1285"/>
        <v>91.08</v>
      </c>
      <c r="F9111" s="430">
        <f t="shared" si="1280"/>
        <v>0.91220585499837215</v>
      </c>
      <c r="G9111" s="439">
        <f t="shared" si="1286"/>
        <v>91.08</v>
      </c>
      <c r="H9111" s="435">
        <f t="shared" si="1281"/>
        <v>0.91220585499837215</v>
      </c>
      <c r="I9111" s="577">
        <f t="shared" si="1286"/>
        <v>91.08</v>
      </c>
      <c r="J9111" s="573">
        <f t="shared" si="1282"/>
        <v>1.2543481654527964</v>
      </c>
    </row>
    <row r="9112" spans="1:10" x14ac:dyDescent="0.25">
      <c r="A9112">
        <f t="shared" si="1283"/>
        <v>0.9109000033292356</v>
      </c>
      <c r="B9112" s="2">
        <f t="shared" si="1278"/>
        <v>91.090000000009695</v>
      </c>
      <c r="C9112" s="428">
        <f t="shared" si="1284"/>
        <v>91.09</v>
      </c>
      <c r="D9112" s="425">
        <f t="shared" si="1279"/>
        <v>0.91090000332913867</v>
      </c>
      <c r="E9112" s="433">
        <f t="shared" si="1285"/>
        <v>91.09</v>
      </c>
      <c r="F9112" s="430">
        <f t="shared" si="1280"/>
        <v>0.91230527260678818</v>
      </c>
      <c r="G9112" s="439">
        <f t="shared" si="1286"/>
        <v>91.09</v>
      </c>
      <c r="H9112" s="435">
        <f t="shared" si="1281"/>
        <v>0.91230527260678818</v>
      </c>
      <c r="I9112" s="577">
        <f t="shared" si="1286"/>
        <v>91.09</v>
      </c>
      <c r="J9112" s="573">
        <f t="shared" si="1282"/>
        <v>1.2544363633240578</v>
      </c>
    </row>
    <row r="9113" spans="1:10" x14ac:dyDescent="0.25">
      <c r="A9113">
        <f t="shared" si="1283"/>
        <v>0.91100000332437836</v>
      </c>
      <c r="B9113" s="2">
        <f t="shared" si="1278"/>
        <v>91.1000000000097</v>
      </c>
      <c r="C9113" s="428">
        <f t="shared" si="1284"/>
        <v>91.1</v>
      </c>
      <c r="D9113" s="425">
        <f t="shared" si="1279"/>
        <v>0.91100000332428122</v>
      </c>
      <c r="E9113" s="433">
        <f t="shared" si="1285"/>
        <v>91.1</v>
      </c>
      <c r="F9113" s="430">
        <f t="shared" si="1280"/>
        <v>0.91240469047865946</v>
      </c>
      <c r="G9113" s="439">
        <f t="shared" si="1286"/>
        <v>91.1</v>
      </c>
      <c r="H9113" s="435">
        <f t="shared" si="1281"/>
        <v>0.91240469047865946</v>
      </c>
      <c r="I9113" s="577">
        <f t="shared" si="1286"/>
        <v>91.1</v>
      </c>
      <c r="J9113" s="573">
        <f t="shared" si="1282"/>
        <v>1.2545245620061833</v>
      </c>
    </row>
    <row r="9114" spans="1:10" x14ac:dyDescent="0.25">
      <c r="A9114">
        <f t="shared" si="1283"/>
        <v>0.91110000331952823</v>
      </c>
      <c r="B9114" s="2">
        <f t="shared" si="1278"/>
        <v>91.110000000009705</v>
      </c>
      <c r="C9114" s="428">
        <f t="shared" si="1284"/>
        <v>91.11</v>
      </c>
      <c r="D9114" s="425">
        <f t="shared" si="1279"/>
        <v>0.9111000033194312</v>
      </c>
      <c r="E9114" s="433">
        <f t="shared" si="1285"/>
        <v>91.11</v>
      </c>
      <c r="F9114" s="430">
        <f t="shared" si="1280"/>
        <v>0.91250410861385767</v>
      </c>
      <c r="G9114" s="439">
        <f t="shared" si="1286"/>
        <v>91.11</v>
      </c>
      <c r="H9114" s="435">
        <f t="shared" si="1281"/>
        <v>0.91250410861385767</v>
      </c>
      <c r="I9114" s="577">
        <f t="shared" si="1286"/>
        <v>91.11</v>
      </c>
      <c r="J9114" s="573">
        <f t="shared" si="1282"/>
        <v>1.2546127614990896</v>
      </c>
    </row>
    <row r="9115" spans="1:10" x14ac:dyDescent="0.25">
      <c r="A9115">
        <f t="shared" si="1283"/>
        <v>0.91120000331468554</v>
      </c>
      <c r="B9115" s="2">
        <f t="shared" si="1278"/>
        <v>91.120000000009711</v>
      </c>
      <c r="C9115" s="428">
        <f t="shared" si="1284"/>
        <v>91.12</v>
      </c>
      <c r="D9115" s="425">
        <f t="shared" si="1279"/>
        <v>0.91120000331458839</v>
      </c>
      <c r="E9115" s="433">
        <f t="shared" si="1285"/>
        <v>91.12</v>
      </c>
      <c r="F9115" s="430">
        <f t="shared" si="1280"/>
        <v>0.91260352701225511</v>
      </c>
      <c r="G9115" s="439">
        <f t="shared" si="1286"/>
        <v>91.12</v>
      </c>
      <c r="H9115" s="435">
        <f t="shared" si="1281"/>
        <v>0.91260352701225511</v>
      </c>
      <c r="I9115" s="577">
        <f t="shared" si="1286"/>
        <v>91.12</v>
      </c>
      <c r="J9115" s="573">
        <f t="shared" si="1282"/>
        <v>1.2547009618026932</v>
      </c>
    </row>
    <row r="9116" spans="1:10" x14ac:dyDescent="0.25">
      <c r="A9116">
        <f t="shared" si="1283"/>
        <v>0.91130000330985006</v>
      </c>
      <c r="B9116" s="2">
        <f t="shared" si="1278"/>
        <v>91.130000000009716</v>
      </c>
      <c r="C9116" s="428">
        <f t="shared" si="1284"/>
        <v>91.13</v>
      </c>
      <c r="D9116" s="425">
        <f t="shared" si="1279"/>
        <v>0.9113000033097528</v>
      </c>
      <c r="E9116" s="433">
        <f t="shared" si="1285"/>
        <v>91.13</v>
      </c>
      <c r="F9116" s="430">
        <f t="shared" si="1280"/>
        <v>0.9127029456737229</v>
      </c>
      <c r="G9116" s="439">
        <f t="shared" si="1286"/>
        <v>91.13</v>
      </c>
      <c r="H9116" s="435">
        <f t="shared" si="1281"/>
        <v>0.9127029456737229</v>
      </c>
      <c r="I9116" s="577">
        <f t="shared" si="1286"/>
        <v>91.13</v>
      </c>
      <c r="J9116" s="573">
        <f t="shared" si="1282"/>
        <v>1.2547891629169099</v>
      </c>
    </row>
    <row r="9117" spans="1:10" x14ac:dyDescent="0.25">
      <c r="A9117">
        <f t="shared" si="1283"/>
        <v>0.91140000330502191</v>
      </c>
      <c r="B9117" s="2">
        <f t="shared" si="1278"/>
        <v>91.140000000009721</v>
      </c>
      <c r="C9117" s="428">
        <f t="shared" si="1284"/>
        <v>91.14</v>
      </c>
      <c r="D9117" s="425">
        <f t="shared" si="1279"/>
        <v>0.91140000330492466</v>
      </c>
      <c r="E9117" s="433">
        <f t="shared" si="1285"/>
        <v>91.14</v>
      </c>
      <c r="F9117" s="430">
        <f t="shared" si="1280"/>
        <v>0.91280236459813358</v>
      </c>
      <c r="G9117" s="439">
        <f t="shared" si="1286"/>
        <v>91.14</v>
      </c>
      <c r="H9117" s="435">
        <f t="shared" si="1281"/>
        <v>0.91280236459813358</v>
      </c>
      <c r="I9117" s="577">
        <f t="shared" si="1286"/>
        <v>91.14</v>
      </c>
      <c r="J9117" s="573">
        <f t="shared" si="1282"/>
        <v>1.2548773648416571</v>
      </c>
    </row>
    <row r="9118" spans="1:10" x14ac:dyDescent="0.25">
      <c r="A9118">
        <f t="shared" si="1283"/>
        <v>0.91150000330020109</v>
      </c>
      <c r="B9118" s="2">
        <f t="shared" si="1278"/>
        <v>91.150000000009726</v>
      </c>
      <c r="C9118" s="428">
        <f t="shared" si="1284"/>
        <v>91.15</v>
      </c>
      <c r="D9118" s="425">
        <f t="shared" si="1279"/>
        <v>0.91150000330010394</v>
      </c>
      <c r="E9118" s="433">
        <f t="shared" si="1285"/>
        <v>91.15</v>
      </c>
      <c r="F9118" s="430">
        <f t="shared" si="1280"/>
        <v>0.91290178378535902</v>
      </c>
      <c r="G9118" s="439">
        <f t="shared" si="1286"/>
        <v>91.15</v>
      </c>
      <c r="H9118" s="435">
        <f t="shared" si="1281"/>
        <v>0.91290178378535902</v>
      </c>
      <c r="I9118" s="577">
        <f t="shared" si="1286"/>
        <v>91.15</v>
      </c>
      <c r="J9118" s="573">
        <f t="shared" si="1282"/>
        <v>1.2549655675768505</v>
      </c>
    </row>
    <row r="9119" spans="1:10" x14ac:dyDescent="0.25">
      <c r="A9119">
        <f t="shared" si="1283"/>
        <v>0.91160000329538737</v>
      </c>
      <c r="B9119" s="2">
        <f t="shared" si="1278"/>
        <v>91.160000000009731</v>
      </c>
      <c r="C9119" s="428">
        <f t="shared" si="1284"/>
        <v>91.16</v>
      </c>
      <c r="D9119" s="425">
        <f t="shared" si="1279"/>
        <v>0.91160000329529012</v>
      </c>
      <c r="E9119" s="433">
        <f t="shared" si="1285"/>
        <v>91.16</v>
      </c>
      <c r="F9119" s="430">
        <f t="shared" si="1280"/>
        <v>0.91300120323527101</v>
      </c>
      <c r="G9119" s="439">
        <f t="shared" si="1286"/>
        <v>91.16</v>
      </c>
      <c r="H9119" s="435">
        <f t="shared" si="1281"/>
        <v>0.91300120323527101</v>
      </c>
      <c r="I9119" s="577">
        <f t="shared" si="1286"/>
        <v>91.16</v>
      </c>
      <c r="J9119" s="573">
        <f t="shared" si="1282"/>
        <v>1.2550537711224068</v>
      </c>
    </row>
    <row r="9120" spans="1:10" x14ac:dyDescent="0.25">
      <c r="A9120">
        <f t="shared" si="1283"/>
        <v>0.9117000032905811</v>
      </c>
      <c r="B9120" s="2">
        <f t="shared" ref="B9120:B9183" si="1287">B9119+0.01</f>
        <v>91.170000000009736</v>
      </c>
      <c r="C9120" s="428">
        <f t="shared" si="1284"/>
        <v>91.17</v>
      </c>
      <c r="D9120" s="425">
        <f t="shared" si="1279"/>
        <v>0.91170000329048373</v>
      </c>
      <c r="E9120" s="433">
        <f t="shared" si="1285"/>
        <v>91.17</v>
      </c>
      <c r="F9120" s="430">
        <f t="shared" si="1280"/>
        <v>0.91310062294774208</v>
      </c>
      <c r="G9120" s="439">
        <f t="shared" si="1286"/>
        <v>91.17</v>
      </c>
      <c r="H9120" s="435">
        <f t="shared" si="1281"/>
        <v>0.91310062294774208</v>
      </c>
      <c r="I9120" s="577">
        <f t="shared" si="1286"/>
        <v>91.17</v>
      </c>
      <c r="J9120" s="573">
        <f t="shared" si="1282"/>
        <v>1.2551419754782429</v>
      </c>
    </row>
    <row r="9121" spans="1:10" x14ac:dyDescent="0.25">
      <c r="A9121">
        <f t="shared" si="1283"/>
        <v>0.91180000328578203</v>
      </c>
      <c r="B9121" s="2">
        <f t="shared" si="1287"/>
        <v>91.180000000009741</v>
      </c>
      <c r="C9121" s="428">
        <f t="shared" si="1284"/>
        <v>91.18</v>
      </c>
      <c r="D9121" s="425">
        <f t="shared" si="1279"/>
        <v>0.91180000328568467</v>
      </c>
      <c r="E9121" s="433">
        <f t="shared" si="1285"/>
        <v>91.18</v>
      </c>
      <c r="F9121" s="430">
        <f t="shared" si="1280"/>
        <v>0.91320004292264434</v>
      </c>
      <c r="G9121" s="439">
        <f t="shared" si="1286"/>
        <v>91.18</v>
      </c>
      <c r="H9121" s="435">
        <f t="shared" si="1281"/>
        <v>0.91320004292264434</v>
      </c>
      <c r="I9121" s="577">
        <f t="shared" si="1286"/>
        <v>91.18</v>
      </c>
      <c r="J9121" s="573">
        <f t="shared" si="1282"/>
        <v>1.2552301806442752</v>
      </c>
    </row>
    <row r="9122" spans="1:10" x14ac:dyDescent="0.25">
      <c r="A9122">
        <f t="shared" si="1283"/>
        <v>0.91190000328099008</v>
      </c>
      <c r="B9122" s="2">
        <f t="shared" si="1287"/>
        <v>91.190000000009746</v>
      </c>
      <c r="C9122" s="428">
        <f t="shared" si="1284"/>
        <v>91.19</v>
      </c>
      <c r="D9122" s="425">
        <f t="shared" si="1279"/>
        <v>0.91190000328089271</v>
      </c>
      <c r="E9122" s="433">
        <f t="shared" si="1285"/>
        <v>91.19</v>
      </c>
      <c r="F9122" s="430">
        <f t="shared" si="1280"/>
        <v>0.91329946315985</v>
      </c>
      <c r="G9122" s="439">
        <f t="shared" si="1286"/>
        <v>91.19</v>
      </c>
      <c r="H9122" s="435">
        <f t="shared" si="1281"/>
        <v>0.91329946315985</v>
      </c>
      <c r="I9122" s="577">
        <f t="shared" si="1286"/>
        <v>91.19</v>
      </c>
      <c r="J9122" s="573">
        <f t="shared" si="1282"/>
        <v>1.2553183866204196</v>
      </c>
    </row>
    <row r="9123" spans="1:10" x14ac:dyDescent="0.25">
      <c r="A9123">
        <f t="shared" si="1283"/>
        <v>0.91200000327620545</v>
      </c>
      <c r="B9123" s="2">
        <f t="shared" si="1287"/>
        <v>91.200000000009751</v>
      </c>
      <c r="C9123" s="428">
        <f t="shared" si="1284"/>
        <v>91.2</v>
      </c>
      <c r="D9123" s="425">
        <f t="shared" si="1279"/>
        <v>0.91200000327610786</v>
      </c>
      <c r="E9123" s="433">
        <f t="shared" si="1285"/>
        <v>91.2</v>
      </c>
      <c r="F9123" s="430">
        <f t="shared" si="1280"/>
        <v>0.91339888365923139</v>
      </c>
      <c r="G9123" s="439">
        <f t="shared" si="1286"/>
        <v>91.2</v>
      </c>
      <c r="H9123" s="435">
        <f t="shared" si="1281"/>
        <v>0.91339888365923139</v>
      </c>
      <c r="I9123" s="577">
        <f t="shared" si="1286"/>
        <v>91.2</v>
      </c>
      <c r="J9123" s="573">
        <f t="shared" si="1282"/>
        <v>1.2554065934065934</v>
      </c>
    </row>
    <row r="9124" spans="1:10" x14ac:dyDescent="0.25">
      <c r="A9124">
        <f t="shared" si="1283"/>
        <v>0.91210000327142804</v>
      </c>
      <c r="B9124" s="2">
        <f t="shared" si="1287"/>
        <v>91.210000000009757</v>
      </c>
      <c r="C9124" s="428">
        <f t="shared" si="1284"/>
        <v>91.21</v>
      </c>
      <c r="D9124" s="425">
        <f t="shared" si="1279"/>
        <v>0.91210000327133034</v>
      </c>
      <c r="E9124" s="433">
        <f t="shared" si="1285"/>
        <v>91.21</v>
      </c>
      <c r="F9124" s="430">
        <f t="shared" si="1280"/>
        <v>0.91349830442066093</v>
      </c>
      <c r="G9124" s="439">
        <f t="shared" si="1286"/>
        <v>91.21</v>
      </c>
      <c r="H9124" s="435">
        <f t="shared" si="1281"/>
        <v>0.91349830442066093</v>
      </c>
      <c r="I9124" s="577">
        <f t="shared" si="1286"/>
        <v>91.21</v>
      </c>
      <c r="J9124" s="573">
        <f t="shared" si="1282"/>
        <v>1.2554948010027127</v>
      </c>
    </row>
    <row r="9125" spans="1:10" x14ac:dyDescent="0.25">
      <c r="A9125">
        <f t="shared" si="1283"/>
        <v>0.91220000326665773</v>
      </c>
      <c r="B9125" s="2">
        <f t="shared" si="1287"/>
        <v>91.220000000009762</v>
      </c>
      <c r="C9125" s="428">
        <f t="shared" si="1284"/>
        <v>91.22</v>
      </c>
      <c r="D9125" s="425">
        <f t="shared" si="1279"/>
        <v>0.91220000326656003</v>
      </c>
      <c r="E9125" s="433">
        <f t="shared" si="1285"/>
        <v>91.22</v>
      </c>
      <c r="F9125" s="430">
        <f t="shared" si="1280"/>
        <v>0.9135977254440113</v>
      </c>
      <c r="G9125" s="439">
        <f t="shared" si="1286"/>
        <v>91.22</v>
      </c>
      <c r="H9125" s="435">
        <f t="shared" si="1281"/>
        <v>0.9135977254440113</v>
      </c>
      <c r="I9125" s="577">
        <f t="shared" si="1286"/>
        <v>91.22</v>
      </c>
      <c r="J9125" s="573">
        <f t="shared" si="1282"/>
        <v>1.2555830094086944</v>
      </c>
    </row>
    <row r="9126" spans="1:10" x14ac:dyDescent="0.25">
      <c r="A9126">
        <f t="shared" si="1283"/>
        <v>0.91230000326189475</v>
      </c>
      <c r="B9126" s="2">
        <f t="shared" si="1287"/>
        <v>91.230000000009767</v>
      </c>
      <c r="C9126" s="428">
        <f t="shared" si="1284"/>
        <v>91.23</v>
      </c>
      <c r="D9126" s="425">
        <f t="shared" si="1279"/>
        <v>0.91230000326179705</v>
      </c>
      <c r="E9126" s="433">
        <f t="shared" si="1285"/>
        <v>91.23</v>
      </c>
      <c r="F9126" s="430">
        <f t="shared" si="1280"/>
        <v>0.91369714672915481</v>
      </c>
      <c r="G9126" s="439">
        <f t="shared" si="1286"/>
        <v>91.23</v>
      </c>
      <c r="H9126" s="435">
        <f t="shared" si="1281"/>
        <v>0.91369714672915481</v>
      </c>
      <c r="I9126" s="577">
        <f t="shared" si="1286"/>
        <v>91.23</v>
      </c>
      <c r="J9126" s="573">
        <f t="shared" si="1282"/>
        <v>1.255671218624455</v>
      </c>
    </row>
    <row r="9127" spans="1:10" x14ac:dyDescent="0.25">
      <c r="A9127">
        <f t="shared" si="1283"/>
        <v>0.91240000325713877</v>
      </c>
      <c r="B9127" s="2">
        <f t="shared" si="1287"/>
        <v>91.240000000009772</v>
      </c>
      <c r="C9127" s="428">
        <f t="shared" si="1284"/>
        <v>91.24</v>
      </c>
      <c r="D9127" s="425">
        <f t="shared" si="1279"/>
        <v>0.91240000325704096</v>
      </c>
      <c r="E9127" s="433">
        <f t="shared" si="1285"/>
        <v>91.24</v>
      </c>
      <c r="F9127" s="430">
        <f t="shared" si="1280"/>
        <v>0.91379656827596423</v>
      </c>
      <c r="G9127" s="439">
        <f t="shared" si="1286"/>
        <v>91.24</v>
      </c>
      <c r="H9127" s="435">
        <f t="shared" si="1281"/>
        <v>0.91379656827596423</v>
      </c>
      <c r="I9127" s="577">
        <f t="shared" si="1286"/>
        <v>91.24</v>
      </c>
      <c r="J9127" s="573">
        <f t="shared" si="1282"/>
        <v>1.2557594286499107</v>
      </c>
    </row>
    <row r="9128" spans="1:10" x14ac:dyDescent="0.25">
      <c r="A9128">
        <f t="shared" si="1283"/>
        <v>0.91250000325239</v>
      </c>
      <c r="B9128" s="2">
        <f t="shared" si="1287"/>
        <v>91.250000000009777</v>
      </c>
      <c r="C9128" s="428">
        <f t="shared" si="1284"/>
        <v>91.25</v>
      </c>
      <c r="D9128" s="425">
        <f t="shared" si="1279"/>
        <v>0.91250000325229219</v>
      </c>
      <c r="E9128" s="433">
        <f t="shared" si="1285"/>
        <v>91.25</v>
      </c>
      <c r="F9128" s="430">
        <f t="shared" si="1280"/>
        <v>0.9138959900843121</v>
      </c>
      <c r="G9128" s="439">
        <f t="shared" si="1286"/>
        <v>91.25</v>
      </c>
      <c r="H9128" s="435">
        <f t="shared" si="1281"/>
        <v>0.9138959900843121</v>
      </c>
      <c r="I9128" s="577">
        <f t="shared" si="1286"/>
        <v>91.25</v>
      </c>
      <c r="J9128" s="573">
        <f t="shared" si="1282"/>
        <v>1.2558476394849785</v>
      </c>
    </row>
    <row r="9129" spans="1:10" x14ac:dyDescent="0.25">
      <c r="A9129">
        <f t="shared" si="1283"/>
        <v>0.91260000324764845</v>
      </c>
      <c r="B9129" s="2">
        <f t="shared" si="1287"/>
        <v>91.260000000009782</v>
      </c>
      <c r="C9129" s="428">
        <f t="shared" si="1284"/>
        <v>91.26</v>
      </c>
      <c r="D9129" s="425">
        <f t="shared" si="1279"/>
        <v>0.91260000324755064</v>
      </c>
      <c r="E9129" s="433">
        <f t="shared" si="1285"/>
        <v>91.26</v>
      </c>
      <c r="F9129" s="430">
        <f t="shared" si="1280"/>
        <v>0.91399541215407132</v>
      </c>
      <c r="G9129" s="439">
        <f t="shared" si="1286"/>
        <v>91.26</v>
      </c>
      <c r="H9129" s="435">
        <f t="shared" si="1281"/>
        <v>0.91399541215407132</v>
      </c>
      <c r="I9129" s="577">
        <f t="shared" si="1286"/>
        <v>91.26</v>
      </c>
      <c r="J9129" s="573">
        <f t="shared" si="1282"/>
        <v>1.2559358511295751</v>
      </c>
    </row>
    <row r="9130" spans="1:10" x14ac:dyDescent="0.25">
      <c r="A9130">
        <f t="shared" si="1283"/>
        <v>0.912700003242914</v>
      </c>
      <c r="B9130" s="2">
        <f t="shared" si="1287"/>
        <v>91.270000000009787</v>
      </c>
      <c r="C9130" s="428">
        <f t="shared" si="1284"/>
        <v>91.27</v>
      </c>
      <c r="D9130" s="425">
        <f t="shared" si="1279"/>
        <v>0.91270000324281608</v>
      </c>
      <c r="E9130" s="433">
        <f t="shared" si="1285"/>
        <v>91.27</v>
      </c>
      <c r="F9130" s="430">
        <f t="shared" si="1280"/>
        <v>0.91409483448511442</v>
      </c>
      <c r="G9130" s="439">
        <f t="shared" si="1286"/>
        <v>91.27</v>
      </c>
      <c r="H9130" s="435">
        <f t="shared" si="1281"/>
        <v>0.91409483448511442</v>
      </c>
      <c r="I9130" s="577">
        <f t="shared" si="1286"/>
        <v>91.27</v>
      </c>
      <c r="J9130" s="573">
        <f t="shared" si="1282"/>
        <v>1.2560240635836164</v>
      </c>
    </row>
    <row r="9131" spans="1:10" x14ac:dyDescent="0.25">
      <c r="A9131">
        <f t="shared" si="1283"/>
        <v>0.91280000323818666</v>
      </c>
      <c r="B9131" s="2">
        <f t="shared" si="1287"/>
        <v>91.280000000009792</v>
      </c>
      <c r="C9131" s="428">
        <f t="shared" si="1284"/>
        <v>91.28</v>
      </c>
      <c r="D9131" s="425">
        <f t="shared" si="1279"/>
        <v>0.91280000323808874</v>
      </c>
      <c r="E9131" s="433">
        <f t="shared" si="1285"/>
        <v>91.28</v>
      </c>
      <c r="F9131" s="430">
        <f t="shared" si="1280"/>
        <v>0.91419425707731472</v>
      </c>
      <c r="G9131" s="439">
        <f t="shared" si="1286"/>
        <v>91.28</v>
      </c>
      <c r="H9131" s="435">
        <f t="shared" si="1281"/>
        <v>0.91419425707731472</v>
      </c>
      <c r="I9131" s="577">
        <f t="shared" si="1286"/>
        <v>91.28</v>
      </c>
      <c r="J9131" s="573">
        <f t="shared" si="1282"/>
        <v>1.2561122768470201</v>
      </c>
    </row>
    <row r="9132" spans="1:10" x14ac:dyDescent="0.25">
      <c r="A9132">
        <f t="shared" si="1283"/>
        <v>0.91290000323346643</v>
      </c>
      <c r="B9132" s="2">
        <f t="shared" si="1287"/>
        <v>91.290000000009798</v>
      </c>
      <c r="C9132" s="428">
        <f t="shared" si="1284"/>
        <v>91.29</v>
      </c>
      <c r="D9132" s="425">
        <f t="shared" si="1279"/>
        <v>0.91290000323336851</v>
      </c>
      <c r="E9132" s="433">
        <f t="shared" si="1285"/>
        <v>91.29</v>
      </c>
      <c r="F9132" s="430">
        <f t="shared" si="1280"/>
        <v>0.91429367993054467</v>
      </c>
      <c r="G9132" s="439">
        <f t="shared" si="1286"/>
        <v>91.29</v>
      </c>
      <c r="H9132" s="435">
        <f t="shared" si="1281"/>
        <v>0.91429367993054467</v>
      </c>
      <c r="I9132" s="577">
        <f t="shared" si="1286"/>
        <v>91.29</v>
      </c>
      <c r="J9132" s="573">
        <f t="shared" si="1282"/>
        <v>1.256200490919702</v>
      </c>
    </row>
    <row r="9133" spans="1:10" x14ac:dyDescent="0.25">
      <c r="A9133">
        <f t="shared" si="1283"/>
        <v>0.9130000032287533</v>
      </c>
      <c r="B9133" s="2">
        <f t="shared" si="1287"/>
        <v>91.300000000009803</v>
      </c>
      <c r="C9133" s="428">
        <f t="shared" si="1284"/>
        <v>91.3</v>
      </c>
      <c r="D9133" s="425">
        <f t="shared" si="1279"/>
        <v>0.91300000322865527</v>
      </c>
      <c r="E9133" s="433">
        <f t="shared" si="1285"/>
        <v>91.3</v>
      </c>
      <c r="F9133" s="430">
        <f t="shared" si="1280"/>
        <v>0.91439310304467747</v>
      </c>
      <c r="G9133" s="439">
        <f t="shared" si="1286"/>
        <v>91.3</v>
      </c>
      <c r="H9133" s="435">
        <f t="shared" si="1281"/>
        <v>0.91439310304467747</v>
      </c>
      <c r="I9133" s="577">
        <f t="shared" si="1286"/>
        <v>91.3</v>
      </c>
      <c r="J9133" s="573">
        <f t="shared" si="1282"/>
        <v>1.2562887058015793</v>
      </c>
    </row>
    <row r="9134" spans="1:10" x14ac:dyDescent="0.25">
      <c r="A9134">
        <f t="shared" si="1283"/>
        <v>0.91310000322404727</v>
      </c>
      <c r="B9134" s="2">
        <f t="shared" si="1287"/>
        <v>91.310000000009808</v>
      </c>
      <c r="C9134" s="428">
        <f t="shared" si="1284"/>
        <v>91.31</v>
      </c>
      <c r="D9134" s="425">
        <f t="shared" si="1279"/>
        <v>0.91310000322394935</v>
      </c>
      <c r="E9134" s="433">
        <f t="shared" si="1285"/>
        <v>91.31</v>
      </c>
      <c r="F9134" s="430">
        <f t="shared" si="1280"/>
        <v>0.91449252641958656</v>
      </c>
      <c r="G9134" s="439">
        <f t="shared" si="1286"/>
        <v>91.31</v>
      </c>
      <c r="H9134" s="435">
        <f t="shared" si="1281"/>
        <v>0.91449252641958656</v>
      </c>
      <c r="I9134" s="577">
        <f t="shared" si="1286"/>
        <v>91.31</v>
      </c>
      <c r="J9134" s="573">
        <f t="shared" si="1282"/>
        <v>1.2563769214925682</v>
      </c>
    </row>
    <row r="9135" spans="1:10" x14ac:dyDescent="0.25">
      <c r="A9135">
        <f t="shared" si="1283"/>
        <v>0.91320000321934836</v>
      </c>
      <c r="B9135" s="2">
        <f t="shared" si="1287"/>
        <v>91.320000000009813</v>
      </c>
      <c r="C9135" s="428">
        <f t="shared" si="1284"/>
        <v>91.32</v>
      </c>
      <c r="D9135" s="425">
        <f t="shared" si="1279"/>
        <v>0.9132000032192501</v>
      </c>
      <c r="E9135" s="433">
        <f t="shared" si="1285"/>
        <v>91.32</v>
      </c>
      <c r="F9135" s="430">
        <f t="shared" si="1280"/>
        <v>0.91459195005514438</v>
      </c>
      <c r="G9135" s="439">
        <f t="shared" si="1286"/>
        <v>91.32</v>
      </c>
      <c r="H9135" s="435">
        <f t="shared" si="1281"/>
        <v>0.91459195005514438</v>
      </c>
      <c r="I9135" s="577">
        <f t="shared" si="1286"/>
        <v>91.32</v>
      </c>
      <c r="J9135" s="573">
        <f t="shared" si="1282"/>
        <v>1.2564651379925855</v>
      </c>
    </row>
    <row r="9136" spans="1:10" x14ac:dyDescent="0.25">
      <c r="A9136">
        <f t="shared" si="1283"/>
        <v>0.91330000321465665</v>
      </c>
      <c r="B9136" s="2">
        <f t="shared" si="1287"/>
        <v>91.330000000009818</v>
      </c>
      <c r="C9136" s="428">
        <f t="shared" si="1284"/>
        <v>91.33</v>
      </c>
      <c r="D9136" s="425">
        <f t="shared" si="1279"/>
        <v>0.91330000321455829</v>
      </c>
      <c r="E9136" s="433">
        <f t="shared" si="1285"/>
        <v>91.33</v>
      </c>
      <c r="F9136" s="430">
        <f t="shared" si="1280"/>
        <v>0.91469137395122468</v>
      </c>
      <c r="G9136" s="439">
        <f t="shared" si="1286"/>
        <v>91.33</v>
      </c>
      <c r="H9136" s="435">
        <f t="shared" si="1281"/>
        <v>0.91469137395122468</v>
      </c>
      <c r="I9136" s="577">
        <f t="shared" si="1286"/>
        <v>91.33</v>
      </c>
      <c r="J9136" s="573">
        <f t="shared" si="1282"/>
        <v>1.256553355301548</v>
      </c>
    </row>
    <row r="9137" spans="1:10" x14ac:dyDescent="0.25">
      <c r="A9137">
        <f t="shared" si="1283"/>
        <v>0.91340000320997183</v>
      </c>
      <c r="B9137" s="2">
        <f t="shared" si="1287"/>
        <v>91.340000000009823</v>
      </c>
      <c r="C9137" s="428">
        <f t="shared" si="1284"/>
        <v>91.34</v>
      </c>
      <c r="D9137" s="425">
        <f t="shared" si="1279"/>
        <v>0.91340000320987358</v>
      </c>
      <c r="E9137" s="433">
        <f t="shared" si="1285"/>
        <v>91.34</v>
      </c>
      <c r="F9137" s="430">
        <f t="shared" si="1280"/>
        <v>0.91479079810770059</v>
      </c>
      <c r="G9137" s="439">
        <f t="shared" si="1286"/>
        <v>91.34</v>
      </c>
      <c r="H9137" s="435">
        <f t="shared" si="1281"/>
        <v>0.91479079810770059</v>
      </c>
      <c r="I9137" s="577">
        <f t="shared" si="1286"/>
        <v>91.34</v>
      </c>
      <c r="J9137" s="573">
        <f t="shared" si="1282"/>
        <v>1.2566415734193728</v>
      </c>
    </row>
    <row r="9138" spans="1:10" x14ac:dyDescent="0.25">
      <c r="A9138">
        <f t="shared" si="1283"/>
        <v>0.91350000320529412</v>
      </c>
      <c r="B9138" s="2">
        <f t="shared" si="1287"/>
        <v>91.350000000009828</v>
      </c>
      <c r="C9138" s="428">
        <f t="shared" si="1284"/>
        <v>91.35</v>
      </c>
      <c r="D9138" s="425">
        <f t="shared" si="1279"/>
        <v>0.91350000320519564</v>
      </c>
      <c r="E9138" s="433">
        <f t="shared" si="1285"/>
        <v>91.35</v>
      </c>
      <c r="F9138" s="430">
        <f t="shared" si="1280"/>
        <v>0.91489022252444518</v>
      </c>
      <c r="G9138" s="439">
        <f t="shared" si="1286"/>
        <v>91.35</v>
      </c>
      <c r="H9138" s="435">
        <f t="shared" si="1281"/>
        <v>0.91489022252444518</v>
      </c>
      <c r="I9138" s="577">
        <f t="shared" si="1286"/>
        <v>91.35</v>
      </c>
      <c r="J9138" s="573">
        <f t="shared" si="1282"/>
        <v>1.2567297923459755</v>
      </c>
    </row>
    <row r="9139" spans="1:10" x14ac:dyDescent="0.25">
      <c r="A9139">
        <f t="shared" si="1283"/>
        <v>0.91360000320062329</v>
      </c>
      <c r="B9139" s="2">
        <f t="shared" si="1287"/>
        <v>91.360000000009833</v>
      </c>
      <c r="C9139" s="428">
        <f t="shared" si="1284"/>
        <v>91.36</v>
      </c>
      <c r="D9139" s="425">
        <f t="shared" si="1279"/>
        <v>0.91360000320052492</v>
      </c>
      <c r="E9139" s="433">
        <f t="shared" si="1285"/>
        <v>91.36</v>
      </c>
      <c r="F9139" s="430">
        <f t="shared" si="1280"/>
        <v>0.91498964720133225</v>
      </c>
      <c r="G9139" s="439">
        <f t="shared" si="1286"/>
        <v>91.36</v>
      </c>
      <c r="H9139" s="435">
        <f t="shared" si="1281"/>
        <v>0.91498964720133225</v>
      </c>
      <c r="I9139" s="577">
        <f t="shared" si="1286"/>
        <v>91.36</v>
      </c>
      <c r="J9139" s="573">
        <f t="shared" si="1282"/>
        <v>1.256818012081274</v>
      </c>
    </row>
    <row r="9140" spans="1:10" x14ac:dyDescent="0.25">
      <c r="A9140">
        <f t="shared" si="1283"/>
        <v>0.91370000319595956</v>
      </c>
      <c r="B9140" s="2">
        <f t="shared" si="1287"/>
        <v>91.370000000009838</v>
      </c>
      <c r="C9140" s="428">
        <f t="shared" si="1284"/>
        <v>91.37</v>
      </c>
      <c r="D9140" s="425">
        <f t="shared" si="1279"/>
        <v>0.91370000319586131</v>
      </c>
      <c r="E9140" s="433">
        <f t="shared" si="1285"/>
        <v>91.37</v>
      </c>
      <c r="F9140" s="430">
        <f t="shared" si="1280"/>
        <v>0.91508907213823498</v>
      </c>
      <c r="G9140" s="439">
        <f t="shared" si="1286"/>
        <v>91.37</v>
      </c>
      <c r="H9140" s="435">
        <f t="shared" si="1281"/>
        <v>0.91508907213823498</v>
      </c>
      <c r="I9140" s="577">
        <f t="shared" si="1286"/>
        <v>91.37</v>
      </c>
      <c r="J9140" s="573">
        <f t="shared" si="1282"/>
        <v>1.2569062326251845</v>
      </c>
    </row>
    <row r="9141" spans="1:10" x14ac:dyDescent="0.25">
      <c r="A9141">
        <f t="shared" si="1283"/>
        <v>0.91380000319130306</v>
      </c>
      <c r="B9141" s="2">
        <f t="shared" si="1287"/>
        <v>91.380000000009844</v>
      </c>
      <c r="C9141" s="428">
        <f t="shared" si="1284"/>
        <v>91.38</v>
      </c>
      <c r="D9141" s="425">
        <f t="shared" si="1279"/>
        <v>0.91380000319120458</v>
      </c>
      <c r="E9141" s="433">
        <f t="shared" si="1285"/>
        <v>91.38</v>
      </c>
      <c r="F9141" s="430">
        <f t="shared" si="1280"/>
        <v>0.91518849733502705</v>
      </c>
      <c r="G9141" s="439">
        <f t="shared" si="1286"/>
        <v>91.38</v>
      </c>
      <c r="H9141" s="435">
        <f t="shared" si="1281"/>
        <v>0.91518849733502705</v>
      </c>
      <c r="I9141" s="577">
        <f t="shared" si="1286"/>
        <v>91.38</v>
      </c>
      <c r="J9141" s="573">
        <f t="shared" si="1282"/>
        <v>1.2569944539776237</v>
      </c>
    </row>
    <row r="9142" spans="1:10" x14ac:dyDescent="0.25">
      <c r="A9142">
        <f t="shared" si="1283"/>
        <v>0.91390000318665343</v>
      </c>
      <c r="B9142" s="2">
        <f t="shared" si="1287"/>
        <v>91.390000000009849</v>
      </c>
      <c r="C9142" s="428">
        <f t="shared" si="1284"/>
        <v>91.39</v>
      </c>
      <c r="D9142" s="425">
        <f t="shared" si="1279"/>
        <v>0.91390000318655495</v>
      </c>
      <c r="E9142" s="433">
        <f t="shared" si="1285"/>
        <v>91.39</v>
      </c>
      <c r="F9142" s="430">
        <f t="shared" si="1280"/>
        <v>0.915287922791582</v>
      </c>
      <c r="G9142" s="439">
        <f t="shared" si="1286"/>
        <v>91.39</v>
      </c>
      <c r="H9142" s="435">
        <f t="shared" si="1281"/>
        <v>0.915287922791582</v>
      </c>
      <c r="I9142" s="577">
        <f t="shared" si="1286"/>
        <v>91.39</v>
      </c>
      <c r="J9142" s="573">
        <f t="shared" si="1282"/>
        <v>1.2570826761385085</v>
      </c>
    </row>
    <row r="9143" spans="1:10" x14ac:dyDescent="0.25">
      <c r="A9143">
        <f t="shared" si="1283"/>
        <v>0.9140000031820108</v>
      </c>
      <c r="B9143" s="2">
        <f t="shared" si="1287"/>
        <v>91.400000000009854</v>
      </c>
      <c r="C9143" s="428">
        <f t="shared" si="1284"/>
        <v>91.4</v>
      </c>
      <c r="D9143" s="425">
        <f t="shared" si="1279"/>
        <v>0.91400000318191232</v>
      </c>
      <c r="E9143" s="433">
        <f t="shared" si="1285"/>
        <v>91.4</v>
      </c>
      <c r="F9143" s="430">
        <f t="shared" si="1280"/>
        <v>0.91538734850777359</v>
      </c>
      <c r="G9143" s="439">
        <f t="shared" si="1286"/>
        <v>91.4</v>
      </c>
      <c r="H9143" s="435">
        <f t="shared" si="1281"/>
        <v>0.91538734850777359</v>
      </c>
      <c r="I9143" s="577">
        <f t="shared" si="1286"/>
        <v>91.4</v>
      </c>
      <c r="J9143" s="573">
        <f t="shared" si="1282"/>
        <v>1.2571708991077557</v>
      </c>
    </row>
    <row r="9144" spans="1:10" x14ac:dyDescent="0.25">
      <c r="A9144">
        <f t="shared" si="1283"/>
        <v>0.91410000317737516</v>
      </c>
      <c r="B9144" s="2">
        <f t="shared" si="1287"/>
        <v>91.410000000009859</v>
      </c>
      <c r="C9144" s="428">
        <f t="shared" si="1284"/>
        <v>91.41</v>
      </c>
      <c r="D9144" s="425">
        <f t="shared" si="1279"/>
        <v>0.91410000317727635</v>
      </c>
      <c r="E9144" s="433">
        <f t="shared" si="1285"/>
        <v>91.41</v>
      </c>
      <c r="F9144" s="430">
        <f t="shared" si="1280"/>
        <v>0.91548677448347504</v>
      </c>
      <c r="G9144" s="439">
        <f t="shared" si="1286"/>
        <v>91.41</v>
      </c>
      <c r="H9144" s="435">
        <f t="shared" si="1281"/>
        <v>0.91548677448347504</v>
      </c>
      <c r="I9144" s="577">
        <f t="shared" si="1286"/>
        <v>91.41</v>
      </c>
      <c r="J9144" s="573">
        <f t="shared" si="1282"/>
        <v>1.2572591228852819</v>
      </c>
    </row>
    <row r="9145" spans="1:10" x14ac:dyDescent="0.25">
      <c r="A9145">
        <f t="shared" si="1283"/>
        <v>0.9142000031727463</v>
      </c>
      <c r="B9145" s="2">
        <f t="shared" si="1287"/>
        <v>91.420000000009864</v>
      </c>
      <c r="C9145" s="428">
        <f t="shared" si="1284"/>
        <v>91.42</v>
      </c>
      <c r="D9145" s="425">
        <f t="shared" si="1279"/>
        <v>0.91420000317264771</v>
      </c>
      <c r="E9145" s="433">
        <f t="shared" si="1285"/>
        <v>91.42</v>
      </c>
      <c r="F9145" s="430">
        <f t="shared" si="1280"/>
        <v>0.91558620071856101</v>
      </c>
      <c r="G9145" s="439">
        <f t="shared" si="1286"/>
        <v>91.42</v>
      </c>
      <c r="H9145" s="435">
        <f t="shared" si="1281"/>
        <v>0.91558620071856101</v>
      </c>
      <c r="I9145" s="577">
        <f t="shared" si="1286"/>
        <v>91.42</v>
      </c>
      <c r="J9145" s="573">
        <f t="shared" si="1282"/>
        <v>1.257347347471004</v>
      </c>
    </row>
    <row r="9146" spans="1:10" x14ac:dyDescent="0.25">
      <c r="A9146">
        <f t="shared" si="1283"/>
        <v>0.91430000316812465</v>
      </c>
      <c r="B9146" s="2">
        <f t="shared" si="1287"/>
        <v>91.430000000009869</v>
      </c>
      <c r="C9146" s="428">
        <f t="shared" si="1284"/>
        <v>91.43</v>
      </c>
      <c r="D9146" s="425">
        <f t="shared" si="1279"/>
        <v>0.91430000316802607</v>
      </c>
      <c r="E9146" s="433">
        <f t="shared" si="1285"/>
        <v>91.43</v>
      </c>
      <c r="F9146" s="430">
        <f t="shared" si="1280"/>
        <v>0.91568562721290481</v>
      </c>
      <c r="G9146" s="439">
        <f t="shared" si="1286"/>
        <v>91.43</v>
      </c>
      <c r="H9146" s="435">
        <f t="shared" si="1281"/>
        <v>0.91568562721290481</v>
      </c>
      <c r="I9146" s="577">
        <f t="shared" si="1286"/>
        <v>91.43</v>
      </c>
      <c r="J9146" s="573">
        <f t="shared" si="1282"/>
        <v>1.2574355728648388</v>
      </c>
    </row>
    <row r="9147" spans="1:10" x14ac:dyDescent="0.25">
      <c r="A9147">
        <f t="shared" si="1283"/>
        <v>0.91440000316351</v>
      </c>
      <c r="B9147" s="2">
        <f t="shared" si="1287"/>
        <v>91.440000000009874</v>
      </c>
      <c r="C9147" s="428">
        <f t="shared" si="1284"/>
        <v>91.44</v>
      </c>
      <c r="D9147" s="425">
        <f t="shared" si="1279"/>
        <v>0.91440000316341119</v>
      </c>
      <c r="E9147" s="433">
        <f t="shared" si="1285"/>
        <v>91.44</v>
      </c>
      <c r="F9147" s="430">
        <f t="shared" si="1280"/>
        <v>0.9157850539663801</v>
      </c>
      <c r="G9147" s="439">
        <f t="shared" si="1286"/>
        <v>91.44</v>
      </c>
      <c r="H9147" s="435">
        <f t="shared" si="1281"/>
        <v>0.9157850539663801</v>
      </c>
      <c r="I9147" s="577">
        <f t="shared" si="1286"/>
        <v>91.44</v>
      </c>
      <c r="J9147" s="573">
        <f t="shared" si="1282"/>
        <v>1.257523799066703</v>
      </c>
    </row>
    <row r="9148" spans="1:10" x14ac:dyDescent="0.25">
      <c r="A9148">
        <f t="shared" si="1283"/>
        <v>0.91450000315890212</v>
      </c>
      <c r="B9148" s="2">
        <f t="shared" si="1287"/>
        <v>91.450000000009879</v>
      </c>
      <c r="C9148" s="428">
        <f t="shared" si="1284"/>
        <v>91.45</v>
      </c>
      <c r="D9148" s="425">
        <f t="shared" si="1279"/>
        <v>0.91450000315880342</v>
      </c>
      <c r="E9148" s="433">
        <f t="shared" si="1285"/>
        <v>91.45</v>
      </c>
      <c r="F9148" s="430">
        <f t="shared" si="1280"/>
        <v>0.91588448097886155</v>
      </c>
      <c r="G9148" s="439">
        <f t="shared" si="1286"/>
        <v>91.45</v>
      </c>
      <c r="H9148" s="435">
        <f t="shared" si="1281"/>
        <v>0.91588448097886155</v>
      </c>
      <c r="I9148" s="577">
        <f t="shared" si="1286"/>
        <v>91.45</v>
      </c>
      <c r="J9148" s="573">
        <f t="shared" si="1282"/>
        <v>1.2576120260765142</v>
      </c>
    </row>
    <row r="9149" spans="1:10" x14ac:dyDescent="0.25">
      <c r="A9149">
        <f t="shared" si="1283"/>
        <v>0.91460000315430134</v>
      </c>
      <c r="B9149" s="2">
        <f t="shared" si="1287"/>
        <v>91.460000000009885</v>
      </c>
      <c r="C9149" s="428">
        <f t="shared" si="1284"/>
        <v>91.46</v>
      </c>
      <c r="D9149" s="425">
        <f t="shared" si="1279"/>
        <v>0.91460000315420231</v>
      </c>
      <c r="E9149" s="433">
        <f t="shared" si="1285"/>
        <v>91.46</v>
      </c>
      <c r="F9149" s="430">
        <f t="shared" si="1280"/>
        <v>0.91598390825022258</v>
      </c>
      <c r="G9149" s="439">
        <f t="shared" si="1286"/>
        <v>91.46</v>
      </c>
      <c r="H9149" s="435">
        <f t="shared" si="1281"/>
        <v>0.91598390825022258</v>
      </c>
      <c r="I9149" s="577">
        <f t="shared" si="1286"/>
        <v>91.46</v>
      </c>
      <c r="J9149" s="573">
        <f t="shared" si="1282"/>
        <v>1.2577002538941877</v>
      </c>
    </row>
    <row r="9150" spans="1:10" x14ac:dyDescent="0.25">
      <c r="A9150">
        <f t="shared" si="1283"/>
        <v>0.91470000314970734</v>
      </c>
      <c r="B9150" s="2">
        <f t="shared" si="1287"/>
        <v>91.47000000000989</v>
      </c>
      <c r="C9150" s="428">
        <f t="shared" si="1284"/>
        <v>91.47</v>
      </c>
      <c r="D9150" s="425">
        <f t="shared" si="1279"/>
        <v>0.91470000314960831</v>
      </c>
      <c r="E9150" s="433">
        <f t="shared" si="1285"/>
        <v>91.47</v>
      </c>
      <c r="F9150" s="430">
        <f t="shared" si="1280"/>
        <v>0.91608333578033774</v>
      </c>
      <c r="G9150" s="439">
        <f t="shared" si="1286"/>
        <v>91.47</v>
      </c>
      <c r="H9150" s="435">
        <f t="shared" si="1281"/>
        <v>0.91608333578033774</v>
      </c>
      <c r="I9150" s="577">
        <f t="shared" si="1286"/>
        <v>91.47</v>
      </c>
      <c r="J9150" s="573">
        <f t="shared" si="1282"/>
        <v>1.2577884825196417</v>
      </c>
    </row>
    <row r="9151" spans="1:10" x14ac:dyDescent="0.25">
      <c r="A9151">
        <f t="shared" si="1283"/>
        <v>0.91480000314512022</v>
      </c>
      <c r="B9151" s="2">
        <f t="shared" si="1287"/>
        <v>91.480000000009895</v>
      </c>
      <c r="C9151" s="428">
        <f t="shared" si="1284"/>
        <v>91.48</v>
      </c>
      <c r="D9151" s="425">
        <f t="shared" si="1279"/>
        <v>0.91480000314502141</v>
      </c>
      <c r="E9151" s="433">
        <f t="shared" si="1285"/>
        <v>91.48</v>
      </c>
      <c r="F9151" s="430">
        <f t="shared" si="1280"/>
        <v>0.91618276356908102</v>
      </c>
      <c r="G9151" s="439">
        <f t="shared" si="1286"/>
        <v>91.48</v>
      </c>
      <c r="H9151" s="435">
        <f t="shared" si="1281"/>
        <v>0.91618276356908102</v>
      </c>
      <c r="I9151" s="577">
        <f t="shared" si="1286"/>
        <v>91.48</v>
      </c>
      <c r="J9151" s="573">
        <f t="shared" si="1282"/>
        <v>1.2578767119527927</v>
      </c>
    </row>
    <row r="9152" spans="1:10" x14ac:dyDescent="0.25">
      <c r="A9152">
        <f t="shared" si="1283"/>
        <v>0.9149000031405401</v>
      </c>
      <c r="B9152" s="2">
        <f t="shared" si="1287"/>
        <v>91.4900000000099</v>
      </c>
      <c r="C9152" s="428">
        <f t="shared" si="1284"/>
        <v>91.49</v>
      </c>
      <c r="D9152" s="425">
        <f t="shared" si="1279"/>
        <v>0.91490000314044106</v>
      </c>
      <c r="E9152" s="433">
        <f t="shared" si="1285"/>
        <v>91.49</v>
      </c>
      <c r="F9152" s="430">
        <f t="shared" si="1280"/>
        <v>0.91628219161632674</v>
      </c>
      <c r="G9152" s="439">
        <f t="shared" si="1286"/>
        <v>91.49</v>
      </c>
      <c r="H9152" s="435">
        <f t="shared" si="1281"/>
        <v>0.91628219161632674</v>
      </c>
      <c r="I9152" s="577">
        <f t="shared" si="1286"/>
        <v>91.49</v>
      </c>
      <c r="J9152" s="573">
        <f t="shared" si="1282"/>
        <v>1.2579649421935575</v>
      </c>
    </row>
    <row r="9153" spans="1:10" x14ac:dyDescent="0.25">
      <c r="A9153">
        <f t="shared" si="1283"/>
        <v>0.91500000313596686</v>
      </c>
      <c r="B9153" s="2">
        <f t="shared" si="1287"/>
        <v>91.500000000009905</v>
      </c>
      <c r="C9153" s="428">
        <f t="shared" si="1284"/>
        <v>91.5</v>
      </c>
      <c r="D9153" s="425">
        <f t="shared" si="1279"/>
        <v>0.91500000313586782</v>
      </c>
      <c r="E9153" s="433">
        <f t="shared" si="1285"/>
        <v>91.5</v>
      </c>
      <c r="F9153" s="430">
        <f t="shared" si="1280"/>
        <v>0.91638161992194922</v>
      </c>
      <c r="G9153" s="439">
        <f t="shared" si="1286"/>
        <v>91.5</v>
      </c>
      <c r="H9153" s="435">
        <f t="shared" si="1281"/>
        <v>0.91638161992194922</v>
      </c>
      <c r="I9153" s="577">
        <f t="shared" si="1286"/>
        <v>91.5</v>
      </c>
      <c r="J9153" s="573">
        <f t="shared" si="1282"/>
        <v>1.2580531732418523</v>
      </c>
    </row>
    <row r="9154" spans="1:10" x14ac:dyDescent="0.25">
      <c r="A9154">
        <f t="shared" si="1283"/>
        <v>0.9151000031314005</v>
      </c>
      <c r="B9154" s="2">
        <f t="shared" si="1287"/>
        <v>91.51000000000991</v>
      </c>
      <c r="C9154" s="428">
        <f t="shared" si="1284"/>
        <v>91.51</v>
      </c>
      <c r="D9154" s="425">
        <f t="shared" si="1279"/>
        <v>0.91510000313130135</v>
      </c>
      <c r="E9154" s="433">
        <f t="shared" si="1285"/>
        <v>91.51</v>
      </c>
      <c r="F9154" s="430">
        <f t="shared" si="1280"/>
        <v>0.91648104848582257</v>
      </c>
      <c r="G9154" s="439">
        <f t="shared" si="1286"/>
        <v>91.51</v>
      </c>
      <c r="H9154" s="435">
        <f t="shared" si="1281"/>
        <v>0.91648104848582257</v>
      </c>
      <c r="I9154" s="577">
        <f t="shared" si="1286"/>
        <v>91.51</v>
      </c>
      <c r="J9154" s="573">
        <f t="shared" si="1282"/>
        <v>1.2581414050975954</v>
      </c>
    </row>
    <row r="9155" spans="1:10" x14ac:dyDescent="0.25">
      <c r="A9155">
        <f t="shared" si="1283"/>
        <v>0.91520000312684102</v>
      </c>
      <c r="B9155" s="2">
        <f t="shared" si="1287"/>
        <v>91.520000000009915</v>
      </c>
      <c r="C9155" s="428">
        <f t="shared" si="1284"/>
        <v>91.52</v>
      </c>
      <c r="D9155" s="425">
        <f t="shared" ref="D9155:D9218" si="1288">(((1+C9155/100)^D$2)*C9155/100)/(((1+C9155/100)^D$2)-1)</f>
        <v>0.91520000312674177</v>
      </c>
      <c r="E9155" s="433">
        <f t="shared" si="1285"/>
        <v>91.52</v>
      </c>
      <c r="F9155" s="430">
        <f t="shared" ref="F9155:F9218" si="1289">(((1+E9155/100)^F$2)*E9155/100)/(((1+E9155/100)^F$2)-1)</f>
        <v>0.91658047730782144</v>
      </c>
      <c r="G9155" s="439">
        <f t="shared" si="1286"/>
        <v>91.52</v>
      </c>
      <c r="H9155" s="435">
        <f t="shared" ref="H9155:H9218" si="1290">(((1+G9155/100)^H$2)*G9155/100)/(((1+G9155/100)^H$2)-1)</f>
        <v>0.91658047730782144</v>
      </c>
      <c r="I9155" s="577">
        <f t="shared" si="1286"/>
        <v>91.52</v>
      </c>
      <c r="J9155" s="573">
        <f t="shared" ref="J9155:J9218" si="1291">(((1+I9155/100)^J$2)*I9155/100)/(((1+I9155/100)^J$2)-1)</f>
        <v>1.2582296377607025</v>
      </c>
    </row>
    <row r="9156" spans="1:10" x14ac:dyDescent="0.25">
      <c r="A9156">
        <f t="shared" si="1283"/>
        <v>0.91530000312228832</v>
      </c>
      <c r="B9156" s="2">
        <f t="shared" si="1287"/>
        <v>91.53000000000992</v>
      </c>
      <c r="C9156" s="428">
        <f t="shared" si="1284"/>
        <v>91.53</v>
      </c>
      <c r="D9156" s="425">
        <f t="shared" si="1288"/>
        <v>0.91530000312218918</v>
      </c>
      <c r="E9156" s="433">
        <f t="shared" si="1285"/>
        <v>91.53</v>
      </c>
      <c r="F9156" s="430">
        <f t="shared" si="1289"/>
        <v>0.91667990638782049</v>
      </c>
      <c r="G9156" s="439">
        <f t="shared" si="1286"/>
        <v>91.53</v>
      </c>
      <c r="H9156" s="435">
        <f t="shared" si="1290"/>
        <v>0.91667990638782049</v>
      </c>
      <c r="I9156" s="577">
        <f t="shared" si="1286"/>
        <v>91.53</v>
      </c>
      <c r="J9156" s="573">
        <f t="shared" si="1291"/>
        <v>1.2583178712310912</v>
      </c>
    </row>
    <row r="9157" spans="1:10" x14ac:dyDescent="0.25">
      <c r="A9157">
        <f t="shared" ref="A9157:A9220" si="1292">(((1+B9157/100)^A$2)*B9157/100)/(((1+B9157/100)^A$2)-1)</f>
        <v>0.91540000311774239</v>
      </c>
      <c r="B9157" s="2">
        <f t="shared" si="1287"/>
        <v>91.540000000009925</v>
      </c>
      <c r="C9157" s="428">
        <f t="shared" si="1284"/>
        <v>91.54</v>
      </c>
      <c r="D9157" s="425">
        <f t="shared" si="1288"/>
        <v>0.91540000311764336</v>
      </c>
      <c r="E9157" s="433">
        <f t="shared" si="1285"/>
        <v>91.54</v>
      </c>
      <c r="F9157" s="430">
        <f t="shared" si="1289"/>
        <v>0.91677933572569426</v>
      </c>
      <c r="G9157" s="439">
        <f t="shared" si="1286"/>
        <v>91.54</v>
      </c>
      <c r="H9157" s="435">
        <f t="shared" si="1290"/>
        <v>0.91677933572569426</v>
      </c>
      <c r="I9157" s="577">
        <f t="shared" si="1286"/>
        <v>91.54</v>
      </c>
      <c r="J9157" s="573">
        <f t="shared" si="1291"/>
        <v>1.2584061055086782</v>
      </c>
    </row>
    <row r="9158" spans="1:10" x14ac:dyDescent="0.25">
      <c r="A9158">
        <f t="shared" si="1292"/>
        <v>0.91550000311320368</v>
      </c>
      <c r="B9158" s="2">
        <f t="shared" si="1287"/>
        <v>91.550000000009931</v>
      </c>
      <c r="C9158" s="428">
        <f t="shared" ref="C9158:C9221" si="1293">ROUND(C9157+0.01,2)</f>
        <v>91.55</v>
      </c>
      <c r="D9158" s="425">
        <f t="shared" si="1288"/>
        <v>0.9155000031131042</v>
      </c>
      <c r="E9158" s="433">
        <f t="shared" ref="E9158:E9221" si="1294">ROUND(E9157+0.01,2)</f>
        <v>91.55</v>
      </c>
      <c r="F9158" s="430">
        <f t="shared" si="1289"/>
        <v>0.91687876532131696</v>
      </c>
      <c r="G9158" s="439">
        <f t="shared" ref="G9158:I9221" si="1295">ROUND(G9157+0.01,2)</f>
        <v>91.55</v>
      </c>
      <c r="H9158" s="435">
        <f t="shared" si="1290"/>
        <v>0.91687876532131696</v>
      </c>
      <c r="I9158" s="577">
        <f t="shared" si="1295"/>
        <v>91.55</v>
      </c>
      <c r="J9158" s="573">
        <f t="shared" si="1291"/>
        <v>1.2584943405933802</v>
      </c>
    </row>
    <row r="9159" spans="1:10" x14ac:dyDescent="0.25">
      <c r="A9159">
        <f t="shared" si="1292"/>
        <v>0.91560000310867129</v>
      </c>
      <c r="B9159" s="2">
        <f t="shared" si="1287"/>
        <v>91.560000000009936</v>
      </c>
      <c r="C9159" s="428">
        <f t="shared" si="1293"/>
        <v>91.56</v>
      </c>
      <c r="D9159" s="425">
        <f t="shared" si="1288"/>
        <v>0.91560000310857204</v>
      </c>
      <c r="E9159" s="433">
        <f t="shared" si="1294"/>
        <v>91.56</v>
      </c>
      <c r="F9159" s="430">
        <f t="shared" si="1289"/>
        <v>0.91697819517456369</v>
      </c>
      <c r="G9159" s="439">
        <f t="shared" si="1295"/>
        <v>91.56</v>
      </c>
      <c r="H9159" s="435">
        <f t="shared" si="1290"/>
        <v>0.91697819517456369</v>
      </c>
      <c r="I9159" s="577">
        <f t="shared" si="1295"/>
        <v>91.56</v>
      </c>
      <c r="J9159" s="573">
        <f t="shared" si="1291"/>
        <v>1.2585825764851146</v>
      </c>
    </row>
    <row r="9160" spans="1:10" x14ac:dyDescent="0.25">
      <c r="A9160">
        <f t="shared" si="1292"/>
        <v>0.91570000310414612</v>
      </c>
      <c r="B9160" s="2">
        <f t="shared" si="1287"/>
        <v>91.570000000009941</v>
      </c>
      <c r="C9160" s="428">
        <f t="shared" si="1293"/>
        <v>91.57</v>
      </c>
      <c r="D9160" s="425">
        <f t="shared" si="1288"/>
        <v>0.91570000310404653</v>
      </c>
      <c r="E9160" s="433">
        <f t="shared" si="1294"/>
        <v>91.57</v>
      </c>
      <c r="F9160" s="430">
        <f t="shared" si="1289"/>
        <v>0.91707762528530901</v>
      </c>
      <c r="G9160" s="439">
        <f t="shared" si="1295"/>
        <v>91.57</v>
      </c>
      <c r="H9160" s="435">
        <f t="shared" si="1290"/>
        <v>0.91707762528530901</v>
      </c>
      <c r="I9160" s="577">
        <f t="shared" si="1295"/>
        <v>91.57</v>
      </c>
      <c r="J9160" s="573">
        <f t="shared" si="1291"/>
        <v>1.258670813183798</v>
      </c>
    </row>
    <row r="9161" spans="1:10" x14ac:dyDescent="0.25">
      <c r="A9161">
        <f t="shared" si="1292"/>
        <v>0.9158000030996275</v>
      </c>
      <c r="B9161" s="2">
        <f t="shared" si="1287"/>
        <v>91.580000000009946</v>
      </c>
      <c r="C9161" s="428">
        <f t="shared" si="1293"/>
        <v>91.58</v>
      </c>
      <c r="D9161" s="425">
        <f t="shared" si="1288"/>
        <v>0.91580000309952803</v>
      </c>
      <c r="E9161" s="433">
        <f t="shared" si="1294"/>
        <v>91.58</v>
      </c>
      <c r="F9161" s="430">
        <f t="shared" si="1289"/>
        <v>0.91717705565342789</v>
      </c>
      <c r="G9161" s="439">
        <f t="shared" si="1295"/>
        <v>91.58</v>
      </c>
      <c r="H9161" s="435">
        <f t="shared" si="1290"/>
        <v>0.91717705565342789</v>
      </c>
      <c r="I9161" s="577">
        <f t="shared" si="1295"/>
        <v>91.58</v>
      </c>
      <c r="J9161" s="573">
        <f t="shared" si="1291"/>
        <v>1.2587590506893476</v>
      </c>
    </row>
    <row r="9162" spans="1:10" x14ac:dyDescent="0.25">
      <c r="A9162">
        <f t="shared" si="1292"/>
        <v>0.91590000309511588</v>
      </c>
      <c r="B9162" s="2">
        <f t="shared" si="1287"/>
        <v>91.590000000009951</v>
      </c>
      <c r="C9162" s="428">
        <f t="shared" si="1293"/>
        <v>91.59</v>
      </c>
      <c r="D9162" s="425">
        <f t="shared" si="1288"/>
        <v>0.91590000309501629</v>
      </c>
      <c r="E9162" s="433">
        <f t="shared" si="1294"/>
        <v>91.59</v>
      </c>
      <c r="F9162" s="430">
        <f t="shared" si="1289"/>
        <v>0.91727648627879532</v>
      </c>
      <c r="G9162" s="439">
        <f t="shared" si="1295"/>
        <v>91.59</v>
      </c>
      <c r="H9162" s="435">
        <f t="shared" si="1290"/>
        <v>0.91727648627879532</v>
      </c>
      <c r="I9162" s="577">
        <f t="shared" si="1295"/>
        <v>91.59</v>
      </c>
      <c r="J9162" s="573">
        <f t="shared" si="1291"/>
        <v>1.2588472890016804</v>
      </c>
    </row>
    <row r="9163" spans="1:10" x14ac:dyDescent="0.25">
      <c r="A9163">
        <f t="shared" si="1292"/>
        <v>0.91600000309061103</v>
      </c>
      <c r="B9163" s="2">
        <f t="shared" si="1287"/>
        <v>91.600000000009956</v>
      </c>
      <c r="C9163" s="428">
        <f t="shared" si="1293"/>
        <v>91.6</v>
      </c>
      <c r="D9163" s="425">
        <f t="shared" si="1288"/>
        <v>0.91600000309051122</v>
      </c>
      <c r="E9163" s="433">
        <f t="shared" si="1294"/>
        <v>91.6</v>
      </c>
      <c r="F9163" s="430">
        <f t="shared" si="1289"/>
        <v>0.91737591716128586</v>
      </c>
      <c r="G9163" s="439">
        <f t="shared" si="1295"/>
        <v>91.6</v>
      </c>
      <c r="H9163" s="435">
        <f t="shared" si="1290"/>
        <v>0.91737591716128586</v>
      </c>
      <c r="I9163" s="577">
        <f t="shared" si="1295"/>
        <v>91.6</v>
      </c>
      <c r="J9163" s="573">
        <f t="shared" si="1291"/>
        <v>1.2589355281207133</v>
      </c>
    </row>
    <row r="9164" spans="1:10" x14ac:dyDescent="0.25">
      <c r="A9164">
        <f t="shared" si="1292"/>
        <v>0.91610000308611261</v>
      </c>
      <c r="B9164" s="2">
        <f t="shared" si="1287"/>
        <v>91.610000000009961</v>
      </c>
      <c r="C9164" s="428">
        <f t="shared" si="1293"/>
        <v>91.61</v>
      </c>
      <c r="D9164" s="425">
        <f t="shared" si="1288"/>
        <v>0.91610000308601303</v>
      </c>
      <c r="E9164" s="433">
        <f t="shared" si="1294"/>
        <v>91.61</v>
      </c>
      <c r="F9164" s="430">
        <f t="shared" si="1289"/>
        <v>0.91747534830077504</v>
      </c>
      <c r="G9164" s="439">
        <f t="shared" si="1295"/>
        <v>91.61</v>
      </c>
      <c r="H9164" s="435">
        <f t="shared" si="1290"/>
        <v>0.91747534830077504</v>
      </c>
      <c r="I9164" s="577">
        <f t="shared" si="1295"/>
        <v>91.61</v>
      </c>
      <c r="J9164" s="573">
        <f t="shared" si="1291"/>
        <v>1.2590237680463634</v>
      </c>
    </row>
    <row r="9165" spans="1:10" x14ac:dyDescent="0.25">
      <c r="A9165">
        <f t="shared" si="1292"/>
        <v>0.91620000308162119</v>
      </c>
      <c r="B9165" s="2">
        <f t="shared" si="1287"/>
        <v>91.620000000009966</v>
      </c>
      <c r="C9165" s="428">
        <f t="shared" si="1293"/>
        <v>91.62</v>
      </c>
      <c r="D9165" s="425">
        <f t="shared" si="1288"/>
        <v>0.91620000308152161</v>
      </c>
      <c r="E9165" s="433">
        <f t="shared" si="1294"/>
        <v>91.62</v>
      </c>
      <c r="F9165" s="430">
        <f t="shared" si="1289"/>
        <v>0.91757477969713752</v>
      </c>
      <c r="G9165" s="439">
        <f t="shared" si="1295"/>
        <v>91.62</v>
      </c>
      <c r="H9165" s="435">
        <f t="shared" si="1290"/>
        <v>0.91757477969713752</v>
      </c>
      <c r="I9165" s="577">
        <f t="shared" si="1295"/>
        <v>91.62</v>
      </c>
      <c r="J9165" s="573">
        <f t="shared" si="1291"/>
        <v>1.2591120087785477</v>
      </c>
    </row>
    <row r="9166" spans="1:10" x14ac:dyDescent="0.25">
      <c r="A9166">
        <f t="shared" si="1292"/>
        <v>0.91630000307713644</v>
      </c>
      <c r="B9166" s="2">
        <f t="shared" si="1287"/>
        <v>91.630000000009971</v>
      </c>
      <c r="C9166" s="428">
        <f t="shared" si="1293"/>
        <v>91.63</v>
      </c>
      <c r="D9166" s="425">
        <f t="shared" si="1288"/>
        <v>0.91630000307703685</v>
      </c>
      <c r="E9166" s="433">
        <f t="shared" si="1294"/>
        <v>91.63</v>
      </c>
      <c r="F9166" s="430">
        <f t="shared" si="1289"/>
        <v>0.91767421135024863</v>
      </c>
      <c r="G9166" s="439">
        <f t="shared" si="1295"/>
        <v>91.63</v>
      </c>
      <c r="H9166" s="435">
        <f t="shared" si="1290"/>
        <v>0.91767421135024863</v>
      </c>
      <c r="I9166" s="577">
        <f t="shared" si="1295"/>
        <v>91.63</v>
      </c>
      <c r="J9166" s="573">
        <f t="shared" si="1291"/>
        <v>1.2592002503171826</v>
      </c>
    </row>
    <row r="9167" spans="1:10" x14ac:dyDescent="0.25">
      <c r="A9167">
        <f t="shared" si="1292"/>
        <v>0.91640000307265879</v>
      </c>
      <c r="B9167" s="2">
        <f t="shared" si="1287"/>
        <v>91.640000000009977</v>
      </c>
      <c r="C9167" s="428">
        <f t="shared" si="1293"/>
        <v>91.64</v>
      </c>
      <c r="D9167" s="425">
        <f t="shared" si="1288"/>
        <v>0.91640000307255898</v>
      </c>
      <c r="E9167" s="433">
        <f t="shared" si="1294"/>
        <v>91.64</v>
      </c>
      <c r="F9167" s="430">
        <f t="shared" si="1289"/>
        <v>0.91777364325998356</v>
      </c>
      <c r="G9167" s="439">
        <f t="shared" si="1295"/>
        <v>91.64</v>
      </c>
      <c r="H9167" s="435">
        <f t="shared" si="1290"/>
        <v>0.91777364325998356</v>
      </c>
      <c r="I9167" s="577">
        <f t="shared" si="1295"/>
        <v>91.64</v>
      </c>
      <c r="J9167" s="573">
        <f t="shared" si="1291"/>
        <v>1.2592884926621863</v>
      </c>
    </row>
    <row r="9168" spans="1:10" x14ac:dyDescent="0.25">
      <c r="A9168">
        <f t="shared" si="1292"/>
        <v>0.91650000306818735</v>
      </c>
      <c r="B9168" s="2">
        <f t="shared" si="1287"/>
        <v>91.650000000009982</v>
      </c>
      <c r="C9168" s="428">
        <f t="shared" si="1293"/>
        <v>91.65</v>
      </c>
      <c r="D9168" s="425">
        <f t="shared" si="1288"/>
        <v>0.91650000306808777</v>
      </c>
      <c r="E9168" s="433">
        <f t="shared" si="1294"/>
        <v>91.65</v>
      </c>
      <c r="F9168" s="430">
        <f t="shared" si="1289"/>
        <v>0.91787307542621754</v>
      </c>
      <c r="G9168" s="439">
        <f t="shared" si="1295"/>
        <v>91.65</v>
      </c>
      <c r="H9168" s="435">
        <f t="shared" si="1290"/>
        <v>0.91787307542621754</v>
      </c>
      <c r="I9168" s="577">
        <f t="shared" si="1295"/>
        <v>91.65</v>
      </c>
      <c r="J9168" s="573">
        <f t="shared" si="1291"/>
        <v>1.2593767358134751</v>
      </c>
    </row>
    <row r="9169" spans="1:10" x14ac:dyDescent="0.25">
      <c r="A9169">
        <f t="shared" si="1292"/>
        <v>0.91660000306372302</v>
      </c>
      <c r="B9169" s="2">
        <f t="shared" si="1287"/>
        <v>91.660000000009987</v>
      </c>
      <c r="C9169" s="428">
        <f t="shared" si="1293"/>
        <v>91.66</v>
      </c>
      <c r="D9169" s="425">
        <f t="shared" si="1288"/>
        <v>0.9166000030636231</v>
      </c>
      <c r="E9169" s="433">
        <f t="shared" si="1294"/>
        <v>91.66</v>
      </c>
      <c r="F9169" s="430">
        <f t="shared" si="1289"/>
        <v>0.91797250784882589</v>
      </c>
      <c r="G9169" s="439">
        <f t="shared" si="1295"/>
        <v>91.66</v>
      </c>
      <c r="H9169" s="435">
        <f t="shared" si="1290"/>
        <v>0.91797250784882589</v>
      </c>
      <c r="I9169" s="577">
        <f t="shared" si="1295"/>
        <v>91.66</v>
      </c>
      <c r="J9169" s="573">
        <f t="shared" si="1291"/>
        <v>1.2594649797709663</v>
      </c>
    </row>
    <row r="9170" spans="1:10" x14ac:dyDescent="0.25">
      <c r="A9170">
        <f t="shared" si="1292"/>
        <v>0.91670000305926536</v>
      </c>
      <c r="B9170" s="2">
        <f t="shared" si="1287"/>
        <v>91.670000000009992</v>
      </c>
      <c r="C9170" s="428">
        <f t="shared" si="1293"/>
        <v>91.67</v>
      </c>
      <c r="D9170" s="425">
        <f t="shared" si="1288"/>
        <v>0.91670000305916544</v>
      </c>
      <c r="E9170" s="433">
        <f t="shared" si="1294"/>
        <v>91.67</v>
      </c>
      <c r="F9170" s="430">
        <f t="shared" si="1289"/>
        <v>0.91807194052768404</v>
      </c>
      <c r="G9170" s="439">
        <f t="shared" si="1295"/>
        <v>91.67</v>
      </c>
      <c r="H9170" s="435">
        <f t="shared" si="1290"/>
        <v>0.91807194052768404</v>
      </c>
      <c r="I9170" s="577">
        <f t="shared" si="1295"/>
        <v>91.67</v>
      </c>
      <c r="J9170" s="573">
        <f t="shared" si="1291"/>
        <v>1.2595532245345769</v>
      </c>
    </row>
    <row r="9171" spans="1:10" x14ac:dyDescent="0.25">
      <c r="A9171">
        <f t="shared" si="1292"/>
        <v>0.91680000305481424</v>
      </c>
      <c r="B9171" s="2">
        <f t="shared" si="1287"/>
        <v>91.680000000009997</v>
      </c>
      <c r="C9171" s="428">
        <f t="shared" si="1293"/>
        <v>91.68</v>
      </c>
      <c r="D9171" s="425">
        <f t="shared" si="1288"/>
        <v>0.91680000305471432</v>
      </c>
      <c r="E9171" s="433">
        <f t="shared" si="1294"/>
        <v>91.68</v>
      </c>
      <c r="F9171" s="430">
        <f t="shared" si="1289"/>
        <v>0.91817137346266775</v>
      </c>
      <c r="G9171" s="439">
        <f t="shared" si="1295"/>
        <v>91.68</v>
      </c>
      <c r="H9171" s="435">
        <f t="shared" si="1290"/>
        <v>0.91817137346266775</v>
      </c>
      <c r="I9171" s="577">
        <f t="shared" si="1295"/>
        <v>91.68</v>
      </c>
      <c r="J9171" s="573">
        <f t="shared" si="1291"/>
        <v>1.2596414701042238</v>
      </c>
    </row>
    <row r="9172" spans="1:10" x14ac:dyDescent="0.25">
      <c r="A9172">
        <f t="shared" si="1292"/>
        <v>0.91690000305036989</v>
      </c>
      <c r="B9172" s="2">
        <f t="shared" si="1287"/>
        <v>91.690000000010002</v>
      </c>
      <c r="C9172" s="428">
        <f t="shared" si="1293"/>
        <v>91.69</v>
      </c>
      <c r="D9172" s="425">
        <f t="shared" si="1288"/>
        <v>0.91690000305026964</v>
      </c>
      <c r="E9172" s="433">
        <f t="shared" si="1294"/>
        <v>91.69</v>
      </c>
      <c r="F9172" s="430">
        <f t="shared" si="1289"/>
        <v>0.91827080665365213</v>
      </c>
      <c r="G9172" s="439">
        <f t="shared" si="1295"/>
        <v>91.69</v>
      </c>
      <c r="H9172" s="435">
        <f t="shared" si="1290"/>
        <v>0.91827080665365213</v>
      </c>
      <c r="I9172" s="577">
        <f t="shared" si="1295"/>
        <v>91.69</v>
      </c>
      <c r="J9172" s="573">
        <f t="shared" si="1291"/>
        <v>1.2597297164798245</v>
      </c>
    </row>
    <row r="9173" spans="1:10" x14ac:dyDescent="0.25">
      <c r="A9173">
        <f t="shared" si="1292"/>
        <v>0.9170000030459321</v>
      </c>
      <c r="B9173" s="2">
        <f t="shared" si="1287"/>
        <v>91.700000000010007</v>
      </c>
      <c r="C9173" s="428">
        <f t="shared" si="1293"/>
        <v>91.7</v>
      </c>
      <c r="D9173" s="425">
        <f t="shared" si="1288"/>
        <v>0.91700000304583196</v>
      </c>
      <c r="E9173" s="433">
        <f t="shared" si="1294"/>
        <v>91.7</v>
      </c>
      <c r="F9173" s="430">
        <f t="shared" si="1289"/>
        <v>0.91837024010051305</v>
      </c>
      <c r="G9173" s="439">
        <f t="shared" si="1295"/>
        <v>91.7</v>
      </c>
      <c r="H9173" s="435">
        <f t="shared" si="1290"/>
        <v>0.91837024010051305</v>
      </c>
      <c r="I9173" s="577">
        <f t="shared" si="1295"/>
        <v>91.7</v>
      </c>
      <c r="J9173" s="573">
        <f t="shared" si="1291"/>
        <v>1.2598179636612956</v>
      </c>
    </row>
    <row r="9174" spans="1:10" x14ac:dyDescent="0.25">
      <c r="A9174">
        <f t="shared" si="1292"/>
        <v>0.91710000304150119</v>
      </c>
      <c r="B9174" s="2">
        <f t="shared" si="1287"/>
        <v>91.710000000010012</v>
      </c>
      <c r="C9174" s="428">
        <f t="shared" si="1293"/>
        <v>91.71</v>
      </c>
      <c r="D9174" s="425">
        <f t="shared" si="1288"/>
        <v>0.91710000304140094</v>
      </c>
      <c r="E9174" s="433">
        <f t="shared" si="1294"/>
        <v>91.71</v>
      </c>
      <c r="F9174" s="430">
        <f t="shared" si="1289"/>
        <v>0.91846967380312594</v>
      </c>
      <c r="G9174" s="439">
        <f t="shared" si="1295"/>
        <v>91.71</v>
      </c>
      <c r="H9174" s="435">
        <f t="shared" si="1290"/>
        <v>0.91846967380312594</v>
      </c>
      <c r="I9174" s="577">
        <f t="shared" si="1295"/>
        <v>91.71</v>
      </c>
      <c r="J9174" s="573">
        <f t="shared" si="1291"/>
        <v>1.2599062116485549</v>
      </c>
    </row>
    <row r="9175" spans="1:10" x14ac:dyDescent="0.25">
      <c r="A9175">
        <f t="shared" si="1292"/>
        <v>0.91720000303707672</v>
      </c>
      <c r="B9175" s="2">
        <f t="shared" si="1287"/>
        <v>91.720000000010018</v>
      </c>
      <c r="C9175" s="428">
        <f t="shared" si="1293"/>
        <v>91.72</v>
      </c>
      <c r="D9175" s="425">
        <f t="shared" si="1288"/>
        <v>0.91720000303697657</v>
      </c>
      <c r="E9175" s="433">
        <f t="shared" si="1294"/>
        <v>91.72</v>
      </c>
      <c r="F9175" s="430">
        <f t="shared" si="1289"/>
        <v>0.9185691077613668</v>
      </c>
      <c r="G9175" s="439">
        <f t="shared" si="1295"/>
        <v>91.72</v>
      </c>
      <c r="H9175" s="435">
        <f t="shared" si="1290"/>
        <v>0.9185691077613668</v>
      </c>
      <c r="I9175" s="577">
        <f t="shared" si="1295"/>
        <v>91.72</v>
      </c>
      <c r="J9175" s="573">
        <f t="shared" si="1291"/>
        <v>1.2599944604415192</v>
      </c>
    </row>
    <row r="9176" spans="1:10" x14ac:dyDescent="0.25">
      <c r="A9176">
        <f t="shared" si="1292"/>
        <v>0.91730000303265902</v>
      </c>
      <c r="B9176" s="2">
        <f t="shared" si="1287"/>
        <v>91.730000000010023</v>
      </c>
      <c r="C9176" s="428">
        <f t="shared" si="1293"/>
        <v>91.73</v>
      </c>
      <c r="D9176" s="425">
        <f t="shared" si="1288"/>
        <v>0.91730000303255887</v>
      </c>
      <c r="E9176" s="433">
        <f t="shared" si="1294"/>
        <v>91.73</v>
      </c>
      <c r="F9176" s="430">
        <f t="shared" si="1289"/>
        <v>0.9186685419751115</v>
      </c>
      <c r="G9176" s="439">
        <f t="shared" si="1295"/>
        <v>91.73</v>
      </c>
      <c r="H9176" s="435">
        <f t="shared" si="1290"/>
        <v>0.9186685419751115</v>
      </c>
      <c r="I9176" s="577">
        <f t="shared" si="1295"/>
        <v>91.73</v>
      </c>
      <c r="J9176" s="573">
        <f t="shared" si="1291"/>
        <v>1.2600827100401057</v>
      </c>
    </row>
    <row r="9177" spans="1:10" x14ac:dyDescent="0.25">
      <c r="A9177">
        <f t="shared" si="1292"/>
        <v>0.91740000302824787</v>
      </c>
      <c r="B9177" s="2">
        <f t="shared" si="1287"/>
        <v>91.740000000010028</v>
      </c>
      <c r="C9177" s="428">
        <f t="shared" si="1293"/>
        <v>91.74</v>
      </c>
      <c r="D9177" s="425">
        <f t="shared" si="1288"/>
        <v>0.91740000302814773</v>
      </c>
      <c r="E9177" s="433">
        <f t="shared" si="1294"/>
        <v>91.74</v>
      </c>
      <c r="F9177" s="430">
        <f t="shared" si="1289"/>
        <v>0.91876797644423525</v>
      </c>
      <c r="G9177" s="439">
        <f t="shared" si="1295"/>
        <v>91.74</v>
      </c>
      <c r="H9177" s="435">
        <f t="shared" si="1290"/>
        <v>0.91876797644423525</v>
      </c>
      <c r="I9177" s="577">
        <f t="shared" si="1295"/>
        <v>91.74</v>
      </c>
      <c r="J9177" s="573">
        <f t="shared" si="1291"/>
        <v>1.260170960444231</v>
      </c>
    </row>
    <row r="9178" spans="1:10" x14ac:dyDescent="0.25">
      <c r="A9178">
        <f t="shared" si="1292"/>
        <v>0.91750000302384349</v>
      </c>
      <c r="B9178" s="2">
        <f t="shared" si="1287"/>
        <v>91.750000000010033</v>
      </c>
      <c r="C9178" s="428">
        <f t="shared" si="1293"/>
        <v>91.75</v>
      </c>
      <c r="D9178" s="425">
        <f t="shared" si="1288"/>
        <v>0.91750000302374324</v>
      </c>
      <c r="E9178" s="433">
        <f t="shared" si="1294"/>
        <v>91.75</v>
      </c>
      <c r="F9178" s="430">
        <f t="shared" si="1289"/>
        <v>0.91886741116861459</v>
      </c>
      <c r="G9178" s="439">
        <f t="shared" si="1295"/>
        <v>91.75</v>
      </c>
      <c r="H9178" s="435">
        <f t="shared" si="1290"/>
        <v>0.91886741116861459</v>
      </c>
      <c r="I9178" s="577">
        <f t="shared" si="1295"/>
        <v>91.75</v>
      </c>
      <c r="J9178" s="573">
        <f t="shared" si="1291"/>
        <v>1.2602592116538132</v>
      </c>
    </row>
    <row r="9179" spans="1:10" x14ac:dyDescent="0.25">
      <c r="A9179">
        <f t="shared" si="1292"/>
        <v>0.91760000301944555</v>
      </c>
      <c r="B9179" s="2">
        <f t="shared" si="1287"/>
        <v>91.760000000010038</v>
      </c>
      <c r="C9179" s="428">
        <f t="shared" si="1293"/>
        <v>91.76</v>
      </c>
      <c r="D9179" s="425">
        <f t="shared" si="1288"/>
        <v>0.91760000301934541</v>
      </c>
      <c r="E9179" s="433">
        <f t="shared" si="1294"/>
        <v>91.76</v>
      </c>
      <c r="F9179" s="430">
        <f t="shared" si="1289"/>
        <v>0.91896684614812552</v>
      </c>
      <c r="G9179" s="439">
        <f t="shared" si="1295"/>
        <v>91.76</v>
      </c>
      <c r="H9179" s="435">
        <f t="shared" si="1290"/>
        <v>0.91896684614812552</v>
      </c>
      <c r="I9179" s="577">
        <f t="shared" si="1295"/>
        <v>91.76</v>
      </c>
      <c r="J9179" s="573">
        <f t="shared" si="1291"/>
        <v>1.2603474636687688</v>
      </c>
    </row>
    <row r="9180" spans="1:10" x14ac:dyDescent="0.25">
      <c r="A9180">
        <f t="shared" si="1292"/>
        <v>0.91770000301505428</v>
      </c>
      <c r="B9180" s="2">
        <f t="shared" si="1287"/>
        <v>91.770000000010043</v>
      </c>
      <c r="C9180" s="428">
        <f t="shared" si="1293"/>
        <v>91.77</v>
      </c>
      <c r="D9180" s="425">
        <f t="shared" si="1288"/>
        <v>0.91770000301495391</v>
      </c>
      <c r="E9180" s="433">
        <f t="shared" si="1294"/>
        <v>91.77</v>
      </c>
      <c r="F9180" s="430">
        <f t="shared" si="1289"/>
        <v>0.91906628138264357</v>
      </c>
      <c r="G9180" s="439">
        <f t="shared" si="1295"/>
        <v>91.77</v>
      </c>
      <c r="H9180" s="435">
        <f t="shared" si="1290"/>
        <v>0.91906628138264357</v>
      </c>
      <c r="I9180" s="577">
        <f t="shared" si="1295"/>
        <v>91.77</v>
      </c>
      <c r="J9180" s="573">
        <f t="shared" si="1291"/>
        <v>1.2604357164890154</v>
      </c>
    </row>
    <row r="9181" spans="1:10" x14ac:dyDescent="0.25">
      <c r="A9181">
        <f t="shared" si="1292"/>
        <v>0.91780000301066966</v>
      </c>
      <c r="B9181" s="2">
        <f t="shared" si="1287"/>
        <v>91.780000000010048</v>
      </c>
      <c r="C9181" s="428">
        <f t="shared" si="1293"/>
        <v>91.78</v>
      </c>
      <c r="D9181" s="425">
        <f t="shared" si="1288"/>
        <v>0.9178000030105693</v>
      </c>
      <c r="E9181" s="433">
        <f t="shared" si="1294"/>
        <v>91.78</v>
      </c>
      <c r="F9181" s="430">
        <f t="shared" si="1289"/>
        <v>0.91916571687204507</v>
      </c>
      <c r="G9181" s="439">
        <f t="shared" si="1295"/>
        <v>91.78</v>
      </c>
      <c r="H9181" s="435">
        <f t="shared" si="1290"/>
        <v>0.91916571687204507</v>
      </c>
      <c r="I9181" s="577">
        <f t="shared" si="1295"/>
        <v>91.78</v>
      </c>
      <c r="J9181" s="573">
        <f t="shared" si="1291"/>
        <v>1.2605239701144697</v>
      </c>
    </row>
    <row r="9182" spans="1:10" x14ac:dyDescent="0.25">
      <c r="A9182">
        <f t="shared" si="1292"/>
        <v>0.91790000300629171</v>
      </c>
      <c r="B9182" s="2">
        <f t="shared" si="1287"/>
        <v>91.790000000010053</v>
      </c>
      <c r="C9182" s="428">
        <f t="shared" si="1293"/>
        <v>91.79</v>
      </c>
      <c r="D9182" s="425">
        <f t="shared" si="1288"/>
        <v>0.91790000300619123</v>
      </c>
      <c r="E9182" s="433">
        <f t="shared" si="1294"/>
        <v>91.79</v>
      </c>
      <c r="F9182" s="430">
        <f t="shared" si="1289"/>
        <v>0.91926515261620667</v>
      </c>
      <c r="G9182" s="439">
        <f t="shared" si="1295"/>
        <v>91.79</v>
      </c>
      <c r="H9182" s="435">
        <f t="shared" si="1290"/>
        <v>0.91926515261620667</v>
      </c>
      <c r="I9182" s="577">
        <f t="shared" si="1295"/>
        <v>91.79</v>
      </c>
      <c r="J9182" s="573">
        <f t="shared" si="1291"/>
        <v>1.2606122245450495</v>
      </c>
    </row>
    <row r="9183" spans="1:10" x14ac:dyDescent="0.25">
      <c r="A9183">
        <f t="shared" si="1292"/>
        <v>0.9180000030019202</v>
      </c>
      <c r="B9183" s="2">
        <f t="shared" si="1287"/>
        <v>91.800000000010058</v>
      </c>
      <c r="C9183" s="428">
        <f t="shared" si="1293"/>
        <v>91.8</v>
      </c>
      <c r="D9183" s="425">
        <f t="shared" si="1288"/>
        <v>0.91800000300181961</v>
      </c>
      <c r="E9183" s="433">
        <f t="shared" si="1294"/>
        <v>91.8</v>
      </c>
      <c r="F9183" s="430">
        <f t="shared" si="1289"/>
        <v>0.91936458861500381</v>
      </c>
      <c r="G9183" s="439">
        <f t="shared" si="1295"/>
        <v>91.8</v>
      </c>
      <c r="H9183" s="435">
        <f t="shared" si="1290"/>
        <v>0.91936458861500381</v>
      </c>
      <c r="I9183" s="577">
        <f t="shared" si="1295"/>
        <v>91.8</v>
      </c>
      <c r="J9183" s="573">
        <f t="shared" si="1291"/>
        <v>1.2607004797806718</v>
      </c>
    </row>
    <row r="9184" spans="1:10" x14ac:dyDescent="0.25">
      <c r="A9184">
        <f t="shared" si="1292"/>
        <v>0.91810000299755534</v>
      </c>
      <c r="B9184" s="2">
        <f t="shared" ref="B9184:B9247" si="1296">B9183+0.01</f>
        <v>91.810000000010064</v>
      </c>
      <c r="C9184" s="428">
        <f t="shared" si="1293"/>
        <v>91.81</v>
      </c>
      <c r="D9184" s="425">
        <f t="shared" si="1288"/>
        <v>0.91810000299745476</v>
      </c>
      <c r="E9184" s="433">
        <f t="shared" si="1294"/>
        <v>91.81</v>
      </c>
      <c r="F9184" s="430">
        <f t="shared" si="1289"/>
        <v>0.91946402486831358</v>
      </c>
      <c r="G9184" s="439">
        <f t="shared" si="1295"/>
        <v>91.81</v>
      </c>
      <c r="H9184" s="435">
        <f t="shared" si="1290"/>
        <v>0.91946402486831358</v>
      </c>
      <c r="I9184" s="577">
        <f t="shared" si="1295"/>
        <v>91.81</v>
      </c>
      <c r="J9184" s="573">
        <f t="shared" si="1291"/>
        <v>1.2607887358212535</v>
      </c>
    </row>
    <row r="9185" spans="1:10" x14ac:dyDescent="0.25">
      <c r="A9185">
        <f t="shared" si="1292"/>
        <v>0.91820000299319693</v>
      </c>
      <c r="B9185" s="2">
        <f t="shared" si="1296"/>
        <v>91.820000000010069</v>
      </c>
      <c r="C9185" s="428">
        <f t="shared" si="1293"/>
        <v>91.82</v>
      </c>
      <c r="D9185" s="425">
        <f t="shared" si="1288"/>
        <v>0.91820000299309612</v>
      </c>
      <c r="E9185" s="433">
        <f t="shared" si="1294"/>
        <v>91.82</v>
      </c>
      <c r="F9185" s="430">
        <f t="shared" si="1289"/>
        <v>0.91956346137601175</v>
      </c>
      <c r="G9185" s="439">
        <f t="shared" si="1295"/>
        <v>91.82</v>
      </c>
      <c r="H9185" s="435">
        <f t="shared" si="1290"/>
        <v>0.91956346137601175</v>
      </c>
      <c r="I9185" s="577">
        <f t="shared" si="1295"/>
        <v>91.82</v>
      </c>
      <c r="J9185" s="573">
        <f t="shared" si="1291"/>
        <v>1.260876992666712</v>
      </c>
    </row>
    <row r="9186" spans="1:10" x14ac:dyDescent="0.25">
      <c r="A9186">
        <f t="shared" si="1292"/>
        <v>0.91830000298884518</v>
      </c>
      <c r="B9186" s="2">
        <f t="shared" si="1296"/>
        <v>91.830000000010074</v>
      </c>
      <c r="C9186" s="428">
        <f t="shared" si="1293"/>
        <v>91.83</v>
      </c>
      <c r="D9186" s="425">
        <f t="shared" si="1288"/>
        <v>0.91830000298874448</v>
      </c>
      <c r="E9186" s="433">
        <f t="shared" si="1294"/>
        <v>91.83</v>
      </c>
      <c r="F9186" s="430">
        <f t="shared" si="1289"/>
        <v>0.91966289813797508</v>
      </c>
      <c r="G9186" s="439">
        <f t="shared" si="1295"/>
        <v>91.83</v>
      </c>
      <c r="H9186" s="435">
        <f t="shared" si="1290"/>
        <v>0.91966289813797508</v>
      </c>
      <c r="I9186" s="577">
        <f t="shared" si="1295"/>
        <v>91.83</v>
      </c>
      <c r="J9186" s="573">
        <f t="shared" si="1291"/>
        <v>1.2609652503169655</v>
      </c>
    </row>
    <row r="9187" spans="1:10" x14ac:dyDescent="0.25">
      <c r="A9187">
        <f t="shared" si="1292"/>
        <v>0.91840000298449986</v>
      </c>
      <c r="B9187" s="2">
        <f t="shared" si="1296"/>
        <v>91.840000000010079</v>
      </c>
      <c r="C9187" s="428">
        <f t="shared" si="1293"/>
        <v>91.84</v>
      </c>
      <c r="D9187" s="425">
        <f t="shared" si="1288"/>
        <v>0.91840000298439906</v>
      </c>
      <c r="E9187" s="433">
        <f t="shared" si="1294"/>
        <v>91.84</v>
      </c>
      <c r="F9187" s="430">
        <f t="shared" si="1289"/>
        <v>0.9197623351540799</v>
      </c>
      <c r="G9187" s="439">
        <f t="shared" si="1295"/>
        <v>91.84</v>
      </c>
      <c r="H9187" s="435">
        <f t="shared" si="1290"/>
        <v>0.9197623351540799</v>
      </c>
      <c r="I9187" s="577">
        <f t="shared" si="1295"/>
        <v>91.84</v>
      </c>
      <c r="J9187" s="573">
        <f t="shared" si="1291"/>
        <v>1.2610535087719297</v>
      </c>
    </row>
    <row r="9188" spans="1:10" x14ac:dyDescent="0.25">
      <c r="A9188">
        <f t="shared" si="1292"/>
        <v>0.91850000298016121</v>
      </c>
      <c r="B9188" s="2">
        <f t="shared" si="1296"/>
        <v>91.850000000010084</v>
      </c>
      <c r="C9188" s="428">
        <f t="shared" si="1293"/>
        <v>91.85</v>
      </c>
      <c r="D9188" s="425">
        <f t="shared" si="1288"/>
        <v>0.9185000029800604</v>
      </c>
      <c r="E9188" s="433">
        <f t="shared" si="1294"/>
        <v>91.85</v>
      </c>
      <c r="F9188" s="430">
        <f t="shared" si="1289"/>
        <v>0.91986177242420286</v>
      </c>
      <c r="G9188" s="439">
        <f t="shared" si="1295"/>
        <v>91.85</v>
      </c>
      <c r="H9188" s="435">
        <f t="shared" si="1290"/>
        <v>0.91986177242420286</v>
      </c>
      <c r="I9188" s="577">
        <f t="shared" si="1295"/>
        <v>91.85</v>
      </c>
      <c r="J9188" s="573">
        <f t="shared" si="1291"/>
        <v>1.2611417680315231</v>
      </c>
    </row>
    <row r="9189" spans="1:10" x14ac:dyDescent="0.25">
      <c r="A9189">
        <f t="shared" si="1292"/>
        <v>0.91860000297582878</v>
      </c>
      <c r="B9189" s="2">
        <f t="shared" si="1296"/>
        <v>91.860000000010089</v>
      </c>
      <c r="C9189" s="428">
        <f t="shared" si="1293"/>
        <v>91.86</v>
      </c>
      <c r="D9189" s="425">
        <f t="shared" si="1288"/>
        <v>0.91860000297572797</v>
      </c>
      <c r="E9189" s="433">
        <f t="shared" si="1294"/>
        <v>91.86</v>
      </c>
      <c r="F9189" s="430">
        <f t="shared" si="1289"/>
        <v>0.9199612099482205</v>
      </c>
      <c r="G9189" s="439">
        <f t="shared" si="1295"/>
        <v>91.86</v>
      </c>
      <c r="H9189" s="435">
        <f t="shared" si="1290"/>
        <v>0.9199612099482205</v>
      </c>
      <c r="I9189" s="577">
        <f t="shared" si="1295"/>
        <v>91.86</v>
      </c>
      <c r="J9189" s="573">
        <f t="shared" si="1291"/>
        <v>1.2612300280956623</v>
      </c>
    </row>
    <row r="9190" spans="1:10" x14ac:dyDescent="0.25">
      <c r="A9190">
        <f t="shared" si="1292"/>
        <v>0.91870000297150323</v>
      </c>
      <c r="B9190" s="2">
        <f t="shared" si="1296"/>
        <v>91.870000000010094</v>
      </c>
      <c r="C9190" s="428">
        <f t="shared" si="1293"/>
        <v>91.87</v>
      </c>
      <c r="D9190" s="425">
        <f t="shared" si="1288"/>
        <v>0.91870000297140231</v>
      </c>
      <c r="E9190" s="433">
        <f t="shared" si="1294"/>
        <v>91.87</v>
      </c>
      <c r="F9190" s="430">
        <f t="shared" si="1289"/>
        <v>0.9200606477260096</v>
      </c>
      <c r="G9190" s="439">
        <f t="shared" si="1295"/>
        <v>91.87</v>
      </c>
      <c r="H9190" s="435">
        <f t="shared" si="1290"/>
        <v>0.9200606477260096</v>
      </c>
      <c r="I9190" s="577">
        <f t="shared" si="1295"/>
        <v>91.87</v>
      </c>
      <c r="J9190" s="573">
        <f t="shared" si="1291"/>
        <v>1.2613182889642651</v>
      </c>
    </row>
    <row r="9191" spans="1:10" x14ac:dyDescent="0.25">
      <c r="A9191">
        <f t="shared" si="1292"/>
        <v>0.918800002967184</v>
      </c>
      <c r="B9191" s="2">
        <f t="shared" si="1296"/>
        <v>91.880000000010099</v>
      </c>
      <c r="C9191" s="428">
        <f t="shared" si="1293"/>
        <v>91.88</v>
      </c>
      <c r="D9191" s="425">
        <f t="shared" si="1288"/>
        <v>0.91880000296708286</v>
      </c>
      <c r="E9191" s="433">
        <f t="shared" si="1294"/>
        <v>91.88</v>
      </c>
      <c r="F9191" s="430">
        <f t="shared" si="1289"/>
        <v>0.92016008575744679</v>
      </c>
      <c r="G9191" s="439">
        <f t="shared" si="1295"/>
        <v>91.88</v>
      </c>
      <c r="H9191" s="435">
        <f t="shared" si="1290"/>
        <v>0.92016008575744679</v>
      </c>
      <c r="I9191" s="577">
        <f t="shared" si="1295"/>
        <v>91.88</v>
      </c>
      <c r="J9191" s="573">
        <f t="shared" si="1291"/>
        <v>1.261406550637248</v>
      </c>
    </row>
    <row r="9192" spans="1:10" x14ac:dyDescent="0.25">
      <c r="A9192">
        <f t="shared" si="1292"/>
        <v>0.91890000296287133</v>
      </c>
      <c r="B9192" s="2">
        <f t="shared" si="1296"/>
        <v>91.890000000010104</v>
      </c>
      <c r="C9192" s="428">
        <f t="shared" si="1293"/>
        <v>91.89</v>
      </c>
      <c r="D9192" s="425">
        <f t="shared" si="1288"/>
        <v>0.91890000296277019</v>
      </c>
      <c r="E9192" s="433">
        <f t="shared" si="1294"/>
        <v>91.89</v>
      </c>
      <c r="F9192" s="430">
        <f t="shared" si="1289"/>
        <v>0.92025952404240907</v>
      </c>
      <c r="G9192" s="439">
        <f t="shared" si="1295"/>
        <v>91.89</v>
      </c>
      <c r="H9192" s="435">
        <f t="shared" si="1290"/>
        <v>0.92025952404240907</v>
      </c>
      <c r="I9192" s="577">
        <f t="shared" si="1295"/>
        <v>91.89</v>
      </c>
      <c r="J9192" s="573">
        <f t="shared" si="1291"/>
        <v>1.2614948131145296</v>
      </c>
    </row>
    <row r="9193" spans="1:10" x14ac:dyDescent="0.25">
      <c r="A9193">
        <f t="shared" si="1292"/>
        <v>0.91900000295856499</v>
      </c>
      <c r="B9193" s="2">
        <f t="shared" si="1296"/>
        <v>91.90000000001011</v>
      </c>
      <c r="C9193" s="428">
        <f t="shared" si="1293"/>
        <v>91.9</v>
      </c>
      <c r="D9193" s="425">
        <f t="shared" si="1288"/>
        <v>0.91900000295846396</v>
      </c>
      <c r="E9193" s="433">
        <f t="shared" si="1294"/>
        <v>91.9</v>
      </c>
      <c r="F9193" s="430">
        <f t="shared" si="1289"/>
        <v>0.92035896258077299</v>
      </c>
      <c r="G9193" s="439">
        <f t="shared" si="1295"/>
        <v>91.9</v>
      </c>
      <c r="H9193" s="435">
        <f t="shared" si="1290"/>
        <v>0.92035896258077299</v>
      </c>
      <c r="I9193" s="577">
        <f t="shared" si="1295"/>
        <v>91.9</v>
      </c>
      <c r="J9193" s="573">
        <f t="shared" si="1291"/>
        <v>1.2615830763960263</v>
      </c>
    </row>
    <row r="9194" spans="1:10" x14ac:dyDescent="0.25">
      <c r="A9194">
        <f t="shared" si="1292"/>
        <v>0.91910000295426519</v>
      </c>
      <c r="B9194" s="2">
        <f t="shared" si="1296"/>
        <v>91.910000000010115</v>
      </c>
      <c r="C9194" s="428">
        <f t="shared" si="1293"/>
        <v>91.91</v>
      </c>
      <c r="D9194" s="425">
        <f t="shared" si="1288"/>
        <v>0.91910000295416394</v>
      </c>
      <c r="E9194" s="433">
        <f t="shared" si="1294"/>
        <v>91.91</v>
      </c>
      <c r="F9194" s="430">
        <f t="shared" si="1289"/>
        <v>0.92045840137241575</v>
      </c>
      <c r="G9194" s="439">
        <f t="shared" si="1295"/>
        <v>91.91</v>
      </c>
      <c r="H9194" s="435">
        <f t="shared" si="1290"/>
        <v>0.92045840137241575</v>
      </c>
      <c r="I9194" s="577">
        <f t="shared" si="1295"/>
        <v>91.91</v>
      </c>
      <c r="J9194" s="573">
        <f t="shared" si="1291"/>
        <v>1.2616713404816553</v>
      </c>
    </row>
    <row r="9195" spans="1:10" x14ac:dyDescent="0.25">
      <c r="A9195">
        <f t="shared" si="1292"/>
        <v>0.91920000294997184</v>
      </c>
      <c r="B9195" s="2">
        <f t="shared" si="1296"/>
        <v>91.92000000001012</v>
      </c>
      <c r="C9195" s="428">
        <f t="shared" si="1293"/>
        <v>91.92</v>
      </c>
      <c r="D9195" s="425">
        <f t="shared" si="1288"/>
        <v>0.91920000294987059</v>
      </c>
      <c r="E9195" s="433">
        <f t="shared" si="1294"/>
        <v>91.92</v>
      </c>
      <c r="F9195" s="430">
        <f t="shared" si="1289"/>
        <v>0.92055784041721433</v>
      </c>
      <c r="G9195" s="439">
        <f t="shared" si="1295"/>
        <v>91.92</v>
      </c>
      <c r="H9195" s="435">
        <f t="shared" si="1290"/>
        <v>0.92055784041721433</v>
      </c>
      <c r="I9195" s="577">
        <f t="shared" si="1295"/>
        <v>91.92</v>
      </c>
      <c r="J9195" s="573">
        <f t="shared" si="1291"/>
        <v>1.2617596053713347</v>
      </c>
    </row>
    <row r="9196" spans="1:10" x14ac:dyDescent="0.25">
      <c r="A9196">
        <f t="shared" si="1292"/>
        <v>0.91930000294568481</v>
      </c>
      <c r="B9196" s="2">
        <f t="shared" si="1296"/>
        <v>91.930000000010125</v>
      </c>
      <c r="C9196" s="428">
        <f t="shared" si="1293"/>
        <v>91.93</v>
      </c>
      <c r="D9196" s="425">
        <f t="shared" si="1288"/>
        <v>0.91930000294558367</v>
      </c>
      <c r="E9196" s="433">
        <f t="shared" si="1294"/>
        <v>91.93</v>
      </c>
      <c r="F9196" s="430">
        <f t="shared" si="1289"/>
        <v>0.92065727971504574</v>
      </c>
      <c r="G9196" s="439">
        <f t="shared" si="1295"/>
        <v>91.93</v>
      </c>
      <c r="H9196" s="435">
        <f t="shared" si="1290"/>
        <v>0.92065727971504574</v>
      </c>
      <c r="I9196" s="577">
        <f t="shared" si="1295"/>
        <v>91.93</v>
      </c>
      <c r="J9196" s="573">
        <f t="shared" si="1291"/>
        <v>1.2618478710649814</v>
      </c>
    </row>
    <row r="9197" spans="1:10" x14ac:dyDescent="0.25">
      <c r="A9197">
        <f t="shared" si="1292"/>
        <v>0.91940000294140456</v>
      </c>
      <c r="B9197" s="2">
        <f t="shared" si="1296"/>
        <v>91.94000000001013</v>
      </c>
      <c r="C9197" s="428">
        <f t="shared" si="1293"/>
        <v>91.94</v>
      </c>
      <c r="D9197" s="425">
        <f t="shared" si="1288"/>
        <v>0.91940000294130297</v>
      </c>
      <c r="E9197" s="433">
        <f t="shared" si="1294"/>
        <v>91.94</v>
      </c>
      <c r="F9197" s="430">
        <f t="shared" si="1289"/>
        <v>0.92075671926578717</v>
      </c>
      <c r="G9197" s="439">
        <f t="shared" si="1295"/>
        <v>91.94</v>
      </c>
      <c r="H9197" s="435">
        <f t="shared" si="1290"/>
        <v>0.92075671926578717</v>
      </c>
      <c r="I9197" s="577">
        <f t="shared" si="1295"/>
        <v>91.94</v>
      </c>
      <c r="J9197" s="573">
        <f t="shared" si="1291"/>
        <v>1.2619361375625129</v>
      </c>
    </row>
    <row r="9198" spans="1:10" x14ac:dyDescent="0.25">
      <c r="A9198">
        <f t="shared" si="1292"/>
        <v>0.91950000293713041</v>
      </c>
      <c r="B9198" s="2">
        <f t="shared" si="1296"/>
        <v>91.950000000010135</v>
      </c>
      <c r="C9198" s="428">
        <f t="shared" si="1293"/>
        <v>91.95</v>
      </c>
      <c r="D9198" s="425">
        <f t="shared" si="1288"/>
        <v>0.91950000293702894</v>
      </c>
      <c r="E9198" s="433">
        <f t="shared" si="1294"/>
        <v>91.95</v>
      </c>
      <c r="F9198" s="430">
        <f t="shared" si="1289"/>
        <v>0.92085615906931584</v>
      </c>
      <c r="G9198" s="439">
        <f t="shared" si="1295"/>
        <v>91.95</v>
      </c>
      <c r="H9198" s="435">
        <f t="shared" si="1290"/>
        <v>0.92085615906931584</v>
      </c>
      <c r="I9198" s="577">
        <f t="shared" si="1295"/>
        <v>91.95</v>
      </c>
      <c r="J9198" s="573">
        <f t="shared" si="1291"/>
        <v>1.2620244048638467</v>
      </c>
    </row>
    <row r="9199" spans="1:10" x14ac:dyDescent="0.25">
      <c r="A9199">
        <f t="shared" si="1292"/>
        <v>0.9196000029328627</v>
      </c>
      <c r="B9199" s="2">
        <f t="shared" si="1296"/>
        <v>91.96000000001014</v>
      </c>
      <c r="C9199" s="428">
        <f t="shared" si="1293"/>
        <v>91.96</v>
      </c>
      <c r="D9199" s="425">
        <f t="shared" si="1288"/>
        <v>0.91960000293276134</v>
      </c>
      <c r="E9199" s="433">
        <f t="shared" si="1294"/>
        <v>91.96</v>
      </c>
      <c r="F9199" s="430">
        <f t="shared" si="1289"/>
        <v>0.92095559912550851</v>
      </c>
      <c r="G9199" s="439">
        <f t="shared" si="1295"/>
        <v>91.96</v>
      </c>
      <c r="H9199" s="435">
        <f t="shared" si="1290"/>
        <v>0.92095559912550851</v>
      </c>
      <c r="I9199" s="577">
        <f t="shared" si="1295"/>
        <v>91.96</v>
      </c>
      <c r="J9199" s="573">
        <f t="shared" si="1291"/>
        <v>1.2621126729688996</v>
      </c>
    </row>
    <row r="9200" spans="1:10" x14ac:dyDescent="0.25">
      <c r="A9200">
        <f t="shared" si="1292"/>
        <v>0.91970000292860155</v>
      </c>
      <c r="B9200" s="2">
        <f t="shared" si="1296"/>
        <v>91.970000000010145</v>
      </c>
      <c r="C9200" s="428">
        <f t="shared" si="1293"/>
        <v>91.97</v>
      </c>
      <c r="D9200" s="425">
        <f t="shared" si="1288"/>
        <v>0.91970000292850018</v>
      </c>
      <c r="E9200" s="433">
        <f t="shared" si="1294"/>
        <v>91.97</v>
      </c>
      <c r="F9200" s="430">
        <f t="shared" si="1289"/>
        <v>0.92105503943424327</v>
      </c>
      <c r="G9200" s="439">
        <f t="shared" si="1295"/>
        <v>91.97</v>
      </c>
      <c r="H9200" s="435">
        <f t="shared" si="1290"/>
        <v>0.92105503943424327</v>
      </c>
      <c r="I9200" s="577">
        <f t="shared" si="1295"/>
        <v>91.97</v>
      </c>
      <c r="J9200" s="573">
        <f t="shared" si="1291"/>
        <v>1.2622009418775901</v>
      </c>
    </row>
    <row r="9201" spans="1:10" x14ac:dyDescent="0.25">
      <c r="A9201">
        <f t="shared" si="1292"/>
        <v>0.9198000029243466</v>
      </c>
      <c r="B9201" s="2">
        <f t="shared" si="1296"/>
        <v>91.980000000010151</v>
      </c>
      <c r="C9201" s="428">
        <f t="shared" si="1293"/>
        <v>91.98</v>
      </c>
      <c r="D9201" s="425">
        <f t="shared" si="1288"/>
        <v>0.91980000292424524</v>
      </c>
      <c r="E9201" s="433">
        <f t="shared" si="1294"/>
        <v>91.98</v>
      </c>
      <c r="F9201" s="430">
        <f t="shared" si="1289"/>
        <v>0.92115447999539724</v>
      </c>
      <c r="G9201" s="439">
        <f t="shared" si="1295"/>
        <v>91.98</v>
      </c>
      <c r="H9201" s="435">
        <f t="shared" si="1290"/>
        <v>0.92115447999539724</v>
      </c>
      <c r="I9201" s="577">
        <f t="shared" si="1295"/>
        <v>91.98</v>
      </c>
      <c r="J9201" s="573">
        <f t="shared" si="1291"/>
        <v>1.2622892115898352</v>
      </c>
    </row>
    <row r="9202" spans="1:10" x14ac:dyDescent="0.25">
      <c r="A9202">
        <f t="shared" si="1292"/>
        <v>0.91990000292009833</v>
      </c>
      <c r="B9202" s="2">
        <f t="shared" si="1296"/>
        <v>91.990000000010156</v>
      </c>
      <c r="C9202" s="428">
        <f t="shared" si="1293"/>
        <v>91.99</v>
      </c>
      <c r="D9202" s="425">
        <f t="shared" si="1288"/>
        <v>0.91990000291999663</v>
      </c>
      <c r="E9202" s="433">
        <f t="shared" si="1294"/>
        <v>91.99</v>
      </c>
      <c r="F9202" s="430">
        <f t="shared" si="1289"/>
        <v>0.92125392080884727</v>
      </c>
      <c r="G9202" s="439">
        <f t="shared" si="1295"/>
        <v>91.99</v>
      </c>
      <c r="H9202" s="435">
        <f t="shared" si="1290"/>
        <v>0.92125392080884727</v>
      </c>
      <c r="I9202" s="577">
        <f t="shared" si="1295"/>
        <v>91.99</v>
      </c>
      <c r="J9202" s="573">
        <f t="shared" si="1291"/>
        <v>1.2623774821055513</v>
      </c>
    </row>
    <row r="9203" spans="1:10" x14ac:dyDescent="0.25">
      <c r="A9203">
        <f t="shared" si="1292"/>
        <v>0.92000000291585615</v>
      </c>
      <c r="B9203" s="2">
        <f t="shared" si="1296"/>
        <v>92.000000000010161</v>
      </c>
      <c r="C9203" s="428">
        <f t="shared" si="1293"/>
        <v>92</v>
      </c>
      <c r="D9203" s="425">
        <f t="shared" si="1288"/>
        <v>0.92000000291575457</v>
      </c>
      <c r="E9203" s="433">
        <f t="shared" si="1294"/>
        <v>92</v>
      </c>
      <c r="F9203" s="430">
        <f t="shared" si="1289"/>
        <v>0.92135336187447192</v>
      </c>
      <c r="G9203" s="439">
        <f t="shared" si="1295"/>
        <v>92</v>
      </c>
      <c r="H9203" s="435">
        <f t="shared" si="1290"/>
        <v>0.92135336187447192</v>
      </c>
      <c r="I9203" s="577">
        <f t="shared" si="1295"/>
        <v>92</v>
      </c>
      <c r="J9203" s="573">
        <f t="shared" si="1291"/>
        <v>1.2624657534246575</v>
      </c>
    </row>
    <row r="9204" spans="1:10" x14ac:dyDescent="0.25">
      <c r="A9204">
        <f t="shared" si="1292"/>
        <v>0.92010000291162042</v>
      </c>
      <c r="B9204" s="2">
        <f t="shared" si="1296"/>
        <v>92.010000000010166</v>
      </c>
      <c r="C9204" s="428">
        <f t="shared" si="1293"/>
        <v>92.01</v>
      </c>
      <c r="D9204" s="425">
        <f t="shared" si="1288"/>
        <v>0.92010000291151883</v>
      </c>
      <c r="E9204" s="433">
        <f t="shared" si="1294"/>
        <v>92.01</v>
      </c>
      <c r="F9204" s="430">
        <f t="shared" si="1289"/>
        <v>0.92145280319214806</v>
      </c>
      <c r="G9204" s="439">
        <f t="shared" si="1295"/>
        <v>92.01</v>
      </c>
      <c r="H9204" s="435">
        <f t="shared" si="1290"/>
        <v>0.92145280319214806</v>
      </c>
      <c r="I9204" s="577">
        <f t="shared" si="1295"/>
        <v>92.01</v>
      </c>
      <c r="J9204" s="573">
        <f t="shared" si="1291"/>
        <v>1.2625540255470704</v>
      </c>
    </row>
    <row r="9205" spans="1:10" x14ac:dyDescent="0.25">
      <c r="A9205">
        <f t="shared" si="1292"/>
        <v>0.92020000290739101</v>
      </c>
      <c r="B9205" s="2">
        <f t="shared" si="1296"/>
        <v>92.020000000010171</v>
      </c>
      <c r="C9205" s="428">
        <f t="shared" si="1293"/>
        <v>92.02</v>
      </c>
      <c r="D9205" s="425">
        <f t="shared" si="1288"/>
        <v>0.92020000290728954</v>
      </c>
      <c r="E9205" s="433">
        <f t="shared" si="1294"/>
        <v>92.02</v>
      </c>
      <c r="F9205" s="430">
        <f t="shared" si="1289"/>
        <v>0.92155224476175335</v>
      </c>
      <c r="G9205" s="439">
        <f t="shared" si="1295"/>
        <v>92.02</v>
      </c>
      <c r="H9205" s="435">
        <f t="shared" si="1290"/>
        <v>0.92155224476175335</v>
      </c>
      <c r="I9205" s="577">
        <f t="shared" si="1295"/>
        <v>92.02</v>
      </c>
      <c r="J9205" s="573">
        <f t="shared" si="1291"/>
        <v>1.2626422984727073</v>
      </c>
    </row>
    <row r="9206" spans="1:10" x14ac:dyDescent="0.25">
      <c r="A9206">
        <f t="shared" si="1292"/>
        <v>0.92030000290316805</v>
      </c>
      <c r="B9206" s="2">
        <f t="shared" si="1296"/>
        <v>92.030000000010176</v>
      </c>
      <c r="C9206" s="428">
        <f t="shared" si="1293"/>
        <v>92.03</v>
      </c>
      <c r="D9206" s="425">
        <f t="shared" si="1288"/>
        <v>0.92030000290306635</v>
      </c>
      <c r="E9206" s="433">
        <f t="shared" si="1294"/>
        <v>92.03</v>
      </c>
      <c r="F9206" s="430">
        <f t="shared" si="1289"/>
        <v>0.92165168658316565</v>
      </c>
      <c r="G9206" s="439">
        <f t="shared" si="1295"/>
        <v>92.03</v>
      </c>
      <c r="H9206" s="435">
        <f t="shared" si="1290"/>
        <v>0.92165168658316565</v>
      </c>
      <c r="I9206" s="577">
        <f t="shared" si="1295"/>
        <v>92.03</v>
      </c>
      <c r="J9206" s="573">
        <f t="shared" si="1291"/>
        <v>1.2627305722014861</v>
      </c>
    </row>
    <row r="9207" spans="1:10" x14ac:dyDescent="0.25">
      <c r="A9207">
        <f t="shared" si="1292"/>
        <v>0.92040000289895141</v>
      </c>
      <c r="B9207" s="2">
        <f t="shared" si="1296"/>
        <v>92.040000000010181</v>
      </c>
      <c r="C9207" s="428">
        <f t="shared" si="1293"/>
        <v>92.04</v>
      </c>
      <c r="D9207" s="425">
        <f t="shared" si="1288"/>
        <v>0.92040000289884982</v>
      </c>
      <c r="E9207" s="433">
        <f t="shared" si="1294"/>
        <v>92.04</v>
      </c>
      <c r="F9207" s="430">
        <f t="shared" si="1289"/>
        <v>0.92175112865626263</v>
      </c>
      <c r="G9207" s="439">
        <f t="shared" si="1295"/>
        <v>92.04</v>
      </c>
      <c r="H9207" s="435">
        <f t="shared" si="1290"/>
        <v>0.92175112865626263</v>
      </c>
      <c r="I9207" s="577">
        <f t="shared" si="1295"/>
        <v>92.04</v>
      </c>
      <c r="J9207" s="573">
        <f t="shared" si="1291"/>
        <v>1.2628188467333241</v>
      </c>
    </row>
    <row r="9208" spans="1:10" x14ac:dyDescent="0.25">
      <c r="A9208">
        <f t="shared" si="1292"/>
        <v>0.9205000028947411</v>
      </c>
      <c r="B9208" s="2">
        <f t="shared" si="1296"/>
        <v>92.050000000010186</v>
      </c>
      <c r="C9208" s="428">
        <f t="shared" si="1293"/>
        <v>92.05</v>
      </c>
      <c r="D9208" s="425">
        <f t="shared" si="1288"/>
        <v>0.92050000289463918</v>
      </c>
      <c r="E9208" s="433">
        <f t="shared" si="1294"/>
        <v>92.05</v>
      </c>
      <c r="F9208" s="430">
        <f t="shared" si="1289"/>
        <v>0.92185057098092227</v>
      </c>
      <c r="G9208" s="439">
        <f t="shared" si="1295"/>
        <v>92.05</v>
      </c>
      <c r="H9208" s="435">
        <f t="shared" si="1290"/>
        <v>0.92185057098092227</v>
      </c>
      <c r="I9208" s="577">
        <f t="shared" si="1295"/>
        <v>92.05</v>
      </c>
      <c r="J9208" s="573">
        <f t="shared" si="1291"/>
        <v>1.2629071220681389</v>
      </c>
    </row>
    <row r="9209" spans="1:10" x14ac:dyDescent="0.25">
      <c r="A9209">
        <f t="shared" si="1292"/>
        <v>0.92060000289053712</v>
      </c>
      <c r="B9209" s="2">
        <f t="shared" si="1296"/>
        <v>92.060000000010191</v>
      </c>
      <c r="C9209" s="428">
        <f t="shared" si="1293"/>
        <v>92.06</v>
      </c>
      <c r="D9209" s="425">
        <f t="shared" si="1288"/>
        <v>0.9206000028904352</v>
      </c>
      <c r="E9209" s="433">
        <f t="shared" si="1294"/>
        <v>92.06</v>
      </c>
      <c r="F9209" s="430">
        <f t="shared" si="1289"/>
        <v>0.92195001355702222</v>
      </c>
      <c r="G9209" s="439">
        <f t="shared" si="1295"/>
        <v>92.06</v>
      </c>
      <c r="H9209" s="435">
        <f t="shared" si="1290"/>
        <v>0.92195001355702222</v>
      </c>
      <c r="I9209" s="577">
        <f t="shared" si="1295"/>
        <v>92.06</v>
      </c>
      <c r="J9209" s="573">
        <f t="shared" si="1291"/>
        <v>1.2629953982058482</v>
      </c>
    </row>
    <row r="9210" spans="1:10" x14ac:dyDescent="0.25">
      <c r="A9210">
        <f t="shared" si="1292"/>
        <v>0.92070000288633935</v>
      </c>
      <c r="B9210" s="2">
        <f t="shared" si="1296"/>
        <v>92.070000000010197</v>
      </c>
      <c r="C9210" s="428">
        <f t="shared" si="1293"/>
        <v>92.07</v>
      </c>
      <c r="D9210" s="425">
        <f t="shared" si="1288"/>
        <v>0.92070000288623743</v>
      </c>
      <c r="E9210" s="433">
        <f t="shared" si="1294"/>
        <v>92.07</v>
      </c>
      <c r="F9210" s="430">
        <f t="shared" si="1289"/>
        <v>0.92204945638444047</v>
      </c>
      <c r="G9210" s="439">
        <f t="shared" si="1295"/>
        <v>92.07</v>
      </c>
      <c r="H9210" s="435">
        <f t="shared" si="1290"/>
        <v>0.92204945638444047</v>
      </c>
      <c r="I9210" s="577">
        <f t="shared" si="1295"/>
        <v>92.07</v>
      </c>
      <c r="J9210" s="573">
        <f t="shared" si="1291"/>
        <v>1.2630836751463688</v>
      </c>
    </row>
    <row r="9211" spans="1:10" x14ac:dyDescent="0.25">
      <c r="A9211">
        <f t="shared" si="1292"/>
        <v>0.92080000288214803</v>
      </c>
      <c r="B9211" s="2">
        <f t="shared" si="1296"/>
        <v>92.080000000010202</v>
      </c>
      <c r="C9211" s="428">
        <f t="shared" si="1293"/>
        <v>92.08</v>
      </c>
      <c r="D9211" s="425">
        <f t="shared" si="1288"/>
        <v>0.920800002882046</v>
      </c>
      <c r="E9211" s="433">
        <f t="shared" si="1294"/>
        <v>92.08</v>
      </c>
      <c r="F9211" s="430">
        <f t="shared" si="1289"/>
        <v>0.92214889946305534</v>
      </c>
      <c r="G9211" s="439">
        <f t="shared" si="1295"/>
        <v>92.08</v>
      </c>
      <c r="H9211" s="435">
        <f t="shared" si="1290"/>
        <v>0.92214889946305534</v>
      </c>
      <c r="I9211" s="577">
        <f t="shared" si="1295"/>
        <v>92.08</v>
      </c>
      <c r="J9211" s="573">
        <f t="shared" si="1291"/>
        <v>1.2631719528896195</v>
      </c>
    </row>
    <row r="9212" spans="1:10" x14ac:dyDescent="0.25">
      <c r="A9212">
        <f t="shared" si="1292"/>
        <v>0.92090000287796292</v>
      </c>
      <c r="B9212" s="2">
        <f t="shared" si="1296"/>
        <v>92.090000000010207</v>
      </c>
      <c r="C9212" s="428">
        <f t="shared" si="1293"/>
        <v>92.09</v>
      </c>
      <c r="D9212" s="425">
        <f t="shared" si="1288"/>
        <v>0.92090000287786089</v>
      </c>
      <c r="E9212" s="433">
        <f t="shared" si="1294"/>
        <v>92.09</v>
      </c>
      <c r="F9212" s="430">
        <f t="shared" si="1289"/>
        <v>0.92224834279274448</v>
      </c>
      <c r="G9212" s="439">
        <f t="shared" si="1295"/>
        <v>92.09</v>
      </c>
      <c r="H9212" s="435">
        <f t="shared" si="1290"/>
        <v>0.92224834279274448</v>
      </c>
      <c r="I9212" s="577">
        <f t="shared" si="1295"/>
        <v>92.09</v>
      </c>
      <c r="J9212" s="573">
        <f t="shared" si="1291"/>
        <v>1.2632602314355166</v>
      </c>
    </row>
    <row r="9213" spans="1:10" x14ac:dyDescent="0.25">
      <c r="A9213">
        <f t="shared" si="1292"/>
        <v>0.92100000287378392</v>
      </c>
      <c r="B9213" s="2">
        <f t="shared" si="1296"/>
        <v>92.100000000010212</v>
      </c>
      <c r="C9213" s="428">
        <f t="shared" si="1293"/>
        <v>92.1</v>
      </c>
      <c r="D9213" s="425">
        <f t="shared" si="1288"/>
        <v>0.92100000287368178</v>
      </c>
      <c r="E9213" s="433">
        <f t="shared" si="1294"/>
        <v>92.1</v>
      </c>
      <c r="F9213" s="430">
        <f t="shared" si="1289"/>
        <v>0.92234778637338632</v>
      </c>
      <c r="G9213" s="439">
        <f t="shared" si="1295"/>
        <v>92.1</v>
      </c>
      <c r="H9213" s="435">
        <f t="shared" si="1290"/>
        <v>0.92234778637338632</v>
      </c>
      <c r="I9213" s="577">
        <f t="shared" si="1295"/>
        <v>92.1</v>
      </c>
      <c r="J9213" s="573">
        <f t="shared" si="1291"/>
        <v>1.2633485107839781</v>
      </c>
    </row>
    <row r="9214" spans="1:10" x14ac:dyDescent="0.25">
      <c r="A9214">
        <f t="shared" si="1292"/>
        <v>0.92110000286961136</v>
      </c>
      <c r="B9214" s="2">
        <f t="shared" si="1296"/>
        <v>92.110000000010217</v>
      </c>
      <c r="C9214" s="428">
        <f t="shared" si="1293"/>
        <v>92.11</v>
      </c>
      <c r="D9214" s="425">
        <f t="shared" si="1288"/>
        <v>0.92110000286950922</v>
      </c>
      <c r="E9214" s="433">
        <f t="shared" si="1294"/>
        <v>92.11</v>
      </c>
      <c r="F9214" s="430">
        <f t="shared" si="1289"/>
        <v>0.92244723020485908</v>
      </c>
      <c r="G9214" s="439">
        <f t="shared" si="1295"/>
        <v>92.11</v>
      </c>
      <c r="H9214" s="435">
        <f t="shared" si="1290"/>
        <v>0.92244723020485908</v>
      </c>
      <c r="I9214" s="577">
        <f t="shared" si="1295"/>
        <v>92.11</v>
      </c>
      <c r="J9214" s="573">
        <f t="shared" si="1291"/>
        <v>1.2634367909349218</v>
      </c>
    </row>
    <row r="9215" spans="1:10" x14ac:dyDescent="0.25">
      <c r="A9215">
        <f t="shared" si="1292"/>
        <v>0.9212000028654449</v>
      </c>
      <c r="B9215" s="2">
        <f t="shared" si="1296"/>
        <v>92.120000000010222</v>
      </c>
      <c r="C9215" s="428">
        <f t="shared" si="1293"/>
        <v>92.12</v>
      </c>
      <c r="D9215" s="425">
        <f t="shared" si="1288"/>
        <v>0.92120000286534276</v>
      </c>
      <c r="E9215" s="433">
        <f t="shared" si="1294"/>
        <v>92.12</v>
      </c>
      <c r="F9215" s="430">
        <f t="shared" si="1289"/>
        <v>0.92254667428704074</v>
      </c>
      <c r="G9215" s="439">
        <f t="shared" si="1295"/>
        <v>92.12</v>
      </c>
      <c r="H9215" s="435">
        <f t="shared" si="1290"/>
        <v>0.92254667428704074</v>
      </c>
      <c r="I9215" s="577">
        <f t="shared" si="1295"/>
        <v>92.12</v>
      </c>
      <c r="J9215" s="573">
        <f t="shared" si="1291"/>
        <v>1.2635250718882653</v>
      </c>
    </row>
    <row r="9216" spans="1:10" x14ac:dyDescent="0.25">
      <c r="A9216">
        <f t="shared" si="1292"/>
        <v>0.92130000286128488</v>
      </c>
      <c r="B9216" s="2">
        <f t="shared" si="1296"/>
        <v>92.130000000010227</v>
      </c>
      <c r="C9216" s="428">
        <f t="shared" si="1293"/>
        <v>92.13</v>
      </c>
      <c r="D9216" s="425">
        <f t="shared" si="1288"/>
        <v>0.92130000286118252</v>
      </c>
      <c r="E9216" s="433">
        <f t="shared" si="1294"/>
        <v>92.13</v>
      </c>
      <c r="F9216" s="430">
        <f t="shared" si="1289"/>
        <v>0.92264611861980983</v>
      </c>
      <c r="G9216" s="439">
        <f t="shared" si="1295"/>
        <v>92.13</v>
      </c>
      <c r="H9216" s="435">
        <f t="shared" si="1290"/>
        <v>0.92264611861980983</v>
      </c>
      <c r="I9216" s="577">
        <f t="shared" si="1295"/>
        <v>92.13</v>
      </c>
      <c r="J9216" s="573">
        <f t="shared" si="1291"/>
        <v>1.2636133536439256</v>
      </c>
    </row>
    <row r="9217" spans="1:10" x14ac:dyDescent="0.25">
      <c r="A9217">
        <f t="shared" si="1292"/>
        <v>0.92140000285713108</v>
      </c>
      <c r="B9217" s="2">
        <f t="shared" si="1296"/>
        <v>92.140000000010232</v>
      </c>
      <c r="C9217" s="428">
        <f t="shared" si="1293"/>
        <v>92.14</v>
      </c>
      <c r="D9217" s="425">
        <f t="shared" si="1288"/>
        <v>0.92140000285702872</v>
      </c>
      <c r="E9217" s="433">
        <f t="shared" si="1294"/>
        <v>92.14</v>
      </c>
      <c r="F9217" s="430">
        <f t="shared" si="1289"/>
        <v>0.92274556320304468</v>
      </c>
      <c r="G9217" s="439">
        <f t="shared" si="1295"/>
        <v>92.14</v>
      </c>
      <c r="H9217" s="435">
        <f t="shared" si="1290"/>
        <v>0.92274556320304468</v>
      </c>
      <c r="I9217" s="577">
        <f t="shared" si="1295"/>
        <v>92.14</v>
      </c>
      <c r="J9217" s="573">
        <f t="shared" si="1291"/>
        <v>1.263701636201821</v>
      </c>
    </row>
    <row r="9218" spans="1:10" x14ac:dyDescent="0.25">
      <c r="A9218">
        <f t="shared" si="1292"/>
        <v>0.9215000028529835</v>
      </c>
      <c r="B9218" s="2">
        <f t="shared" si="1296"/>
        <v>92.150000000010237</v>
      </c>
      <c r="C9218" s="428">
        <f t="shared" si="1293"/>
        <v>92.15</v>
      </c>
      <c r="D9218" s="425">
        <f t="shared" si="1288"/>
        <v>0.92150000285288114</v>
      </c>
      <c r="E9218" s="433">
        <f t="shared" si="1294"/>
        <v>92.15</v>
      </c>
      <c r="F9218" s="430">
        <f t="shared" si="1289"/>
        <v>0.92284500803662384</v>
      </c>
      <c r="G9218" s="439">
        <f t="shared" si="1295"/>
        <v>92.15</v>
      </c>
      <c r="H9218" s="435">
        <f t="shared" si="1290"/>
        <v>0.92284500803662384</v>
      </c>
      <c r="I9218" s="577">
        <f t="shared" si="1295"/>
        <v>92.15</v>
      </c>
      <c r="J9218" s="573">
        <f t="shared" si="1291"/>
        <v>1.2637899195618691</v>
      </c>
    </row>
    <row r="9219" spans="1:10" x14ac:dyDescent="0.25">
      <c r="A9219">
        <f t="shared" si="1292"/>
        <v>0.92160000284884214</v>
      </c>
      <c r="B9219" s="2">
        <f t="shared" si="1296"/>
        <v>92.160000000010243</v>
      </c>
      <c r="C9219" s="428">
        <f t="shared" si="1293"/>
        <v>92.16</v>
      </c>
      <c r="D9219" s="425">
        <f t="shared" ref="D9219:D9282" si="1297">(((1+C9219/100)^D$2)*C9219/100)/(((1+C9219/100)^D$2)-1)</f>
        <v>0.92160000284873966</v>
      </c>
      <c r="E9219" s="433">
        <f t="shared" si="1294"/>
        <v>92.16</v>
      </c>
      <c r="F9219" s="430">
        <f t="shared" ref="F9219:F9282" si="1298">(((1+E9219/100)^F$2)*E9219/100)/(((1+E9219/100)^F$2)-1)</f>
        <v>0.92294445312042572</v>
      </c>
      <c r="G9219" s="439">
        <f t="shared" si="1295"/>
        <v>92.16</v>
      </c>
      <c r="H9219" s="435">
        <f t="shared" ref="H9219:H9282" si="1299">(((1+G9219/100)^H$2)*G9219/100)/(((1+G9219/100)^H$2)-1)</f>
        <v>0.92294445312042572</v>
      </c>
      <c r="I9219" s="577">
        <f t="shared" si="1295"/>
        <v>92.16</v>
      </c>
      <c r="J9219" s="573">
        <f t="shared" ref="J9219:J9282" si="1300">(((1+I9219/100)^J$2)*I9219/100)/(((1+I9219/100)^J$2)-1)</f>
        <v>1.2638782037239868</v>
      </c>
    </row>
    <row r="9220" spans="1:10" x14ac:dyDescent="0.25">
      <c r="A9220">
        <f t="shared" si="1292"/>
        <v>0.92170000284470688</v>
      </c>
      <c r="B9220" s="2">
        <f t="shared" si="1296"/>
        <v>92.170000000010248</v>
      </c>
      <c r="C9220" s="428">
        <f t="shared" si="1293"/>
        <v>92.17</v>
      </c>
      <c r="D9220" s="425">
        <f t="shared" si="1297"/>
        <v>0.9217000028446044</v>
      </c>
      <c r="E9220" s="433">
        <f t="shared" si="1294"/>
        <v>92.17</v>
      </c>
      <c r="F9220" s="430">
        <f t="shared" si="1298"/>
        <v>0.92304389845432888</v>
      </c>
      <c r="G9220" s="439">
        <f t="shared" si="1295"/>
        <v>92.17</v>
      </c>
      <c r="H9220" s="435">
        <f t="shared" si="1299"/>
        <v>0.92304389845432888</v>
      </c>
      <c r="I9220" s="577">
        <f t="shared" si="1295"/>
        <v>92.17</v>
      </c>
      <c r="J9220" s="573">
        <f t="shared" si="1300"/>
        <v>1.2639664886880924</v>
      </c>
    </row>
    <row r="9221" spans="1:10" x14ac:dyDescent="0.25">
      <c r="A9221">
        <f t="shared" ref="A9221:A9284" si="1301">(((1+B9221/100)^A$2)*B9221/100)/(((1+B9221/100)^A$2)-1)</f>
        <v>0.92180000284057784</v>
      </c>
      <c r="B9221" s="2">
        <f t="shared" si="1296"/>
        <v>92.180000000010253</v>
      </c>
      <c r="C9221" s="428">
        <f t="shared" si="1293"/>
        <v>92.18</v>
      </c>
      <c r="D9221" s="425">
        <f t="shared" si="1297"/>
        <v>0.92180000284047559</v>
      </c>
      <c r="E9221" s="433">
        <f t="shared" si="1294"/>
        <v>92.18</v>
      </c>
      <c r="F9221" s="430">
        <f t="shared" si="1298"/>
        <v>0.92314334403821197</v>
      </c>
      <c r="G9221" s="439">
        <f t="shared" si="1295"/>
        <v>92.18</v>
      </c>
      <c r="H9221" s="435">
        <f t="shared" si="1299"/>
        <v>0.92314334403821197</v>
      </c>
      <c r="I9221" s="577">
        <f t="shared" si="1295"/>
        <v>92.18</v>
      </c>
      <c r="J9221" s="573">
        <f t="shared" si="1300"/>
        <v>1.2640547744541037</v>
      </c>
    </row>
    <row r="9222" spans="1:10" x14ac:dyDescent="0.25">
      <c r="A9222">
        <f t="shared" si="1301"/>
        <v>0.92190000283645523</v>
      </c>
      <c r="B9222" s="2">
        <f t="shared" si="1296"/>
        <v>92.190000000010258</v>
      </c>
      <c r="C9222" s="428">
        <f t="shared" ref="C9222:C9285" si="1302">ROUND(C9221+0.01,2)</f>
        <v>92.19</v>
      </c>
      <c r="D9222" s="425">
        <f t="shared" si="1297"/>
        <v>0.92190000283635254</v>
      </c>
      <c r="E9222" s="433">
        <f t="shared" ref="E9222:E9285" si="1303">ROUND(E9221+0.01,2)</f>
        <v>92.19</v>
      </c>
      <c r="F9222" s="430">
        <f t="shared" si="1298"/>
        <v>0.92324278987195363</v>
      </c>
      <c r="G9222" s="439">
        <f t="shared" ref="G9222:I9285" si="1304">ROUND(G9221+0.01,2)</f>
        <v>92.19</v>
      </c>
      <c r="H9222" s="435">
        <f t="shared" si="1299"/>
        <v>0.92324278987195363</v>
      </c>
      <c r="I9222" s="577">
        <f t="shared" si="1304"/>
        <v>92.19</v>
      </c>
      <c r="J9222" s="573">
        <f t="shared" si="1300"/>
        <v>1.2641430610219377</v>
      </c>
    </row>
    <row r="9223" spans="1:10" x14ac:dyDescent="0.25">
      <c r="A9223">
        <f t="shared" si="1301"/>
        <v>0.92200000283233863</v>
      </c>
      <c r="B9223" s="2">
        <f t="shared" si="1296"/>
        <v>92.200000000010263</v>
      </c>
      <c r="C9223" s="428">
        <f t="shared" si="1302"/>
        <v>92.2</v>
      </c>
      <c r="D9223" s="425">
        <f t="shared" si="1297"/>
        <v>0.92200000283223593</v>
      </c>
      <c r="E9223" s="433">
        <f t="shared" si="1303"/>
        <v>92.2</v>
      </c>
      <c r="F9223" s="430">
        <f t="shared" si="1298"/>
        <v>0.92334223595543297</v>
      </c>
      <c r="G9223" s="439">
        <f t="shared" si="1304"/>
        <v>92.2</v>
      </c>
      <c r="H9223" s="435">
        <f t="shared" si="1299"/>
        <v>0.92334223595543297</v>
      </c>
      <c r="I9223" s="577">
        <f t="shared" si="1304"/>
        <v>92.2</v>
      </c>
      <c r="J9223" s="573">
        <f t="shared" si="1300"/>
        <v>1.2642313483915126</v>
      </c>
    </row>
    <row r="9224" spans="1:10" x14ac:dyDescent="0.25">
      <c r="A9224">
        <f t="shared" si="1301"/>
        <v>0.92210000282822813</v>
      </c>
      <c r="B9224" s="2">
        <f t="shared" si="1296"/>
        <v>92.210000000010268</v>
      </c>
      <c r="C9224" s="428">
        <f t="shared" si="1302"/>
        <v>92.21</v>
      </c>
      <c r="D9224" s="425">
        <f t="shared" si="1297"/>
        <v>0.92210000282812543</v>
      </c>
      <c r="E9224" s="433">
        <f t="shared" si="1303"/>
        <v>92.21</v>
      </c>
      <c r="F9224" s="430">
        <f t="shared" si="1298"/>
        <v>0.92344168228852819</v>
      </c>
      <c r="G9224" s="439">
        <f t="shared" si="1304"/>
        <v>92.21</v>
      </c>
      <c r="H9224" s="435">
        <f t="shared" si="1299"/>
        <v>0.92344168228852819</v>
      </c>
      <c r="I9224" s="577">
        <f t="shared" si="1304"/>
        <v>92.21</v>
      </c>
      <c r="J9224" s="573">
        <f t="shared" si="1300"/>
        <v>1.2643196365627458</v>
      </c>
    </row>
    <row r="9225" spans="1:10" x14ac:dyDescent="0.25">
      <c r="A9225">
        <f t="shared" si="1301"/>
        <v>0.92220000282412395</v>
      </c>
      <c r="B9225" s="2">
        <f t="shared" si="1296"/>
        <v>92.220000000010273</v>
      </c>
      <c r="C9225" s="428">
        <f t="shared" si="1302"/>
        <v>92.22</v>
      </c>
      <c r="D9225" s="425">
        <f t="shared" si="1297"/>
        <v>0.92220000282402104</v>
      </c>
      <c r="E9225" s="433">
        <f t="shared" si="1303"/>
        <v>92.22</v>
      </c>
      <c r="F9225" s="430">
        <f t="shared" si="1298"/>
        <v>0.92354112887111872</v>
      </c>
      <c r="G9225" s="439">
        <f t="shared" si="1304"/>
        <v>92.22</v>
      </c>
      <c r="H9225" s="435">
        <f t="shared" si="1299"/>
        <v>0.92354112887111872</v>
      </c>
      <c r="I9225" s="577">
        <f t="shared" si="1304"/>
        <v>92.22</v>
      </c>
      <c r="J9225" s="573">
        <f t="shared" si="1300"/>
        <v>1.2644079255355554</v>
      </c>
    </row>
    <row r="9226" spans="1:10" x14ac:dyDescent="0.25">
      <c r="A9226">
        <f t="shared" si="1301"/>
        <v>0.92230000282002578</v>
      </c>
      <c r="B9226" s="2">
        <f t="shared" si="1296"/>
        <v>92.230000000010278</v>
      </c>
      <c r="C9226" s="428">
        <f t="shared" si="1302"/>
        <v>92.23</v>
      </c>
      <c r="D9226" s="425">
        <f t="shared" si="1297"/>
        <v>0.92230000281992286</v>
      </c>
      <c r="E9226" s="433">
        <f t="shared" si="1303"/>
        <v>92.23</v>
      </c>
      <c r="F9226" s="430">
        <f t="shared" si="1298"/>
        <v>0.92364057570308344</v>
      </c>
      <c r="G9226" s="439">
        <f t="shared" si="1304"/>
        <v>92.23</v>
      </c>
      <c r="H9226" s="435">
        <f t="shared" si="1299"/>
        <v>0.92364057570308344</v>
      </c>
      <c r="I9226" s="577">
        <f t="shared" si="1304"/>
        <v>92.23</v>
      </c>
      <c r="J9226" s="573">
        <f t="shared" si="1300"/>
        <v>1.2644962153098587</v>
      </c>
    </row>
    <row r="9227" spans="1:10" x14ac:dyDescent="0.25">
      <c r="A9227">
        <f t="shared" si="1301"/>
        <v>0.9224000028159336</v>
      </c>
      <c r="B9227" s="2">
        <f t="shared" si="1296"/>
        <v>92.240000000010284</v>
      </c>
      <c r="C9227" s="428">
        <f t="shared" si="1302"/>
        <v>92.24</v>
      </c>
      <c r="D9227" s="425">
        <f t="shared" si="1297"/>
        <v>0.9224000028158309</v>
      </c>
      <c r="E9227" s="433">
        <f t="shared" si="1303"/>
        <v>92.24</v>
      </c>
      <c r="F9227" s="430">
        <f t="shared" si="1298"/>
        <v>0.92374002278430101</v>
      </c>
      <c r="G9227" s="439">
        <f t="shared" si="1304"/>
        <v>92.24</v>
      </c>
      <c r="H9227" s="435">
        <f t="shared" si="1299"/>
        <v>0.92374002278430101</v>
      </c>
      <c r="I9227" s="577">
        <f t="shared" si="1304"/>
        <v>92.24</v>
      </c>
      <c r="J9227" s="573">
        <f t="shared" si="1300"/>
        <v>1.2645845058855734</v>
      </c>
    </row>
    <row r="9228" spans="1:10" x14ac:dyDescent="0.25">
      <c r="A9228">
        <f t="shared" si="1301"/>
        <v>0.92250000281184785</v>
      </c>
      <c r="B9228" s="2">
        <f t="shared" si="1296"/>
        <v>92.250000000010289</v>
      </c>
      <c r="C9228" s="428">
        <f t="shared" si="1302"/>
        <v>92.25</v>
      </c>
      <c r="D9228" s="425">
        <f t="shared" si="1297"/>
        <v>0.92250000281174505</v>
      </c>
      <c r="E9228" s="433">
        <f t="shared" si="1303"/>
        <v>92.25</v>
      </c>
      <c r="F9228" s="430">
        <f t="shared" si="1298"/>
        <v>0.92383947011465095</v>
      </c>
      <c r="G9228" s="439">
        <f t="shared" si="1304"/>
        <v>92.25</v>
      </c>
      <c r="H9228" s="435">
        <f t="shared" si="1299"/>
        <v>0.92383947011465095</v>
      </c>
      <c r="I9228" s="577">
        <f t="shared" si="1304"/>
        <v>92.25</v>
      </c>
      <c r="J9228" s="573">
        <f t="shared" si="1300"/>
        <v>1.2646727972626177</v>
      </c>
    </row>
    <row r="9229" spans="1:10" x14ac:dyDescent="0.25">
      <c r="A9229">
        <f t="shared" si="1301"/>
        <v>0.92260000280776822</v>
      </c>
      <c r="B9229" s="2">
        <f t="shared" si="1296"/>
        <v>92.260000000010294</v>
      </c>
      <c r="C9229" s="428">
        <f t="shared" si="1302"/>
        <v>92.26</v>
      </c>
      <c r="D9229" s="425">
        <f t="shared" si="1297"/>
        <v>0.9226000028076653</v>
      </c>
      <c r="E9229" s="433">
        <f t="shared" si="1303"/>
        <v>92.26</v>
      </c>
      <c r="F9229" s="430">
        <f t="shared" si="1298"/>
        <v>0.92393891769401226</v>
      </c>
      <c r="G9229" s="439">
        <f t="shared" si="1304"/>
        <v>92.26</v>
      </c>
      <c r="H9229" s="435">
        <f t="shared" si="1299"/>
        <v>0.92393891769401226</v>
      </c>
      <c r="I9229" s="577">
        <f t="shared" si="1304"/>
        <v>92.26</v>
      </c>
      <c r="J9229" s="573">
        <f t="shared" si="1300"/>
        <v>1.2647610894409089</v>
      </c>
    </row>
    <row r="9230" spans="1:10" x14ac:dyDescent="0.25">
      <c r="A9230">
        <f t="shared" si="1301"/>
        <v>0.92270000280369446</v>
      </c>
      <c r="B9230" s="2">
        <f t="shared" si="1296"/>
        <v>92.270000000010299</v>
      </c>
      <c r="C9230" s="428">
        <f t="shared" si="1302"/>
        <v>92.27</v>
      </c>
      <c r="D9230" s="425">
        <f t="shared" si="1297"/>
        <v>0.92270000280359143</v>
      </c>
      <c r="E9230" s="433">
        <f t="shared" si="1303"/>
        <v>92.27</v>
      </c>
      <c r="F9230" s="430">
        <f t="shared" si="1298"/>
        <v>0.92403836552226382</v>
      </c>
      <c r="G9230" s="439">
        <f t="shared" si="1304"/>
        <v>92.27</v>
      </c>
      <c r="H9230" s="435">
        <f t="shared" si="1299"/>
        <v>0.92403836552226382</v>
      </c>
      <c r="I9230" s="577">
        <f t="shared" si="1304"/>
        <v>92.27</v>
      </c>
      <c r="J9230" s="573">
        <f t="shared" si="1300"/>
        <v>1.2648493824203648</v>
      </c>
    </row>
    <row r="9231" spans="1:10" x14ac:dyDescent="0.25">
      <c r="A9231">
        <f t="shared" si="1301"/>
        <v>0.92280000279962693</v>
      </c>
      <c r="B9231" s="2">
        <f t="shared" si="1296"/>
        <v>92.280000000010304</v>
      </c>
      <c r="C9231" s="428">
        <f t="shared" si="1302"/>
        <v>92.28</v>
      </c>
      <c r="D9231" s="425">
        <f t="shared" si="1297"/>
        <v>0.92280000279952401</v>
      </c>
      <c r="E9231" s="433">
        <f t="shared" si="1303"/>
        <v>92.28</v>
      </c>
      <c r="F9231" s="430">
        <f t="shared" si="1298"/>
        <v>0.92413781359928526</v>
      </c>
      <c r="G9231" s="439">
        <f t="shared" si="1304"/>
        <v>92.28</v>
      </c>
      <c r="H9231" s="435">
        <f t="shared" si="1299"/>
        <v>0.92413781359928526</v>
      </c>
      <c r="I9231" s="577">
        <f t="shared" si="1304"/>
        <v>92.28</v>
      </c>
      <c r="J9231" s="573">
        <f t="shared" si="1300"/>
        <v>1.2649376762009032</v>
      </c>
    </row>
    <row r="9232" spans="1:10" x14ac:dyDescent="0.25">
      <c r="A9232">
        <f t="shared" si="1301"/>
        <v>0.9229000027955655</v>
      </c>
      <c r="B9232" s="2">
        <f t="shared" si="1296"/>
        <v>92.290000000010309</v>
      </c>
      <c r="C9232" s="428">
        <f t="shared" si="1302"/>
        <v>92.29</v>
      </c>
      <c r="D9232" s="425">
        <f t="shared" si="1297"/>
        <v>0.92290000279546258</v>
      </c>
      <c r="E9232" s="433">
        <f t="shared" si="1303"/>
        <v>92.29</v>
      </c>
      <c r="F9232" s="430">
        <f t="shared" si="1298"/>
        <v>0.92423726192495592</v>
      </c>
      <c r="G9232" s="439">
        <f t="shared" si="1304"/>
        <v>92.29</v>
      </c>
      <c r="H9232" s="435">
        <f t="shared" si="1299"/>
        <v>0.92423726192495592</v>
      </c>
      <c r="I9232" s="577">
        <f t="shared" si="1304"/>
        <v>92.29</v>
      </c>
      <c r="J9232" s="573">
        <f t="shared" si="1300"/>
        <v>1.2650259707824423</v>
      </c>
    </row>
    <row r="9233" spans="1:10" x14ac:dyDescent="0.25">
      <c r="A9233">
        <f t="shared" si="1301"/>
        <v>0.92300000279151018</v>
      </c>
      <c r="B9233" s="2">
        <f t="shared" si="1296"/>
        <v>92.300000000010314</v>
      </c>
      <c r="C9233" s="428">
        <f t="shared" si="1302"/>
        <v>92.3</v>
      </c>
      <c r="D9233" s="425">
        <f t="shared" si="1297"/>
        <v>0.92300000279140715</v>
      </c>
      <c r="E9233" s="433">
        <f t="shared" si="1303"/>
        <v>92.3</v>
      </c>
      <c r="F9233" s="430">
        <f t="shared" si="1298"/>
        <v>0.92433671049915489</v>
      </c>
      <c r="G9233" s="439">
        <f t="shared" si="1304"/>
        <v>92.3</v>
      </c>
      <c r="H9233" s="435">
        <f t="shared" si="1299"/>
        <v>0.92433671049915489</v>
      </c>
      <c r="I9233" s="577">
        <f t="shared" si="1304"/>
        <v>92.3</v>
      </c>
      <c r="J9233" s="573">
        <f t="shared" si="1300"/>
        <v>1.2651142661648989</v>
      </c>
    </row>
    <row r="9234" spans="1:10" x14ac:dyDescent="0.25">
      <c r="A9234">
        <f t="shared" si="1301"/>
        <v>0.92310000278746096</v>
      </c>
      <c r="B9234" s="2">
        <f t="shared" si="1296"/>
        <v>92.310000000010319</v>
      </c>
      <c r="C9234" s="428">
        <f t="shared" si="1302"/>
        <v>92.31</v>
      </c>
      <c r="D9234" s="425">
        <f t="shared" si="1297"/>
        <v>0.92310000278735771</v>
      </c>
      <c r="E9234" s="433">
        <f t="shared" si="1303"/>
        <v>92.31</v>
      </c>
      <c r="F9234" s="430">
        <f t="shared" si="1298"/>
        <v>0.92443615932176171</v>
      </c>
      <c r="G9234" s="439">
        <f t="shared" si="1304"/>
        <v>92.31</v>
      </c>
      <c r="H9234" s="435">
        <f t="shared" si="1299"/>
        <v>0.92443615932176171</v>
      </c>
      <c r="I9234" s="577">
        <f t="shared" si="1304"/>
        <v>92.31</v>
      </c>
      <c r="J9234" s="573">
        <f t="shared" si="1300"/>
        <v>1.2652025623481922</v>
      </c>
    </row>
    <row r="9235" spans="1:10" x14ac:dyDescent="0.25">
      <c r="A9235">
        <f t="shared" si="1301"/>
        <v>0.92320000278341785</v>
      </c>
      <c r="B9235" s="2">
        <f t="shared" si="1296"/>
        <v>92.320000000010324</v>
      </c>
      <c r="C9235" s="428">
        <f t="shared" si="1302"/>
        <v>92.32</v>
      </c>
      <c r="D9235" s="425">
        <f t="shared" si="1297"/>
        <v>0.92320000278331438</v>
      </c>
      <c r="E9235" s="433">
        <f t="shared" si="1303"/>
        <v>92.32</v>
      </c>
      <c r="F9235" s="430">
        <f t="shared" si="1298"/>
        <v>0.92453560839265603</v>
      </c>
      <c r="G9235" s="439">
        <f t="shared" si="1304"/>
        <v>92.32</v>
      </c>
      <c r="H9235" s="435">
        <f t="shared" si="1299"/>
        <v>0.92453560839265603</v>
      </c>
      <c r="I9235" s="577">
        <f t="shared" si="1304"/>
        <v>92.32</v>
      </c>
      <c r="J9235" s="573">
        <f t="shared" si="1300"/>
        <v>1.2652908593322385</v>
      </c>
    </row>
    <row r="9236" spans="1:10" x14ac:dyDescent="0.25">
      <c r="A9236">
        <f t="shared" si="1301"/>
        <v>0.92330000277938062</v>
      </c>
      <c r="B9236" s="2">
        <f t="shared" si="1296"/>
        <v>92.33000000001033</v>
      </c>
      <c r="C9236" s="428">
        <f t="shared" si="1302"/>
        <v>92.33</v>
      </c>
      <c r="D9236" s="425">
        <f t="shared" si="1297"/>
        <v>0.92330000277927737</v>
      </c>
      <c r="E9236" s="433">
        <f t="shared" si="1303"/>
        <v>92.33</v>
      </c>
      <c r="F9236" s="430">
        <f t="shared" si="1298"/>
        <v>0.92463505771171739</v>
      </c>
      <c r="G9236" s="439">
        <f t="shared" si="1304"/>
        <v>92.33</v>
      </c>
      <c r="H9236" s="435">
        <f t="shared" si="1299"/>
        <v>0.92463505771171739</v>
      </c>
      <c r="I9236" s="577">
        <f t="shared" si="1304"/>
        <v>92.33</v>
      </c>
      <c r="J9236" s="573">
        <f t="shared" si="1300"/>
        <v>1.2653791571169568</v>
      </c>
    </row>
    <row r="9237" spans="1:10" x14ac:dyDescent="0.25">
      <c r="A9237">
        <f t="shared" si="1301"/>
        <v>0.92340000277534962</v>
      </c>
      <c r="B9237" s="2">
        <f t="shared" si="1296"/>
        <v>92.340000000010335</v>
      </c>
      <c r="C9237" s="428">
        <f t="shared" si="1302"/>
        <v>92.34</v>
      </c>
      <c r="D9237" s="425">
        <f t="shared" si="1297"/>
        <v>0.92340000277524625</v>
      </c>
      <c r="E9237" s="433">
        <f t="shared" si="1303"/>
        <v>92.34</v>
      </c>
      <c r="F9237" s="430">
        <f t="shared" si="1298"/>
        <v>0.92473450727882556</v>
      </c>
      <c r="G9237" s="439">
        <f t="shared" si="1304"/>
        <v>92.34</v>
      </c>
      <c r="H9237" s="435">
        <f t="shared" si="1299"/>
        <v>0.92473450727882556</v>
      </c>
      <c r="I9237" s="577">
        <f t="shared" si="1304"/>
        <v>92.34</v>
      </c>
      <c r="J9237" s="573">
        <f t="shared" si="1300"/>
        <v>1.2654674557022645</v>
      </c>
    </row>
    <row r="9238" spans="1:10" x14ac:dyDescent="0.25">
      <c r="A9238">
        <f t="shared" si="1301"/>
        <v>0.9235000027713246</v>
      </c>
      <c r="B9238" s="2">
        <f t="shared" si="1296"/>
        <v>92.35000000001034</v>
      </c>
      <c r="C9238" s="428">
        <f t="shared" si="1302"/>
        <v>92.35</v>
      </c>
      <c r="D9238" s="425">
        <f t="shared" si="1297"/>
        <v>0.92350000277122102</v>
      </c>
      <c r="E9238" s="433">
        <f t="shared" si="1303"/>
        <v>92.35</v>
      </c>
      <c r="F9238" s="430">
        <f t="shared" si="1298"/>
        <v>0.92483395709385952</v>
      </c>
      <c r="G9238" s="439">
        <f t="shared" si="1304"/>
        <v>92.35</v>
      </c>
      <c r="H9238" s="435">
        <f t="shared" si="1299"/>
        <v>0.92483395709385952</v>
      </c>
      <c r="I9238" s="577">
        <f t="shared" si="1304"/>
        <v>92.35</v>
      </c>
      <c r="J9238" s="573">
        <f t="shared" si="1300"/>
        <v>1.2655557550880794</v>
      </c>
    </row>
    <row r="9239" spans="1:10" x14ac:dyDescent="0.25">
      <c r="A9239">
        <f t="shared" si="1301"/>
        <v>0.92360000276730547</v>
      </c>
      <c r="B9239" s="2">
        <f t="shared" si="1296"/>
        <v>92.360000000010345</v>
      </c>
      <c r="C9239" s="428">
        <f t="shared" si="1302"/>
        <v>92.36</v>
      </c>
      <c r="D9239" s="425">
        <f t="shared" si="1297"/>
        <v>0.92360000276720211</v>
      </c>
      <c r="E9239" s="433">
        <f t="shared" si="1303"/>
        <v>92.36</v>
      </c>
      <c r="F9239" s="430">
        <f t="shared" si="1298"/>
        <v>0.92493340715670014</v>
      </c>
      <c r="G9239" s="439">
        <f t="shared" si="1304"/>
        <v>92.36</v>
      </c>
      <c r="H9239" s="435">
        <f t="shared" si="1299"/>
        <v>0.92493340715670014</v>
      </c>
      <c r="I9239" s="577">
        <f t="shared" si="1304"/>
        <v>92.36</v>
      </c>
      <c r="J9239" s="573">
        <f t="shared" si="1300"/>
        <v>1.2656440552743193</v>
      </c>
    </row>
    <row r="9240" spans="1:10" x14ac:dyDescent="0.25">
      <c r="A9240">
        <f t="shared" si="1301"/>
        <v>0.92370000276329267</v>
      </c>
      <c r="B9240" s="2">
        <f t="shared" si="1296"/>
        <v>92.37000000001035</v>
      </c>
      <c r="C9240" s="428">
        <f t="shared" si="1302"/>
        <v>92.37</v>
      </c>
      <c r="D9240" s="425">
        <f t="shared" si="1297"/>
        <v>0.92370000276318909</v>
      </c>
      <c r="E9240" s="433">
        <f t="shared" si="1303"/>
        <v>92.37</v>
      </c>
      <c r="F9240" s="430">
        <f t="shared" si="1298"/>
        <v>0.92503285746722641</v>
      </c>
      <c r="G9240" s="439">
        <f t="shared" si="1304"/>
        <v>92.37</v>
      </c>
      <c r="H9240" s="435">
        <f t="shared" si="1299"/>
        <v>0.92503285746722641</v>
      </c>
      <c r="I9240" s="577">
        <f t="shared" si="1304"/>
        <v>92.37</v>
      </c>
      <c r="J9240" s="573">
        <f t="shared" si="1300"/>
        <v>1.2657323562609022</v>
      </c>
    </row>
    <row r="9241" spans="1:10" x14ac:dyDescent="0.25">
      <c r="A9241">
        <f t="shared" si="1301"/>
        <v>0.92380000275928564</v>
      </c>
      <c r="B9241" s="2">
        <f t="shared" si="1296"/>
        <v>92.380000000010355</v>
      </c>
      <c r="C9241" s="428">
        <f t="shared" si="1302"/>
        <v>92.38</v>
      </c>
      <c r="D9241" s="425">
        <f t="shared" si="1297"/>
        <v>0.92380000275918195</v>
      </c>
      <c r="E9241" s="433">
        <f t="shared" si="1303"/>
        <v>92.38</v>
      </c>
      <c r="F9241" s="430">
        <f t="shared" si="1298"/>
        <v>0.92513230802531843</v>
      </c>
      <c r="G9241" s="439">
        <f t="shared" si="1304"/>
        <v>92.38</v>
      </c>
      <c r="H9241" s="435">
        <f t="shared" si="1299"/>
        <v>0.92513230802531843</v>
      </c>
      <c r="I9241" s="577">
        <f t="shared" si="1304"/>
        <v>92.38</v>
      </c>
      <c r="J9241" s="573">
        <f t="shared" si="1300"/>
        <v>1.2658206580477458</v>
      </c>
    </row>
    <row r="9242" spans="1:10" x14ac:dyDescent="0.25">
      <c r="A9242">
        <f t="shared" si="1301"/>
        <v>0.9239000027552845</v>
      </c>
      <c r="B9242" s="2">
        <f t="shared" si="1296"/>
        <v>92.39000000001036</v>
      </c>
      <c r="C9242" s="428">
        <f t="shared" si="1302"/>
        <v>92.39</v>
      </c>
      <c r="D9242" s="425">
        <f t="shared" si="1297"/>
        <v>0.92390000275518103</v>
      </c>
      <c r="E9242" s="433">
        <f t="shared" si="1303"/>
        <v>92.39</v>
      </c>
      <c r="F9242" s="430">
        <f t="shared" si="1298"/>
        <v>0.92523175883085618</v>
      </c>
      <c r="G9242" s="439">
        <f t="shared" si="1304"/>
        <v>92.39</v>
      </c>
      <c r="H9242" s="435">
        <f t="shared" si="1299"/>
        <v>0.92523175883085618</v>
      </c>
      <c r="I9242" s="577">
        <f t="shared" si="1304"/>
        <v>92.39</v>
      </c>
      <c r="J9242" s="573">
        <f t="shared" si="1300"/>
        <v>1.2659089606347684</v>
      </c>
    </row>
    <row r="9243" spans="1:10" x14ac:dyDescent="0.25">
      <c r="A9243">
        <f t="shared" si="1301"/>
        <v>0.92400000275128957</v>
      </c>
      <c r="B9243" s="2">
        <f t="shared" si="1296"/>
        <v>92.400000000010365</v>
      </c>
      <c r="C9243" s="428">
        <f t="shared" si="1302"/>
        <v>92.4</v>
      </c>
      <c r="D9243" s="425">
        <f t="shared" si="1297"/>
        <v>0.92400000275118599</v>
      </c>
      <c r="E9243" s="433">
        <f t="shared" si="1303"/>
        <v>92.4</v>
      </c>
      <c r="F9243" s="430">
        <f t="shared" si="1298"/>
        <v>0.92533120988371997</v>
      </c>
      <c r="G9243" s="439">
        <f t="shared" si="1304"/>
        <v>92.4</v>
      </c>
      <c r="H9243" s="435">
        <f t="shared" si="1299"/>
        <v>0.92533120988371997</v>
      </c>
      <c r="I9243" s="577">
        <f t="shared" si="1304"/>
        <v>92.4</v>
      </c>
      <c r="J9243" s="573">
        <f t="shared" si="1300"/>
        <v>1.2659972640218879</v>
      </c>
    </row>
    <row r="9244" spans="1:10" x14ac:dyDescent="0.25">
      <c r="A9244">
        <f t="shared" si="1301"/>
        <v>0.92410000274730053</v>
      </c>
      <c r="B9244" s="2">
        <f t="shared" si="1296"/>
        <v>92.410000000010371</v>
      </c>
      <c r="C9244" s="428">
        <f t="shared" si="1302"/>
        <v>92.41</v>
      </c>
      <c r="D9244" s="425">
        <f t="shared" si="1297"/>
        <v>0.92410000274719684</v>
      </c>
      <c r="E9244" s="433">
        <f t="shared" si="1303"/>
        <v>92.41</v>
      </c>
      <c r="F9244" s="430">
        <f t="shared" si="1298"/>
        <v>0.92543066118378903</v>
      </c>
      <c r="G9244" s="439">
        <f t="shared" si="1304"/>
        <v>92.41</v>
      </c>
      <c r="H9244" s="435">
        <f t="shared" si="1299"/>
        <v>0.92543066118378903</v>
      </c>
      <c r="I9244" s="577">
        <f t="shared" si="1304"/>
        <v>92.41</v>
      </c>
      <c r="J9244" s="573">
        <f t="shared" si="1300"/>
        <v>1.2660855682090215</v>
      </c>
    </row>
    <row r="9245" spans="1:10" x14ac:dyDescent="0.25">
      <c r="A9245">
        <f t="shared" si="1301"/>
        <v>0.92420000274331748</v>
      </c>
      <c r="B9245" s="2">
        <f t="shared" si="1296"/>
        <v>92.420000000010376</v>
      </c>
      <c r="C9245" s="428">
        <f t="shared" si="1302"/>
        <v>92.42</v>
      </c>
      <c r="D9245" s="425">
        <f t="shared" si="1297"/>
        <v>0.92420000274321379</v>
      </c>
      <c r="E9245" s="433">
        <f t="shared" si="1303"/>
        <v>92.42</v>
      </c>
      <c r="F9245" s="430">
        <f t="shared" si="1298"/>
        <v>0.92553011273094443</v>
      </c>
      <c r="G9245" s="439">
        <f t="shared" si="1304"/>
        <v>92.42</v>
      </c>
      <c r="H9245" s="435">
        <f t="shared" si="1299"/>
        <v>0.92553011273094443</v>
      </c>
      <c r="I9245" s="577">
        <f t="shared" si="1304"/>
        <v>92.42</v>
      </c>
      <c r="J9245" s="573">
        <f t="shared" si="1300"/>
        <v>1.2661738731960879</v>
      </c>
    </row>
    <row r="9246" spans="1:10" x14ac:dyDescent="0.25">
      <c r="A9246">
        <f t="shared" si="1301"/>
        <v>0.92430000273934054</v>
      </c>
      <c r="B9246" s="2">
        <f t="shared" si="1296"/>
        <v>92.430000000010381</v>
      </c>
      <c r="C9246" s="428">
        <f t="shared" si="1302"/>
        <v>92.43</v>
      </c>
      <c r="D9246" s="425">
        <f t="shared" si="1297"/>
        <v>0.92430000273923674</v>
      </c>
      <c r="E9246" s="433">
        <f t="shared" si="1303"/>
        <v>92.43</v>
      </c>
      <c r="F9246" s="430">
        <f t="shared" si="1298"/>
        <v>0.92562956452506584</v>
      </c>
      <c r="G9246" s="439">
        <f t="shared" si="1304"/>
        <v>92.43</v>
      </c>
      <c r="H9246" s="435">
        <f t="shared" si="1299"/>
        <v>0.92562956452506584</v>
      </c>
      <c r="I9246" s="577">
        <f t="shared" si="1304"/>
        <v>92.43</v>
      </c>
      <c r="J9246" s="573">
        <f t="shared" si="1300"/>
        <v>1.2662621789830046</v>
      </c>
    </row>
    <row r="9247" spans="1:10" x14ac:dyDescent="0.25">
      <c r="A9247">
        <f t="shared" si="1301"/>
        <v>0.92440000273536949</v>
      </c>
      <c r="B9247" s="2">
        <f t="shared" si="1296"/>
        <v>92.440000000010386</v>
      </c>
      <c r="C9247" s="428">
        <f t="shared" si="1302"/>
        <v>92.44</v>
      </c>
      <c r="D9247" s="425">
        <f t="shared" si="1297"/>
        <v>0.92440000273526546</v>
      </c>
      <c r="E9247" s="433">
        <f t="shared" si="1303"/>
        <v>92.44</v>
      </c>
      <c r="F9247" s="430">
        <f t="shared" si="1298"/>
        <v>0.92572901656603357</v>
      </c>
      <c r="G9247" s="439">
        <f t="shared" si="1304"/>
        <v>92.44</v>
      </c>
      <c r="H9247" s="435">
        <f t="shared" si="1299"/>
        <v>0.92572901656603357</v>
      </c>
      <c r="I9247" s="577">
        <f t="shared" si="1304"/>
        <v>92.44</v>
      </c>
      <c r="J9247" s="573">
        <f t="shared" si="1300"/>
        <v>1.2663504855696897</v>
      </c>
    </row>
    <row r="9248" spans="1:10" x14ac:dyDescent="0.25">
      <c r="A9248">
        <f t="shared" si="1301"/>
        <v>0.9245000027314042</v>
      </c>
      <c r="B9248" s="2">
        <f t="shared" ref="B9248:B9311" si="1305">B9247+0.01</f>
        <v>92.450000000010391</v>
      </c>
      <c r="C9248" s="428">
        <f t="shared" si="1302"/>
        <v>92.45</v>
      </c>
      <c r="D9248" s="425">
        <f t="shared" si="1297"/>
        <v>0.92450000273130029</v>
      </c>
      <c r="E9248" s="433">
        <f t="shared" si="1303"/>
        <v>92.45</v>
      </c>
      <c r="F9248" s="430">
        <f t="shared" si="1298"/>
        <v>0.92582846885372794</v>
      </c>
      <c r="G9248" s="439">
        <f t="shared" si="1304"/>
        <v>92.45</v>
      </c>
      <c r="H9248" s="435">
        <f t="shared" si="1299"/>
        <v>0.92582846885372794</v>
      </c>
      <c r="I9248" s="577">
        <f t="shared" si="1304"/>
        <v>92.45</v>
      </c>
      <c r="J9248" s="573">
        <f t="shared" si="1300"/>
        <v>1.266438792956061</v>
      </c>
    </row>
    <row r="9249" spans="1:10" x14ac:dyDescent="0.25">
      <c r="A9249">
        <f t="shared" si="1301"/>
        <v>0.92460000272744503</v>
      </c>
      <c r="B9249" s="2">
        <f t="shared" si="1305"/>
        <v>92.460000000010396</v>
      </c>
      <c r="C9249" s="428">
        <f t="shared" si="1302"/>
        <v>92.46</v>
      </c>
      <c r="D9249" s="425">
        <f t="shared" si="1297"/>
        <v>0.92460000272734089</v>
      </c>
      <c r="E9249" s="433">
        <f t="shared" si="1303"/>
        <v>92.46</v>
      </c>
      <c r="F9249" s="430">
        <f t="shared" si="1298"/>
        <v>0.92592792138802937</v>
      </c>
      <c r="G9249" s="439">
        <f t="shared" si="1304"/>
        <v>92.46</v>
      </c>
      <c r="H9249" s="435">
        <f t="shared" si="1299"/>
        <v>0.92592792138802937</v>
      </c>
      <c r="I9249" s="577">
        <f t="shared" si="1304"/>
        <v>92.46</v>
      </c>
      <c r="J9249" s="573">
        <f t="shared" si="1300"/>
        <v>1.2665271011420363</v>
      </c>
    </row>
    <row r="9250" spans="1:10" x14ac:dyDescent="0.25">
      <c r="A9250">
        <f t="shared" si="1301"/>
        <v>0.92470000272349173</v>
      </c>
      <c r="B9250" s="2">
        <f t="shared" si="1305"/>
        <v>92.470000000010401</v>
      </c>
      <c r="C9250" s="428">
        <f t="shared" si="1302"/>
        <v>92.47</v>
      </c>
      <c r="D9250" s="425">
        <f t="shared" si="1297"/>
        <v>0.92470000272338759</v>
      </c>
      <c r="E9250" s="433">
        <f t="shared" si="1303"/>
        <v>92.47</v>
      </c>
      <c r="F9250" s="430">
        <f t="shared" si="1298"/>
        <v>0.92602737416881842</v>
      </c>
      <c r="G9250" s="439">
        <f t="shared" si="1304"/>
        <v>92.47</v>
      </c>
      <c r="H9250" s="435">
        <f t="shared" si="1299"/>
        <v>0.92602737416881842</v>
      </c>
      <c r="I9250" s="577">
        <f t="shared" si="1304"/>
        <v>92.47</v>
      </c>
      <c r="J9250" s="573">
        <f t="shared" si="1300"/>
        <v>1.2666154101275344</v>
      </c>
    </row>
    <row r="9251" spans="1:10" x14ac:dyDescent="0.25">
      <c r="A9251">
        <f t="shared" si="1301"/>
        <v>0.92480000271954443</v>
      </c>
      <c r="B9251" s="2">
        <f t="shared" si="1305"/>
        <v>92.480000000010406</v>
      </c>
      <c r="C9251" s="428">
        <f t="shared" si="1302"/>
        <v>92.48</v>
      </c>
      <c r="D9251" s="425">
        <f t="shared" si="1297"/>
        <v>0.92480000271944029</v>
      </c>
      <c r="E9251" s="433">
        <f t="shared" si="1303"/>
        <v>92.48</v>
      </c>
      <c r="F9251" s="430">
        <f t="shared" si="1298"/>
        <v>0.9261268271959755</v>
      </c>
      <c r="G9251" s="439">
        <f t="shared" si="1304"/>
        <v>92.48</v>
      </c>
      <c r="H9251" s="435">
        <f t="shared" si="1299"/>
        <v>0.9261268271959755</v>
      </c>
      <c r="I9251" s="577">
        <f t="shared" si="1304"/>
        <v>92.48</v>
      </c>
      <c r="J9251" s="573">
        <f t="shared" si="1300"/>
        <v>1.2667037199124727</v>
      </c>
    </row>
    <row r="9252" spans="1:10" x14ac:dyDescent="0.25">
      <c r="A9252">
        <f t="shared" si="1301"/>
        <v>0.92490000271560291</v>
      </c>
      <c r="B9252" s="2">
        <f t="shared" si="1305"/>
        <v>92.490000000010411</v>
      </c>
      <c r="C9252" s="428">
        <f t="shared" si="1302"/>
        <v>92.49</v>
      </c>
      <c r="D9252" s="425">
        <f t="shared" si="1297"/>
        <v>0.92490000271549877</v>
      </c>
      <c r="E9252" s="433">
        <f t="shared" si="1303"/>
        <v>92.49</v>
      </c>
      <c r="F9252" s="430">
        <f t="shared" si="1298"/>
        <v>0.92622628046938094</v>
      </c>
      <c r="G9252" s="439">
        <f t="shared" si="1304"/>
        <v>92.49</v>
      </c>
      <c r="H9252" s="435">
        <f t="shared" si="1299"/>
        <v>0.92622628046938094</v>
      </c>
      <c r="I9252" s="577">
        <f t="shared" si="1304"/>
        <v>92.49</v>
      </c>
      <c r="J9252" s="573">
        <f t="shared" si="1300"/>
        <v>1.266792030496769</v>
      </c>
    </row>
    <row r="9253" spans="1:10" x14ac:dyDescent="0.25">
      <c r="A9253">
        <f t="shared" si="1301"/>
        <v>0.92500000271166727</v>
      </c>
      <c r="B9253" s="2">
        <f t="shared" si="1305"/>
        <v>92.500000000010417</v>
      </c>
      <c r="C9253" s="428">
        <f t="shared" si="1302"/>
        <v>92.5</v>
      </c>
      <c r="D9253" s="425">
        <f t="shared" si="1297"/>
        <v>0.92500000271156313</v>
      </c>
      <c r="E9253" s="433">
        <f t="shared" si="1303"/>
        <v>92.5</v>
      </c>
      <c r="F9253" s="430">
        <f t="shared" si="1298"/>
        <v>0.9263257339889156</v>
      </c>
      <c r="G9253" s="439">
        <f t="shared" si="1304"/>
        <v>92.5</v>
      </c>
      <c r="H9253" s="435">
        <f t="shared" si="1299"/>
        <v>0.9263257339889156</v>
      </c>
      <c r="I9253" s="577">
        <f t="shared" si="1304"/>
        <v>92.5</v>
      </c>
      <c r="J9253" s="573">
        <f t="shared" si="1300"/>
        <v>1.2668803418803418</v>
      </c>
    </row>
    <row r="9254" spans="1:10" x14ac:dyDescent="0.25">
      <c r="A9254">
        <f t="shared" si="1301"/>
        <v>0.92510000270773762</v>
      </c>
      <c r="B9254" s="2">
        <f t="shared" si="1305"/>
        <v>92.510000000010422</v>
      </c>
      <c r="C9254" s="428">
        <f t="shared" si="1302"/>
        <v>92.51</v>
      </c>
      <c r="D9254" s="425">
        <f t="shared" si="1297"/>
        <v>0.92510000270763348</v>
      </c>
      <c r="E9254" s="433">
        <f t="shared" si="1303"/>
        <v>92.51</v>
      </c>
      <c r="F9254" s="430">
        <f t="shared" si="1298"/>
        <v>0.92642518775446014</v>
      </c>
      <c r="G9254" s="439">
        <f t="shared" si="1304"/>
        <v>92.51</v>
      </c>
      <c r="H9254" s="435">
        <f t="shared" si="1299"/>
        <v>0.92642518775446014</v>
      </c>
      <c r="I9254" s="577">
        <f t="shared" si="1304"/>
        <v>92.51</v>
      </c>
      <c r="J9254" s="573">
        <f t="shared" si="1300"/>
        <v>1.2669686540631091</v>
      </c>
    </row>
    <row r="9255" spans="1:10" x14ac:dyDescent="0.25">
      <c r="A9255">
        <f t="shared" si="1301"/>
        <v>0.92520000270381375</v>
      </c>
      <c r="B9255" s="2">
        <f t="shared" si="1305"/>
        <v>92.520000000010427</v>
      </c>
      <c r="C9255" s="428">
        <f t="shared" si="1302"/>
        <v>92.52</v>
      </c>
      <c r="D9255" s="425">
        <f t="shared" si="1297"/>
        <v>0.92520000270370961</v>
      </c>
      <c r="E9255" s="433">
        <f t="shared" si="1303"/>
        <v>92.52</v>
      </c>
      <c r="F9255" s="430">
        <f t="shared" si="1298"/>
        <v>0.92652464176589533</v>
      </c>
      <c r="G9255" s="439">
        <f t="shared" si="1304"/>
        <v>92.52</v>
      </c>
      <c r="H9255" s="435">
        <f t="shared" si="1299"/>
        <v>0.92652464176589533</v>
      </c>
      <c r="I9255" s="577">
        <f t="shared" si="1304"/>
        <v>92.52</v>
      </c>
      <c r="J9255" s="573">
        <f t="shared" si="1300"/>
        <v>1.2670569670449885</v>
      </c>
    </row>
    <row r="9256" spans="1:10" x14ac:dyDescent="0.25">
      <c r="A9256">
        <f t="shared" si="1301"/>
        <v>0.92530000269989587</v>
      </c>
      <c r="B9256" s="2">
        <f t="shared" si="1305"/>
        <v>92.530000000010432</v>
      </c>
      <c r="C9256" s="428">
        <f t="shared" si="1302"/>
        <v>92.53</v>
      </c>
      <c r="D9256" s="425">
        <f t="shared" si="1297"/>
        <v>0.92530000269979162</v>
      </c>
      <c r="E9256" s="433">
        <f t="shared" si="1303"/>
        <v>92.53</v>
      </c>
      <c r="F9256" s="430">
        <f t="shared" si="1298"/>
        <v>0.92662409602310181</v>
      </c>
      <c r="G9256" s="439">
        <f t="shared" si="1304"/>
        <v>92.53</v>
      </c>
      <c r="H9256" s="435">
        <f t="shared" si="1299"/>
        <v>0.92662409602310181</v>
      </c>
      <c r="I9256" s="577">
        <f t="shared" si="1304"/>
        <v>92.53</v>
      </c>
      <c r="J9256" s="573">
        <f t="shared" si="1300"/>
        <v>1.2671452808258981</v>
      </c>
    </row>
    <row r="9257" spans="1:10" x14ac:dyDescent="0.25">
      <c r="A9257">
        <f t="shared" si="1301"/>
        <v>0.92540000269598377</v>
      </c>
      <c r="B9257" s="2">
        <f t="shared" si="1305"/>
        <v>92.540000000010437</v>
      </c>
      <c r="C9257" s="428">
        <f t="shared" si="1302"/>
        <v>92.54</v>
      </c>
      <c r="D9257" s="425">
        <f t="shared" si="1297"/>
        <v>0.92540000269587952</v>
      </c>
      <c r="E9257" s="433">
        <f t="shared" si="1303"/>
        <v>92.54</v>
      </c>
      <c r="F9257" s="430">
        <f t="shared" si="1298"/>
        <v>0.92672355052596067</v>
      </c>
      <c r="G9257" s="439">
        <f t="shared" si="1304"/>
        <v>92.54</v>
      </c>
      <c r="H9257" s="435">
        <f t="shared" si="1299"/>
        <v>0.92672355052596067</v>
      </c>
      <c r="I9257" s="577">
        <f t="shared" si="1304"/>
        <v>92.54</v>
      </c>
      <c r="J9257" s="573">
        <f t="shared" si="1300"/>
        <v>1.2672335954057565</v>
      </c>
    </row>
    <row r="9258" spans="1:10" x14ac:dyDescent="0.25">
      <c r="A9258">
        <f t="shared" si="1301"/>
        <v>0.92550000269207766</v>
      </c>
      <c r="B9258" s="2">
        <f t="shared" si="1305"/>
        <v>92.550000000010442</v>
      </c>
      <c r="C9258" s="428">
        <f t="shared" si="1302"/>
        <v>92.55</v>
      </c>
      <c r="D9258" s="425">
        <f t="shared" si="1297"/>
        <v>0.92550000269197319</v>
      </c>
      <c r="E9258" s="433">
        <f t="shared" si="1303"/>
        <v>92.55</v>
      </c>
      <c r="F9258" s="430">
        <f t="shared" si="1298"/>
        <v>0.92682300527435257</v>
      </c>
      <c r="G9258" s="439">
        <f t="shared" si="1304"/>
        <v>92.55</v>
      </c>
      <c r="H9258" s="435">
        <f t="shared" si="1299"/>
        <v>0.92682300527435257</v>
      </c>
      <c r="I9258" s="577">
        <f t="shared" si="1304"/>
        <v>92.55</v>
      </c>
      <c r="J9258" s="573">
        <f t="shared" si="1300"/>
        <v>1.2673219107844811</v>
      </c>
    </row>
    <row r="9259" spans="1:10" x14ac:dyDescent="0.25">
      <c r="A9259">
        <f t="shared" si="1301"/>
        <v>0.92560000268817733</v>
      </c>
      <c r="B9259" s="2">
        <f t="shared" si="1305"/>
        <v>92.560000000010447</v>
      </c>
      <c r="C9259" s="428">
        <f t="shared" si="1302"/>
        <v>92.56</v>
      </c>
      <c r="D9259" s="425">
        <f t="shared" si="1297"/>
        <v>0.92560000268807274</v>
      </c>
      <c r="E9259" s="433">
        <f t="shared" si="1303"/>
        <v>92.56</v>
      </c>
      <c r="F9259" s="430">
        <f t="shared" si="1298"/>
        <v>0.92692246026815894</v>
      </c>
      <c r="G9259" s="439">
        <f t="shared" si="1304"/>
        <v>92.56</v>
      </c>
      <c r="H9259" s="435">
        <f t="shared" si="1299"/>
        <v>0.92692246026815894</v>
      </c>
      <c r="I9259" s="577">
        <f t="shared" si="1304"/>
        <v>92.56</v>
      </c>
      <c r="J9259" s="573">
        <f t="shared" si="1300"/>
        <v>1.2674102269619909</v>
      </c>
    </row>
    <row r="9260" spans="1:10" x14ac:dyDescent="0.25">
      <c r="A9260">
        <f t="shared" si="1301"/>
        <v>0.92570000268428276</v>
      </c>
      <c r="B9260" s="2">
        <f t="shared" si="1305"/>
        <v>92.570000000010452</v>
      </c>
      <c r="C9260" s="428">
        <f t="shared" si="1302"/>
        <v>92.57</v>
      </c>
      <c r="D9260" s="425">
        <f t="shared" si="1297"/>
        <v>0.92570000268417807</v>
      </c>
      <c r="E9260" s="433">
        <f t="shared" si="1303"/>
        <v>92.57</v>
      </c>
      <c r="F9260" s="430">
        <f t="shared" si="1298"/>
        <v>0.92702191550726032</v>
      </c>
      <c r="G9260" s="439">
        <f t="shared" si="1304"/>
        <v>92.57</v>
      </c>
      <c r="H9260" s="435">
        <f t="shared" si="1299"/>
        <v>0.92702191550726032</v>
      </c>
      <c r="I9260" s="577">
        <f t="shared" si="1304"/>
        <v>92.57</v>
      </c>
      <c r="J9260" s="573">
        <f t="shared" si="1300"/>
        <v>1.2674985439382027</v>
      </c>
    </row>
    <row r="9261" spans="1:10" x14ac:dyDescent="0.25">
      <c r="A9261">
        <f t="shared" si="1301"/>
        <v>0.9258000026803942</v>
      </c>
      <c r="B9261" s="2">
        <f t="shared" si="1305"/>
        <v>92.580000000010457</v>
      </c>
      <c r="C9261" s="428">
        <f t="shared" si="1302"/>
        <v>92.58</v>
      </c>
      <c r="D9261" s="425">
        <f t="shared" si="1297"/>
        <v>0.9258000026802895</v>
      </c>
      <c r="E9261" s="433">
        <f t="shared" si="1303"/>
        <v>92.58</v>
      </c>
      <c r="F9261" s="430">
        <f t="shared" si="1298"/>
        <v>0.92712137099153802</v>
      </c>
      <c r="G9261" s="439">
        <f t="shared" si="1304"/>
        <v>92.58</v>
      </c>
      <c r="H9261" s="435">
        <f t="shared" si="1299"/>
        <v>0.92712137099153802</v>
      </c>
      <c r="I9261" s="577">
        <f t="shared" si="1304"/>
        <v>92.58</v>
      </c>
      <c r="J9261" s="573">
        <f t="shared" si="1300"/>
        <v>1.2675868617130357</v>
      </c>
    </row>
    <row r="9262" spans="1:10" x14ac:dyDescent="0.25">
      <c r="A9262">
        <f t="shared" si="1301"/>
        <v>0.92590000267651118</v>
      </c>
      <c r="B9262" s="2">
        <f t="shared" si="1305"/>
        <v>92.590000000010463</v>
      </c>
      <c r="C9262" s="428">
        <f t="shared" si="1302"/>
        <v>92.59</v>
      </c>
      <c r="D9262" s="425">
        <f t="shared" si="1297"/>
        <v>0.9259000026764066</v>
      </c>
      <c r="E9262" s="433">
        <f t="shared" si="1303"/>
        <v>92.59</v>
      </c>
      <c r="F9262" s="430">
        <f t="shared" si="1298"/>
        <v>0.92722082672087336</v>
      </c>
      <c r="G9262" s="439">
        <f t="shared" si="1304"/>
        <v>92.59</v>
      </c>
      <c r="H9262" s="435">
        <f t="shared" si="1299"/>
        <v>0.92722082672087336</v>
      </c>
      <c r="I9262" s="577">
        <f t="shared" si="1304"/>
        <v>92.59</v>
      </c>
      <c r="J9262" s="573">
        <f t="shared" si="1300"/>
        <v>1.2676751802864077</v>
      </c>
    </row>
    <row r="9263" spans="1:10" x14ac:dyDescent="0.25">
      <c r="A9263">
        <f t="shared" si="1301"/>
        <v>0.92600000267263416</v>
      </c>
      <c r="B9263" s="2">
        <f t="shared" si="1305"/>
        <v>92.600000000010468</v>
      </c>
      <c r="C9263" s="428">
        <f t="shared" si="1302"/>
        <v>92.6</v>
      </c>
      <c r="D9263" s="425">
        <f t="shared" si="1297"/>
        <v>0.92600000267252947</v>
      </c>
      <c r="E9263" s="433">
        <f t="shared" si="1303"/>
        <v>92.6</v>
      </c>
      <c r="F9263" s="430">
        <f t="shared" si="1298"/>
        <v>0.92732028269514732</v>
      </c>
      <c r="G9263" s="439">
        <f t="shared" si="1304"/>
        <v>92.6</v>
      </c>
      <c r="H9263" s="435">
        <f t="shared" si="1299"/>
        <v>0.92732028269514732</v>
      </c>
      <c r="I9263" s="577">
        <f t="shared" si="1304"/>
        <v>92.6</v>
      </c>
      <c r="J9263" s="573">
        <f t="shared" si="1300"/>
        <v>1.2677634996582363</v>
      </c>
    </row>
    <row r="9264" spans="1:10" x14ac:dyDescent="0.25">
      <c r="A9264">
        <f t="shared" si="1301"/>
        <v>0.9261000026687628</v>
      </c>
      <c r="B9264" s="2">
        <f t="shared" si="1305"/>
        <v>92.610000000010473</v>
      </c>
      <c r="C9264" s="428">
        <f t="shared" si="1302"/>
        <v>92.61</v>
      </c>
      <c r="D9264" s="425">
        <f t="shared" si="1297"/>
        <v>0.92610000266865822</v>
      </c>
      <c r="E9264" s="433">
        <f t="shared" si="1303"/>
        <v>92.61</v>
      </c>
      <c r="F9264" s="430">
        <f t="shared" si="1298"/>
        <v>0.92741973891424145</v>
      </c>
      <c r="G9264" s="439">
        <f t="shared" si="1304"/>
        <v>92.61</v>
      </c>
      <c r="H9264" s="435">
        <f t="shared" si="1299"/>
        <v>0.92741973891424145</v>
      </c>
      <c r="I9264" s="577">
        <f t="shared" si="1304"/>
        <v>92.61</v>
      </c>
      <c r="J9264" s="573">
        <f t="shared" si="1300"/>
        <v>1.2678518198284405</v>
      </c>
    </row>
    <row r="9265" spans="1:10" x14ac:dyDescent="0.25">
      <c r="A9265">
        <f t="shared" si="1301"/>
        <v>0.92620000266489744</v>
      </c>
      <c r="B9265" s="2">
        <f t="shared" si="1305"/>
        <v>92.620000000010478</v>
      </c>
      <c r="C9265" s="428">
        <f t="shared" si="1302"/>
        <v>92.62</v>
      </c>
      <c r="D9265" s="425">
        <f t="shared" si="1297"/>
        <v>0.92620000266479263</v>
      </c>
      <c r="E9265" s="433">
        <f t="shared" si="1303"/>
        <v>92.62</v>
      </c>
      <c r="F9265" s="430">
        <f t="shared" si="1298"/>
        <v>0.92751919537803706</v>
      </c>
      <c r="G9265" s="439">
        <f t="shared" si="1304"/>
        <v>92.62</v>
      </c>
      <c r="H9265" s="435">
        <f t="shared" si="1299"/>
        <v>0.92751919537803706</v>
      </c>
      <c r="I9265" s="577">
        <f t="shared" si="1304"/>
        <v>92.62</v>
      </c>
      <c r="J9265" s="573">
        <f t="shared" si="1300"/>
        <v>1.267940140796938</v>
      </c>
    </row>
    <row r="9266" spans="1:10" x14ac:dyDescent="0.25">
      <c r="A9266">
        <f t="shared" si="1301"/>
        <v>0.92630000266103774</v>
      </c>
      <c r="B9266" s="2">
        <f t="shared" si="1305"/>
        <v>92.630000000010483</v>
      </c>
      <c r="C9266" s="428">
        <f t="shared" si="1302"/>
        <v>92.63</v>
      </c>
      <c r="D9266" s="425">
        <f t="shared" si="1297"/>
        <v>0.92630000266093293</v>
      </c>
      <c r="E9266" s="433">
        <f t="shared" si="1303"/>
        <v>92.63</v>
      </c>
      <c r="F9266" s="430">
        <f t="shared" si="1298"/>
        <v>0.92761865208641525</v>
      </c>
      <c r="G9266" s="439">
        <f t="shared" si="1304"/>
        <v>92.63</v>
      </c>
      <c r="H9266" s="435">
        <f t="shared" si="1299"/>
        <v>0.92761865208641525</v>
      </c>
      <c r="I9266" s="577">
        <f t="shared" si="1304"/>
        <v>92.63</v>
      </c>
      <c r="J9266" s="573">
        <f t="shared" si="1300"/>
        <v>1.2680284625636469</v>
      </c>
    </row>
    <row r="9267" spans="1:10" x14ac:dyDescent="0.25">
      <c r="A9267">
        <f t="shared" si="1301"/>
        <v>0.92640000265718392</v>
      </c>
      <c r="B9267" s="2">
        <f t="shared" si="1305"/>
        <v>92.640000000010488</v>
      </c>
      <c r="C9267" s="428">
        <f t="shared" si="1302"/>
        <v>92.64</v>
      </c>
      <c r="D9267" s="425">
        <f t="shared" si="1297"/>
        <v>0.92640000265707889</v>
      </c>
      <c r="E9267" s="433">
        <f t="shared" si="1303"/>
        <v>92.64</v>
      </c>
      <c r="F9267" s="430">
        <f t="shared" si="1298"/>
        <v>0.927718109039258</v>
      </c>
      <c r="G9267" s="439">
        <f t="shared" si="1304"/>
        <v>92.64</v>
      </c>
      <c r="H9267" s="435">
        <f t="shared" si="1299"/>
        <v>0.927718109039258</v>
      </c>
      <c r="I9267" s="577">
        <f t="shared" si="1304"/>
        <v>92.64</v>
      </c>
      <c r="J9267" s="573">
        <f t="shared" si="1300"/>
        <v>1.2681167851284856</v>
      </c>
    </row>
    <row r="9268" spans="1:10" x14ac:dyDescent="0.25">
      <c r="A9268">
        <f t="shared" si="1301"/>
        <v>0.92650000265333576</v>
      </c>
      <c r="B9268" s="2">
        <f t="shared" si="1305"/>
        <v>92.650000000010493</v>
      </c>
      <c r="C9268" s="428">
        <f t="shared" si="1302"/>
        <v>92.65</v>
      </c>
      <c r="D9268" s="425">
        <f t="shared" si="1297"/>
        <v>0.92650000265323085</v>
      </c>
      <c r="E9268" s="433">
        <f t="shared" si="1303"/>
        <v>92.65</v>
      </c>
      <c r="F9268" s="430">
        <f t="shared" si="1298"/>
        <v>0.92781756623644629</v>
      </c>
      <c r="G9268" s="439">
        <f t="shared" si="1304"/>
        <v>92.65</v>
      </c>
      <c r="H9268" s="435">
        <f t="shared" si="1299"/>
        <v>0.92781756623644629</v>
      </c>
      <c r="I9268" s="577">
        <f t="shared" si="1304"/>
        <v>92.65</v>
      </c>
      <c r="J9268" s="573">
        <f t="shared" si="1300"/>
        <v>1.2682051084913721</v>
      </c>
    </row>
    <row r="9269" spans="1:10" x14ac:dyDescent="0.25">
      <c r="A9269">
        <f t="shared" si="1301"/>
        <v>0.92660000264949338</v>
      </c>
      <c r="B9269" s="2">
        <f t="shared" si="1305"/>
        <v>92.660000000010498</v>
      </c>
      <c r="C9269" s="428">
        <f t="shared" si="1302"/>
        <v>92.66</v>
      </c>
      <c r="D9269" s="425">
        <f t="shared" si="1297"/>
        <v>0.92660000264938824</v>
      </c>
      <c r="E9269" s="433">
        <f t="shared" si="1303"/>
        <v>92.66</v>
      </c>
      <c r="F9269" s="430">
        <f t="shared" si="1298"/>
        <v>0.92791702367786211</v>
      </c>
      <c r="G9269" s="439">
        <f t="shared" si="1304"/>
        <v>92.66</v>
      </c>
      <c r="H9269" s="435">
        <f t="shared" si="1299"/>
        <v>0.92791702367786211</v>
      </c>
      <c r="I9269" s="577">
        <f t="shared" si="1304"/>
        <v>92.66</v>
      </c>
      <c r="J9269" s="573">
        <f t="shared" si="1300"/>
        <v>1.2682934326522244</v>
      </c>
    </row>
    <row r="9270" spans="1:10" x14ac:dyDescent="0.25">
      <c r="A9270">
        <f t="shared" si="1301"/>
        <v>0.92670000264565666</v>
      </c>
      <c r="B9270" s="2">
        <f t="shared" si="1305"/>
        <v>92.670000000010504</v>
      </c>
      <c r="C9270" s="428">
        <f t="shared" si="1302"/>
        <v>92.67</v>
      </c>
      <c r="D9270" s="425">
        <f t="shared" si="1297"/>
        <v>0.92670000264555163</v>
      </c>
      <c r="E9270" s="433">
        <f t="shared" si="1303"/>
        <v>92.67</v>
      </c>
      <c r="F9270" s="430">
        <f t="shared" si="1298"/>
        <v>0.92801648136338721</v>
      </c>
      <c r="G9270" s="439">
        <f t="shared" si="1304"/>
        <v>92.67</v>
      </c>
      <c r="H9270" s="435">
        <f t="shared" si="1299"/>
        <v>0.92801648136338721</v>
      </c>
      <c r="I9270" s="577">
        <f t="shared" si="1304"/>
        <v>92.67</v>
      </c>
      <c r="J9270" s="573">
        <f t="shared" si="1300"/>
        <v>1.2683817576109613</v>
      </c>
    </row>
    <row r="9271" spans="1:10" x14ac:dyDescent="0.25">
      <c r="A9271">
        <f t="shared" si="1301"/>
        <v>0.92680000264182583</v>
      </c>
      <c r="B9271" s="2">
        <f t="shared" si="1305"/>
        <v>92.680000000010509</v>
      </c>
      <c r="C9271" s="428">
        <f t="shared" si="1302"/>
        <v>92.68</v>
      </c>
      <c r="D9271" s="425">
        <f t="shared" si="1297"/>
        <v>0.9268000026417208</v>
      </c>
      <c r="E9271" s="433">
        <f t="shared" si="1303"/>
        <v>92.68</v>
      </c>
      <c r="F9271" s="430">
        <f t="shared" si="1298"/>
        <v>0.92811593929290293</v>
      </c>
      <c r="G9271" s="439">
        <f t="shared" si="1304"/>
        <v>92.68</v>
      </c>
      <c r="H9271" s="435">
        <f t="shared" si="1299"/>
        <v>0.92811593929290293</v>
      </c>
      <c r="I9271" s="577">
        <f t="shared" si="1304"/>
        <v>92.68</v>
      </c>
      <c r="J9271" s="573">
        <f t="shared" si="1300"/>
        <v>1.2684700833675004</v>
      </c>
    </row>
    <row r="9272" spans="1:10" x14ac:dyDescent="0.25">
      <c r="A9272">
        <f t="shared" si="1301"/>
        <v>0.92690000263800065</v>
      </c>
      <c r="B9272" s="2">
        <f t="shared" si="1305"/>
        <v>92.690000000010514</v>
      </c>
      <c r="C9272" s="428">
        <f t="shared" si="1302"/>
        <v>92.69</v>
      </c>
      <c r="D9272" s="425">
        <f t="shared" si="1297"/>
        <v>0.92690000263789551</v>
      </c>
      <c r="E9272" s="433">
        <f t="shared" si="1303"/>
        <v>92.69</v>
      </c>
      <c r="F9272" s="430">
        <f t="shared" si="1298"/>
        <v>0.92821539746629123</v>
      </c>
      <c r="G9272" s="439">
        <f t="shared" si="1304"/>
        <v>92.69</v>
      </c>
      <c r="H9272" s="435">
        <f t="shared" si="1299"/>
        <v>0.92821539746629123</v>
      </c>
      <c r="I9272" s="577">
        <f t="shared" si="1304"/>
        <v>92.69</v>
      </c>
      <c r="J9272" s="573">
        <f t="shared" si="1300"/>
        <v>1.2685584099217602</v>
      </c>
    </row>
    <row r="9273" spans="1:10" x14ac:dyDescent="0.25">
      <c r="A9273">
        <f t="shared" si="1301"/>
        <v>0.92700000263418125</v>
      </c>
      <c r="B9273" s="2">
        <f t="shared" si="1305"/>
        <v>92.700000000010519</v>
      </c>
      <c r="C9273" s="428">
        <f t="shared" si="1302"/>
        <v>92.7</v>
      </c>
      <c r="D9273" s="425">
        <f t="shared" si="1297"/>
        <v>0.927000002634076</v>
      </c>
      <c r="E9273" s="433">
        <f t="shared" si="1303"/>
        <v>92.7</v>
      </c>
      <c r="F9273" s="430">
        <f t="shared" si="1298"/>
        <v>0.92831485588343421</v>
      </c>
      <c r="G9273" s="439">
        <f t="shared" si="1304"/>
        <v>92.7</v>
      </c>
      <c r="H9273" s="435">
        <f t="shared" si="1299"/>
        <v>0.92831485588343421</v>
      </c>
      <c r="I9273" s="577">
        <f t="shared" si="1304"/>
        <v>92.7</v>
      </c>
      <c r="J9273" s="573">
        <f t="shared" si="1300"/>
        <v>1.2686467372736592</v>
      </c>
    </row>
    <row r="9274" spans="1:10" x14ac:dyDescent="0.25">
      <c r="A9274">
        <f t="shared" si="1301"/>
        <v>0.9271000026303674</v>
      </c>
      <c r="B9274" s="2">
        <f t="shared" si="1305"/>
        <v>92.710000000010524</v>
      </c>
      <c r="C9274" s="428">
        <f t="shared" si="1302"/>
        <v>92.71</v>
      </c>
      <c r="D9274" s="425">
        <f t="shared" si="1297"/>
        <v>0.92710000263026215</v>
      </c>
      <c r="E9274" s="433">
        <f t="shared" si="1303"/>
        <v>92.71</v>
      </c>
      <c r="F9274" s="430">
        <f t="shared" si="1298"/>
        <v>0.92841431454421319</v>
      </c>
      <c r="G9274" s="439">
        <f t="shared" si="1304"/>
        <v>92.71</v>
      </c>
      <c r="H9274" s="435">
        <f t="shared" si="1299"/>
        <v>0.92841431454421319</v>
      </c>
      <c r="I9274" s="577">
        <f t="shared" si="1304"/>
        <v>92.71</v>
      </c>
      <c r="J9274" s="573">
        <f t="shared" si="1300"/>
        <v>1.2687350654231151</v>
      </c>
    </row>
    <row r="9275" spans="1:10" x14ac:dyDescent="0.25">
      <c r="A9275">
        <f t="shared" si="1301"/>
        <v>0.92720000262655933</v>
      </c>
      <c r="B9275" s="2">
        <f t="shared" si="1305"/>
        <v>92.720000000010529</v>
      </c>
      <c r="C9275" s="428">
        <f t="shared" si="1302"/>
        <v>92.72</v>
      </c>
      <c r="D9275" s="425">
        <f t="shared" si="1297"/>
        <v>0.92720000262645408</v>
      </c>
      <c r="E9275" s="433">
        <f t="shared" si="1303"/>
        <v>92.72</v>
      </c>
      <c r="F9275" s="430">
        <f t="shared" si="1298"/>
        <v>0.92851377344851072</v>
      </c>
      <c r="G9275" s="439">
        <f t="shared" si="1304"/>
        <v>92.72</v>
      </c>
      <c r="H9275" s="435">
        <f t="shared" si="1299"/>
        <v>0.92851377344851072</v>
      </c>
      <c r="I9275" s="577">
        <f t="shared" si="1304"/>
        <v>92.72</v>
      </c>
      <c r="J9275" s="573">
        <f t="shared" si="1300"/>
        <v>1.2688233943700464</v>
      </c>
    </row>
    <row r="9276" spans="1:10" x14ac:dyDescent="0.25">
      <c r="A9276">
        <f t="shared" si="1301"/>
        <v>0.92730000262275702</v>
      </c>
      <c r="B9276" s="2">
        <f t="shared" si="1305"/>
        <v>92.730000000010534</v>
      </c>
      <c r="C9276" s="428">
        <f t="shared" si="1302"/>
        <v>92.73</v>
      </c>
      <c r="D9276" s="425">
        <f t="shared" si="1297"/>
        <v>0.92730000262265178</v>
      </c>
      <c r="E9276" s="433">
        <f t="shared" si="1303"/>
        <v>92.73</v>
      </c>
      <c r="F9276" s="430">
        <f t="shared" si="1298"/>
        <v>0.92861323259620865</v>
      </c>
      <c r="G9276" s="439">
        <f t="shared" si="1304"/>
        <v>92.73</v>
      </c>
      <c r="H9276" s="435">
        <f t="shared" si="1299"/>
        <v>0.92861323259620865</v>
      </c>
      <c r="I9276" s="577">
        <f t="shared" si="1304"/>
        <v>92.73</v>
      </c>
      <c r="J9276" s="573">
        <f t="shared" si="1300"/>
        <v>1.2689117241143717</v>
      </c>
    </row>
    <row r="9277" spans="1:10" x14ac:dyDescent="0.25">
      <c r="A9277">
        <f t="shared" si="1301"/>
        <v>0.9274000026189605</v>
      </c>
      <c r="B9277" s="2">
        <f t="shared" si="1305"/>
        <v>92.740000000010539</v>
      </c>
      <c r="C9277" s="428">
        <f t="shared" si="1302"/>
        <v>92.74</v>
      </c>
      <c r="D9277" s="425">
        <f t="shared" si="1297"/>
        <v>0.92740000261885502</v>
      </c>
      <c r="E9277" s="433">
        <f t="shared" si="1303"/>
        <v>92.74</v>
      </c>
      <c r="F9277" s="430">
        <f t="shared" si="1298"/>
        <v>0.92871269198718875</v>
      </c>
      <c r="G9277" s="439">
        <f t="shared" si="1304"/>
        <v>92.74</v>
      </c>
      <c r="H9277" s="435">
        <f t="shared" si="1299"/>
        <v>0.92871269198718875</v>
      </c>
      <c r="I9277" s="577">
        <f t="shared" si="1304"/>
        <v>92.74</v>
      </c>
      <c r="J9277" s="573">
        <f t="shared" si="1300"/>
        <v>1.2690000546560087</v>
      </c>
    </row>
    <row r="9278" spans="1:10" x14ac:dyDescent="0.25">
      <c r="A9278">
        <f t="shared" si="1301"/>
        <v>0.92750000261516941</v>
      </c>
      <c r="B9278" s="2">
        <f t="shared" si="1305"/>
        <v>92.750000000010544</v>
      </c>
      <c r="C9278" s="428">
        <f t="shared" si="1302"/>
        <v>92.75</v>
      </c>
      <c r="D9278" s="425">
        <f t="shared" si="1297"/>
        <v>0.92750000261506393</v>
      </c>
      <c r="E9278" s="433">
        <f t="shared" si="1303"/>
        <v>92.75</v>
      </c>
      <c r="F9278" s="430">
        <f t="shared" si="1298"/>
        <v>0.92881215162133346</v>
      </c>
      <c r="G9278" s="439">
        <f t="shared" si="1304"/>
        <v>92.75</v>
      </c>
      <c r="H9278" s="435">
        <f t="shared" si="1299"/>
        <v>0.92881215162133346</v>
      </c>
      <c r="I9278" s="577">
        <f t="shared" si="1304"/>
        <v>92.75</v>
      </c>
      <c r="J9278" s="573">
        <f t="shared" si="1300"/>
        <v>1.2690883859948763</v>
      </c>
    </row>
    <row r="9279" spans="1:10" x14ac:dyDescent="0.25">
      <c r="A9279">
        <f t="shared" si="1301"/>
        <v>0.92760000261138409</v>
      </c>
      <c r="B9279" s="2">
        <f t="shared" si="1305"/>
        <v>92.76000000001055</v>
      </c>
      <c r="C9279" s="428">
        <f t="shared" si="1302"/>
        <v>92.76</v>
      </c>
      <c r="D9279" s="425">
        <f t="shared" si="1297"/>
        <v>0.92760000261127862</v>
      </c>
      <c r="E9279" s="433">
        <f t="shared" si="1303"/>
        <v>92.76</v>
      </c>
      <c r="F9279" s="430">
        <f t="shared" si="1298"/>
        <v>0.92891161149852508</v>
      </c>
      <c r="G9279" s="439">
        <f t="shared" si="1304"/>
        <v>92.76</v>
      </c>
      <c r="H9279" s="435">
        <f t="shared" si="1299"/>
        <v>0.92891161149852508</v>
      </c>
      <c r="I9279" s="577">
        <f t="shared" si="1304"/>
        <v>92.76</v>
      </c>
      <c r="J9279" s="573">
        <f t="shared" si="1300"/>
        <v>1.2691767181308924</v>
      </c>
    </row>
    <row r="9280" spans="1:10" x14ac:dyDescent="0.25">
      <c r="A9280">
        <f t="shared" si="1301"/>
        <v>0.92770000260760432</v>
      </c>
      <c r="B9280" s="2">
        <f t="shared" si="1305"/>
        <v>92.770000000010555</v>
      </c>
      <c r="C9280" s="428">
        <f t="shared" si="1302"/>
        <v>92.77</v>
      </c>
      <c r="D9280" s="425">
        <f t="shared" si="1297"/>
        <v>0.92770000260749885</v>
      </c>
      <c r="E9280" s="433">
        <f t="shared" si="1303"/>
        <v>92.77</v>
      </c>
      <c r="F9280" s="430">
        <f t="shared" si="1298"/>
        <v>0.92901107161864571</v>
      </c>
      <c r="G9280" s="439">
        <f t="shared" si="1304"/>
        <v>92.77</v>
      </c>
      <c r="H9280" s="435">
        <f t="shared" si="1299"/>
        <v>0.92901107161864571</v>
      </c>
      <c r="I9280" s="577">
        <f t="shared" si="1304"/>
        <v>92.77</v>
      </c>
      <c r="J9280" s="573">
        <f t="shared" si="1300"/>
        <v>1.2692650510639751</v>
      </c>
    </row>
    <row r="9281" spans="1:10" x14ac:dyDescent="0.25">
      <c r="A9281">
        <f t="shared" si="1301"/>
        <v>0.92780000260383055</v>
      </c>
      <c r="B9281" s="2">
        <f t="shared" si="1305"/>
        <v>92.78000000001056</v>
      </c>
      <c r="C9281" s="428">
        <f t="shared" si="1302"/>
        <v>92.78</v>
      </c>
      <c r="D9281" s="425">
        <f t="shared" si="1297"/>
        <v>0.92780000260372497</v>
      </c>
      <c r="E9281" s="433">
        <f t="shared" si="1303"/>
        <v>92.78</v>
      </c>
      <c r="F9281" s="430">
        <f t="shared" si="1298"/>
        <v>0.92911053198157789</v>
      </c>
      <c r="G9281" s="439">
        <f t="shared" si="1304"/>
        <v>92.78</v>
      </c>
      <c r="H9281" s="435">
        <f t="shared" si="1299"/>
        <v>0.92911053198157789</v>
      </c>
      <c r="I9281" s="577">
        <f t="shared" si="1304"/>
        <v>92.78</v>
      </c>
      <c r="J9281" s="573">
        <f t="shared" si="1300"/>
        <v>1.2693533847940435</v>
      </c>
    </row>
    <row r="9282" spans="1:10" x14ac:dyDescent="0.25">
      <c r="A9282">
        <f t="shared" si="1301"/>
        <v>0.92790000260006211</v>
      </c>
      <c r="B9282" s="2">
        <f t="shared" si="1305"/>
        <v>92.790000000010565</v>
      </c>
      <c r="C9282" s="428">
        <f t="shared" si="1302"/>
        <v>92.79</v>
      </c>
      <c r="D9282" s="425">
        <f t="shared" si="1297"/>
        <v>0.92790000259995642</v>
      </c>
      <c r="E9282" s="433">
        <f t="shared" si="1303"/>
        <v>92.79</v>
      </c>
      <c r="F9282" s="430">
        <f t="shared" si="1298"/>
        <v>0.92920999258720349</v>
      </c>
      <c r="G9282" s="439">
        <f t="shared" si="1304"/>
        <v>92.79</v>
      </c>
      <c r="H9282" s="435">
        <f t="shared" si="1299"/>
        <v>0.92920999258720349</v>
      </c>
      <c r="I9282" s="577">
        <f t="shared" si="1304"/>
        <v>92.79</v>
      </c>
      <c r="J9282" s="573">
        <f t="shared" si="1300"/>
        <v>1.269441719321015</v>
      </c>
    </row>
    <row r="9283" spans="1:10" x14ac:dyDescent="0.25">
      <c r="A9283">
        <f t="shared" si="1301"/>
        <v>0.92800000259629944</v>
      </c>
      <c r="B9283" s="2">
        <f t="shared" si="1305"/>
        <v>92.80000000001057</v>
      </c>
      <c r="C9283" s="428">
        <f t="shared" si="1302"/>
        <v>92.8</v>
      </c>
      <c r="D9283" s="425">
        <f t="shared" ref="D9283:D9346" si="1306">(((1+C9283/100)^D$2)*C9283/100)/(((1+C9283/100)^D$2)-1)</f>
        <v>0.92800000259619364</v>
      </c>
      <c r="E9283" s="433">
        <f t="shared" si="1303"/>
        <v>92.8</v>
      </c>
      <c r="F9283" s="430">
        <f t="shared" ref="F9283:F9346" si="1307">(((1+E9283/100)^F$2)*E9283/100)/(((1+E9283/100)^F$2)-1)</f>
        <v>0.92930945343540539</v>
      </c>
      <c r="G9283" s="439">
        <f t="shared" si="1304"/>
        <v>92.8</v>
      </c>
      <c r="H9283" s="435">
        <f t="shared" ref="H9283:H9346" si="1308">(((1+G9283/100)^H$2)*G9283/100)/(((1+G9283/100)^H$2)-1)</f>
        <v>0.92930945343540539</v>
      </c>
      <c r="I9283" s="577">
        <f t="shared" si="1304"/>
        <v>92.8</v>
      </c>
      <c r="J9283" s="573">
        <f t="shared" ref="J9283:J9346" si="1309">(((1+I9283/100)^J$2)*I9283/100)/(((1+I9283/100)^J$2)-1)</f>
        <v>1.2695300546448087</v>
      </c>
    </row>
    <row r="9284" spans="1:10" x14ac:dyDescent="0.25">
      <c r="A9284">
        <f t="shared" si="1301"/>
        <v>0.92810000259254233</v>
      </c>
      <c r="B9284" s="2">
        <f t="shared" si="1305"/>
        <v>92.810000000010575</v>
      </c>
      <c r="C9284" s="428">
        <f t="shared" si="1302"/>
        <v>92.81</v>
      </c>
      <c r="D9284" s="425">
        <f t="shared" si="1306"/>
        <v>0.92810000259243663</v>
      </c>
      <c r="E9284" s="433">
        <f t="shared" si="1303"/>
        <v>92.81</v>
      </c>
      <c r="F9284" s="430">
        <f t="shared" si="1307"/>
        <v>0.92940891452606611</v>
      </c>
      <c r="G9284" s="439">
        <f t="shared" si="1304"/>
        <v>92.81</v>
      </c>
      <c r="H9284" s="435">
        <f t="shared" si="1308"/>
        <v>0.92940891452606611</v>
      </c>
      <c r="I9284" s="577">
        <f t="shared" si="1304"/>
        <v>92.81</v>
      </c>
      <c r="J9284" s="573">
        <f t="shared" si="1309"/>
        <v>1.2696183907653427</v>
      </c>
    </row>
    <row r="9285" spans="1:10" x14ac:dyDescent="0.25">
      <c r="A9285">
        <f t="shared" ref="A9285:A9348" si="1310">(((1+B9285/100)^A$2)*B9285/100)/(((1+B9285/100)^A$2)-1)</f>
        <v>0.92820000258879087</v>
      </c>
      <c r="B9285" s="2">
        <f t="shared" si="1305"/>
        <v>92.82000000001058</v>
      </c>
      <c r="C9285" s="428">
        <f t="shared" si="1302"/>
        <v>92.82</v>
      </c>
      <c r="D9285" s="425">
        <f t="shared" si="1306"/>
        <v>0.92820000258868496</v>
      </c>
      <c r="E9285" s="433">
        <f t="shared" si="1303"/>
        <v>92.82</v>
      </c>
      <c r="F9285" s="430">
        <f t="shared" si="1307"/>
        <v>0.92950837585906776</v>
      </c>
      <c r="G9285" s="439">
        <f t="shared" si="1304"/>
        <v>92.82</v>
      </c>
      <c r="H9285" s="435">
        <f t="shared" si="1308"/>
        <v>0.92950837585906776</v>
      </c>
      <c r="I9285" s="577">
        <f t="shared" si="1304"/>
        <v>92.82</v>
      </c>
      <c r="J9285" s="573">
        <f t="shared" si="1309"/>
        <v>1.2697067276825353</v>
      </c>
    </row>
    <row r="9286" spans="1:10" x14ac:dyDescent="0.25">
      <c r="A9286">
        <f t="shared" si="1310"/>
        <v>0.92830000258504497</v>
      </c>
      <c r="B9286" s="2">
        <f t="shared" si="1305"/>
        <v>92.830000000010585</v>
      </c>
      <c r="C9286" s="428">
        <f t="shared" ref="C9286:C9349" si="1311">ROUND(C9285+0.01,2)</f>
        <v>92.83</v>
      </c>
      <c r="D9286" s="425">
        <f t="shared" si="1306"/>
        <v>0.92830000258493917</v>
      </c>
      <c r="E9286" s="433">
        <f t="shared" ref="E9286:E9349" si="1312">ROUND(E9285+0.01,2)</f>
        <v>92.83</v>
      </c>
      <c r="F9286" s="430">
        <f t="shared" si="1307"/>
        <v>0.92960783743429376</v>
      </c>
      <c r="G9286" s="439">
        <f t="shared" ref="G9286:I9349" si="1313">ROUND(G9285+0.01,2)</f>
        <v>92.83</v>
      </c>
      <c r="H9286" s="435">
        <f t="shared" si="1308"/>
        <v>0.92960783743429376</v>
      </c>
      <c r="I9286" s="577">
        <f t="shared" si="1313"/>
        <v>92.83</v>
      </c>
      <c r="J9286" s="573">
        <f t="shared" si="1309"/>
        <v>1.269795065396305</v>
      </c>
    </row>
    <row r="9287" spans="1:10" x14ac:dyDescent="0.25">
      <c r="A9287">
        <f t="shared" si="1310"/>
        <v>0.92840000258130462</v>
      </c>
      <c r="B9287" s="2">
        <f t="shared" si="1305"/>
        <v>92.84000000001059</v>
      </c>
      <c r="C9287" s="428">
        <f t="shared" si="1311"/>
        <v>92.84</v>
      </c>
      <c r="D9287" s="425">
        <f t="shared" si="1306"/>
        <v>0.92840000258119881</v>
      </c>
      <c r="E9287" s="433">
        <f t="shared" si="1312"/>
        <v>92.84</v>
      </c>
      <c r="F9287" s="430">
        <f t="shared" si="1307"/>
        <v>0.92970729925162621</v>
      </c>
      <c r="G9287" s="439">
        <f t="shared" si="1313"/>
        <v>92.84</v>
      </c>
      <c r="H9287" s="435">
        <f t="shared" si="1308"/>
        <v>0.92970729925162621</v>
      </c>
      <c r="I9287" s="577">
        <f t="shared" si="1313"/>
        <v>92.84</v>
      </c>
      <c r="J9287" s="573">
        <f t="shared" si="1309"/>
        <v>1.2698834039065701</v>
      </c>
    </row>
    <row r="9288" spans="1:10" x14ac:dyDescent="0.25">
      <c r="A9288">
        <f t="shared" si="1310"/>
        <v>0.92850000257756993</v>
      </c>
      <c r="B9288" s="2">
        <f t="shared" si="1305"/>
        <v>92.850000000010596</v>
      </c>
      <c r="C9288" s="428">
        <f t="shared" si="1311"/>
        <v>92.85</v>
      </c>
      <c r="D9288" s="425">
        <f t="shared" si="1306"/>
        <v>0.9285000025774639</v>
      </c>
      <c r="E9288" s="433">
        <f t="shared" si="1312"/>
        <v>92.85</v>
      </c>
      <c r="F9288" s="430">
        <f t="shared" si="1307"/>
        <v>0.92980676131094797</v>
      </c>
      <c r="G9288" s="439">
        <f t="shared" si="1313"/>
        <v>92.85</v>
      </c>
      <c r="H9288" s="435">
        <f t="shared" si="1308"/>
        <v>0.92980676131094797</v>
      </c>
      <c r="I9288" s="577">
        <f t="shared" si="1313"/>
        <v>92.85</v>
      </c>
      <c r="J9288" s="573">
        <f t="shared" si="1309"/>
        <v>1.2699717432132489</v>
      </c>
    </row>
    <row r="9289" spans="1:10" x14ac:dyDescent="0.25">
      <c r="A9289">
        <f t="shared" si="1310"/>
        <v>0.9286000025738409</v>
      </c>
      <c r="B9289" s="2">
        <f t="shared" si="1305"/>
        <v>92.860000000010601</v>
      </c>
      <c r="C9289" s="428">
        <f t="shared" si="1311"/>
        <v>92.86</v>
      </c>
      <c r="D9289" s="425">
        <f t="shared" si="1306"/>
        <v>0.92860000257373487</v>
      </c>
      <c r="E9289" s="433">
        <f t="shared" si="1312"/>
        <v>92.86</v>
      </c>
      <c r="F9289" s="430">
        <f t="shared" si="1307"/>
        <v>0.92990622361214204</v>
      </c>
      <c r="G9289" s="439">
        <f t="shared" si="1313"/>
        <v>92.86</v>
      </c>
      <c r="H9289" s="435">
        <f t="shared" si="1308"/>
        <v>0.92990622361214204</v>
      </c>
      <c r="I9289" s="577">
        <f t="shared" si="1313"/>
        <v>92.86</v>
      </c>
      <c r="J9289" s="573">
        <f t="shared" si="1309"/>
        <v>1.2700600833162603</v>
      </c>
    </row>
    <row r="9290" spans="1:10" x14ac:dyDescent="0.25">
      <c r="A9290">
        <f t="shared" si="1310"/>
        <v>0.9287000025701172</v>
      </c>
      <c r="B9290" s="2">
        <f t="shared" si="1305"/>
        <v>92.870000000010606</v>
      </c>
      <c r="C9290" s="428">
        <f t="shared" si="1311"/>
        <v>92.87</v>
      </c>
      <c r="D9290" s="425">
        <f t="shared" si="1306"/>
        <v>0.9287000025700114</v>
      </c>
      <c r="E9290" s="433">
        <f t="shared" si="1312"/>
        <v>92.87</v>
      </c>
      <c r="F9290" s="430">
        <f t="shared" si="1307"/>
        <v>0.93000568615509127</v>
      </c>
      <c r="G9290" s="439">
        <f t="shared" si="1313"/>
        <v>92.87</v>
      </c>
      <c r="H9290" s="435">
        <f t="shared" si="1308"/>
        <v>0.93000568615509127</v>
      </c>
      <c r="I9290" s="577">
        <f t="shared" si="1313"/>
        <v>92.87</v>
      </c>
      <c r="J9290" s="573">
        <f t="shared" si="1309"/>
        <v>1.2701484242155223</v>
      </c>
    </row>
    <row r="9291" spans="1:10" x14ac:dyDescent="0.25">
      <c r="A9291">
        <f t="shared" si="1310"/>
        <v>0.92880000256639939</v>
      </c>
      <c r="B9291" s="2">
        <f t="shared" si="1305"/>
        <v>92.880000000010611</v>
      </c>
      <c r="C9291" s="428">
        <f t="shared" si="1311"/>
        <v>92.88</v>
      </c>
      <c r="D9291" s="425">
        <f t="shared" si="1306"/>
        <v>0.92880000256629314</v>
      </c>
      <c r="E9291" s="433">
        <f t="shared" si="1312"/>
        <v>92.88</v>
      </c>
      <c r="F9291" s="430">
        <f t="shared" si="1307"/>
        <v>0.93010514893967811</v>
      </c>
      <c r="G9291" s="439">
        <f t="shared" si="1313"/>
        <v>92.88</v>
      </c>
      <c r="H9291" s="435">
        <f t="shared" si="1308"/>
        <v>0.93010514893967811</v>
      </c>
      <c r="I9291" s="577">
        <f t="shared" si="1313"/>
        <v>92.88</v>
      </c>
      <c r="J9291" s="573">
        <f t="shared" si="1309"/>
        <v>1.2702367659109532</v>
      </c>
    </row>
    <row r="9292" spans="1:10" x14ac:dyDescent="0.25">
      <c r="A9292">
        <f t="shared" si="1310"/>
        <v>0.92890000256268701</v>
      </c>
      <c r="B9292" s="2">
        <f t="shared" si="1305"/>
        <v>92.890000000010616</v>
      </c>
      <c r="C9292" s="428">
        <f t="shared" si="1311"/>
        <v>92.89</v>
      </c>
      <c r="D9292" s="425">
        <f t="shared" si="1306"/>
        <v>0.92890000256258087</v>
      </c>
      <c r="E9292" s="433">
        <f t="shared" si="1312"/>
        <v>92.89</v>
      </c>
      <c r="F9292" s="430">
        <f t="shared" si="1307"/>
        <v>0.93020461196578608</v>
      </c>
      <c r="G9292" s="439">
        <f t="shared" si="1313"/>
        <v>92.89</v>
      </c>
      <c r="H9292" s="435">
        <f t="shared" si="1308"/>
        <v>0.93020461196578608</v>
      </c>
      <c r="I9292" s="577">
        <f t="shared" si="1313"/>
        <v>92.89</v>
      </c>
      <c r="J9292" s="573">
        <f t="shared" si="1309"/>
        <v>1.2703251084024718</v>
      </c>
    </row>
    <row r="9293" spans="1:10" x14ac:dyDescent="0.25">
      <c r="A9293">
        <f t="shared" si="1310"/>
        <v>0.92900000255898019</v>
      </c>
      <c r="B9293" s="2">
        <f t="shared" si="1305"/>
        <v>92.900000000010621</v>
      </c>
      <c r="C9293" s="428">
        <f t="shared" si="1311"/>
        <v>92.9</v>
      </c>
      <c r="D9293" s="425">
        <f t="shared" si="1306"/>
        <v>0.92900000255887405</v>
      </c>
      <c r="E9293" s="433">
        <f t="shared" si="1312"/>
        <v>92.9</v>
      </c>
      <c r="F9293" s="430">
        <f t="shared" si="1307"/>
        <v>0.93030407523329817</v>
      </c>
      <c r="G9293" s="439">
        <f t="shared" si="1313"/>
        <v>92.9</v>
      </c>
      <c r="H9293" s="435">
        <f t="shared" si="1308"/>
        <v>0.93030407523329817</v>
      </c>
      <c r="I9293" s="577">
        <f t="shared" si="1313"/>
        <v>92.9</v>
      </c>
      <c r="J9293" s="573">
        <f t="shared" si="1309"/>
        <v>1.2704134516899968</v>
      </c>
    </row>
    <row r="9294" spans="1:10" x14ac:dyDescent="0.25">
      <c r="A9294">
        <f t="shared" si="1310"/>
        <v>0.92910000255527891</v>
      </c>
      <c r="B9294" s="2">
        <f t="shared" si="1305"/>
        <v>92.910000000010626</v>
      </c>
      <c r="C9294" s="428">
        <f t="shared" si="1311"/>
        <v>92.91</v>
      </c>
      <c r="D9294" s="425">
        <f t="shared" si="1306"/>
        <v>0.92910000255517255</v>
      </c>
      <c r="E9294" s="433">
        <f t="shared" si="1312"/>
        <v>92.91</v>
      </c>
      <c r="F9294" s="430">
        <f t="shared" si="1307"/>
        <v>0.93040353874209714</v>
      </c>
      <c r="G9294" s="439">
        <f t="shared" si="1313"/>
        <v>92.91</v>
      </c>
      <c r="H9294" s="435">
        <f t="shared" si="1308"/>
        <v>0.93040353874209714</v>
      </c>
      <c r="I9294" s="577">
        <f t="shared" si="1313"/>
        <v>92.91</v>
      </c>
      <c r="J9294" s="573">
        <f t="shared" si="1309"/>
        <v>1.2705017957734459</v>
      </c>
    </row>
    <row r="9295" spans="1:10" x14ac:dyDescent="0.25">
      <c r="A9295">
        <f t="shared" si="1310"/>
        <v>0.92920000255158297</v>
      </c>
      <c r="B9295" s="2">
        <f t="shared" si="1305"/>
        <v>92.920000000010631</v>
      </c>
      <c r="C9295" s="428">
        <f t="shared" si="1311"/>
        <v>92.92</v>
      </c>
      <c r="D9295" s="425">
        <f t="shared" si="1306"/>
        <v>0.92920000255147661</v>
      </c>
      <c r="E9295" s="433">
        <f t="shared" si="1312"/>
        <v>92.92</v>
      </c>
      <c r="F9295" s="430">
        <f t="shared" si="1307"/>
        <v>0.93050300249206652</v>
      </c>
      <c r="G9295" s="439">
        <f t="shared" si="1313"/>
        <v>92.92</v>
      </c>
      <c r="H9295" s="435">
        <f t="shared" si="1308"/>
        <v>0.93050300249206652</v>
      </c>
      <c r="I9295" s="577">
        <f t="shared" si="1313"/>
        <v>92.92</v>
      </c>
      <c r="J9295" s="573">
        <f t="shared" si="1309"/>
        <v>1.270590140652738</v>
      </c>
    </row>
    <row r="9296" spans="1:10" x14ac:dyDescent="0.25">
      <c r="A9296">
        <f t="shared" si="1310"/>
        <v>0.9293000025478928</v>
      </c>
      <c r="B9296" s="2">
        <f t="shared" si="1305"/>
        <v>92.930000000010637</v>
      </c>
      <c r="C9296" s="428">
        <f t="shared" si="1311"/>
        <v>92.93</v>
      </c>
      <c r="D9296" s="425">
        <f t="shared" si="1306"/>
        <v>0.92930000254778633</v>
      </c>
      <c r="E9296" s="433">
        <f t="shared" si="1312"/>
        <v>92.93</v>
      </c>
      <c r="F9296" s="430">
        <f t="shared" si="1307"/>
        <v>0.93060246648308953</v>
      </c>
      <c r="G9296" s="439">
        <f t="shared" si="1313"/>
        <v>92.93</v>
      </c>
      <c r="H9296" s="435">
        <f t="shared" si="1308"/>
        <v>0.93060246648308953</v>
      </c>
      <c r="I9296" s="577">
        <f t="shared" si="1313"/>
        <v>92.93</v>
      </c>
      <c r="J9296" s="573">
        <f t="shared" si="1309"/>
        <v>1.2706784863277918</v>
      </c>
    </row>
    <row r="9297" spans="1:10" x14ac:dyDescent="0.25">
      <c r="A9297">
        <f t="shared" si="1310"/>
        <v>0.92940000254420796</v>
      </c>
      <c r="B9297" s="2">
        <f t="shared" si="1305"/>
        <v>92.940000000010642</v>
      </c>
      <c r="C9297" s="428">
        <f t="shared" si="1311"/>
        <v>92.94</v>
      </c>
      <c r="D9297" s="425">
        <f t="shared" si="1306"/>
        <v>0.92940000254410149</v>
      </c>
      <c r="E9297" s="433">
        <f t="shared" si="1312"/>
        <v>92.94</v>
      </c>
      <c r="F9297" s="430">
        <f t="shared" si="1307"/>
        <v>0.93070193071504936</v>
      </c>
      <c r="G9297" s="439">
        <f t="shared" si="1313"/>
        <v>92.94</v>
      </c>
      <c r="H9297" s="435">
        <f t="shared" si="1308"/>
        <v>0.93070193071504936</v>
      </c>
      <c r="I9297" s="577">
        <f t="shared" si="1313"/>
        <v>92.94</v>
      </c>
      <c r="J9297" s="573">
        <f t="shared" si="1309"/>
        <v>1.2707668327985253</v>
      </c>
    </row>
    <row r="9298" spans="1:10" x14ac:dyDescent="0.25">
      <c r="A9298">
        <f t="shared" si="1310"/>
        <v>0.92950000254052878</v>
      </c>
      <c r="B9298" s="2">
        <f t="shared" si="1305"/>
        <v>92.950000000010647</v>
      </c>
      <c r="C9298" s="428">
        <f t="shared" si="1311"/>
        <v>92.95</v>
      </c>
      <c r="D9298" s="425">
        <f t="shared" si="1306"/>
        <v>0.92950000254042231</v>
      </c>
      <c r="E9298" s="433">
        <f t="shared" si="1312"/>
        <v>92.95</v>
      </c>
      <c r="F9298" s="430">
        <f t="shared" si="1307"/>
        <v>0.93080139518782923</v>
      </c>
      <c r="G9298" s="439">
        <f t="shared" si="1313"/>
        <v>92.95</v>
      </c>
      <c r="H9298" s="435">
        <f t="shared" si="1308"/>
        <v>0.93080139518782923</v>
      </c>
      <c r="I9298" s="577">
        <f t="shared" si="1313"/>
        <v>92.95</v>
      </c>
      <c r="J9298" s="573">
        <f t="shared" si="1309"/>
        <v>1.2708551800648575</v>
      </c>
    </row>
    <row r="9299" spans="1:10" x14ac:dyDescent="0.25">
      <c r="A9299">
        <f t="shared" si="1310"/>
        <v>0.92960000253685504</v>
      </c>
      <c r="B9299" s="2">
        <f t="shared" si="1305"/>
        <v>92.960000000010652</v>
      </c>
      <c r="C9299" s="428">
        <f t="shared" si="1311"/>
        <v>92.96</v>
      </c>
      <c r="D9299" s="425">
        <f t="shared" si="1306"/>
        <v>0.92960000253674846</v>
      </c>
      <c r="E9299" s="433">
        <f t="shared" si="1312"/>
        <v>92.96</v>
      </c>
      <c r="F9299" s="430">
        <f t="shared" si="1307"/>
        <v>0.93090085990131277</v>
      </c>
      <c r="G9299" s="439">
        <f t="shared" si="1313"/>
        <v>92.96</v>
      </c>
      <c r="H9299" s="435">
        <f t="shared" si="1308"/>
        <v>0.93090085990131277</v>
      </c>
      <c r="I9299" s="577">
        <f t="shared" si="1313"/>
        <v>92.96</v>
      </c>
      <c r="J9299" s="573">
        <f t="shared" si="1309"/>
        <v>1.2709435281267067</v>
      </c>
    </row>
    <row r="9300" spans="1:10" x14ac:dyDescent="0.25">
      <c r="A9300">
        <f t="shared" si="1310"/>
        <v>0.92970000253318674</v>
      </c>
      <c r="B9300" s="2">
        <f t="shared" si="1305"/>
        <v>92.970000000010657</v>
      </c>
      <c r="C9300" s="428">
        <f t="shared" si="1311"/>
        <v>92.97</v>
      </c>
      <c r="D9300" s="425">
        <f t="shared" si="1306"/>
        <v>0.92970000253308005</v>
      </c>
      <c r="E9300" s="433">
        <f t="shared" si="1312"/>
        <v>92.97</v>
      </c>
      <c r="F9300" s="430">
        <f t="shared" si="1307"/>
        <v>0.93100032485538331</v>
      </c>
      <c r="G9300" s="439">
        <f t="shared" si="1313"/>
        <v>92.97</v>
      </c>
      <c r="H9300" s="435">
        <f t="shared" si="1308"/>
        <v>0.93100032485538331</v>
      </c>
      <c r="I9300" s="577">
        <f t="shared" si="1313"/>
        <v>92.97</v>
      </c>
      <c r="J9300" s="573">
        <f t="shared" si="1309"/>
        <v>1.2710318769839914</v>
      </c>
    </row>
    <row r="9301" spans="1:10" x14ac:dyDescent="0.25">
      <c r="A9301">
        <f t="shared" si="1310"/>
        <v>0.92980000252952399</v>
      </c>
      <c r="B9301" s="2">
        <f t="shared" si="1305"/>
        <v>92.980000000010662</v>
      </c>
      <c r="C9301" s="428">
        <f t="shared" si="1311"/>
        <v>92.98</v>
      </c>
      <c r="D9301" s="425">
        <f t="shared" si="1306"/>
        <v>0.9298000025294173</v>
      </c>
      <c r="E9301" s="433">
        <f t="shared" si="1312"/>
        <v>92.98</v>
      </c>
      <c r="F9301" s="430">
        <f t="shared" si="1307"/>
        <v>0.93109979004992449</v>
      </c>
      <c r="G9301" s="439">
        <f t="shared" si="1313"/>
        <v>92.98</v>
      </c>
      <c r="H9301" s="435">
        <f t="shared" si="1308"/>
        <v>0.93109979004992449</v>
      </c>
      <c r="I9301" s="577">
        <f t="shared" si="1313"/>
        <v>92.98</v>
      </c>
      <c r="J9301" s="573">
        <f t="shared" si="1309"/>
        <v>1.2711202266366304</v>
      </c>
    </row>
    <row r="9302" spans="1:10" x14ac:dyDescent="0.25">
      <c r="A9302">
        <f t="shared" si="1310"/>
        <v>0.92990000252586658</v>
      </c>
      <c r="B9302" s="2">
        <f t="shared" si="1305"/>
        <v>92.990000000010667</v>
      </c>
      <c r="C9302" s="428">
        <f t="shared" si="1311"/>
        <v>92.99</v>
      </c>
      <c r="D9302" s="425">
        <f t="shared" si="1306"/>
        <v>0.92990000252575988</v>
      </c>
      <c r="E9302" s="433">
        <f t="shared" si="1312"/>
        <v>92.99</v>
      </c>
      <c r="F9302" s="430">
        <f t="shared" si="1307"/>
        <v>0.93119925548481997</v>
      </c>
      <c r="G9302" s="439">
        <f t="shared" si="1313"/>
        <v>92.99</v>
      </c>
      <c r="H9302" s="435">
        <f t="shared" si="1308"/>
        <v>0.93119925548481997</v>
      </c>
      <c r="I9302" s="577">
        <f t="shared" si="1313"/>
        <v>92.99</v>
      </c>
      <c r="J9302" s="573">
        <f t="shared" si="1309"/>
        <v>1.2712085770845423</v>
      </c>
    </row>
    <row r="9303" spans="1:10" x14ac:dyDescent="0.25">
      <c r="A9303">
        <f t="shared" si="1310"/>
        <v>0.93000000252221471</v>
      </c>
      <c r="B9303" s="2">
        <f t="shared" si="1305"/>
        <v>93.000000000010672</v>
      </c>
      <c r="C9303" s="428">
        <f t="shared" si="1311"/>
        <v>93</v>
      </c>
      <c r="D9303" s="425">
        <f t="shared" si="1306"/>
        <v>0.93000000252210802</v>
      </c>
      <c r="E9303" s="433">
        <f t="shared" si="1312"/>
        <v>93</v>
      </c>
      <c r="F9303" s="430">
        <f t="shared" si="1307"/>
        <v>0.93129872115995316</v>
      </c>
      <c r="G9303" s="439">
        <f t="shared" si="1313"/>
        <v>93</v>
      </c>
      <c r="H9303" s="435">
        <f t="shared" si="1308"/>
        <v>0.93129872115995316</v>
      </c>
      <c r="I9303" s="577">
        <f t="shared" si="1313"/>
        <v>93</v>
      </c>
      <c r="J9303" s="573">
        <f t="shared" si="1309"/>
        <v>1.271296928327645</v>
      </c>
    </row>
    <row r="9304" spans="1:10" x14ac:dyDescent="0.25">
      <c r="A9304">
        <f t="shared" si="1310"/>
        <v>0.93010000251856828</v>
      </c>
      <c r="B9304" s="2">
        <f t="shared" si="1305"/>
        <v>93.010000000010677</v>
      </c>
      <c r="C9304" s="428">
        <f t="shared" si="1311"/>
        <v>93.01</v>
      </c>
      <c r="D9304" s="425">
        <f t="shared" si="1306"/>
        <v>0.93010000251846159</v>
      </c>
      <c r="E9304" s="433">
        <f t="shared" si="1312"/>
        <v>93.01</v>
      </c>
      <c r="F9304" s="430">
        <f t="shared" si="1307"/>
        <v>0.93139818707520805</v>
      </c>
      <c r="G9304" s="439">
        <f t="shared" si="1313"/>
        <v>93.01</v>
      </c>
      <c r="H9304" s="435">
        <f t="shared" si="1308"/>
        <v>0.93139818707520805</v>
      </c>
      <c r="I9304" s="577">
        <f t="shared" si="1313"/>
        <v>93.01</v>
      </c>
      <c r="J9304" s="573">
        <f t="shared" si="1309"/>
        <v>1.2713852803658581</v>
      </c>
    </row>
    <row r="9305" spans="1:10" x14ac:dyDescent="0.25">
      <c r="A9305">
        <f t="shared" si="1310"/>
        <v>0.9302000025149274</v>
      </c>
      <c r="B9305" s="2">
        <f t="shared" si="1305"/>
        <v>93.020000000010683</v>
      </c>
      <c r="C9305" s="428">
        <f t="shared" si="1311"/>
        <v>93.02</v>
      </c>
      <c r="D9305" s="425">
        <f t="shared" si="1306"/>
        <v>0.93020000251482049</v>
      </c>
      <c r="E9305" s="433">
        <f t="shared" si="1312"/>
        <v>93.02</v>
      </c>
      <c r="F9305" s="430">
        <f t="shared" si="1307"/>
        <v>0.93149765323046796</v>
      </c>
      <c r="G9305" s="439">
        <f t="shared" si="1313"/>
        <v>93.02</v>
      </c>
      <c r="H9305" s="435">
        <f t="shared" si="1308"/>
        <v>0.93149765323046796</v>
      </c>
      <c r="I9305" s="577">
        <f t="shared" si="1313"/>
        <v>93.02</v>
      </c>
      <c r="J9305" s="573">
        <f t="shared" si="1309"/>
        <v>1.271473633199099</v>
      </c>
    </row>
    <row r="9306" spans="1:10" x14ac:dyDescent="0.25">
      <c r="A9306">
        <f t="shared" si="1310"/>
        <v>0.93030000251129175</v>
      </c>
      <c r="B9306" s="2">
        <f t="shared" si="1305"/>
        <v>93.030000000010688</v>
      </c>
      <c r="C9306" s="428">
        <f t="shared" si="1311"/>
        <v>93.03</v>
      </c>
      <c r="D9306" s="425">
        <f t="shared" si="1306"/>
        <v>0.93030000251118516</v>
      </c>
      <c r="E9306" s="433">
        <f t="shared" si="1312"/>
        <v>93.03</v>
      </c>
      <c r="F9306" s="430">
        <f t="shared" si="1307"/>
        <v>0.93159711962561731</v>
      </c>
      <c r="G9306" s="439">
        <f t="shared" si="1313"/>
        <v>93.03</v>
      </c>
      <c r="H9306" s="435">
        <f t="shared" si="1308"/>
        <v>0.93159711962561731</v>
      </c>
      <c r="I9306" s="577">
        <f t="shared" si="1313"/>
        <v>93.03</v>
      </c>
      <c r="J9306" s="573">
        <f t="shared" si="1309"/>
        <v>1.2715619868272874</v>
      </c>
    </row>
    <row r="9307" spans="1:10" x14ac:dyDescent="0.25">
      <c r="A9307">
        <f t="shared" si="1310"/>
        <v>0.93040000250766175</v>
      </c>
      <c r="B9307" s="2">
        <f t="shared" si="1305"/>
        <v>93.040000000010693</v>
      </c>
      <c r="C9307" s="428">
        <f t="shared" si="1311"/>
        <v>93.04</v>
      </c>
      <c r="D9307" s="425">
        <f t="shared" si="1306"/>
        <v>0.93040000250755484</v>
      </c>
      <c r="E9307" s="433">
        <f t="shared" si="1312"/>
        <v>93.04</v>
      </c>
      <c r="F9307" s="430">
        <f t="shared" si="1307"/>
        <v>0.93169658626053964</v>
      </c>
      <c r="G9307" s="439">
        <f t="shared" si="1313"/>
        <v>93.04</v>
      </c>
      <c r="H9307" s="435">
        <f t="shared" si="1308"/>
        <v>0.93169658626053964</v>
      </c>
      <c r="I9307" s="577">
        <f t="shared" si="1313"/>
        <v>93.04</v>
      </c>
      <c r="J9307" s="573">
        <f t="shared" si="1309"/>
        <v>1.2716503412503415</v>
      </c>
    </row>
    <row r="9308" spans="1:10" x14ac:dyDescent="0.25">
      <c r="A9308">
        <f t="shared" si="1310"/>
        <v>0.93050000250403719</v>
      </c>
      <c r="B9308" s="2">
        <f t="shared" si="1305"/>
        <v>93.050000000010698</v>
      </c>
      <c r="C9308" s="428">
        <f t="shared" si="1311"/>
        <v>93.05</v>
      </c>
      <c r="D9308" s="425">
        <f t="shared" si="1306"/>
        <v>0.93050000250392995</v>
      </c>
      <c r="E9308" s="433">
        <f t="shared" si="1312"/>
        <v>93.05</v>
      </c>
      <c r="F9308" s="430">
        <f t="shared" si="1307"/>
        <v>0.93179605313511882</v>
      </c>
      <c r="G9308" s="439">
        <f t="shared" si="1313"/>
        <v>93.05</v>
      </c>
      <c r="H9308" s="435">
        <f t="shared" si="1308"/>
        <v>0.93179605313511882</v>
      </c>
      <c r="I9308" s="577">
        <f t="shared" si="1313"/>
        <v>93.05</v>
      </c>
      <c r="J9308" s="573">
        <f t="shared" si="1309"/>
        <v>1.2717386964681796</v>
      </c>
    </row>
    <row r="9309" spans="1:10" x14ac:dyDescent="0.25">
      <c r="A9309">
        <f t="shared" si="1310"/>
        <v>0.93060000250041786</v>
      </c>
      <c r="B9309" s="2">
        <f t="shared" si="1305"/>
        <v>93.060000000010703</v>
      </c>
      <c r="C9309" s="428">
        <f t="shared" si="1311"/>
        <v>93.06</v>
      </c>
      <c r="D9309" s="425">
        <f t="shared" si="1306"/>
        <v>0.93060000250031083</v>
      </c>
      <c r="E9309" s="433">
        <f t="shared" si="1312"/>
        <v>93.06</v>
      </c>
      <c r="F9309" s="430">
        <f t="shared" si="1307"/>
        <v>0.93189552024923916</v>
      </c>
      <c r="G9309" s="439">
        <f t="shared" si="1313"/>
        <v>93.06</v>
      </c>
      <c r="H9309" s="435">
        <f t="shared" si="1308"/>
        <v>0.93189552024923916</v>
      </c>
      <c r="I9309" s="577">
        <f t="shared" si="1313"/>
        <v>93.06</v>
      </c>
      <c r="J9309" s="573">
        <f t="shared" si="1309"/>
        <v>1.2718270524807207</v>
      </c>
    </row>
    <row r="9310" spans="1:10" x14ac:dyDescent="0.25">
      <c r="A9310">
        <f t="shared" si="1310"/>
        <v>0.93070000249680396</v>
      </c>
      <c r="B9310" s="2">
        <f t="shared" si="1305"/>
        <v>93.070000000010708</v>
      </c>
      <c r="C9310" s="428">
        <f t="shared" si="1311"/>
        <v>93.07</v>
      </c>
      <c r="D9310" s="425">
        <f t="shared" si="1306"/>
        <v>0.93070000249669682</v>
      </c>
      <c r="E9310" s="433">
        <f t="shared" si="1312"/>
        <v>93.07</v>
      </c>
      <c r="F9310" s="430">
        <f t="shared" si="1307"/>
        <v>0.93199498760278421</v>
      </c>
      <c r="G9310" s="439">
        <f t="shared" si="1313"/>
        <v>93.07</v>
      </c>
      <c r="H9310" s="435">
        <f t="shared" si="1308"/>
        <v>0.93199498760278421</v>
      </c>
      <c r="I9310" s="577">
        <f t="shared" si="1313"/>
        <v>93.07</v>
      </c>
      <c r="J9310" s="573">
        <f t="shared" si="1309"/>
        <v>1.2719154092878835</v>
      </c>
    </row>
    <row r="9311" spans="1:10" x14ac:dyDescent="0.25">
      <c r="A9311">
        <f t="shared" si="1310"/>
        <v>0.93080000249319539</v>
      </c>
      <c r="B9311" s="2">
        <f t="shared" si="1305"/>
        <v>93.080000000010713</v>
      </c>
      <c r="C9311" s="428">
        <f t="shared" si="1311"/>
        <v>93.08</v>
      </c>
      <c r="D9311" s="425">
        <f t="shared" si="1306"/>
        <v>0.93080000249308836</v>
      </c>
      <c r="E9311" s="433">
        <f t="shared" si="1312"/>
        <v>93.08</v>
      </c>
      <c r="F9311" s="430">
        <f t="shared" si="1307"/>
        <v>0.93209445519563883</v>
      </c>
      <c r="G9311" s="439">
        <f t="shared" si="1313"/>
        <v>93.08</v>
      </c>
      <c r="H9311" s="435">
        <f t="shared" si="1308"/>
        <v>0.93209445519563883</v>
      </c>
      <c r="I9311" s="577">
        <f t="shared" si="1313"/>
        <v>93.08</v>
      </c>
      <c r="J9311" s="573">
        <f t="shared" si="1309"/>
        <v>1.2720037668895863</v>
      </c>
    </row>
    <row r="9312" spans="1:10" x14ac:dyDescent="0.25">
      <c r="A9312">
        <f t="shared" si="1310"/>
        <v>0.93090000248959226</v>
      </c>
      <c r="B9312" s="2">
        <f t="shared" ref="B9312:B9375" si="1314">B9311+0.01</f>
        <v>93.090000000010718</v>
      </c>
      <c r="C9312" s="428">
        <f t="shared" si="1311"/>
        <v>93.09</v>
      </c>
      <c r="D9312" s="425">
        <f t="shared" si="1306"/>
        <v>0.93090000248948523</v>
      </c>
      <c r="E9312" s="433">
        <f t="shared" si="1312"/>
        <v>93.09</v>
      </c>
      <c r="F9312" s="430">
        <f t="shared" si="1307"/>
        <v>0.93219392302768689</v>
      </c>
      <c r="G9312" s="439">
        <f t="shared" si="1313"/>
        <v>93.09</v>
      </c>
      <c r="H9312" s="435">
        <f t="shared" si="1308"/>
        <v>0.93219392302768689</v>
      </c>
      <c r="I9312" s="577">
        <f t="shared" si="1313"/>
        <v>93.09</v>
      </c>
      <c r="J9312" s="573">
        <f t="shared" si="1309"/>
        <v>1.2720921252857484</v>
      </c>
    </row>
    <row r="9313" spans="1:10" x14ac:dyDescent="0.25">
      <c r="A9313">
        <f t="shared" si="1310"/>
        <v>0.93100000248599479</v>
      </c>
      <c r="B9313" s="2">
        <f t="shared" si="1314"/>
        <v>93.100000000010724</v>
      </c>
      <c r="C9313" s="428">
        <f t="shared" si="1311"/>
        <v>93.1</v>
      </c>
      <c r="D9313" s="425">
        <f t="shared" si="1306"/>
        <v>0.93100000248588755</v>
      </c>
      <c r="E9313" s="433">
        <f t="shared" si="1312"/>
        <v>93.1</v>
      </c>
      <c r="F9313" s="430">
        <f t="shared" si="1307"/>
        <v>0.93229339109881237</v>
      </c>
      <c r="G9313" s="439">
        <f t="shared" si="1313"/>
        <v>93.1</v>
      </c>
      <c r="H9313" s="435">
        <f t="shared" si="1308"/>
        <v>0.93229339109881237</v>
      </c>
      <c r="I9313" s="577">
        <f t="shared" si="1313"/>
        <v>93.1</v>
      </c>
      <c r="J9313" s="573">
        <f t="shared" si="1309"/>
        <v>1.2721804844762878</v>
      </c>
    </row>
    <row r="9314" spans="1:10" x14ac:dyDescent="0.25">
      <c r="A9314">
        <f t="shared" si="1310"/>
        <v>0.93110000248240232</v>
      </c>
      <c r="B9314" s="2">
        <f t="shared" si="1314"/>
        <v>93.110000000010729</v>
      </c>
      <c r="C9314" s="428">
        <f t="shared" si="1311"/>
        <v>93.11</v>
      </c>
      <c r="D9314" s="425">
        <f t="shared" si="1306"/>
        <v>0.93110000248229519</v>
      </c>
      <c r="E9314" s="433">
        <f t="shared" si="1312"/>
        <v>93.11</v>
      </c>
      <c r="F9314" s="430">
        <f t="shared" si="1307"/>
        <v>0.93239285940889971</v>
      </c>
      <c r="G9314" s="439">
        <f t="shared" si="1313"/>
        <v>93.11</v>
      </c>
      <c r="H9314" s="435">
        <f t="shared" si="1308"/>
        <v>0.93239285940889971</v>
      </c>
      <c r="I9314" s="577">
        <f t="shared" si="1313"/>
        <v>93.11</v>
      </c>
      <c r="J9314" s="573">
        <f t="shared" si="1309"/>
        <v>1.2722688444611236</v>
      </c>
    </row>
    <row r="9315" spans="1:10" x14ac:dyDescent="0.25">
      <c r="A9315">
        <f t="shared" si="1310"/>
        <v>0.9312000024788154</v>
      </c>
      <c r="B9315" s="2">
        <f t="shared" si="1314"/>
        <v>93.120000000010734</v>
      </c>
      <c r="C9315" s="428">
        <f t="shared" si="1311"/>
        <v>93.12</v>
      </c>
      <c r="D9315" s="425">
        <f t="shared" si="1306"/>
        <v>0.93120000247870827</v>
      </c>
      <c r="E9315" s="433">
        <f t="shared" si="1312"/>
        <v>93.12</v>
      </c>
      <c r="F9315" s="430">
        <f t="shared" si="1307"/>
        <v>0.93249232795783377</v>
      </c>
      <c r="G9315" s="439">
        <f t="shared" si="1313"/>
        <v>93.12</v>
      </c>
      <c r="H9315" s="435">
        <f t="shared" si="1308"/>
        <v>0.93249232795783377</v>
      </c>
      <c r="I9315" s="577">
        <f t="shared" si="1313"/>
        <v>93.12</v>
      </c>
      <c r="J9315" s="573">
        <f t="shared" si="1309"/>
        <v>1.2723572052401748</v>
      </c>
    </row>
    <row r="9316" spans="1:10" x14ac:dyDescent="0.25">
      <c r="A9316">
        <f t="shared" si="1310"/>
        <v>0.93130000247523381</v>
      </c>
      <c r="B9316" s="2">
        <f t="shared" si="1314"/>
        <v>93.130000000010739</v>
      </c>
      <c r="C9316" s="428">
        <f t="shared" si="1311"/>
        <v>93.13</v>
      </c>
      <c r="D9316" s="425">
        <f t="shared" si="1306"/>
        <v>0.93130000247512634</v>
      </c>
      <c r="E9316" s="433">
        <f t="shared" si="1312"/>
        <v>93.13</v>
      </c>
      <c r="F9316" s="430">
        <f t="shared" si="1307"/>
        <v>0.93259179674549808</v>
      </c>
      <c r="G9316" s="439">
        <f t="shared" si="1313"/>
        <v>93.13</v>
      </c>
      <c r="H9316" s="435">
        <f t="shared" si="1308"/>
        <v>0.93259179674549808</v>
      </c>
      <c r="I9316" s="577">
        <f t="shared" si="1313"/>
        <v>93.13</v>
      </c>
      <c r="J9316" s="573">
        <f t="shared" si="1309"/>
        <v>1.2724455668133594</v>
      </c>
    </row>
    <row r="9317" spans="1:10" x14ac:dyDescent="0.25">
      <c r="A9317">
        <f t="shared" si="1310"/>
        <v>0.93140000247165766</v>
      </c>
      <c r="B9317" s="2">
        <f t="shared" si="1314"/>
        <v>93.140000000010744</v>
      </c>
      <c r="C9317" s="428">
        <f t="shared" si="1311"/>
        <v>93.14</v>
      </c>
      <c r="D9317" s="425">
        <f t="shared" si="1306"/>
        <v>0.93140000247155008</v>
      </c>
      <c r="E9317" s="433">
        <f t="shared" si="1312"/>
        <v>93.14</v>
      </c>
      <c r="F9317" s="430">
        <f t="shared" si="1307"/>
        <v>0.93269126577177808</v>
      </c>
      <c r="G9317" s="439">
        <f t="shared" si="1313"/>
        <v>93.14</v>
      </c>
      <c r="H9317" s="435">
        <f t="shared" si="1308"/>
        <v>0.93269126577177808</v>
      </c>
      <c r="I9317" s="577">
        <f t="shared" si="1313"/>
        <v>93.14</v>
      </c>
      <c r="J9317" s="573">
        <f t="shared" si="1309"/>
        <v>1.2725339291805964</v>
      </c>
    </row>
    <row r="9318" spans="1:10" x14ac:dyDescent="0.25">
      <c r="A9318">
        <f t="shared" si="1310"/>
        <v>0.93150000246808662</v>
      </c>
      <c r="B9318" s="2">
        <f t="shared" si="1314"/>
        <v>93.150000000010749</v>
      </c>
      <c r="C9318" s="428">
        <f t="shared" si="1311"/>
        <v>93.15</v>
      </c>
      <c r="D9318" s="425">
        <f t="shared" si="1306"/>
        <v>0.93150000246797926</v>
      </c>
      <c r="E9318" s="433">
        <f t="shared" si="1312"/>
        <v>93.15</v>
      </c>
      <c r="F9318" s="430">
        <f t="shared" si="1307"/>
        <v>0.93279073503655763</v>
      </c>
      <c r="G9318" s="439">
        <f t="shared" si="1313"/>
        <v>93.15</v>
      </c>
      <c r="H9318" s="435">
        <f t="shared" si="1308"/>
        <v>0.93279073503655763</v>
      </c>
      <c r="I9318" s="577">
        <f t="shared" si="1313"/>
        <v>93.15</v>
      </c>
      <c r="J9318" s="573">
        <f t="shared" si="1309"/>
        <v>1.2726222923418042</v>
      </c>
    </row>
    <row r="9319" spans="1:10" x14ac:dyDescent="0.25">
      <c r="A9319">
        <f t="shared" si="1310"/>
        <v>0.93160000246452113</v>
      </c>
      <c r="B9319" s="2">
        <f t="shared" si="1314"/>
        <v>93.160000000010754</v>
      </c>
      <c r="C9319" s="428">
        <f t="shared" si="1311"/>
        <v>93.16</v>
      </c>
      <c r="D9319" s="425">
        <f t="shared" si="1306"/>
        <v>0.93160000246441343</v>
      </c>
      <c r="E9319" s="433">
        <f t="shared" si="1312"/>
        <v>93.16</v>
      </c>
      <c r="F9319" s="430">
        <f t="shared" si="1307"/>
        <v>0.93289020453972149</v>
      </c>
      <c r="G9319" s="439">
        <f t="shared" si="1313"/>
        <v>93.16</v>
      </c>
      <c r="H9319" s="435">
        <f t="shared" si="1308"/>
        <v>0.93289020453972149</v>
      </c>
      <c r="I9319" s="577">
        <f t="shared" si="1313"/>
        <v>93.16</v>
      </c>
      <c r="J9319" s="573">
        <f t="shared" si="1309"/>
        <v>1.2727106562969026</v>
      </c>
    </row>
    <row r="9320" spans="1:10" x14ac:dyDescent="0.25">
      <c r="A9320">
        <f t="shared" si="1310"/>
        <v>0.93170000246096074</v>
      </c>
      <c r="B9320" s="2">
        <f t="shared" si="1314"/>
        <v>93.170000000010759</v>
      </c>
      <c r="C9320" s="428">
        <f t="shared" si="1311"/>
        <v>93.17</v>
      </c>
      <c r="D9320" s="425">
        <f t="shared" si="1306"/>
        <v>0.93170000246085316</v>
      </c>
      <c r="E9320" s="433">
        <f t="shared" si="1312"/>
        <v>93.17</v>
      </c>
      <c r="F9320" s="430">
        <f t="shared" si="1307"/>
        <v>0.93298967428115454</v>
      </c>
      <c r="G9320" s="439">
        <f t="shared" si="1313"/>
        <v>93.17</v>
      </c>
      <c r="H9320" s="435">
        <f t="shared" si="1308"/>
        <v>0.93298967428115454</v>
      </c>
      <c r="I9320" s="577">
        <f t="shared" si="1313"/>
        <v>93.17</v>
      </c>
      <c r="J9320" s="573">
        <f t="shared" si="1309"/>
        <v>1.2727990210458098</v>
      </c>
    </row>
    <row r="9321" spans="1:10" x14ac:dyDescent="0.25">
      <c r="A9321">
        <f t="shared" si="1310"/>
        <v>0.93180000245740568</v>
      </c>
      <c r="B9321" s="2">
        <f t="shared" si="1314"/>
        <v>93.180000000010764</v>
      </c>
      <c r="C9321" s="428">
        <f t="shared" si="1311"/>
        <v>93.18</v>
      </c>
      <c r="D9321" s="425">
        <f t="shared" si="1306"/>
        <v>0.9318000024572981</v>
      </c>
      <c r="E9321" s="433">
        <f t="shared" si="1312"/>
        <v>93.18</v>
      </c>
      <c r="F9321" s="430">
        <f t="shared" si="1307"/>
        <v>0.93308914426074141</v>
      </c>
      <c r="G9321" s="439">
        <f t="shared" si="1313"/>
        <v>93.18</v>
      </c>
      <c r="H9321" s="435">
        <f t="shared" si="1308"/>
        <v>0.93308914426074141</v>
      </c>
      <c r="I9321" s="577">
        <f t="shared" si="1313"/>
        <v>93.18</v>
      </c>
      <c r="J9321" s="573">
        <f t="shared" si="1309"/>
        <v>1.272887386588444</v>
      </c>
    </row>
    <row r="9322" spans="1:10" x14ac:dyDescent="0.25">
      <c r="A9322">
        <f t="shared" si="1310"/>
        <v>0.93190000245385607</v>
      </c>
      <c r="B9322" s="2">
        <f t="shared" si="1314"/>
        <v>93.19000000001077</v>
      </c>
      <c r="C9322" s="428">
        <f t="shared" si="1311"/>
        <v>93.19</v>
      </c>
      <c r="D9322" s="425">
        <f t="shared" si="1306"/>
        <v>0.93190000245374838</v>
      </c>
      <c r="E9322" s="433">
        <f t="shared" si="1312"/>
        <v>93.19</v>
      </c>
      <c r="F9322" s="430">
        <f t="shared" si="1307"/>
        <v>0.93318861447836654</v>
      </c>
      <c r="G9322" s="439">
        <f t="shared" si="1313"/>
        <v>93.19</v>
      </c>
      <c r="H9322" s="435">
        <f t="shared" si="1308"/>
        <v>0.93318861447836654</v>
      </c>
      <c r="I9322" s="577">
        <f t="shared" si="1313"/>
        <v>93.19</v>
      </c>
      <c r="J9322" s="573">
        <f t="shared" si="1309"/>
        <v>1.2729757529247245</v>
      </c>
    </row>
    <row r="9323" spans="1:10" x14ac:dyDescent="0.25">
      <c r="A9323">
        <f t="shared" si="1310"/>
        <v>0.93200000245031178</v>
      </c>
      <c r="B9323" s="2">
        <f t="shared" si="1314"/>
        <v>93.200000000010775</v>
      </c>
      <c r="C9323" s="428">
        <f t="shared" si="1311"/>
        <v>93.2</v>
      </c>
      <c r="D9323" s="425">
        <f t="shared" si="1306"/>
        <v>0.93200000245020398</v>
      </c>
      <c r="E9323" s="433">
        <f t="shared" si="1312"/>
        <v>93.2</v>
      </c>
      <c r="F9323" s="430">
        <f t="shared" si="1307"/>
        <v>0.93328808493391524</v>
      </c>
      <c r="G9323" s="439">
        <f t="shared" si="1313"/>
        <v>93.2</v>
      </c>
      <c r="H9323" s="435">
        <f t="shared" si="1308"/>
        <v>0.93328808493391524</v>
      </c>
      <c r="I9323" s="577">
        <f t="shared" si="1313"/>
        <v>93.2</v>
      </c>
      <c r="J9323" s="573">
        <f t="shared" si="1309"/>
        <v>1.2730641200545705</v>
      </c>
    </row>
    <row r="9324" spans="1:10" x14ac:dyDescent="0.25">
      <c r="A9324">
        <f t="shared" si="1310"/>
        <v>0.93210000244677271</v>
      </c>
      <c r="B9324" s="2">
        <f t="shared" si="1314"/>
        <v>93.21000000001078</v>
      </c>
      <c r="C9324" s="428">
        <f t="shared" si="1311"/>
        <v>93.21</v>
      </c>
      <c r="D9324" s="425">
        <f t="shared" si="1306"/>
        <v>0.93210000244666491</v>
      </c>
      <c r="E9324" s="433">
        <f t="shared" si="1312"/>
        <v>93.21</v>
      </c>
      <c r="F9324" s="430">
        <f t="shared" si="1307"/>
        <v>0.93338755562727216</v>
      </c>
      <c r="G9324" s="439">
        <f t="shared" si="1313"/>
        <v>93.21</v>
      </c>
      <c r="H9324" s="435">
        <f t="shared" si="1308"/>
        <v>0.93338755562727216</v>
      </c>
      <c r="I9324" s="577">
        <f t="shared" si="1313"/>
        <v>93.21</v>
      </c>
      <c r="J9324" s="573">
        <f t="shared" si="1309"/>
        <v>1.2731524879778997</v>
      </c>
    </row>
    <row r="9325" spans="1:10" x14ac:dyDescent="0.25">
      <c r="A9325">
        <f t="shared" si="1310"/>
        <v>0.93220000244323897</v>
      </c>
      <c r="B9325" s="2">
        <f t="shared" si="1314"/>
        <v>93.220000000010785</v>
      </c>
      <c r="C9325" s="428">
        <f t="shared" si="1311"/>
        <v>93.22</v>
      </c>
      <c r="D9325" s="425">
        <f t="shared" si="1306"/>
        <v>0.93220000244313106</v>
      </c>
      <c r="E9325" s="433">
        <f t="shared" si="1312"/>
        <v>93.22</v>
      </c>
      <c r="F9325" s="430">
        <f t="shared" si="1307"/>
        <v>0.93348702655832239</v>
      </c>
      <c r="G9325" s="439">
        <f t="shared" si="1313"/>
        <v>93.22</v>
      </c>
      <c r="H9325" s="435">
        <f t="shared" si="1308"/>
        <v>0.93348702655832239</v>
      </c>
      <c r="I9325" s="577">
        <f t="shared" si="1313"/>
        <v>93.22</v>
      </c>
      <c r="J9325" s="573">
        <f t="shared" si="1309"/>
        <v>1.2732408566946321</v>
      </c>
    </row>
    <row r="9326" spans="1:10" x14ac:dyDescent="0.25">
      <c r="A9326">
        <f t="shared" si="1310"/>
        <v>0.93230000243971045</v>
      </c>
      <c r="B9326" s="2">
        <f t="shared" si="1314"/>
        <v>93.23000000001079</v>
      </c>
      <c r="C9326" s="428">
        <f t="shared" si="1311"/>
        <v>93.23</v>
      </c>
      <c r="D9326" s="425">
        <f t="shared" si="1306"/>
        <v>0.93230000243960254</v>
      </c>
      <c r="E9326" s="433">
        <f t="shared" si="1312"/>
        <v>93.23</v>
      </c>
      <c r="F9326" s="430">
        <f t="shared" si="1307"/>
        <v>0.93358649772695068</v>
      </c>
      <c r="G9326" s="439">
        <f t="shared" si="1313"/>
        <v>93.23</v>
      </c>
      <c r="H9326" s="435">
        <f t="shared" si="1308"/>
        <v>0.93358649772695068</v>
      </c>
      <c r="I9326" s="577">
        <f t="shared" si="1313"/>
        <v>93.23</v>
      </c>
      <c r="J9326" s="573">
        <f t="shared" si="1309"/>
        <v>1.2733292262046858</v>
      </c>
    </row>
    <row r="9327" spans="1:10" x14ac:dyDescent="0.25">
      <c r="A9327">
        <f t="shared" si="1310"/>
        <v>0.93240000243618715</v>
      </c>
      <c r="B9327" s="2">
        <f t="shared" si="1314"/>
        <v>93.240000000010795</v>
      </c>
      <c r="C9327" s="428">
        <f t="shared" si="1311"/>
        <v>93.24</v>
      </c>
      <c r="D9327" s="425">
        <f t="shared" si="1306"/>
        <v>0.93240000243607901</v>
      </c>
      <c r="E9327" s="433">
        <f t="shared" si="1312"/>
        <v>93.24</v>
      </c>
      <c r="F9327" s="430">
        <f t="shared" si="1307"/>
        <v>0.93368596913304236</v>
      </c>
      <c r="G9327" s="439">
        <f t="shared" si="1313"/>
        <v>93.24</v>
      </c>
      <c r="H9327" s="435">
        <f t="shared" si="1308"/>
        <v>0.93368596913304236</v>
      </c>
      <c r="I9327" s="577">
        <f t="shared" si="1313"/>
        <v>93.24</v>
      </c>
      <c r="J9327" s="573">
        <f t="shared" si="1309"/>
        <v>1.2734175965079799</v>
      </c>
    </row>
    <row r="9328" spans="1:10" x14ac:dyDescent="0.25">
      <c r="A9328">
        <f t="shared" si="1310"/>
        <v>0.93250000243266928</v>
      </c>
      <c r="B9328" s="2">
        <f t="shared" si="1314"/>
        <v>93.2500000000108</v>
      </c>
      <c r="C9328" s="428">
        <f t="shared" si="1311"/>
        <v>93.25</v>
      </c>
      <c r="D9328" s="425">
        <f t="shared" si="1306"/>
        <v>0.93250000243256126</v>
      </c>
      <c r="E9328" s="433">
        <f t="shared" si="1312"/>
        <v>93.25</v>
      </c>
      <c r="F9328" s="430">
        <f t="shared" si="1307"/>
        <v>0.93378544077648284</v>
      </c>
      <c r="G9328" s="439">
        <f t="shared" si="1313"/>
        <v>93.25</v>
      </c>
      <c r="H9328" s="435">
        <f t="shared" si="1308"/>
        <v>0.93378544077648284</v>
      </c>
      <c r="I9328" s="577">
        <f t="shared" si="1313"/>
        <v>93.25</v>
      </c>
      <c r="J9328" s="573">
        <f t="shared" si="1309"/>
        <v>1.2735059676044331</v>
      </c>
    </row>
    <row r="9329" spans="1:10" x14ac:dyDescent="0.25">
      <c r="A9329">
        <f t="shared" si="1310"/>
        <v>0.93260000242915642</v>
      </c>
      <c r="B9329" s="2">
        <f t="shared" si="1314"/>
        <v>93.260000000010805</v>
      </c>
      <c r="C9329" s="428">
        <f t="shared" si="1311"/>
        <v>93.26</v>
      </c>
      <c r="D9329" s="425">
        <f t="shared" si="1306"/>
        <v>0.93260000242904828</v>
      </c>
      <c r="E9329" s="433">
        <f t="shared" si="1312"/>
        <v>93.26</v>
      </c>
      <c r="F9329" s="430">
        <f t="shared" si="1307"/>
        <v>0.9338849126571569</v>
      </c>
      <c r="G9329" s="439">
        <f t="shared" si="1313"/>
        <v>93.26</v>
      </c>
      <c r="H9329" s="435">
        <f t="shared" si="1308"/>
        <v>0.9338849126571569</v>
      </c>
      <c r="I9329" s="577">
        <f t="shared" si="1313"/>
        <v>93.26</v>
      </c>
      <c r="J9329" s="573">
        <f t="shared" si="1309"/>
        <v>1.2735943394939644</v>
      </c>
    </row>
    <row r="9330" spans="1:10" x14ac:dyDescent="0.25">
      <c r="A9330">
        <f t="shared" si="1310"/>
        <v>0.93270000242564899</v>
      </c>
      <c r="B9330" s="2">
        <f t="shared" si="1314"/>
        <v>93.27000000001081</v>
      </c>
      <c r="C9330" s="428">
        <f t="shared" si="1311"/>
        <v>93.27</v>
      </c>
      <c r="D9330" s="425">
        <f t="shared" si="1306"/>
        <v>0.93270000242554074</v>
      </c>
      <c r="E9330" s="433">
        <f t="shared" si="1312"/>
        <v>93.27</v>
      </c>
      <c r="F9330" s="430">
        <f t="shared" si="1307"/>
        <v>0.93398438477494961</v>
      </c>
      <c r="G9330" s="439">
        <f t="shared" si="1313"/>
        <v>93.27</v>
      </c>
      <c r="H9330" s="435">
        <f t="shared" si="1308"/>
        <v>0.93398438477494961</v>
      </c>
      <c r="I9330" s="577">
        <f t="shared" si="1313"/>
        <v>93.27</v>
      </c>
      <c r="J9330" s="573">
        <f t="shared" si="1309"/>
        <v>1.2736827121764926</v>
      </c>
    </row>
    <row r="9331" spans="1:10" x14ac:dyDescent="0.25">
      <c r="A9331">
        <f t="shared" si="1310"/>
        <v>0.93280000242214656</v>
      </c>
      <c r="B9331" s="2">
        <f t="shared" si="1314"/>
        <v>93.280000000010816</v>
      </c>
      <c r="C9331" s="428">
        <f t="shared" si="1311"/>
        <v>93.28</v>
      </c>
      <c r="D9331" s="425">
        <f t="shared" si="1306"/>
        <v>0.93280000242203842</v>
      </c>
      <c r="E9331" s="433">
        <f t="shared" si="1312"/>
        <v>93.28</v>
      </c>
      <c r="F9331" s="430">
        <f t="shared" si="1307"/>
        <v>0.93408385712974673</v>
      </c>
      <c r="G9331" s="439">
        <f t="shared" si="1313"/>
        <v>93.28</v>
      </c>
      <c r="H9331" s="435">
        <f t="shared" si="1308"/>
        <v>0.93408385712974673</v>
      </c>
      <c r="I9331" s="577">
        <f t="shared" si="1313"/>
        <v>93.28</v>
      </c>
      <c r="J9331" s="573">
        <f t="shared" si="1309"/>
        <v>1.2737710856519366</v>
      </c>
    </row>
    <row r="9332" spans="1:10" x14ac:dyDescent="0.25">
      <c r="A9332">
        <f t="shared" si="1310"/>
        <v>0.93290000241864945</v>
      </c>
      <c r="B9332" s="2">
        <f t="shared" si="1314"/>
        <v>93.290000000010821</v>
      </c>
      <c r="C9332" s="428">
        <f t="shared" si="1311"/>
        <v>93.29</v>
      </c>
      <c r="D9332" s="425">
        <f t="shared" si="1306"/>
        <v>0.93290000241854143</v>
      </c>
      <c r="E9332" s="433">
        <f t="shared" si="1312"/>
        <v>93.29</v>
      </c>
      <c r="F9332" s="430">
        <f t="shared" si="1307"/>
        <v>0.93418332972143336</v>
      </c>
      <c r="G9332" s="439">
        <f t="shared" si="1313"/>
        <v>93.29</v>
      </c>
      <c r="H9332" s="435">
        <f t="shared" si="1308"/>
        <v>0.93418332972143336</v>
      </c>
      <c r="I9332" s="577">
        <f t="shared" si="1313"/>
        <v>93.29</v>
      </c>
      <c r="J9332" s="573">
        <f t="shared" si="1309"/>
        <v>1.2738594599202155</v>
      </c>
    </row>
    <row r="9333" spans="1:10" x14ac:dyDescent="0.25">
      <c r="A9333">
        <f t="shared" si="1310"/>
        <v>0.93300000241515779</v>
      </c>
      <c r="B9333" s="2">
        <f t="shared" si="1314"/>
        <v>93.300000000010826</v>
      </c>
      <c r="C9333" s="428">
        <f t="shared" si="1311"/>
        <v>93.3</v>
      </c>
      <c r="D9333" s="425">
        <f t="shared" si="1306"/>
        <v>0.93300000241504943</v>
      </c>
      <c r="E9333" s="433">
        <f t="shared" si="1312"/>
        <v>93.3</v>
      </c>
      <c r="F9333" s="430">
        <f t="shared" si="1307"/>
        <v>0.93428280254989515</v>
      </c>
      <c r="G9333" s="439">
        <f t="shared" si="1313"/>
        <v>93.3</v>
      </c>
      <c r="H9333" s="435">
        <f t="shared" si="1308"/>
        <v>0.93428280254989515</v>
      </c>
      <c r="I9333" s="577">
        <f t="shared" si="1313"/>
        <v>93.3</v>
      </c>
      <c r="J9333" s="573">
        <f t="shared" si="1309"/>
        <v>1.2739478349812479</v>
      </c>
    </row>
    <row r="9334" spans="1:10" x14ac:dyDescent="0.25">
      <c r="A9334">
        <f t="shared" si="1310"/>
        <v>0.93310000241167113</v>
      </c>
      <c r="B9334" s="2">
        <f t="shared" si="1314"/>
        <v>93.310000000010831</v>
      </c>
      <c r="C9334" s="428">
        <f t="shared" si="1311"/>
        <v>93.31</v>
      </c>
      <c r="D9334" s="425">
        <f t="shared" si="1306"/>
        <v>0.93310000241156288</v>
      </c>
      <c r="E9334" s="433">
        <f t="shared" si="1312"/>
        <v>93.31</v>
      </c>
      <c r="F9334" s="430">
        <f t="shared" si="1307"/>
        <v>0.93438227561501763</v>
      </c>
      <c r="G9334" s="439">
        <f t="shared" si="1313"/>
        <v>93.31</v>
      </c>
      <c r="H9334" s="435">
        <f t="shared" si="1308"/>
        <v>0.93438227561501763</v>
      </c>
      <c r="I9334" s="577">
        <f t="shared" si="1313"/>
        <v>93.31</v>
      </c>
      <c r="J9334" s="573">
        <f t="shared" si="1309"/>
        <v>1.2740362108349528</v>
      </c>
    </row>
    <row r="9335" spans="1:10" x14ac:dyDescent="0.25">
      <c r="A9335">
        <f t="shared" si="1310"/>
        <v>0.93320000240818957</v>
      </c>
      <c r="B9335" s="2">
        <f t="shared" si="1314"/>
        <v>93.320000000010836</v>
      </c>
      <c r="C9335" s="428">
        <f t="shared" si="1311"/>
        <v>93.32</v>
      </c>
      <c r="D9335" s="425">
        <f t="shared" si="1306"/>
        <v>0.93320000240808121</v>
      </c>
      <c r="E9335" s="433">
        <f t="shared" si="1312"/>
        <v>93.32</v>
      </c>
      <c r="F9335" s="430">
        <f t="shared" si="1307"/>
        <v>0.93448174891668601</v>
      </c>
      <c r="G9335" s="439">
        <f t="shared" si="1313"/>
        <v>93.32</v>
      </c>
      <c r="H9335" s="435">
        <f t="shared" si="1308"/>
        <v>0.93448174891668601</v>
      </c>
      <c r="I9335" s="577">
        <f t="shared" si="1313"/>
        <v>93.32</v>
      </c>
      <c r="J9335" s="573">
        <f t="shared" si="1309"/>
        <v>1.274124587481249</v>
      </c>
    </row>
    <row r="9336" spans="1:10" x14ac:dyDescent="0.25">
      <c r="A9336">
        <f t="shared" si="1310"/>
        <v>0.93330000240471334</v>
      </c>
      <c r="B9336" s="2">
        <f t="shared" si="1314"/>
        <v>93.330000000010841</v>
      </c>
      <c r="C9336" s="428">
        <f t="shared" si="1311"/>
        <v>93.33</v>
      </c>
      <c r="D9336" s="425">
        <f t="shared" si="1306"/>
        <v>0.93330000240460498</v>
      </c>
      <c r="E9336" s="433">
        <f t="shared" si="1312"/>
        <v>93.33</v>
      </c>
      <c r="F9336" s="430">
        <f t="shared" si="1307"/>
        <v>0.93458122245478603</v>
      </c>
      <c r="G9336" s="439">
        <f t="shared" si="1313"/>
        <v>93.33</v>
      </c>
      <c r="H9336" s="435">
        <f t="shared" si="1308"/>
        <v>0.93458122245478603</v>
      </c>
      <c r="I9336" s="577">
        <f t="shared" si="1313"/>
        <v>93.33</v>
      </c>
      <c r="J9336" s="573">
        <f t="shared" si="1309"/>
        <v>1.274212964920056</v>
      </c>
    </row>
    <row r="9337" spans="1:10" x14ac:dyDescent="0.25">
      <c r="A9337">
        <f t="shared" si="1310"/>
        <v>0.93340000240124243</v>
      </c>
      <c r="B9337" s="2">
        <f t="shared" si="1314"/>
        <v>93.340000000010846</v>
      </c>
      <c r="C9337" s="428">
        <f t="shared" si="1311"/>
        <v>93.34</v>
      </c>
      <c r="D9337" s="425">
        <f t="shared" si="1306"/>
        <v>0.93340000240113397</v>
      </c>
      <c r="E9337" s="433">
        <f t="shared" si="1312"/>
        <v>93.34</v>
      </c>
      <c r="F9337" s="430">
        <f t="shared" si="1307"/>
        <v>0.93468069622920358</v>
      </c>
      <c r="G9337" s="439">
        <f t="shared" si="1313"/>
        <v>93.34</v>
      </c>
      <c r="H9337" s="435">
        <f t="shared" si="1308"/>
        <v>0.93468069622920358</v>
      </c>
      <c r="I9337" s="577">
        <f t="shared" si="1313"/>
        <v>93.34</v>
      </c>
      <c r="J9337" s="573">
        <f t="shared" si="1309"/>
        <v>1.274301343151292</v>
      </c>
    </row>
    <row r="9338" spans="1:10" x14ac:dyDescent="0.25">
      <c r="A9338">
        <f t="shared" si="1310"/>
        <v>0.93350000239777642</v>
      </c>
      <c r="B9338" s="2">
        <f t="shared" si="1314"/>
        <v>93.350000000010851</v>
      </c>
      <c r="C9338" s="428">
        <f t="shared" si="1311"/>
        <v>93.35</v>
      </c>
      <c r="D9338" s="425">
        <f t="shared" si="1306"/>
        <v>0.93350000239766795</v>
      </c>
      <c r="E9338" s="433">
        <f t="shared" si="1312"/>
        <v>93.35</v>
      </c>
      <c r="F9338" s="430">
        <f t="shared" si="1307"/>
        <v>0.93478017023982407</v>
      </c>
      <c r="G9338" s="439">
        <f t="shared" si="1313"/>
        <v>93.35</v>
      </c>
      <c r="H9338" s="435">
        <f t="shared" si="1308"/>
        <v>0.93478017023982407</v>
      </c>
      <c r="I9338" s="577">
        <f t="shared" si="1313"/>
        <v>93.35</v>
      </c>
      <c r="J9338" s="573">
        <f t="shared" si="1309"/>
        <v>1.2743897221748763</v>
      </c>
    </row>
    <row r="9339" spans="1:10" x14ac:dyDescent="0.25">
      <c r="A9339">
        <f t="shared" si="1310"/>
        <v>0.93360000239431573</v>
      </c>
      <c r="B9339" s="2">
        <f t="shared" si="1314"/>
        <v>93.360000000010857</v>
      </c>
      <c r="C9339" s="428">
        <f t="shared" si="1311"/>
        <v>93.36</v>
      </c>
      <c r="D9339" s="425">
        <f t="shared" si="1306"/>
        <v>0.93360000239420715</v>
      </c>
      <c r="E9339" s="433">
        <f t="shared" si="1312"/>
        <v>93.36</v>
      </c>
      <c r="F9339" s="430">
        <f t="shared" si="1307"/>
        <v>0.93487964448653349</v>
      </c>
      <c r="G9339" s="439">
        <f t="shared" si="1313"/>
        <v>93.36</v>
      </c>
      <c r="H9339" s="435">
        <f t="shared" si="1308"/>
        <v>0.93487964448653349</v>
      </c>
      <c r="I9339" s="577">
        <f t="shared" si="1313"/>
        <v>93.36</v>
      </c>
      <c r="J9339" s="573">
        <f t="shared" si="1309"/>
        <v>1.2744781019907281</v>
      </c>
    </row>
    <row r="9340" spans="1:10" x14ac:dyDescent="0.25">
      <c r="A9340">
        <f t="shared" si="1310"/>
        <v>0.93370000239086026</v>
      </c>
      <c r="B9340" s="2">
        <f t="shared" si="1314"/>
        <v>93.370000000010862</v>
      </c>
      <c r="C9340" s="428">
        <f t="shared" si="1311"/>
        <v>93.37</v>
      </c>
      <c r="D9340" s="425">
        <f t="shared" si="1306"/>
        <v>0.93370000239075146</v>
      </c>
      <c r="E9340" s="433">
        <f t="shared" si="1312"/>
        <v>93.37</v>
      </c>
      <c r="F9340" s="430">
        <f t="shared" si="1307"/>
        <v>0.9349791189692177</v>
      </c>
      <c r="G9340" s="439">
        <f t="shared" si="1313"/>
        <v>93.37</v>
      </c>
      <c r="H9340" s="435">
        <f t="shared" si="1308"/>
        <v>0.9349791189692177</v>
      </c>
      <c r="I9340" s="577">
        <f t="shared" si="1313"/>
        <v>93.37</v>
      </c>
      <c r="J9340" s="573">
        <f t="shared" si="1309"/>
        <v>1.2745664825987661</v>
      </c>
    </row>
    <row r="9341" spans="1:10" x14ac:dyDescent="0.25">
      <c r="A9341">
        <f t="shared" si="1310"/>
        <v>0.93380000238740979</v>
      </c>
      <c r="B9341" s="2">
        <f t="shared" si="1314"/>
        <v>93.380000000010867</v>
      </c>
      <c r="C9341" s="428">
        <f t="shared" si="1311"/>
        <v>93.38</v>
      </c>
      <c r="D9341" s="425">
        <f t="shared" si="1306"/>
        <v>0.9338000023873011</v>
      </c>
      <c r="E9341" s="433">
        <f t="shared" si="1312"/>
        <v>93.38</v>
      </c>
      <c r="F9341" s="430">
        <f t="shared" si="1307"/>
        <v>0.93507859368776236</v>
      </c>
      <c r="G9341" s="439">
        <f t="shared" si="1313"/>
        <v>93.38</v>
      </c>
      <c r="H9341" s="435">
        <f t="shared" si="1308"/>
        <v>0.93507859368776236</v>
      </c>
      <c r="I9341" s="577">
        <f t="shared" si="1313"/>
        <v>93.38</v>
      </c>
      <c r="J9341" s="573">
        <f t="shared" si="1309"/>
        <v>1.274654863998909</v>
      </c>
    </row>
    <row r="9342" spans="1:10" x14ac:dyDescent="0.25">
      <c r="A9342">
        <f t="shared" si="1310"/>
        <v>0.93390000238396442</v>
      </c>
      <c r="B9342" s="2">
        <f t="shared" si="1314"/>
        <v>93.390000000010872</v>
      </c>
      <c r="C9342" s="428">
        <f t="shared" si="1311"/>
        <v>93.39</v>
      </c>
      <c r="D9342" s="425">
        <f t="shared" si="1306"/>
        <v>0.93390000238385584</v>
      </c>
      <c r="E9342" s="433">
        <f t="shared" si="1312"/>
        <v>93.39</v>
      </c>
      <c r="F9342" s="430">
        <f t="shared" si="1307"/>
        <v>0.93517806864205366</v>
      </c>
      <c r="G9342" s="439">
        <f t="shared" si="1313"/>
        <v>93.39</v>
      </c>
      <c r="H9342" s="435">
        <f t="shared" si="1308"/>
        <v>0.93517806864205366</v>
      </c>
      <c r="I9342" s="577">
        <f t="shared" si="1313"/>
        <v>93.39</v>
      </c>
      <c r="J9342" s="573">
        <f t="shared" si="1309"/>
        <v>1.2747432461910768</v>
      </c>
    </row>
    <row r="9343" spans="1:10" x14ac:dyDescent="0.25">
      <c r="A9343">
        <f t="shared" si="1310"/>
        <v>0.93400000238052416</v>
      </c>
      <c r="B9343" s="2">
        <f t="shared" si="1314"/>
        <v>93.400000000010877</v>
      </c>
      <c r="C9343" s="428">
        <f t="shared" si="1311"/>
        <v>93.4</v>
      </c>
      <c r="D9343" s="425">
        <f t="shared" si="1306"/>
        <v>0.93400000238041558</v>
      </c>
      <c r="E9343" s="433">
        <f t="shared" si="1312"/>
        <v>93.4</v>
      </c>
      <c r="F9343" s="430">
        <f t="shared" si="1307"/>
        <v>0.93527754383197759</v>
      </c>
      <c r="G9343" s="439">
        <f t="shared" si="1313"/>
        <v>93.4</v>
      </c>
      <c r="H9343" s="435">
        <f t="shared" si="1308"/>
        <v>0.93527754383197759</v>
      </c>
      <c r="I9343" s="577">
        <f t="shared" si="1313"/>
        <v>93.4</v>
      </c>
      <c r="J9343" s="573">
        <f t="shared" si="1309"/>
        <v>1.2748316291751873</v>
      </c>
    </row>
    <row r="9344" spans="1:10" x14ac:dyDescent="0.25">
      <c r="A9344">
        <f t="shared" si="1310"/>
        <v>0.93410000237708934</v>
      </c>
      <c r="B9344" s="2">
        <f t="shared" si="1314"/>
        <v>93.410000000010882</v>
      </c>
      <c r="C9344" s="428">
        <f t="shared" si="1311"/>
        <v>93.41</v>
      </c>
      <c r="D9344" s="425">
        <f t="shared" si="1306"/>
        <v>0.93410000237698054</v>
      </c>
      <c r="E9344" s="433">
        <f t="shared" si="1312"/>
        <v>93.41</v>
      </c>
      <c r="F9344" s="430">
        <f t="shared" si="1307"/>
        <v>0.93537701925742023</v>
      </c>
      <c r="G9344" s="439">
        <f t="shared" si="1313"/>
        <v>93.41</v>
      </c>
      <c r="H9344" s="435">
        <f t="shared" si="1308"/>
        <v>0.93537701925742023</v>
      </c>
      <c r="I9344" s="577">
        <f t="shared" si="1313"/>
        <v>93.41</v>
      </c>
      <c r="J9344" s="573">
        <f t="shared" si="1309"/>
        <v>1.2749200129511606</v>
      </c>
    </row>
    <row r="9345" spans="1:10" x14ac:dyDescent="0.25">
      <c r="A9345">
        <f t="shared" si="1310"/>
        <v>0.93420000237365952</v>
      </c>
      <c r="B9345" s="2">
        <f t="shared" si="1314"/>
        <v>93.420000000010887</v>
      </c>
      <c r="C9345" s="428">
        <f t="shared" si="1311"/>
        <v>93.42</v>
      </c>
      <c r="D9345" s="425">
        <f t="shared" si="1306"/>
        <v>0.93420000237355072</v>
      </c>
      <c r="E9345" s="433">
        <f t="shared" si="1312"/>
        <v>93.42</v>
      </c>
      <c r="F9345" s="430">
        <f t="shared" si="1307"/>
        <v>0.93547649491826756</v>
      </c>
      <c r="G9345" s="439">
        <f t="shared" si="1313"/>
        <v>93.42</v>
      </c>
      <c r="H9345" s="435">
        <f t="shared" si="1308"/>
        <v>0.93547649491826756</v>
      </c>
      <c r="I9345" s="577">
        <f t="shared" si="1313"/>
        <v>93.42</v>
      </c>
      <c r="J9345" s="573">
        <f t="shared" si="1309"/>
        <v>1.275008397518915</v>
      </c>
    </row>
    <row r="9346" spans="1:10" x14ac:dyDescent="0.25">
      <c r="A9346">
        <f t="shared" si="1310"/>
        <v>0.93430000237023469</v>
      </c>
      <c r="B9346" s="2">
        <f t="shared" si="1314"/>
        <v>93.430000000010892</v>
      </c>
      <c r="C9346" s="428">
        <f t="shared" si="1311"/>
        <v>93.43</v>
      </c>
      <c r="D9346" s="425">
        <f t="shared" si="1306"/>
        <v>0.93430000237012578</v>
      </c>
      <c r="E9346" s="433">
        <f t="shared" si="1312"/>
        <v>93.43</v>
      </c>
      <c r="F9346" s="430">
        <f t="shared" si="1307"/>
        <v>0.93557597081440613</v>
      </c>
      <c r="G9346" s="439">
        <f t="shared" si="1313"/>
        <v>93.43</v>
      </c>
      <c r="H9346" s="435">
        <f t="shared" si="1308"/>
        <v>0.93557597081440613</v>
      </c>
      <c r="I9346" s="577">
        <f t="shared" si="1313"/>
        <v>93.43</v>
      </c>
      <c r="J9346" s="573">
        <f t="shared" si="1309"/>
        <v>1.2750967828783699</v>
      </c>
    </row>
    <row r="9347" spans="1:10" x14ac:dyDescent="0.25">
      <c r="A9347">
        <f t="shared" si="1310"/>
        <v>0.9344000023668152</v>
      </c>
      <c r="B9347" s="2">
        <f t="shared" si="1314"/>
        <v>93.440000000010897</v>
      </c>
      <c r="C9347" s="428">
        <f t="shared" si="1311"/>
        <v>93.44</v>
      </c>
      <c r="D9347" s="425">
        <f t="shared" ref="D9347:D9410" si="1315">(((1+C9347/100)^D$2)*C9347/100)/(((1+C9347/100)^D$2)-1)</f>
        <v>0.93440000236670606</v>
      </c>
      <c r="E9347" s="433">
        <f t="shared" si="1312"/>
        <v>93.44</v>
      </c>
      <c r="F9347" s="430">
        <f t="shared" ref="F9347:F9410" si="1316">(((1+E9347/100)^F$2)*E9347/100)/(((1+E9347/100)^F$2)-1)</f>
        <v>0.9356754469457218</v>
      </c>
      <c r="G9347" s="439">
        <f t="shared" si="1313"/>
        <v>93.44</v>
      </c>
      <c r="H9347" s="435">
        <f t="shared" ref="H9347:H9410" si="1317">(((1+G9347/100)^H$2)*G9347/100)/(((1+G9347/100)^H$2)-1)</f>
        <v>0.9356754469457218</v>
      </c>
      <c r="I9347" s="577">
        <f t="shared" si="1313"/>
        <v>93.44</v>
      </c>
      <c r="J9347" s="573">
        <f t="shared" ref="J9347:J9410" si="1318">(((1+I9347/100)^J$2)*I9347/100)/(((1+I9347/100)^J$2)-1)</f>
        <v>1.2751851690294438</v>
      </c>
    </row>
    <row r="9348" spans="1:10" x14ac:dyDescent="0.25">
      <c r="A9348">
        <f t="shared" si="1310"/>
        <v>0.93450000236340047</v>
      </c>
      <c r="B9348" s="2">
        <f t="shared" si="1314"/>
        <v>93.450000000010903</v>
      </c>
      <c r="C9348" s="428">
        <f t="shared" si="1311"/>
        <v>93.45</v>
      </c>
      <c r="D9348" s="425">
        <f t="shared" si="1315"/>
        <v>0.93450000236329145</v>
      </c>
      <c r="E9348" s="433">
        <f t="shared" si="1312"/>
        <v>93.45</v>
      </c>
      <c r="F9348" s="430">
        <f t="shared" si="1316"/>
        <v>0.93577492331210099</v>
      </c>
      <c r="G9348" s="439">
        <f t="shared" si="1313"/>
        <v>93.45</v>
      </c>
      <c r="H9348" s="435">
        <f t="shared" si="1317"/>
        <v>0.93577492331210099</v>
      </c>
      <c r="I9348" s="577">
        <f t="shared" si="1313"/>
        <v>93.45</v>
      </c>
      <c r="J9348" s="573">
        <f t="shared" si="1318"/>
        <v>1.2752735559720565</v>
      </c>
    </row>
    <row r="9349" spans="1:10" x14ac:dyDescent="0.25">
      <c r="A9349">
        <f t="shared" ref="A9349:A9412" si="1319">(((1+B9349/100)^A$2)*B9349/100)/(((1+B9349/100)^A$2)-1)</f>
        <v>0.93460000235999097</v>
      </c>
      <c r="B9349" s="2">
        <f t="shared" si="1314"/>
        <v>93.460000000010908</v>
      </c>
      <c r="C9349" s="428">
        <f t="shared" si="1311"/>
        <v>93.46</v>
      </c>
      <c r="D9349" s="425">
        <f t="shared" si="1315"/>
        <v>0.93460000235988194</v>
      </c>
      <c r="E9349" s="433">
        <f t="shared" si="1312"/>
        <v>93.46</v>
      </c>
      <c r="F9349" s="430">
        <f t="shared" si="1316"/>
        <v>0.93587439991343002</v>
      </c>
      <c r="G9349" s="439">
        <f t="shared" si="1313"/>
        <v>93.46</v>
      </c>
      <c r="H9349" s="435">
        <f t="shared" si="1317"/>
        <v>0.93587439991343002</v>
      </c>
      <c r="I9349" s="577">
        <f t="shared" si="1313"/>
        <v>93.46</v>
      </c>
      <c r="J9349" s="573">
        <f t="shared" si="1318"/>
        <v>1.2753619437061268</v>
      </c>
    </row>
    <row r="9350" spans="1:10" x14ac:dyDescent="0.25">
      <c r="A9350">
        <f t="shared" si="1319"/>
        <v>0.93470000235658668</v>
      </c>
      <c r="B9350" s="2">
        <f t="shared" si="1314"/>
        <v>93.470000000010913</v>
      </c>
      <c r="C9350" s="428">
        <f t="shared" ref="C9350:C9413" si="1320">ROUND(C9349+0.01,2)</f>
        <v>93.47</v>
      </c>
      <c r="D9350" s="425">
        <f t="shared" si="1315"/>
        <v>0.93470000235647743</v>
      </c>
      <c r="E9350" s="433">
        <f t="shared" ref="E9350:E9413" si="1321">ROUND(E9349+0.01,2)</f>
        <v>93.47</v>
      </c>
      <c r="F9350" s="430">
        <f t="shared" si="1316"/>
        <v>0.93597387674959565</v>
      </c>
      <c r="G9350" s="439">
        <f t="shared" ref="G9350:I9413" si="1322">ROUND(G9349+0.01,2)</f>
        <v>93.47</v>
      </c>
      <c r="H9350" s="435">
        <f t="shared" si="1317"/>
        <v>0.93597387674959565</v>
      </c>
      <c r="I9350" s="577">
        <f t="shared" si="1322"/>
        <v>93.47</v>
      </c>
      <c r="J9350" s="573">
        <f t="shared" si="1318"/>
        <v>1.275450332231574</v>
      </c>
    </row>
    <row r="9351" spans="1:10" x14ac:dyDescent="0.25">
      <c r="A9351">
        <f t="shared" si="1319"/>
        <v>0.93480000235318728</v>
      </c>
      <c r="B9351" s="2">
        <f t="shared" si="1314"/>
        <v>93.480000000010918</v>
      </c>
      <c r="C9351" s="428">
        <f t="shared" si="1320"/>
        <v>93.48</v>
      </c>
      <c r="D9351" s="425">
        <f t="shared" si="1315"/>
        <v>0.93480000235307814</v>
      </c>
      <c r="E9351" s="433">
        <f t="shared" si="1321"/>
        <v>93.48</v>
      </c>
      <c r="F9351" s="430">
        <f t="shared" si="1316"/>
        <v>0.93607335382048396</v>
      </c>
      <c r="G9351" s="439">
        <f t="shared" si="1322"/>
        <v>93.48</v>
      </c>
      <c r="H9351" s="435">
        <f t="shared" si="1317"/>
        <v>0.93607335382048396</v>
      </c>
      <c r="I9351" s="577">
        <f t="shared" si="1322"/>
        <v>93.48</v>
      </c>
      <c r="J9351" s="573">
        <f t="shared" si="1318"/>
        <v>1.2755387215483167</v>
      </c>
    </row>
    <row r="9352" spans="1:10" x14ac:dyDescent="0.25">
      <c r="A9352">
        <f t="shared" si="1319"/>
        <v>0.93490000234979298</v>
      </c>
      <c r="B9352" s="2">
        <f t="shared" si="1314"/>
        <v>93.490000000010923</v>
      </c>
      <c r="C9352" s="428">
        <f t="shared" si="1320"/>
        <v>93.49</v>
      </c>
      <c r="D9352" s="425">
        <f t="shared" si="1315"/>
        <v>0.93490000234968373</v>
      </c>
      <c r="E9352" s="433">
        <f t="shared" si="1321"/>
        <v>93.49</v>
      </c>
      <c r="F9352" s="430">
        <f t="shared" si="1316"/>
        <v>0.9361728311259816</v>
      </c>
      <c r="G9352" s="439">
        <f t="shared" si="1322"/>
        <v>93.49</v>
      </c>
      <c r="H9352" s="435">
        <f t="shared" si="1317"/>
        <v>0.9361728311259816</v>
      </c>
      <c r="I9352" s="577">
        <f t="shared" si="1322"/>
        <v>93.49</v>
      </c>
      <c r="J9352" s="573">
        <f t="shared" si="1318"/>
        <v>1.2756271116562745</v>
      </c>
    </row>
    <row r="9353" spans="1:10" x14ac:dyDescent="0.25">
      <c r="A9353">
        <f t="shared" si="1319"/>
        <v>0.93500000234640379</v>
      </c>
      <c r="B9353" s="2">
        <f t="shared" si="1314"/>
        <v>93.500000000010928</v>
      </c>
      <c r="C9353" s="428">
        <f t="shared" si="1320"/>
        <v>93.5</v>
      </c>
      <c r="D9353" s="425">
        <f t="shared" si="1315"/>
        <v>0.93500000234629455</v>
      </c>
      <c r="E9353" s="433">
        <f t="shared" si="1321"/>
        <v>93.5</v>
      </c>
      <c r="F9353" s="430">
        <f t="shared" si="1316"/>
        <v>0.93627230866597544</v>
      </c>
      <c r="G9353" s="439">
        <f t="shared" si="1322"/>
        <v>93.5</v>
      </c>
      <c r="H9353" s="435">
        <f t="shared" si="1317"/>
        <v>0.93627230866597544</v>
      </c>
      <c r="I9353" s="577">
        <f t="shared" si="1322"/>
        <v>93.5</v>
      </c>
      <c r="J9353" s="573">
        <f t="shared" si="1318"/>
        <v>1.2757155025553664</v>
      </c>
    </row>
    <row r="9354" spans="1:10" x14ac:dyDescent="0.25">
      <c r="A9354">
        <f t="shared" si="1319"/>
        <v>0.9351000023430196</v>
      </c>
      <c r="B9354" s="2">
        <f t="shared" si="1314"/>
        <v>93.510000000010933</v>
      </c>
      <c r="C9354" s="428">
        <f t="shared" si="1320"/>
        <v>93.51</v>
      </c>
      <c r="D9354" s="425">
        <f t="shared" si="1315"/>
        <v>0.93510000234291024</v>
      </c>
      <c r="E9354" s="433">
        <f t="shared" si="1321"/>
        <v>93.51</v>
      </c>
      <c r="F9354" s="430">
        <f t="shared" si="1316"/>
        <v>0.93637178644035191</v>
      </c>
      <c r="G9354" s="439">
        <f t="shared" si="1322"/>
        <v>93.51</v>
      </c>
      <c r="H9354" s="435">
        <f t="shared" si="1317"/>
        <v>0.93637178644035191</v>
      </c>
      <c r="I9354" s="577">
        <f t="shared" si="1322"/>
        <v>93.51</v>
      </c>
      <c r="J9354" s="573">
        <f t="shared" si="1318"/>
        <v>1.2758038942455112</v>
      </c>
    </row>
    <row r="9355" spans="1:10" x14ac:dyDescent="0.25">
      <c r="A9355">
        <f t="shared" si="1319"/>
        <v>0.93520000233964062</v>
      </c>
      <c r="B9355" s="2">
        <f t="shared" si="1314"/>
        <v>93.520000000010938</v>
      </c>
      <c r="C9355" s="428">
        <f t="shared" si="1320"/>
        <v>93.52</v>
      </c>
      <c r="D9355" s="425">
        <f t="shared" si="1315"/>
        <v>0.93520000233953116</v>
      </c>
      <c r="E9355" s="433">
        <f t="shared" si="1321"/>
        <v>93.52</v>
      </c>
      <c r="F9355" s="430">
        <f t="shared" si="1316"/>
        <v>0.93647126444899775</v>
      </c>
      <c r="G9355" s="439">
        <f t="shared" si="1322"/>
        <v>93.52</v>
      </c>
      <c r="H9355" s="435">
        <f t="shared" si="1317"/>
        <v>0.93647126444899775</v>
      </c>
      <c r="I9355" s="577">
        <f t="shared" si="1322"/>
        <v>93.52</v>
      </c>
      <c r="J9355" s="573">
        <f t="shared" si="1318"/>
        <v>1.2758922867266285</v>
      </c>
    </row>
    <row r="9356" spans="1:10" x14ac:dyDescent="0.25">
      <c r="A9356">
        <f t="shared" si="1319"/>
        <v>0.93530000233626653</v>
      </c>
      <c r="B9356" s="2">
        <f t="shared" si="1314"/>
        <v>93.530000000010943</v>
      </c>
      <c r="C9356" s="428">
        <f t="shared" si="1320"/>
        <v>93.53</v>
      </c>
      <c r="D9356" s="425">
        <f t="shared" si="1315"/>
        <v>0.93530000233615718</v>
      </c>
      <c r="E9356" s="433">
        <f t="shared" si="1321"/>
        <v>93.53</v>
      </c>
      <c r="F9356" s="430">
        <f t="shared" si="1316"/>
        <v>0.93657074269179952</v>
      </c>
      <c r="G9356" s="439">
        <f t="shared" si="1322"/>
        <v>93.53</v>
      </c>
      <c r="H9356" s="435">
        <f t="shared" si="1317"/>
        <v>0.93657074269179952</v>
      </c>
      <c r="I9356" s="577">
        <f t="shared" si="1322"/>
        <v>93.53</v>
      </c>
      <c r="J9356" s="573">
        <f t="shared" si="1318"/>
        <v>1.2759806799986373</v>
      </c>
    </row>
    <row r="9357" spans="1:10" x14ac:dyDescent="0.25">
      <c r="A9357">
        <f t="shared" si="1319"/>
        <v>0.93540000233289744</v>
      </c>
      <c r="B9357" s="2">
        <f t="shared" si="1314"/>
        <v>93.540000000010949</v>
      </c>
      <c r="C9357" s="428">
        <f t="shared" si="1320"/>
        <v>93.54</v>
      </c>
      <c r="D9357" s="425">
        <f t="shared" si="1315"/>
        <v>0.93540000233278808</v>
      </c>
      <c r="E9357" s="433">
        <f t="shared" si="1321"/>
        <v>93.54</v>
      </c>
      <c r="F9357" s="430">
        <f t="shared" si="1316"/>
        <v>0.93667022116864462</v>
      </c>
      <c r="G9357" s="439">
        <f t="shared" si="1322"/>
        <v>93.54</v>
      </c>
      <c r="H9357" s="435">
        <f t="shared" si="1317"/>
        <v>0.93667022116864462</v>
      </c>
      <c r="I9357" s="577">
        <f t="shared" si="1322"/>
        <v>93.54</v>
      </c>
      <c r="J9357" s="573">
        <f t="shared" si="1318"/>
        <v>1.2760690740614569</v>
      </c>
    </row>
    <row r="9358" spans="1:10" x14ac:dyDescent="0.25">
      <c r="A9358">
        <f t="shared" si="1319"/>
        <v>0.93550000232953334</v>
      </c>
      <c r="B9358" s="2">
        <f t="shared" si="1314"/>
        <v>93.550000000010954</v>
      </c>
      <c r="C9358" s="428">
        <f t="shared" si="1320"/>
        <v>93.55</v>
      </c>
      <c r="D9358" s="425">
        <f t="shared" si="1315"/>
        <v>0.93550000232942399</v>
      </c>
      <c r="E9358" s="433">
        <f t="shared" si="1321"/>
        <v>93.55</v>
      </c>
      <c r="F9358" s="430">
        <f t="shared" si="1316"/>
        <v>0.93676969987941916</v>
      </c>
      <c r="G9358" s="439">
        <f t="shared" si="1322"/>
        <v>93.55</v>
      </c>
      <c r="H9358" s="435">
        <f t="shared" si="1317"/>
        <v>0.93676969987941916</v>
      </c>
      <c r="I9358" s="577">
        <f t="shared" si="1322"/>
        <v>93.55</v>
      </c>
      <c r="J9358" s="573">
        <f t="shared" si="1318"/>
        <v>1.2761574689150059</v>
      </c>
    </row>
    <row r="9359" spans="1:10" x14ac:dyDescent="0.25">
      <c r="A9359">
        <f t="shared" si="1319"/>
        <v>0.93560000232617435</v>
      </c>
      <c r="B9359" s="2">
        <f t="shared" si="1314"/>
        <v>93.560000000010959</v>
      </c>
      <c r="C9359" s="428">
        <f t="shared" si="1320"/>
        <v>93.56</v>
      </c>
      <c r="D9359" s="425">
        <f t="shared" si="1315"/>
        <v>0.93560000232606477</v>
      </c>
      <c r="E9359" s="433">
        <f t="shared" si="1321"/>
        <v>93.56</v>
      </c>
      <c r="F9359" s="430">
        <f t="shared" si="1316"/>
        <v>0.93686917882401111</v>
      </c>
      <c r="G9359" s="439">
        <f t="shared" si="1322"/>
        <v>93.56</v>
      </c>
      <c r="H9359" s="435">
        <f t="shared" si="1317"/>
        <v>0.93686917882401111</v>
      </c>
      <c r="I9359" s="577">
        <f t="shared" si="1322"/>
        <v>93.56</v>
      </c>
      <c r="J9359" s="573">
        <f t="shared" si="1318"/>
        <v>1.2762458645592043</v>
      </c>
    </row>
    <row r="9360" spans="1:10" x14ac:dyDescent="0.25">
      <c r="A9360">
        <f t="shared" si="1319"/>
        <v>0.93570000232282047</v>
      </c>
      <c r="B9360" s="2">
        <f t="shared" si="1314"/>
        <v>93.570000000010964</v>
      </c>
      <c r="C9360" s="428">
        <f t="shared" si="1320"/>
        <v>93.57</v>
      </c>
      <c r="D9360" s="425">
        <f t="shared" si="1315"/>
        <v>0.93570000232271067</v>
      </c>
      <c r="E9360" s="433">
        <f t="shared" si="1321"/>
        <v>93.57</v>
      </c>
      <c r="F9360" s="430">
        <f t="shared" si="1316"/>
        <v>0.93696865800230644</v>
      </c>
      <c r="G9360" s="439">
        <f t="shared" si="1322"/>
        <v>93.57</v>
      </c>
      <c r="H9360" s="435">
        <f t="shared" si="1317"/>
        <v>0.93696865800230644</v>
      </c>
      <c r="I9360" s="577">
        <f t="shared" si="1322"/>
        <v>93.57</v>
      </c>
      <c r="J9360" s="573">
        <f t="shared" si="1318"/>
        <v>1.2763342609939707</v>
      </c>
    </row>
    <row r="9361" spans="1:10" x14ac:dyDescent="0.25">
      <c r="A9361">
        <f t="shared" si="1319"/>
        <v>0.93580000231947125</v>
      </c>
      <c r="B9361" s="2">
        <f t="shared" si="1314"/>
        <v>93.580000000010969</v>
      </c>
      <c r="C9361" s="428">
        <f t="shared" si="1320"/>
        <v>93.58</v>
      </c>
      <c r="D9361" s="425">
        <f t="shared" si="1315"/>
        <v>0.93580000231936156</v>
      </c>
      <c r="E9361" s="433">
        <f t="shared" si="1321"/>
        <v>93.58</v>
      </c>
      <c r="F9361" s="430">
        <f t="shared" si="1316"/>
        <v>0.9370681374141927</v>
      </c>
      <c r="G9361" s="439">
        <f t="shared" si="1322"/>
        <v>93.58</v>
      </c>
      <c r="H9361" s="435">
        <f t="shared" si="1317"/>
        <v>0.9370681374141927</v>
      </c>
      <c r="I9361" s="577">
        <f t="shared" si="1322"/>
        <v>93.58</v>
      </c>
      <c r="J9361" s="573">
        <f t="shared" si="1318"/>
        <v>1.2764226582192246</v>
      </c>
    </row>
    <row r="9362" spans="1:10" x14ac:dyDescent="0.25">
      <c r="A9362">
        <f t="shared" si="1319"/>
        <v>0.93590000231612724</v>
      </c>
      <c r="B9362" s="2">
        <f t="shared" si="1314"/>
        <v>93.590000000010974</v>
      </c>
      <c r="C9362" s="428">
        <f t="shared" si="1320"/>
        <v>93.59</v>
      </c>
      <c r="D9362" s="425">
        <f t="shared" si="1315"/>
        <v>0.93590000231601755</v>
      </c>
      <c r="E9362" s="433">
        <f t="shared" si="1321"/>
        <v>93.59</v>
      </c>
      <c r="F9362" s="430">
        <f t="shared" si="1316"/>
        <v>0.93716761705955709</v>
      </c>
      <c r="G9362" s="439">
        <f t="shared" si="1322"/>
        <v>93.59</v>
      </c>
      <c r="H9362" s="435">
        <f t="shared" si="1317"/>
        <v>0.93716761705955709</v>
      </c>
      <c r="I9362" s="577">
        <f t="shared" si="1322"/>
        <v>93.59</v>
      </c>
      <c r="J9362" s="573">
        <f t="shared" si="1318"/>
        <v>1.2765110562348851</v>
      </c>
    </row>
    <row r="9363" spans="1:10" x14ac:dyDescent="0.25">
      <c r="A9363">
        <f t="shared" si="1319"/>
        <v>0.93600000231278835</v>
      </c>
      <c r="B9363" s="2">
        <f t="shared" si="1314"/>
        <v>93.600000000010979</v>
      </c>
      <c r="C9363" s="428">
        <f t="shared" si="1320"/>
        <v>93.6</v>
      </c>
      <c r="D9363" s="425">
        <f t="shared" si="1315"/>
        <v>0.93600000231267855</v>
      </c>
      <c r="E9363" s="433">
        <f t="shared" si="1321"/>
        <v>93.6</v>
      </c>
      <c r="F9363" s="430">
        <f t="shared" si="1316"/>
        <v>0.93726709693828658</v>
      </c>
      <c r="G9363" s="439">
        <f t="shared" si="1322"/>
        <v>93.6</v>
      </c>
      <c r="H9363" s="435">
        <f t="shared" si="1317"/>
        <v>0.93726709693828658</v>
      </c>
      <c r="I9363" s="577">
        <f t="shared" si="1322"/>
        <v>93.6</v>
      </c>
      <c r="J9363" s="573">
        <f t="shared" si="1318"/>
        <v>1.2765994550408719</v>
      </c>
    </row>
    <row r="9364" spans="1:10" x14ac:dyDescent="0.25">
      <c r="A9364">
        <f t="shared" si="1319"/>
        <v>0.93610000230945412</v>
      </c>
      <c r="B9364" s="2">
        <f t="shared" si="1314"/>
        <v>93.610000000010984</v>
      </c>
      <c r="C9364" s="428">
        <f t="shared" si="1320"/>
        <v>93.61</v>
      </c>
      <c r="D9364" s="425">
        <f t="shared" si="1315"/>
        <v>0.93610000230934443</v>
      </c>
      <c r="E9364" s="433">
        <f t="shared" si="1321"/>
        <v>93.61</v>
      </c>
      <c r="F9364" s="430">
        <f t="shared" si="1316"/>
        <v>0.93736657705026882</v>
      </c>
      <c r="G9364" s="439">
        <f t="shared" si="1322"/>
        <v>93.61</v>
      </c>
      <c r="H9364" s="435">
        <f t="shared" si="1317"/>
        <v>0.93736657705026882</v>
      </c>
      <c r="I9364" s="577">
        <f t="shared" si="1322"/>
        <v>93.61</v>
      </c>
      <c r="J9364" s="573">
        <f t="shared" si="1318"/>
        <v>1.2766878546371037</v>
      </c>
    </row>
    <row r="9365" spans="1:10" x14ac:dyDescent="0.25">
      <c r="A9365">
        <f t="shared" si="1319"/>
        <v>0.93620000230612499</v>
      </c>
      <c r="B9365" s="2">
        <f t="shared" si="1314"/>
        <v>93.62000000001099</v>
      </c>
      <c r="C9365" s="428">
        <f t="shared" si="1320"/>
        <v>93.62</v>
      </c>
      <c r="D9365" s="425">
        <f t="shared" si="1315"/>
        <v>0.93620000230601508</v>
      </c>
      <c r="E9365" s="433">
        <f t="shared" si="1321"/>
        <v>93.62</v>
      </c>
      <c r="F9365" s="430">
        <f t="shared" si="1316"/>
        <v>0.93746605739539068</v>
      </c>
      <c r="G9365" s="439">
        <f t="shared" si="1322"/>
        <v>93.62</v>
      </c>
      <c r="H9365" s="435">
        <f t="shared" si="1317"/>
        <v>0.93746605739539068</v>
      </c>
      <c r="I9365" s="577">
        <f t="shared" si="1322"/>
        <v>93.62</v>
      </c>
      <c r="J9365" s="573">
        <f t="shared" si="1318"/>
        <v>1.2767762550234998</v>
      </c>
    </row>
    <row r="9366" spans="1:10" x14ac:dyDescent="0.25">
      <c r="A9366">
        <f t="shared" si="1319"/>
        <v>0.93630000230280086</v>
      </c>
      <c r="B9366" s="2">
        <f t="shared" si="1314"/>
        <v>93.630000000010995</v>
      </c>
      <c r="C9366" s="428">
        <f t="shared" si="1320"/>
        <v>93.63</v>
      </c>
      <c r="D9366" s="425">
        <f t="shared" si="1315"/>
        <v>0.93630000230269084</v>
      </c>
      <c r="E9366" s="433">
        <f t="shared" si="1321"/>
        <v>93.63</v>
      </c>
      <c r="F9366" s="430">
        <f t="shared" si="1316"/>
        <v>0.93756553797353948</v>
      </c>
      <c r="G9366" s="439">
        <f t="shared" si="1322"/>
        <v>93.63</v>
      </c>
      <c r="H9366" s="435">
        <f t="shared" si="1317"/>
        <v>0.93756553797353948</v>
      </c>
      <c r="I9366" s="577">
        <f t="shared" si="1322"/>
        <v>93.63</v>
      </c>
      <c r="J9366" s="573">
        <f t="shared" si="1318"/>
        <v>1.2768646561999795</v>
      </c>
    </row>
    <row r="9367" spans="1:10" x14ac:dyDescent="0.25">
      <c r="A9367">
        <f t="shared" si="1319"/>
        <v>0.93640000229948162</v>
      </c>
      <c r="B9367" s="2">
        <f t="shared" si="1314"/>
        <v>93.640000000011</v>
      </c>
      <c r="C9367" s="428">
        <f t="shared" si="1320"/>
        <v>93.64</v>
      </c>
      <c r="D9367" s="425">
        <f t="shared" si="1315"/>
        <v>0.9364000022993717</v>
      </c>
      <c r="E9367" s="433">
        <f t="shared" si="1321"/>
        <v>93.64</v>
      </c>
      <c r="F9367" s="430">
        <f t="shared" si="1316"/>
        <v>0.93766501878460284</v>
      </c>
      <c r="G9367" s="439">
        <f t="shared" si="1322"/>
        <v>93.64</v>
      </c>
      <c r="H9367" s="435">
        <f t="shared" si="1317"/>
        <v>0.93766501878460284</v>
      </c>
      <c r="I9367" s="577">
        <f t="shared" si="1322"/>
        <v>93.64</v>
      </c>
      <c r="J9367" s="573">
        <f t="shared" si="1318"/>
        <v>1.2769530581664625</v>
      </c>
    </row>
    <row r="9368" spans="1:10" x14ac:dyDescent="0.25">
      <c r="A9368">
        <f t="shared" si="1319"/>
        <v>0.93650000229616748</v>
      </c>
      <c r="B9368" s="2">
        <f t="shared" si="1314"/>
        <v>93.650000000011005</v>
      </c>
      <c r="C9368" s="428">
        <f t="shared" si="1320"/>
        <v>93.65</v>
      </c>
      <c r="D9368" s="425">
        <f t="shared" si="1315"/>
        <v>0.93650000229605757</v>
      </c>
      <c r="E9368" s="433">
        <f t="shared" si="1321"/>
        <v>93.65</v>
      </c>
      <c r="F9368" s="430">
        <f t="shared" si="1316"/>
        <v>0.93776449982846866</v>
      </c>
      <c r="G9368" s="439">
        <f t="shared" si="1322"/>
        <v>93.65</v>
      </c>
      <c r="H9368" s="435">
        <f t="shared" si="1317"/>
        <v>0.93776449982846866</v>
      </c>
      <c r="I9368" s="577">
        <f t="shared" si="1322"/>
        <v>93.65</v>
      </c>
      <c r="J9368" s="573">
        <f t="shared" si="1318"/>
        <v>1.2770414609228675</v>
      </c>
    </row>
    <row r="9369" spans="1:10" x14ac:dyDescent="0.25">
      <c r="A9369">
        <f t="shared" si="1319"/>
        <v>0.93660000229285822</v>
      </c>
      <c r="B9369" s="2">
        <f t="shared" si="1314"/>
        <v>93.66000000001101</v>
      </c>
      <c r="C9369" s="428">
        <f t="shared" si="1320"/>
        <v>93.66</v>
      </c>
      <c r="D9369" s="425">
        <f t="shared" si="1315"/>
        <v>0.93660000229274798</v>
      </c>
      <c r="E9369" s="433">
        <f t="shared" si="1321"/>
        <v>93.66</v>
      </c>
      <c r="F9369" s="430">
        <f t="shared" si="1316"/>
        <v>0.93786398110502345</v>
      </c>
      <c r="G9369" s="439">
        <f t="shared" si="1322"/>
        <v>93.66</v>
      </c>
      <c r="H9369" s="435">
        <f t="shared" si="1317"/>
        <v>0.93786398110502345</v>
      </c>
      <c r="I9369" s="577">
        <f t="shared" si="1322"/>
        <v>93.66</v>
      </c>
      <c r="J9369" s="573">
        <f t="shared" si="1318"/>
        <v>1.2771298644691138</v>
      </c>
    </row>
    <row r="9370" spans="1:10" x14ac:dyDescent="0.25">
      <c r="A9370">
        <f t="shared" si="1319"/>
        <v>0.93670000228955363</v>
      </c>
      <c r="B9370" s="2">
        <f t="shared" si="1314"/>
        <v>93.670000000011015</v>
      </c>
      <c r="C9370" s="428">
        <f t="shared" si="1320"/>
        <v>93.67</v>
      </c>
      <c r="D9370" s="425">
        <f t="shared" si="1315"/>
        <v>0.93670000228944372</v>
      </c>
      <c r="E9370" s="433">
        <f t="shared" si="1321"/>
        <v>93.67</v>
      </c>
      <c r="F9370" s="430">
        <f t="shared" si="1316"/>
        <v>0.93796346261415542</v>
      </c>
      <c r="G9370" s="439">
        <f t="shared" si="1322"/>
        <v>93.67</v>
      </c>
      <c r="H9370" s="435">
        <f t="shared" si="1317"/>
        <v>0.93796346261415542</v>
      </c>
      <c r="I9370" s="577">
        <f t="shared" si="1322"/>
        <v>93.67</v>
      </c>
      <c r="J9370" s="573">
        <f t="shared" si="1318"/>
        <v>1.2772182688051215</v>
      </c>
    </row>
    <row r="9371" spans="1:10" x14ac:dyDescent="0.25">
      <c r="A9371">
        <f t="shared" si="1319"/>
        <v>0.93680000228625415</v>
      </c>
      <c r="B9371" s="2">
        <f t="shared" si="1314"/>
        <v>93.68000000001102</v>
      </c>
      <c r="C9371" s="428">
        <f t="shared" si="1320"/>
        <v>93.68</v>
      </c>
      <c r="D9371" s="425">
        <f t="shared" si="1315"/>
        <v>0.93680000228614413</v>
      </c>
      <c r="E9371" s="433">
        <f t="shared" si="1321"/>
        <v>93.68</v>
      </c>
      <c r="F9371" s="430">
        <f t="shared" si="1316"/>
        <v>0.93806294435575233</v>
      </c>
      <c r="G9371" s="439">
        <f t="shared" si="1322"/>
        <v>93.68</v>
      </c>
      <c r="H9371" s="435">
        <f t="shared" si="1317"/>
        <v>0.93806294435575233</v>
      </c>
      <c r="I9371" s="577">
        <f t="shared" si="1322"/>
        <v>93.68</v>
      </c>
      <c r="J9371" s="573">
        <f t="shared" si="1318"/>
        <v>1.277306673930809</v>
      </c>
    </row>
    <row r="9372" spans="1:10" x14ac:dyDescent="0.25">
      <c r="A9372">
        <f t="shared" si="1319"/>
        <v>0.93690000228295978</v>
      </c>
      <c r="B9372" s="2">
        <f t="shared" si="1314"/>
        <v>93.690000000011025</v>
      </c>
      <c r="C9372" s="428">
        <f t="shared" si="1320"/>
        <v>93.69</v>
      </c>
      <c r="D9372" s="425">
        <f t="shared" si="1315"/>
        <v>0.93690000228284942</v>
      </c>
      <c r="E9372" s="433">
        <f t="shared" si="1321"/>
        <v>93.69</v>
      </c>
      <c r="F9372" s="430">
        <f t="shared" si="1316"/>
        <v>0.93816242632970148</v>
      </c>
      <c r="G9372" s="439">
        <f t="shared" si="1322"/>
        <v>93.69</v>
      </c>
      <c r="H9372" s="435">
        <f t="shared" si="1317"/>
        <v>0.93816242632970148</v>
      </c>
      <c r="I9372" s="577">
        <f t="shared" si="1322"/>
        <v>93.69</v>
      </c>
      <c r="J9372" s="573">
        <f t="shared" si="1318"/>
        <v>1.277395079846096</v>
      </c>
    </row>
    <row r="9373" spans="1:10" x14ac:dyDescent="0.25">
      <c r="A9373">
        <f t="shared" si="1319"/>
        <v>0.93700000227967006</v>
      </c>
      <c r="B9373" s="2">
        <f t="shared" si="1314"/>
        <v>93.70000000001103</v>
      </c>
      <c r="C9373" s="428">
        <f t="shared" si="1320"/>
        <v>93.7</v>
      </c>
      <c r="D9373" s="425">
        <f t="shared" si="1315"/>
        <v>0.93700000227955971</v>
      </c>
      <c r="E9373" s="433">
        <f t="shared" si="1321"/>
        <v>93.7</v>
      </c>
      <c r="F9373" s="430">
        <f t="shared" si="1316"/>
        <v>0.93826190853589131</v>
      </c>
      <c r="G9373" s="439">
        <f t="shared" si="1322"/>
        <v>93.7</v>
      </c>
      <c r="H9373" s="435">
        <f t="shared" si="1317"/>
        <v>0.93826190853589131</v>
      </c>
      <c r="I9373" s="577">
        <f t="shared" si="1322"/>
        <v>93.7</v>
      </c>
      <c r="J9373" s="573">
        <f t="shared" si="1318"/>
        <v>1.2774834865509022</v>
      </c>
    </row>
    <row r="9374" spans="1:10" x14ac:dyDescent="0.25">
      <c r="A9374">
        <f t="shared" si="1319"/>
        <v>0.93710000227638512</v>
      </c>
      <c r="B9374" s="2">
        <f t="shared" si="1314"/>
        <v>93.710000000011036</v>
      </c>
      <c r="C9374" s="428">
        <f t="shared" si="1320"/>
        <v>93.71</v>
      </c>
      <c r="D9374" s="425">
        <f t="shared" si="1315"/>
        <v>0.93710000227627488</v>
      </c>
      <c r="E9374" s="433">
        <f t="shared" si="1321"/>
        <v>93.71</v>
      </c>
      <c r="F9374" s="430">
        <f t="shared" si="1316"/>
        <v>0.93836139097420856</v>
      </c>
      <c r="G9374" s="439">
        <f t="shared" si="1322"/>
        <v>93.71</v>
      </c>
      <c r="H9374" s="435">
        <f t="shared" si="1317"/>
        <v>0.93836139097420856</v>
      </c>
      <c r="I9374" s="577">
        <f t="shared" si="1322"/>
        <v>93.71</v>
      </c>
      <c r="J9374" s="573">
        <f t="shared" si="1318"/>
        <v>1.2775718940451466</v>
      </c>
    </row>
    <row r="9375" spans="1:10" x14ac:dyDescent="0.25">
      <c r="A9375">
        <f t="shared" si="1319"/>
        <v>0.93720000227310529</v>
      </c>
      <c r="B9375" s="2">
        <f t="shared" si="1314"/>
        <v>93.720000000011041</v>
      </c>
      <c r="C9375" s="428">
        <f t="shared" si="1320"/>
        <v>93.72</v>
      </c>
      <c r="D9375" s="425">
        <f t="shared" si="1315"/>
        <v>0.93720000227299494</v>
      </c>
      <c r="E9375" s="433">
        <f t="shared" si="1321"/>
        <v>93.72</v>
      </c>
      <c r="F9375" s="430">
        <f t="shared" si="1316"/>
        <v>0.93846087364454234</v>
      </c>
      <c r="G9375" s="439">
        <f t="shared" si="1322"/>
        <v>93.72</v>
      </c>
      <c r="H9375" s="435">
        <f t="shared" si="1317"/>
        <v>0.93846087364454234</v>
      </c>
      <c r="I9375" s="577">
        <f t="shared" si="1322"/>
        <v>93.72</v>
      </c>
      <c r="J9375" s="573">
        <f t="shared" si="1318"/>
        <v>1.2776603023287485</v>
      </c>
    </row>
    <row r="9376" spans="1:10" x14ac:dyDescent="0.25">
      <c r="A9376">
        <f t="shared" si="1319"/>
        <v>0.93730000226983023</v>
      </c>
      <c r="B9376" s="2">
        <f t="shared" ref="B9376:B9439" si="1323">B9375+0.01</f>
        <v>93.730000000011046</v>
      </c>
      <c r="C9376" s="428">
        <f t="shared" si="1320"/>
        <v>93.73</v>
      </c>
      <c r="D9376" s="425">
        <f t="shared" si="1315"/>
        <v>0.93730000226971999</v>
      </c>
      <c r="E9376" s="433">
        <f t="shared" si="1321"/>
        <v>93.73</v>
      </c>
      <c r="F9376" s="430">
        <f t="shared" si="1316"/>
        <v>0.9385603565467795</v>
      </c>
      <c r="G9376" s="439">
        <f t="shared" si="1322"/>
        <v>93.73</v>
      </c>
      <c r="H9376" s="435">
        <f t="shared" si="1317"/>
        <v>0.9385603565467795</v>
      </c>
      <c r="I9376" s="577">
        <f t="shared" si="1322"/>
        <v>93.73</v>
      </c>
      <c r="J9376" s="573">
        <f t="shared" si="1318"/>
        <v>1.2777487114016275</v>
      </c>
    </row>
    <row r="9377" spans="1:10" x14ac:dyDescent="0.25">
      <c r="A9377">
        <f t="shared" si="1319"/>
        <v>0.93740000226656017</v>
      </c>
      <c r="B9377" s="2">
        <f t="shared" si="1323"/>
        <v>93.740000000011051</v>
      </c>
      <c r="C9377" s="428">
        <f t="shared" si="1320"/>
        <v>93.74</v>
      </c>
      <c r="D9377" s="425">
        <f t="shared" si="1315"/>
        <v>0.93740000226644971</v>
      </c>
      <c r="E9377" s="433">
        <f t="shared" si="1321"/>
        <v>93.74</v>
      </c>
      <c r="F9377" s="430">
        <f t="shared" si="1316"/>
        <v>0.93865983968080857</v>
      </c>
      <c r="G9377" s="439">
        <f t="shared" si="1322"/>
        <v>93.74</v>
      </c>
      <c r="H9377" s="435">
        <f t="shared" si="1317"/>
        <v>0.93865983968080857</v>
      </c>
      <c r="I9377" s="577">
        <f t="shared" si="1322"/>
        <v>93.74</v>
      </c>
      <c r="J9377" s="573">
        <f t="shared" si="1318"/>
        <v>1.2778371212637025</v>
      </c>
    </row>
    <row r="9378" spans="1:10" x14ac:dyDescent="0.25">
      <c r="A9378">
        <f t="shared" si="1319"/>
        <v>0.93750000226329511</v>
      </c>
      <c r="B9378" s="2">
        <f t="shared" si="1323"/>
        <v>93.750000000011056</v>
      </c>
      <c r="C9378" s="428">
        <f t="shared" si="1320"/>
        <v>93.75</v>
      </c>
      <c r="D9378" s="425">
        <f t="shared" si="1315"/>
        <v>0.93750000226318442</v>
      </c>
      <c r="E9378" s="433">
        <f t="shared" si="1321"/>
        <v>93.75</v>
      </c>
      <c r="F9378" s="430">
        <f t="shared" si="1316"/>
        <v>0.93875932304651777</v>
      </c>
      <c r="G9378" s="439">
        <f t="shared" si="1322"/>
        <v>93.75</v>
      </c>
      <c r="H9378" s="435">
        <f t="shared" si="1317"/>
        <v>0.93875932304651777</v>
      </c>
      <c r="I9378" s="577">
        <f t="shared" si="1322"/>
        <v>93.75</v>
      </c>
      <c r="J9378" s="573">
        <f t="shared" si="1318"/>
        <v>1.2779255319148937</v>
      </c>
    </row>
    <row r="9379" spans="1:10" x14ac:dyDescent="0.25">
      <c r="A9379">
        <f t="shared" si="1319"/>
        <v>0.93760000226003459</v>
      </c>
      <c r="B9379" s="2">
        <f t="shared" si="1323"/>
        <v>93.760000000011061</v>
      </c>
      <c r="C9379" s="428">
        <f t="shared" si="1320"/>
        <v>93.76</v>
      </c>
      <c r="D9379" s="425">
        <f t="shared" si="1315"/>
        <v>0.93760000225992413</v>
      </c>
      <c r="E9379" s="433">
        <f t="shared" si="1321"/>
        <v>93.76</v>
      </c>
      <c r="F9379" s="430">
        <f t="shared" si="1316"/>
        <v>0.93885880664379473</v>
      </c>
      <c r="G9379" s="439">
        <f t="shared" si="1322"/>
        <v>93.76</v>
      </c>
      <c r="H9379" s="435">
        <f t="shared" si="1317"/>
        <v>0.93885880664379473</v>
      </c>
      <c r="I9379" s="577">
        <f t="shared" si="1322"/>
        <v>93.76</v>
      </c>
      <c r="J9379" s="573">
        <f t="shared" si="1318"/>
        <v>1.2780139433551199</v>
      </c>
    </row>
    <row r="9380" spans="1:10" x14ac:dyDescent="0.25">
      <c r="A9380">
        <f t="shared" si="1319"/>
        <v>0.93770000225677907</v>
      </c>
      <c r="B9380" s="2">
        <f t="shared" si="1323"/>
        <v>93.770000000011066</v>
      </c>
      <c r="C9380" s="428">
        <f t="shared" si="1320"/>
        <v>93.77</v>
      </c>
      <c r="D9380" s="425">
        <f t="shared" si="1315"/>
        <v>0.93770000225666839</v>
      </c>
      <c r="E9380" s="433">
        <f t="shared" si="1321"/>
        <v>93.77</v>
      </c>
      <c r="F9380" s="430">
        <f t="shared" si="1316"/>
        <v>0.9389582904725281</v>
      </c>
      <c r="G9380" s="439">
        <f t="shared" si="1322"/>
        <v>93.77</v>
      </c>
      <c r="H9380" s="435">
        <f t="shared" si="1317"/>
        <v>0.9389582904725281</v>
      </c>
      <c r="I9380" s="577">
        <f t="shared" si="1322"/>
        <v>93.77</v>
      </c>
      <c r="J9380" s="573">
        <f t="shared" si="1318"/>
        <v>1.2781023555843007</v>
      </c>
    </row>
    <row r="9381" spans="1:10" x14ac:dyDescent="0.25">
      <c r="A9381">
        <f t="shared" si="1319"/>
        <v>0.93780000225352833</v>
      </c>
      <c r="B9381" s="2">
        <f t="shared" si="1323"/>
        <v>93.780000000011071</v>
      </c>
      <c r="C9381" s="428">
        <f t="shared" si="1320"/>
        <v>93.78</v>
      </c>
      <c r="D9381" s="425">
        <f t="shared" si="1315"/>
        <v>0.93780000225341753</v>
      </c>
      <c r="E9381" s="433">
        <f t="shared" si="1321"/>
        <v>93.78</v>
      </c>
      <c r="F9381" s="430">
        <f t="shared" si="1316"/>
        <v>0.93905777453260564</v>
      </c>
      <c r="G9381" s="439">
        <f t="shared" si="1322"/>
        <v>93.78</v>
      </c>
      <c r="H9381" s="435">
        <f t="shared" si="1317"/>
        <v>0.93905777453260564</v>
      </c>
      <c r="I9381" s="577">
        <f t="shared" si="1322"/>
        <v>93.78</v>
      </c>
      <c r="J9381" s="573">
        <f t="shared" si="1318"/>
        <v>1.2781907686023555</v>
      </c>
    </row>
    <row r="9382" spans="1:10" x14ac:dyDescent="0.25">
      <c r="A9382">
        <f t="shared" si="1319"/>
        <v>0.93790000225028247</v>
      </c>
      <c r="B9382" s="2">
        <f t="shared" si="1323"/>
        <v>93.790000000011077</v>
      </c>
      <c r="C9382" s="428">
        <f t="shared" si="1320"/>
        <v>93.79</v>
      </c>
      <c r="D9382" s="425">
        <f t="shared" si="1315"/>
        <v>0.93790000225017178</v>
      </c>
      <c r="E9382" s="433">
        <f t="shared" si="1321"/>
        <v>93.79</v>
      </c>
      <c r="F9382" s="430">
        <f t="shared" si="1316"/>
        <v>0.93915725882391599</v>
      </c>
      <c r="G9382" s="439">
        <f t="shared" si="1322"/>
        <v>93.79</v>
      </c>
      <c r="H9382" s="435">
        <f t="shared" si="1317"/>
        <v>0.93915725882391599</v>
      </c>
      <c r="I9382" s="577">
        <f t="shared" si="1322"/>
        <v>93.79</v>
      </c>
      <c r="J9382" s="573">
        <f t="shared" si="1318"/>
        <v>1.2782791824092041</v>
      </c>
    </row>
    <row r="9383" spans="1:10" x14ac:dyDescent="0.25">
      <c r="A9383">
        <f t="shared" si="1319"/>
        <v>0.93800000224704139</v>
      </c>
      <c r="B9383" s="2">
        <f t="shared" si="1323"/>
        <v>93.800000000011082</v>
      </c>
      <c r="C9383" s="428">
        <f t="shared" si="1320"/>
        <v>93.8</v>
      </c>
      <c r="D9383" s="425">
        <f t="shared" si="1315"/>
        <v>0.93800000224693048</v>
      </c>
      <c r="E9383" s="433">
        <f t="shared" si="1321"/>
        <v>93.8</v>
      </c>
      <c r="F9383" s="430">
        <f t="shared" si="1316"/>
        <v>0.93925674334634701</v>
      </c>
      <c r="G9383" s="439">
        <f t="shared" si="1322"/>
        <v>93.8</v>
      </c>
      <c r="H9383" s="435">
        <f t="shared" si="1317"/>
        <v>0.93925674334634701</v>
      </c>
      <c r="I9383" s="577">
        <f t="shared" si="1322"/>
        <v>93.8</v>
      </c>
      <c r="J9383" s="573">
        <f t="shared" si="1318"/>
        <v>1.2783675970047652</v>
      </c>
    </row>
    <row r="9384" spans="1:10" x14ac:dyDescent="0.25">
      <c r="A9384">
        <f t="shared" si="1319"/>
        <v>0.9381000022438053</v>
      </c>
      <c r="B9384" s="2">
        <f t="shared" si="1323"/>
        <v>93.810000000011087</v>
      </c>
      <c r="C9384" s="428">
        <f t="shared" si="1320"/>
        <v>93.81</v>
      </c>
      <c r="D9384" s="425">
        <f t="shared" si="1315"/>
        <v>0.93810000224369428</v>
      </c>
      <c r="E9384" s="433">
        <f t="shared" si="1321"/>
        <v>93.81</v>
      </c>
      <c r="F9384" s="430">
        <f t="shared" si="1316"/>
        <v>0.9393562280997878</v>
      </c>
      <c r="G9384" s="439">
        <f t="shared" si="1322"/>
        <v>93.81</v>
      </c>
      <c r="H9384" s="435">
        <f t="shared" si="1317"/>
        <v>0.9393562280997878</v>
      </c>
      <c r="I9384" s="577">
        <f t="shared" si="1322"/>
        <v>93.81</v>
      </c>
      <c r="J9384" s="573">
        <f t="shared" si="1318"/>
        <v>1.2784560123889588</v>
      </c>
    </row>
    <row r="9385" spans="1:10" x14ac:dyDescent="0.25">
      <c r="A9385">
        <f t="shared" si="1319"/>
        <v>0.93820000224057376</v>
      </c>
      <c r="B9385" s="2">
        <f t="shared" si="1323"/>
        <v>93.820000000011092</v>
      </c>
      <c r="C9385" s="428">
        <f t="shared" si="1320"/>
        <v>93.82</v>
      </c>
      <c r="D9385" s="425">
        <f t="shared" si="1315"/>
        <v>0.93820000224046274</v>
      </c>
      <c r="E9385" s="433">
        <f t="shared" si="1321"/>
        <v>93.82</v>
      </c>
      <c r="F9385" s="430">
        <f t="shared" si="1316"/>
        <v>0.93945571308412601</v>
      </c>
      <c r="G9385" s="439">
        <f t="shared" si="1322"/>
        <v>93.82</v>
      </c>
      <c r="H9385" s="435">
        <f t="shared" si="1317"/>
        <v>0.93945571308412601</v>
      </c>
      <c r="I9385" s="577">
        <f t="shared" si="1322"/>
        <v>93.82</v>
      </c>
      <c r="J9385" s="573">
        <f t="shared" si="1318"/>
        <v>1.2785444285617045</v>
      </c>
    </row>
    <row r="9386" spans="1:10" x14ac:dyDescent="0.25">
      <c r="A9386">
        <f t="shared" si="1319"/>
        <v>0.93830000223734722</v>
      </c>
      <c r="B9386" s="2">
        <f t="shared" si="1323"/>
        <v>93.830000000011097</v>
      </c>
      <c r="C9386" s="428">
        <f t="shared" si="1320"/>
        <v>93.83</v>
      </c>
      <c r="D9386" s="425">
        <f t="shared" si="1315"/>
        <v>0.93830000223723631</v>
      </c>
      <c r="E9386" s="433">
        <f t="shared" si="1321"/>
        <v>93.83</v>
      </c>
      <c r="F9386" s="430">
        <f t="shared" si="1316"/>
        <v>0.93955519829925094</v>
      </c>
      <c r="G9386" s="439">
        <f t="shared" si="1322"/>
        <v>93.83</v>
      </c>
      <c r="H9386" s="435">
        <f t="shared" si="1317"/>
        <v>0.93955519829925094</v>
      </c>
      <c r="I9386" s="577">
        <f t="shared" si="1322"/>
        <v>93.83</v>
      </c>
      <c r="J9386" s="573">
        <f t="shared" si="1318"/>
        <v>1.2786328455229214</v>
      </c>
    </row>
    <row r="9387" spans="1:10" x14ac:dyDescent="0.25">
      <c r="A9387">
        <f t="shared" si="1319"/>
        <v>0.93840000223412534</v>
      </c>
      <c r="B9387" s="2">
        <f t="shared" si="1323"/>
        <v>93.840000000011102</v>
      </c>
      <c r="C9387" s="428">
        <f t="shared" si="1320"/>
        <v>93.84</v>
      </c>
      <c r="D9387" s="425">
        <f t="shared" si="1315"/>
        <v>0.93840000223401443</v>
      </c>
      <c r="E9387" s="433">
        <f t="shared" si="1321"/>
        <v>93.84</v>
      </c>
      <c r="F9387" s="430">
        <f t="shared" si="1316"/>
        <v>0.93965468374505068</v>
      </c>
      <c r="G9387" s="439">
        <f t="shared" si="1322"/>
        <v>93.84</v>
      </c>
      <c r="H9387" s="435">
        <f t="shared" si="1317"/>
        <v>0.93965468374505068</v>
      </c>
      <c r="I9387" s="577">
        <f t="shared" si="1322"/>
        <v>93.84</v>
      </c>
      <c r="J9387" s="573">
        <f t="shared" si="1318"/>
        <v>1.2787212632725291</v>
      </c>
    </row>
    <row r="9388" spans="1:10" x14ac:dyDescent="0.25">
      <c r="A9388">
        <f t="shared" si="1319"/>
        <v>0.93850000223090835</v>
      </c>
      <c r="B9388" s="2">
        <f t="shared" si="1323"/>
        <v>93.850000000011107</v>
      </c>
      <c r="C9388" s="428">
        <f t="shared" si="1320"/>
        <v>93.85</v>
      </c>
      <c r="D9388" s="425">
        <f t="shared" si="1315"/>
        <v>0.93850000223079733</v>
      </c>
      <c r="E9388" s="433">
        <f t="shared" si="1321"/>
        <v>93.85</v>
      </c>
      <c r="F9388" s="430">
        <f t="shared" si="1316"/>
        <v>0.93975416942141388</v>
      </c>
      <c r="G9388" s="439">
        <f t="shared" si="1322"/>
        <v>93.85</v>
      </c>
      <c r="H9388" s="435">
        <f t="shared" si="1317"/>
        <v>0.93975416942141388</v>
      </c>
      <c r="I9388" s="577">
        <f t="shared" si="1322"/>
        <v>93.85</v>
      </c>
      <c r="J9388" s="573">
        <f t="shared" si="1318"/>
        <v>1.2788096818104475</v>
      </c>
    </row>
    <row r="9389" spans="1:10" x14ac:dyDescent="0.25">
      <c r="A9389">
        <f t="shared" si="1319"/>
        <v>0.93860000222769624</v>
      </c>
      <c r="B9389" s="2">
        <f t="shared" si="1323"/>
        <v>93.860000000011112</v>
      </c>
      <c r="C9389" s="428">
        <f t="shared" si="1320"/>
        <v>93.86</v>
      </c>
      <c r="D9389" s="425">
        <f t="shared" si="1315"/>
        <v>0.938600002227585</v>
      </c>
      <c r="E9389" s="433">
        <f t="shared" si="1321"/>
        <v>93.86</v>
      </c>
      <c r="F9389" s="430">
        <f t="shared" si="1316"/>
        <v>0.9398536553282294</v>
      </c>
      <c r="G9389" s="439">
        <f t="shared" si="1322"/>
        <v>93.86</v>
      </c>
      <c r="H9389" s="435">
        <f t="shared" si="1317"/>
        <v>0.9398536553282294</v>
      </c>
      <c r="I9389" s="577">
        <f t="shared" si="1322"/>
        <v>93.86</v>
      </c>
      <c r="J9389" s="573">
        <f t="shared" si="1318"/>
        <v>1.2788981011365954</v>
      </c>
    </row>
    <row r="9390" spans="1:10" x14ac:dyDescent="0.25">
      <c r="A9390">
        <f t="shared" si="1319"/>
        <v>0.93870000222448879</v>
      </c>
      <c r="B9390" s="2">
        <f t="shared" si="1323"/>
        <v>93.870000000011117</v>
      </c>
      <c r="C9390" s="428">
        <f t="shared" si="1320"/>
        <v>93.87</v>
      </c>
      <c r="D9390" s="425">
        <f t="shared" si="1315"/>
        <v>0.93870000222437777</v>
      </c>
      <c r="E9390" s="433">
        <f t="shared" si="1321"/>
        <v>93.87</v>
      </c>
      <c r="F9390" s="430">
        <f t="shared" si="1316"/>
        <v>0.93995314146538578</v>
      </c>
      <c r="G9390" s="439">
        <f t="shared" si="1322"/>
        <v>93.87</v>
      </c>
      <c r="H9390" s="435">
        <f t="shared" si="1317"/>
        <v>0.93995314146538578</v>
      </c>
      <c r="I9390" s="577">
        <f t="shared" si="1322"/>
        <v>93.87</v>
      </c>
      <c r="J9390" s="573">
        <f t="shared" si="1318"/>
        <v>1.2789865212508933</v>
      </c>
    </row>
    <row r="9391" spans="1:10" x14ac:dyDescent="0.25">
      <c r="A9391">
        <f t="shared" si="1319"/>
        <v>0.93880000222128612</v>
      </c>
      <c r="B9391" s="2">
        <f t="shared" si="1323"/>
        <v>93.880000000011123</v>
      </c>
      <c r="C9391" s="428">
        <f t="shared" si="1320"/>
        <v>93.88</v>
      </c>
      <c r="D9391" s="425">
        <f t="shared" si="1315"/>
        <v>0.93880000222117488</v>
      </c>
      <c r="E9391" s="433">
        <f t="shared" si="1321"/>
        <v>93.88</v>
      </c>
      <c r="F9391" s="430">
        <f t="shared" si="1316"/>
        <v>0.94005262783277188</v>
      </c>
      <c r="G9391" s="439">
        <f t="shared" si="1322"/>
        <v>93.88</v>
      </c>
      <c r="H9391" s="435">
        <f t="shared" si="1317"/>
        <v>0.94005262783277188</v>
      </c>
      <c r="I9391" s="577">
        <f t="shared" si="1322"/>
        <v>93.88</v>
      </c>
      <c r="J9391" s="573">
        <f t="shared" si="1318"/>
        <v>1.2790749421532597</v>
      </c>
    </row>
    <row r="9392" spans="1:10" x14ac:dyDescent="0.25">
      <c r="A9392">
        <f t="shared" si="1319"/>
        <v>0.93890000221808811</v>
      </c>
      <c r="B9392" s="2">
        <f t="shared" si="1323"/>
        <v>93.890000000011128</v>
      </c>
      <c r="C9392" s="428">
        <f t="shared" si="1320"/>
        <v>93.89</v>
      </c>
      <c r="D9392" s="425">
        <f t="shared" si="1315"/>
        <v>0.93890000221797687</v>
      </c>
      <c r="E9392" s="433">
        <f t="shared" si="1321"/>
        <v>93.89</v>
      </c>
      <c r="F9392" s="430">
        <f t="shared" si="1316"/>
        <v>0.94015211443027646</v>
      </c>
      <c r="G9392" s="439">
        <f t="shared" si="1322"/>
        <v>93.89</v>
      </c>
      <c r="H9392" s="435">
        <f t="shared" si="1317"/>
        <v>0.94015211443027646</v>
      </c>
      <c r="I9392" s="577">
        <f t="shared" si="1322"/>
        <v>93.89</v>
      </c>
      <c r="J9392" s="573">
        <f t="shared" si="1318"/>
        <v>1.2791633638436151</v>
      </c>
    </row>
    <row r="9393" spans="1:10" x14ac:dyDescent="0.25">
      <c r="A9393">
        <f t="shared" si="1319"/>
        <v>0.93900000221489499</v>
      </c>
      <c r="B9393" s="2">
        <f t="shared" si="1323"/>
        <v>93.900000000011133</v>
      </c>
      <c r="C9393" s="428">
        <f t="shared" si="1320"/>
        <v>93.9</v>
      </c>
      <c r="D9393" s="425">
        <f t="shared" si="1315"/>
        <v>0.93900000221478375</v>
      </c>
      <c r="E9393" s="433">
        <f t="shared" si="1321"/>
        <v>93.9</v>
      </c>
      <c r="F9393" s="430">
        <f t="shared" si="1316"/>
        <v>0.94025160125778884</v>
      </c>
      <c r="G9393" s="439">
        <f t="shared" si="1322"/>
        <v>93.9</v>
      </c>
      <c r="H9393" s="435">
        <f t="shared" si="1317"/>
        <v>0.94025160125778884</v>
      </c>
      <c r="I9393" s="577">
        <f t="shared" si="1322"/>
        <v>93.9</v>
      </c>
      <c r="J9393" s="573">
        <f t="shared" si="1318"/>
        <v>1.2792517863218782</v>
      </c>
    </row>
    <row r="9394" spans="1:10" x14ac:dyDescent="0.25">
      <c r="A9394">
        <f t="shared" si="1319"/>
        <v>0.93910000221170664</v>
      </c>
      <c r="B9394" s="2">
        <f t="shared" si="1323"/>
        <v>93.910000000011138</v>
      </c>
      <c r="C9394" s="428">
        <f t="shared" si="1320"/>
        <v>93.91</v>
      </c>
      <c r="D9394" s="425">
        <f t="shared" si="1315"/>
        <v>0.93910000221159518</v>
      </c>
      <c r="E9394" s="433">
        <f t="shared" si="1321"/>
        <v>93.91</v>
      </c>
      <c r="F9394" s="430">
        <f t="shared" si="1316"/>
        <v>0.9403510883151972</v>
      </c>
      <c r="G9394" s="439">
        <f t="shared" si="1322"/>
        <v>93.91</v>
      </c>
      <c r="H9394" s="435">
        <f t="shared" si="1317"/>
        <v>0.9403510883151972</v>
      </c>
      <c r="I9394" s="577">
        <f t="shared" si="1322"/>
        <v>93.91</v>
      </c>
      <c r="J9394" s="573">
        <f t="shared" si="1318"/>
        <v>1.2793402095879693</v>
      </c>
    </row>
    <row r="9395" spans="1:10" x14ac:dyDescent="0.25">
      <c r="A9395">
        <f t="shared" si="1319"/>
        <v>0.93920000220852307</v>
      </c>
      <c r="B9395" s="2">
        <f t="shared" si="1323"/>
        <v>93.920000000011143</v>
      </c>
      <c r="C9395" s="428">
        <f t="shared" si="1320"/>
        <v>93.92</v>
      </c>
      <c r="D9395" s="425">
        <f t="shared" si="1315"/>
        <v>0.93920000220841149</v>
      </c>
      <c r="E9395" s="433">
        <f t="shared" si="1321"/>
        <v>93.92</v>
      </c>
      <c r="F9395" s="430">
        <f t="shared" si="1316"/>
        <v>0.94045057560239143</v>
      </c>
      <c r="G9395" s="439">
        <f t="shared" si="1322"/>
        <v>93.92</v>
      </c>
      <c r="H9395" s="435">
        <f t="shared" si="1317"/>
        <v>0.94045057560239143</v>
      </c>
      <c r="I9395" s="577">
        <f t="shared" si="1322"/>
        <v>93.92</v>
      </c>
      <c r="J9395" s="573">
        <f t="shared" si="1318"/>
        <v>1.2794286336418073</v>
      </c>
    </row>
    <row r="9396" spans="1:10" x14ac:dyDescent="0.25">
      <c r="A9396">
        <f t="shared" si="1319"/>
        <v>0.93930000220534404</v>
      </c>
      <c r="B9396" s="2">
        <f t="shared" si="1323"/>
        <v>93.930000000011148</v>
      </c>
      <c r="C9396" s="428">
        <f t="shared" si="1320"/>
        <v>93.93</v>
      </c>
      <c r="D9396" s="425">
        <f t="shared" si="1315"/>
        <v>0.93930000220523258</v>
      </c>
      <c r="E9396" s="433">
        <f t="shared" si="1321"/>
        <v>93.93</v>
      </c>
      <c r="F9396" s="430">
        <f t="shared" si="1316"/>
        <v>0.94055006311925993</v>
      </c>
      <c r="G9396" s="439">
        <f t="shared" si="1322"/>
        <v>93.93</v>
      </c>
      <c r="H9396" s="435">
        <f t="shared" si="1317"/>
        <v>0.94055006311925993</v>
      </c>
      <c r="I9396" s="577">
        <f t="shared" si="1322"/>
        <v>93.93</v>
      </c>
      <c r="J9396" s="573">
        <f t="shared" si="1318"/>
        <v>1.2795170584833124</v>
      </c>
    </row>
    <row r="9397" spans="1:10" x14ac:dyDescent="0.25">
      <c r="A9397">
        <f t="shared" si="1319"/>
        <v>0.9394000022021699</v>
      </c>
      <c r="B9397" s="2">
        <f t="shared" si="1323"/>
        <v>93.940000000011153</v>
      </c>
      <c r="C9397" s="428">
        <f t="shared" si="1320"/>
        <v>93.94</v>
      </c>
      <c r="D9397" s="425">
        <f t="shared" si="1315"/>
        <v>0.93940000220205844</v>
      </c>
      <c r="E9397" s="433">
        <f t="shared" si="1321"/>
        <v>93.94</v>
      </c>
      <c r="F9397" s="430">
        <f t="shared" si="1316"/>
        <v>0.94064955086569224</v>
      </c>
      <c r="G9397" s="439">
        <f t="shared" si="1322"/>
        <v>93.94</v>
      </c>
      <c r="H9397" s="435">
        <f t="shared" si="1317"/>
        <v>0.94064955086569224</v>
      </c>
      <c r="I9397" s="577">
        <f t="shared" si="1322"/>
        <v>93.94</v>
      </c>
      <c r="J9397" s="573">
        <f t="shared" si="1318"/>
        <v>1.2796054841124038</v>
      </c>
    </row>
    <row r="9398" spans="1:10" x14ac:dyDescent="0.25">
      <c r="A9398">
        <f t="shared" si="1319"/>
        <v>0.93950000219900032</v>
      </c>
      <c r="B9398" s="2">
        <f t="shared" si="1323"/>
        <v>93.950000000011158</v>
      </c>
      <c r="C9398" s="428">
        <f t="shared" si="1320"/>
        <v>93.95</v>
      </c>
      <c r="D9398" s="425">
        <f t="shared" si="1315"/>
        <v>0.93950000219888885</v>
      </c>
      <c r="E9398" s="433">
        <f t="shared" si="1321"/>
        <v>93.95</v>
      </c>
      <c r="F9398" s="430">
        <f t="shared" si="1316"/>
        <v>0.94074903884157746</v>
      </c>
      <c r="G9398" s="439">
        <f t="shared" si="1322"/>
        <v>93.95</v>
      </c>
      <c r="H9398" s="435">
        <f t="shared" si="1317"/>
        <v>0.94074903884157746</v>
      </c>
      <c r="I9398" s="577">
        <f t="shared" si="1322"/>
        <v>93.95</v>
      </c>
      <c r="J9398" s="573">
        <f t="shared" si="1318"/>
        <v>1.2796939105290015</v>
      </c>
    </row>
    <row r="9399" spans="1:10" x14ac:dyDescent="0.25">
      <c r="A9399">
        <f t="shared" si="1319"/>
        <v>0.93960000219583562</v>
      </c>
      <c r="B9399" s="2">
        <f t="shared" si="1323"/>
        <v>93.960000000011163</v>
      </c>
      <c r="C9399" s="428">
        <f t="shared" si="1320"/>
        <v>93.96</v>
      </c>
      <c r="D9399" s="425">
        <f t="shared" si="1315"/>
        <v>0.93960000219572393</v>
      </c>
      <c r="E9399" s="433">
        <f t="shared" si="1321"/>
        <v>93.96</v>
      </c>
      <c r="F9399" s="430">
        <f t="shared" si="1316"/>
        <v>0.94084852704680466</v>
      </c>
      <c r="G9399" s="439">
        <f t="shared" si="1322"/>
        <v>93.96</v>
      </c>
      <c r="H9399" s="435">
        <f t="shared" si="1317"/>
        <v>0.94084852704680466</v>
      </c>
      <c r="I9399" s="577">
        <f t="shared" si="1322"/>
        <v>93.96</v>
      </c>
      <c r="J9399" s="573">
        <f t="shared" si="1318"/>
        <v>1.2797823377330246</v>
      </c>
    </row>
    <row r="9400" spans="1:10" x14ac:dyDescent="0.25">
      <c r="A9400">
        <f t="shared" si="1319"/>
        <v>0.93970000219267569</v>
      </c>
      <c r="B9400" s="2">
        <f t="shared" si="1323"/>
        <v>93.970000000011169</v>
      </c>
      <c r="C9400" s="428">
        <f t="shared" si="1320"/>
        <v>93.97</v>
      </c>
      <c r="D9400" s="425">
        <f t="shared" si="1315"/>
        <v>0.93970000219256378</v>
      </c>
      <c r="E9400" s="433">
        <f t="shared" si="1321"/>
        <v>93.97</v>
      </c>
      <c r="F9400" s="430">
        <f t="shared" si="1316"/>
        <v>0.9409480154812635</v>
      </c>
      <c r="G9400" s="439">
        <f t="shared" si="1322"/>
        <v>93.97</v>
      </c>
      <c r="H9400" s="435">
        <f t="shared" si="1317"/>
        <v>0.9409480154812635</v>
      </c>
      <c r="I9400" s="577">
        <f t="shared" si="1322"/>
        <v>93.97</v>
      </c>
      <c r="J9400" s="573">
        <f t="shared" si="1318"/>
        <v>1.2798707657243935</v>
      </c>
    </row>
    <row r="9401" spans="1:10" x14ac:dyDescent="0.25">
      <c r="A9401">
        <f t="shared" si="1319"/>
        <v>0.9398000021895202</v>
      </c>
      <c r="B9401" s="2">
        <f t="shared" si="1323"/>
        <v>93.980000000011174</v>
      </c>
      <c r="C9401" s="428">
        <f t="shared" si="1320"/>
        <v>93.98</v>
      </c>
      <c r="D9401" s="425">
        <f t="shared" si="1315"/>
        <v>0.93980000218940851</v>
      </c>
      <c r="E9401" s="433">
        <f t="shared" si="1321"/>
        <v>93.98</v>
      </c>
      <c r="F9401" s="430">
        <f t="shared" si="1316"/>
        <v>0.94104750414484306</v>
      </c>
      <c r="G9401" s="439">
        <f t="shared" si="1322"/>
        <v>93.98</v>
      </c>
      <c r="H9401" s="435">
        <f t="shared" si="1317"/>
        <v>0.94104750414484306</v>
      </c>
      <c r="I9401" s="577">
        <f t="shared" si="1322"/>
        <v>93.98</v>
      </c>
      <c r="J9401" s="573">
        <f t="shared" si="1318"/>
        <v>1.2799591945030275</v>
      </c>
    </row>
    <row r="9402" spans="1:10" x14ac:dyDescent="0.25">
      <c r="A9402">
        <f t="shared" si="1319"/>
        <v>0.93990000218636949</v>
      </c>
      <c r="B9402" s="2">
        <f t="shared" si="1323"/>
        <v>93.990000000011179</v>
      </c>
      <c r="C9402" s="428">
        <f t="shared" si="1320"/>
        <v>93.99</v>
      </c>
      <c r="D9402" s="425">
        <f t="shared" si="1315"/>
        <v>0.93990000218625758</v>
      </c>
      <c r="E9402" s="433">
        <f t="shared" si="1321"/>
        <v>93.99</v>
      </c>
      <c r="F9402" s="430">
        <f t="shared" si="1316"/>
        <v>0.94114699303743277</v>
      </c>
      <c r="G9402" s="439">
        <f t="shared" si="1322"/>
        <v>93.99</v>
      </c>
      <c r="H9402" s="435">
        <f t="shared" si="1317"/>
        <v>0.94114699303743277</v>
      </c>
      <c r="I9402" s="577">
        <f t="shared" si="1322"/>
        <v>93.99</v>
      </c>
      <c r="J9402" s="573">
        <f t="shared" si="1318"/>
        <v>1.2800476240688459</v>
      </c>
    </row>
    <row r="9403" spans="1:10" x14ac:dyDescent="0.25">
      <c r="A9403">
        <f t="shared" si="1319"/>
        <v>0.94000000218322355</v>
      </c>
      <c r="B9403" s="2">
        <f t="shared" si="1323"/>
        <v>94.000000000011184</v>
      </c>
      <c r="C9403" s="428">
        <f t="shared" si="1320"/>
        <v>94</v>
      </c>
      <c r="D9403" s="425">
        <f t="shared" si="1315"/>
        <v>0.94000000218311164</v>
      </c>
      <c r="E9403" s="433">
        <f t="shared" si="1321"/>
        <v>94</v>
      </c>
      <c r="F9403" s="430">
        <f t="shared" si="1316"/>
        <v>0.94124648215892215</v>
      </c>
      <c r="G9403" s="439">
        <f t="shared" si="1322"/>
        <v>94</v>
      </c>
      <c r="H9403" s="435">
        <f t="shared" si="1317"/>
        <v>0.94124648215892215</v>
      </c>
      <c r="I9403" s="577">
        <f t="shared" si="1322"/>
        <v>94</v>
      </c>
      <c r="J9403" s="573">
        <f t="shared" si="1318"/>
        <v>1.2801360544217688</v>
      </c>
    </row>
    <row r="9404" spans="1:10" x14ac:dyDescent="0.25">
      <c r="A9404">
        <f t="shared" si="1319"/>
        <v>0.94010000218008227</v>
      </c>
      <c r="B9404" s="2">
        <f t="shared" si="1323"/>
        <v>94.010000000011189</v>
      </c>
      <c r="C9404" s="428">
        <f t="shared" si="1320"/>
        <v>94.01</v>
      </c>
      <c r="D9404" s="425">
        <f t="shared" si="1315"/>
        <v>0.94010000217997047</v>
      </c>
      <c r="E9404" s="433">
        <f t="shared" si="1321"/>
        <v>94.01</v>
      </c>
      <c r="F9404" s="430">
        <f t="shared" si="1316"/>
        <v>0.94134597150920096</v>
      </c>
      <c r="G9404" s="439">
        <f t="shared" si="1322"/>
        <v>94.01</v>
      </c>
      <c r="H9404" s="435">
        <f t="shared" si="1317"/>
        <v>0.94134597150920096</v>
      </c>
      <c r="I9404" s="577">
        <f t="shared" si="1322"/>
        <v>94.01</v>
      </c>
      <c r="J9404" s="573">
        <f t="shared" si="1318"/>
        <v>1.2802244855617153</v>
      </c>
    </row>
    <row r="9405" spans="1:10" x14ac:dyDescent="0.25">
      <c r="A9405">
        <f t="shared" si="1319"/>
        <v>0.94020000217694566</v>
      </c>
      <c r="B9405" s="2">
        <f t="shared" si="1323"/>
        <v>94.020000000011194</v>
      </c>
      <c r="C9405" s="428">
        <f t="shared" si="1320"/>
        <v>94.02</v>
      </c>
      <c r="D9405" s="425">
        <f t="shared" si="1315"/>
        <v>0.94020000217683353</v>
      </c>
      <c r="E9405" s="433">
        <f t="shared" si="1321"/>
        <v>94.02</v>
      </c>
      <c r="F9405" s="430">
        <f t="shared" si="1316"/>
        <v>0.9414454610881583</v>
      </c>
      <c r="G9405" s="439">
        <f t="shared" si="1322"/>
        <v>94.02</v>
      </c>
      <c r="H9405" s="435">
        <f t="shared" si="1317"/>
        <v>0.9414454610881583</v>
      </c>
      <c r="I9405" s="577">
        <f t="shared" si="1322"/>
        <v>94.02</v>
      </c>
      <c r="J9405" s="573">
        <f t="shared" si="1318"/>
        <v>1.2803129174886063</v>
      </c>
    </row>
    <row r="9406" spans="1:10" x14ac:dyDescent="0.25">
      <c r="A9406">
        <f t="shared" si="1319"/>
        <v>0.94030000217381371</v>
      </c>
      <c r="B9406" s="2">
        <f t="shared" si="1323"/>
        <v>94.030000000011199</v>
      </c>
      <c r="C9406" s="428">
        <f t="shared" si="1320"/>
        <v>94.03</v>
      </c>
      <c r="D9406" s="425">
        <f t="shared" si="1315"/>
        <v>0.94030000217370169</v>
      </c>
      <c r="E9406" s="433">
        <f t="shared" si="1321"/>
        <v>94.03</v>
      </c>
      <c r="F9406" s="430">
        <f t="shared" si="1316"/>
        <v>0.94154495089568424</v>
      </c>
      <c r="G9406" s="439">
        <f t="shared" si="1322"/>
        <v>94.03</v>
      </c>
      <c r="H9406" s="435">
        <f t="shared" si="1317"/>
        <v>0.94154495089568424</v>
      </c>
      <c r="I9406" s="577">
        <f t="shared" si="1322"/>
        <v>94.03</v>
      </c>
      <c r="J9406" s="573">
        <f t="shared" si="1318"/>
        <v>1.2804013502023601</v>
      </c>
    </row>
    <row r="9407" spans="1:10" x14ac:dyDescent="0.25">
      <c r="A9407">
        <f t="shared" si="1319"/>
        <v>0.94040000217068642</v>
      </c>
      <c r="B9407" s="2">
        <f t="shared" si="1323"/>
        <v>94.040000000011204</v>
      </c>
      <c r="C9407" s="428">
        <f t="shared" si="1320"/>
        <v>94.04</v>
      </c>
      <c r="D9407" s="425">
        <f t="shared" si="1315"/>
        <v>0.9404000021705744</v>
      </c>
      <c r="E9407" s="433">
        <f t="shared" si="1321"/>
        <v>94.04</v>
      </c>
      <c r="F9407" s="430">
        <f t="shared" si="1316"/>
        <v>0.94164444093166833</v>
      </c>
      <c r="G9407" s="439">
        <f t="shared" si="1322"/>
        <v>94.04</v>
      </c>
      <c r="H9407" s="435">
        <f t="shared" si="1317"/>
        <v>0.94164444093166833</v>
      </c>
      <c r="I9407" s="577">
        <f t="shared" si="1322"/>
        <v>94.04</v>
      </c>
      <c r="J9407" s="573">
        <f t="shared" si="1318"/>
        <v>1.2804897837028977</v>
      </c>
    </row>
    <row r="9408" spans="1:10" x14ac:dyDescent="0.25">
      <c r="A9408">
        <f t="shared" si="1319"/>
        <v>0.94050000216756358</v>
      </c>
      <c r="B9408" s="2">
        <f t="shared" si="1323"/>
        <v>94.05000000001121</v>
      </c>
      <c r="C9408" s="428">
        <f t="shared" si="1320"/>
        <v>94.05</v>
      </c>
      <c r="D9408" s="425">
        <f t="shared" si="1315"/>
        <v>0.94050000216745144</v>
      </c>
      <c r="E9408" s="433">
        <f t="shared" si="1321"/>
        <v>94.05</v>
      </c>
      <c r="F9408" s="430">
        <f t="shared" si="1316"/>
        <v>0.94174393119600008</v>
      </c>
      <c r="G9408" s="439">
        <f t="shared" si="1322"/>
        <v>94.05</v>
      </c>
      <c r="H9408" s="435">
        <f t="shared" si="1317"/>
        <v>0.94174393119600008</v>
      </c>
      <c r="I9408" s="577">
        <f t="shared" si="1322"/>
        <v>94.05</v>
      </c>
      <c r="J9408" s="573">
        <f t="shared" si="1318"/>
        <v>1.2805782179901375</v>
      </c>
    </row>
    <row r="9409" spans="1:10" x14ac:dyDescent="0.25">
      <c r="A9409">
        <f t="shared" si="1319"/>
        <v>0.94060000216444561</v>
      </c>
      <c r="B9409" s="2">
        <f t="shared" si="1323"/>
        <v>94.060000000011215</v>
      </c>
      <c r="C9409" s="428">
        <f t="shared" si="1320"/>
        <v>94.06</v>
      </c>
      <c r="D9409" s="425">
        <f t="shared" si="1315"/>
        <v>0.94060000216433337</v>
      </c>
      <c r="E9409" s="433">
        <f t="shared" si="1321"/>
        <v>94.06</v>
      </c>
      <c r="F9409" s="430">
        <f t="shared" si="1316"/>
        <v>0.94184342168856983</v>
      </c>
      <c r="G9409" s="439">
        <f t="shared" si="1322"/>
        <v>94.06</v>
      </c>
      <c r="H9409" s="435">
        <f t="shared" si="1317"/>
        <v>0.94184342168856983</v>
      </c>
      <c r="I9409" s="577">
        <f t="shared" si="1322"/>
        <v>94.06</v>
      </c>
      <c r="J9409" s="573">
        <f t="shared" si="1318"/>
        <v>1.2806666530640005</v>
      </c>
    </row>
    <row r="9410" spans="1:10" x14ac:dyDescent="0.25">
      <c r="A9410">
        <f t="shared" si="1319"/>
        <v>0.9407000021613322</v>
      </c>
      <c r="B9410" s="2">
        <f t="shared" si="1323"/>
        <v>94.07000000001122</v>
      </c>
      <c r="C9410" s="428">
        <f t="shared" si="1320"/>
        <v>94.07</v>
      </c>
      <c r="D9410" s="425">
        <f t="shared" si="1315"/>
        <v>0.94070000216121985</v>
      </c>
      <c r="E9410" s="433">
        <f t="shared" si="1321"/>
        <v>94.07</v>
      </c>
      <c r="F9410" s="430">
        <f t="shared" si="1316"/>
        <v>0.94194291240926686</v>
      </c>
      <c r="G9410" s="439">
        <f t="shared" si="1322"/>
        <v>94.07</v>
      </c>
      <c r="H9410" s="435">
        <f t="shared" si="1317"/>
        <v>0.94194291240926686</v>
      </c>
      <c r="I9410" s="577">
        <f t="shared" si="1322"/>
        <v>94.07</v>
      </c>
      <c r="J9410" s="573">
        <f t="shared" si="1318"/>
        <v>1.2807550889244057</v>
      </c>
    </row>
    <row r="9411" spans="1:10" x14ac:dyDescent="0.25">
      <c r="A9411">
        <f t="shared" si="1319"/>
        <v>0.94080000215822335</v>
      </c>
      <c r="B9411" s="2">
        <f t="shared" si="1323"/>
        <v>94.080000000011225</v>
      </c>
      <c r="C9411" s="428">
        <f t="shared" si="1320"/>
        <v>94.08</v>
      </c>
      <c r="D9411" s="425">
        <f t="shared" ref="D9411:D9474" si="1324">(((1+C9411/100)^D$2)*C9411/100)/(((1+C9411/100)^D$2)-1)</f>
        <v>0.9408000021581111</v>
      </c>
      <c r="E9411" s="433">
        <f t="shared" si="1321"/>
        <v>94.08</v>
      </c>
      <c r="F9411" s="430">
        <f t="shared" ref="F9411:F9474" si="1325">(((1+E9411/100)^F$2)*E9411/100)/(((1+E9411/100)^F$2)-1)</f>
        <v>0.94204240335798173</v>
      </c>
      <c r="G9411" s="439">
        <f t="shared" si="1322"/>
        <v>94.08</v>
      </c>
      <c r="H9411" s="435">
        <f t="shared" ref="H9411:H9474" si="1326">(((1+G9411/100)^H$2)*G9411/100)/(((1+G9411/100)^H$2)-1)</f>
        <v>0.94204240335798173</v>
      </c>
      <c r="I9411" s="577">
        <f t="shared" si="1322"/>
        <v>94.08</v>
      </c>
      <c r="J9411" s="573">
        <f t="shared" ref="J9411:J9474" si="1327">(((1+I9411/100)^J$2)*I9411/100)/(((1+I9411/100)^J$2)-1)</f>
        <v>1.2808435255712731</v>
      </c>
    </row>
    <row r="9412" spans="1:10" x14ac:dyDescent="0.25">
      <c r="A9412">
        <f t="shared" si="1319"/>
        <v>0.94090000215511937</v>
      </c>
      <c r="B9412" s="2">
        <f t="shared" si="1323"/>
        <v>94.09000000001123</v>
      </c>
      <c r="C9412" s="428">
        <f t="shared" si="1320"/>
        <v>94.09</v>
      </c>
      <c r="D9412" s="425">
        <f t="shared" si="1324"/>
        <v>0.94090000215500702</v>
      </c>
      <c r="E9412" s="433">
        <f t="shared" si="1321"/>
        <v>94.09</v>
      </c>
      <c r="F9412" s="430">
        <f t="shared" si="1325"/>
        <v>0.94214189453460406</v>
      </c>
      <c r="G9412" s="439">
        <f t="shared" si="1322"/>
        <v>94.09</v>
      </c>
      <c r="H9412" s="435">
        <f t="shared" si="1326"/>
        <v>0.94214189453460406</v>
      </c>
      <c r="I9412" s="577">
        <f t="shared" si="1322"/>
        <v>94.09</v>
      </c>
      <c r="J9412" s="573">
        <f t="shared" si="1327"/>
        <v>1.2809319630045224</v>
      </c>
    </row>
    <row r="9413" spans="1:10" x14ac:dyDescent="0.25">
      <c r="A9413">
        <f t="shared" ref="A9413:A9476" si="1328">(((1+B9413/100)^A$2)*B9413/100)/(((1+B9413/100)^A$2)-1)</f>
        <v>0.94100000215201973</v>
      </c>
      <c r="B9413" s="2">
        <f t="shared" si="1323"/>
        <v>94.100000000011235</v>
      </c>
      <c r="C9413" s="428">
        <f t="shared" si="1320"/>
        <v>94.1</v>
      </c>
      <c r="D9413" s="425">
        <f t="shared" si="1324"/>
        <v>0.94100000215190727</v>
      </c>
      <c r="E9413" s="433">
        <f t="shared" si="1321"/>
        <v>94.1</v>
      </c>
      <c r="F9413" s="430">
        <f t="shared" si="1325"/>
        <v>0.94224138593902373</v>
      </c>
      <c r="G9413" s="439">
        <f t="shared" si="1322"/>
        <v>94.1</v>
      </c>
      <c r="H9413" s="435">
        <f t="shared" si="1326"/>
        <v>0.94224138593902373</v>
      </c>
      <c r="I9413" s="577">
        <f t="shared" si="1322"/>
        <v>94.1</v>
      </c>
      <c r="J9413" s="573">
        <f t="shared" si="1327"/>
        <v>1.2810204012240736</v>
      </c>
    </row>
    <row r="9414" spans="1:10" x14ac:dyDescent="0.25">
      <c r="A9414">
        <f t="shared" si="1328"/>
        <v>0.94110000214892475</v>
      </c>
      <c r="B9414" s="2">
        <f t="shared" si="1323"/>
        <v>94.11000000001124</v>
      </c>
      <c r="C9414" s="428">
        <f t="shared" ref="C9414:C9477" si="1329">ROUND(C9413+0.01,2)</f>
        <v>94.11</v>
      </c>
      <c r="D9414" s="425">
        <f t="shared" si="1324"/>
        <v>0.9411000021488124</v>
      </c>
      <c r="E9414" s="433">
        <f t="shared" ref="E9414:E9477" si="1330">ROUND(E9413+0.01,2)</f>
        <v>94.11</v>
      </c>
      <c r="F9414" s="430">
        <f t="shared" si="1325"/>
        <v>0.94234087757113116</v>
      </c>
      <c r="G9414" s="439">
        <f t="shared" ref="G9414:I9477" si="1331">ROUND(G9413+0.01,2)</f>
        <v>94.11</v>
      </c>
      <c r="H9414" s="435">
        <f t="shared" si="1326"/>
        <v>0.94234087757113116</v>
      </c>
      <c r="I9414" s="577">
        <f t="shared" si="1331"/>
        <v>94.11</v>
      </c>
      <c r="J9414" s="573">
        <f t="shared" si="1327"/>
        <v>1.2811088402298458</v>
      </c>
    </row>
    <row r="9415" spans="1:10" x14ac:dyDescent="0.25">
      <c r="A9415">
        <f t="shared" si="1328"/>
        <v>0.94120000214583455</v>
      </c>
      <c r="B9415" s="2">
        <f t="shared" si="1323"/>
        <v>94.120000000011245</v>
      </c>
      <c r="C9415" s="428">
        <f t="shared" si="1329"/>
        <v>94.12</v>
      </c>
      <c r="D9415" s="425">
        <f t="shared" si="1324"/>
        <v>0.94120000214572208</v>
      </c>
      <c r="E9415" s="433">
        <f t="shared" si="1330"/>
        <v>94.12</v>
      </c>
      <c r="F9415" s="430">
        <f t="shared" si="1325"/>
        <v>0.94244036943081644</v>
      </c>
      <c r="G9415" s="439">
        <f t="shared" si="1331"/>
        <v>94.12</v>
      </c>
      <c r="H9415" s="435">
        <f t="shared" si="1326"/>
        <v>0.94244036943081644</v>
      </c>
      <c r="I9415" s="577">
        <f t="shared" si="1331"/>
        <v>94.12</v>
      </c>
      <c r="J9415" s="573">
        <f t="shared" si="1327"/>
        <v>1.2811972800217597</v>
      </c>
    </row>
    <row r="9416" spans="1:10" x14ac:dyDescent="0.25">
      <c r="A9416">
        <f t="shared" si="1328"/>
        <v>0.94130000214274856</v>
      </c>
      <c r="B9416" s="2">
        <f t="shared" si="1323"/>
        <v>94.13000000001125</v>
      </c>
      <c r="C9416" s="428">
        <f t="shared" si="1329"/>
        <v>94.13</v>
      </c>
      <c r="D9416" s="425">
        <f t="shared" si="1324"/>
        <v>0.94130000214263609</v>
      </c>
      <c r="E9416" s="433">
        <f t="shared" si="1330"/>
        <v>94.13</v>
      </c>
      <c r="F9416" s="430">
        <f t="shared" si="1325"/>
        <v>0.94253986151796953</v>
      </c>
      <c r="G9416" s="439">
        <f t="shared" si="1331"/>
        <v>94.13</v>
      </c>
      <c r="H9416" s="435">
        <f t="shared" si="1326"/>
        <v>0.94253986151796953</v>
      </c>
      <c r="I9416" s="577">
        <f t="shared" si="1331"/>
        <v>94.13</v>
      </c>
      <c r="J9416" s="573">
        <f t="shared" si="1327"/>
        <v>1.2812857205997348</v>
      </c>
    </row>
    <row r="9417" spans="1:10" x14ac:dyDescent="0.25">
      <c r="A9417">
        <f t="shared" si="1328"/>
        <v>0.94140000213966735</v>
      </c>
      <c r="B9417" s="2">
        <f t="shared" si="1323"/>
        <v>94.140000000011256</v>
      </c>
      <c r="C9417" s="428">
        <f t="shared" si="1329"/>
        <v>94.14</v>
      </c>
      <c r="D9417" s="425">
        <f t="shared" si="1324"/>
        <v>0.94140000213955488</v>
      </c>
      <c r="E9417" s="433">
        <f t="shared" si="1330"/>
        <v>94.14</v>
      </c>
      <c r="F9417" s="430">
        <f t="shared" si="1325"/>
        <v>0.94263935383248121</v>
      </c>
      <c r="G9417" s="439">
        <f t="shared" si="1331"/>
        <v>94.14</v>
      </c>
      <c r="H9417" s="435">
        <f t="shared" si="1326"/>
        <v>0.94263935383248121</v>
      </c>
      <c r="I9417" s="577">
        <f t="shared" si="1331"/>
        <v>94.14</v>
      </c>
      <c r="J9417" s="573">
        <f t="shared" si="1327"/>
        <v>1.2813741619636907</v>
      </c>
    </row>
    <row r="9418" spans="1:10" x14ac:dyDescent="0.25">
      <c r="A9418">
        <f t="shared" si="1328"/>
        <v>0.9415000021365908</v>
      </c>
      <c r="B9418" s="2">
        <f t="shared" si="1323"/>
        <v>94.150000000011261</v>
      </c>
      <c r="C9418" s="428">
        <f t="shared" si="1329"/>
        <v>94.15</v>
      </c>
      <c r="D9418" s="425">
        <f t="shared" si="1324"/>
        <v>0.94150000213647844</v>
      </c>
      <c r="E9418" s="433">
        <f t="shared" si="1330"/>
        <v>94.15</v>
      </c>
      <c r="F9418" s="430">
        <f t="shared" si="1325"/>
        <v>0.94273884637424132</v>
      </c>
      <c r="G9418" s="439">
        <f t="shared" si="1331"/>
        <v>94.15</v>
      </c>
      <c r="H9418" s="435">
        <f t="shared" si="1326"/>
        <v>0.94273884637424132</v>
      </c>
      <c r="I9418" s="577">
        <f t="shared" si="1331"/>
        <v>94.15</v>
      </c>
      <c r="J9418" s="573">
        <f t="shared" si="1327"/>
        <v>1.2814626041135475</v>
      </c>
    </row>
    <row r="9419" spans="1:10" x14ac:dyDescent="0.25">
      <c r="A9419">
        <f t="shared" si="1328"/>
        <v>0.94160000213351891</v>
      </c>
      <c r="B9419" s="2">
        <f t="shared" si="1323"/>
        <v>94.160000000011266</v>
      </c>
      <c r="C9419" s="428">
        <f t="shared" si="1329"/>
        <v>94.16</v>
      </c>
      <c r="D9419" s="425">
        <f t="shared" si="1324"/>
        <v>0.94160000213340622</v>
      </c>
      <c r="E9419" s="433">
        <f t="shared" si="1330"/>
        <v>94.16</v>
      </c>
      <c r="F9419" s="430">
        <f t="shared" si="1325"/>
        <v>0.94283833914314019</v>
      </c>
      <c r="G9419" s="439">
        <f t="shared" si="1331"/>
        <v>94.16</v>
      </c>
      <c r="H9419" s="435">
        <f t="shared" si="1326"/>
        <v>0.94283833914314019</v>
      </c>
      <c r="I9419" s="577">
        <f t="shared" si="1331"/>
        <v>94.16</v>
      </c>
      <c r="J9419" s="573">
        <f t="shared" si="1327"/>
        <v>1.2815510470492248</v>
      </c>
    </row>
    <row r="9420" spans="1:10" x14ac:dyDescent="0.25">
      <c r="A9420">
        <f t="shared" si="1328"/>
        <v>0.94170000213045146</v>
      </c>
      <c r="B9420" s="2">
        <f t="shared" si="1323"/>
        <v>94.170000000011271</v>
      </c>
      <c r="C9420" s="428">
        <f t="shared" si="1329"/>
        <v>94.17</v>
      </c>
      <c r="D9420" s="425">
        <f t="shared" si="1324"/>
        <v>0.94170000213033866</v>
      </c>
      <c r="E9420" s="433">
        <f t="shared" si="1330"/>
        <v>94.17</v>
      </c>
      <c r="F9420" s="430">
        <f t="shared" si="1325"/>
        <v>0.94293783213906879</v>
      </c>
      <c r="G9420" s="439">
        <f t="shared" si="1331"/>
        <v>94.17</v>
      </c>
      <c r="H9420" s="435">
        <f t="shared" si="1326"/>
        <v>0.94293783213906879</v>
      </c>
      <c r="I9420" s="577">
        <f t="shared" si="1331"/>
        <v>94.17</v>
      </c>
      <c r="J9420" s="573">
        <f t="shared" si="1327"/>
        <v>1.281639490770643</v>
      </c>
    </row>
    <row r="9421" spans="1:10" x14ac:dyDescent="0.25">
      <c r="A9421">
        <f t="shared" si="1328"/>
        <v>0.94180000212738846</v>
      </c>
      <c r="B9421" s="2">
        <f t="shared" si="1323"/>
        <v>94.180000000011276</v>
      </c>
      <c r="C9421" s="428">
        <f t="shared" si="1329"/>
        <v>94.18</v>
      </c>
      <c r="D9421" s="425">
        <f t="shared" si="1324"/>
        <v>0.94180000212727566</v>
      </c>
      <c r="E9421" s="433">
        <f t="shared" si="1330"/>
        <v>94.18</v>
      </c>
      <c r="F9421" s="430">
        <f t="shared" si="1325"/>
        <v>0.94303732536191709</v>
      </c>
      <c r="G9421" s="439">
        <f t="shared" si="1331"/>
        <v>94.18</v>
      </c>
      <c r="H9421" s="435">
        <f t="shared" si="1326"/>
        <v>0.94303732536191709</v>
      </c>
      <c r="I9421" s="577">
        <f t="shared" si="1331"/>
        <v>94.18</v>
      </c>
      <c r="J9421" s="573">
        <f t="shared" si="1327"/>
        <v>1.2817279352777211</v>
      </c>
    </row>
    <row r="9422" spans="1:10" x14ac:dyDescent="0.25">
      <c r="A9422">
        <f t="shared" si="1328"/>
        <v>0.94190000212433</v>
      </c>
      <c r="B9422" s="2">
        <f t="shared" si="1323"/>
        <v>94.190000000011281</v>
      </c>
      <c r="C9422" s="428">
        <f t="shared" si="1329"/>
        <v>94.19</v>
      </c>
      <c r="D9422" s="425">
        <f t="shared" si="1324"/>
        <v>0.94190000212421721</v>
      </c>
      <c r="E9422" s="433">
        <f t="shared" si="1330"/>
        <v>94.19</v>
      </c>
      <c r="F9422" s="430">
        <f t="shared" si="1325"/>
        <v>0.94313681881157574</v>
      </c>
      <c r="G9422" s="439">
        <f t="shared" si="1331"/>
        <v>94.19</v>
      </c>
      <c r="H9422" s="435">
        <f t="shared" si="1326"/>
        <v>0.94313681881157574</v>
      </c>
      <c r="I9422" s="577">
        <f t="shared" si="1331"/>
        <v>94.19</v>
      </c>
      <c r="J9422" s="573">
        <f t="shared" si="1327"/>
        <v>1.2818163805703797</v>
      </c>
    </row>
    <row r="9423" spans="1:10" x14ac:dyDescent="0.25">
      <c r="A9423">
        <f t="shared" si="1328"/>
        <v>0.94200000212127621</v>
      </c>
      <c r="B9423" s="2">
        <f t="shared" si="1323"/>
        <v>94.200000000011286</v>
      </c>
      <c r="C9423" s="428">
        <f t="shared" si="1329"/>
        <v>94.2</v>
      </c>
      <c r="D9423" s="425">
        <f t="shared" si="1324"/>
        <v>0.94200000212116353</v>
      </c>
      <c r="E9423" s="433">
        <f t="shared" si="1330"/>
        <v>94.2</v>
      </c>
      <c r="F9423" s="430">
        <f t="shared" si="1325"/>
        <v>0.94323631248793571</v>
      </c>
      <c r="G9423" s="439">
        <f t="shared" si="1331"/>
        <v>94.2</v>
      </c>
      <c r="H9423" s="435">
        <f t="shared" si="1326"/>
        <v>0.94323631248793571</v>
      </c>
      <c r="I9423" s="577">
        <f t="shared" si="1331"/>
        <v>94.2</v>
      </c>
      <c r="J9423" s="573">
        <f t="shared" si="1327"/>
        <v>1.2819048266485384</v>
      </c>
    </row>
    <row r="9424" spans="1:10" x14ac:dyDescent="0.25">
      <c r="A9424">
        <f t="shared" si="1328"/>
        <v>0.94210000211822698</v>
      </c>
      <c r="B9424" s="2">
        <f t="shared" si="1323"/>
        <v>94.210000000011291</v>
      </c>
      <c r="C9424" s="428">
        <f t="shared" si="1329"/>
        <v>94.21</v>
      </c>
      <c r="D9424" s="425">
        <f t="shared" si="1324"/>
        <v>0.94210000211811407</v>
      </c>
      <c r="E9424" s="433">
        <f t="shared" si="1330"/>
        <v>94.21</v>
      </c>
      <c r="F9424" s="430">
        <f t="shared" si="1325"/>
        <v>0.9433358063908871</v>
      </c>
      <c r="G9424" s="439">
        <f t="shared" si="1331"/>
        <v>94.21</v>
      </c>
      <c r="H9424" s="435">
        <f t="shared" si="1326"/>
        <v>0.9433358063908871</v>
      </c>
      <c r="I9424" s="577">
        <f t="shared" si="1331"/>
        <v>94.21</v>
      </c>
      <c r="J9424" s="573">
        <f t="shared" si="1327"/>
        <v>1.2819932735121171</v>
      </c>
    </row>
    <row r="9425" spans="1:10" x14ac:dyDescent="0.25">
      <c r="A9425">
        <f t="shared" si="1328"/>
        <v>0.94220000211518229</v>
      </c>
      <c r="B9425" s="2">
        <f t="shared" si="1323"/>
        <v>94.220000000011296</v>
      </c>
      <c r="C9425" s="428">
        <f t="shared" si="1329"/>
        <v>94.22</v>
      </c>
      <c r="D9425" s="425">
        <f t="shared" si="1324"/>
        <v>0.94220000211506938</v>
      </c>
      <c r="E9425" s="433">
        <f t="shared" si="1330"/>
        <v>94.22</v>
      </c>
      <c r="F9425" s="430">
        <f t="shared" si="1325"/>
        <v>0.9434353005203211</v>
      </c>
      <c r="G9425" s="439">
        <f t="shared" si="1331"/>
        <v>94.22</v>
      </c>
      <c r="H9425" s="435">
        <f t="shared" si="1326"/>
        <v>0.9434353005203211</v>
      </c>
      <c r="I9425" s="577">
        <f t="shared" si="1331"/>
        <v>94.22</v>
      </c>
      <c r="J9425" s="573">
        <f t="shared" si="1327"/>
        <v>1.2820817211610358</v>
      </c>
    </row>
    <row r="9426" spans="1:10" x14ac:dyDescent="0.25">
      <c r="A9426">
        <f t="shared" si="1328"/>
        <v>0.94230000211214204</v>
      </c>
      <c r="B9426" s="2">
        <f t="shared" si="1323"/>
        <v>94.230000000011302</v>
      </c>
      <c r="C9426" s="428">
        <f t="shared" si="1329"/>
        <v>94.23</v>
      </c>
      <c r="D9426" s="425">
        <f t="shared" si="1324"/>
        <v>0.94230000211202913</v>
      </c>
      <c r="E9426" s="433">
        <f t="shared" si="1330"/>
        <v>94.23</v>
      </c>
      <c r="F9426" s="430">
        <f t="shared" si="1325"/>
        <v>0.94353479487612812</v>
      </c>
      <c r="G9426" s="439">
        <f t="shared" si="1331"/>
        <v>94.23</v>
      </c>
      <c r="H9426" s="435">
        <f t="shared" si="1326"/>
        <v>0.94353479487612812</v>
      </c>
      <c r="I9426" s="577">
        <f t="shared" si="1331"/>
        <v>94.23</v>
      </c>
      <c r="J9426" s="573">
        <f t="shared" si="1327"/>
        <v>1.2821701695952146</v>
      </c>
    </row>
    <row r="9427" spans="1:10" x14ac:dyDescent="0.25">
      <c r="A9427">
        <f t="shared" si="1328"/>
        <v>0.94240000210910624</v>
      </c>
      <c r="B9427" s="2">
        <f t="shared" si="1323"/>
        <v>94.240000000011307</v>
      </c>
      <c r="C9427" s="428">
        <f t="shared" si="1329"/>
        <v>94.24</v>
      </c>
      <c r="D9427" s="425">
        <f t="shared" si="1324"/>
        <v>0.94240000210899333</v>
      </c>
      <c r="E9427" s="433">
        <f t="shared" si="1330"/>
        <v>94.24</v>
      </c>
      <c r="F9427" s="430">
        <f t="shared" si="1325"/>
        <v>0.94363428945819916</v>
      </c>
      <c r="G9427" s="439">
        <f t="shared" si="1331"/>
        <v>94.24</v>
      </c>
      <c r="H9427" s="435">
        <f t="shared" si="1326"/>
        <v>0.94363428945819916</v>
      </c>
      <c r="I9427" s="577">
        <f t="shared" si="1331"/>
        <v>94.24</v>
      </c>
      <c r="J9427" s="573">
        <f t="shared" si="1327"/>
        <v>1.2822586188145733</v>
      </c>
    </row>
    <row r="9428" spans="1:10" x14ac:dyDescent="0.25">
      <c r="A9428">
        <f t="shared" si="1328"/>
        <v>0.94250000210607521</v>
      </c>
      <c r="B9428" s="2">
        <f t="shared" si="1323"/>
        <v>94.250000000011312</v>
      </c>
      <c r="C9428" s="428">
        <f t="shared" si="1329"/>
        <v>94.25</v>
      </c>
      <c r="D9428" s="425">
        <f t="shared" si="1324"/>
        <v>0.94250000210596208</v>
      </c>
      <c r="E9428" s="433">
        <f t="shared" si="1330"/>
        <v>94.25</v>
      </c>
      <c r="F9428" s="430">
        <f t="shared" si="1325"/>
        <v>0.94373378426642518</v>
      </c>
      <c r="G9428" s="439">
        <f t="shared" si="1331"/>
        <v>94.25</v>
      </c>
      <c r="H9428" s="435">
        <f t="shared" si="1326"/>
        <v>0.94373378426642518</v>
      </c>
      <c r="I9428" s="577">
        <f t="shared" si="1331"/>
        <v>94.25</v>
      </c>
      <c r="J9428" s="573">
        <f t="shared" si="1327"/>
        <v>1.2823470688190315</v>
      </c>
    </row>
    <row r="9429" spans="1:10" x14ac:dyDescent="0.25">
      <c r="A9429">
        <f t="shared" si="1328"/>
        <v>0.9426000021030484</v>
      </c>
      <c r="B9429" s="2">
        <f t="shared" si="1323"/>
        <v>94.260000000011317</v>
      </c>
      <c r="C9429" s="428">
        <f t="shared" si="1329"/>
        <v>94.26</v>
      </c>
      <c r="D9429" s="425">
        <f t="shared" si="1324"/>
        <v>0.94260000210293526</v>
      </c>
      <c r="E9429" s="433">
        <f t="shared" si="1330"/>
        <v>94.26</v>
      </c>
      <c r="F9429" s="430">
        <f t="shared" si="1325"/>
        <v>0.94383327930069727</v>
      </c>
      <c r="G9429" s="439">
        <f t="shared" si="1331"/>
        <v>94.26</v>
      </c>
      <c r="H9429" s="435">
        <f t="shared" si="1326"/>
        <v>0.94383327930069727</v>
      </c>
      <c r="I9429" s="577">
        <f t="shared" si="1331"/>
        <v>94.26</v>
      </c>
      <c r="J9429" s="573">
        <f t="shared" si="1327"/>
        <v>1.2824355196085093</v>
      </c>
    </row>
    <row r="9430" spans="1:10" x14ac:dyDescent="0.25">
      <c r="A9430">
        <f t="shared" si="1328"/>
        <v>0.94270000210002614</v>
      </c>
      <c r="B9430" s="2">
        <f t="shared" si="1323"/>
        <v>94.270000000011322</v>
      </c>
      <c r="C9430" s="428">
        <f t="shared" si="1329"/>
        <v>94.27</v>
      </c>
      <c r="D9430" s="425">
        <f t="shared" si="1324"/>
        <v>0.942700002099913</v>
      </c>
      <c r="E9430" s="433">
        <f t="shared" si="1330"/>
        <v>94.27</v>
      </c>
      <c r="F9430" s="430">
        <f t="shared" si="1325"/>
        <v>0.94393277456090574</v>
      </c>
      <c r="G9430" s="439">
        <f t="shared" si="1331"/>
        <v>94.27</v>
      </c>
      <c r="H9430" s="435">
        <f t="shared" si="1326"/>
        <v>0.94393277456090574</v>
      </c>
      <c r="I9430" s="577">
        <f t="shared" si="1331"/>
        <v>94.27</v>
      </c>
      <c r="J9430" s="573">
        <f t="shared" si="1327"/>
        <v>1.282523971182927</v>
      </c>
    </row>
    <row r="9431" spans="1:10" x14ac:dyDescent="0.25">
      <c r="A9431">
        <f t="shared" si="1328"/>
        <v>0.94280000209700854</v>
      </c>
      <c r="B9431" s="2">
        <f t="shared" si="1323"/>
        <v>94.280000000011327</v>
      </c>
      <c r="C9431" s="428">
        <f t="shared" si="1329"/>
        <v>94.28</v>
      </c>
      <c r="D9431" s="425">
        <f t="shared" si="1324"/>
        <v>0.94280000209689541</v>
      </c>
      <c r="E9431" s="433">
        <f t="shared" si="1330"/>
        <v>94.28</v>
      </c>
      <c r="F9431" s="430">
        <f t="shared" si="1325"/>
        <v>0.94403227004694212</v>
      </c>
      <c r="G9431" s="439">
        <f t="shared" si="1331"/>
        <v>94.28</v>
      </c>
      <c r="H9431" s="435">
        <f t="shared" si="1326"/>
        <v>0.94403227004694212</v>
      </c>
      <c r="I9431" s="577">
        <f t="shared" si="1331"/>
        <v>94.28</v>
      </c>
      <c r="J9431" s="573">
        <f t="shared" si="1327"/>
        <v>1.2826124235422047</v>
      </c>
    </row>
    <row r="9432" spans="1:10" x14ac:dyDescent="0.25">
      <c r="A9432">
        <f t="shared" si="1328"/>
        <v>0.94290000209399527</v>
      </c>
      <c r="B9432" s="2">
        <f t="shared" si="1323"/>
        <v>94.290000000011332</v>
      </c>
      <c r="C9432" s="428">
        <f t="shared" si="1329"/>
        <v>94.29</v>
      </c>
      <c r="D9432" s="425">
        <f t="shared" si="1324"/>
        <v>0.94290000209388203</v>
      </c>
      <c r="E9432" s="433">
        <f t="shared" si="1330"/>
        <v>94.29</v>
      </c>
      <c r="F9432" s="430">
        <f t="shared" si="1325"/>
        <v>0.94413176575869773</v>
      </c>
      <c r="G9432" s="439">
        <f t="shared" si="1331"/>
        <v>94.29</v>
      </c>
      <c r="H9432" s="435">
        <f t="shared" si="1326"/>
        <v>0.94413176575869773</v>
      </c>
      <c r="I9432" s="577">
        <f t="shared" si="1331"/>
        <v>94.29</v>
      </c>
      <c r="J9432" s="573">
        <f t="shared" si="1327"/>
        <v>1.2827008766862618</v>
      </c>
    </row>
    <row r="9433" spans="1:10" x14ac:dyDescent="0.25">
      <c r="A9433">
        <f t="shared" si="1328"/>
        <v>0.94300000209098644</v>
      </c>
      <c r="B9433" s="2">
        <f t="shared" si="1323"/>
        <v>94.300000000011337</v>
      </c>
      <c r="C9433" s="428">
        <f t="shared" si="1329"/>
        <v>94.3</v>
      </c>
      <c r="D9433" s="425">
        <f t="shared" si="1324"/>
        <v>0.94300000209087298</v>
      </c>
      <c r="E9433" s="433">
        <f t="shared" si="1330"/>
        <v>94.3</v>
      </c>
      <c r="F9433" s="430">
        <f t="shared" si="1325"/>
        <v>0.94423126169606342</v>
      </c>
      <c r="G9433" s="439">
        <f t="shared" si="1331"/>
        <v>94.3</v>
      </c>
      <c r="H9433" s="435">
        <f t="shared" si="1326"/>
        <v>0.94423126169606342</v>
      </c>
      <c r="I9433" s="577">
        <f t="shared" si="1331"/>
        <v>94.3</v>
      </c>
      <c r="J9433" s="573">
        <f t="shared" si="1327"/>
        <v>1.2827893306150187</v>
      </c>
    </row>
    <row r="9434" spans="1:10" x14ac:dyDescent="0.25">
      <c r="A9434">
        <f t="shared" si="1328"/>
        <v>0.94310000208798217</v>
      </c>
      <c r="B9434" s="2">
        <f t="shared" si="1323"/>
        <v>94.310000000011343</v>
      </c>
      <c r="C9434" s="428">
        <f t="shared" si="1329"/>
        <v>94.31</v>
      </c>
      <c r="D9434" s="425">
        <f t="shared" si="1324"/>
        <v>0.94310000208786882</v>
      </c>
      <c r="E9434" s="433">
        <f t="shared" si="1330"/>
        <v>94.31</v>
      </c>
      <c r="F9434" s="430">
        <f t="shared" si="1325"/>
        <v>0.9443307578589305</v>
      </c>
      <c r="G9434" s="439">
        <f t="shared" si="1331"/>
        <v>94.31</v>
      </c>
      <c r="H9434" s="435">
        <f t="shared" si="1326"/>
        <v>0.9443307578589305</v>
      </c>
      <c r="I9434" s="577">
        <f t="shared" si="1331"/>
        <v>94.31</v>
      </c>
      <c r="J9434" s="573">
        <f t="shared" si="1327"/>
        <v>1.2828777853283952</v>
      </c>
    </row>
    <row r="9435" spans="1:10" x14ac:dyDescent="0.25">
      <c r="A9435">
        <f t="shared" si="1328"/>
        <v>0.94320000208498223</v>
      </c>
      <c r="B9435" s="2">
        <f t="shared" si="1323"/>
        <v>94.320000000011348</v>
      </c>
      <c r="C9435" s="428">
        <f t="shared" si="1329"/>
        <v>94.32</v>
      </c>
      <c r="D9435" s="425">
        <f t="shared" si="1324"/>
        <v>0.94320000208486876</v>
      </c>
      <c r="E9435" s="433">
        <f t="shared" si="1330"/>
        <v>94.32</v>
      </c>
      <c r="F9435" s="430">
        <f t="shared" si="1325"/>
        <v>0.94443025424718996</v>
      </c>
      <c r="G9435" s="439">
        <f t="shared" si="1331"/>
        <v>94.32</v>
      </c>
      <c r="H9435" s="435">
        <f t="shared" si="1326"/>
        <v>0.94443025424718996</v>
      </c>
      <c r="I9435" s="577">
        <f t="shared" si="1331"/>
        <v>94.32</v>
      </c>
      <c r="J9435" s="573">
        <f t="shared" si="1327"/>
        <v>1.2829662408263114</v>
      </c>
    </row>
    <row r="9436" spans="1:10" x14ac:dyDescent="0.25">
      <c r="A9436">
        <f t="shared" si="1328"/>
        <v>0.94330000208198694</v>
      </c>
      <c r="B9436" s="2">
        <f t="shared" si="1323"/>
        <v>94.330000000011353</v>
      </c>
      <c r="C9436" s="428">
        <f t="shared" si="1329"/>
        <v>94.33</v>
      </c>
      <c r="D9436" s="425">
        <f t="shared" si="1324"/>
        <v>0.94330000208187348</v>
      </c>
      <c r="E9436" s="433">
        <f t="shared" si="1330"/>
        <v>94.33</v>
      </c>
      <c r="F9436" s="430">
        <f t="shared" si="1325"/>
        <v>0.94452975086073365</v>
      </c>
      <c r="G9436" s="439">
        <f t="shared" si="1331"/>
        <v>94.33</v>
      </c>
      <c r="H9436" s="435">
        <f t="shared" si="1326"/>
        <v>0.94452975086073365</v>
      </c>
      <c r="I9436" s="577">
        <f t="shared" si="1331"/>
        <v>94.33</v>
      </c>
      <c r="J9436" s="573">
        <f t="shared" si="1327"/>
        <v>1.2830546971086874</v>
      </c>
    </row>
    <row r="9437" spans="1:10" x14ac:dyDescent="0.25">
      <c r="A9437">
        <f t="shared" si="1328"/>
        <v>0.94340000207899588</v>
      </c>
      <c r="B9437" s="2">
        <f t="shared" si="1323"/>
        <v>94.340000000011358</v>
      </c>
      <c r="C9437" s="428">
        <f t="shared" si="1329"/>
        <v>94.34</v>
      </c>
      <c r="D9437" s="425">
        <f t="shared" si="1324"/>
        <v>0.94340000207888242</v>
      </c>
      <c r="E9437" s="433">
        <f t="shared" si="1330"/>
        <v>94.34</v>
      </c>
      <c r="F9437" s="430">
        <f t="shared" si="1325"/>
        <v>0.94462924769945256</v>
      </c>
      <c r="G9437" s="439">
        <f t="shared" si="1331"/>
        <v>94.34</v>
      </c>
      <c r="H9437" s="435">
        <f t="shared" si="1326"/>
        <v>0.94462924769945256</v>
      </c>
      <c r="I9437" s="577">
        <f t="shared" si="1331"/>
        <v>94.34</v>
      </c>
      <c r="J9437" s="573">
        <f t="shared" si="1327"/>
        <v>1.2831431541754434</v>
      </c>
    </row>
    <row r="9438" spans="1:10" x14ac:dyDescent="0.25">
      <c r="A9438">
        <f t="shared" si="1328"/>
        <v>0.94350000207600959</v>
      </c>
      <c r="B9438" s="2">
        <f t="shared" si="1323"/>
        <v>94.350000000011363</v>
      </c>
      <c r="C9438" s="428">
        <f t="shared" si="1329"/>
        <v>94.35</v>
      </c>
      <c r="D9438" s="425">
        <f t="shared" si="1324"/>
        <v>0.9435000020758959</v>
      </c>
      <c r="E9438" s="433">
        <f t="shared" si="1330"/>
        <v>94.35</v>
      </c>
      <c r="F9438" s="430">
        <f t="shared" si="1325"/>
        <v>0.94472874476323832</v>
      </c>
      <c r="G9438" s="439">
        <f t="shared" si="1331"/>
        <v>94.35</v>
      </c>
      <c r="H9438" s="435">
        <f t="shared" si="1326"/>
        <v>0.94472874476323832</v>
      </c>
      <c r="I9438" s="577">
        <f t="shared" si="1331"/>
        <v>94.35</v>
      </c>
      <c r="J9438" s="573">
        <f t="shared" si="1327"/>
        <v>1.283231612026499</v>
      </c>
    </row>
    <row r="9439" spans="1:10" x14ac:dyDescent="0.25">
      <c r="A9439">
        <f t="shared" si="1328"/>
        <v>0.9436000020730273</v>
      </c>
      <c r="B9439" s="2">
        <f t="shared" si="1323"/>
        <v>94.360000000011368</v>
      </c>
      <c r="C9439" s="428">
        <f t="shared" si="1329"/>
        <v>94.36</v>
      </c>
      <c r="D9439" s="425">
        <f t="shared" si="1324"/>
        <v>0.94360000207291361</v>
      </c>
      <c r="E9439" s="433">
        <f t="shared" si="1330"/>
        <v>94.36</v>
      </c>
      <c r="F9439" s="430">
        <f t="shared" si="1325"/>
        <v>0.94482824205198224</v>
      </c>
      <c r="G9439" s="439">
        <f t="shared" si="1331"/>
        <v>94.36</v>
      </c>
      <c r="H9439" s="435">
        <f t="shared" si="1326"/>
        <v>0.94482824205198224</v>
      </c>
      <c r="I9439" s="577">
        <f t="shared" si="1331"/>
        <v>94.36</v>
      </c>
      <c r="J9439" s="573">
        <f t="shared" si="1327"/>
        <v>1.2833200706617747</v>
      </c>
    </row>
    <row r="9440" spans="1:10" x14ac:dyDescent="0.25">
      <c r="A9440">
        <f t="shared" si="1328"/>
        <v>0.94370000207004978</v>
      </c>
      <c r="B9440" s="2">
        <f t="shared" ref="B9440:B9503" si="1332">B9439+0.01</f>
        <v>94.370000000011373</v>
      </c>
      <c r="C9440" s="428">
        <f t="shared" si="1329"/>
        <v>94.37</v>
      </c>
      <c r="D9440" s="425">
        <f t="shared" si="1324"/>
        <v>0.94370000206993598</v>
      </c>
      <c r="E9440" s="433">
        <f t="shared" si="1330"/>
        <v>94.37</v>
      </c>
      <c r="F9440" s="430">
        <f t="shared" si="1325"/>
        <v>0.94492773956557607</v>
      </c>
      <c r="G9440" s="439">
        <f t="shared" si="1331"/>
        <v>94.37</v>
      </c>
      <c r="H9440" s="435">
        <f t="shared" si="1326"/>
        <v>0.94492773956557607</v>
      </c>
      <c r="I9440" s="577">
        <f t="shared" si="1331"/>
        <v>94.37</v>
      </c>
      <c r="J9440" s="573">
        <f t="shared" si="1327"/>
        <v>1.2834085300811904</v>
      </c>
    </row>
    <row r="9441" spans="1:10" x14ac:dyDescent="0.25">
      <c r="A9441">
        <f t="shared" si="1328"/>
        <v>0.94380000206707648</v>
      </c>
      <c r="B9441" s="2">
        <f t="shared" si="1332"/>
        <v>94.380000000011378</v>
      </c>
      <c r="C9441" s="428">
        <f t="shared" si="1329"/>
        <v>94.38</v>
      </c>
      <c r="D9441" s="425">
        <f t="shared" si="1324"/>
        <v>0.94380000206696257</v>
      </c>
      <c r="E9441" s="433">
        <f t="shared" si="1330"/>
        <v>94.38</v>
      </c>
      <c r="F9441" s="430">
        <f t="shared" si="1325"/>
        <v>0.94502723730391136</v>
      </c>
      <c r="G9441" s="439">
        <f t="shared" si="1331"/>
        <v>94.38</v>
      </c>
      <c r="H9441" s="435">
        <f t="shared" si="1326"/>
        <v>0.94502723730391136</v>
      </c>
      <c r="I9441" s="577">
        <f t="shared" si="1331"/>
        <v>94.38</v>
      </c>
      <c r="J9441" s="573">
        <f t="shared" si="1327"/>
        <v>1.283496990284666</v>
      </c>
    </row>
    <row r="9442" spans="1:10" x14ac:dyDescent="0.25">
      <c r="A9442">
        <f t="shared" si="1328"/>
        <v>0.94390000206410762</v>
      </c>
      <c r="B9442" s="2">
        <f t="shared" si="1332"/>
        <v>94.390000000011383</v>
      </c>
      <c r="C9442" s="428">
        <f t="shared" si="1329"/>
        <v>94.39</v>
      </c>
      <c r="D9442" s="425">
        <f t="shared" si="1324"/>
        <v>0.94390000206399371</v>
      </c>
      <c r="E9442" s="433">
        <f t="shared" si="1330"/>
        <v>94.39</v>
      </c>
      <c r="F9442" s="430">
        <f t="shared" si="1325"/>
        <v>0.94512673526687985</v>
      </c>
      <c r="G9442" s="439">
        <f t="shared" si="1331"/>
        <v>94.39</v>
      </c>
      <c r="H9442" s="435">
        <f t="shared" si="1326"/>
        <v>0.94512673526687985</v>
      </c>
      <c r="I9442" s="577">
        <f t="shared" si="1331"/>
        <v>94.39</v>
      </c>
      <c r="J9442" s="573">
        <f t="shared" si="1327"/>
        <v>1.2835854512721221</v>
      </c>
    </row>
    <row r="9443" spans="1:10" x14ac:dyDescent="0.25">
      <c r="A9443">
        <f t="shared" si="1328"/>
        <v>0.94400000206114332</v>
      </c>
      <c r="B9443" s="2">
        <f t="shared" si="1332"/>
        <v>94.400000000011389</v>
      </c>
      <c r="C9443" s="428">
        <f t="shared" si="1329"/>
        <v>94.4</v>
      </c>
      <c r="D9443" s="425">
        <f t="shared" si="1324"/>
        <v>0.94400000206102941</v>
      </c>
      <c r="E9443" s="433">
        <f t="shared" si="1330"/>
        <v>94.4</v>
      </c>
      <c r="F9443" s="430">
        <f t="shared" si="1325"/>
        <v>0.94522623345437318</v>
      </c>
      <c r="G9443" s="439">
        <f t="shared" si="1331"/>
        <v>94.4</v>
      </c>
      <c r="H9443" s="435">
        <f t="shared" si="1326"/>
        <v>0.94522623345437318</v>
      </c>
      <c r="I9443" s="577">
        <f t="shared" si="1331"/>
        <v>94.4</v>
      </c>
      <c r="J9443" s="573">
        <f t="shared" si="1327"/>
        <v>1.2836739130434784</v>
      </c>
    </row>
    <row r="9444" spans="1:10" x14ac:dyDescent="0.25">
      <c r="A9444">
        <f t="shared" si="1328"/>
        <v>0.94410000205818312</v>
      </c>
      <c r="B9444" s="2">
        <f t="shared" si="1332"/>
        <v>94.410000000011394</v>
      </c>
      <c r="C9444" s="428">
        <f t="shared" si="1329"/>
        <v>94.41</v>
      </c>
      <c r="D9444" s="425">
        <f t="shared" si="1324"/>
        <v>0.94410000205806921</v>
      </c>
      <c r="E9444" s="433">
        <f t="shared" si="1330"/>
        <v>94.41</v>
      </c>
      <c r="F9444" s="430">
        <f t="shared" si="1325"/>
        <v>0.94532573186628277</v>
      </c>
      <c r="G9444" s="439">
        <f t="shared" si="1331"/>
        <v>94.41</v>
      </c>
      <c r="H9444" s="435">
        <f t="shared" si="1326"/>
        <v>0.94532573186628277</v>
      </c>
      <c r="I9444" s="577">
        <f t="shared" si="1331"/>
        <v>94.41</v>
      </c>
      <c r="J9444" s="573">
        <f t="shared" si="1327"/>
        <v>1.2837623755986549</v>
      </c>
    </row>
    <row r="9445" spans="1:10" x14ac:dyDescent="0.25">
      <c r="A9445">
        <f t="shared" si="1328"/>
        <v>0.94420000205522758</v>
      </c>
      <c r="B9445" s="2">
        <f t="shared" si="1332"/>
        <v>94.420000000011399</v>
      </c>
      <c r="C9445" s="428">
        <f t="shared" si="1329"/>
        <v>94.42</v>
      </c>
      <c r="D9445" s="425">
        <f t="shared" si="1324"/>
        <v>0.94420000205511356</v>
      </c>
      <c r="E9445" s="433">
        <f t="shared" si="1330"/>
        <v>94.42</v>
      </c>
      <c r="F9445" s="430">
        <f t="shared" si="1325"/>
        <v>0.94542523050250105</v>
      </c>
      <c r="G9445" s="439">
        <f t="shared" si="1331"/>
        <v>94.42</v>
      </c>
      <c r="H9445" s="435">
        <f t="shared" si="1326"/>
        <v>0.94542523050250105</v>
      </c>
      <c r="I9445" s="577">
        <f t="shared" si="1331"/>
        <v>94.42</v>
      </c>
      <c r="J9445" s="573">
        <f t="shared" si="1327"/>
        <v>1.2838508389375722</v>
      </c>
    </row>
    <row r="9446" spans="1:10" x14ac:dyDescent="0.25">
      <c r="A9446">
        <f t="shared" si="1328"/>
        <v>0.94430000205227638</v>
      </c>
      <c r="B9446" s="2">
        <f t="shared" si="1332"/>
        <v>94.430000000011404</v>
      </c>
      <c r="C9446" s="428">
        <f t="shared" si="1329"/>
        <v>94.43</v>
      </c>
      <c r="D9446" s="425">
        <f t="shared" si="1324"/>
        <v>0.94430000205216236</v>
      </c>
      <c r="E9446" s="433">
        <f t="shared" si="1330"/>
        <v>94.43</v>
      </c>
      <c r="F9446" s="430">
        <f t="shared" si="1325"/>
        <v>0.94552472936291965</v>
      </c>
      <c r="G9446" s="439">
        <f t="shared" si="1331"/>
        <v>94.43</v>
      </c>
      <c r="H9446" s="435">
        <f t="shared" si="1326"/>
        <v>0.94552472936291965</v>
      </c>
      <c r="I9446" s="577">
        <f t="shared" si="1331"/>
        <v>94.43</v>
      </c>
      <c r="J9446" s="573">
        <f t="shared" si="1327"/>
        <v>1.2839393030601502</v>
      </c>
    </row>
    <row r="9447" spans="1:10" x14ac:dyDescent="0.25">
      <c r="A9447">
        <f t="shared" si="1328"/>
        <v>0.9444000020493295</v>
      </c>
      <c r="B9447" s="2">
        <f t="shared" si="1332"/>
        <v>94.440000000011409</v>
      </c>
      <c r="C9447" s="428">
        <f t="shared" si="1329"/>
        <v>94.44</v>
      </c>
      <c r="D9447" s="425">
        <f t="shared" si="1324"/>
        <v>0.94440000204921548</v>
      </c>
      <c r="E9447" s="433">
        <f t="shared" si="1330"/>
        <v>94.44</v>
      </c>
      <c r="F9447" s="430">
        <f t="shared" si="1325"/>
        <v>0.94562422844743022</v>
      </c>
      <c r="G9447" s="439">
        <f t="shared" si="1331"/>
        <v>94.44</v>
      </c>
      <c r="H9447" s="435">
        <f t="shared" si="1326"/>
        <v>0.94562422844743022</v>
      </c>
      <c r="I9447" s="577">
        <f t="shared" si="1331"/>
        <v>94.44</v>
      </c>
      <c r="J9447" s="573">
        <f t="shared" si="1327"/>
        <v>1.284027767966309</v>
      </c>
    </row>
    <row r="9448" spans="1:10" x14ac:dyDescent="0.25">
      <c r="A9448">
        <f t="shared" si="1328"/>
        <v>0.94450000204638684</v>
      </c>
      <c r="B9448" s="2">
        <f t="shared" si="1332"/>
        <v>94.450000000011414</v>
      </c>
      <c r="C9448" s="428">
        <f t="shared" si="1329"/>
        <v>94.45</v>
      </c>
      <c r="D9448" s="425">
        <f t="shared" si="1324"/>
        <v>0.94450000204627282</v>
      </c>
      <c r="E9448" s="433">
        <f t="shared" si="1330"/>
        <v>94.45</v>
      </c>
      <c r="F9448" s="430">
        <f t="shared" si="1325"/>
        <v>0.94572372775592528</v>
      </c>
      <c r="G9448" s="439">
        <f t="shared" si="1331"/>
        <v>94.45</v>
      </c>
      <c r="H9448" s="435">
        <f t="shared" si="1326"/>
        <v>0.94572372775592528</v>
      </c>
      <c r="I9448" s="577">
        <f t="shared" si="1331"/>
        <v>94.45</v>
      </c>
      <c r="J9448" s="573">
        <f t="shared" si="1327"/>
        <v>1.2841162336559686</v>
      </c>
    </row>
    <row r="9449" spans="1:10" x14ac:dyDescent="0.25">
      <c r="A9449">
        <f t="shared" si="1328"/>
        <v>0.94460000204344885</v>
      </c>
      <c r="B9449" s="2">
        <f t="shared" si="1332"/>
        <v>94.460000000011419</v>
      </c>
      <c r="C9449" s="428">
        <f t="shared" si="1329"/>
        <v>94.46</v>
      </c>
      <c r="D9449" s="425">
        <f t="shared" si="1324"/>
        <v>0.9446000020433345</v>
      </c>
      <c r="E9449" s="433">
        <f t="shared" si="1330"/>
        <v>94.46</v>
      </c>
      <c r="F9449" s="430">
        <f t="shared" si="1325"/>
        <v>0.94582322728829649</v>
      </c>
      <c r="G9449" s="439">
        <f t="shared" si="1331"/>
        <v>94.46</v>
      </c>
      <c r="H9449" s="435">
        <f t="shared" si="1326"/>
        <v>0.94582322728829649</v>
      </c>
      <c r="I9449" s="577">
        <f t="shared" si="1331"/>
        <v>94.46</v>
      </c>
      <c r="J9449" s="573">
        <f t="shared" si="1327"/>
        <v>1.2842047001290497</v>
      </c>
    </row>
    <row r="9450" spans="1:10" x14ac:dyDescent="0.25">
      <c r="A9450">
        <f t="shared" si="1328"/>
        <v>0.94470000204051507</v>
      </c>
      <c r="B9450" s="2">
        <f t="shared" si="1332"/>
        <v>94.470000000011424</v>
      </c>
      <c r="C9450" s="428">
        <f t="shared" si="1329"/>
        <v>94.47</v>
      </c>
      <c r="D9450" s="425">
        <f t="shared" si="1324"/>
        <v>0.94470000204040083</v>
      </c>
      <c r="E9450" s="433">
        <f t="shared" si="1330"/>
        <v>94.47</v>
      </c>
      <c r="F9450" s="430">
        <f t="shared" si="1325"/>
        <v>0.94592272704443636</v>
      </c>
      <c r="G9450" s="439">
        <f t="shared" si="1331"/>
        <v>94.47</v>
      </c>
      <c r="H9450" s="435">
        <f t="shared" si="1326"/>
        <v>0.94592272704443636</v>
      </c>
      <c r="I9450" s="577">
        <f t="shared" si="1331"/>
        <v>94.47</v>
      </c>
      <c r="J9450" s="573">
        <f t="shared" si="1327"/>
        <v>1.2842931673854721</v>
      </c>
    </row>
    <row r="9451" spans="1:10" x14ac:dyDescent="0.25">
      <c r="A9451">
        <f t="shared" si="1328"/>
        <v>0.94480000203758563</v>
      </c>
      <c r="B9451" s="2">
        <f t="shared" si="1332"/>
        <v>94.48000000001143</v>
      </c>
      <c r="C9451" s="428">
        <f t="shared" si="1329"/>
        <v>94.48</v>
      </c>
      <c r="D9451" s="425">
        <f t="shared" si="1324"/>
        <v>0.94480000203747139</v>
      </c>
      <c r="E9451" s="433">
        <f t="shared" si="1330"/>
        <v>94.48</v>
      </c>
      <c r="F9451" s="430">
        <f t="shared" si="1325"/>
        <v>0.94602222702423677</v>
      </c>
      <c r="G9451" s="439">
        <f t="shared" si="1331"/>
        <v>94.48</v>
      </c>
      <c r="H9451" s="435">
        <f t="shared" si="1326"/>
        <v>0.94602222702423677</v>
      </c>
      <c r="I9451" s="577">
        <f t="shared" si="1331"/>
        <v>94.48</v>
      </c>
      <c r="J9451" s="573">
        <f t="shared" si="1327"/>
        <v>1.2843816354251563</v>
      </c>
    </row>
    <row r="9452" spans="1:10" x14ac:dyDescent="0.25">
      <c r="A9452">
        <f t="shared" si="1328"/>
        <v>0.94490000203466051</v>
      </c>
      <c r="B9452" s="2">
        <f t="shared" si="1332"/>
        <v>94.490000000011435</v>
      </c>
      <c r="C9452" s="428">
        <f t="shared" si="1329"/>
        <v>94.49</v>
      </c>
      <c r="D9452" s="425">
        <f t="shared" si="1324"/>
        <v>0.94490000203454605</v>
      </c>
      <c r="E9452" s="433">
        <f t="shared" si="1330"/>
        <v>94.49</v>
      </c>
      <c r="F9452" s="430">
        <f t="shared" si="1325"/>
        <v>0.94612172722758991</v>
      </c>
      <c r="G9452" s="439">
        <f t="shared" si="1331"/>
        <v>94.49</v>
      </c>
      <c r="H9452" s="435">
        <f t="shared" si="1326"/>
        <v>0.94612172722758991</v>
      </c>
      <c r="I9452" s="577">
        <f t="shared" si="1331"/>
        <v>94.49</v>
      </c>
      <c r="J9452" s="573">
        <f t="shared" si="1327"/>
        <v>1.2844701042480218</v>
      </c>
    </row>
    <row r="9453" spans="1:10" x14ac:dyDescent="0.25">
      <c r="A9453">
        <f t="shared" si="1328"/>
        <v>0.94500000203173973</v>
      </c>
      <c r="B9453" s="2">
        <f t="shared" si="1332"/>
        <v>94.50000000001144</v>
      </c>
      <c r="C9453" s="428">
        <f t="shared" si="1329"/>
        <v>94.5</v>
      </c>
      <c r="D9453" s="425">
        <f t="shared" si="1324"/>
        <v>0.94500000203162549</v>
      </c>
      <c r="E9453" s="433">
        <f t="shared" si="1330"/>
        <v>94.5</v>
      </c>
      <c r="F9453" s="430">
        <f t="shared" si="1325"/>
        <v>0.94622122765438788</v>
      </c>
      <c r="G9453" s="439">
        <f t="shared" si="1331"/>
        <v>94.5</v>
      </c>
      <c r="H9453" s="435">
        <f t="shared" si="1326"/>
        <v>0.94622122765438788</v>
      </c>
      <c r="I9453" s="577">
        <f t="shared" si="1331"/>
        <v>94.5</v>
      </c>
      <c r="J9453" s="573">
        <f t="shared" si="1327"/>
        <v>1.28455857385399</v>
      </c>
    </row>
    <row r="9454" spans="1:10" x14ac:dyDescent="0.25">
      <c r="A9454">
        <f t="shared" si="1328"/>
        <v>0.94510000202882349</v>
      </c>
      <c r="B9454" s="2">
        <f t="shared" si="1332"/>
        <v>94.510000000011445</v>
      </c>
      <c r="C9454" s="428">
        <f t="shared" si="1329"/>
        <v>94.51</v>
      </c>
      <c r="D9454" s="425">
        <f t="shared" si="1324"/>
        <v>0.94510000202870914</v>
      </c>
      <c r="E9454" s="433">
        <f t="shared" si="1330"/>
        <v>94.51</v>
      </c>
      <c r="F9454" s="430">
        <f t="shared" si="1325"/>
        <v>0.94632072830452341</v>
      </c>
      <c r="G9454" s="439">
        <f t="shared" si="1331"/>
        <v>94.51</v>
      </c>
      <c r="H9454" s="435">
        <f t="shared" si="1326"/>
        <v>0.94632072830452341</v>
      </c>
      <c r="I9454" s="577">
        <f t="shared" si="1331"/>
        <v>94.51</v>
      </c>
      <c r="J9454" s="573">
        <f t="shared" si="1327"/>
        <v>1.28464704424298</v>
      </c>
    </row>
    <row r="9455" spans="1:10" x14ac:dyDescent="0.25">
      <c r="A9455">
        <f t="shared" si="1328"/>
        <v>0.94520000202591137</v>
      </c>
      <c r="B9455" s="2">
        <f t="shared" si="1332"/>
        <v>94.52000000001145</v>
      </c>
      <c r="C9455" s="428">
        <f t="shared" si="1329"/>
        <v>94.52</v>
      </c>
      <c r="D9455" s="425">
        <f t="shared" si="1324"/>
        <v>0.9452000020257969</v>
      </c>
      <c r="E9455" s="433">
        <f t="shared" si="1330"/>
        <v>94.52</v>
      </c>
      <c r="F9455" s="430">
        <f t="shared" si="1325"/>
        <v>0.94642022917788837</v>
      </c>
      <c r="G9455" s="439">
        <f t="shared" si="1331"/>
        <v>94.52</v>
      </c>
      <c r="H9455" s="435">
        <f t="shared" si="1326"/>
        <v>0.94642022917788837</v>
      </c>
      <c r="I9455" s="577">
        <f t="shared" si="1331"/>
        <v>94.52</v>
      </c>
      <c r="J9455" s="573">
        <f t="shared" si="1327"/>
        <v>1.2847355154149125</v>
      </c>
    </row>
    <row r="9456" spans="1:10" x14ac:dyDescent="0.25">
      <c r="A9456">
        <f t="shared" si="1328"/>
        <v>0.94530000202300357</v>
      </c>
      <c r="B9456" s="2">
        <f t="shared" si="1332"/>
        <v>94.530000000011455</v>
      </c>
      <c r="C9456" s="428">
        <f t="shared" si="1329"/>
        <v>94.53</v>
      </c>
      <c r="D9456" s="425">
        <f t="shared" si="1324"/>
        <v>0.94530000202288911</v>
      </c>
      <c r="E9456" s="433">
        <f t="shared" si="1330"/>
        <v>94.53</v>
      </c>
      <c r="F9456" s="430">
        <f t="shared" si="1325"/>
        <v>0.94651973027437608</v>
      </c>
      <c r="G9456" s="439">
        <f t="shared" si="1331"/>
        <v>94.53</v>
      </c>
      <c r="H9456" s="435">
        <f t="shared" si="1326"/>
        <v>0.94651973027437608</v>
      </c>
      <c r="I9456" s="577">
        <f t="shared" si="1331"/>
        <v>94.53</v>
      </c>
      <c r="J9456" s="573">
        <f t="shared" si="1327"/>
        <v>1.2848239873697076</v>
      </c>
    </row>
    <row r="9457" spans="1:10" x14ac:dyDescent="0.25">
      <c r="A9457">
        <f t="shared" si="1328"/>
        <v>0.94540000202009999</v>
      </c>
      <c r="B9457" s="2">
        <f t="shared" si="1332"/>
        <v>94.54000000001146</v>
      </c>
      <c r="C9457" s="428">
        <f t="shared" si="1329"/>
        <v>94.54</v>
      </c>
      <c r="D9457" s="425">
        <f t="shared" si="1324"/>
        <v>0.94540000201998542</v>
      </c>
      <c r="E9457" s="433">
        <f t="shared" si="1330"/>
        <v>94.54</v>
      </c>
      <c r="F9457" s="430">
        <f t="shared" si="1325"/>
        <v>0.94661923159387817</v>
      </c>
      <c r="G9457" s="439">
        <f t="shared" si="1331"/>
        <v>94.54</v>
      </c>
      <c r="H9457" s="435">
        <f t="shared" si="1326"/>
        <v>0.94661923159387817</v>
      </c>
      <c r="I9457" s="577">
        <f t="shared" si="1331"/>
        <v>94.54</v>
      </c>
      <c r="J9457" s="573">
        <f t="shared" si="1327"/>
        <v>1.2849124601072861</v>
      </c>
    </row>
    <row r="9458" spans="1:10" x14ac:dyDescent="0.25">
      <c r="A9458">
        <f t="shared" si="1328"/>
        <v>0.94550000201720086</v>
      </c>
      <c r="B9458" s="2">
        <f t="shared" si="1332"/>
        <v>94.550000000011465</v>
      </c>
      <c r="C9458" s="428">
        <f t="shared" si="1329"/>
        <v>94.55</v>
      </c>
      <c r="D9458" s="425">
        <f t="shared" si="1324"/>
        <v>0.94550000201708628</v>
      </c>
      <c r="E9458" s="433">
        <f t="shared" si="1330"/>
        <v>94.55</v>
      </c>
      <c r="F9458" s="430">
        <f t="shared" si="1325"/>
        <v>0.94671873313628729</v>
      </c>
      <c r="G9458" s="439">
        <f t="shared" si="1331"/>
        <v>94.55</v>
      </c>
      <c r="H9458" s="435">
        <f t="shared" si="1326"/>
        <v>0.94671873313628729</v>
      </c>
      <c r="I9458" s="577">
        <f t="shared" si="1331"/>
        <v>94.55</v>
      </c>
      <c r="J9458" s="573">
        <f t="shared" si="1327"/>
        <v>1.2850009336275674</v>
      </c>
    </row>
    <row r="9459" spans="1:10" x14ac:dyDescent="0.25">
      <c r="A9459">
        <f t="shared" si="1328"/>
        <v>0.94560000201430627</v>
      </c>
      <c r="B9459" s="2">
        <f t="shared" si="1332"/>
        <v>94.56000000001147</v>
      </c>
      <c r="C9459" s="428">
        <f t="shared" si="1329"/>
        <v>94.56</v>
      </c>
      <c r="D9459" s="425">
        <f t="shared" si="1324"/>
        <v>0.94560000201419137</v>
      </c>
      <c r="E9459" s="433">
        <f t="shared" si="1330"/>
        <v>94.56</v>
      </c>
      <c r="F9459" s="430">
        <f t="shared" si="1325"/>
        <v>0.94681823490149664</v>
      </c>
      <c r="G9459" s="439">
        <f t="shared" si="1331"/>
        <v>94.56</v>
      </c>
      <c r="H9459" s="435">
        <f t="shared" si="1326"/>
        <v>0.94681823490149664</v>
      </c>
      <c r="I9459" s="577">
        <f t="shared" si="1331"/>
        <v>94.56</v>
      </c>
      <c r="J9459" s="573">
        <f t="shared" si="1327"/>
        <v>1.2850894079304727</v>
      </c>
    </row>
    <row r="9460" spans="1:10" x14ac:dyDescent="0.25">
      <c r="A9460">
        <f t="shared" si="1328"/>
        <v>0.94570000201141557</v>
      </c>
      <c r="B9460" s="2">
        <f t="shared" si="1332"/>
        <v>94.570000000011476</v>
      </c>
      <c r="C9460" s="428">
        <f t="shared" si="1329"/>
        <v>94.57</v>
      </c>
      <c r="D9460" s="425">
        <f t="shared" si="1324"/>
        <v>0.94570000201130067</v>
      </c>
      <c r="E9460" s="433">
        <f t="shared" si="1330"/>
        <v>94.57</v>
      </c>
      <c r="F9460" s="430">
        <f t="shared" si="1325"/>
        <v>0.94691773688939829</v>
      </c>
      <c r="G9460" s="439">
        <f t="shared" si="1331"/>
        <v>94.57</v>
      </c>
      <c r="H9460" s="435">
        <f t="shared" si="1326"/>
        <v>0.94691773688939829</v>
      </c>
      <c r="I9460" s="577">
        <f t="shared" si="1331"/>
        <v>94.57</v>
      </c>
      <c r="J9460" s="573">
        <f t="shared" si="1327"/>
        <v>1.2851778830159215</v>
      </c>
    </row>
    <row r="9461" spans="1:10" x14ac:dyDescent="0.25">
      <c r="A9461">
        <f t="shared" si="1328"/>
        <v>0.94580000200852932</v>
      </c>
      <c r="B9461" s="2">
        <f t="shared" si="1332"/>
        <v>94.580000000011481</v>
      </c>
      <c r="C9461" s="428">
        <f t="shared" si="1329"/>
        <v>94.58</v>
      </c>
      <c r="D9461" s="425">
        <f t="shared" si="1324"/>
        <v>0.94580000200841441</v>
      </c>
      <c r="E9461" s="433">
        <f t="shared" si="1330"/>
        <v>94.58</v>
      </c>
      <c r="F9461" s="430">
        <f t="shared" si="1325"/>
        <v>0.94701723909988522</v>
      </c>
      <c r="G9461" s="439">
        <f t="shared" si="1331"/>
        <v>94.58</v>
      </c>
      <c r="H9461" s="435">
        <f t="shared" si="1326"/>
        <v>0.94701723909988522</v>
      </c>
      <c r="I9461" s="577">
        <f t="shared" si="1331"/>
        <v>94.58</v>
      </c>
      <c r="J9461" s="573">
        <f t="shared" si="1327"/>
        <v>1.2852663588838347</v>
      </c>
    </row>
    <row r="9462" spans="1:10" x14ac:dyDescent="0.25">
      <c r="A9462">
        <f t="shared" si="1328"/>
        <v>0.94590000200564717</v>
      </c>
      <c r="B9462" s="2">
        <f t="shared" si="1332"/>
        <v>94.590000000011486</v>
      </c>
      <c r="C9462" s="428">
        <f t="shared" si="1329"/>
        <v>94.59</v>
      </c>
      <c r="D9462" s="425">
        <f t="shared" si="1324"/>
        <v>0.94590000200553237</v>
      </c>
      <c r="E9462" s="433">
        <f t="shared" si="1330"/>
        <v>94.59</v>
      </c>
      <c r="F9462" s="430">
        <f t="shared" si="1325"/>
        <v>0.94711674153285008</v>
      </c>
      <c r="G9462" s="439">
        <f t="shared" si="1331"/>
        <v>94.59</v>
      </c>
      <c r="H9462" s="435">
        <f t="shared" si="1326"/>
        <v>0.94711674153285008</v>
      </c>
      <c r="I9462" s="577">
        <f t="shared" si="1331"/>
        <v>94.59</v>
      </c>
      <c r="J9462" s="573">
        <f t="shared" si="1327"/>
        <v>1.2853548355341324</v>
      </c>
    </row>
    <row r="9463" spans="1:10" x14ac:dyDescent="0.25">
      <c r="A9463">
        <f t="shared" si="1328"/>
        <v>0.94600000200276957</v>
      </c>
      <c r="B9463" s="2">
        <f t="shared" si="1332"/>
        <v>94.600000000011491</v>
      </c>
      <c r="C9463" s="428">
        <f t="shared" si="1329"/>
        <v>94.6</v>
      </c>
      <c r="D9463" s="425">
        <f t="shared" si="1324"/>
        <v>0.94600000200265455</v>
      </c>
      <c r="E9463" s="433">
        <f t="shared" si="1330"/>
        <v>94.6</v>
      </c>
      <c r="F9463" s="430">
        <f t="shared" si="1325"/>
        <v>0.9472162441881854</v>
      </c>
      <c r="G9463" s="439">
        <f t="shared" si="1331"/>
        <v>94.6</v>
      </c>
      <c r="H9463" s="435">
        <f t="shared" si="1326"/>
        <v>0.9472162441881854</v>
      </c>
      <c r="I9463" s="577">
        <f t="shared" si="1331"/>
        <v>94.6</v>
      </c>
      <c r="J9463" s="573">
        <f t="shared" si="1327"/>
        <v>1.2854433129667346</v>
      </c>
    </row>
    <row r="9464" spans="1:10" x14ac:dyDescent="0.25">
      <c r="A9464">
        <f t="shared" si="1328"/>
        <v>0.94610000199989608</v>
      </c>
      <c r="B9464" s="2">
        <f t="shared" si="1332"/>
        <v>94.610000000011496</v>
      </c>
      <c r="C9464" s="428">
        <f t="shared" si="1329"/>
        <v>94.61</v>
      </c>
      <c r="D9464" s="425">
        <f t="shared" si="1324"/>
        <v>0.94610000199978117</v>
      </c>
      <c r="E9464" s="433">
        <f t="shared" si="1330"/>
        <v>94.61</v>
      </c>
      <c r="F9464" s="430">
        <f t="shared" si="1325"/>
        <v>0.94731574706578481</v>
      </c>
      <c r="G9464" s="439">
        <f t="shared" si="1331"/>
        <v>94.61</v>
      </c>
      <c r="H9464" s="435">
        <f t="shared" si="1326"/>
        <v>0.94731574706578481</v>
      </c>
      <c r="I9464" s="577">
        <f t="shared" si="1331"/>
        <v>94.61</v>
      </c>
      <c r="J9464" s="573">
        <f t="shared" si="1327"/>
        <v>1.285531791181562</v>
      </c>
    </row>
    <row r="9465" spans="1:10" x14ac:dyDescent="0.25">
      <c r="A9465">
        <f t="shared" si="1328"/>
        <v>0.94620000199702692</v>
      </c>
      <c r="B9465" s="2">
        <f t="shared" si="1332"/>
        <v>94.620000000011501</v>
      </c>
      <c r="C9465" s="428">
        <f t="shared" si="1329"/>
        <v>94.62</v>
      </c>
      <c r="D9465" s="425">
        <f t="shared" si="1324"/>
        <v>0.94620000199691179</v>
      </c>
      <c r="E9465" s="433">
        <f t="shared" si="1330"/>
        <v>94.62</v>
      </c>
      <c r="F9465" s="430">
        <f t="shared" si="1325"/>
        <v>0.94741525016554085</v>
      </c>
      <c r="G9465" s="439">
        <f t="shared" si="1331"/>
        <v>94.62</v>
      </c>
      <c r="H9465" s="435">
        <f t="shared" si="1326"/>
        <v>0.94741525016554085</v>
      </c>
      <c r="I9465" s="577">
        <f t="shared" si="1331"/>
        <v>94.62</v>
      </c>
      <c r="J9465" s="573">
        <f t="shared" si="1327"/>
        <v>1.2856202701785351</v>
      </c>
    </row>
    <row r="9466" spans="1:10" x14ac:dyDescent="0.25">
      <c r="A9466">
        <f t="shared" si="1328"/>
        <v>0.94630000199416198</v>
      </c>
      <c r="B9466" s="2">
        <f t="shared" si="1332"/>
        <v>94.630000000011506</v>
      </c>
      <c r="C9466" s="428">
        <f t="shared" si="1329"/>
        <v>94.63</v>
      </c>
      <c r="D9466" s="425">
        <f t="shared" si="1324"/>
        <v>0.94630000199404685</v>
      </c>
      <c r="E9466" s="433">
        <f t="shared" si="1330"/>
        <v>94.63</v>
      </c>
      <c r="F9466" s="430">
        <f t="shared" si="1325"/>
        <v>0.94751475348734626</v>
      </c>
      <c r="G9466" s="439">
        <f t="shared" si="1331"/>
        <v>94.63</v>
      </c>
      <c r="H9466" s="435">
        <f t="shared" si="1326"/>
        <v>0.94751475348734626</v>
      </c>
      <c r="I9466" s="577">
        <f t="shared" si="1331"/>
        <v>94.63</v>
      </c>
      <c r="J9466" s="573">
        <f t="shared" si="1327"/>
        <v>1.2857087499575737</v>
      </c>
    </row>
    <row r="9467" spans="1:10" x14ac:dyDescent="0.25">
      <c r="A9467">
        <f t="shared" si="1328"/>
        <v>0.94640000199130125</v>
      </c>
      <c r="B9467" s="2">
        <f t="shared" si="1332"/>
        <v>94.640000000011511</v>
      </c>
      <c r="C9467" s="428">
        <f t="shared" si="1329"/>
        <v>94.64</v>
      </c>
      <c r="D9467" s="425">
        <f t="shared" si="1324"/>
        <v>0.94640000199118612</v>
      </c>
      <c r="E9467" s="433">
        <f t="shared" si="1330"/>
        <v>94.64</v>
      </c>
      <c r="F9467" s="430">
        <f t="shared" si="1325"/>
        <v>0.94761425703109448</v>
      </c>
      <c r="G9467" s="439">
        <f t="shared" si="1331"/>
        <v>94.64</v>
      </c>
      <c r="H9467" s="435">
        <f t="shared" si="1326"/>
        <v>0.94761425703109448</v>
      </c>
      <c r="I9467" s="577">
        <f t="shared" si="1331"/>
        <v>94.64</v>
      </c>
      <c r="J9467" s="573">
        <f t="shared" si="1327"/>
        <v>1.285797230518599</v>
      </c>
    </row>
    <row r="9468" spans="1:10" x14ac:dyDescent="0.25">
      <c r="A9468">
        <f t="shared" si="1328"/>
        <v>0.94650000198844475</v>
      </c>
      <c r="B9468" s="2">
        <f t="shared" si="1332"/>
        <v>94.650000000011516</v>
      </c>
      <c r="C9468" s="428">
        <f t="shared" si="1329"/>
        <v>94.65</v>
      </c>
      <c r="D9468" s="425">
        <f t="shared" si="1324"/>
        <v>0.94650000198832951</v>
      </c>
      <c r="E9468" s="433">
        <f t="shared" si="1330"/>
        <v>94.65</v>
      </c>
      <c r="F9468" s="430">
        <f t="shared" si="1325"/>
        <v>0.94771376079667824</v>
      </c>
      <c r="G9468" s="439">
        <f t="shared" si="1331"/>
        <v>94.65</v>
      </c>
      <c r="H9468" s="435">
        <f t="shared" si="1326"/>
        <v>0.94771376079667824</v>
      </c>
      <c r="I9468" s="577">
        <f t="shared" si="1331"/>
        <v>94.65</v>
      </c>
      <c r="J9468" s="573">
        <f t="shared" si="1327"/>
        <v>1.2858857118615308</v>
      </c>
    </row>
    <row r="9469" spans="1:10" x14ac:dyDescent="0.25">
      <c r="A9469">
        <f t="shared" si="1328"/>
        <v>0.94660000198559247</v>
      </c>
      <c r="B9469" s="2">
        <f t="shared" si="1332"/>
        <v>94.660000000011522</v>
      </c>
      <c r="C9469" s="428">
        <f t="shared" si="1329"/>
        <v>94.66</v>
      </c>
      <c r="D9469" s="425">
        <f t="shared" si="1324"/>
        <v>0.94660000198547722</v>
      </c>
      <c r="E9469" s="433">
        <f t="shared" si="1330"/>
        <v>94.66</v>
      </c>
      <c r="F9469" s="430">
        <f t="shared" si="1325"/>
        <v>0.94781326478399075</v>
      </c>
      <c r="G9469" s="439">
        <f t="shared" si="1331"/>
        <v>94.66</v>
      </c>
      <c r="H9469" s="435">
        <f t="shared" si="1326"/>
        <v>0.94781326478399075</v>
      </c>
      <c r="I9469" s="577">
        <f t="shared" si="1331"/>
        <v>94.66</v>
      </c>
      <c r="J9469" s="573">
        <f t="shared" si="1327"/>
        <v>1.2859741939862892</v>
      </c>
    </row>
    <row r="9470" spans="1:10" x14ac:dyDescent="0.25">
      <c r="A9470">
        <f t="shared" si="1328"/>
        <v>0.94670000198274462</v>
      </c>
      <c r="B9470" s="2">
        <f t="shared" si="1332"/>
        <v>94.670000000011527</v>
      </c>
      <c r="C9470" s="428">
        <f t="shared" si="1329"/>
        <v>94.67</v>
      </c>
      <c r="D9470" s="425">
        <f t="shared" si="1324"/>
        <v>0.94670000198262927</v>
      </c>
      <c r="E9470" s="433">
        <f t="shared" si="1330"/>
        <v>94.67</v>
      </c>
      <c r="F9470" s="430">
        <f t="shared" si="1325"/>
        <v>0.94791276899292576</v>
      </c>
      <c r="G9470" s="439">
        <f t="shared" si="1331"/>
        <v>94.67</v>
      </c>
      <c r="H9470" s="435">
        <f t="shared" si="1326"/>
        <v>0.94791276899292576</v>
      </c>
      <c r="I9470" s="577">
        <f t="shared" si="1331"/>
        <v>94.67</v>
      </c>
      <c r="J9470" s="573">
        <f t="shared" si="1327"/>
        <v>1.2860626768927954</v>
      </c>
    </row>
    <row r="9471" spans="1:10" x14ac:dyDescent="0.25">
      <c r="A9471">
        <f t="shared" si="1328"/>
        <v>0.94680000197990077</v>
      </c>
      <c r="B9471" s="2">
        <f t="shared" si="1332"/>
        <v>94.680000000011532</v>
      </c>
      <c r="C9471" s="428">
        <f t="shared" si="1329"/>
        <v>94.68</v>
      </c>
      <c r="D9471" s="425">
        <f t="shared" si="1324"/>
        <v>0.94680000197978553</v>
      </c>
      <c r="E9471" s="433">
        <f t="shared" si="1330"/>
        <v>94.68</v>
      </c>
      <c r="F9471" s="430">
        <f t="shared" si="1325"/>
        <v>0.94801227342337591</v>
      </c>
      <c r="G9471" s="439">
        <f t="shared" si="1331"/>
        <v>94.68</v>
      </c>
      <c r="H9471" s="435">
        <f t="shared" si="1326"/>
        <v>0.94801227342337591</v>
      </c>
      <c r="I9471" s="577">
        <f t="shared" si="1331"/>
        <v>94.68</v>
      </c>
      <c r="J9471" s="573">
        <f t="shared" si="1327"/>
        <v>1.2861511605809692</v>
      </c>
    </row>
    <row r="9472" spans="1:10" x14ac:dyDescent="0.25">
      <c r="A9472">
        <f t="shared" si="1328"/>
        <v>0.94690000197706126</v>
      </c>
      <c r="B9472" s="2">
        <f t="shared" si="1332"/>
        <v>94.690000000011537</v>
      </c>
      <c r="C9472" s="428">
        <f t="shared" si="1329"/>
        <v>94.69</v>
      </c>
      <c r="D9472" s="425">
        <f t="shared" si="1324"/>
        <v>0.94690000197694579</v>
      </c>
      <c r="E9472" s="433">
        <f t="shared" si="1330"/>
        <v>94.69</v>
      </c>
      <c r="F9472" s="430">
        <f t="shared" si="1325"/>
        <v>0.9481117780752345</v>
      </c>
      <c r="G9472" s="439">
        <f t="shared" si="1331"/>
        <v>94.69</v>
      </c>
      <c r="H9472" s="435">
        <f t="shared" si="1326"/>
        <v>0.9481117780752345</v>
      </c>
      <c r="I9472" s="577">
        <f t="shared" si="1331"/>
        <v>94.69</v>
      </c>
      <c r="J9472" s="573">
        <f t="shared" si="1327"/>
        <v>1.2862396450507314</v>
      </c>
    </row>
    <row r="9473" spans="1:10" x14ac:dyDescent="0.25">
      <c r="A9473">
        <f t="shared" si="1328"/>
        <v>0.94700000197422596</v>
      </c>
      <c r="B9473" s="2">
        <f t="shared" si="1332"/>
        <v>94.700000000011542</v>
      </c>
      <c r="C9473" s="428">
        <f t="shared" si="1329"/>
        <v>94.7</v>
      </c>
      <c r="D9473" s="425">
        <f t="shared" si="1324"/>
        <v>0.94700000197411038</v>
      </c>
      <c r="E9473" s="433">
        <f t="shared" si="1330"/>
        <v>94.7</v>
      </c>
      <c r="F9473" s="430">
        <f t="shared" si="1325"/>
        <v>0.94821128294839552</v>
      </c>
      <c r="G9473" s="439">
        <f t="shared" si="1331"/>
        <v>94.7</v>
      </c>
      <c r="H9473" s="435">
        <f t="shared" si="1326"/>
        <v>0.94821128294839552</v>
      </c>
      <c r="I9473" s="577">
        <f t="shared" si="1331"/>
        <v>94.7</v>
      </c>
      <c r="J9473" s="573">
        <f t="shared" si="1327"/>
        <v>1.286328130302002</v>
      </c>
    </row>
    <row r="9474" spans="1:10" x14ac:dyDescent="0.25">
      <c r="A9474">
        <f t="shared" si="1328"/>
        <v>0.94710000197139466</v>
      </c>
      <c r="B9474" s="2">
        <f t="shared" si="1332"/>
        <v>94.710000000011547</v>
      </c>
      <c r="C9474" s="428">
        <f t="shared" si="1329"/>
        <v>94.71</v>
      </c>
      <c r="D9474" s="425">
        <f t="shared" si="1324"/>
        <v>0.94710000197127908</v>
      </c>
      <c r="E9474" s="433">
        <f t="shared" si="1330"/>
        <v>94.71</v>
      </c>
      <c r="F9474" s="430">
        <f t="shared" si="1325"/>
        <v>0.9483107880427516</v>
      </c>
      <c r="G9474" s="439">
        <f t="shared" si="1331"/>
        <v>94.71</v>
      </c>
      <c r="H9474" s="435">
        <f t="shared" si="1326"/>
        <v>0.9483107880427516</v>
      </c>
      <c r="I9474" s="577">
        <f t="shared" si="1331"/>
        <v>94.71</v>
      </c>
      <c r="J9474" s="573">
        <f t="shared" si="1327"/>
        <v>1.2864166163347019</v>
      </c>
    </row>
    <row r="9475" spans="1:10" x14ac:dyDescent="0.25">
      <c r="A9475">
        <f t="shared" si="1328"/>
        <v>0.94720000196856768</v>
      </c>
      <c r="B9475" s="2">
        <f t="shared" si="1332"/>
        <v>94.720000000011552</v>
      </c>
      <c r="C9475" s="428">
        <f t="shared" si="1329"/>
        <v>94.72</v>
      </c>
      <c r="D9475" s="425">
        <f t="shared" ref="D9475:D9538" si="1333">(((1+C9475/100)^D$2)*C9475/100)/(((1+C9475/100)^D$2)-1)</f>
        <v>0.94720000196845211</v>
      </c>
      <c r="E9475" s="433">
        <f t="shared" si="1330"/>
        <v>94.72</v>
      </c>
      <c r="F9475" s="430">
        <f t="shared" ref="F9475:F9538" si="1334">(((1+E9475/100)^F$2)*E9475/100)/(((1+E9475/100)^F$2)-1)</f>
        <v>0.94841029335819671</v>
      </c>
      <c r="G9475" s="439">
        <f t="shared" si="1331"/>
        <v>94.72</v>
      </c>
      <c r="H9475" s="435">
        <f t="shared" ref="H9475:H9538" si="1335">(((1+G9475/100)^H$2)*G9475/100)/(((1+G9475/100)^H$2)-1)</f>
        <v>0.94841029335819671</v>
      </c>
      <c r="I9475" s="577">
        <f t="shared" si="1331"/>
        <v>94.72</v>
      </c>
      <c r="J9475" s="573">
        <f t="shared" ref="J9475:J9538" si="1336">(((1+I9475/100)^J$2)*I9475/100)/(((1+I9475/100)^J$2)-1)</f>
        <v>1.2865051031487513</v>
      </c>
    </row>
    <row r="9476" spans="1:10" x14ac:dyDescent="0.25">
      <c r="A9476">
        <f t="shared" si="1328"/>
        <v>0.94730000196574482</v>
      </c>
      <c r="B9476" s="2">
        <f t="shared" si="1332"/>
        <v>94.730000000011557</v>
      </c>
      <c r="C9476" s="428">
        <f t="shared" si="1329"/>
        <v>94.73</v>
      </c>
      <c r="D9476" s="425">
        <f t="shared" si="1333"/>
        <v>0.94730000196562947</v>
      </c>
      <c r="E9476" s="433">
        <f t="shared" si="1330"/>
        <v>94.73</v>
      </c>
      <c r="F9476" s="430">
        <f t="shared" si="1334"/>
        <v>0.94850979889462439</v>
      </c>
      <c r="G9476" s="439">
        <f t="shared" si="1331"/>
        <v>94.73</v>
      </c>
      <c r="H9476" s="435">
        <f t="shared" si="1335"/>
        <v>0.94850979889462439</v>
      </c>
      <c r="I9476" s="577">
        <f t="shared" si="1331"/>
        <v>94.73</v>
      </c>
      <c r="J9476" s="573">
        <f t="shared" si="1336"/>
        <v>1.2865935907440709</v>
      </c>
    </row>
    <row r="9477" spans="1:10" x14ac:dyDescent="0.25">
      <c r="A9477">
        <f t="shared" ref="A9477:A9540" si="1337">(((1+B9477/100)^A$2)*B9477/100)/(((1+B9477/100)^A$2)-1)</f>
        <v>0.94740000196292629</v>
      </c>
      <c r="B9477" s="2">
        <f t="shared" si="1332"/>
        <v>94.740000000011563</v>
      </c>
      <c r="C9477" s="428">
        <f t="shared" si="1329"/>
        <v>94.74</v>
      </c>
      <c r="D9477" s="425">
        <f t="shared" si="1333"/>
        <v>0.9474000019628106</v>
      </c>
      <c r="E9477" s="433">
        <f t="shared" si="1330"/>
        <v>94.74</v>
      </c>
      <c r="F9477" s="430">
        <f t="shared" si="1334"/>
        <v>0.94860930465192794</v>
      </c>
      <c r="G9477" s="439">
        <f t="shared" si="1331"/>
        <v>94.74</v>
      </c>
      <c r="H9477" s="435">
        <f t="shared" si="1335"/>
        <v>0.94860930465192794</v>
      </c>
      <c r="I9477" s="577">
        <f t="shared" si="1331"/>
        <v>94.74</v>
      </c>
      <c r="J9477" s="573">
        <f t="shared" si="1336"/>
        <v>1.2866820791205806</v>
      </c>
    </row>
    <row r="9478" spans="1:10" x14ac:dyDescent="0.25">
      <c r="A9478">
        <f t="shared" si="1337"/>
        <v>0.94750000196011186</v>
      </c>
      <c r="B9478" s="2">
        <f t="shared" si="1332"/>
        <v>94.750000000011568</v>
      </c>
      <c r="C9478" s="428">
        <f t="shared" ref="C9478:C9541" si="1338">ROUND(C9477+0.01,2)</f>
        <v>94.75</v>
      </c>
      <c r="D9478" s="425">
        <f t="shared" si="1333"/>
        <v>0.94750000195999617</v>
      </c>
      <c r="E9478" s="433">
        <f t="shared" ref="E9478:E9541" si="1339">ROUND(E9477+0.01,2)</f>
        <v>94.75</v>
      </c>
      <c r="F9478" s="430">
        <f t="shared" si="1334"/>
        <v>0.94870881063000134</v>
      </c>
      <c r="G9478" s="439">
        <f t="shared" ref="G9478:I9541" si="1340">ROUND(G9477+0.01,2)</f>
        <v>94.75</v>
      </c>
      <c r="H9478" s="435">
        <f t="shared" si="1335"/>
        <v>0.94870881063000134</v>
      </c>
      <c r="I9478" s="577">
        <f t="shared" si="1340"/>
        <v>94.75</v>
      </c>
      <c r="J9478" s="573">
        <f t="shared" si="1336"/>
        <v>1.2867705682782018</v>
      </c>
    </row>
    <row r="9479" spans="1:10" x14ac:dyDescent="0.25">
      <c r="A9479">
        <f t="shared" si="1337"/>
        <v>0.94760000195730154</v>
      </c>
      <c r="B9479" s="2">
        <f t="shared" si="1332"/>
        <v>94.760000000011573</v>
      </c>
      <c r="C9479" s="428">
        <f t="shared" si="1338"/>
        <v>94.76</v>
      </c>
      <c r="D9479" s="425">
        <f t="shared" si="1333"/>
        <v>0.94760000195718597</v>
      </c>
      <c r="E9479" s="433">
        <f t="shared" si="1339"/>
        <v>94.76</v>
      </c>
      <c r="F9479" s="430">
        <f t="shared" si="1334"/>
        <v>0.94880831682873812</v>
      </c>
      <c r="G9479" s="439">
        <f t="shared" si="1340"/>
        <v>94.76</v>
      </c>
      <c r="H9479" s="435">
        <f t="shared" si="1335"/>
        <v>0.94880831682873812</v>
      </c>
      <c r="I9479" s="577">
        <f t="shared" si="1340"/>
        <v>94.76</v>
      </c>
      <c r="J9479" s="573">
        <f t="shared" si="1336"/>
        <v>1.2868590582168546</v>
      </c>
    </row>
    <row r="9480" spans="1:10" x14ac:dyDescent="0.25">
      <c r="A9480">
        <f t="shared" si="1337"/>
        <v>0.94770000195449555</v>
      </c>
      <c r="B9480" s="2">
        <f t="shared" si="1332"/>
        <v>94.770000000011578</v>
      </c>
      <c r="C9480" s="428">
        <f t="shared" si="1338"/>
        <v>94.77</v>
      </c>
      <c r="D9480" s="425">
        <f t="shared" si="1333"/>
        <v>0.94770000195437976</v>
      </c>
      <c r="E9480" s="433">
        <f t="shared" si="1339"/>
        <v>94.77</v>
      </c>
      <c r="F9480" s="430">
        <f t="shared" si="1334"/>
        <v>0.94890782324803191</v>
      </c>
      <c r="G9480" s="439">
        <f t="shared" si="1340"/>
        <v>94.77</v>
      </c>
      <c r="H9480" s="435">
        <f t="shared" si="1335"/>
        <v>0.94890782324803191</v>
      </c>
      <c r="I9480" s="577">
        <f t="shared" si="1340"/>
        <v>94.77</v>
      </c>
      <c r="J9480" s="573">
        <f t="shared" si="1336"/>
        <v>1.2869475489364588</v>
      </c>
    </row>
    <row r="9481" spans="1:10" x14ac:dyDescent="0.25">
      <c r="A9481">
        <f t="shared" si="1337"/>
        <v>0.94780000195169367</v>
      </c>
      <c r="B9481" s="2">
        <f t="shared" si="1332"/>
        <v>94.780000000011583</v>
      </c>
      <c r="C9481" s="428">
        <f t="shared" si="1338"/>
        <v>94.78</v>
      </c>
      <c r="D9481" s="425">
        <f t="shared" si="1333"/>
        <v>0.94780000195157765</v>
      </c>
      <c r="E9481" s="433">
        <f t="shared" si="1339"/>
        <v>94.78</v>
      </c>
      <c r="F9481" s="430">
        <f t="shared" si="1334"/>
        <v>0.9490073298877767</v>
      </c>
      <c r="G9481" s="439">
        <f t="shared" si="1340"/>
        <v>94.78</v>
      </c>
      <c r="H9481" s="435">
        <f t="shared" si="1335"/>
        <v>0.9490073298877767</v>
      </c>
      <c r="I9481" s="577">
        <f t="shared" si="1340"/>
        <v>94.78</v>
      </c>
      <c r="J9481" s="573">
        <f t="shared" si="1336"/>
        <v>1.2870360404369361</v>
      </c>
    </row>
    <row r="9482" spans="1:10" x14ac:dyDescent="0.25">
      <c r="A9482">
        <f t="shared" si="1337"/>
        <v>0.94790000194889579</v>
      </c>
      <c r="B9482" s="2">
        <f t="shared" si="1332"/>
        <v>94.790000000011588</v>
      </c>
      <c r="C9482" s="428">
        <f t="shared" si="1338"/>
        <v>94.79</v>
      </c>
      <c r="D9482" s="425">
        <f t="shared" si="1333"/>
        <v>0.94790000194877999</v>
      </c>
      <c r="E9482" s="433">
        <f t="shared" si="1339"/>
        <v>94.79</v>
      </c>
      <c r="F9482" s="430">
        <f t="shared" si="1334"/>
        <v>0.94910683674786644</v>
      </c>
      <c r="G9482" s="439">
        <f t="shared" si="1340"/>
        <v>94.79</v>
      </c>
      <c r="H9482" s="435">
        <f t="shared" si="1335"/>
        <v>0.94910683674786644</v>
      </c>
      <c r="I9482" s="577">
        <f t="shared" si="1340"/>
        <v>94.79</v>
      </c>
      <c r="J9482" s="573">
        <f t="shared" si="1336"/>
        <v>1.2871245327182064</v>
      </c>
    </row>
    <row r="9483" spans="1:10" x14ac:dyDescent="0.25">
      <c r="A9483">
        <f t="shared" si="1337"/>
        <v>0.94800000194610212</v>
      </c>
      <c r="B9483" s="2">
        <f t="shared" si="1332"/>
        <v>94.800000000011593</v>
      </c>
      <c r="C9483" s="428">
        <f t="shared" si="1338"/>
        <v>94.8</v>
      </c>
      <c r="D9483" s="425">
        <f t="shared" si="1333"/>
        <v>0.94800000194598621</v>
      </c>
      <c r="E9483" s="433">
        <f t="shared" si="1339"/>
        <v>94.8</v>
      </c>
      <c r="F9483" s="430">
        <f t="shared" si="1334"/>
        <v>0.94920634382819469</v>
      </c>
      <c r="G9483" s="439">
        <f t="shared" si="1340"/>
        <v>94.8</v>
      </c>
      <c r="H9483" s="435">
        <f t="shared" si="1335"/>
        <v>0.94920634382819469</v>
      </c>
      <c r="I9483" s="577">
        <f t="shared" si="1340"/>
        <v>94.8</v>
      </c>
      <c r="J9483" s="573">
        <f t="shared" si="1336"/>
        <v>1.2872130257801899</v>
      </c>
    </row>
    <row r="9484" spans="1:10" x14ac:dyDescent="0.25">
      <c r="A9484">
        <f t="shared" si="1337"/>
        <v>0.94810000194331268</v>
      </c>
      <c r="B9484" s="2">
        <f t="shared" si="1332"/>
        <v>94.810000000011598</v>
      </c>
      <c r="C9484" s="428">
        <f t="shared" si="1338"/>
        <v>94.81</v>
      </c>
      <c r="D9484" s="425">
        <f t="shared" si="1333"/>
        <v>0.94810000194319666</v>
      </c>
      <c r="E9484" s="433">
        <f t="shared" si="1339"/>
        <v>94.81</v>
      </c>
      <c r="F9484" s="430">
        <f t="shared" si="1334"/>
        <v>0.94930585112865562</v>
      </c>
      <c r="G9484" s="439">
        <f t="shared" si="1340"/>
        <v>94.81</v>
      </c>
      <c r="H9484" s="435">
        <f t="shared" si="1335"/>
        <v>0.94930585112865562</v>
      </c>
      <c r="I9484" s="577">
        <f t="shared" si="1340"/>
        <v>94.81</v>
      </c>
      <c r="J9484" s="573">
        <f t="shared" si="1336"/>
        <v>1.2873015196228079</v>
      </c>
    </row>
    <row r="9485" spans="1:10" x14ac:dyDescent="0.25">
      <c r="A9485">
        <f t="shared" si="1337"/>
        <v>0.94820000194052723</v>
      </c>
      <c r="B9485" s="2">
        <f t="shared" si="1332"/>
        <v>94.820000000011603</v>
      </c>
      <c r="C9485" s="428">
        <f t="shared" si="1338"/>
        <v>94.82</v>
      </c>
      <c r="D9485" s="425">
        <f t="shared" si="1333"/>
        <v>0.94820000194041121</v>
      </c>
      <c r="E9485" s="433">
        <f t="shared" si="1339"/>
        <v>94.82</v>
      </c>
      <c r="F9485" s="430">
        <f t="shared" si="1334"/>
        <v>0.94940535864914322</v>
      </c>
      <c r="G9485" s="439">
        <f t="shared" si="1340"/>
        <v>94.82</v>
      </c>
      <c r="H9485" s="435">
        <f t="shared" si="1335"/>
        <v>0.94940535864914322</v>
      </c>
      <c r="I9485" s="577">
        <f t="shared" si="1340"/>
        <v>94.82</v>
      </c>
      <c r="J9485" s="573">
        <f t="shared" si="1336"/>
        <v>1.2873900142459807</v>
      </c>
    </row>
    <row r="9486" spans="1:10" x14ac:dyDescent="0.25">
      <c r="A9486">
        <f t="shared" si="1337"/>
        <v>0.948300001937746</v>
      </c>
      <c r="B9486" s="2">
        <f t="shared" si="1332"/>
        <v>94.830000000011609</v>
      </c>
      <c r="C9486" s="428">
        <f t="shared" si="1338"/>
        <v>94.83</v>
      </c>
      <c r="D9486" s="425">
        <f t="shared" si="1333"/>
        <v>0.94830000193762987</v>
      </c>
      <c r="E9486" s="433">
        <f t="shared" si="1339"/>
        <v>94.83</v>
      </c>
      <c r="F9486" s="430">
        <f t="shared" si="1334"/>
        <v>0.94950486638955178</v>
      </c>
      <c r="G9486" s="439">
        <f t="shared" si="1340"/>
        <v>94.83</v>
      </c>
      <c r="H9486" s="435">
        <f t="shared" si="1335"/>
        <v>0.94950486638955178</v>
      </c>
      <c r="I9486" s="577">
        <f t="shared" si="1340"/>
        <v>94.83</v>
      </c>
      <c r="J9486" s="573">
        <f t="shared" si="1336"/>
        <v>1.2874785096496286</v>
      </c>
    </row>
    <row r="9487" spans="1:10" x14ac:dyDescent="0.25">
      <c r="A9487">
        <f t="shared" si="1337"/>
        <v>0.94840000193496898</v>
      </c>
      <c r="B9487" s="2">
        <f t="shared" si="1332"/>
        <v>94.840000000011614</v>
      </c>
      <c r="C9487" s="428">
        <f t="shared" si="1338"/>
        <v>94.84</v>
      </c>
      <c r="D9487" s="425">
        <f t="shared" si="1333"/>
        <v>0.94840000193485285</v>
      </c>
      <c r="E9487" s="433">
        <f t="shared" si="1339"/>
        <v>94.84</v>
      </c>
      <c r="F9487" s="430">
        <f t="shared" si="1334"/>
        <v>0.94960437434977518</v>
      </c>
      <c r="G9487" s="439">
        <f t="shared" si="1340"/>
        <v>94.84</v>
      </c>
      <c r="H9487" s="435">
        <f t="shared" si="1335"/>
        <v>0.94960437434977518</v>
      </c>
      <c r="I9487" s="577">
        <f t="shared" si="1340"/>
        <v>94.84</v>
      </c>
      <c r="J9487" s="573">
        <f t="shared" si="1336"/>
        <v>1.2875670058336723</v>
      </c>
    </row>
    <row r="9488" spans="1:10" x14ac:dyDescent="0.25">
      <c r="A9488">
        <f t="shared" si="1337"/>
        <v>0.94850000193219586</v>
      </c>
      <c r="B9488" s="2">
        <f t="shared" si="1332"/>
        <v>94.850000000011619</v>
      </c>
      <c r="C9488" s="428">
        <f t="shared" si="1338"/>
        <v>94.85</v>
      </c>
      <c r="D9488" s="425">
        <f t="shared" si="1333"/>
        <v>0.94850000193207962</v>
      </c>
      <c r="E9488" s="433">
        <f t="shared" si="1339"/>
        <v>94.85</v>
      </c>
      <c r="F9488" s="430">
        <f t="shared" si="1334"/>
        <v>0.94970388252970739</v>
      </c>
      <c r="G9488" s="439">
        <f t="shared" si="1340"/>
        <v>94.85</v>
      </c>
      <c r="H9488" s="435">
        <f t="shared" si="1335"/>
        <v>0.94970388252970739</v>
      </c>
      <c r="I9488" s="577">
        <f t="shared" si="1340"/>
        <v>94.85</v>
      </c>
      <c r="J9488" s="573">
        <f t="shared" si="1336"/>
        <v>1.2876555027980328</v>
      </c>
    </row>
    <row r="9489" spans="1:10" x14ac:dyDescent="0.25">
      <c r="A9489">
        <f t="shared" si="1337"/>
        <v>0.94860000192942695</v>
      </c>
      <c r="B9489" s="2">
        <f t="shared" si="1332"/>
        <v>94.860000000011624</v>
      </c>
      <c r="C9489" s="428">
        <f t="shared" si="1338"/>
        <v>94.86</v>
      </c>
      <c r="D9489" s="425">
        <f t="shared" si="1333"/>
        <v>0.94860000192931071</v>
      </c>
      <c r="E9489" s="433">
        <f t="shared" si="1339"/>
        <v>94.86</v>
      </c>
      <c r="F9489" s="430">
        <f t="shared" si="1334"/>
        <v>0.94980339092924326</v>
      </c>
      <c r="G9489" s="439">
        <f t="shared" si="1340"/>
        <v>94.86</v>
      </c>
      <c r="H9489" s="435">
        <f t="shared" si="1335"/>
        <v>0.94980339092924326</v>
      </c>
      <c r="I9489" s="577">
        <f t="shared" si="1340"/>
        <v>94.86</v>
      </c>
      <c r="J9489" s="573">
        <f t="shared" si="1336"/>
        <v>1.2877440005426306</v>
      </c>
    </row>
    <row r="9490" spans="1:10" x14ac:dyDescent="0.25">
      <c r="A9490">
        <f t="shared" si="1337"/>
        <v>0.94870000192666215</v>
      </c>
      <c r="B9490" s="2">
        <f t="shared" si="1332"/>
        <v>94.870000000011629</v>
      </c>
      <c r="C9490" s="428">
        <f t="shared" si="1338"/>
        <v>94.87</v>
      </c>
      <c r="D9490" s="425">
        <f t="shared" si="1333"/>
        <v>0.94870000192654602</v>
      </c>
      <c r="E9490" s="433">
        <f t="shared" si="1339"/>
        <v>94.87</v>
      </c>
      <c r="F9490" s="430">
        <f t="shared" si="1334"/>
        <v>0.94990289954827678</v>
      </c>
      <c r="G9490" s="439">
        <f t="shared" si="1340"/>
        <v>94.87</v>
      </c>
      <c r="H9490" s="435">
        <f t="shared" si="1335"/>
        <v>0.94990289954827678</v>
      </c>
      <c r="I9490" s="577">
        <f t="shared" si="1340"/>
        <v>94.87</v>
      </c>
      <c r="J9490" s="573">
        <f t="shared" si="1336"/>
        <v>1.2878324990673857</v>
      </c>
    </row>
    <row r="9491" spans="1:10" x14ac:dyDescent="0.25">
      <c r="A9491">
        <f t="shared" si="1337"/>
        <v>0.94880000192390135</v>
      </c>
      <c r="B9491" s="2">
        <f t="shared" si="1332"/>
        <v>94.880000000011634</v>
      </c>
      <c r="C9491" s="428">
        <f t="shared" si="1338"/>
        <v>94.88</v>
      </c>
      <c r="D9491" s="425">
        <f t="shared" si="1333"/>
        <v>0.94880000192378511</v>
      </c>
      <c r="E9491" s="433">
        <f t="shared" si="1339"/>
        <v>94.88</v>
      </c>
      <c r="F9491" s="430">
        <f t="shared" si="1334"/>
        <v>0.95000240838670214</v>
      </c>
      <c r="G9491" s="439">
        <f t="shared" si="1340"/>
        <v>94.88</v>
      </c>
      <c r="H9491" s="435">
        <f t="shared" si="1335"/>
        <v>0.95000240838670214</v>
      </c>
      <c r="I9491" s="577">
        <f t="shared" si="1340"/>
        <v>94.88</v>
      </c>
      <c r="J9491" s="573">
        <f t="shared" si="1336"/>
        <v>1.2879209983722193</v>
      </c>
    </row>
    <row r="9492" spans="1:10" x14ac:dyDescent="0.25">
      <c r="A9492">
        <f t="shared" si="1337"/>
        <v>0.94890000192114488</v>
      </c>
      <c r="B9492" s="2">
        <f t="shared" si="1332"/>
        <v>94.890000000011639</v>
      </c>
      <c r="C9492" s="428">
        <f t="shared" si="1338"/>
        <v>94.89</v>
      </c>
      <c r="D9492" s="425">
        <f t="shared" si="1333"/>
        <v>0.94890000192102841</v>
      </c>
      <c r="E9492" s="433">
        <f t="shared" si="1339"/>
        <v>94.89</v>
      </c>
      <c r="F9492" s="430">
        <f t="shared" si="1334"/>
        <v>0.95010191744441386</v>
      </c>
      <c r="G9492" s="439">
        <f t="shared" si="1340"/>
        <v>94.89</v>
      </c>
      <c r="H9492" s="435">
        <f t="shared" si="1335"/>
        <v>0.95010191744441386</v>
      </c>
      <c r="I9492" s="577">
        <f t="shared" si="1340"/>
        <v>94.89</v>
      </c>
      <c r="J9492" s="573">
        <f t="shared" si="1336"/>
        <v>1.2880094984570518</v>
      </c>
    </row>
    <row r="9493" spans="1:10" x14ac:dyDescent="0.25">
      <c r="A9493">
        <f t="shared" si="1337"/>
        <v>0.94900000191839218</v>
      </c>
      <c r="B9493" s="2">
        <f t="shared" si="1332"/>
        <v>94.900000000011644</v>
      </c>
      <c r="C9493" s="428">
        <f t="shared" si="1338"/>
        <v>94.9</v>
      </c>
      <c r="D9493" s="425">
        <f t="shared" si="1333"/>
        <v>0.94900000191827583</v>
      </c>
      <c r="E9493" s="433">
        <f t="shared" si="1339"/>
        <v>94.9</v>
      </c>
      <c r="F9493" s="430">
        <f t="shared" si="1334"/>
        <v>0.9502014267213067</v>
      </c>
      <c r="G9493" s="439">
        <f t="shared" si="1340"/>
        <v>94.9</v>
      </c>
      <c r="H9493" s="435">
        <f t="shared" si="1335"/>
        <v>0.9502014267213067</v>
      </c>
      <c r="I9493" s="577">
        <f t="shared" si="1340"/>
        <v>94.9</v>
      </c>
      <c r="J9493" s="573">
        <f t="shared" si="1336"/>
        <v>1.288097999321804</v>
      </c>
    </row>
    <row r="9494" spans="1:10" x14ac:dyDescent="0.25">
      <c r="A9494">
        <f t="shared" si="1337"/>
        <v>0.9491000019156437</v>
      </c>
      <c r="B9494" s="2">
        <f t="shared" si="1332"/>
        <v>94.910000000011649</v>
      </c>
      <c r="C9494" s="428">
        <f t="shared" si="1338"/>
        <v>94.91</v>
      </c>
      <c r="D9494" s="425">
        <f t="shared" si="1333"/>
        <v>0.94910000191552724</v>
      </c>
      <c r="E9494" s="433">
        <f t="shared" si="1339"/>
        <v>94.91</v>
      </c>
      <c r="F9494" s="430">
        <f t="shared" si="1334"/>
        <v>0.95030093621727441</v>
      </c>
      <c r="G9494" s="439">
        <f t="shared" si="1340"/>
        <v>94.91</v>
      </c>
      <c r="H9494" s="435">
        <f t="shared" si="1335"/>
        <v>0.95030093621727441</v>
      </c>
      <c r="I9494" s="577">
        <f t="shared" si="1340"/>
        <v>94.91</v>
      </c>
      <c r="J9494" s="573">
        <f t="shared" si="1336"/>
        <v>1.2881865009663964</v>
      </c>
    </row>
    <row r="9495" spans="1:10" x14ac:dyDescent="0.25">
      <c r="A9495">
        <f t="shared" si="1337"/>
        <v>0.94920000191289933</v>
      </c>
      <c r="B9495" s="2">
        <f t="shared" si="1332"/>
        <v>94.920000000011655</v>
      </c>
      <c r="C9495" s="428">
        <f t="shared" si="1338"/>
        <v>94.92</v>
      </c>
      <c r="D9495" s="425">
        <f t="shared" si="1333"/>
        <v>0.94920000191278286</v>
      </c>
      <c r="E9495" s="433">
        <f t="shared" si="1339"/>
        <v>94.92</v>
      </c>
      <c r="F9495" s="430">
        <f t="shared" si="1334"/>
        <v>0.95040044593221229</v>
      </c>
      <c r="G9495" s="439">
        <f t="shared" si="1340"/>
        <v>94.92</v>
      </c>
      <c r="H9495" s="435">
        <f t="shared" si="1335"/>
        <v>0.95040044593221229</v>
      </c>
      <c r="I9495" s="577">
        <f t="shared" si="1340"/>
        <v>94.92</v>
      </c>
      <c r="J9495" s="573">
        <f t="shared" si="1336"/>
        <v>1.28827500339075</v>
      </c>
    </row>
    <row r="9496" spans="1:10" x14ac:dyDescent="0.25">
      <c r="A9496">
        <f t="shared" si="1337"/>
        <v>0.94930000191015895</v>
      </c>
      <c r="B9496" s="2">
        <f t="shared" si="1332"/>
        <v>94.93000000001166</v>
      </c>
      <c r="C9496" s="428">
        <f t="shared" si="1338"/>
        <v>94.93</v>
      </c>
      <c r="D9496" s="425">
        <f t="shared" si="1333"/>
        <v>0.94930000191004238</v>
      </c>
      <c r="E9496" s="433">
        <f t="shared" si="1339"/>
        <v>94.93</v>
      </c>
      <c r="F9496" s="430">
        <f t="shared" si="1334"/>
        <v>0.95049995586601477</v>
      </c>
      <c r="G9496" s="439">
        <f t="shared" si="1340"/>
        <v>94.93</v>
      </c>
      <c r="H9496" s="435">
        <f t="shared" si="1335"/>
        <v>0.95049995586601477</v>
      </c>
      <c r="I9496" s="577">
        <f t="shared" si="1340"/>
        <v>94.93</v>
      </c>
      <c r="J9496" s="573">
        <f t="shared" si="1336"/>
        <v>1.2883635065947852</v>
      </c>
    </row>
    <row r="9497" spans="1:10" x14ac:dyDescent="0.25">
      <c r="A9497">
        <f t="shared" si="1337"/>
        <v>0.94940000190742269</v>
      </c>
      <c r="B9497" s="2">
        <f t="shared" si="1332"/>
        <v>94.940000000011665</v>
      </c>
      <c r="C9497" s="428">
        <f t="shared" si="1338"/>
        <v>94.94</v>
      </c>
      <c r="D9497" s="425">
        <f t="shared" si="1333"/>
        <v>0.949400001907306</v>
      </c>
      <c r="E9497" s="433">
        <f t="shared" si="1339"/>
        <v>94.94</v>
      </c>
      <c r="F9497" s="430">
        <f t="shared" si="1334"/>
        <v>0.95059946601857626</v>
      </c>
      <c r="G9497" s="439">
        <f t="shared" si="1340"/>
        <v>94.94</v>
      </c>
      <c r="H9497" s="435">
        <f t="shared" si="1335"/>
        <v>0.95059946601857626</v>
      </c>
      <c r="I9497" s="577">
        <f t="shared" si="1340"/>
        <v>94.94</v>
      </c>
      <c r="J9497" s="573">
        <f t="shared" si="1336"/>
        <v>1.2884520105784227</v>
      </c>
    </row>
    <row r="9498" spans="1:10" x14ac:dyDescent="0.25">
      <c r="A9498">
        <f t="shared" si="1337"/>
        <v>0.94950000190469031</v>
      </c>
      <c r="B9498" s="2">
        <f t="shared" si="1332"/>
        <v>94.95000000001167</v>
      </c>
      <c r="C9498" s="428">
        <f t="shared" si="1338"/>
        <v>94.95</v>
      </c>
      <c r="D9498" s="425">
        <f t="shared" si="1333"/>
        <v>0.94950000190457373</v>
      </c>
      <c r="E9498" s="433">
        <f t="shared" si="1339"/>
        <v>94.95</v>
      </c>
      <c r="F9498" s="430">
        <f t="shared" si="1334"/>
        <v>0.95069897638979173</v>
      </c>
      <c r="G9498" s="439">
        <f t="shared" si="1340"/>
        <v>94.95</v>
      </c>
      <c r="H9498" s="435">
        <f t="shared" si="1335"/>
        <v>0.95069897638979173</v>
      </c>
      <c r="I9498" s="577">
        <f t="shared" si="1340"/>
        <v>94.95</v>
      </c>
      <c r="J9498" s="573">
        <f t="shared" si="1336"/>
        <v>1.2885405153415832</v>
      </c>
    </row>
    <row r="9499" spans="1:10" x14ac:dyDescent="0.25">
      <c r="A9499">
        <f t="shared" si="1337"/>
        <v>0.94960000190196225</v>
      </c>
      <c r="B9499" s="2">
        <f t="shared" si="1332"/>
        <v>94.960000000011675</v>
      </c>
      <c r="C9499" s="428">
        <f t="shared" si="1338"/>
        <v>94.96</v>
      </c>
      <c r="D9499" s="425">
        <f t="shared" si="1333"/>
        <v>0.94960000190184524</v>
      </c>
      <c r="E9499" s="433">
        <f t="shared" si="1339"/>
        <v>94.96</v>
      </c>
      <c r="F9499" s="430">
        <f t="shared" si="1334"/>
        <v>0.95079848697955571</v>
      </c>
      <c r="G9499" s="439">
        <f t="shared" si="1340"/>
        <v>94.96</v>
      </c>
      <c r="H9499" s="435">
        <f t="shared" si="1335"/>
        <v>0.95079848697955571</v>
      </c>
      <c r="I9499" s="577">
        <f t="shared" si="1340"/>
        <v>94.96</v>
      </c>
      <c r="J9499" s="573">
        <f t="shared" si="1336"/>
        <v>1.2886290208841877</v>
      </c>
    </row>
    <row r="9500" spans="1:10" x14ac:dyDescent="0.25">
      <c r="A9500">
        <f t="shared" si="1337"/>
        <v>0.94970000189923809</v>
      </c>
      <c r="B9500" s="2">
        <f t="shared" si="1332"/>
        <v>94.97000000001168</v>
      </c>
      <c r="C9500" s="428">
        <f t="shared" si="1338"/>
        <v>94.97</v>
      </c>
      <c r="D9500" s="425">
        <f t="shared" si="1333"/>
        <v>0.94970000189912118</v>
      </c>
      <c r="E9500" s="433">
        <f t="shared" si="1339"/>
        <v>94.97</v>
      </c>
      <c r="F9500" s="430">
        <f t="shared" si="1334"/>
        <v>0.9508979977877634</v>
      </c>
      <c r="G9500" s="439">
        <f t="shared" si="1340"/>
        <v>94.97</v>
      </c>
      <c r="H9500" s="435">
        <f t="shared" si="1335"/>
        <v>0.9508979977877634</v>
      </c>
      <c r="I9500" s="577">
        <f t="shared" si="1340"/>
        <v>94.97</v>
      </c>
      <c r="J9500" s="573">
        <f t="shared" si="1336"/>
        <v>1.2887175272061566</v>
      </c>
    </row>
    <row r="9501" spans="1:10" x14ac:dyDescent="0.25">
      <c r="A9501">
        <f t="shared" si="1337"/>
        <v>0.94980000189651792</v>
      </c>
      <c r="B9501" s="2">
        <f t="shared" si="1332"/>
        <v>94.980000000011685</v>
      </c>
      <c r="C9501" s="428">
        <f t="shared" si="1338"/>
        <v>94.98</v>
      </c>
      <c r="D9501" s="425">
        <f t="shared" si="1333"/>
        <v>0.94980000189640101</v>
      </c>
      <c r="E9501" s="433">
        <f t="shared" si="1339"/>
        <v>94.98</v>
      </c>
      <c r="F9501" s="430">
        <f t="shared" si="1334"/>
        <v>0.95099750881430956</v>
      </c>
      <c r="G9501" s="439">
        <f t="shared" si="1340"/>
        <v>94.98</v>
      </c>
      <c r="H9501" s="435">
        <f t="shared" si="1335"/>
        <v>0.95099750881430956</v>
      </c>
      <c r="I9501" s="577">
        <f t="shared" si="1340"/>
        <v>94.98</v>
      </c>
      <c r="J9501" s="573">
        <f t="shared" si="1336"/>
        <v>1.2888060343074108</v>
      </c>
    </row>
    <row r="9502" spans="1:10" x14ac:dyDescent="0.25">
      <c r="A9502">
        <f t="shared" si="1337"/>
        <v>0.94990000189380175</v>
      </c>
      <c r="B9502" s="2">
        <f t="shared" si="1332"/>
        <v>94.99000000001169</v>
      </c>
      <c r="C9502" s="428">
        <f t="shared" si="1338"/>
        <v>94.99</v>
      </c>
      <c r="D9502" s="425">
        <f t="shared" si="1333"/>
        <v>0.94990000189368484</v>
      </c>
      <c r="E9502" s="433">
        <f t="shared" si="1339"/>
        <v>94.99</v>
      </c>
      <c r="F9502" s="430">
        <f t="shared" si="1334"/>
        <v>0.95109702005908892</v>
      </c>
      <c r="G9502" s="439">
        <f t="shared" si="1340"/>
        <v>94.99</v>
      </c>
      <c r="H9502" s="435">
        <f t="shared" si="1335"/>
        <v>0.95109702005908892</v>
      </c>
      <c r="I9502" s="577">
        <f t="shared" si="1340"/>
        <v>94.99</v>
      </c>
      <c r="J9502" s="573">
        <f t="shared" si="1336"/>
        <v>1.2888945421878708</v>
      </c>
    </row>
    <row r="9503" spans="1:10" x14ac:dyDescent="0.25">
      <c r="A9503">
        <f t="shared" si="1337"/>
        <v>0.95000000189108968</v>
      </c>
      <c r="B9503" s="2">
        <f t="shared" si="1332"/>
        <v>95.000000000011696</v>
      </c>
      <c r="C9503" s="428">
        <f t="shared" si="1338"/>
        <v>95</v>
      </c>
      <c r="D9503" s="425">
        <f t="shared" si="1333"/>
        <v>0.95000000189097278</v>
      </c>
      <c r="E9503" s="433">
        <f t="shared" si="1339"/>
        <v>95</v>
      </c>
      <c r="F9503" s="430">
        <f t="shared" si="1334"/>
        <v>0.95119653152199668</v>
      </c>
      <c r="G9503" s="439">
        <f t="shared" si="1340"/>
        <v>95</v>
      </c>
      <c r="H9503" s="435">
        <f t="shared" si="1335"/>
        <v>0.95119653152199668</v>
      </c>
      <c r="I9503" s="577">
        <f t="shared" si="1340"/>
        <v>95</v>
      </c>
      <c r="J9503" s="573">
        <f t="shared" si="1336"/>
        <v>1.2889830508474576</v>
      </c>
    </row>
    <row r="9504" spans="1:10" x14ac:dyDescent="0.25">
      <c r="A9504">
        <f t="shared" si="1337"/>
        <v>0.95010000188838173</v>
      </c>
      <c r="B9504" s="2">
        <f t="shared" ref="B9504:B9567" si="1341">B9503+0.01</f>
        <v>95.010000000011701</v>
      </c>
      <c r="C9504" s="428">
        <f t="shared" si="1338"/>
        <v>95.01</v>
      </c>
      <c r="D9504" s="425">
        <f t="shared" si="1333"/>
        <v>0.95010000188826471</v>
      </c>
      <c r="E9504" s="433">
        <f t="shared" si="1339"/>
        <v>95.01</v>
      </c>
      <c r="F9504" s="430">
        <f t="shared" si="1334"/>
        <v>0.95129604320292793</v>
      </c>
      <c r="G9504" s="439">
        <f t="shared" si="1340"/>
        <v>95.01</v>
      </c>
      <c r="H9504" s="435">
        <f t="shared" si="1335"/>
        <v>0.95129604320292793</v>
      </c>
      <c r="I9504" s="577">
        <f t="shared" si="1340"/>
        <v>95.01</v>
      </c>
      <c r="J9504" s="573">
        <f t="shared" si="1336"/>
        <v>1.2890715602860923</v>
      </c>
    </row>
    <row r="9505" spans="1:10" x14ac:dyDescent="0.25">
      <c r="A9505">
        <f t="shared" si="1337"/>
        <v>0.95020000188567755</v>
      </c>
      <c r="B9505" s="2">
        <f t="shared" si="1341"/>
        <v>95.020000000011706</v>
      </c>
      <c r="C9505" s="428">
        <f t="shared" si="1338"/>
        <v>95.02</v>
      </c>
      <c r="D9505" s="425">
        <f t="shared" si="1333"/>
        <v>0.95020000188556042</v>
      </c>
      <c r="E9505" s="433">
        <f t="shared" si="1339"/>
        <v>95.02</v>
      </c>
      <c r="F9505" s="430">
        <f t="shared" si="1334"/>
        <v>0.95139555510177742</v>
      </c>
      <c r="G9505" s="439">
        <f t="shared" si="1340"/>
        <v>95.02</v>
      </c>
      <c r="H9505" s="435">
        <f t="shared" si="1335"/>
        <v>0.95139555510177742</v>
      </c>
      <c r="I9505" s="577">
        <f t="shared" si="1340"/>
        <v>95.02</v>
      </c>
      <c r="J9505" s="573">
        <f t="shared" si="1336"/>
        <v>1.2891600705036945</v>
      </c>
    </row>
    <row r="9506" spans="1:10" x14ac:dyDescent="0.25">
      <c r="A9506">
        <f t="shared" si="1337"/>
        <v>0.95030000188297747</v>
      </c>
      <c r="B9506" s="2">
        <f t="shared" si="1341"/>
        <v>95.030000000011711</v>
      </c>
      <c r="C9506" s="428">
        <f t="shared" si="1338"/>
        <v>95.03</v>
      </c>
      <c r="D9506" s="425">
        <f t="shared" si="1333"/>
        <v>0.95030000188286023</v>
      </c>
      <c r="E9506" s="433">
        <f t="shared" si="1339"/>
        <v>95.03</v>
      </c>
      <c r="F9506" s="430">
        <f t="shared" si="1334"/>
        <v>0.95149506721844079</v>
      </c>
      <c r="G9506" s="439">
        <f t="shared" si="1340"/>
        <v>95.03</v>
      </c>
      <c r="H9506" s="435">
        <f t="shared" si="1335"/>
        <v>0.95149506721844079</v>
      </c>
      <c r="I9506" s="577">
        <f t="shared" si="1340"/>
        <v>95.03</v>
      </c>
      <c r="J9506" s="573">
        <f t="shared" si="1336"/>
        <v>1.2892485815001864</v>
      </c>
    </row>
    <row r="9507" spans="1:10" x14ac:dyDescent="0.25">
      <c r="A9507">
        <f t="shared" si="1337"/>
        <v>0.9504000018802814</v>
      </c>
      <c r="B9507" s="2">
        <f t="shared" si="1341"/>
        <v>95.040000000011716</v>
      </c>
      <c r="C9507" s="428">
        <f t="shared" si="1338"/>
        <v>95.04</v>
      </c>
      <c r="D9507" s="425">
        <f t="shared" si="1333"/>
        <v>0.95040000188016438</v>
      </c>
      <c r="E9507" s="433">
        <f t="shared" si="1339"/>
        <v>95.04</v>
      </c>
      <c r="F9507" s="430">
        <f t="shared" si="1334"/>
        <v>0.95159457955281301</v>
      </c>
      <c r="G9507" s="439">
        <f t="shared" si="1340"/>
        <v>95.04</v>
      </c>
      <c r="H9507" s="435">
        <f t="shared" si="1335"/>
        <v>0.95159457955281301</v>
      </c>
      <c r="I9507" s="577">
        <f t="shared" si="1340"/>
        <v>95.04</v>
      </c>
      <c r="J9507" s="573">
        <f t="shared" si="1336"/>
        <v>1.289337093275488</v>
      </c>
    </row>
    <row r="9508" spans="1:10" x14ac:dyDescent="0.25">
      <c r="A9508">
        <f t="shared" si="1337"/>
        <v>0.95050000187758932</v>
      </c>
      <c r="B9508" s="2">
        <f t="shared" si="1341"/>
        <v>95.050000000011721</v>
      </c>
      <c r="C9508" s="428">
        <f t="shared" si="1338"/>
        <v>95.05</v>
      </c>
      <c r="D9508" s="425">
        <f t="shared" si="1333"/>
        <v>0.95050000187747197</v>
      </c>
      <c r="E9508" s="433">
        <f t="shared" si="1339"/>
        <v>95.05</v>
      </c>
      <c r="F9508" s="430">
        <f t="shared" si="1334"/>
        <v>0.95169409210478928</v>
      </c>
      <c r="G9508" s="439">
        <f t="shared" si="1340"/>
        <v>95.05</v>
      </c>
      <c r="H9508" s="435">
        <f t="shared" si="1335"/>
        <v>0.95169409210478928</v>
      </c>
      <c r="I9508" s="577">
        <f t="shared" si="1340"/>
        <v>95.05</v>
      </c>
      <c r="J9508" s="573">
        <f t="shared" si="1336"/>
        <v>1.2894256058295206</v>
      </c>
    </row>
    <row r="9509" spans="1:10" x14ac:dyDescent="0.25">
      <c r="A9509">
        <f t="shared" si="1337"/>
        <v>0.95060000187490123</v>
      </c>
      <c r="B9509" s="2">
        <f t="shared" si="1341"/>
        <v>95.060000000011726</v>
      </c>
      <c r="C9509" s="428">
        <f t="shared" si="1338"/>
        <v>95.06</v>
      </c>
      <c r="D9509" s="425">
        <f t="shared" si="1333"/>
        <v>0.95060000187478388</v>
      </c>
      <c r="E9509" s="433">
        <f t="shared" si="1339"/>
        <v>95.06</v>
      </c>
      <c r="F9509" s="430">
        <f t="shared" si="1334"/>
        <v>0.95179360487426501</v>
      </c>
      <c r="G9509" s="439">
        <f t="shared" si="1340"/>
        <v>95.06</v>
      </c>
      <c r="H9509" s="435">
        <f t="shared" si="1335"/>
        <v>0.95179360487426501</v>
      </c>
      <c r="I9509" s="577">
        <f t="shared" si="1340"/>
        <v>95.06</v>
      </c>
      <c r="J9509" s="573">
        <f t="shared" si="1336"/>
        <v>1.2895141191622044</v>
      </c>
    </row>
    <row r="9510" spans="1:10" x14ac:dyDescent="0.25">
      <c r="A9510">
        <f t="shared" si="1337"/>
        <v>0.95070000187221715</v>
      </c>
      <c r="B9510" s="2">
        <f t="shared" si="1341"/>
        <v>95.070000000011731</v>
      </c>
      <c r="C9510" s="428">
        <f t="shared" si="1338"/>
        <v>95.07</v>
      </c>
      <c r="D9510" s="425">
        <f t="shared" si="1333"/>
        <v>0.95070000187209958</v>
      </c>
      <c r="E9510" s="433">
        <f t="shared" si="1339"/>
        <v>95.07</v>
      </c>
      <c r="F9510" s="430">
        <f t="shared" si="1334"/>
        <v>0.9518931178611354</v>
      </c>
      <c r="G9510" s="439">
        <f t="shared" si="1340"/>
        <v>95.07</v>
      </c>
      <c r="H9510" s="435">
        <f t="shared" si="1335"/>
        <v>0.9518931178611354</v>
      </c>
      <c r="I9510" s="577">
        <f t="shared" si="1340"/>
        <v>95.07</v>
      </c>
      <c r="J9510" s="573">
        <f t="shared" si="1336"/>
        <v>1.2896026332734605</v>
      </c>
    </row>
    <row r="9511" spans="1:10" x14ac:dyDescent="0.25">
      <c r="A9511">
        <f t="shared" si="1337"/>
        <v>0.95080000186953684</v>
      </c>
      <c r="B9511" s="2">
        <f t="shared" si="1341"/>
        <v>95.080000000011736</v>
      </c>
      <c r="C9511" s="428">
        <f t="shared" si="1338"/>
        <v>95.08</v>
      </c>
      <c r="D9511" s="425">
        <f t="shared" si="1333"/>
        <v>0.95080000186941949</v>
      </c>
      <c r="E9511" s="433">
        <f t="shared" si="1339"/>
        <v>95.08</v>
      </c>
      <c r="F9511" s="430">
        <f t="shared" si="1334"/>
        <v>0.9519926310652963</v>
      </c>
      <c r="G9511" s="439">
        <f t="shared" si="1340"/>
        <v>95.08</v>
      </c>
      <c r="H9511" s="435">
        <f t="shared" si="1335"/>
        <v>0.9519926310652963</v>
      </c>
      <c r="I9511" s="577">
        <f t="shared" si="1340"/>
        <v>95.08</v>
      </c>
      <c r="J9511" s="573">
        <f t="shared" si="1336"/>
        <v>1.2896911481632101</v>
      </c>
    </row>
    <row r="9512" spans="1:10" x14ac:dyDescent="0.25">
      <c r="A9512">
        <f t="shared" si="1337"/>
        <v>0.95090000186686063</v>
      </c>
      <c r="B9512" s="2">
        <f t="shared" si="1341"/>
        <v>95.090000000011742</v>
      </c>
      <c r="C9512" s="428">
        <f t="shared" si="1338"/>
        <v>95.09</v>
      </c>
      <c r="D9512" s="425">
        <f t="shared" si="1333"/>
        <v>0.95090000186674328</v>
      </c>
      <c r="E9512" s="433">
        <f t="shared" si="1339"/>
        <v>95.09</v>
      </c>
      <c r="F9512" s="430">
        <f t="shared" si="1334"/>
        <v>0.95209214448664281</v>
      </c>
      <c r="G9512" s="439">
        <f t="shared" si="1340"/>
        <v>95.09</v>
      </c>
      <c r="H9512" s="435">
        <f t="shared" si="1335"/>
        <v>0.95209214448664281</v>
      </c>
      <c r="I9512" s="577">
        <f t="shared" si="1340"/>
        <v>95.09</v>
      </c>
      <c r="J9512" s="573">
        <f t="shared" si="1336"/>
        <v>1.2897796638313737</v>
      </c>
    </row>
    <row r="9513" spans="1:10" x14ac:dyDescent="0.25">
      <c r="A9513">
        <f t="shared" si="1337"/>
        <v>0.95100000186418854</v>
      </c>
      <c r="B9513" s="2">
        <f t="shared" si="1341"/>
        <v>95.100000000011747</v>
      </c>
      <c r="C9513" s="428">
        <f t="shared" si="1338"/>
        <v>95.1</v>
      </c>
      <c r="D9513" s="425">
        <f t="shared" si="1333"/>
        <v>0.95100000186407085</v>
      </c>
      <c r="E9513" s="433">
        <f t="shared" si="1339"/>
        <v>95.1</v>
      </c>
      <c r="F9513" s="430">
        <f t="shared" si="1334"/>
        <v>0.95219165812507045</v>
      </c>
      <c r="G9513" s="439">
        <f t="shared" si="1340"/>
        <v>95.1</v>
      </c>
      <c r="H9513" s="435">
        <f t="shared" si="1335"/>
        <v>0.95219165812507045</v>
      </c>
      <c r="I9513" s="577">
        <f t="shared" si="1340"/>
        <v>95.1</v>
      </c>
      <c r="J9513" s="573">
        <f t="shared" si="1336"/>
        <v>1.2898681802778718</v>
      </c>
    </row>
    <row r="9514" spans="1:10" x14ac:dyDescent="0.25">
      <c r="A9514">
        <f t="shared" si="1337"/>
        <v>0.95110000186152011</v>
      </c>
      <c r="B9514" s="2">
        <f t="shared" si="1341"/>
        <v>95.110000000011752</v>
      </c>
      <c r="C9514" s="428">
        <f t="shared" si="1338"/>
        <v>95.11</v>
      </c>
      <c r="D9514" s="425">
        <f t="shared" si="1333"/>
        <v>0.95110000186140253</v>
      </c>
      <c r="E9514" s="433">
        <f t="shared" si="1339"/>
        <v>95.11</v>
      </c>
      <c r="F9514" s="430">
        <f t="shared" si="1334"/>
        <v>0.95229117198047486</v>
      </c>
      <c r="G9514" s="439">
        <f t="shared" si="1340"/>
        <v>95.11</v>
      </c>
      <c r="H9514" s="435">
        <f t="shared" si="1335"/>
        <v>0.95229117198047486</v>
      </c>
      <c r="I9514" s="577">
        <f t="shared" si="1340"/>
        <v>95.11</v>
      </c>
      <c r="J9514" s="573">
        <f t="shared" si="1336"/>
        <v>1.2899566975026262</v>
      </c>
    </row>
    <row r="9515" spans="1:10" x14ac:dyDescent="0.25">
      <c r="A9515">
        <f t="shared" si="1337"/>
        <v>0.95120000185885567</v>
      </c>
      <c r="B9515" s="2">
        <f t="shared" si="1341"/>
        <v>95.120000000011757</v>
      </c>
      <c r="C9515" s="428">
        <f t="shared" si="1338"/>
        <v>95.12</v>
      </c>
      <c r="D9515" s="425">
        <f t="shared" si="1333"/>
        <v>0.9512000018587381</v>
      </c>
      <c r="E9515" s="433">
        <f t="shared" si="1339"/>
        <v>95.12</v>
      </c>
      <c r="F9515" s="430">
        <f t="shared" si="1334"/>
        <v>0.9523906860527519</v>
      </c>
      <c r="G9515" s="439">
        <f t="shared" si="1340"/>
        <v>95.12</v>
      </c>
      <c r="H9515" s="435">
        <f t="shared" si="1335"/>
        <v>0.9523906860527519</v>
      </c>
      <c r="I9515" s="577">
        <f t="shared" si="1340"/>
        <v>95.12</v>
      </c>
      <c r="J9515" s="573">
        <f t="shared" si="1336"/>
        <v>1.2900452155055571</v>
      </c>
    </row>
    <row r="9516" spans="1:10" x14ac:dyDescent="0.25">
      <c r="A9516">
        <f t="shared" si="1337"/>
        <v>0.95130000185619523</v>
      </c>
      <c r="B9516" s="2">
        <f t="shared" si="1341"/>
        <v>95.130000000011762</v>
      </c>
      <c r="C9516" s="428">
        <f t="shared" si="1338"/>
        <v>95.13</v>
      </c>
      <c r="D9516" s="425">
        <f t="shared" si="1333"/>
        <v>0.95130000185607777</v>
      </c>
      <c r="E9516" s="433">
        <f t="shared" si="1339"/>
        <v>95.13</v>
      </c>
      <c r="F9516" s="430">
        <f t="shared" si="1334"/>
        <v>0.95249020034179699</v>
      </c>
      <c r="G9516" s="439">
        <f t="shared" si="1340"/>
        <v>95.13</v>
      </c>
      <c r="H9516" s="435">
        <f t="shared" si="1335"/>
        <v>0.95249020034179699</v>
      </c>
      <c r="I9516" s="577">
        <f t="shared" si="1340"/>
        <v>95.13</v>
      </c>
      <c r="J9516" s="573">
        <f t="shared" si="1336"/>
        <v>1.2901337342865857</v>
      </c>
    </row>
    <row r="9517" spans="1:10" x14ac:dyDescent="0.25">
      <c r="A9517">
        <f t="shared" si="1337"/>
        <v>0.9514000018535389</v>
      </c>
      <c r="B9517" s="2">
        <f t="shared" si="1341"/>
        <v>95.140000000011767</v>
      </c>
      <c r="C9517" s="428">
        <f t="shared" si="1338"/>
        <v>95.14</v>
      </c>
      <c r="D9517" s="425">
        <f t="shared" si="1333"/>
        <v>0.95140000185342122</v>
      </c>
      <c r="E9517" s="433">
        <f t="shared" si="1339"/>
        <v>95.14</v>
      </c>
      <c r="F9517" s="430">
        <f t="shared" si="1334"/>
        <v>0.9525897148475061</v>
      </c>
      <c r="G9517" s="439">
        <f t="shared" si="1340"/>
        <v>95.14</v>
      </c>
      <c r="H9517" s="435">
        <f t="shared" si="1335"/>
        <v>0.9525897148475061</v>
      </c>
      <c r="I9517" s="577">
        <f t="shared" si="1340"/>
        <v>95.14</v>
      </c>
      <c r="J9517" s="573">
        <f t="shared" si="1336"/>
        <v>1.2902222538456325</v>
      </c>
    </row>
    <row r="9518" spans="1:10" x14ac:dyDescent="0.25">
      <c r="A9518">
        <f t="shared" si="1337"/>
        <v>0.95150000185088635</v>
      </c>
      <c r="B9518" s="2">
        <f t="shared" si="1341"/>
        <v>95.150000000011772</v>
      </c>
      <c r="C9518" s="428">
        <f t="shared" si="1338"/>
        <v>95.15</v>
      </c>
      <c r="D9518" s="425">
        <f t="shared" si="1333"/>
        <v>0.95150000185076866</v>
      </c>
      <c r="E9518" s="433">
        <f t="shared" si="1339"/>
        <v>95.15</v>
      </c>
      <c r="F9518" s="430">
        <f t="shared" si="1334"/>
        <v>0.95268922956977475</v>
      </c>
      <c r="G9518" s="439">
        <f t="shared" si="1340"/>
        <v>95.15</v>
      </c>
      <c r="H9518" s="435">
        <f t="shared" si="1335"/>
        <v>0.95268922956977475</v>
      </c>
      <c r="I9518" s="577">
        <f t="shared" si="1340"/>
        <v>95.15</v>
      </c>
      <c r="J9518" s="573">
        <f t="shared" si="1336"/>
        <v>1.2903107741826192</v>
      </c>
    </row>
    <row r="9519" spans="1:10" x14ac:dyDescent="0.25">
      <c r="A9519">
        <f t="shared" si="1337"/>
        <v>0.95160000184823779</v>
      </c>
      <c r="B9519" s="2">
        <f t="shared" si="1341"/>
        <v>95.160000000011777</v>
      </c>
      <c r="C9519" s="428">
        <f t="shared" si="1338"/>
        <v>95.16</v>
      </c>
      <c r="D9519" s="425">
        <f t="shared" si="1333"/>
        <v>0.95160000184811988</v>
      </c>
      <c r="E9519" s="433">
        <f t="shared" si="1339"/>
        <v>95.16</v>
      </c>
      <c r="F9519" s="430">
        <f t="shared" si="1334"/>
        <v>0.95278874450849893</v>
      </c>
      <c r="G9519" s="439">
        <f t="shared" si="1340"/>
        <v>95.16</v>
      </c>
      <c r="H9519" s="435">
        <f t="shared" si="1335"/>
        <v>0.95278874450849893</v>
      </c>
      <c r="I9519" s="577">
        <f t="shared" si="1340"/>
        <v>95.16</v>
      </c>
      <c r="J9519" s="573">
        <f t="shared" si="1336"/>
        <v>1.2903992952974657</v>
      </c>
    </row>
    <row r="9520" spans="1:10" x14ac:dyDescent="0.25">
      <c r="A9520">
        <f t="shared" si="1337"/>
        <v>0.951700001845593</v>
      </c>
      <c r="B9520" s="2">
        <f t="shared" si="1341"/>
        <v>95.170000000011783</v>
      </c>
      <c r="C9520" s="428">
        <f t="shared" si="1338"/>
        <v>95.17</v>
      </c>
      <c r="D9520" s="425">
        <f t="shared" si="1333"/>
        <v>0.95170000184547521</v>
      </c>
      <c r="E9520" s="433">
        <f t="shared" si="1339"/>
        <v>95.17</v>
      </c>
      <c r="F9520" s="430">
        <f t="shared" si="1334"/>
        <v>0.9528882596635746</v>
      </c>
      <c r="G9520" s="439">
        <f t="shared" si="1340"/>
        <v>95.17</v>
      </c>
      <c r="H9520" s="435">
        <f t="shared" si="1335"/>
        <v>0.9528882596635746</v>
      </c>
      <c r="I9520" s="577">
        <f t="shared" si="1340"/>
        <v>95.17</v>
      </c>
      <c r="J9520" s="573">
        <f t="shared" si="1336"/>
        <v>1.290487817190094</v>
      </c>
    </row>
    <row r="9521" spans="1:10" x14ac:dyDescent="0.25">
      <c r="A9521">
        <f t="shared" si="1337"/>
        <v>0.95180000184295221</v>
      </c>
      <c r="B9521" s="2">
        <f t="shared" si="1341"/>
        <v>95.180000000011788</v>
      </c>
      <c r="C9521" s="428">
        <f t="shared" si="1338"/>
        <v>95.18</v>
      </c>
      <c r="D9521" s="425">
        <f t="shared" si="1333"/>
        <v>0.95180000184283442</v>
      </c>
      <c r="E9521" s="433">
        <f t="shared" si="1339"/>
        <v>95.18</v>
      </c>
      <c r="F9521" s="430">
        <f t="shared" si="1334"/>
        <v>0.95298777503489773</v>
      </c>
      <c r="G9521" s="439">
        <f t="shared" si="1340"/>
        <v>95.18</v>
      </c>
      <c r="H9521" s="435">
        <f t="shared" si="1335"/>
        <v>0.95298777503489773</v>
      </c>
      <c r="I9521" s="577">
        <f t="shared" si="1340"/>
        <v>95.18</v>
      </c>
      <c r="J9521" s="573">
        <f t="shared" si="1336"/>
        <v>1.2905763398604244</v>
      </c>
    </row>
    <row r="9522" spans="1:10" x14ac:dyDescent="0.25">
      <c r="A9522">
        <f t="shared" si="1337"/>
        <v>0.95190000184031531</v>
      </c>
      <c r="B9522" s="2">
        <f t="shared" si="1341"/>
        <v>95.190000000011793</v>
      </c>
      <c r="C9522" s="428">
        <f t="shared" si="1338"/>
        <v>95.19</v>
      </c>
      <c r="D9522" s="425">
        <f t="shared" si="1333"/>
        <v>0.9519000018401973</v>
      </c>
      <c r="E9522" s="433">
        <f t="shared" si="1339"/>
        <v>95.19</v>
      </c>
      <c r="F9522" s="430">
        <f t="shared" si="1334"/>
        <v>0.95308729062236408</v>
      </c>
      <c r="G9522" s="439">
        <f t="shared" si="1340"/>
        <v>95.19</v>
      </c>
      <c r="H9522" s="435">
        <f t="shared" si="1335"/>
        <v>0.95308729062236408</v>
      </c>
      <c r="I9522" s="577">
        <f t="shared" si="1340"/>
        <v>95.19</v>
      </c>
      <c r="J9522" s="573">
        <f t="shared" si="1336"/>
        <v>1.2906648633083777</v>
      </c>
    </row>
    <row r="9523" spans="1:10" x14ac:dyDescent="0.25">
      <c r="A9523">
        <f t="shared" si="1337"/>
        <v>0.9520000018376823</v>
      </c>
      <c r="B9523" s="2">
        <f t="shared" si="1341"/>
        <v>95.200000000011798</v>
      </c>
      <c r="C9523" s="428">
        <f t="shared" si="1338"/>
        <v>95.2</v>
      </c>
      <c r="D9523" s="425">
        <f t="shared" si="1333"/>
        <v>0.95200000183756428</v>
      </c>
      <c r="E9523" s="433">
        <f t="shared" si="1339"/>
        <v>95.2</v>
      </c>
      <c r="F9523" s="430">
        <f t="shared" si="1334"/>
        <v>0.95318680642587006</v>
      </c>
      <c r="G9523" s="439">
        <f t="shared" si="1340"/>
        <v>95.2</v>
      </c>
      <c r="H9523" s="435">
        <f t="shared" si="1335"/>
        <v>0.95318680642587006</v>
      </c>
      <c r="I9523" s="577">
        <f t="shared" si="1340"/>
        <v>95.2</v>
      </c>
      <c r="J9523" s="573">
        <f t="shared" si="1336"/>
        <v>1.2907533875338753</v>
      </c>
    </row>
    <row r="9524" spans="1:10" x14ac:dyDescent="0.25">
      <c r="A9524">
        <f t="shared" si="1337"/>
        <v>0.95210000183505306</v>
      </c>
      <c r="B9524" s="2">
        <f t="shared" si="1341"/>
        <v>95.210000000011803</v>
      </c>
      <c r="C9524" s="428">
        <f t="shared" si="1338"/>
        <v>95.21</v>
      </c>
      <c r="D9524" s="425">
        <f t="shared" si="1333"/>
        <v>0.95210000183493515</v>
      </c>
      <c r="E9524" s="433">
        <f t="shared" si="1339"/>
        <v>95.21</v>
      </c>
      <c r="F9524" s="430">
        <f t="shared" si="1334"/>
        <v>0.95328632244531153</v>
      </c>
      <c r="G9524" s="439">
        <f t="shared" si="1340"/>
        <v>95.21</v>
      </c>
      <c r="H9524" s="435">
        <f t="shared" si="1335"/>
        <v>0.95328632244531153</v>
      </c>
      <c r="I9524" s="577">
        <f t="shared" si="1340"/>
        <v>95.21</v>
      </c>
      <c r="J9524" s="573">
        <f t="shared" si="1336"/>
        <v>1.290841912536838</v>
      </c>
    </row>
    <row r="9525" spans="1:10" x14ac:dyDescent="0.25">
      <c r="A9525">
        <f t="shared" si="1337"/>
        <v>0.95220000183242803</v>
      </c>
      <c r="B9525" s="2">
        <f t="shared" si="1341"/>
        <v>95.220000000011808</v>
      </c>
      <c r="C9525" s="428">
        <f t="shared" si="1338"/>
        <v>95.22</v>
      </c>
      <c r="D9525" s="425">
        <f t="shared" si="1333"/>
        <v>0.95220000183230979</v>
      </c>
      <c r="E9525" s="433">
        <f t="shared" si="1339"/>
        <v>95.22</v>
      </c>
      <c r="F9525" s="430">
        <f t="shared" si="1334"/>
        <v>0.95338583868058469</v>
      </c>
      <c r="G9525" s="439">
        <f t="shared" si="1340"/>
        <v>95.22</v>
      </c>
      <c r="H9525" s="435">
        <f t="shared" si="1335"/>
        <v>0.95338583868058469</v>
      </c>
      <c r="I9525" s="577">
        <f t="shared" si="1340"/>
        <v>95.22</v>
      </c>
      <c r="J9525" s="573">
        <f t="shared" si="1336"/>
        <v>1.2909304383171871</v>
      </c>
    </row>
    <row r="9526" spans="1:10" x14ac:dyDescent="0.25">
      <c r="A9526">
        <f t="shared" si="1337"/>
        <v>0.95230000182980667</v>
      </c>
      <c r="B9526" s="2">
        <f t="shared" si="1341"/>
        <v>95.230000000011813</v>
      </c>
      <c r="C9526" s="428">
        <f t="shared" si="1338"/>
        <v>95.23</v>
      </c>
      <c r="D9526" s="425">
        <f t="shared" si="1333"/>
        <v>0.95230000182968855</v>
      </c>
      <c r="E9526" s="433">
        <f t="shared" si="1339"/>
        <v>95.23</v>
      </c>
      <c r="F9526" s="430">
        <f t="shared" si="1334"/>
        <v>0.95348535513158605</v>
      </c>
      <c r="G9526" s="439">
        <f t="shared" si="1340"/>
        <v>95.23</v>
      </c>
      <c r="H9526" s="435">
        <f t="shared" si="1335"/>
        <v>0.95348535513158605</v>
      </c>
      <c r="I9526" s="577">
        <f t="shared" si="1340"/>
        <v>95.23</v>
      </c>
      <c r="J9526" s="573">
        <f t="shared" si="1336"/>
        <v>1.2910189648748434</v>
      </c>
    </row>
    <row r="9527" spans="1:10" x14ac:dyDescent="0.25">
      <c r="A9527">
        <f t="shared" si="1337"/>
        <v>0.95240000182718909</v>
      </c>
      <c r="B9527" s="2">
        <f t="shared" si="1341"/>
        <v>95.240000000011818</v>
      </c>
      <c r="C9527" s="428">
        <f t="shared" si="1338"/>
        <v>95.24</v>
      </c>
      <c r="D9527" s="425">
        <f t="shared" si="1333"/>
        <v>0.95240000182707096</v>
      </c>
      <c r="E9527" s="433">
        <f t="shared" si="1339"/>
        <v>95.24</v>
      </c>
      <c r="F9527" s="430">
        <f t="shared" si="1334"/>
        <v>0.95358487179821128</v>
      </c>
      <c r="G9527" s="439">
        <f t="shared" si="1340"/>
        <v>95.24</v>
      </c>
      <c r="H9527" s="435">
        <f t="shared" si="1335"/>
        <v>0.95358487179821128</v>
      </c>
      <c r="I9527" s="577">
        <f t="shared" si="1340"/>
        <v>95.24</v>
      </c>
      <c r="J9527" s="573">
        <f t="shared" si="1336"/>
        <v>1.2911074922097276</v>
      </c>
    </row>
    <row r="9528" spans="1:10" x14ac:dyDescent="0.25">
      <c r="A9528">
        <f t="shared" si="1337"/>
        <v>0.95250000182457562</v>
      </c>
      <c r="B9528" s="2">
        <f t="shared" si="1341"/>
        <v>95.250000000011823</v>
      </c>
      <c r="C9528" s="428">
        <f t="shared" si="1338"/>
        <v>95.25</v>
      </c>
      <c r="D9528" s="425">
        <f t="shared" si="1333"/>
        <v>0.95250000182445727</v>
      </c>
      <c r="E9528" s="433">
        <f t="shared" si="1339"/>
        <v>95.25</v>
      </c>
      <c r="F9528" s="430">
        <f t="shared" si="1334"/>
        <v>0.95368438868035743</v>
      </c>
      <c r="G9528" s="439">
        <f t="shared" si="1340"/>
        <v>95.25</v>
      </c>
      <c r="H9528" s="435">
        <f t="shared" si="1335"/>
        <v>0.95368438868035743</v>
      </c>
      <c r="I9528" s="577">
        <f t="shared" si="1340"/>
        <v>95.25</v>
      </c>
      <c r="J9528" s="573">
        <f t="shared" si="1336"/>
        <v>1.291196020321761</v>
      </c>
    </row>
    <row r="9529" spans="1:10" x14ac:dyDescent="0.25">
      <c r="A9529">
        <f t="shared" si="1337"/>
        <v>0.9526000018219658</v>
      </c>
      <c r="B9529" s="2">
        <f t="shared" si="1341"/>
        <v>95.260000000011829</v>
      </c>
      <c r="C9529" s="428">
        <f t="shared" si="1338"/>
        <v>95.26</v>
      </c>
      <c r="D9529" s="425">
        <f t="shared" si="1333"/>
        <v>0.95260000182184756</v>
      </c>
      <c r="E9529" s="433">
        <f t="shared" si="1339"/>
        <v>95.26</v>
      </c>
      <c r="F9529" s="430">
        <f t="shared" si="1334"/>
        <v>0.9537839057779206</v>
      </c>
      <c r="G9529" s="439">
        <f t="shared" si="1340"/>
        <v>95.26</v>
      </c>
      <c r="H9529" s="435">
        <f t="shared" si="1335"/>
        <v>0.9537839057779206</v>
      </c>
      <c r="I9529" s="577">
        <f t="shared" si="1340"/>
        <v>95.26</v>
      </c>
      <c r="J9529" s="573">
        <f t="shared" si="1336"/>
        <v>1.2912845492108651</v>
      </c>
    </row>
    <row r="9530" spans="1:10" x14ac:dyDescent="0.25">
      <c r="A9530">
        <f t="shared" si="1337"/>
        <v>0.95270000181935999</v>
      </c>
      <c r="B9530" s="2">
        <f t="shared" si="1341"/>
        <v>95.270000000011834</v>
      </c>
      <c r="C9530" s="428">
        <f t="shared" si="1338"/>
        <v>95.27</v>
      </c>
      <c r="D9530" s="425">
        <f t="shared" si="1333"/>
        <v>0.95270000181924153</v>
      </c>
      <c r="E9530" s="433">
        <f t="shared" si="1339"/>
        <v>95.27</v>
      </c>
      <c r="F9530" s="430">
        <f t="shared" si="1334"/>
        <v>0.95388342309079688</v>
      </c>
      <c r="G9530" s="439">
        <f t="shared" si="1340"/>
        <v>95.27</v>
      </c>
      <c r="H9530" s="435">
        <f t="shared" si="1335"/>
        <v>0.95388342309079688</v>
      </c>
      <c r="I9530" s="577">
        <f t="shared" si="1340"/>
        <v>95.27</v>
      </c>
      <c r="J9530" s="573">
        <f t="shared" si="1336"/>
        <v>1.29137307887696</v>
      </c>
    </row>
    <row r="9531" spans="1:10" x14ac:dyDescent="0.25">
      <c r="A9531">
        <f t="shared" si="1337"/>
        <v>0.95280000181675784</v>
      </c>
      <c r="B9531" s="2">
        <f t="shared" si="1341"/>
        <v>95.280000000011839</v>
      </c>
      <c r="C9531" s="428">
        <f t="shared" si="1338"/>
        <v>95.28</v>
      </c>
      <c r="D9531" s="425">
        <f t="shared" si="1333"/>
        <v>0.9528000018166396</v>
      </c>
      <c r="E9531" s="433">
        <f t="shared" si="1339"/>
        <v>95.28</v>
      </c>
      <c r="F9531" s="430">
        <f t="shared" si="1334"/>
        <v>0.95398294061888311</v>
      </c>
      <c r="G9531" s="439">
        <f t="shared" si="1340"/>
        <v>95.28</v>
      </c>
      <c r="H9531" s="435">
        <f t="shared" si="1335"/>
        <v>0.95398294061888311</v>
      </c>
      <c r="I9531" s="577">
        <f t="shared" si="1340"/>
        <v>95.28</v>
      </c>
      <c r="J9531" s="573">
        <f t="shared" si="1336"/>
        <v>1.2914616093199673</v>
      </c>
    </row>
    <row r="9532" spans="1:10" x14ac:dyDescent="0.25">
      <c r="A9532">
        <f t="shared" si="1337"/>
        <v>0.95290000181415968</v>
      </c>
      <c r="B9532" s="2">
        <f t="shared" si="1341"/>
        <v>95.290000000011844</v>
      </c>
      <c r="C9532" s="428">
        <f t="shared" si="1338"/>
        <v>95.29</v>
      </c>
      <c r="D9532" s="425">
        <f t="shared" si="1333"/>
        <v>0.95290000181404144</v>
      </c>
      <c r="E9532" s="433">
        <f t="shared" si="1339"/>
        <v>95.29</v>
      </c>
      <c r="F9532" s="430">
        <f t="shared" si="1334"/>
        <v>0.95408245836207606</v>
      </c>
      <c r="G9532" s="439">
        <f t="shared" si="1340"/>
        <v>95.29</v>
      </c>
      <c r="H9532" s="435">
        <f t="shared" si="1335"/>
        <v>0.95408245836207606</v>
      </c>
      <c r="I9532" s="577">
        <f t="shared" si="1340"/>
        <v>95.29</v>
      </c>
      <c r="J9532" s="573">
        <f t="shared" si="1336"/>
        <v>1.2915501405398084</v>
      </c>
    </row>
    <row r="9533" spans="1:10" x14ac:dyDescent="0.25">
      <c r="A9533">
        <f t="shared" si="1337"/>
        <v>0.95300000181156541</v>
      </c>
      <c r="B9533" s="2">
        <f t="shared" si="1341"/>
        <v>95.300000000011849</v>
      </c>
      <c r="C9533" s="428">
        <f t="shared" si="1338"/>
        <v>95.3</v>
      </c>
      <c r="D9533" s="425">
        <f t="shared" si="1333"/>
        <v>0.95300000181144673</v>
      </c>
      <c r="E9533" s="433">
        <f t="shared" si="1339"/>
        <v>95.3</v>
      </c>
      <c r="F9533" s="430">
        <f t="shared" si="1334"/>
        <v>0.95418197632027157</v>
      </c>
      <c r="G9533" s="439">
        <f t="shared" si="1340"/>
        <v>95.3</v>
      </c>
      <c r="H9533" s="435">
        <f t="shared" si="1335"/>
        <v>0.95418197632027157</v>
      </c>
      <c r="I9533" s="577">
        <f t="shared" si="1340"/>
        <v>95.3</v>
      </c>
      <c r="J9533" s="573">
        <f t="shared" si="1336"/>
        <v>1.2916386725364037</v>
      </c>
    </row>
    <row r="9534" spans="1:10" x14ac:dyDescent="0.25">
      <c r="A9534">
        <f t="shared" si="1337"/>
        <v>0.95310000180897492</v>
      </c>
      <c r="B9534" s="2">
        <f t="shared" si="1341"/>
        <v>95.310000000011854</v>
      </c>
      <c r="C9534" s="428">
        <f t="shared" si="1338"/>
        <v>95.31</v>
      </c>
      <c r="D9534" s="425">
        <f t="shared" si="1333"/>
        <v>0.95310000180885635</v>
      </c>
      <c r="E9534" s="433">
        <f t="shared" si="1339"/>
        <v>95.31</v>
      </c>
      <c r="F9534" s="430">
        <f t="shared" si="1334"/>
        <v>0.95428149449336697</v>
      </c>
      <c r="G9534" s="439">
        <f t="shared" si="1340"/>
        <v>95.31</v>
      </c>
      <c r="H9534" s="435">
        <f t="shared" si="1335"/>
        <v>0.95428149449336697</v>
      </c>
      <c r="I9534" s="577">
        <f t="shared" si="1340"/>
        <v>95.31</v>
      </c>
      <c r="J9534" s="573">
        <f t="shared" si="1336"/>
        <v>1.2917272053096747</v>
      </c>
    </row>
    <row r="9535" spans="1:10" x14ac:dyDescent="0.25">
      <c r="A9535">
        <f t="shared" si="1337"/>
        <v>0.9532000018063882</v>
      </c>
      <c r="B9535" s="2">
        <f t="shared" si="1341"/>
        <v>95.320000000011859</v>
      </c>
      <c r="C9535" s="428">
        <f t="shared" si="1338"/>
        <v>95.32</v>
      </c>
      <c r="D9535" s="425">
        <f t="shared" si="1333"/>
        <v>0.95320000180626951</v>
      </c>
      <c r="E9535" s="433">
        <f t="shared" si="1339"/>
        <v>95.32</v>
      </c>
      <c r="F9535" s="430">
        <f t="shared" si="1334"/>
        <v>0.95438101288125854</v>
      </c>
      <c r="G9535" s="439">
        <f t="shared" si="1340"/>
        <v>95.32</v>
      </c>
      <c r="H9535" s="435">
        <f t="shared" si="1335"/>
        <v>0.95438101288125854</v>
      </c>
      <c r="I9535" s="577">
        <f t="shared" si="1340"/>
        <v>95.32</v>
      </c>
      <c r="J9535" s="573">
        <f t="shared" si="1336"/>
        <v>1.2918157388595422</v>
      </c>
    </row>
    <row r="9536" spans="1:10" x14ac:dyDescent="0.25">
      <c r="A9536">
        <f t="shared" si="1337"/>
        <v>0.95330000180380536</v>
      </c>
      <c r="B9536" s="2">
        <f t="shared" si="1341"/>
        <v>95.330000000011864</v>
      </c>
      <c r="C9536" s="428">
        <f t="shared" si="1338"/>
        <v>95.33</v>
      </c>
      <c r="D9536" s="425">
        <f t="shared" si="1333"/>
        <v>0.95330000180368668</v>
      </c>
      <c r="E9536" s="433">
        <f t="shared" si="1339"/>
        <v>95.33</v>
      </c>
      <c r="F9536" s="430">
        <f t="shared" si="1334"/>
        <v>0.95448053148384349</v>
      </c>
      <c r="G9536" s="439">
        <f t="shared" si="1340"/>
        <v>95.33</v>
      </c>
      <c r="H9536" s="435">
        <f t="shared" si="1335"/>
        <v>0.95448053148384349</v>
      </c>
      <c r="I9536" s="577">
        <f t="shared" si="1340"/>
        <v>95.33</v>
      </c>
      <c r="J9536" s="573">
        <f t="shared" si="1336"/>
        <v>1.2919042731859276</v>
      </c>
    </row>
    <row r="9537" spans="1:10" x14ac:dyDescent="0.25">
      <c r="A9537">
        <f t="shared" si="1337"/>
        <v>0.95340000180122619</v>
      </c>
      <c r="B9537" s="2">
        <f t="shared" si="1341"/>
        <v>95.340000000011869</v>
      </c>
      <c r="C9537" s="428">
        <f t="shared" si="1338"/>
        <v>95.34</v>
      </c>
      <c r="D9537" s="425">
        <f t="shared" si="1333"/>
        <v>0.95340000180110751</v>
      </c>
      <c r="E9537" s="433">
        <f t="shared" si="1339"/>
        <v>95.34</v>
      </c>
      <c r="F9537" s="430">
        <f t="shared" si="1334"/>
        <v>0.95458005030101833</v>
      </c>
      <c r="G9537" s="439">
        <f t="shared" si="1340"/>
        <v>95.34</v>
      </c>
      <c r="H9537" s="435">
        <f t="shared" si="1335"/>
        <v>0.95458005030101833</v>
      </c>
      <c r="I9537" s="577">
        <f t="shared" si="1340"/>
        <v>95.34</v>
      </c>
      <c r="J9537" s="573">
        <f t="shared" si="1336"/>
        <v>1.291992808288752</v>
      </c>
    </row>
    <row r="9538" spans="1:10" x14ac:dyDescent="0.25">
      <c r="A9538">
        <f t="shared" si="1337"/>
        <v>0.95350000179865102</v>
      </c>
      <c r="B9538" s="2">
        <f t="shared" si="1341"/>
        <v>95.350000000011875</v>
      </c>
      <c r="C9538" s="428">
        <f t="shared" si="1338"/>
        <v>95.35</v>
      </c>
      <c r="D9538" s="425">
        <f t="shared" si="1333"/>
        <v>0.95350000179853223</v>
      </c>
      <c r="E9538" s="433">
        <f t="shared" si="1339"/>
        <v>95.35</v>
      </c>
      <c r="F9538" s="430">
        <f t="shared" si="1334"/>
        <v>0.95467956933267972</v>
      </c>
      <c r="G9538" s="439">
        <f t="shared" si="1340"/>
        <v>95.35</v>
      </c>
      <c r="H9538" s="435">
        <f t="shared" si="1335"/>
        <v>0.95467956933267972</v>
      </c>
      <c r="I9538" s="577">
        <f t="shared" si="1340"/>
        <v>95.35</v>
      </c>
      <c r="J9538" s="573">
        <f t="shared" si="1336"/>
        <v>1.2920813441679362</v>
      </c>
    </row>
    <row r="9539" spans="1:10" x14ac:dyDescent="0.25">
      <c r="A9539">
        <f t="shared" si="1337"/>
        <v>0.95360000179607962</v>
      </c>
      <c r="B9539" s="2">
        <f t="shared" si="1341"/>
        <v>95.36000000001188</v>
      </c>
      <c r="C9539" s="428">
        <f t="shared" si="1338"/>
        <v>95.36</v>
      </c>
      <c r="D9539" s="425">
        <f t="shared" ref="D9539:D9602" si="1342">(((1+C9539/100)^D$2)*C9539/100)/(((1+C9539/100)^D$2)-1)</f>
        <v>0.95360000179596083</v>
      </c>
      <c r="E9539" s="433">
        <f t="shared" si="1339"/>
        <v>95.36</v>
      </c>
      <c r="F9539" s="430">
        <f t="shared" ref="F9539:F9602" si="1343">(((1+E9539/100)^F$2)*E9539/100)/(((1+E9539/100)^F$2)-1)</f>
        <v>0.95477908857872484</v>
      </c>
      <c r="G9539" s="439">
        <f t="shared" si="1340"/>
        <v>95.36</v>
      </c>
      <c r="H9539" s="435">
        <f t="shared" ref="H9539:H9602" si="1344">(((1+G9539/100)^H$2)*G9539/100)/(((1+G9539/100)^H$2)-1)</f>
        <v>0.95477908857872484</v>
      </c>
      <c r="I9539" s="577">
        <f t="shared" si="1340"/>
        <v>95.36</v>
      </c>
      <c r="J9539" s="573">
        <f t="shared" ref="J9539:J9602" si="1345">(((1+I9539/100)^J$2)*I9539/100)/(((1+I9539/100)^J$2)-1)</f>
        <v>1.2921698808234019</v>
      </c>
    </row>
    <row r="9540" spans="1:10" x14ac:dyDescent="0.25">
      <c r="A9540">
        <f t="shared" si="1337"/>
        <v>0.953700001793512</v>
      </c>
      <c r="B9540" s="2">
        <f t="shared" si="1341"/>
        <v>95.370000000011885</v>
      </c>
      <c r="C9540" s="428">
        <f t="shared" si="1338"/>
        <v>95.37</v>
      </c>
      <c r="D9540" s="425">
        <f t="shared" si="1342"/>
        <v>0.95370000179339309</v>
      </c>
      <c r="E9540" s="433">
        <f t="shared" si="1339"/>
        <v>95.37</v>
      </c>
      <c r="F9540" s="430">
        <f t="shared" si="1343"/>
        <v>0.95487860803905078</v>
      </c>
      <c r="G9540" s="439">
        <f t="shared" si="1340"/>
        <v>95.37</v>
      </c>
      <c r="H9540" s="435">
        <f t="shared" si="1344"/>
        <v>0.95487860803905078</v>
      </c>
      <c r="I9540" s="577">
        <f t="shared" si="1340"/>
        <v>95.37</v>
      </c>
      <c r="J9540" s="573">
        <f t="shared" si="1345"/>
        <v>1.29225841825507</v>
      </c>
    </row>
    <row r="9541" spans="1:10" x14ac:dyDescent="0.25">
      <c r="A9541">
        <f t="shared" ref="A9541:A9604" si="1346">(((1+B9541/100)^A$2)*B9541/100)/(((1+B9541/100)^A$2)-1)</f>
        <v>0.95380000179094815</v>
      </c>
      <c r="B9541" s="2">
        <f t="shared" si="1341"/>
        <v>95.38000000001189</v>
      </c>
      <c r="C9541" s="428">
        <f t="shared" si="1338"/>
        <v>95.38</v>
      </c>
      <c r="D9541" s="425">
        <f t="shared" si="1342"/>
        <v>0.95380000179082913</v>
      </c>
      <c r="E9541" s="433">
        <f t="shared" si="1339"/>
        <v>95.38</v>
      </c>
      <c r="F9541" s="430">
        <f t="shared" si="1343"/>
        <v>0.95497812771355417</v>
      </c>
      <c r="G9541" s="439">
        <f t="shared" si="1340"/>
        <v>95.38</v>
      </c>
      <c r="H9541" s="435">
        <f t="shared" si="1344"/>
        <v>0.95497812771355417</v>
      </c>
      <c r="I9541" s="577">
        <f t="shared" si="1340"/>
        <v>95.38</v>
      </c>
      <c r="J9541" s="573">
        <f t="shared" si="1345"/>
        <v>1.2923469564628614</v>
      </c>
    </row>
    <row r="9542" spans="1:10" x14ac:dyDescent="0.25">
      <c r="A9542">
        <f t="shared" si="1346"/>
        <v>0.95390000178838796</v>
      </c>
      <c r="B9542" s="2">
        <f t="shared" si="1341"/>
        <v>95.390000000011895</v>
      </c>
      <c r="C9542" s="428">
        <f t="shared" ref="C9542:C9605" si="1347">ROUND(C9541+0.01,2)</f>
        <v>95.39</v>
      </c>
      <c r="D9542" s="425">
        <f t="shared" si="1342"/>
        <v>0.95390000178826906</v>
      </c>
      <c r="E9542" s="433">
        <f t="shared" ref="E9542:E9605" si="1348">ROUND(E9541+0.01,2)</f>
        <v>95.39</v>
      </c>
      <c r="F9542" s="430">
        <f t="shared" si="1343"/>
        <v>0.95507764760213243</v>
      </c>
      <c r="G9542" s="439">
        <f t="shared" ref="G9542:I9605" si="1349">ROUND(G9541+0.01,2)</f>
        <v>95.39</v>
      </c>
      <c r="H9542" s="435">
        <f t="shared" si="1344"/>
        <v>0.95507764760213243</v>
      </c>
      <c r="I9542" s="577">
        <f t="shared" si="1349"/>
        <v>95.39</v>
      </c>
      <c r="J9542" s="573">
        <f t="shared" si="1345"/>
        <v>1.2924354954466977</v>
      </c>
    </row>
    <row r="9543" spans="1:10" x14ac:dyDescent="0.25">
      <c r="A9543">
        <f t="shared" si="1346"/>
        <v>0.95400000178583177</v>
      </c>
      <c r="B9543" s="2">
        <f t="shared" si="1341"/>
        <v>95.4000000000119</v>
      </c>
      <c r="C9543" s="428">
        <f t="shared" si="1347"/>
        <v>95.4</v>
      </c>
      <c r="D9543" s="425">
        <f t="shared" si="1342"/>
        <v>0.95400000178571287</v>
      </c>
      <c r="E9543" s="433">
        <f t="shared" si="1348"/>
        <v>95.4</v>
      </c>
      <c r="F9543" s="430">
        <f t="shared" si="1343"/>
        <v>0.95517716770468242</v>
      </c>
      <c r="G9543" s="439">
        <f t="shared" si="1349"/>
        <v>95.4</v>
      </c>
      <c r="H9543" s="435">
        <f t="shared" si="1344"/>
        <v>0.95517716770468242</v>
      </c>
      <c r="I9543" s="577">
        <f t="shared" si="1349"/>
        <v>95.4</v>
      </c>
      <c r="J9543" s="573">
        <f t="shared" si="1345"/>
        <v>1.2925240352064997</v>
      </c>
    </row>
    <row r="9544" spans="1:10" x14ac:dyDescent="0.25">
      <c r="A9544">
        <f t="shared" si="1346"/>
        <v>0.95410000178327925</v>
      </c>
      <c r="B9544" s="2">
        <f t="shared" si="1341"/>
        <v>95.410000000011905</v>
      </c>
      <c r="C9544" s="428">
        <f t="shared" si="1347"/>
        <v>95.41</v>
      </c>
      <c r="D9544" s="425">
        <f t="shared" si="1342"/>
        <v>0.95410000178316023</v>
      </c>
      <c r="E9544" s="433">
        <f t="shared" si="1348"/>
        <v>95.41</v>
      </c>
      <c r="F9544" s="430">
        <f t="shared" si="1343"/>
        <v>0.95527668802110144</v>
      </c>
      <c r="G9544" s="439">
        <f t="shared" si="1349"/>
        <v>95.41</v>
      </c>
      <c r="H9544" s="435">
        <f t="shared" si="1344"/>
        <v>0.95527668802110144</v>
      </c>
      <c r="I9544" s="577">
        <f t="shared" si="1349"/>
        <v>95.41</v>
      </c>
      <c r="J9544" s="573">
        <f t="shared" si="1345"/>
        <v>1.2926125757421887</v>
      </c>
    </row>
    <row r="9545" spans="1:10" x14ac:dyDescent="0.25">
      <c r="A9545">
        <f t="shared" si="1346"/>
        <v>0.95420000178073061</v>
      </c>
      <c r="B9545" s="2">
        <f t="shared" si="1341"/>
        <v>95.42000000001191</v>
      </c>
      <c r="C9545" s="428">
        <f t="shared" si="1347"/>
        <v>95.42</v>
      </c>
      <c r="D9545" s="425">
        <f t="shared" si="1342"/>
        <v>0.95420000178061137</v>
      </c>
      <c r="E9545" s="433">
        <f t="shared" si="1348"/>
        <v>95.42</v>
      </c>
      <c r="F9545" s="430">
        <f t="shared" si="1343"/>
        <v>0.9553762085512868</v>
      </c>
      <c r="G9545" s="439">
        <f t="shared" si="1349"/>
        <v>95.42</v>
      </c>
      <c r="H9545" s="435">
        <f t="shared" si="1344"/>
        <v>0.9553762085512868</v>
      </c>
      <c r="I9545" s="577">
        <f t="shared" si="1349"/>
        <v>95.42</v>
      </c>
      <c r="J9545" s="573">
        <f t="shared" si="1345"/>
        <v>1.2927011170536862</v>
      </c>
    </row>
    <row r="9546" spans="1:10" x14ac:dyDescent="0.25">
      <c r="A9546">
        <f t="shared" si="1346"/>
        <v>0.95430000177818552</v>
      </c>
      <c r="B9546" s="2">
        <f t="shared" si="1341"/>
        <v>95.430000000011916</v>
      </c>
      <c r="C9546" s="428">
        <f t="shared" si="1347"/>
        <v>95.43</v>
      </c>
      <c r="D9546" s="425">
        <f t="shared" si="1342"/>
        <v>0.9543000017780664</v>
      </c>
      <c r="E9546" s="433">
        <f t="shared" si="1348"/>
        <v>95.43</v>
      </c>
      <c r="F9546" s="430">
        <f t="shared" si="1343"/>
        <v>0.95547572929513558</v>
      </c>
      <c r="G9546" s="439">
        <f t="shared" si="1349"/>
        <v>95.43</v>
      </c>
      <c r="H9546" s="435">
        <f t="shared" si="1344"/>
        <v>0.95547572929513558</v>
      </c>
      <c r="I9546" s="577">
        <f t="shared" si="1349"/>
        <v>95.43</v>
      </c>
      <c r="J9546" s="573">
        <f t="shared" si="1345"/>
        <v>1.2927896591409134</v>
      </c>
    </row>
    <row r="9547" spans="1:10" x14ac:dyDescent="0.25">
      <c r="A9547">
        <f t="shared" si="1346"/>
        <v>0.95440000177564421</v>
      </c>
      <c r="B9547" s="2">
        <f t="shared" si="1341"/>
        <v>95.440000000011921</v>
      </c>
      <c r="C9547" s="428">
        <f t="shared" si="1347"/>
        <v>95.44</v>
      </c>
      <c r="D9547" s="425">
        <f t="shared" si="1342"/>
        <v>0.95440000177552509</v>
      </c>
      <c r="E9547" s="433">
        <f t="shared" si="1348"/>
        <v>95.44</v>
      </c>
      <c r="F9547" s="430">
        <f t="shared" si="1343"/>
        <v>0.95557525025254519</v>
      </c>
      <c r="G9547" s="439">
        <f t="shared" si="1349"/>
        <v>95.44</v>
      </c>
      <c r="H9547" s="435">
        <f t="shared" si="1344"/>
        <v>0.95557525025254519</v>
      </c>
      <c r="I9547" s="577">
        <f t="shared" si="1349"/>
        <v>95.44</v>
      </c>
      <c r="J9547" s="573">
        <f t="shared" si="1345"/>
        <v>1.292878202003791</v>
      </c>
    </row>
    <row r="9548" spans="1:10" x14ac:dyDescent="0.25">
      <c r="A9548">
        <f t="shared" si="1346"/>
        <v>0.95450000177310679</v>
      </c>
      <c r="B9548" s="2">
        <f t="shared" si="1341"/>
        <v>95.450000000011926</v>
      </c>
      <c r="C9548" s="428">
        <f t="shared" si="1347"/>
        <v>95.45</v>
      </c>
      <c r="D9548" s="425">
        <f t="shared" si="1342"/>
        <v>0.95450000177298766</v>
      </c>
      <c r="E9548" s="433">
        <f t="shared" si="1348"/>
        <v>95.45</v>
      </c>
      <c r="F9548" s="430">
        <f t="shared" si="1343"/>
        <v>0.95567477142341306</v>
      </c>
      <c r="G9548" s="439">
        <f t="shared" si="1349"/>
        <v>95.45</v>
      </c>
      <c r="H9548" s="435">
        <f t="shared" si="1344"/>
        <v>0.95567477142341306</v>
      </c>
      <c r="I9548" s="577">
        <f t="shared" si="1349"/>
        <v>95.45</v>
      </c>
      <c r="J9548" s="573">
        <f t="shared" si="1345"/>
        <v>1.2929667456422407</v>
      </c>
    </row>
    <row r="9549" spans="1:10" x14ac:dyDescent="0.25">
      <c r="A9549">
        <f t="shared" si="1346"/>
        <v>0.95460000177057325</v>
      </c>
      <c r="B9549" s="2">
        <f t="shared" si="1341"/>
        <v>95.460000000011931</v>
      </c>
      <c r="C9549" s="428">
        <f t="shared" si="1347"/>
        <v>95.46</v>
      </c>
      <c r="D9549" s="425">
        <f t="shared" si="1342"/>
        <v>0.95460000177045368</v>
      </c>
      <c r="E9549" s="433">
        <f t="shared" si="1348"/>
        <v>95.46</v>
      </c>
      <c r="F9549" s="430">
        <f t="shared" si="1343"/>
        <v>0.95577429280763659</v>
      </c>
      <c r="G9549" s="439">
        <f t="shared" si="1349"/>
        <v>95.46</v>
      </c>
      <c r="H9549" s="435">
        <f t="shared" si="1344"/>
        <v>0.95577429280763659</v>
      </c>
      <c r="I9549" s="577">
        <f t="shared" si="1349"/>
        <v>95.46</v>
      </c>
      <c r="J9549" s="573">
        <f t="shared" si="1345"/>
        <v>1.2930552900561836</v>
      </c>
    </row>
    <row r="9550" spans="1:10" x14ac:dyDescent="0.25">
      <c r="A9550">
        <f t="shared" si="1346"/>
        <v>0.95470000176804304</v>
      </c>
      <c r="B9550" s="2">
        <f t="shared" si="1341"/>
        <v>95.470000000011936</v>
      </c>
      <c r="C9550" s="428">
        <f t="shared" si="1347"/>
        <v>95.47</v>
      </c>
      <c r="D9550" s="425">
        <f t="shared" si="1342"/>
        <v>0.9547000017679238</v>
      </c>
      <c r="E9550" s="433">
        <f t="shared" si="1348"/>
        <v>95.47</v>
      </c>
      <c r="F9550" s="430">
        <f t="shared" si="1343"/>
        <v>0.95587381440511321</v>
      </c>
      <c r="G9550" s="439">
        <f t="shared" si="1349"/>
        <v>95.47</v>
      </c>
      <c r="H9550" s="435">
        <f t="shared" si="1344"/>
        <v>0.95587381440511321</v>
      </c>
      <c r="I9550" s="577">
        <f t="shared" si="1349"/>
        <v>95.47</v>
      </c>
      <c r="J9550" s="573">
        <f t="shared" si="1345"/>
        <v>1.2931438352455411</v>
      </c>
    </row>
    <row r="9551" spans="1:10" x14ac:dyDescent="0.25">
      <c r="A9551">
        <f t="shared" si="1346"/>
        <v>0.95480000176551683</v>
      </c>
      <c r="B9551" s="2">
        <f t="shared" si="1341"/>
        <v>95.480000000011941</v>
      </c>
      <c r="C9551" s="428">
        <f t="shared" si="1347"/>
        <v>95.48</v>
      </c>
      <c r="D9551" s="425">
        <f t="shared" si="1342"/>
        <v>0.95480000176539748</v>
      </c>
      <c r="E9551" s="433">
        <f t="shared" si="1348"/>
        <v>95.48</v>
      </c>
      <c r="F9551" s="430">
        <f t="shared" si="1343"/>
        <v>0.95597333621574077</v>
      </c>
      <c r="G9551" s="439">
        <f t="shared" si="1349"/>
        <v>95.48</v>
      </c>
      <c r="H9551" s="435">
        <f t="shared" si="1344"/>
        <v>0.95597333621574077</v>
      </c>
      <c r="I9551" s="577">
        <f t="shared" si="1349"/>
        <v>95.48</v>
      </c>
      <c r="J9551" s="573">
        <f t="shared" si="1345"/>
        <v>1.2932323812102342</v>
      </c>
    </row>
    <row r="9552" spans="1:10" x14ac:dyDescent="0.25">
      <c r="A9552">
        <f t="shared" si="1346"/>
        <v>0.95490000176299428</v>
      </c>
      <c r="B9552" s="2">
        <f t="shared" si="1341"/>
        <v>95.490000000011946</v>
      </c>
      <c r="C9552" s="428">
        <f t="shared" si="1347"/>
        <v>95.49</v>
      </c>
      <c r="D9552" s="425">
        <f t="shared" si="1342"/>
        <v>0.95490000176287493</v>
      </c>
      <c r="E9552" s="433">
        <f t="shared" si="1348"/>
        <v>95.49</v>
      </c>
      <c r="F9552" s="430">
        <f t="shared" si="1343"/>
        <v>0.95607285823941635</v>
      </c>
      <c r="G9552" s="439">
        <f t="shared" si="1349"/>
        <v>95.49</v>
      </c>
      <c r="H9552" s="435">
        <f t="shared" si="1344"/>
        <v>0.95607285823941635</v>
      </c>
      <c r="I9552" s="577">
        <f t="shared" si="1349"/>
        <v>95.49</v>
      </c>
      <c r="J9552" s="573">
        <f t="shared" si="1345"/>
        <v>1.2933209279501845</v>
      </c>
    </row>
    <row r="9553" spans="1:10" x14ac:dyDescent="0.25">
      <c r="A9553">
        <f t="shared" si="1346"/>
        <v>0.95500000176047561</v>
      </c>
      <c r="B9553" s="2">
        <f t="shared" si="1341"/>
        <v>95.500000000011951</v>
      </c>
      <c r="C9553" s="428">
        <f t="shared" si="1347"/>
        <v>95.5</v>
      </c>
      <c r="D9553" s="425">
        <f t="shared" si="1342"/>
        <v>0.95500000176035604</v>
      </c>
      <c r="E9553" s="433">
        <f t="shared" si="1348"/>
        <v>95.5</v>
      </c>
      <c r="F9553" s="430">
        <f t="shared" si="1343"/>
        <v>0.95617238047603803</v>
      </c>
      <c r="G9553" s="439">
        <f t="shared" si="1349"/>
        <v>95.5</v>
      </c>
      <c r="H9553" s="435">
        <f t="shared" si="1344"/>
        <v>0.95617238047603803</v>
      </c>
      <c r="I9553" s="577">
        <f t="shared" si="1349"/>
        <v>95.5</v>
      </c>
      <c r="J9553" s="573">
        <f t="shared" si="1345"/>
        <v>1.2934094754653129</v>
      </c>
    </row>
    <row r="9554" spans="1:10" x14ac:dyDescent="0.25">
      <c r="A9554">
        <f t="shared" si="1346"/>
        <v>0.9551000017579605</v>
      </c>
      <c r="B9554" s="2">
        <f t="shared" si="1341"/>
        <v>95.510000000011956</v>
      </c>
      <c r="C9554" s="428">
        <f t="shared" si="1347"/>
        <v>95.51</v>
      </c>
      <c r="D9554" s="425">
        <f t="shared" si="1342"/>
        <v>0.95510000175784093</v>
      </c>
      <c r="E9554" s="433">
        <f t="shared" si="1348"/>
        <v>95.51</v>
      </c>
      <c r="F9554" s="430">
        <f t="shared" si="1343"/>
        <v>0.95627190292550324</v>
      </c>
      <c r="G9554" s="439">
        <f t="shared" si="1349"/>
        <v>95.51</v>
      </c>
      <c r="H9554" s="435">
        <f t="shared" si="1344"/>
        <v>0.95627190292550324</v>
      </c>
      <c r="I9554" s="577">
        <f t="shared" si="1349"/>
        <v>95.51</v>
      </c>
      <c r="J9554" s="573">
        <f t="shared" si="1345"/>
        <v>1.2934980237555411</v>
      </c>
    </row>
    <row r="9555" spans="1:10" x14ac:dyDescent="0.25">
      <c r="A9555">
        <f t="shared" si="1346"/>
        <v>0.95520000175544917</v>
      </c>
      <c r="B9555" s="2">
        <f t="shared" si="1341"/>
        <v>95.520000000011962</v>
      </c>
      <c r="C9555" s="428">
        <f t="shared" si="1347"/>
        <v>95.52</v>
      </c>
      <c r="D9555" s="425">
        <f t="shared" si="1342"/>
        <v>0.95520000175532938</v>
      </c>
      <c r="E9555" s="433">
        <f t="shared" si="1348"/>
        <v>95.52</v>
      </c>
      <c r="F9555" s="430">
        <f t="shared" si="1343"/>
        <v>0.95637142558770971</v>
      </c>
      <c r="G9555" s="439">
        <f t="shared" si="1349"/>
        <v>95.52</v>
      </c>
      <c r="H9555" s="435">
        <f t="shared" si="1344"/>
        <v>0.95637142558770971</v>
      </c>
      <c r="I9555" s="577">
        <f t="shared" si="1349"/>
        <v>95.52</v>
      </c>
      <c r="J9555" s="573">
        <f t="shared" si="1345"/>
        <v>1.2935865728207903</v>
      </c>
    </row>
    <row r="9556" spans="1:10" x14ac:dyDescent="0.25">
      <c r="A9556">
        <f t="shared" si="1346"/>
        <v>0.9553000017529415</v>
      </c>
      <c r="B9556" s="2">
        <f t="shared" si="1341"/>
        <v>95.530000000011967</v>
      </c>
      <c r="C9556" s="428">
        <f t="shared" si="1347"/>
        <v>95.53</v>
      </c>
      <c r="D9556" s="425">
        <f t="shared" si="1342"/>
        <v>0.95530000175282181</v>
      </c>
      <c r="E9556" s="433">
        <f t="shared" si="1348"/>
        <v>95.53</v>
      </c>
      <c r="F9556" s="430">
        <f t="shared" si="1343"/>
        <v>0.95647094846255565</v>
      </c>
      <c r="G9556" s="439">
        <f t="shared" si="1349"/>
        <v>95.53</v>
      </c>
      <c r="H9556" s="435">
        <f t="shared" si="1344"/>
        <v>0.95647094846255565</v>
      </c>
      <c r="I9556" s="577">
        <f t="shared" si="1349"/>
        <v>95.53</v>
      </c>
      <c r="J9556" s="573">
        <f t="shared" si="1345"/>
        <v>1.2936751226609819</v>
      </c>
    </row>
    <row r="9557" spans="1:10" x14ac:dyDescent="0.25">
      <c r="A9557">
        <f t="shared" si="1346"/>
        <v>0.95540000175043749</v>
      </c>
      <c r="B9557" s="2">
        <f t="shared" si="1341"/>
        <v>95.540000000011972</v>
      </c>
      <c r="C9557" s="428">
        <f t="shared" si="1347"/>
        <v>95.54</v>
      </c>
      <c r="D9557" s="425">
        <f t="shared" si="1342"/>
        <v>0.95540000175031792</v>
      </c>
      <c r="E9557" s="433">
        <f t="shared" si="1348"/>
        <v>95.54</v>
      </c>
      <c r="F9557" s="430">
        <f t="shared" si="1343"/>
        <v>0.95657047154993846</v>
      </c>
      <c r="G9557" s="439">
        <f t="shared" si="1349"/>
        <v>95.54</v>
      </c>
      <c r="H9557" s="435">
        <f t="shared" si="1344"/>
        <v>0.95657047154993846</v>
      </c>
      <c r="I9557" s="577">
        <f t="shared" si="1349"/>
        <v>95.54</v>
      </c>
      <c r="J9557" s="573">
        <f t="shared" si="1345"/>
        <v>1.2937636732760371</v>
      </c>
    </row>
    <row r="9558" spans="1:10" x14ac:dyDescent="0.25">
      <c r="A9558">
        <f t="shared" si="1346"/>
        <v>0.95550000174793726</v>
      </c>
      <c r="B9558" s="2">
        <f t="shared" si="1341"/>
        <v>95.550000000011977</v>
      </c>
      <c r="C9558" s="428">
        <f t="shared" si="1347"/>
        <v>95.55</v>
      </c>
      <c r="D9558" s="425">
        <f t="shared" si="1342"/>
        <v>0.95550000174781746</v>
      </c>
      <c r="E9558" s="433">
        <f t="shared" si="1348"/>
        <v>95.55</v>
      </c>
      <c r="F9558" s="430">
        <f t="shared" si="1343"/>
        <v>0.95666999484975623</v>
      </c>
      <c r="G9558" s="439">
        <f t="shared" si="1349"/>
        <v>95.55</v>
      </c>
      <c r="H9558" s="435">
        <f t="shared" si="1344"/>
        <v>0.95666999484975623</v>
      </c>
      <c r="I9558" s="577">
        <f t="shared" si="1349"/>
        <v>95.55</v>
      </c>
      <c r="J9558" s="573">
        <f t="shared" si="1345"/>
        <v>1.293852224665877</v>
      </c>
    </row>
    <row r="9559" spans="1:10" x14ac:dyDescent="0.25">
      <c r="A9559">
        <f t="shared" si="1346"/>
        <v>0.95560000174544069</v>
      </c>
      <c r="B9559" s="2">
        <f t="shared" si="1341"/>
        <v>95.560000000011982</v>
      </c>
      <c r="C9559" s="428">
        <f t="shared" si="1347"/>
        <v>95.56</v>
      </c>
      <c r="D9559" s="425">
        <f t="shared" si="1342"/>
        <v>0.95560000174532089</v>
      </c>
      <c r="E9559" s="433">
        <f t="shared" si="1348"/>
        <v>95.56</v>
      </c>
      <c r="F9559" s="430">
        <f t="shared" si="1343"/>
        <v>0.95676951836190693</v>
      </c>
      <c r="G9559" s="439">
        <f t="shared" si="1349"/>
        <v>95.56</v>
      </c>
      <c r="H9559" s="435">
        <f t="shared" si="1344"/>
        <v>0.95676951836190693</v>
      </c>
      <c r="I9559" s="577">
        <f t="shared" si="1349"/>
        <v>95.56</v>
      </c>
      <c r="J9559" s="573">
        <f t="shared" si="1345"/>
        <v>1.2939407768304236</v>
      </c>
    </row>
    <row r="9560" spans="1:10" x14ac:dyDescent="0.25">
      <c r="A9560">
        <f t="shared" si="1346"/>
        <v>0.95570000174294778</v>
      </c>
      <c r="B9560" s="2">
        <f t="shared" si="1341"/>
        <v>95.570000000011987</v>
      </c>
      <c r="C9560" s="428">
        <f t="shared" si="1347"/>
        <v>95.57</v>
      </c>
      <c r="D9560" s="425">
        <f t="shared" si="1342"/>
        <v>0.95570000174282788</v>
      </c>
      <c r="E9560" s="433">
        <f t="shared" si="1348"/>
        <v>95.57</v>
      </c>
      <c r="F9560" s="430">
        <f t="shared" si="1343"/>
        <v>0.95686904208628831</v>
      </c>
      <c r="G9560" s="439">
        <f t="shared" si="1349"/>
        <v>95.57</v>
      </c>
      <c r="H9560" s="435">
        <f t="shared" si="1344"/>
        <v>0.95686904208628831</v>
      </c>
      <c r="I9560" s="577">
        <f t="shared" si="1349"/>
        <v>95.57</v>
      </c>
      <c r="J9560" s="573">
        <f t="shared" si="1345"/>
        <v>1.2940293297695977</v>
      </c>
    </row>
    <row r="9561" spans="1:10" x14ac:dyDescent="0.25">
      <c r="A9561">
        <f t="shared" si="1346"/>
        <v>0.95580000174045854</v>
      </c>
      <c r="B9561" s="2">
        <f t="shared" si="1341"/>
        <v>95.580000000011992</v>
      </c>
      <c r="C9561" s="428">
        <f t="shared" si="1347"/>
        <v>95.58</v>
      </c>
      <c r="D9561" s="425">
        <f t="shared" si="1342"/>
        <v>0.95580000174033852</v>
      </c>
      <c r="E9561" s="433">
        <f t="shared" si="1348"/>
        <v>95.58</v>
      </c>
      <c r="F9561" s="430">
        <f t="shared" si="1343"/>
        <v>0.95696856602279889</v>
      </c>
      <c r="G9561" s="439">
        <f t="shared" si="1349"/>
        <v>95.58</v>
      </c>
      <c r="H9561" s="435">
        <f t="shared" si="1344"/>
        <v>0.95696856602279889</v>
      </c>
      <c r="I9561" s="577">
        <f t="shared" si="1349"/>
        <v>95.58</v>
      </c>
      <c r="J9561" s="573">
        <f t="shared" si="1345"/>
        <v>1.2941178834833211</v>
      </c>
    </row>
    <row r="9562" spans="1:10" x14ac:dyDescent="0.25">
      <c r="A9562">
        <f t="shared" si="1346"/>
        <v>0.95590000173797307</v>
      </c>
      <c r="B9562" s="2">
        <f t="shared" si="1341"/>
        <v>95.590000000011997</v>
      </c>
      <c r="C9562" s="428">
        <f t="shared" si="1347"/>
        <v>95.59</v>
      </c>
      <c r="D9562" s="425">
        <f t="shared" si="1342"/>
        <v>0.95590000173785306</v>
      </c>
      <c r="E9562" s="433">
        <f t="shared" si="1348"/>
        <v>95.59</v>
      </c>
      <c r="F9562" s="430">
        <f t="shared" si="1343"/>
        <v>0.95706809017133665</v>
      </c>
      <c r="G9562" s="439">
        <f t="shared" si="1349"/>
        <v>95.59</v>
      </c>
      <c r="H9562" s="435">
        <f t="shared" si="1344"/>
        <v>0.95706809017133665</v>
      </c>
      <c r="I9562" s="577">
        <f t="shared" si="1349"/>
        <v>95.59</v>
      </c>
      <c r="J9562" s="573">
        <f t="shared" si="1345"/>
        <v>1.2942064379715146</v>
      </c>
    </row>
    <row r="9563" spans="1:10" x14ac:dyDescent="0.25">
      <c r="A9563">
        <f t="shared" si="1346"/>
        <v>0.95600000173549127</v>
      </c>
      <c r="B9563" s="2">
        <f t="shared" si="1341"/>
        <v>95.600000000012002</v>
      </c>
      <c r="C9563" s="428">
        <f t="shared" si="1347"/>
        <v>95.6</v>
      </c>
      <c r="D9563" s="425">
        <f t="shared" si="1342"/>
        <v>0.95600000173537114</v>
      </c>
      <c r="E9563" s="433">
        <f t="shared" si="1348"/>
        <v>95.6</v>
      </c>
      <c r="F9563" s="430">
        <f t="shared" si="1343"/>
        <v>0.95716761453179933</v>
      </c>
      <c r="G9563" s="439">
        <f t="shared" si="1349"/>
        <v>95.6</v>
      </c>
      <c r="H9563" s="435">
        <f t="shared" si="1344"/>
        <v>0.95716761453179933</v>
      </c>
      <c r="I9563" s="577">
        <f t="shared" si="1349"/>
        <v>95.6</v>
      </c>
      <c r="J9563" s="573">
        <f t="shared" si="1345"/>
        <v>1.2942949932340999</v>
      </c>
    </row>
    <row r="9564" spans="1:10" x14ac:dyDescent="0.25">
      <c r="A9564">
        <f t="shared" si="1346"/>
        <v>0.95610000173301302</v>
      </c>
      <c r="B9564" s="2">
        <f t="shared" si="1341"/>
        <v>95.610000000012008</v>
      </c>
      <c r="C9564" s="428">
        <f t="shared" si="1347"/>
        <v>95.61</v>
      </c>
      <c r="D9564" s="425">
        <f t="shared" si="1342"/>
        <v>0.95610000173289289</v>
      </c>
      <c r="E9564" s="433">
        <f t="shared" si="1348"/>
        <v>95.61</v>
      </c>
      <c r="F9564" s="430">
        <f t="shared" si="1343"/>
        <v>0.95726713910408578</v>
      </c>
      <c r="G9564" s="439">
        <f t="shared" si="1349"/>
        <v>95.61</v>
      </c>
      <c r="H9564" s="435">
        <f t="shared" si="1344"/>
        <v>0.95726713910408578</v>
      </c>
      <c r="I9564" s="577">
        <f t="shared" si="1349"/>
        <v>95.61</v>
      </c>
      <c r="J9564" s="573">
        <f t="shared" si="1345"/>
        <v>1.294383549270999</v>
      </c>
    </row>
    <row r="9565" spans="1:10" x14ac:dyDescent="0.25">
      <c r="A9565">
        <f t="shared" si="1346"/>
        <v>0.95620000173053843</v>
      </c>
      <c r="B9565" s="2">
        <f t="shared" si="1341"/>
        <v>95.620000000012013</v>
      </c>
      <c r="C9565" s="428">
        <f t="shared" si="1347"/>
        <v>95.62</v>
      </c>
      <c r="D9565" s="425">
        <f t="shared" si="1342"/>
        <v>0.95620000173041841</v>
      </c>
      <c r="E9565" s="433">
        <f t="shared" si="1348"/>
        <v>95.62</v>
      </c>
      <c r="F9565" s="430">
        <f t="shared" si="1343"/>
        <v>0.95736666388809377</v>
      </c>
      <c r="G9565" s="439">
        <f t="shared" si="1349"/>
        <v>95.62</v>
      </c>
      <c r="H9565" s="435">
        <f t="shared" si="1344"/>
        <v>0.95736666388809377</v>
      </c>
      <c r="I9565" s="577">
        <f t="shared" si="1349"/>
        <v>95.62</v>
      </c>
      <c r="J9565" s="573">
        <f t="shared" si="1345"/>
        <v>1.2944721060821325</v>
      </c>
    </row>
    <row r="9566" spans="1:10" x14ac:dyDescent="0.25">
      <c r="A9566">
        <f t="shared" si="1346"/>
        <v>0.95630000172806751</v>
      </c>
      <c r="B9566" s="2">
        <f t="shared" si="1341"/>
        <v>95.630000000012018</v>
      </c>
      <c r="C9566" s="428">
        <f t="shared" si="1347"/>
        <v>95.63</v>
      </c>
      <c r="D9566" s="425">
        <f t="shared" si="1342"/>
        <v>0.95630000172794727</v>
      </c>
      <c r="E9566" s="433">
        <f t="shared" si="1348"/>
        <v>95.63</v>
      </c>
      <c r="F9566" s="430">
        <f t="shared" si="1343"/>
        <v>0.9574661888837217</v>
      </c>
      <c r="G9566" s="439">
        <f t="shared" si="1349"/>
        <v>95.63</v>
      </c>
      <c r="H9566" s="435">
        <f t="shared" si="1344"/>
        <v>0.9574661888837217</v>
      </c>
      <c r="I9566" s="577">
        <f t="shared" si="1349"/>
        <v>95.63</v>
      </c>
      <c r="J9566" s="573">
        <f t="shared" si="1345"/>
        <v>1.2945606636674221</v>
      </c>
    </row>
    <row r="9567" spans="1:10" x14ac:dyDescent="0.25">
      <c r="A9567">
        <f t="shared" si="1346"/>
        <v>0.95640000172560025</v>
      </c>
      <c r="B9567" s="2">
        <f t="shared" si="1341"/>
        <v>95.640000000012023</v>
      </c>
      <c r="C9567" s="428">
        <f t="shared" si="1347"/>
        <v>95.64</v>
      </c>
      <c r="D9567" s="425">
        <f t="shared" si="1342"/>
        <v>0.95640000172548012</v>
      </c>
      <c r="E9567" s="433">
        <f t="shared" si="1348"/>
        <v>95.64</v>
      </c>
      <c r="F9567" s="430">
        <f t="shared" si="1343"/>
        <v>0.95756571409086833</v>
      </c>
      <c r="G9567" s="439">
        <f t="shared" si="1349"/>
        <v>95.64</v>
      </c>
      <c r="H9567" s="435">
        <f t="shared" si="1344"/>
        <v>0.95756571409086833</v>
      </c>
      <c r="I9567" s="577">
        <f t="shared" si="1349"/>
        <v>95.64</v>
      </c>
      <c r="J9567" s="573">
        <f t="shared" si="1345"/>
        <v>1.2946492220267896</v>
      </c>
    </row>
    <row r="9568" spans="1:10" x14ac:dyDescent="0.25">
      <c r="A9568">
        <f t="shared" si="1346"/>
        <v>0.95650000172313665</v>
      </c>
      <c r="B9568" s="2">
        <f t="shared" ref="B9568:B9631" si="1350">B9567+0.01</f>
        <v>95.650000000012028</v>
      </c>
      <c r="C9568" s="428">
        <f t="shared" si="1347"/>
        <v>95.65</v>
      </c>
      <c r="D9568" s="425">
        <f t="shared" si="1342"/>
        <v>0.95650000172301652</v>
      </c>
      <c r="E9568" s="433">
        <f t="shared" si="1348"/>
        <v>95.65</v>
      </c>
      <c r="F9568" s="430">
        <f t="shared" si="1343"/>
        <v>0.95766523950943172</v>
      </c>
      <c r="G9568" s="439">
        <f t="shared" si="1349"/>
        <v>95.65</v>
      </c>
      <c r="H9568" s="435">
        <f t="shared" si="1344"/>
        <v>0.95766523950943172</v>
      </c>
      <c r="I9568" s="577">
        <f t="shared" si="1349"/>
        <v>95.65</v>
      </c>
      <c r="J9568" s="573">
        <f t="shared" si="1345"/>
        <v>1.2947377811601557</v>
      </c>
    </row>
    <row r="9569" spans="1:10" x14ac:dyDescent="0.25">
      <c r="A9569">
        <f t="shared" si="1346"/>
        <v>0.95660000172067672</v>
      </c>
      <c r="B9569" s="2">
        <f t="shared" si="1350"/>
        <v>95.660000000012033</v>
      </c>
      <c r="C9569" s="428">
        <f t="shared" si="1347"/>
        <v>95.66</v>
      </c>
      <c r="D9569" s="425">
        <f t="shared" si="1342"/>
        <v>0.95660000172055637</v>
      </c>
      <c r="E9569" s="433">
        <f t="shared" si="1348"/>
        <v>95.66</v>
      </c>
      <c r="F9569" s="430">
        <f t="shared" si="1343"/>
        <v>0.95776476513931053</v>
      </c>
      <c r="G9569" s="439">
        <f t="shared" si="1349"/>
        <v>95.66</v>
      </c>
      <c r="H9569" s="435">
        <f t="shared" si="1344"/>
        <v>0.95776476513931053</v>
      </c>
      <c r="I9569" s="577">
        <f t="shared" si="1349"/>
        <v>95.66</v>
      </c>
      <c r="J9569" s="573">
        <f t="shared" si="1345"/>
        <v>1.2948263410674423</v>
      </c>
    </row>
    <row r="9570" spans="1:10" x14ac:dyDescent="0.25">
      <c r="A9570">
        <f t="shared" si="1346"/>
        <v>0.95670000171822034</v>
      </c>
      <c r="B9570" s="2">
        <f t="shared" si="1350"/>
        <v>95.670000000012038</v>
      </c>
      <c r="C9570" s="428">
        <f t="shared" si="1347"/>
        <v>95.67</v>
      </c>
      <c r="D9570" s="425">
        <f t="shared" si="1342"/>
        <v>0.95670000171809988</v>
      </c>
      <c r="E9570" s="433">
        <f t="shared" si="1348"/>
        <v>95.67</v>
      </c>
      <c r="F9570" s="430">
        <f t="shared" si="1343"/>
        <v>0.95786429098040315</v>
      </c>
      <c r="G9570" s="439">
        <f t="shared" si="1349"/>
        <v>95.67</v>
      </c>
      <c r="H9570" s="435">
        <f t="shared" si="1344"/>
        <v>0.95786429098040315</v>
      </c>
      <c r="I9570" s="577">
        <f t="shared" si="1349"/>
        <v>95.67</v>
      </c>
      <c r="J9570" s="573">
        <f t="shared" si="1345"/>
        <v>1.294914901748571</v>
      </c>
    </row>
    <row r="9571" spans="1:10" x14ac:dyDescent="0.25">
      <c r="A9571">
        <f t="shared" si="1346"/>
        <v>0.95680000171576751</v>
      </c>
      <c r="B9571" s="2">
        <f t="shared" si="1350"/>
        <v>95.680000000012043</v>
      </c>
      <c r="C9571" s="428">
        <f t="shared" si="1347"/>
        <v>95.68</v>
      </c>
      <c r="D9571" s="425">
        <f t="shared" si="1342"/>
        <v>0.95680000171564727</v>
      </c>
      <c r="E9571" s="433">
        <f t="shared" si="1348"/>
        <v>95.68</v>
      </c>
      <c r="F9571" s="430">
        <f t="shared" si="1343"/>
        <v>0.95796381703260813</v>
      </c>
      <c r="G9571" s="439">
        <f t="shared" si="1349"/>
        <v>95.68</v>
      </c>
      <c r="H9571" s="435">
        <f t="shared" si="1344"/>
        <v>0.95796381703260813</v>
      </c>
      <c r="I9571" s="577">
        <f t="shared" si="1349"/>
        <v>95.68</v>
      </c>
      <c r="J9571" s="573">
        <f t="shared" si="1345"/>
        <v>1.2950034632034633</v>
      </c>
    </row>
    <row r="9572" spans="1:10" x14ac:dyDescent="0.25">
      <c r="A9572">
        <f t="shared" si="1346"/>
        <v>0.95690000171331846</v>
      </c>
      <c r="B9572" s="2">
        <f t="shared" si="1350"/>
        <v>95.690000000012049</v>
      </c>
      <c r="C9572" s="428">
        <f t="shared" si="1347"/>
        <v>95.69</v>
      </c>
      <c r="D9572" s="425">
        <f t="shared" si="1342"/>
        <v>0.95690000171319789</v>
      </c>
      <c r="E9572" s="433">
        <f t="shared" si="1348"/>
        <v>95.69</v>
      </c>
      <c r="F9572" s="430">
        <f t="shared" si="1343"/>
        <v>0.9580633432958241</v>
      </c>
      <c r="G9572" s="439">
        <f t="shared" si="1349"/>
        <v>95.69</v>
      </c>
      <c r="H9572" s="435">
        <f t="shared" si="1344"/>
        <v>0.9580633432958241</v>
      </c>
      <c r="I9572" s="577">
        <f t="shared" si="1349"/>
        <v>95.69</v>
      </c>
      <c r="J9572" s="573">
        <f t="shared" si="1345"/>
        <v>1.2950920254320402</v>
      </c>
    </row>
    <row r="9573" spans="1:10" x14ac:dyDescent="0.25">
      <c r="A9573">
        <f t="shared" si="1346"/>
        <v>0.95700000171087285</v>
      </c>
      <c r="B9573" s="2">
        <f t="shared" si="1350"/>
        <v>95.700000000012054</v>
      </c>
      <c r="C9573" s="428">
        <f t="shared" si="1347"/>
        <v>95.7</v>
      </c>
      <c r="D9573" s="425">
        <f t="shared" si="1342"/>
        <v>0.95700000171075239</v>
      </c>
      <c r="E9573" s="433">
        <f t="shared" si="1348"/>
        <v>95.7</v>
      </c>
      <c r="F9573" s="430">
        <f t="shared" si="1343"/>
        <v>0.95816286976995013</v>
      </c>
      <c r="G9573" s="439">
        <f t="shared" si="1349"/>
        <v>95.7</v>
      </c>
      <c r="H9573" s="435">
        <f t="shared" si="1344"/>
        <v>0.95816286976995013</v>
      </c>
      <c r="I9573" s="577">
        <f t="shared" si="1349"/>
        <v>95.7</v>
      </c>
      <c r="J9573" s="573">
        <f t="shared" si="1345"/>
        <v>1.295180588434224</v>
      </c>
    </row>
    <row r="9574" spans="1:10" x14ac:dyDescent="0.25">
      <c r="A9574">
        <f t="shared" si="1346"/>
        <v>0.95710000170843113</v>
      </c>
      <c r="B9574" s="2">
        <f t="shared" si="1350"/>
        <v>95.710000000012059</v>
      </c>
      <c r="C9574" s="428">
        <f t="shared" si="1347"/>
        <v>95.71</v>
      </c>
      <c r="D9574" s="425">
        <f t="shared" si="1342"/>
        <v>0.95710000170831044</v>
      </c>
      <c r="E9574" s="433">
        <f t="shared" si="1348"/>
        <v>95.71</v>
      </c>
      <c r="F9574" s="430">
        <f t="shared" si="1343"/>
        <v>0.95826239645488442</v>
      </c>
      <c r="G9574" s="439">
        <f t="shared" si="1349"/>
        <v>95.71</v>
      </c>
      <c r="H9574" s="435">
        <f t="shared" si="1344"/>
        <v>0.95826239645488442</v>
      </c>
      <c r="I9574" s="577">
        <f t="shared" si="1349"/>
        <v>95.71</v>
      </c>
      <c r="J9574" s="573">
        <f t="shared" si="1345"/>
        <v>1.2952691522099353</v>
      </c>
    </row>
    <row r="9575" spans="1:10" x14ac:dyDescent="0.25">
      <c r="A9575">
        <f t="shared" si="1346"/>
        <v>0.95720000170599273</v>
      </c>
      <c r="B9575" s="2">
        <f t="shared" si="1350"/>
        <v>95.720000000012064</v>
      </c>
      <c r="C9575" s="428">
        <f t="shared" si="1347"/>
        <v>95.72</v>
      </c>
      <c r="D9575" s="425">
        <f t="shared" si="1342"/>
        <v>0.95720000170587216</v>
      </c>
      <c r="E9575" s="433">
        <f t="shared" si="1348"/>
        <v>95.72</v>
      </c>
      <c r="F9575" s="430">
        <f t="shared" si="1343"/>
        <v>0.95836192335052628</v>
      </c>
      <c r="G9575" s="439">
        <f t="shared" si="1349"/>
        <v>95.72</v>
      </c>
      <c r="H9575" s="435">
        <f t="shared" si="1344"/>
        <v>0.95836192335052628</v>
      </c>
      <c r="I9575" s="577">
        <f t="shared" si="1349"/>
        <v>95.72</v>
      </c>
      <c r="J9575" s="573">
        <f t="shared" si="1345"/>
        <v>1.2953577167590964</v>
      </c>
    </row>
    <row r="9576" spans="1:10" x14ac:dyDescent="0.25">
      <c r="A9576">
        <f t="shared" si="1346"/>
        <v>0.95730000170355822</v>
      </c>
      <c r="B9576" s="2">
        <f t="shared" si="1350"/>
        <v>95.730000000012069</v>
      </c>
      <c r="C9576" s="428">
        <f t="shared" si="1347"/>
        <v>95.73</v>
      </c>
      <c r="D9576" s="425">
        <f t="shared" si="1342"/>
        <v>0.95730000170343732</v>
      </c>
      <c r="E9576" s="433">
        <f t="shared" si="1348"/>
        <v>95.73</v>
      </c>
      <c r="F9576" s="430">
        <f t="shared" si="1343"/>
        <v>0.95846145045677411</v>
      </c>
      <c r="G9576" s="439">
        <f t="shared" si="1349"/>
        <v>95.73</v>
      </c>
      <c r="H9576" s="435">
        <f t="shared" si="1344"/>
        <v>0.95846145045677411</v>
      </c>
      <c r="I9576" s="577">
        <f t="shared" si="1349"/>
        <v>95.73</v>
      </c>
      <c r="J9576" s="573">
        <f t="shared" si="1345"/>
        <v>1.2954462820816286</v>
      </c>
    </row>
    <row r="9577" spans="1:10" x14ac:dyDescent="0.25">
      <c r="A9577">
        <f t="shared" si="1346"/>
        <v>0.95740000170112705</v>
      </c>
      <c r="B9577" s="2">
        <f t="shared" si="1350"/>
        <v>95.740000000012074</v>
      </c>
      <c r="C9577" s="428">
        <f t="shared" si="1347"/>
        <v>95.74</v>
      </c>
      <c r="D9577" s="425">
        <f t="shared" si="1342"/>
        <v>0.95740000170100625</v>
      </c>
      <c r="E9577" s="433">
        <f t="shared" si="1348"/>
        <v>95.74</v>
      </c>
      <c r="F9577" s="430">
        <f t="shared" si="1343"/>
        <v>0.95856097777352689</v>
      </c>
      <c r="G9577" s="439">
        <f t="shared" si="1349"/>
        <v>95.74</v>
      </c>
      <c r="H9577" s="435">
        <f t="shared" si="1344"/>
        <v>0.95856097777352689</v>
      </c>
      <c r="I9577" s="577">
        <f t="shared" si="1349"/>
        <v>95.74</v>
      </c>
      <c r="J9577" s="573">
        <f t="shared" si="1345"/>
        <v>1.2955348481774531</v>
      </c>
    </row>
    <row r="9578" spans="1:10" x14ac:dyDescent="0.25">
      <c r="A9578">
        <f t="shared" si="1346"/>
        <v>0.95750000169869942</v>
      </c>
      <c r="B9578" s="2">
        <f t="shared" si="1350"/>
        <v>95.750000000012079</v>
      </c>
      <c r="C9578" s="428">
        <f t="shared" si="1347"/>
        <v>95.75</v>
      </c>
      <c r="D9578" s="425">
        <f t="shared" si="1342"/>
        <v>0.95750000169857863</v>
      </c>
      <c r="E9578" s="433">
        <f t="shared" si="1348"/>
        <v>95.75</v>
      </c>
      <c r="F9578" s="430">
        <f t="shared" si="1343"/>
        <v>0.9586605053006837</v>
      </c>
      <c r="G9578" s="439">
        <f t="shared" si="1349"/>
        <v>95.75</v>
      </c>
      <c r="H9578" s="435">
        <f t="shared" si="1344"/>
        <v>0.9586605053006837</v>
      </c>
      <c r="I9578" s="577">
        <f t="shared" si="1349"/>
        <v>95.75</v>
      </c>
      <c r="J9578" s="573">
        <f t="shared" si="1345"/>
        <v>1.295623415046492</v>
      </c>
    </row>
    <row r="9579" spans="1:10" x14ac:dyDescent="0.25">
      <c r="A9579">
        <f t="shared" si="1346"/>
        <v>0.95760000169627557</v>
      </c>
      <c r="B9579" s="2">
        <f t="shared" si="1350"/>
        <v>95.760000000012084</v>
      </c>
      <c r="C9579" s="428">
        <f t="shared" si="1347"/>
        <v>95.76</v>
      </c>
      <c r="D9579" s="425">
        <f t="shared" si="1342"/>
        <v>0.95760000169615467</v>
      </c>
      <c r="E9579" s="433">
        <f t="shared" si="1348"/>
        <v>95.76</v>
      </c>
      <c r="F9579" s="430">
        <f t="shared" si="1343"/>
        <v>0.9587600330381435</v>
      </c>
      <c r="G9579" s="439">
        <f t="shared" si="1349"/>
        <v>95.76</v>
      </c>
      <c r="H9579" s="435">
        <f t="shared" si="1344"/>
        <v>0.9587600330381435</v>
      </c>
      <c r="I9579" s="577">
        <f t="shared" si="1349"/>
        <v>95.76</v>
      </c>
      <c r="J9579" s="573">
        <f t="shared" si="1345"/>
        <v>1.2957119826886667</v>
      </c>
    </row>
    <row r="9580" spans="1:10" x14ac:dyDescent="0.25">
      <c r="A9580">
        <f t="shared" si="1346"/>
        <v>0.95770000169385516</v>
      </c>
      <c r="B9580" s="2">
        <f t="shared" si="1350"/>
        <v>95.770000000012089</v>
      </c>
      <c r="C9580" s="428">
        <f t="shared" si="1347"/>
        <v>95.77</v>
      </c>
      <c r="D9580" s="425">
        <f t="shared" si="1342"/>
        <v>0.95770000169373426</v>
      </c>
      <c r="E9580" s="433">
        <f t="shared" si="1348"/>
        <v>95.77</v>
      </c>
      <c r="F9580" s="430">
        <f t="shared" si="1343"/>
        <v>0.95885956098580505</v>
      </c>
      <c r="G9580" s="439">
        <f t="shared" si="1349"/>
        <v>95.77</v>
      </c>
      <c r="H9580" s="435">
        <f t="shared" si="1344"/>
        <v>0.95885956098580505</v>
      </c>
      <c r="I9580" s="577">
        <f t="shared" si="1349"/>
        <v>95.77</v>
      </c>
      <c r="J9580" s="573">
        <f t="shared" si="1345"/>
        <v>1.2958005511038984</v>
      </c>
    </row>
    <row r="9581" spans="1:10" x14ac:dyDescent="0.25">
      <c r="A9581">
        <f t="shared" si="1346"/>
        <v>0.95780000169143842</v>
      </c>
      <c r="B9581" s="2">
        <f t="shared" si="1350"/>
        <v>95.780000000012095</v>
      </c>
      <c r="C9581" s="428">
        <f t="shared" si="1347"/>
        <v>95.78</v>
      </c>
      <c r="D9581" s="425">
        <f t="shared" si="1342"/>
        <v>0.9578000016913174</v>
      </c>
      <c r="E9581" s="433">
        <f t="shared" si="1348"/>
        <v>95.78</v>
      </c>
      <c r="F9581" s="430">
        <f t="shared" si="1343"/>
        <v>0.9589590891435682</v>
      </c>
      <c r="G9581" s="439">
        <f t="shared" si="1349"/>
        <v>95.78</v>
      </c>
      <c r="H9581" s="435">
        <f t="shared" si="1344"/>
        <v>0.9589590891435682</v>
      </c>
      <c r="I9581" s="577">
        <f t="shared" si="1349"/>
        <v>95.78</v>
      </c>
      <c r="J9581" s="573">
        <f t="shared" si="1345"/>
        <v>1.295889120292109</v>
      </c>
    </row>
    <row r="9582" spans="1:10" x14ac:dyDescent="0.25">
      <c r="A9582">
        <f t="shared" si="1346"/>
        <v>0.95790000168902512</v>
      </c>
      <c r="B9582" s="2">
        <f t="shared" si="1350"/>
        <v>95.7900000000121</v>
      </c>
      <c r="C9582" s="428">
        <f t="shared" si="1347"/>
        <v>95.79</v>
      </c>
      <c r="D9582" s="425">
        <f t="shared" si="1342"/>
        <v>0.95790000168890421</v>
      </c>
      <c r="E9582" s="433">
        <f t="shared" si="1348"/>
        <v>95.79</v>
      </c>
      <c r="F9582" s="430">
        <f t="shared" si="1343"/>
        <v>0.95905861751133126</v>
      </c>
      <c r="G9582" s="439">
        <f t="shared" si="1349"/>
        <v>95.79</v>
      </c>
      <c r="H9582" s="435">
        <f t="shared" si="1344"/>
        <v>0.95905861751133126</v>
      </c>
      <c r="I9582" s="577">
        <f t="shared" si="1349"/>
        <v>95.79</v>
      </c>
      <c r="J9582" s="573">
        <f t="shared" si="1345"/>
        <v>1.2959776902532203</v>
      </c>
    </row>
    <row r="9583" spans="1:10" x14ac:dyDescent="0.25">
      <c r="A9583">
        <f t="shared" si="1346"/>
        <v>0.95800000168661525</v>
      </c>
      <c r="B9583" s="2">
        <f t="shared" si="1350"/>
        <v>95.800000000012105</v>
      </c>
      <c r="C9583" s="428">
        <f t="shared" si="1347"/>
        <v>95.8</v>
      </c>
      <c r="D9583" s="425">
        <f t="shared" si="1342"/>
        <v>0.95800000168649424</v>
      </c>
      <c r="E9583" s="433">
        <f t="shared" si="1348"/>
        <v>95.8</v>
      </c>
      <c r="F9583" s="430">
        <f t="shared" si="1343"/>
        <v>0.95915814608899386</v>
      </c>
      <c r="G9583" s="439">
        <f t="shared" si="1349"/>
        <v>95.8</v>
      </c>
      <c r="H9583" s="435">
        <f t="shared" si="1344"/>
        <v>0.95915814608899386</v>
      </c>
      <c r="I9583" s="577">
        <f t="shared" si="1349"/>
        <v>95.8</v>
      </c>
      <c r="J9583" s="573">
        <f t="shared" si="1345"/>
        <v>1.2960662609871534</v>
      </c>
    </row>
    <row r="9584" spans="1:10" x14ac:dyDescent="0.25">
      <c r="A9584">
        <f t="shared" si="1346"/>
        <v>0.95810000168420928</v>
      </c>
      <c r="B9584" s="2">
        <f t="shared" si="1350"/>
        <v>95.81000000001211</v>
      </c>
      <c r="C9584" s="428">
        <f t="shared" si="1347"/>
        <v>95.81</v>
      </c>
      <c r="D9584" s="425">
        <f t="shared" si="1342"/>
        <v>0.95810000168408815</v>
      </c>
      <c r="E9584" s="433">
        <f t="shared" si="1348"/>
        <v>95.81</v>
      </c>
      <c r="F9584" s="430">
        <f t="shared" si="1343"/>
        <v>0.95925767487645519</v>
      </c>
      <c r="G9584" s="439">
        <f t="shared" si="1349"/>
        <v>95.81</v>
      </c>
      <c r="H9584" s="435">
        <f t="shared" si="1344"/>
        <v>0.95925767487645519</v>
      </c>
      <c r="I9584" s="577">
        <f t="shared" si="1349"/>
        <v>95.81</v>
      </c>
      <c r="J9584" s="573">
        <f t="shared" si="1345"/>
        <v>1.2961548324938306</v>
      </c>
    </row>
    <row r="9585" spans="1:10" x14ac:dyDescent="0.25">
      <c r="A9585">
        <f t="shared" si="1346"/>
        <v>0.95820000168180663</v>
      </c>
      <c r="B9585" s="2">
        <f t="shared" si="1350"/>
        <v>95.820000000012115</v>
      </c>
      <c r="C9585" s="428">
        <f t="shared" si="1347"/>
        <v>95.82</v>
      </c>
      <c r="D9585" s="425">
        <f t="shared" si="1342"/>
        <v>0.95820000168168551</v>
      </c>
      <c r="E9585" s="433">
        <f t="shared" si="1348"/>
        <v>95.82</v>
      </c>
      <c r="F9585" s="430">
        <f t="shared" si="1343"/>
        <v>0.95935720387361423</v>
      </c>
      <c r="G9585" s="439">
        <f t="shared" si="1349"/>
        <v>95.82</v>
      </c>
      <c r="H9585" s="435">
        <f t="shared" si="1344"/>
        <v>0.95935720387361423</v>
      </c>
      <c r="I9585" s="577">
        <f t="shared" si="1349"/>
        <v>95.82</v>
      </c>
      <c r="J9585" s="573">
        <f t="shared" si="1345"/>
        <v>1.296243404773173</v>
      </c>
    </row>
    <row r="9586" spans="1:10" x14ac:dyDescent="0.25">
      <c r="A9586">
        <f t="shared" si="1346"/>
        <v>0.95830000167940765</v>
      </c>
      <c r="B9586" s="2">
        <f t="shared" si="1350"/>
        <v>95.83000000001212</v>
      </c>
      <c r="C9586" s="428">
        <f t="shared" si="1347"/>
        <v>95.83</v>
      </c>
      <c r="D9586" s="425">
        <f t="shared" si="1342"/>
        <v>0.95830000167928631</v>
      </c>
      <c r="E9586" s="433">
        <f t="shared" si="1348"/>
        <v>95.83</v>
      </c>
      <c r="F9586" s="430">
        <f t="shared" si="1343"/>
        <v>0.95945673308037094</v>
      </c>
      <c r="G9586" s="439">
        <f t="shared" si="1349"/>
        <v>95.83</v>
      </c>
      <c r="H9586" s="435">
        <f t="shared" si="1344"/>
        <v>0.95945673308037094</v>
      </c>
      <c r="I9586" s="577">
        <f t="shared" si="1349"/>
        <v>95.83</v>
      </c>
      <c r="J9586" s="573">
        <f t="shared" si="1345"/>
        <v>1.2963319778251021</v>
      </c>
    </row>
    <row r="9587" spans="1:10" x14ac:dyDescent="0.25">
      <c r="A9587">
        <f t="shared" si="1346"/>
        <v>0.95840000167701211</v>
      </c>
      <c r="B9587" s="2">
        <f t="shared" si="1350"/>
        <v>95.840000000012125</v>
      </c>
      <c r="C9587" s="428">
        <f t="shared" si="1347"/>
        <v>95.84</v>
      </c>
      <c r="D9587" s="425">
        <f t="shared" si="1342"/>
        <v>0.95840000167689088</v>
      </c>
      <c r="E9587" s="433">
        <f t="shared" si="1348"/>
        <v>95.84</v>
      </c>
      <c r="F9587" s="430">
        <f t="shared" si="1343"/>
        <v>0.95955626249662451</v>
      </c>
      <c r="G9587" s="439">
        <f t="shared" si="1349"/>
        <v>95.84</v>
      </c>
      <c r="H9587" s="435">
        <f t="shared" si="1344"/>
        <v>0.95955626249662451</v>
      </c>
      <c r="I9587" s="577">
        <f t="shared" si="1349"/>
        <v>95.84</v>
      </c>
      <c r="J9587" s="573">
        <f t="shared" si="1345"/>
        <v>1.2964205516495404</v>
      </c>
    </row>
    <row r="9588" spans="1:10" x14ac:dyDescent="0.25">
      <c r="A9588">
        <f t="shared" si="1346"/>
        <v>0.95850000167462013</v>
      </c>
      <c r="B9588" s="2">
        <f t="shared" si="1350"/>
        <v>95.85000000001213</v>
      </c>
      <c r="C9588" s="428">
        <f t="shared" si="1347"/>
        <v>95.85</v>
      </c>
      <c r="D9588" s="425">
        <f t="shared" si="1342"/>
        <v>0.95850000167449867</v>
      </c>
      <c r="E9588" s="433">
        <f t="shared" si="1348"/>
        <v>95.85</v>
      </c>
      <c r="F9588" s="430">
        <f t="shared" si="1343"/>
        <v>0.95965579212227414</v>
      </c>
      <c r="G9588" s="439">
        <f t="shared" si="1349"/>
        <v>95.85</v>
      </c>
      <c r="H9588" s="435">
        <f t="shared" si="1344"/>
        <v>0.95965579212227414</v>
      </c>
      <c r="I9588" s="577">
        <f t="shared" si="1349"/>
        <v>95.85</v>
      </c>
      <c r="J9588" s="573">
        <f t="shared" si="1345"/>
        <v>1.2965091262464088</v>
      </c>
    </row>
    <row r="9589" spans="1:10" x14ac:dyDescent="0.25">
      <c r="A9589">
        <f t="shared" si="1346"/>
        <v>0.95860000167223169</v>
      </c>
      <c r="B9589" s="2">
        <f t="shared" si="1350"/>
        <v>95.860000000012136</v>
      </c>
      <c r="C9589" s="428">
        <f t="shared" si="1347"/>
        <v>95.86</v>
      </c>
      <c r="D9589" s="425">
        <f t="shared" si="1342"/>
        <v>0.95860000167211024</v>
      </c>
      <c r="E9589" s="433">
        <f t="shared" si="1348"/>
        <v>95.86</v>
      </c>
      <c r="F9589" s="430">
        <f t="shared" si="1343"/>
        <v>0.95975532195721969</v>
      </c>
      <c r="G9589" s="439">
        <f t="shared" si="1349"/>
        <v>95.86</v>
      </c>
      <c r="H9589" s="435">
        <f t="shared" si="1344"/>
        <v>0.95975532195721969</v>
      </c>
      <c r="I9589" s="577">
        <f t="shared" si="1349"/>
        <v>95.86</v>
      </c>
      <c r="J9589" s="573">
        <f t="shared" si="1345"/>
        <v>1.2965977016156289</v>
      </c>
    </row>
    <row r="9590" spans="1:10" x14ac:dyDescent="0.25">
      <c r="A9590">
        <f t="shared" si="1346"/>
        <v>0.9587000016698467</v>
      </c>
      <c r="B9590" s="2">
        <f t="shared" si="1350"/>
        <v>95.870000000012141</v>
      </c>
      <c r="C9590" s="428">
        <f t="shared" si="1347"/>
        <v>95.87</v>
      </c>
      <c r="D9590" s="425">
        <f t="shared" si="1342"/>
        <v>0.95870000166972535</v>
      </c>
      <c r="E9590" s="433">
        <f t="shared" si="1348"/>
        <v>95.87</v>
      </c>
      <c r="F9590" s="430">
        <f t="shared" si="1343"/>
        <v>0.95985485200136045</v>
      </c>
      <c r="G9590" s="439">
        <f t="shared" si="1349"/>
        <v>95.87</v>
      </c>
      <c r="H9590" s="435">
        <f t="shared" si="1344"/>
        <v>0.95985485200136045</v>
      </c>
      <c r="I9590" s="577">
        <f t="shared" si="1349"/>
        <v>95.87</v>
      </c>
      <c r="J9590" s="573">
        <f t="shared" si="1345"/>
        <v>1.2966862777571231</v>
      </c>
    </row>
    <row r="9591" spans="1:10" x14ac:dyDescent="0.25">
      <c r="A9591">
        <f t="shared" si="1346"/>
        <v>0.95880000166746537</v>
      </c>
      <c r="B9591" s="2">
        <f t="shared" si="1350"/>
        <v>95.880000000012146</v>
      </c>
      <c r="C9591" s="428">
        <f t="shared" si="1347"/>
        <v>95.88</v>
      </c>
      <c r="D9591" s="425">
        <f t="shared" si="1342"/>
        <v>0.95880000166734369</v>
      </c>
      <c r="E9591" s="433">
        <f t="shared" si="1348"/>
        <v>95.88</v>
      </c>
      <c r="F9591" s="430">
        <f t="shared" si="1343"/>
        <v>0.95995438225459595</v>
      </c>
      <c r="G9591" s="439">
        <f t="shared" si="1349"/>
        <v>95.88</v>
      </c>
      <c r="H9591" s="435">
        <f t="shared" si="1344"/>
        <v>0.95995438225459595</v>
      </c>
      <c r="I9591" s="577">
        <f t="shared" si="1349"/>
        <v>95.88</v>
      </c>
      <c r="J9591" s="573">
        <f t="shared" si="1345"/>
        <v>1.2967748546708122</v>
      </c>
    </row>
    <row r="9592" spans="1:10" x14ac:dyDescent="0.25">
      <c r="A9592">
        <f t="shared" si="1346"/>
        <v>0.95890000166508749</v>
      </c>
      <c r="B9592" s="2">
        <f t="shared" si="1350"/>
        <v>95.890000000012151</v>
      </c>
      <c r="C9592" s="428">
        <f t="shared" si="1347"/>
        <v>95.89</v>
      </c>
      <c r="D9592" s="425">
        <f t="shared" si="1342"/>
        <v>0.95890000166496592</v>
      </c>
      <c r="E9592" s="433">
        <f t="shared" si="1348"/>
        <v>95.89</v>
      </c>
      <c r="F9592" s="430">
        <f t="shared" si="1343"/>
        <v>0.96005391271682616</v>
      </c>
      <c r="G9592" s="439">
        <f t="shared" si="1349"/>
        <v>95.89</v>
      </c>
      <c r="H9592" s="435">
        <f t="shared" si="1344"/>
        <v>0.96005391271682616</v>
      </c>
      <c r="I9592" s="577">
        <f t="shared" si="1349"/>
        <v>95.89</v>
      </c>
      <c r="J9592" s="573">
        <f t="shared" si="1345"/>
        <v>1.2968634323566191</v>
      </c>
    </row>
    <row r="9593" spans="1:10" x14ac:dyDescent="0.25">
      <c r="A9593">
        <f t="shared" si="1346"/>
        <v>0.95900000166271293</v>
      </c>
      <c r="B9593" s="2">
        <f t="shared" si="1350"/>
        <v>95.900000000012156</v>
      </c>
      <c r="C9593" s="428">
        <f t="shared" si="1347"/>
        <v>95.9</v>
      </c>
      <c r="D9593" s="425">
        <f t="shared" si="1342"/>
        <v>0.95900000166259147</v>
      </c>
      <c r="E9593" s="433">
        <f t="shared" si="1348"/>
        <v>95.9</v>
      </c>
      <c r="F9593" s="430">
        <f t="shared" si="1343"/>
        <v>0.96015344338795083</v>
      </c>
      <c r="G9593" s="439">
        <f t="shared" si="1349"/>
        <v>95.9</v>
      </c>
      <c r="H9593" s="435">
        <f t="shared" si="1344"/>
        <v>0.96015344338795083</v>
      </c>
      <c r="I9593" s="577">
        <f t="shared" si="1349"/>
        <v>95.9</v>
      </c>
      <c r="J9593" s="573">
        <f t="shared" si="1345"/>
        <v>1.2969520108144643</v>
      </c>
    </row>
    <row r="9594" spans="1:10" x14ac:dyDescent="0.25">
      <c r="A9594">
        <f t="shared" si="1346"/>
        <v>0.95910000166034193</v>
      </c>
      <c r="B9594" s="2">
        <f t="shared" si="1350"/>
        <v>95.910000000012161</v>
      </c>
      <c r="C9594" s="428">
        <f t="shared" si="1347"/>
        <v>95.91</v>
      </c>
      <c r="D9594" s="425">
        <f t="shared" si="1342"/>
        <v>0.95910000166022047</v>
      </c>
      <c r="E9594" s="433">
        <f t="shared" si="1348"/>
        <v>95.91</v>
      </c>
      <c r="F9594" s="430">
        <f t="shared" si="1343"/>
        <v>0.96025297426786937</v>
      </c>
      <c r="G9594" s="439">
        <f t="shared" si="1349"/>
        <v>95.91</v>
      </c>
      <c r="H9594" s="435">
        <f t="shared" si="1344"/>
        <v>0.96025297426786937</v>
      </c>
      <c r="I9594" s="577">
        <f t="shared" si="1349"/>
        <v>95.91</v>
      </c>
      <c r="J9594" s="573">
        <f t="shared" si="1345"/>
        <v>1.2970405900442703</v>
      </c>
    </row>
    <row r="9595" spans="1:10" x14ac:dyDescent="0.25">
      <c r="A9595">
        <f t="shared" si="1346"/>
        <v>0.95920000165797459</v>
      </c>
      <c r="B9595" s="2">
        <f t="shared" si="1350"/>
        <v>95.920000000012166</v>
      </c>
      <c r="C9595" s="428">
        <f t="shared" si="1347"/>
        <v>95.92</v>
      </c>
      <c r="D9595" s="425">
        <f t="shared" si="1342"/>
        <v>0.95920000165785302</v>
      </c>
      <c r="E9595" s="433">
        <f t="shared" si="1348"/>
        <v>95.92</v>
      </c>
      <c r="F9595" s="430">
        <f t="shared" si="1343"/>
        <v>0.96035250535648176</v>
      </c>
      <c r="G9595" s="439">
        <f t="shared" si="1349"/>
        <v>95.92</v>
      </c>
      <c r="H9595" s="435">
        <f t="shared" si="1344"/>
        <v>0.96035250535648176</v>
      </c>
      <c r="I9595" s="577">
        <f t="shared" si="1349"/>
        <v>95.92</v>
      </c>
      <c r="J9595" s="573">
        <f t="shared" si="1345"/>
        <v>1.2971291700459582</v>
      </c>
    </row>
    <row r="9596" spans="1:10" x14ac:dyDescent="0.25">
      <c r="A9596">
        <f t="shared" si="1346"/>
        <v>0.9593000016556108</v>
      </c>
      <c r="B9596" s="2">
        <f t="shared" si="1350"/>
        <v>95.930000000012171</v>
      </c>
      <c r="C9596" s="428">
        <f t="shared" si="1347"/>
        <v>95.93</v>
      </c>
      <c r="D9596" s="425">
        <f t="shared" si="1342"/>
        <v>0.95930000165548912</v>
      </c>
      <c r="E9596" s="433">
        <f t="shared" si="1348"/>
        <v>95.93</v>
      </c>
      <c r="F9596" s="430">
        <f t="shared" si="1343"/>
        <v>0.96045203665368817</v>
      </c>
      <c r="G9596" s="439">
        <f t="shared" si="1349"/>
        <v>95.93</v>
      </c>
      <c r="H9596" s="435">
        <f t="shared" si="1344"/>
        <v>0.96045203665368817</v>
      </c>
      <c r="I9596" s="577">
        <f t="shared" si="1349"/>
        <v>95.93</v>
      </c>
      <c r="J9596" s="573">
        <f t="shared" si="1345"/>
        <v>1.2972177508194507</v>
      </c>
    </row>
    <row r="9597" spans="1:10" x14ac:dyDescent="0.25">
      <c r="A9597">
        <f t="shared" si="1346"/>
        <v>0.95940000165325023</v>
      </c>
      <c r="B9597" s="2">
        <f t="shared" si="1350"/>
        <v>95.940000000012176</v>
      </c>
      <c r="C9597" s="428">
        <f t="shared" si="1347"/>
        <v>95.94</v>
      </c>
      <c r="D9597" s="425">
        <f t="shared" si="1342"/>
        <v>0.95940000165312833</v>
      </c>
      <c r="E9597" s="433">
        <f t="shared" si="1348"/>
        <v>95.94</v>
      </c>
      <c r="F9597" s="430">
        <f t="shared" si="1343"/>
        <v>0.9605515681593878</v>
      </c>
      <c r="G9597" s="439">
        <f t="shared" si="1349"/>
        <v>95.94</v>
      </c>
      <c r="H9597" s="435">
        <f t="shared" si="1344"/>
        <v>0.9605515681593878</v>
      </c>
      <c r="I9597" s="577">
        <f t="shared" si="1349"/>
        <v>95.94</v>
      </c>
      <c r="J9597" s="573">
        <f t="shared" si="1345"/>
        <v>1.2973063323646685</v>
      </c>
    </row>
    <row r="9598" spans="1:10" x14ac:dyDescent="0.25">
      <c r="A9598">
        <f t="shared" si="1346"/>
        <v>0.95950000165089333</v>
      </c>
      <c r="B9598" s="2">
        <f t="shared" si="1350"/>
        <v>95.950000000012182</v>
      </c>
      <c r="C9598" s="428">
        <f t="shared" si="1347"/>
        <v>95.95</v>
      </c>
      <c r="D9598" s="425">
        <f t="shared" si="1342"/>
        <v>0.95950000165077143</v>
      </c>
      <c r="E9598" s="433">
        <f t="shared" si="1348"/>
        <v>95.95</v>
      </c>
      <c r="F9598" s="430">
        <f t="shared" si="1343"/>
        <v>0.96065109987348141</v>
      </c>
      <c r="G9598" s="439">
        <f t="shared" si="1349"/>
        <v>95.95</v>
      </c>
      <c r="H9598" s="435">
        <f t="shared" si="1344"/>
        <v>0.96065109987348141</v>
      </c>
      <c r="I9598" s="577">
        <f t="shared" si="1349"/>
        <v>95.95</v>
      </c>
      <c r="J9598" s="573">
        <f t="shared" si="1345"/>
        <v>1.297394914681534</v>
      </c>
    </row>
    <row r="9599" spans="1:10" x14ac:dyDescent="0.25">
      <c r="A9599">
        <f t="shared" si="1346"/>
        <v>0.95960000164853976</v>
      </c>
      <c r="B9599" s="2">
        <f t="shared" si="1350"/>
        <v>95.960000000012187</v>
      </c>
      <c r="C9599" s="428">
        <f t="shared" si="1347"/>
        <v>95.96</v>
      </c>
      <c r="D9599" s="425">
        <f t="shared" si="1342"/>
        <v>0.95960000164841786</v>
      </c>
      <c r="E9599" s="433">
        <f t="shared" si="1348"/>
        <v>95.96</v>
      </c>
      <c r="F9599" s="430">
        <f t="shared" si="1343"/>
        <v>0.96075063179586861</v>
      </c>
      <c r="G9599" s="439">
        <f t="shared" si="1349"/>
        <v>95.96</v>
      </c>
      <c r="H9599" s="435">
        <f t="shared" si="1344"/>
        <v>0.96075063179586861</v>
      </c>
      <c r="I9599" s="577">
        <f t="shared" si="1349"/>
        <v>95.96</v>
      </c>
      <c r="J9599" s="573">
        <f t="shared" si="1345"/>
        <v>1.2974834977699687</v>
      </c>
    </row>
    <row r="9600" spans="1:10" x14ac:dyDescent="0.25">
      <c r="A9600">
        <f t="shared" si="1346"/>
        <v>0.95970000164618974</v>
      </c>
      <c r="B9600" s="2">
        <f t="shared" si="1350"/>
        <v>95.970000000012192</v>
      </c>
      <c r="C9600" s="428">
        <f t="shared" si="1347"/>
        <v>95.97</v>
      </c>
      <c r="D9600" s="425">
        <f t="shared" si="1342"/>
        <v>0.95970000164606772</v>
      </c>
      <c r="E9600" s="433">
        <f t="shared" si="1348"/>
        <v>95.97</v>
      </c>
      <c r="F9600" s="430">
        <f t="shared" si="1343"/>
        <v>0.96085016392644962</v>
      </c>
      <c r="G9600" s="439">
        <f t="shared" si="1349"/>
        <v>95.97</v>
      </c>
      <c r="H9600" s="435">
        <f t="shared" si="1344"/>
        <v>0.96085016392644962</v>
      </c>
      <c r="I9600" s="577">
        <f t="shared" si="1349"/>
        <v>95.97</v>
      </c>
      <c r="J9600" s="573">
        <f t="shared" si="1345"/>
        <v>1.2975720816298948</v>
      </c>
    </row>
    <row r="9601" spans="1:10" x14ac:dyDescent="0.25">
      <c r="A9601">
        <f t="shared" si="1346"/>
        <v>0.95980000164384305</v>
      </c>
      <c r="B9601" s="2">
        <f t="shared" si="1350"/>
        <v>95.980000000012197</v>
      </c>
      <c r="C9601" s="428">
        <f t="shared" si="1347"/>
        <v>95.98</v>
      </c>
      <c r="D9601" s="425">
        <f t="shared" si="1342"/>
        <v>0.95980000164372115</v>
      </c>
      <c r="E9601" s="433">
        <f t="shared" si="1348"/>
        <v>95.98</v>
      </c>
      <c r="F9601" s="430">
        <f t="shared" si="1343"/>
        <v>0.96094969626512439</v>
      </c>
      <c r="G9601" s="439">
        <f t="shared" si="1349"/>
        <v>95.98</v>
      </c>
      <c r="H9601" s="435">
        <f t="shared" si="1344"/>
        <v>0.96094969626512439</v>
      </c>
      <c r="I9601" s="577">
        <f t="shared" si="1349"/>
        <v>95.98</v>
      </c>
      <c r="J9601" s="573">
        <f t="shared" si="1345"/>
        <v>1.2976606662612338</v>
      </c>
    </row>
    <row r="9602" spans="1:10" x14ac:dyDescent="0.25">
      <c r="A9602">
        <f t="shared" si="1346"/>
        <v>0.95990000164149991</v>
      </c>
      <c r="B9602" s="2">
        <f t="shared" si="1350"/>
        <v>95.990000000012202</v>
      </c>
      <c r="C9602" s="428">
        <f t="shared" si="1347"/>
        <v>95.99</v>
      </c>
      <c r="D9602" s="425">
        <f t="shared" si="1342"/>
        <v>0.95990000164137801</v>
      </c>
      <c r="E9602" s="433">
        <f t="shared" si="1348"/>
        <v>95.99</v>
      </c>
      <c r="F9602" s="430">
        <f t="shared" si="1343"/>
        <v>0.96104922881179311</v>
      </c>
      <c r="G9602" s="439">
        <f t="shared" si="1349"/>
        <v>95.99</v>
      </c>
      <c r="H9602" s="435">
        <f t="shared" si="1344"/>
        <v>0.96104922881179311</v>
      </c>
      <c r="I9602" s="577">
        <f t="shared" si="1349"/>
        <v>95.99</v>
      </c>
      <c r="J9602" s="573">
        <f t="shared" si="1345"/>
        <v>1.2977492516639075</v>
      </c>
    </row>
    <row r="9603" spans="1:10" x14ac:dyDescent="0.25">
      <c r="A9603">
        <f t="shared" si="1346"/>
        <v>0.96000000163916033</v>
      </c>
      <c r="B9603" s="2">
        <f t="shared" si="1350"/>
        <v>96.000000000012207</v>
      </c>
      <c r="C9603" s="428">
        <f t="shared" si="1347"/>
        <v>96</v>
      </c>
      <c r="D9603" s="425">
        <f t="shared" ref="D9603:D9666" si="1351">(((1+C9603/100)^D$2)*C9603/100)/(((1+C9603/100)^D$2)-1)</f>
        <v>0.96000000163903831</v>
      </c>
      <c r="E9603" s="433">
        <f t="shared" si="1348"/>
        <v>96</v>
      </c>
      <c r="F9603" s="430">
        <f t="shared" ref="F9603:F9666" si="1352">(((1+E9603/100)^F$2)*E9603/100)/(((1+E9603/100)^F$2)-1)</f>
        <v>0.96114876156635609</v>
      </c>
      <c r="G9603" s="439">
        <f t="shared" si="1349"/>
        <v>96</v>
      </c>
      <c r="H9603" s="435">
        <f t="shared" ref="H9603:H9666" si="1353">(((1+G9603/100)^H$2)*G9603/100)/(((1+G9603/100)^H$2)-1)</f>
        <v>0.96114876156635609</v>
      </c>
      <c r="I9603" s="577">
        <f t="shared" si="1349"/>
        <v>96</v>
      </c>
      <c r="J9603" s="573">
        <f t="shared" ref="J9603:J9666" si="1354">(((1+I9603/100)^J$2)*I9603/100)/(((1+I9603/100)^J$2)-1)</f>
        <v>1.2978378378378379</v>
      </c>
    </row>
    <row r="9604" spans="1:10" x14ac:dyDescent="0.25">
      <c r="A9604">
        <f t="shared" si="1346"/>
        <v>0.96010000163682407</v>
      </c>
      <c r="B9604" s="2">
        <f t="shared" si="1350"/>
        <v>96.010000000012212</v>
      </c>
      <c r="C9604" s="428">
        <f t="shared" si="1347"/>
        <v>96.01</v>
      </c>
      <c r="D9604" s="425">
        <f t="shared" si="1351"/>
        <v>0.96010000163670217</v>
      </c>
      <c r="E9604" s="433">
        <f t="shared" si="1348"/>
        <v>96.01</v>
      </c>
      <c r="F9604" s="430">
        <f t="shared" si="1352"/>
        <v>0.96124829452871374</v>
      </c>
      <c r="G9604" s="439">
        <f t="shared" si="1349"/>
        <v>96.01</v>
      </c>
      <c r="H9604" s="435">
        <f t="shared" si="1353"/>
        <v>0.96124829452871374</v>
      </c>
      <c r="I9604" s="577">
        <f t="shared" si="1349"/>
        <v>96.01</v>
      </c>
      <c r="J9604" s="573">
        <f t="shared" si="1354"/>
        <v>1.2979264247829465</v>
      </c>
    </row>
    <row r="9605" spans="1:10" x14ac:dyDescent="0.25">
      <c r="A9605">
        <f t="shared" ref="A9605:A9668" si="1355">(((1+B9605/100)^A$2)*B9605/100)/(((1+B9605/100)^A$2)-1)</f>
        <v>0.96020000163449126</v>
      </c>
      <c r="B9605" s="2">
        <f t="shared" si="1350"/>
        <v>96.020000000012217</v>
      </c>
      <c r="C9605" s="428">
        <f t="shared" si="1347"/>
        <v>96.02</v>
      </c>
      <c r="D9605" s="425">
        <f t="shared" si="1351"/>
        <v>0.96020000163436892</v>
      </c>
      <c r="E9605" s="433">
        <f t="shared" si="1348"/>
        <v>96.02</v>
      </c>
      <c r="F9605" s="430">
        <f t="shared" si="1352"/>
        <v>0.96134782769876592</v>
      </c>
      <c r="G9605" s="439">
        <f t="shared" si="1349"/>
        <v>96.02</v>
      </c>
      <c r="H9605" s="435">
        <f t="shared" si="1353"/>
        <v>0.96134782769876592</v>
      </c>
      <c r="I9605" s="577">
        <f t="shared" si="1349"/>
        <v>96.02</v>
      </c>
      <c r="J9605" s="573">
        <f t="shared" si="1354"/>
        <v>1.2980150124991554</v>
      </c>
    </row>
    <row r="9606" spans="1:10" x14ac:dyDescent="0.25">
      <c r="A9606">
        <f t="shared" si="1355"/>
        <v>0.96030000163216211</v>
      </c>
      <c r="B9606" s="2">
        <f t="shared" si="1350"/>
        <v>96.030000000012222</v>
      </c>
      <c r="C9606" s="428">
        <f t="shared" ref="C9606:C9669" si="1356">ROUND(C9605+0.01,2)</f>
        <v>96.03</v>
      </c>
      <c r="D9606" s="425">
        <f t="shared" si="1351"/>
        <v>0.96030000163203966</v>
      </c>
      <c r="E9606" s="433">
        <f t="shared" ref="E9606:E9669" si="1357">ROUND(E9605+0.01,2)</f>
        <v>96.03</v>
      </c>
      <c r="F9606" s="430">
        <f t="shared" si="1352"/>
        <v>0.96144736107641371</v>
      </c>
      <c r="G9606" s="439">
        <f t="shared" ref="G9606:I9669" si="1358">ROUND(G9605+0.01,2)</f>
        <v>96.03</v>
      </c>
      <c r="H9606" s="435">
        <f t="shared" si="1353"/>
        <v>0.96144736107641371</v>
      </c>
      <c r="I9606" s="577">
        <f t="shared" si="1358"/>
        <v>96.03</v>
      </c>
      <c r="J9606" s="573">
        <f t="shared" si="1354"/>
        <v>1.2981036009863864</v>
      </c>
    </row>
    <row r="9607" spans="1:10" x14ac:dyDescent="0.25">
      <c r="A9607">
        <f t="shared" si="1355"/>
        <v>0.96040000162983596</v>
      </c>
      <c r="B9607" s="2">
        <f t="shared" si="1350"/>
        <v>96.040000000012228</v>
      </c>
      <c r="C9607" s="428">
        <f t="shared" si="1356"/>
        <v>96.04</v>
      </c>
      <c r="D9607" s="425">
        <f t="shared" si="1351"/>
        <v>0.96040000162971384</v>
      </c>
      <c r="E9607" s="433">
        <f t="shared" si="1357"/>
        <v>96.04</v>
      </c>
      <c r="F9607" s="430">
        <f t="shared" si="1352"/>
        <v>0.96154689466155718</v>
      </c>
      <c r="G9607" s="439">
        <f t="shared" si="1358"/>
        <v>96.04</v>
      </c>
      <c r="H9607" s="435">
        <f t="shared" si="1353"/>
        <v>0.96154689466155718</v>
      </c>
      <c r="I9607" s="577">
        <f t="shared" si="1358"/>
        <v>96.04</v>
      </c>
      <c r="J9607" s="573">
        <f t="shared" si="1354"/>
        <v>1.2981921902445617</v>
      </c>
    </row>
    <row r="9608" spans="1:10" x14ac:dyDescent="0.25">
      <c r="A9608">
        <f t="shared" si="1355"/>
        <v>0.96050000162751348</v>
      </c>
      <c r="B9608" s="2">
        <f t="shared" si="1350"/>
        <v>96.050000000012233</v>
      </c>
      <c r="C9608" s="428">
        <f t="shared" si="1356"/>
        <v>96.05</v>
      </c>
      <c r="D9608" s="425">
        <f t="shared" si="1351"/>
        <v>0.96050000162739135</v>
      </c>
      <c r="E9608" s="433">
        <f t="shared" si="1357"/>
        <v>96.05</v>
      </c>
      <c r="F9608" s="430">
        <f t="shared" si="1352"/>
        <v>0.96164642845409642</v>
      </c>
      <c r="G9608" s="439">
        <f t="shared" si="1358"/>
        <v>96.05</v>
      </c>
      <c r="H9608" s="435">
        <f t="shared" si="1353"/>
        <v>0.96164642845409642</v>
      </c>
      <c r="I9608" s="577">
        <f t="shared" si="1358"/>
        <v>96.05</v>
      </c>
      <c r="J9608" s="573">
        <f t="shared" si="1354"/>
        <v>1.2982807802736023</v>
      </c>
    </row>
    <row r="9609" spans="1:10" x14ac:dyDescent="0.25">
      <c r="A9609">
        <f t="shared" si="1355"/>
        <v>0.96060000162519443</v>
      </c>
      <c r="B9609" s="2">
        <f t="shared" si="1350"/>
        <v>96.060000000012238</v>
      </c>
      <c r="C9609" s="428">
        <f t="shared" si="1356"/>
        <v>96.06</v>
      </c>
      <c r="D9609" s="425">
        <f t="shared" si="1351"/>
        <v>0.96060000162507209</v>
      </c>
      <c r="E9609" s="433">
        <f t="shared" si="1357"/>
        <v>96.06</v>
      </c>
      <c r="F9609" s="430">
        <f t="shared" si="1352"/>
        <v>0.96174596245393273</v>
      </c>
      <c r="G9609" s="439">
        <f t="shared" si="1358"/>
        <v>96.06</v>
      </c>
      <c r="H9609" s="435">
        <f t="shared" si="1353"/>
        <v>0.96174596245393273</v>
      </c>
      <c r="I9609" s="577">
        <f t="shared" si="1358"/>
        <v>96.06</v>
      </c>
      <c r="J9609" s="573">
        <f t="shared" si="1354"/>
        <v>1.2983693710734312</v>
      </c>
    </row>
    <row r="9610" spans="1:10" x14ac:dyDescent="0.25">
      <c r="A9610">
        <f t="shared" si="1355"/>
        <v>0.96070000162287872</v>
      </c>
      <c r="B9610" s="2">
        <f t="shared" si="1350"/>
        <v>96.070000000012243</v>
      </c>
      <c r="C9610" s="428">
        <f t="shared" si="1356"/>
        <v>96.07</v>
      </c>
      <c r="D9610" s="425">
        <f t="shared" si="1351"/>
        <v>0.96070000162275637</v>
      </c>
      <c r="E9610" s="433">
        <f t="shared" si="1357"/>
        <v>96.07</v>
      </c>
      <c r="F9610" s="430">
        <f t="shared" si="1352"/>
        <v>0.96184549666096586</v>
      </c>
      <c r="G9610" s="439">
        <f t="shared" si="1358"/>
        <v>96.07</v>
      </c>
      <c r="H9610" s="435">
        <f t="shared" si="1353"/>
        <v>0.96184549666096586</v>
      </c>
      <c r="I9610" s="577">
        <f t="shared" si="1358"/>
        <v>96.07</v>
      </c>
      <c r="J9610" s="573">
        <f t="shared" si="1354"/>
        <v>1.2984579626439694</v>
      </c>
    </row>
    <row r="9611" spans="1:10" x14ac:dyDescent="0.25">
      <c r="A9611">
        <f t="shared" si="1355"/>
        <v>0.96080000162056656</v>
      </c>
      <c r="B9611" s="2">
        <f t="shared" si="1350"/>
        <v>96.080000000012248</v>
      </c>
      <c r="C9611" s="428">
        <f t="shared" si="1356"/>
        <v>96.08</v>
      </c>
      <c r="D9611" s="425">
        <f t="shared" si="1351"/>
        <v>0.9608000016204441</v>
      </c>
      <c r="E9611" s="433">
        <f t="shared" si="1357"/>
        <v>96.08</v>
      </c>
      <c r="F9611" s="430">
        <f t="shared" si="1352"/>
        <v>0.96194503107509732</v>
      </c>
      <c r="G9611" s="439">
        <f t="shared" si="1358"/>
        <v>96.08</v>
      </c>
      <c r="H9611" s="435">
        <f t="shared" si="1353"/>
        <v>0.96194503107509732</v>
      </c>
      <c r="I9611" s="577">
        <f t="shared" si="1358"/>
        <v>96.08</v>
      </c>
      <c r="J9611" s="573">
        <f t="shared" si="1354"/>
        <v>1.2985465549851392</v>
      </c>
    </row>
    <row r="9612" spans="1:10" x14ac:dyDescent="0.25">
      <c r="A9612">
        <f t="shared" si="1355"/>
        <v>0.96090000161825762</v>
      </c>
      <c r="B9612" s="2">
        <f t="shared" si="1350"/>
        <v>96.090000000012253</v>
      </c>
      <c r="C9612" s="428">
        <f t="shared" si="1356"/>
        <v>96.09</v>
      </c>
      <c r="D9612" s="425">
        <f t="shared" si="1351"/>
        <v>0.96090000161813516</v>
      </c>
      <c r="E9612" s="433">
        <f t="shared" si="1357"/>
        <v>96.09</v>
      </c>
      <c r="F9612" s="430">
        <f t="shared" si="1352"/>
        <v>0.96204456569622721</v>
      </c>
      <c r="G9612" s="439">
        <f t="shared" si="1358"/>
        <v>96.09</v>
      </c>
      <c r="H9612" s="435">
        <f t="shared" si="1353"/>
        <v>0.96204456569622721</v>
      </c>
      <c r="I9612" s="577">
        <f t="shared" si="1358"/>
        <v>96.09</v>
      </c>
      <c r="J9612" s="573">
        <f t="shared" si="1354"/>
        <v>1.2986351480968625</v>
      </c>
    </row>
    <row r="9613" spans="1:10" x14ac:dyDescent="0.25">
      <c r="A9613">
        <f t="shared" si="1355"/>
        <v>0.96100000161595223</v>
      </c>
      <c r="B9613" s="2">
        <f t="shared" si="1350"/>
        <v>96.100000000012258</v>
      </c>
      <c r="C9613" s="428">
        <f t="shared" si="1356"/>
        <v>96.1</v>
      </c>
      <c r="D9613" s="425">
        <f t="shared" si="1351"/>
        <v>0.96100000161582966</v>
      </c>
      <c r="E9613" s="433">
        <f t="shared" si="1357"/>
        <v>96.1</v>
      </c>
      <c r="F9613" s="430">
        <f t="shared" si="1352"/>
        <v>0.96214410052425625</v>
      </c>
      <c r="G9613" s="439">
        <f t="shared" si="1358"/>
        <v>96.1</v>
      </c>
      <c r="H9613" s="435">
        <f t="shared" si="1353"/>
        <v>0.96214410052425625</v>
      </c>
      <c r="I9613" s="577">
        <f t="shared" si="1358"/>
        <v>96.1</v>
      </c>
      <c r="J9613" s="573">
        <f t="shared" si="1354"/>
        <v>1.2987237419790612</v>
      </c>
    </row>
    <row r="9614" spans="1:10" x14ac:dyDescent="0.25">
      <c r="A9614">
        <f t="shared" si="1355"/>
        <v>0.96110000161365017</v>
      </c>
      <c r="B9614" s="2">
        <f t="shared" si="1350"/>
        <v>96.110000000012263</v>
      </c>
      <c r="C9614" s="428">
        <f t="shared" si="1356"/>
        <v>96.11</v>
      </c>
      <c r="D9614" s="425">
        <f t="shared" si="1351"/>
        <v>0.9611000016135276</v>
      </c>
      <c r="E9614" s="433">
        <f t="shared" si="1357"/>
        <v>96.11</v>
      </c>
      <c r="F9614" s="430">
        <f t="shared" si="1352"/>
        <v>0.96224363555908543</v>
      </c>
      <c r="G9614" s="439">
        <f t="shared" si="1358"/>
        <v>96.11</v>
      </c>
      <c r="H9614" s="435">
        <f t="shared" si="1353"/>
        <v>0.96224363555908543</v>
      </c>
      <c r="I9614" s="577">
        <f t="shared" si="1358"/>
        <v>96.11</v>
      </c>
      <c r="J9614" s="573">
        <f t="shared" si="1354"/>
        <v>1.2988123366316571</v>
      </c>
    </row>
    <row r="9615" spans="1:10" x14ac:dyDescent="0.25">
      <c r="A9615">
        <f t="shared" si="1355"/>
        <v>0.96120000161135144</v>
      </c>
      <c r="B9615" s="2">
        <f t="shared" si="1350"/>
        <v>96.120000000012269</v>
      </c>
      <c r="C9615" s="428">
        <f t="shared" si="1356"/>
        <v>96.12</v>
      </c>
      <c r="D9615" s="425">
        <f t="shared" si="1351"/>
        <v>0.96120000161122898</v>
      </c>
      <c r="E9615" s="433">
        <f t="shared" si="1357"/>
        <v>96.12</v>
      </c>
      <c r="F9615" s="430">
        <f t="shared" si="1352"/>
        <v>0.96234317080061549</v>
      </c>
      <c r="G9615" s="439">
        <f t="shared" si="1358"/>
        <v>96.12</v>
      </c>
      <c r="H9615" s="435">
        <f t="shared" si="1353"/>
        <v>0.96234317080061549</v>
      </c>
      <c r="I9615" s="577">
        <f t="shared" si="1358"/>
        <v>96.12</v>
      </c>
      <c r="J9615" s="573">
        <f t="shared" si="1354"/>
        <v>1.2989009320545726</v>
      </c>
    </row>
    <row r="9616" spans="1:10" x14ac:dyDescent="0.25">
      <c r="A9616">
        <f t="shared" si="1355"/>
        <v>0.96130000160905626</v>
      </c>
      <c r="B9616" s="2">
        <f t="shared" si="1350"/>
        <v>96.130000000012274</v>
      </c>
      <c r="C9616" s="428">
        <f t="shared" si="1356"/>
        <v>96.13</v>
      </c>
      <c r="D9616" s="425">
        <f t="shared" si="1351"/>
        <v>0.96130000160893347</v>
      </c>
      <c r="E9616" s="433">
        <f t="shared" si="1357"/>
        <v>96.13</v>
      </c>
      <c r="F9616" s="430">
        <f t="shared" si="1352"/>
        <v>0.96244270624874739</v>
      </c>
      <c r="G9616" s="439">
        <f t="shared" si="1358"/>
        <v>96.13</v>
      </c>
      <c r="H9616" s="435">
        <f t="shared" si="1353"/>
        <v>0.96244270624874739</v>
      </c>
      <c r="I9616" s="577">
        <f t="shared" si="1358"/>
        <v>96.13</v>
      </c>
      <c r="J9616" s="573">
        <f t="shared" si="1354"/>
        <v>1.2989895282477291</v>
      </c>
    </row>
    <row r="9617" spans="1:10" x14ac:dyDescent="0.25">
      <c r="A9617">
        <f t="shared" si="1355"/>
        <v>0.96140000160676431</v>
      </c>
      <c r="B9617" s="2">
        <f t="shared" si="1350"/>
        <v>96.140000000012279</v>
      </c>
      <c r="C9617" s="428">
        <f t="shared" si="1356"/>
        <v>96.14</v>
      </c>
      <c r="D9617" s="425">
        <f t="shared" si="1351"/>
        <v>0.96140000160664163</v>
      </c>
      <c r="E9617" s="433">
        <f t="shared" si="1357"/>
        <v>96.14</v>
      </c>
      <c r="F9617" s="430">
        <f t="shared" si="1352"/>
        <v>0.96254224190338233</v>
      </c>
      <c r="G9617" s="439">
        <f t="shared" si="1358"/>
        <v>96.14</v>
      </c>
      <c r="H9617" s="435">
        <f t="shared" si="1353"/>
        <v>0.96254224190338233</v>
      </c>
      <c r="I9617" s="577">
        <f t="shared" si="1358"/>
        <v>96.14</v>
      </c>
      <c r="J9617" s="573">
        <f t="shared" si="1354"/>
        <v>1.299078125211049</v>
      </c>
    </row>
    <row r="9618" spans="1:10" x14ac:dyDescent="0.25">
      <c r="A9618">
        <f t="shared" si="1355"/>
        <v>0.9615000016044758</v>
      </c>
      <c r="B9618" s="2">
        <f t="shared" si="1350"/>
        <v>96.150000000012284</v>
      </c>
      <c r="C9618" s="428">
        <f t="shared" si="1356"/>
        <v>96.15</v>
      </c>
      <c r="D9618" s="425">
        <f t="shared" si="1351"/>
        <v>0.96150000160435301</v>
      </c>
      <c r="E9618" s="433">
        <f t="shared" si="1357"/>
        <v>96.15</v>
      </c>
      <c r="F9618" s="430">
        <f t="shared" si="1352"/>
        <v>0.96264177776442061</v>
      </c>
      <c r="G9618" s="439">
        <f t="shared" si="1358"/>
        <v>96.15</v>
      </c>
      <c r="H9618" s="435">
        <f t="shared" si="1353"/>
        <v>0.96264177776442061</v>
      </c>
      <c r="I9618" s="577">
        <f t="shared" si="1358"/>
        <v>96.15</v>
      </c>
      <c r="J9618" s="573">
        <f t="shared" si="1354"/>
        <v>1.2991667229444539</v>
      </c>
    </row>
    <row r="9619" spans="1:10" x14ac:dyDescent="0.25">
      <c r="A9619">
        <f t="shared" si="1355"/>
        <v>0.96160000160219072</v>
      </c>
      <c r="B9619" s="2">
        <f t="shared" si="1350"/>
        <v>96.160000000012289</v>
      </c>
      <c r="C9619" s="428">
        <f t="shared" si="1356"/>
        <v>96.16</v>
      </c>
      <c r="D9619" s="425">
        <f t="shared" si="1351"/>
        <v>0.96160000160206782</v>
      </c>
      <c r="E9619" s="433">
        <f t="shared" si="1357"/>
        <v>96.16</v>
      </c>
      <c r="F9619" s="430">
        <f t="shared" si="1352"/>
        <v>0.96274131383176365</v>
      </c>
      <c r="G9619" s="439">
        <f t="shared" si="1358"/>
        <v>96.16</v>
      </c>
      <c r="H9619" s="435">
        <f t="shared" si="1353"/>
        <v>0.96274131383176365</v>
      </c>
      <c r="I9619" s="577">
        <f t="shared" si="1358"/>
        <v>96.16</v>
      </c>
      <c r="J9619" s="573">
        <f t="shared" si="1354"/>
        <v>1.2992553214478662</v>
      </c>
    </row>
    <row r="9620" spans="1:10" x14ac:dyDescent="0.25">
      <c r="A9620">
        <f t="shared" si="1355"/>
        <v>0.96170000159990887</v>
      </c>
      <c r="B9620" s="2">
        <f t="shared" si="1350"/>
        <v>96.170000000012294</v>
      </c>
      <c r="C9620" s="428">
        <f t="shared" si="1356"/>
        <v>96.17</v>
      </c>
      <c r="D9620" s="425">
        <f t="shared" si="1351"/>
        <v>0.96170000159978586</v>
      </c>
      <c r="E9620" s="433">
        <f t="shared" si="1357"/>
        <v>96.17</v>
      </c>
      <c r="F9620" s="430">
        <f t="shared" si="1352"/>
        <v>0.96284085010531284</v>
      </c>
      <c r="G9620" s="439">
        <f t="shared" si="1358"/>
        <v>96.17</v>
      </c>
      <c r="H9620" s="435">
        <f t="shared" si="1353"/>
        <v>0.96284085010531284</v>
      </c>
      <c r="I9620" s="577">
        <f t="shared" si="1358"/>
        <v>96.17</v>
      </c>
      <c r="J9620" s="573">
        <f t="shared" si="1354"/>
        <v>1.2993439207212074</v>
      </c>
    </row>
    <row r="9621" spans="1:10" x14ac:dyDescent="0.25">
      <c r="A9621">
        <f t="shared" si="1355"/>
        <v>0.96180000159763024</v>
      </c>
      <c r="B9621" s="2">
        <f t="shared" si="1350"/>
        <v>96.180000000012299</v>
      </c>
      <c r="C9621" s="428">
        <f t="shared" si="1356"/>
        <v>96.18</v>
      </c>
      <c r="D9621" s="425">
        <f t="shared" si="1351"/>
        <v>0.96180000159750745</v>
      </c>
      <c r="E9621" s="433">
        <f t="shared" si="1357"/>
        <v>96.18</v>
      </c>
      <c r="F9621" s="430">
        <f t="shared" si="1352"/>
        <v>0.96294038658496894</v>
      </c>
      <c r="G9621" s="439">
        <f t="shared" si="1358"/>
        <v>96.18</v>
      </c>
      <c r="H9621" s="435">
        <f t="shared" si="1353"/>
        <v>0.96294038658496894</v>
      </c>
      <c r="I9621" s="577">
        <f t="shared" si="1358"/>
        <v>96.18</v>
      </c>
      <c r="J9621" s="573">
        <f t="shared" si="1354"/>
        <v>1.2994325207644</v>
      </c>
    </row>
    <row r="9622" spans="1:10" x14ac:dyDescent="0.25">
      <c r="A9622">
        <f t="shared" si="1355"/>
        <v>0.96190000159535527</v>
      </c>
      <c r="B9622" s="2">
        <f t="shared" si="1350"/>
        <v>96.190000000012304</v>
      </c>
      <c r="C9622" s="428">
        <f t="shared" si="1356"/>
        <v>96.19</v>
      </c>
      <c r="D9622" s="425">
        <f t="shared" si="1351"/>
        <v>0.96190000159523215</v>
      </c>
      <c r="E9622" s="433">
        <f t="shared" si="1357"/>
        <v>96.19</v>
      </c>
      <c r="F9622" s="430">
        <f t="shared" si="1352"/>
        <v>0.96303992327063281</v>
      </c>
      <c r="G9622" s="439">
        <f t="shared" si="1358"/>
        <v>96.19</v>
      </c>
      <c r="H9622" s="435">
        <f t="shared" si="1353"/>
        <v>0.96303992327063281</v>
      </c>
      <c r="I9622" s="577">
        <f t="shared" si="1358"/>
        <v>96.19</v>
      </c>
      <c r="J9622" s="573">
        <f t="shared" si="1354"/>
        <v>1.2995211215773659</v>
      </c>
    </row>
    <row r="9623" spans="1:10" x14ac:dyDescent="0.25">
      <c r="A9623">
        <f t="shared" si="1355"/>
        <v>0.96200000159308352</v>
      </c>
      <c r="B9623" s="2">
        <f t="shared" si="1350"/>
        <v>96.200000000012309</v>
      </c>
      <c r="C9623" s="428">
        <f t="shared" si="1356"/>
        <v>96.2</v>
      </c>
      <c r="D9623" s="425">
        <f t="shared" si="1351"/>
        <v>0.96200000159296051</v>
      </c>
      <c r="E9623" s="433">
        <f t="shared" si="1357"/>
        <v>96.2</v>
      </c>
      <c r="F9623" s="430">
        <f t="shared" si="1352"/>
        <v>0.96313946016220664</v>
      </c>
      <c r="G9623" s="439">
        <f t="shared" si="1358"/>
        <v>96.2</v>
      </c>
      <c r="H9623" s="435">
        <f t="shared" si="1353"/>
        <v>0.96313946016220664</v>
      </c>
      <c r="I9623" s="577">
        <f t="shared" si="1358"/>
        <v>96.2</v>
      </c>
      <c r="J9623" s="573">
        <f t="shared" si="1354"/>
        <v>1.299609723160027</v>
      </c>
    </row>
    <row r="9624" spans="1:10" x14ac:dyDescent="0.25">
      <c r="A9624">
        <f t="shared" si="1355"/>
        <v>0.9621000015908151</v>
      </c>
      <c r="B9624" s="2">
        <f t="shared" si="1350"/>
        <v>96.210000000012315</v>
      </c>
      <c r="C9624" s="428">
        <f t="shared" si="1356"/>
        <v>96.21</v>
      </c>
      <c r="D9624" s="425">
        <f t="shared" si="1351"/>
        <v>0.96210000159069187</v>
      </c>
      <c r="E9624" s="433">
        <f t="shared" si="1357"/>
        <v>96.21</v>
      </c>
      <c r="F9624" s="430">
        <f t="shared" si="1352"/>
        <v>0.96323899725959072</v>
      </c>
      <c r="G9624" s="439">
        <f t="shared" si="1358"/>
        <v>96.21</v>
      </c>
      <c r="H9624" s="435">
        <f t="shared" si="1353"/>
        <v>0.96323899725959072</v>
      </c>
      <c r="I9624" s="577">
        <f t="shared" si="1358"/>
        <v>96.21</v>
      </c>
      <c r="J9624" s="573">
        <f t="shared" si="1354"/>
        <v>1.2996983255123054</v>
      </c>
    </row>
    <row r="9625" spans="1:10" x14ac:dyDescent="0.25">
      <c r="A9625">
        <f t="shared" si="1355"/>
        <v>0.96220000158855001</v>
      </c>
      <c r="B9625" s="2">
        <f t="shared" si="1350"/>
        <v>96.22000000001232</v>
      </c>
      <c r="C9625" s="428">
        <f t="shared" si="1356"/>
        <v>96.22</v>
      </c>
      <c r="D9625" s="425">
        <f t="shared" si="1351"/>
        <v>0.96220000158842689</v>
      </c>
      <c r="E9625" s="433">
        <f t="shared" si="1357"/>
        <v>96.22</v>
      </c>
      <c r="F9625" s="430">
        <f t="shared" si="1352"/>
        <v>0.96333853456268703</v>
      </c>
      <c r="G9625" s="439">
        <f t="shared" si="1358"/>
        <v>96.22</v>
      </c>
      <c r="H9625" s="435">
        <f t="shared" si="1353"/>
        <v>0.96333853456268703</v>
      </c>
      <c r="I9625" s="577">
        <f t="shared" si="1358"/>
        <v>96.22</v>
      </c>
      <c r="J9625" s="573">
        <f t="shared" si="1354"/>
        <v>1.2997869286341233</v>
      </c>
    </row>
    <row r="9626" spans="1:10" x14ac:dyDescent="0.25">
      <c r="A9626">
        <f t="shared" si="1355"/>
        <v>0.96230000158628826</v>
      </c>
      <c r="B9626" s="2">
        <f t="shared" si="1350"/>
        <v>96.230000000012325</v>
      </c>
      <c r="C9626" s="428">
        <f t="shared" si="1356"/>
        <v>96.23</v>
      </c>
      <c r="D9626" s="425">
        <f t="shared" si="1351"/>
        <v>0.96230000158616513</v>
      </c>
      <c r="E9626" s="433">
        <f t="shared" si="1357"/>
        <v>96.23</v>
      </c>
      <c r="F9626" s="430">
        <f t="shared" si="1352"/>
        <v>0.96343807207139698</v>
      </c>
      <c r="G9626" s="439">
        <f t="shared" si="1358"/>
        <v>96.23</v>
      </c>
      <c r="H9626" s="435">
        <f t="shared" si="1353"/>
        <v>0.96343807207139698</v>
      </c>
      <c r="I9626" s="577">
        <f t="shared" si="1358"/>
        <v>96.23</v>
      </c>
      <c r="J9626" s="573">
        <f t="shared" si="1354"/>
        <v>1.2998755325254028</v>
      </c>
    </row>
    <row r="9627" spans="1:10" x14ac:dyDescent="0.25">
      <c r="A9627">
        <f t="shared" si="1355"/>
        <v>0.96240000158402983</v>
      </c>
      <c r="B9627" s="2">
        <f t="shared" si="1350"/>
        <v>96.24000000001233</v>
      </c>
      <c r="C9627" s="428">
        <f t="shared" si="1356"/>
        <v>96.24</v>
      </c>
      <c r="D9627" s="425">
        <f t="shared" si="1351"/>
        <v>0.96240000158390659</v>
      </c>
      <c r="E9627" s="433">
        <f t="shared" si="1357"/>
        <v>96.24</v>
      </c>
      <c r="F9627" s="430">
        <f t="shared" si="1352"/>
        <v>0.96353760978562131</v>
      </c>
      <c r="G9627" s="439">
        <f t="shared" si="1358"/>
        <v>96.24</v>
      </c>
      <c r="H9627" s="435">
        <f t="shared" si="1353"/>
        <v>0.96353760978562131</v>
      </c>
      <c r="I9627" s="577">
        <f t="shared" si="1358"/>
        <v>96.24</v>
      </c>
      <c r="J9627" s="573">
        <f t="shared" si="1354"/>
        <v>1.2999641371860653</v>
      </c>
    </row>
    <row r="9628" spans="1:10" x14ac:dyDescent="0.25">
      <c r="A9628">
        <f t="shared" si="1355"/>
        <v>0.96250000158177462</v>
      </c>
      <c r="B9628" s="2">
        <f t="shared" si="1350"/>
        <v>96.250000000012335</v>
      </c>
      <c r="C9628" s="428">
        <f t="shared" si="1356"/>
        <v>96.25</v>
      </c>
      <c r="D9628" s="425">
        <f t="shared" si="1351"/>
        <v>0.96250000158165139</v>
      </c>
      <c r="E9628" s="433">
        <f t="shared" si="1357"/>
        <v>96.25</v>
      </c>
      <c r="F9628" s="430">
        <f t="shared" si="1352"/>
        <v>0.96363714770526232</v>
      </c>
      <c r="G9628" s="439">
        <f t="shared" si="1358"/>
        <v>96.25</v>
      </c>
      <c r="H9628" s="435">
        <f t="shared" si="1353"/>
        <v>0.96363714770526232</v>
      </c>
      <c r="I9628" s="577">
        <f t="shared" si="1358"/>
        <v>96.25</v>
      </c>
      <c r="J9628" s="573">
        <f t="shared" si="1354"/>
        <v>1.3000527426160338</v>
      </c>
    </row>
    <row r="9629" spans="1:10" x14ac:dyDescent="0.25">
      <c r="A9629">
        <f t="shared" si="1355"/>
        <v>0.96260000157952308</v>
      </c>
      <c r="B9629" s="2">
        <f t="shared" si="1350"/>
        <v>96.26000000001234</v>
      </c>
      <c r="C9629" s="428">
        <f t="shared" si="1356"/>
        <v>96.26</v>
      </c>
      <c r="D9629" s="425">
        <f t="shared" si="1351"/>
        <v>0.96260000157939951</v>
      </c>
      <c r="E9629" s="433">
        <f t="shared" si="1357"/>
        <v>96.26</v>
      </c>
      <c r="F9629" s="430">
        <f t="shared" si="1352"/>
        <v>0.96373668583022121</v>
      </c>
      <c r="G9629" s="439">
        <f t="shared" si="1358"/>
        <v>96.26</v>
      </c>
      <c r="H9629" s="435">
        <f t="shared" si="1353"/>
        <v>0.96373668583022121</v>
      </c>
      <c r="I9629" s="577">
        <f t="shared" si="1358"/>
        <v>96.26</v>
      </c>
      <c r="J9629" s="573">
        <f t="shared" si="1354"/>
        <v>1.3001413488152298</v>
      </c>
    </row>
    <row r="9630" spans="1:10" x14ac:dyDescent="0.25">
      <c r="A9630">
        <f t="shared" si="1355"/>
        <v>0.96270000157727453</v>
      </c>
      <c r="B9630" s="2">
        <f t="shared" si="1350"/>
        <v>96.270000000012345</v>
      </c>
      <c r="C9630" s="428">
        <f t="shared" si="1356"/>
        <v>96.27</v>
      </c>
      <c r="D9630" s="425">
        <f t="shared" si="1351"/>
        <v>0.96270000157715108</v>
      </c>
      <c r="E9630" s="433">
        <f t="shared" si="1357"/>
        <v>96.27</v>
      </c>
      <c r="F9630" s="430">
        <f t="shared" si="1352"/>
        <v>0.9638362241603996</v>
      </c>
      <c r="G9630" s="439">
        <f t="shared" si="1358"/>
        <v>96.27</v>
      </c>
      <c r="H9630" s="435">
        <f t="shared" si="1353"/>
        <v>0.9638362241603996</v>
      </c>
      <c r="I9630" s="577">
        <f t="shared" si="1358"/>
        <v>96.27</v>
      </c>
      <c r="J9630" s="573">
        <f t="shared" si="1354"/>
        <v>1.3002299557835757</v>
      </c>
    </row>
    <row r="9631" spans="1:10" x14ac:dyDescent="0.25">
      <c r="A9631">
        <f t="shared" si="1355"/>
        <v>0.96280000157502932</v>
      </c>
      <c r="B9631" s="2">
        <f t="shared" si="1350"/>
        <v>96.28000000001235</v>
      </c>
      <c r="C9631" s="428">
        <f t="shared" si="1356"/>
        <v>96.28</v>
      </c>
      <c r="D9631" s="425">
        <f t="shared" si="1351"/>
        <v>0.96280000157490597</v>
      </c>
      <c r="E9631" s="433">
        <f t="shared" si="1357"/>
        <v>96.28</v>
      </c>
      <c r="F9631" s="430">
        <f t="shared" si="1352"/>
        <v>0.96393576269569903</v>
      </c>
      <c r="G9631" s="439">
        <f t="shared" si="1358"/>
        <v>96.28</v>
      </c>
      <c r="H9631" s="435">
        <f t="shared" si="1353"/>
        <v>0.96393576269569903</v>
      </c>
      <c r="I9631" s="577">
        <f t="shared" si="1358"/>
        <v>96.28</v>
      </c>
      <c r="J9631" s="573">
        <f t="shared" si="1354"/>
        <v>1.3003185635209937</v>
      </c>
    </row>
    <row r="9632" spans="1:10" x14ac:dyDescent="0.25">
      <c r="A9632">
        <f t="shared" si="1355"/>
        <v>0.96290000157278743</v>
      </c>
      <c r="B9632" s="2">
        <f t="shared" ref="B9632:B9695" si="1359">B9631+0.01</f>
        <v>96.290000000012355</v>
      </c>
      <c r="C9632" s="428">
        <f t="shared" si="1356"/>
        <v>96.29</v>
      </c>
      <c r="D9632" s="425">
        <f t="shared" si="1351"/>
        <v>0.96290000157266409</v>
      </c>
      <c r="E9632" s="433">
        <f t="shared" si="1357"/>
        <v>96.29</v>
      </c>
      <c r="F9632" s="430">
        <f t="shared" si="1352"/>
        <v>0.96403530143602145</v>
      </c>
      <c r="G9632" s="439">
        <f t="shared" si="1358"/>
        <v>96.29</v>
      </c>
      <c r="H9632" s="435">
        <f t="shared" si="1353"/>
        <v>0.96403530143602145</v>
      </c>
      <c r="I9632" s="577">
        <f t="shared" si="1358"/>
        <v>96.29</v>
      </c>
      <c r="J9632" s="573">
        <f t="shared" si="1354"/>
        <v>1.3004071720274057</v>
      </c>
    </row>
    <row r="9633" spans="1:10" x14ac:dyDescent="0.25">
      <c r="A9633">
        <f t="shared" si="1355"/>
        <v>0.96300000157054899</v>
      </c>
      <c r="B9633" s="2">
        <f t="shared" si="1359"/>
        <v>96.300000000012361</v>
      </c>
      <c r="C9633" s="428">
        <f t="shared" si="1356"/>
        <v>96.3</v>
      </c>
      <c r="D9633" s="425">
        <f t="shared" si="1351"/>
        <v>0.96300000157042531</v>
      </c>
      <c r="E9633" s="433">
        <f t="shared" si="1357"/>
        <v>96.3</v>
      </c>
      <c r="F9633" s="430">
        <f t="shared" si="1352"/>
        <v>0.96413484038126829</v>
      </c>
      <c r="G9633" s="439">
        <f t="shared" si="1358"/>
        <v>96.3</v>
      </c>
      <c r="H9633" s="435">
        <f t="shared" si="1353"/>
        <v>0.96413484038126829</v>
      </c>
      <c r="I9633" s="577">
        <f t="shared" si="1358"/>
        <v>96.3</v>
      </c>
      <c r="J9633" s="573">
        <f t="shared" si="1354"/>
        <v>1.3004957813027336</v>
      </c>
    </row>
    <row r="9634" spans="1:10" x14ac:dyDescent="0.25">
      <c r="A9634">
        <f t="shared" si="1355"/>
        <v>0.96310000156831388</v>
      </c>
      <c r="B9634" s="2">
        <f t="shared" si="1359"/>
        <v>96.310000000012366</v>
      </c>
      <c r="C9634" s="428">
        <f t="shared" si="1356"/>
        <v>96.31</v>
      </c>
      <c r="D9634" s="425">
        <f t="shared" si="1351"/>
        <v>0.9631000015681902</v>
      </c>
      <c r="E9634" s="433">
        <f t="shared" si="1357"/>
        <v>96.31</v>
      </c>
      <c r="F9634" s="430">
        <f t="shared" si="1352"/>
        <v>0.9642343795313415</v>
      </c>
      <c r="G9634" s="439">
        <f t="shared" si="1358"/>
        <v>96.31</v>
      </c>
      <c r="H9634" s="435">
        <f t="shared" si="1353"/>
        <v>0.9642343795313415</v>
      </c>
      <c r="I9634" s="577">
        <f t="shared" si="1358"/>
        <v>96.31</v>
      </c>
      <c r="J9634" s="573">
        <f t="shared" si="1354"/>
        <v>1.3005843913469004</v>
      </c>
    </row>
    <row r="9635" spans="1:10" x14ac:dyDescent="0.25">
      <c r="A9635">
        <f t="shared" si="1355"/>
        <v>0.96320000156608165</v>
      </c>
      <c r="B9635" s="2">
        <f t="shared" si="1359"/>
        <v>96.320000000012371</v>
      </c>
      <c r="C9635" s="428">
        <f t="shared" si="1356"/>
        <v>96.32</v>
      </c>
      <c r="D9635" s="425">
        <f t="shared" si="1351"/>
        <v>0.96320000156595786</v>
      </c>
      <c r="E9635" s="433">
        <f t="shared" si="1357"/>
        <v>96.32</v>
      </c>
      <c r="F9635" s="430">
        <f t="shared" si="1352"/>
        <v>0.96433391888614273</v>
      </c>
      <c r="G9635" s="439">
        <f t="shared" si="1358"/>
        <v>96.32</v>
      </c>
      <c r="H9635" s="435">
        <f t="shared" si="1353"/>
        <v>0.96433391888614273</v>
      </c>
      <c r="I9635" s="577">
        <f t="shared" si="1358"/>
        <v>96.32</v>
      </c>
      <c r="J9635" s="573">
        <f t="shared" si="1354"/>
        <v>1.3006730021598272</v>
      </c>
    </row>
    <row r="9636" spans="1:10" x14ac:dyDescent="0.25">
      <c r="A9636">
        <f t="shared" si="1355"/>
        <v>0.96330000156385309</v>
      </c>
      <c r="B9636" s="2">
        <f t="shared" si="1359"/>
        <v>96.330000000012376</v>
      </c>
      <c r="C9636" s="428">
        <f t="shared" si="1356"/>
        <v>96.33</v>
      </c>
      <c r="D9636" s="425">
        <f t="shared" si="1351"/>
        <v>0.9633000015637293</v>
      </c>
      <c r="E9636" s="433">
        <f t="shared" si="1357"/>
        <v>96.33</v>
      </c>
      <c r="F9636" s="430">
        <f t="shared" si="1352"/>
        <v>0.96443345844557427</v>
      </c>
      <c r="G9636" s="439">
        <f t="shared" si="1358"/>
        <v>96.33</v>
      </c>
      <c r="H9636" s="435">
        <f t="shared" si="1353"/>
        <v>0.96443345844557427</v>
      </c>
      <c r="I9636" s="577">
        <f t="shared" si="1358"/>
        <v>96.33</v>
      </c>
      <c r="J9636" s="573">
        <f t="shared" si="1354"/>
        <v>1.3007616137414371</v>
      </c>
    </row>
    <row r="9637" spans="1:10" x14ac:dyDescent="0.25">
      <c r="A9637">
        <f t="shared" si="1355"/>
        <v>0.96340000156162753</v>
      </c>
      <c r="B9637" s="2">
        <f t="shared" si="1359"/>
        <v>96.340000000012381</v>
      </c>
      <c r="C9637" s="428">
        <f t="shared" si="1356"/>
        <v>96.34</v>
      </c>
      <c r="D9637" s="425">
        <f t="shared" si="1351"/>
        <v>0.96340000156150374</v>
      </c>
      <c r="E9637" s="433">
        <f t="shared" si="1357"/>
        <v>96.34</v>
      </c>
      <c r="F9637" s="430">
        <f t="shared" si="1352"/>
        <v>0.96453299820953775</v>
      </c>
      <c r="G9637" s="439">
        <f t="shared" si="1358"/>
        <v>96.34</v>
      </c>
      <c r="H9637" s="435">
        <f t="shared" si="1353"/>
        <v>0.96453299820953775</v>
      </c>
      <c r="I9637" s="577">
        <f t="shared" si="1358"/>
        <v>96.34</v>
      </c>
      <c r="J9637" s="573">
        <f t="shared" si="1354"/>
        <v>1.3008502260916517</v>
      </c>
    </row>
    <row r="9638" spans="1:10" x14ac:dyDescent="0.25">
      <c r="A9638">
        <f t="shared" si="1355"/>
        <v>0.96350000155940541</v>
      </c>
      <c r="B9638" s="2">
        <f t="shared" si="1359"/>
        <v>96.350000000012386</v>
      </c>
      <c r="C9638" s="428">
        <f t="shared" si="1356"/>
        <v>96.35</v>
      </c>
      <c r="D9638" s="425">
        <f t="shared" si="1351"/>
        <v>0.9635000015592815</v>
      </c>
      <c r="E9638" s="433">
        <f t="shared" si="1357"/>
        <v>96.35</v>
      </c>
      <c r="F9638" s="430">
        <f t="shared" si="1352"/>
        <v>0.96463253817793526</v>
      </c>
      <c r="G9638" s="439">
        <f t="shared" si="1358"/>
        <v>96.35</v>
      </c>
      <c r="H9638" s="435">
        <f t="shared" si="1353"/>
        <v>0.96463253817793526</v>
      </c>
      <c r="I9638" s="577">
        <f t="shared" si="1358"/>
        <v>96.35</v>
      </c>
      <c r="J9638" s="573">
        <f t="shared" si="1354"/>
        <v>1.3009388392103931</v>
      </c>
    </row>
    <row r="9639" spans="1:10" x14ac:dyDescent="0.25">
      <c r="A9639">
        <f t="shared" si="1355"/>
        <v>0.96360000155718661</v>
      </c>
      <c r="B9639" s="2">
        <f t="shared" si="1359"/>
        <v>96.360000000012391</v>
      </c>
      <c r="C9639" s="428">
        <f t="shared" si="1356"/>
        <v>96.36</v>
      </c>
      <c r="D9639" s="425">
        <f t="shared" si="1351"/>
        <v>0.96360000155706271</v>
      </c>
      <c r="E9639" s="433">
        <f t="shared" si="1357"/>
        <v>96.36</v>
      </c>
      <c r="F9639" s="430">
        <f t="shared" si="1352"/>
        <v>0.96473207835066899</v>
      </c>
      <c r="G9639" s="439">
        <f t="shared" si="1358"/>
        <v>96.36</v>
      </c>
      <c r="H9639" s="435">
        <f t="shared" si="1353"/>
        <v>0.96473207835066899</v>
      </c>
      <c r="I9639" s="577">
        <f t="shared" si="1358"/>
        <v>96.36</v>
      </c>
      <c r="J9639" s="573">
        <f t="shared" si="1354"/>
        <v>1.3010274530975841</v>
      </c>
    </row>
    <row r="9640" spans="1:10" x14ac:dyDescent="0.25">
      <c r="A9640">
        <f t="shared" si="1355"/>
        <v>0.96370000155497082</v>
      </c>
      <c r="B9640" s="2">
        <f t="shared" si="1359"/>
        <v>96.370000000012396</v>
      </c>
      <c r="C9640" s="428">
        <f t="shared" si="1356"/>
        <v>96.37</v>
      </c>
      <c r="D9640" s="425">
        <f t="shared" si="1351"/>
        <v>0.96370000155484703</v>
      </c>
      <c r="E9640" s="433">
        <f t="shared" si="1357"/>
        <v>96.37</v>
      </c>
      <c r="F9640" s="430">
        <f t="shared" si="1352"/>
        <v>0.96483161872764078</v>
      </c>
      <c r="G9640" s="439">
        <f t="shared" si="1358"/>
        <v>96.37</v>
      </c>
      <c r="H9640" s="435">
        <f t="shared" si="1353"/>
        <v>0.96483161872764078</v>
      </c>
      <c r="I9640" s="577">
        <f t="shared" si="1358"/>
        <v>96.37</v>
      </c>
      <c r="J9640" s="573">
        <f t="shared" si="1354"/>
        <v>1.3011160677531464</v>
      </c>
    </row>
    <row r="9641" spans="1:10" x14ac:dyDescent="0.25">
      <c r="A9641">
        <f t="shared" si="1355"/>
        <v>0.96380000155275858</v>
      </c>
      <c r="B9641" s="2">
        <f t="shared" si="1359"/>
        <v>96.380000000012402</v>
      </c>
      <c r="C9641" s="428">
        <f t="shared" si="1356"/>
        <v>96.38</v>
      </c>
      <c r="D9641" s="425">
        <f t="shared" si="1351"/>
        <v>0.96380000155263468</v>
      </c>
      <c r="E9641" s="433">
        <f t="shared" si="1357"/>
        <v>96.38</v>
      </c>
      <c r="F9641" s="430">
        <f t="shared" si="1352"/>
        <v>0.96493115930875273</v>
      </c>
      <c r="G9641" s="439">
        <f t="shared" si="1358"/>
        <v>96.38</v>
      </c>
      <c r="H9641" s="435">
        <f t="shared" si="1353"/>
        <v>0.96493115930875273</v>
      </c>
      <c r="I9641" s="577">
        <f t="shared" si="1358"/>
        <v>96.38</v>
      </c>
      <c r="J9641" s="573">
        <f t="shared" si="1354"/>
        <v>1.3012046831770023</v>
      </c>
    </row>
    <row r="9642" spans="1:10" x14ac:dyDescent="0.25">
      <c r="A9642">
        <f t="shared" si="1355"/>
        <v>0.96390000155054956</v>
      </c>
      <c r="B9642" s="2">
        <f t="shared" si="1359"/>
        <v>96.390000000012407</v>
      </c>
      <c r="C9642" s="428">
        <f t="shared" si="1356"/>
        <v>96.39</v>
      </c>
      <c r="D9642" s="425">
        <f t="shared" si="1351"/>
        <v>0.96390000155042554</v>
      </c>
      <c r="E9642" s="433">
        <f t="shared" si="1357"/>
        <v>96.39</v>
      </c>
      <c r="F9642" s="430">
        <f t="shared" si="1352"/>
        <v>0.96503070009390735</v>
      </c>
      <c r="G9642" s="439">
        <f t="shared" si="1358"/>
        <v>96.39</v>
      </c>
      <c r="H9642" s="435">
        <f t="shared" si="1353"/>
        <v>0.96503070009390735</v>
      </c>
      <c r="I9642" s="577">
        <f t="shared" si="1358"/>
        <v>96.39</v>
      </c>
      <c r="J9642" s="573">
        <f t="shared" si="1354"/>
        <v>1.3012932993690747</v>
      </c>
    </row>
    <row r="9643" spans="1:10" x14ac:dyDescent="0.25">
      <c r="A9643">
        <f t="shared" si="1355"/>
        <v>0.96400000154834364</v>
      </c>
      <c r="B9643" s="2">
        <f t="shared" si="1359"/>
        <v>96.400000000012412</v>
      </c>
      <c r="C9643" s="428">
        <f t="shared" si="1356"/>
        <v>96.4</v>
      </c>
      <c r="D9643" s="425">
        <f t="shared" si="1351"/>
        <v>0.96400000154821952</v>
      </c>
      <c r="E9643" s="433">
        <f t="shared" si="1357"/>
        <v>96.4</v>
      </c>
      <c r="F9643" s="430">
        <f t="shared" si="1352"/>
        <v>0.96513024108300649</v>
      </c>
      <c r="G9643" s="439">
        <f t="shared" si="1358"/>
        <v>96.4</v>
      </c>
      <c r="H9643" s="435">
        <f t="shared" si="1353"/>
        <v>0.96513024108300649</v>
      </c>
      <c r="I9643" s="577">
        <f t="shared" si="1358"/>
        <v>96.4</v>
      </c>
      <c r="J9643" s="573">
        <f t="shared" si="1354"/>
        <v>1.3013819163292848</v>
      </c>
    </row>
    <row r="9644" spans="1:10" x14ac:dyDescent="0.25">
      <c r="A9644">
        <f t="shared" si="1355"/>
        <v>0.96410000154614106</v>
      </c>
      <c r="B9644" s="2">
        <f t="shared" si="1359"/>
        <v>96.410000000012417</v>
      </c>
      <c r="C9644" s="428">
        <f t="shared" si="1356"/>
        <v>96.41</v>
      </c>
      <c r="D9644" s="425">
        <f t="shared" si="1351"/>
        <v>0.96410000154601683</v>
      </c>
      <c r="E9644" s="433">
        <f t="shared" si="1357"/>
        <v>96.41</v>
      </c>
      <c r="F9644" s="430">
        <f t="shared" si="1352"/>
        <v>0.96522978227595269</v>
      </c>
      <c r="G9644" s="439">
        <f t="shared" si="1358"/>
        <v>96.41</v>
      </c>
      <c r="H9644" s="435">
        <f t="shared" si="1353"/>
        <v>0.96522978227595269</v>
      </c>
      <c r="I9644" s="577">
        <f t="shared" si="1358"/>
        <v>96.41</v>
      </c>
      <c r="J9644" s="573">
        <f t="shared" si="1354"/>
        <v>1.3014705340575554</v>
      </c>
    </row>
    <row r="9645" spans="1:10" x14ac:dyDescent="0.25">
      <c r="A9645">
        <f t="shared" si="1355"/>
        <v>0.96420000154394159</v>
      </c>
      <c r="B9645" s="2">
        <f t="shared" si="1359"/>
        <v>96.420000000012422</v>
      </c>
      <c r="C9645" s="428">
        <f t="shared" si="1356"/>
        <v>96.42</v>
      </c>
      <c r="D9645" s="425">
        <f t="shared" si="1351"/>
        <v>0.96420000154381746</v>
      </c>
      <c r="E9645" s="433">
        <f t="shared" si="1357"/>
        <v>96.42</v>
      </c>
      <c r="F9645" s="430">
        <f t="shared" si="1352"/>
        <v>0.96532932367264823</v>
      </c>
      <c r="G9645" s="439">
        <f t="shared" si="1358"/>
        <v>96.42</v>
      </c>
      <c r="H9645" s="435">
        <f t="shared" si="1353"/>
        <v>0.96532932367264823</v>
      </c>
      <c r="I9645" s="577">
        <f t="shared" si="1358"/>
        <v>96.42</v>
      </c>
      <c r="J9645" s="573">
        <f t="shared" si="1354"/>
        <v>1.3015591525538088</v>
      </c>
    </row>
    <row r="9646" spans="1:10" x14ac:dyDescent="0.25">
      <c r="A9646">
        <f t="shared" si="1355"/>
        <v>0.96430000154174544</v>
      </c>
      <c r="B9646" s="2">
        <f t="shared" si="1359"/>
        <v>96.430000000012427</v>
      </c>
      <c r="C9646" s="428">
        <f t="shared" si="1356"/>
        <v>96.43</v>
      </c>
      <c r="D9646" s="425">
        <f t="shared" si="1351"/>
        <v>0.96430000154162121</v>
      </c>
      <c r="E9646" s="433">
        <f t="shared" si="1357"/>
        <v>96.43</v>
      </c>
      <c r="F9646" s="430">
        <f t="shared" si="1352"/>
        <v>0.96542886527299576</v>
      </c>
      <c r="G9646" s="439">
        <f t="shared" si="1358"/>
        <v>96.43</v>
      </c>
      <c r="H9646" s="435">
        <f t="shared" si="1353"/>
        <v>0.96542886527299576</v>
      </c>
      <c r="I9646" s="577">
        <f t="shared" si="1358"/>
        <v>96.43</v>
      </c>
      <c r="J9646" s="573">
        <f t="shared" si="1354"/>
        <v>1.3016477718179671</v>
      </c>
    </row>
    <row r="9647" spans="1:10" x14ac:dyDescent="0.25">
      <c r="A9647">
        <f t="shared" si="1355"/>
        <v>0.96440000153955252</v>
      </c>
      <c r="B9647" s="2">
        <f t="shared" si="1359"/>
        <v>96.440000000012432</v>
      </c>
      <c r="C9647" s="428">
        <f t="shared" si="1356"/>
        <v>96.44</v>
      </c>
      <c r="D9647" s="425">
        <f t="shared" si="1351"/>
        <v>0.96440000153942806</v>
      </c>
      <c r="E9647" s="433">
        <f t="shared" si="1357"/>
        <v>96.44</v>
      </c>
      <c r="F9647" s="430">
        <f t="shared" si="1352"/>
        <v>0.96552840707689713</v>
      </c>
      <c r="G9647" s="439">
        <f t="shared" si="1358"/>
        <v>96.44</v>
      </c>
      <c r="H9647" s="435">
        <f t="shared" si="1353"/>
        <v>0.96552840707689713</v>
      </c>
      <c r="I9647" s="577">
        <f t="shared" si="1358"/>
        <v>96.44</v>
      </c>
      <c r="J9647" s="573">
        <f t="shared" si="1354"/>
        <v>1.3017363918499527</v>
      </c>
    </row>
    <row r="9648" spans="1:10" x14ac:dyDescent="0.25">
      <c r="A9648">
        <f t="shared" si="1355"/>
        <v>0.96450000153736282</v>
      </c>
      <c r="B9648" s="2">
        <f t="shared" si="1359"/>
        <v>96.450000000012437</v>
      </c>
      <c r="C9648" s="428">
        <f t="shared" si="1356"/>
        <v>96.45</v>
      </c>
      <c r="D9648" s="425">
        <f t="shared" si="1351"/>
        <v>0.96450000153723847</v>
      </c>
      <c r="E9648" s="433">
        <f t="shared" si="1357"/>
        <v>96.45</v>
      </c>
      <c r="F9648" s="430">
        <f t="shared" si="1352"/>
        <v>0.9656279490842552</v>
      </c>
      <c r="G9648" s="439">
        <f t="shared" si="1358"/>
        <v>96.45</v>
      </c>
      <c r="H9648" s="435">
        <f t="shared" si="1353"/>
        <v>0.9656279490842552</v>
      </c>
      <c r="I9648" s="577">
        <f t="shared" si="1358"/>
        <v>96.45</v>
      </c>
      <c r="J9648" s="573">
        <f t="shared" si="1354"/>
        <v>1.301825012649688</v>
      </c>
    </row>
    <row r="9649" spans="1:10" x14ac:dyDescent="0.25">
      <c r="A9649">
        <f t="shared" si="1355"/>
        <v>0.96460000153517633</v>
      </c>
      <c r="B9649" s="2">
        <f t="shared" si="1359"/>
        <v>96.460000000012442</v>
      </c>
      <c r="C9649" s="428">
        <f t="shared" si="1356"/>
        <v>96.46</v>
      </c>
      <c r="D9649" s="425">
        <f t="shared" si="1351"/>
        <v>0.96460000153505177</v>
      </c>
      <c r="E9649" s="433">
        <f t="shared" si="1357"/>
        <v>96.46</v>
      </c>
      <c r="F9649" s="430">
        <f t="shared" si="1352"/>
        <v>0.96572749129497248</v>
      </c>
      <c r="G9649" s="439">
        <f t="shared" si="1358"/>
        <v>96.46</v>
      </c>
      <c r="H9649" s="435">
        <f t="shared" si="1353"/>
        <v>0.96572749129497248</v>
      </c>
      <c r="I9649" s="577">
        <f t="shared" si="1358"/>
        <v>96.46</v>
      </c>
      <c r="J9649" s="573">
        <f t="shared" si="1354"/>
        <v>1.3019136342170952</v>
      </c>
    </row>
    <row r="9650" spans="1:10" x14ac:dyDescent="0.25">
      <c r="A9650">
        <f t="shared" si="1355"/>
        <v>0.96470000153299318</v>
      </c>
      <c r="B9650" s="2">
        <f t="shared" si="1359"/>
        <v>96.470000000012448</v>
      </c>
      <c r="C9650" s="428">
        <f t="shared" si="1356"/>
        <v>96.47</v>
      </c>
      <c r="D9650" s="425">
        <f t="shared" si="1351"/>
        <v>0.96470000153286861</v>
      </c>
      <c r="E9650" s="433">
        <f t="shared" si="1357"/>
        <v>96.47</v>
      </c>
      <c r="F9650" s="430">
        <f t="shared" si="1352"/>
        <v>0.96582703370895173</v>
      </c>
      <c r="G9650" s="439">
        <f t="shared" si="1358"/>
        <v>96.47</v>
      </c>
      <c r="H9650" s="435">
        <f t="shared" si="1353"/>
        <v>0.96582703370895173</v>
      </c>
      <c r="I9650" s="577">
        <f t="shared" si="1358"/>
        <v>96.47</v>
      </c>
      <c r="J9650" s="573">
        <f t="shared" si="1354"/>
        <v>1.3020022565520961</v>
      </c>
    </row>
    <row r="9651" spans="1:10" x14ac:dyDescent="0.25">
      <c r="A9651">
        <f t="shared" si="1355"/>
        <v>0.96480000153081313</v>
      </c>
      <c r="B9651" s="2">
        <f t="shared" si="1359"/>
        <v>96.480000000012453</v>
      </c>
      <c r="C9651" s="428">
        <f t="shared" si="1356"/>
        <v>96.48</v>
      </c>
      <c r="D9651" s="425">
        <f t="shared" si="1351"/>
        <v>0.96480000153068857</v>
      </c>
      <c r="E9651" s="433">
        <f t="shared" si="1357"/>
        <v>96.48</v>
      </c>
      <c r="F9651" s="430">
        <f t="shared" si="1352"/>
        <v>0.96592657632609547</v>
      </c>
      <c r="G9651" s="439">
        <f t="shared" si="1358"/>
        <v>96.48</v>
      </c>
      <c r="H9651" s="435">
        <f t="shared" si="1353"/>
        <v>0.96592657632609547</v>
      </c>
      <c r="I9651" s="577">
        <f t="shared" si="1358"/>
        <v>96.48</v>
      </c>
      <c r="J9651" s="573">
        <f t="shared" si="1354"/>
        <v>1.3020908796546142</v>
      </c>
    </row>
    <row r="9652" spans="1:10" x14ac:dyDescent="0.25">
      <c r="A9652">
        <f t="shared" si="1355"/>
        <v>0.9649000015286362</v>
      </c>
      <c r="B9652" s="2">
        <f t="shared" si="1359"/>
        <v>96.490000000012458</v>
      </c>
      <c r="C9652" s="428">
        <f t="shared" si="1356"/>
        <v>96.49</v>
      </c>
      <c r="D9652" s="425">
        <f t="shared" si="1351"/>
        <v>0.96490000152851163</v>
      </c>
      <c r="E9652" s="433">
        <f t="shared" si="1357"/>
        <v>96.49</v>
      </c>
      <c r="F9652" s="430">
        <f t="shared" si="1352"/>
        <v>0.96602611914630609</v>
      </c>
      <c r="G9652" s="439">
        <f t="shared" si="1358"/>
        <v>96.49</v>
      </c>
      <c r="H9652" s="435">
        <f t="shared" si="1353"/>
        <v>0.96602611914630609</v>
      </c>
      <c r="I9652" s="577">
        <f t="shared" si="1358"/>
        <v>96.49</v>
      </c>
      <c r="J9652" s="573">
        <f t="shared" si="1354"/>
        <v>1.3021795035245707</v>
      </c>
    </row>
    <row r="9653" spans="1:10" x14ac:dyDescent="0.25">
      <c r="A9653">
        <f t="shared" si="1355"/>
        <v>0.96500000152646237</v>
      </c>
      <c r="B9653" s="2">
        <f t="shared" si="1359"/>
        <v>96.500000000012463</v>
      </c>
      <c r="C9653" s="428">
        <f t="shared" si="1356"/>
        <v>96.5</v>
      </c>
      <c r="D9653" s="425">
        <f t="shared" si="1351"/>
        <v>0.9650000015263378</v>
      </c>
      <c r="E9653" s="433">
        <f t="shared" si="1357"/>
        <v>96.5</v>
      </c>
      <c r="F9653" s="430">
        <f t="shared" si="1352"/>
        <v>0.96612566216948681</v>
      </c>
      <c r="G9653" s="439">
        <f t="shared" si="1358"/>
        <v>96.5</v>
      </c>
      <c r="H9653" s="435">
        <f t="shared" si="1353"/>
        <v>0.96612566216948681</v>
      </c>
      <c r="I9653" s="577">
        <f t="shared" si="1358"/>
        <v>96.5</v>
      </c>
      <c r="J9653" s="573">
        <f t="shared" si="1354"/>
        <v>1.3022681281618886</v>
      </c>
    </row>
    <row r="9654" spans="1:10" x14ac:dyDescent="0.25">
      <c r="A9654">
        <f t="shared" si="1355"/>
        <v>0.96510000152429187</v>
      </c>
      <c r="B9654" s="2">
        <f t="shared" si="1359"/>
        <v>96.510000000012468</v>
      </c>
      <c r="C9654" s="428">
        <f t="shared" si="1356"/>
        <v>96.51</v>
      </c>
      <c r="D9654" s="425">
        <f t="shared" si="1351"/>
        <v>0.96510000152416742</v>
      </c>
      <c r="E9654" s="433">
        <f t="shared" si="1357"/>
        <v>96.51</v>
      </c>
      <c r="F9654" s="430">
        <f t="shared" si="1352"/>
        <v>0.96622520539554002</v>
      </c>
      <c r="G9654" s="439">
        <f t="shared" si="1358"/>
        <v>96.51</v>
      </c>
      <c r="H9654" s="435">
        <f t="shared" si="1353"/>
        <v>0.96622520539554002</v>
      </c>
      <c r="I9654" s="577">
        <f t="shared" si="1358"/>
        <v>96.51</v>
      </c>
      <c r="J9654" s="573">
        <f t="shared" si="1354"/>
        <v>1.3023567535664902</v>
      </c>
    </row>
    <row r="9655" spans="1:10" x14ac:dyDescent="0.25">
      <c r="A9655">
        <f t="shared" si="1355"/>
        <v>0.96520000152212471</v>
      </c>
      <c r="B9655" s="2">
        <f t="shared" si="1359"/>
        <v>96.520000000012473</v>
      </c>
      <c r="C9655" s="428">
        <f t="shared" si="1356"/>
        <v>96.52</v>
      </c>
      <c r="D9655" s="425">
        <f t="shared" si="1351"/>
        <v>0.96520000152199992</v>
      </c>
      <c r="E9655" s="433">
        <f t="shared" si="1357"/>
        <v>96.52</v>
      </c>
      <c r="F9655" s="430">
        <f t="shared" si="1352"/>
        <v>0.96632474882436858</v>
      </c>
      <c r="G9655" s="439">
        <f t="shared" si="1358"/>
        <v>96.52</v>
      </c>
      <c r="H9655" s="435">
        <f t="shared" si="1353"/>
        <v>0.96632474882436858</v>
      </c>
      <c r="I9655" s="577">
        <f t="shared" si="1358"/>
        <v>96.52</v>
      </c>
      <c r="J9655" s="573">
        <f t="shared" si="1354"/>
        <v>1.3024453797382975</v>
      </c>
    </row>
    <row r="9656" spans="1:10" x14ac:dyDescent="0.25">
      <c r="A9656">
        <f t="shared" si="1355"/>
        <v>0.96530000151996065</v>
      </c>
      <c r="B9656" s="2">
        <f t="shared" si="1359"/>
        <v>96.530000000012478</v>
      </c>
      <c r="C9656" s="428">
        <f t="shared" si="1356"/>
        <v>96.53</v>
      </c>
      <c r="D9656" s="425">
        <f t="shared" si="1351"/>
        <v>0.96530000151983575</v>
      </c>
      <c r="E9656" s="433">
        <f t="shared" si="1357"/>
        <v>96.53</v>
      </c>
      <c r="F9656" s="430">
        <f t="shared" si="1352"/>
        <v>0.96642429245587569</v>
      </c>
      <c r="G9656" s="439">
        <f t="shared" si="1358"/>
        <v>96.53</v>
      </c>
      <c r="H9656" s="435">
        <f t="shared" si="1353"/>
        <v>0.96642429245587569</v>
      </c>
      <c r="I9656" s="577">
        <f t="shared" si="1358"/>
        <v>96.53</v>
      </c>
      <c r="J9656" s="573">
        <f t="shared" si="1354"/>
        <v>1.3025340066772335</v>
      </c>
    </row>
    <row r="9657" spans="1:10" x14ac:dyDescent="0.25">
      <c r="A9657">
        <f t="shared" si="1355"/>
        <v>0.96540000151779981</v>
      </c>
      <c r="B9657" s="2">
        <f t="shared" si="1359"/>
        <v>96.540000000012483</v>
      </c>
      <c r="C9657" s="428">
        <f t="shared" si="1356"/>
        <v>96.54</v>
      </c>
      <c r="D9657" s="425">
        <f t="shared" si="1351"/>
        <v>0.96540000151767502</v>
      </c>
      <c r="E9657" s="433">
        <f t="shared" si="1357"/>
        <v>96.54</v>
      </c>
      <c r="F9657" s="430">
        <f t="shared" si="1352"/>
        <v>0.9665238362899643</v>
      </c>
      <c r="G9657" s="439">
        <f t="shared" si="1358"/>
        <v>96.54</v>
      </c>
      <c r="H9657" s="435">
        <f t="shared" si="1353"/>
        <v>0.9665238362899643</v>
      </c>
      <c r="I9657" s="577">
        <f t="shared" si="1358"/>
        <v>96.54</v>
      </c>
      <c r="J9657" s="573">
        <f t="shared" si="1354"/>
        <v>1.3026226343832199</v>
      </c>
    </row>
    <row r="9658" spans="1:10" x14ac:dyDescent="0.25">
      <c r="A9658">
        <f t="shared" si="1355"/>
        <v>0.96550000151564197</v>
      </c>
      <c r="B9658" s="2">
        <f t="shared" si="1359"/>
        <v>96.550000000012488</v>
      </c>
      <c r="C9658" s="428">
        <f t="shared" si="1356"/>
        <v>96.55</v>
      </c>
      <c r="D9658" s="425">
        <f t="shared" si="1351"/>
        <v>0.96550000151551707</v>
      </c>
      <c r="E9658" s="433">
        <f t="shared" si="1357"/>
        <v>96.55</v>
      </c>
      <c r="F9658" s="430">
        <f t="shared" si="1352"/>
        <v>0.96662338032653694</v>
      </c>
      <c r="G9658" s="439">
        <f t="shared" si="1358"/>
        <v>96.55</v>
      </c>
      <c r="H9658" s="435">
        <f t="shared" si="1353"/>
        <v>0.96662338032653694</v>
      </c>
      <c r="I9658" s="577">
        <f t="shared" si="1358"/>
        <v>96.55</v>
      </c>
      <c r="J9658" s="573">
        <f t="shared" si="1354"/>
        <v>1.3027112628561794</v>
      </c>
    </row>
    <row r="9659" spans="1:10" x14ac:dyDescent="0.25">
      <c r="A9659">
        <f t="shared" si="1355"/>
        <v>0.96560000151348735</v>
      </c>
      <c r="B9659" s="2">
        <f t="shared" si="1359"/>
        <v>96.560000000012494</v>
      </c>
      <c r="C9659" s="428">
        <f t="shared" si="1356"/>
        <v>96.56</v>
      </c>
      <c r="D9659" s="425">
        <f t="shared" si="1351"/>
        <v>0.96560000151336256</v>
      </c>
      <c r="E9659" s="433">
        <f t="shared" si="1357"/>
        <v>96.56</v>
      </c>
      <c r="F9659" s="430">
        <f t="shared" si="1352"/>
        <v>0.96672292456549702</v>
      </c>
      <c r="G9659" s="439">
        <f t="shared" si="1358"/>
        <v>96.56</v>
      </c>
      <c r="H9659" s="435">
        <f t="shared" si="1353"/>
        <v>0.96672292456549702</v>
      </c>
      <c r="I9659" s="577">
        <f t="shared" si="1358"/>
        <v>96.56</v>
      </c>
      <c r="J9659" s="573">
        <f t="shared" si="1354"/>
        <v>1.3027998920960346</v>
      </c>
    </row>
    <row r="9660" spans="1:10" x14ac:dyDescent="0.25">
      <c r="A9660">
        <f t="shared" si="1355"/>
        <v>0.96570000151133595</v>
      </c>
      <c r="B9660" s="2">
        <f t="shared" si="1359"/>
        <v>96.570000000012499</v>
      </c>
      <c r="C9660" s="428">
        <f t="shared" si="1356"/>
        <v>96.57</v>
      </c>
      <c r="D9660" s="425">
        <f t="shared" si="1351"/>
        <v>0.96570000151121105</v>
      </c>
      <c r="E9660" s="433">
        <f t="shared" si="1357"/>
        <v>96.57</v>
      </c>
      <c r="F9660" s="430">
        <f t="shared" si="1352"/>
        <v>0.96682246900674729</v>
      </c>
      <c r="G9660" s="439">
        <f t="shared" si="1358"/>
        <v>96.57</v>
      </c>
      <c r="H9660" s="435">
        <f t="shared" si="1353"/>
        <v>0.96682246900674729</v>
      </c>
      <c r="I9660" s="577">
        <f t="shared" si="1358"/>
        <v>96.57</v>
      </c>
      <c r="J9660" s="573">
        <f t="shared" si="1354"/>
        <v>1.3028885221027076</v>
      </c>
    </row>
    <row r="9661" spans="1:10" x14ac:dyDescent="0.25">
      <c r="A9661">
        <f t="shared" si="1355"/>
        <v>0.96580000150918777</v>
      </c>
      <c r="B9661" s="2">
        <f t="shared" si="1359"/>
        <v>96.580000000012504</v>
      </c>
      <c r="C9661" s="428">
        <f t="shared" si="1356"/>
        <v>96.58</v>
      </c>
      <c r="D9661" s="425">
        <f t="shared" si="1351"/>
        <v>0.96580000150906276</v>
      </c>
      <c r="E9661" s="433">
        <f t="shared" si="1357"/>
        <v>96.58</v>
      </c>
      <c r="F9661" s="430">
        <f t="shared" si="1352"/>
        <v>0.96692201365019126</v>
      </c>
      <c r="G9661" s="439">
        <f t="shared" si="1358"/>
        <v>96.58</v>
      </c>
      <c r="H9661" s="435">
        <f t="shared" si="1353"/>
        <v>0.96692201365019126</v>
      </c>
      <c r="I9661" s="577">
        <f t="shared" si="1358"/>
        <v>96.58</v>
      </c>
      <c r="J9661" s="573">
        <f t="shared" si="1354"/>
        <v>1.3029771528761211</v>
      </c>
    </row>
    <row r="9662" spans="1:10" x14ac:dyDescent="0.25">
      <c r="A9662">
        <f t="shared" si="1355"/>
        <v>0.96590000150704258</v>
      </c>
      <c r="B9662" s="2">
        <f t="shared" si="1359"/>
        <v>96.590000000012509</v>
      </c>
      <c r="C9662" s="428">
        <f t="shared" si="1356"/>
        <v>96.59</v>
      </c>
      <c r="D9662" s="425">
        <f t="shared" si="1351"/>
        <v>0.96590000150691746</v>
      </c>
      <c r="E9662" s="433">
        <f t="shared" si="1357"/>
        <v>96.59</v>
      </c>
      <c r="F9662" s="430">
        <f t="shared" si="1352"/>
        <v>0.96702155849573201</v>
      </c>
      <c r="G9662" s="439">
        <f t="shared" si="1358"/>
        <v>96.59</v>
      </c>
      <c r="H9662" s="435">
        <f t="shared" si="1353"/>
        <v>0.96702155849573201</v>
      </c>
      <c r="I9662" s="577">
        <f t="shared" si="1358"/>
        <v>96.59</v>
      </c>
      <c r="J9662" s="573">
        <f t="shared" si="1354"/>
        <v>1.3030657844161975</v>
      </c>
    </row>
    <row r="9663" spans="1:10" x14ac:dyDescent="0.25">
      <c r="A9663">
        <f t="shared" si="1355"/>
        <v>0.96600000150490073</v>
      </c>
      <c r="B9663" s="2">
        <f t="shared" si="1359"/>
        <v>96.600000000012514</v>
      </c>
      <c r="C9663" s="428">
        <f t="shared" si="1356"/>
        <v>96.6</v>
      </c>
      <c r="D9663" s="425">
        <f t="shared" si="1351"/>
        <v>0.9660000015047755</v>
      </c>
      <c r="E9663" s="433">
        <f t="shared" si="1357"/>
        <v>96.6</v>
      </c>
      <c r="F9663" s="430">
        <f t="shared" si="1352"/>
        <v>0.96712110354327263</v>
      </c>
      <c r="G9663" s="439">
        <f t="shared" si="1358"/>
        <v>96.6</v>
      </c>
      <c r="H9663" s="435">
        <f t="shared" si="1353"/>
        <v>0.96712110354327263</v>
      </c>
      <c r="I9663" s="577">
        <f t="shared" si="1358"/>
        <v>96.6</v>
      </c>
      <c r="J9663" s="573">
        <f t="shared" si="1354"/>
        <v>1.303154416722859</v>
      </c>
    </row>
    <row r="9664" spans="1:10" x14ac:dyDescent="0.25">
      <c r="A9664">
        <f t="shared" si="1355"/>
        <v>0.96610000150276198</v>
      </c>
      <c r="B9664" s="2">
        <f t="shared" si="1359"/>
        <v>96.610000000012519</v>
      </c>
      <c r="C9664" s="428">
        <f t="shared" si="1356"/>
        <v>96.61</v>
      </c>
      <c r="D9664" s="425">
        <f t="shared" si="1351"/>
        <v>0.96610000150263675</v>
      </c>
      <c r="E9664" s="433">
        <f t="shared" si="1357"/>
        <v>96.61</v>
      </c>
      <c r="F9664" s="430">
        <f t="shared" si="1352"/>
        <v>0.96722064879271663</v>
      </c>
      <c r="G9664" s="439">
        <f t="shared" si="1358"/>
        <v>96.61</v>
      </c>
      <c r="H9664" s="435">
        <f t="shared" si="1353"/>
        <v>0.96722064879271663</v>
      </c>
      <c r="I9664" s="577">
        <f t="shared" si="1358"/>
        <v>96.61</v>
      </c>
      <c r="J9664" s="573">
        <f t="shared" si="1354"/>
        <v>1.3032430497960286</v>
      </c>
    </row>
    <row r="9665" spans="1:10" x14ac:dyDescent="0.25">
      <c r="A9665">
        <f t="shared" si="1355"/>
        <v>0.96620000150062613</v>
      </c>
      <c r="B9665" s="2">
        <f t="shared" si="1359"/>
        <v>96.620000000012524</v>
      </c>
      <c r="C9665" s="428">
        <f t="shared" si="1356"/>
        <v>96.62</v>
      </c>
      <c r="D9665" s="425">
        <f t="shared" si="1351"/>
        <v>0.96620000150050112</v>
      </c>
      <c r="E9665" s="433">
        <f t="shared" si="1357"/>
        <v>96.62</v>
      </c>
      <c r="F9665" s="430">
        <f t="shared" si="1352"/>
        <v>0.96732019424396731</v>
      </c>
      <c r="G9665" s="439">
        <f t="shared" si="1358"/>
        <v>96.62</v>
      </c>
      <c r="H9665" s="435">
        <f t="shared" si="1353"/>
        <v>0.96732019424396731</v>
      </c>
      <c r="I9665" s="577">
        <f t="shared" si="1358"/>
        <v>96.62</v>
      </c>
      <c r="J9665" s="573">
        <f t="shared" si="1354"/>
        <v>1.3033316836356279</v>
      </c>
    </row>
    <row r="9666" spans="1:10" x14ac:dyDescent="0.25">
      <c r="A9666">
        <f t="shared" si="1355"/>
        <v>0.9663000014984936</v>
      </c>
      <c r="B9666" s="2">
        <f t="shared" si="1359"/>
        <v>96.630000000012529</v>
      </c>
      <c r="C9666" s="428">
        <f t="shared" si="1356"/>
        <v>96.63</v>
      </c>
      <c r="D9666" s="425">
        <f t="shared" si="1351"/>
        <v>0.96630000149836837</v>
      </c>
      <c r="E9666" s="433">
        <f t="shared" si="1357"/>
        <v>96.63</v>
      </c>
      <c r="F9666" s="430">
        <f t="shared" si="1352"/>
        <v>0.96741973989692764</v>
      </c>
      <c r="G9666" s="439">
        <f t="shared" si="1358"/>
        <v>96.63</v>
      </c>
      <c r="H9666" s="435">
        <f t="shared" si="1353"/>
        <v>0.96741973989692764</v>
      </c>
      <c r="I9666" s="577">
        <f t="shared" si="1358"/>
        <v>96.63</v>
      </c>
      <c r="J9666" s="573">
        <f t="shared" si="1354"/>
        <v>1.3034203182415804</v>
      </c>
    </row>
    <row r="9667" spans="1:10" x14ac:dyDescent="0.25">
      <c r="A9667">
        <f t="shared" si="1355"/>
        <v>0.9664000014963644</v>
      </c>
      <c r="B9667" s="2">
        <f t="shared" si="1359"/>
        <v>96.640000000012535</v>
      </c>
      <c r="C9667" s="428">
        <f t="shared" si="1356"/>
        <v>96.64</v>
      </c>
      <c r="D9667" s="425">
        <f t="shared" ref="D9667:D9730" si="1360">(((1+C9667/100)^D$2)*C9667/100)/(((1+C9667/100)^D$2)-1)</f>
        <v>0.96640000149623906</v>
      </c>
      <c r="E9667" s="433">
        <f t="shared" si="1357"/>
        <v>96.64</v>
      </c>
      <c r="F9667" s="430">
        <f t="shared" ref="F9667:F9730" si="1361">(((1+E9667/100)^F$2)*E9667/100)/(((1+E9667/100)^F$2)-1)</f>
        <v>0.96751928575150137</v>
      </c>
      <c r="G9667" s="439">
        <f t="shared" si="1358"/>
        <v>96.64</v>
      </c>
      <c r="H9667" s="435">
        <f t="shared" ref="H9667:H9730" si="1362">(((1+G9667/100)^H$2)*G9667/100)/(((1+G9667/100)^H$2)-1)</f>
        <v>0.96751928575150137</v>
      </c>
      <c r="I9667" s="577">
        <f t="shared" si="1358"/>
        <v>96.64</v>
      </c>
      <c r="J9667" s="573">
        <f t="shared" ref="J9667:J9730" si="1363">(((1+I9667/100)^J$2)*I9667/100)/(((1+I9667/100)^J$2)-1)</f>
        <v>1.3035089536138078</v>
      </c>
    </row>
    <row r="9668" spans="1:10" x14ac:dyDescent="0.25">
      <c r="A9668">
        <f t="shared" si="1355"/>
        <v>0.96650000149423798</v>
      </c>
      <c r="B9668" s="2">
        <f t="shared" si="1359"/>
        <v>96.65000000001254</v>
      </c>
      <c r="C9668" s="428">
        <f t="shared" si="1356"/>
        <v>96.65</v>
      </c>
      <c r="D9668" s="425">
        <f t="shared" si="1360"/>
        <v>0.96650000149411253</v>
      </c>
      <c r="E9668" s="433">
        <f t="shared" si="1357"/>
        <v>96.65</v>
      </c>
      <c r="F9668" s="430">
        <f t="shared" si="1361"/>
        <v>0.96761883180759223</v>
      </c>
      <c r="G9668" s="439">
        <f t="shared" si="1358"/>
        <v>96.65</v>
      </c>
      <c r="H9668" s="435">
        <f t="shared" si="1362"/>
        <v>0.96761883180759223</v>
      </c>
      <c r="I9668" s="577">
        <f t="shared" si="1358"/>
        <v>96.65</v>
      </c>
      <c r="J9668" s="573">
        <f t="shared" si="1363"/>
        <v>1.3035975897522334</v>
      </c>
    </row>
    <row r="9669" spans="1:10" x14ac:dyDescent="0.25">
      <c r="A9669">
        <f t="shared" ref="A9669:A9732" si="1364">(((1+B9669/100)^A$2)*B9669/100)/(((1+B9669/100)^A$2)-1)</f>
        <v>0.96660000149211489</v>
      </c>
      <c r="B9669" s="2">
        <f t="shared" si="1359"/>
        <v>96.660000000012545</v>
      </c>
      <c r="C9669" s="428">
        <f t="shared" si="1356"/>
        <v>96.66</v>
      </c>
      <c r="D9669" s="425">
        <f t="shared" si="1360"/>
        <v>0.96660000149198944</v>
      </c>
      <c r="E9669" s="433">
        <f t="shared" si="1357"/>
        <v>96.66</v>
      </c>
      <c r="F9669" s="430">
        <f t="shared" si="1361"/>
        <v>0.96771837806510319</v>
      </c>
      <c r="G9669" s="439">
        <f t="shared" si="1358"/>
        <v>96.66</v>
      </c>
      <c r="H9669" s="435">
        <f t="shared" si="1362"/>
        <v>0.96771837806510319</v>
      </c>
      <c r="I9669" s="577">
        <f t="shared" si="1358"/>
        <v>96.66</v>
      </c>
      <c r="J9669" s="573">
        <f t="shared" si="1363"/>
        <v>1.3036862266567786</v>
      </c>
    </row>
    <row r="9670" spans="1:10" x14ac:dyDescent="0.25">
      <c r="A9670">
        <f t="shared" si="1364"/>
        <v>0.9667000014899948</v>
      </c>
      <c r="B9670" s="2">
        <f t="shared" si="1359"/>
        <v>96.67000000001255</v>
      </c>
      <c r="C9670" s="428">
        <f t="shared" ref="C9670:C9733" si="1365">ROUND(C9669+0.01,2)</f>
        <v>96.67</v>
      </c>
      <c r="D9670" s="425">
        <f t="shared" si="1360"/>
        <v>0.96670000148986934</v>
      </c>
      <c r="E9670" s="433">
        <f t="shared" ref="E9670:E9733" si="1366">ROUND(E9669+0.01,2)</f>
        <v>96.67</v>
      </c>
      <c r="F9670" s="430">
        <f t="shared" si="1361"/>
        <v>0.96781792452393833</v>
      </c>
      <c r="G9670" s="439">
        <f t="shared" ref="G9670:I9733" si="1367">ROUND(G9669+0.01,2)</f>
        <v>96.67</v>
      </c>
      <c r="H9670" s="435">
        <f t="shared" si="1362"/>
        <v>0.96781792452393833</v>
      </c>
      <c r="I9670" s="577">
        <f t="shared" si="1367"/>
        <v>96.67</v>
      </c>
      <c r="J9670" s="573">
        <f t="shared" si="1363"/>
        <v>1.3037748643273672</v>
      </c>
    </row>
    <row r="9671" spans="1:10" x14ac:dyDescent="0.25">
      <c r="A9671">
        <f t="shared" si="1364"/>
        <v>0.96680000148787792</v>
      </c>
      <c r="B9671" s="2">
        <f t="shared" si="1359"/>
        <v>96.680000000012555</v>
      </c>
      <c r="C9671" s="428">
        <f t="shared" si="1365"/>
        <v>96.68</v>
      </c>
      <c r="D9671" s="425">
        <f t="shared" si="1360"/>
        <v>0.96680000148775236</v>
      </c>
      <c r="E9671" s="433">
        <f t="shared" si="1366"/>
        <v>96.68</v>
      </c>
      <c r="F9671" s="430">
        <f t="shared" si="1361"/>
        <v>0.96791747118400107</v>
      </c>
      <c r="G9671" s="439">
        <f t="shared" si="1367"/>
        <v>96.68</v>
      </c>
      <c r="H9671" s="435">
        <f t="shared" si="1362"/>
        <v>0.96791747118400107</v>
      </c>
      <c r="I9671" s="577">
        <f t="shared" si="1367"/>
        <v>96.68</v>
      </c>
      <c r="J9671" s="573">
        <f t="shared" si="1363"/>
        <v>1.3038635027639207</v>
      </c>
    </row>
    <row r="9672" spans="1:10" x14ac:dyDescent="0.25">
      <c r="A9672">
        <f t="shared" si="1364"/>
        <v>0.96690000148576416</v>
      </c>
      <c r="B9672" s="2">
        <f t="shared" si="1359"/>
        <v>96.69000000001256</v>
      </c>
      <c r="C9672" s="428">
        <f t="shared" si="1365"/>
        <v>96.69</v>
      </c>
      <c r="D9672" s="425">
        <f t="shared" si="1360"/>
        <v>0.96690000148563848</v>
      </c>
      <c r="E9672" s="433">
        <f t="shared" si="1366"/>
        <v>96.69</v>
      </c>
      <c r="F9672" s="430">
        <f t="shared" si="1361"/>
        <v>0.9680170180451948</v>
      </c>
      <c r="G9672" s="439">
        <f t="shared" si="1367"/>
        <v>96.69</v>
      </c>
      <c r="H9672" s="435">
        <f t="shared" si="1362"/>
        <v>0.9680170180451948</v>
      </c>
      <c r="I9672" s="577">
        <f t="shared" si="1367"/>
        <v>96.69</v>
      </c>
      <c r="J9672" s="573">
        <f t="shared" si="1363"/>
        <v>1.3039521419663622</v>
      </c>
    </row>
    <row r="9673" spans="1:10" x14ac:dyDescent="0.25">
      <c r="A9673">
        <f t="shared" si="1364"/>
        <v>0.96700000148365339</v>
      </c>
      <c r="B9673" s="2">
        <f t="shared" si="1359"/>
        <v>96.700000000012565</v>
      </c>
      <c r="C9673" s="428">
        <f t="shared" si="1365"/>
        <v>96.7</v>
      </c>
      <c r="D9673" s="425">
        <f t="shared" si="1360"/>
        <v>0.96700000148352794</v>
      </c>
      <c r="E9673" s="433">
        <f t="shared" si="1366"/>
        <v>96.7</v>
      </c>
      <c r="F9673" s="430">
        <f t="shared" si="1361"/>
        <v>0.96811656510742372</v>
      </c>
      <c r="G9673" s="439">
        <f t="shared" si="1367"/>
        <v>96.7</v>
      </c>
      <c r="H9673" s="435">
        <f t="shared" si="1362"/>
        <v>0.96811656510742372</v>
      </c>
      <c r="I9673" s="577">
        <f t="shared" si="1367"/>
        <v>96.7</v>
      </c>
      <c r="J9673" s="573">
        <f t="shared" si="1363"/>
        <v>1.304040781934614</v>
      </c>
    </row>
    <row r="9674" spans="1:10" x14ac:dyDescent="0.25">
      <c r="A9674">
        <f t="shared" si="1364"/>
        <v>0.96710000148154585</v>
      </c>
      <c r="B9674" s="2">
        <f t="shared" si="1359"/>
        <v>96.71000000001257</v>
      </c>
      <c r="C9674" s="428">
        <f t="shared" si="1365"/>
        <v>96.71</v>
      </c>
      <c r="D9674" s="425">
        <f t="shared" si="1360"/>
        <v>0.96710000148142006</v>
      </c>
      <c r="E9674" s="433">
        <f t="shared" si="1366"/>
        <v>96.71</v>
      </c>
      <c r="F9674" s="430">
        <f t="shared" si="1361"/>
        <v>0.96821611237059135</v>
      </c>
      <c r="G9674" s="439">
        <f t="shared" si="1367"/>
        <v>96.71</v>
      </c>
      <c r="H9674" s="435">
        <f t="shared" si="1362"/>
        <v>0.96821611237059135</v>
      </c>
      <c r="I9674" s="577">
        <f t="shared" si="1367"/>
        <v>96.71</v>
      </c>
      <c r="J9674" s="573">
        <f t="shared" si="1363"/>
        <v>1.3041294226685991</v>
      </c>
    </row>
    <row r="9675" spans="1:10" x14ac:dyDescent="0.25">
      <c r="A9675">
        <f t="shared" si="1364"/>
        <v>0.96720000147944118</v>
      </c>
      <c r="B9675" s="2">
        <f t="shared" si="1359"/>
        <v>96.720000000012575</v>
      </c>
      <c r="C9675" s="428">
        <f t="shared" si="1365"/>
        <v>96.72</v>
      </c>
      <c r="D9675" s="425">
        <f t="shared" si="1360"/>
        <v>0.9672000014793154</v>
      </c>
      <c r="E9675" s="433">
        <f t="shared" si="1366"/>
        <v>96.72</v>
      </c>
      <c r="F9675" s="430">
        <f t="shared" si="1361"/>
        <v>0.96831565983460166</v>
      </c>
      <c r="G9675" s="439">
        <f t="shared" si="1367"/>
        <v>96.72</v>
      </c>
      <c r="H9675" s="435">
        <f t="shared" si="1362"/>
        <v>0.96831565983460166</v>
      </c>
      <c r="I9675" s="577">
        <f t="shared" si="1367"/>
        <v>96.72</v>
      </c>
      <c r="J9675" s="573">
        <f t="shared" si="1363"/>
        <v>1.3042180641682395</v>
      </c>
    </row>
    <row r="9676" spans="1:10" x14ac:dyDescent="0.25">
      <c r="A9676">
        <f t="shared" si="1364"/>
        <v>0.96730000147733985</v>
      </c>
      <c r="B9676" s="2">
        <f t="shared" si="1359"/>
        <v>96.730000000012581</v>
      </c>
      <c r="C9676" s="428">
        <f t="shared" si="1365"/>
        <v>96.73</v>
      </c>
      <c r="D9676" s="425">
        <f t="shared" si="1360"/>
        <v>0.96730000147721407</v>
      </c>
      <c r="E9676" s="433">
        <f t="shared" si="1366"/>
        <v>96.73</v>
      </c>
      <c r="F9676" s="430">
        <f t="shared" si="1361"/>
        <v>0.96841520749935839</v>
      </c>
      <c r="G9676" s="439">
        <f t="shared" si="1367"/>
        <v>96.73</v>
      </c>
      <c r="H9676" s="435">
        <f t="shared" si="1362"/>
        <v>0.96841520749935839</v>
      </c>
      <c r="I9676" s="577">
        <f t="shared" si="1367"/>
        <v>96.73</v>
      </c>
      <c r="J9676" s="573">
        <f t="shared" si="1363"/>
        <v>1.3043067064334581</v>
      </c>
    </row>
    <row r="9677" spans="1:10" x14ac:dyDescent="0.25">
      <c r="A9677">
        <f t="shared" si="1364"/>
        <v>0.96740000147524141</v>
      </c>
      <c r="B9677" s="2">
        <f t="shared" si="1359"/>
        <v>96.740000000012586</v>
      </c>
      <c r="C9677" s="428">
        <f t="shared" si="1365"/>
        <v>96.74</v>
      </c>
      <c r="D9677" s="425">
        <f t="shared" si="1360"/>
        <v>0.96740000147511573</v>
      </c>
      <c r="E9677" s="433">
        <f t="shared" si="1366"/>
        <v>96.74</v>
      </c>
      <c r="F9677" s="430">
        <f t="shared" si="1361"/>
        <v>0.9685147553647655</v>
      </c>
      <c r="G9677" s="439">
        <f t="shared" si="1367"/>
        <v>96.74</v>
      </c>
      <c r="H9677" s="435">
        <f t="shared" si="1362"/>
        <v>0.9685147553647655</v>
      </c>
      <c r="I9677" s="577">
        <f t="shared" si="1367"/>
        <v>96.74</v>
      </c>
      <c r="J9677" s="573">
        <f t="shared" si="1363"/>
        <v>1.3043953494641773</v>
      </c>
    </row>
    <row r="9678" spans="1:10" x14ac:dyDescent="0.25">
      <c r="A9678">
        <f t="shared" si="1364"/>
        <v>0.9675000014731463</v>
      </c>
      <c r="B9678" s="2">
        <f t="shared" si="1359"/>
        <v>96.750000000012591</v>
      </c>
      <c r="C9678" s="428">
        <f t="shared" si="1365"/>
        <v>96.75</v>
      </c>
      <c r="D9678" s="425">
        <f t="shared" si="1360"/>
        <v>0.9675000014730204</v>
      </c>
      <c r="E9678" s="433">
        <f t="shared" si="1366"/>
        <v>96.75</v>
      </c>
      <c r="F9678" s="430">
        <f t="shared" si="1361"/>
        <v>0.96861430343072674</v>
      </c>
      <c r="G9678" s="439">
        <f t="shared" si="1367"/>
        <v>96.75</v>
      </c>
      <c r="H9678" s="435">
        <f t="shared" si="1362"/>
        <v>0.96861430343072674</v>
      </c>
      <c r="I9678" s="577">
        <f t="shared" si="1367"/>
        <v>96.75</v>
      </c>
      <c r="J9678" s="573">
        <f t="shared" si="1363"/>
        <v>1.3044839932603201</v>
      </c>
    </row>
    <row r="9679" spans="1:10" x14ac:dyDescent="0.25">
      <c r="A9679">
        <f t="shared" si="1364"/>
        <v>0.96760000147105407</v>
      </c>
      <c r="B9679" s="2">
        <f t="shared" si="1359"/>
        <v>96.760000000012596</v>
      </c>
      <c r="C9679" s="428">
        <f t="shared" si="1365"/>
        <v>96.76</v>
      </c>
      <c r="D9679" s="425">
        <f t="shared" si="1360"/>
        <v>0.96760000147092828</v>
      </c>
      <c r="E9679" s="433">
        <f t="shared" si="1366"/>
        <v>96.76</v>
      </c>
      <c r="F9679" s="430">
        <f t="shared" si="1361"/>
        <v>0.96871385169714674</v>
      </c>
      <c r="G9679" s="439">
        <f t="shared" si="1367"/>
        <v>96.76</v>
      </c>
      <c r="H9679" s="435">
        <f t="shared" si="1362"/>
        <v>0.96871385169714674</v>
      </c>
      <c r="I9679" s="577">
        <f t="shared" si="1367"/>
        <v>96.76</v>
      </c>
      <c r="J9679" s="573">
        <f t="shared" si="1363"/>
        <v>1.3045726378218088</v>
      </c>
    </row>
    <row r="9680" spans="1:10" x14ac:dyDescent="0.25">
      <c r="A9680">
        <f t="shared" si="1364"/>
        <v>0.96770000146896495</v>
      </c>
      <c r="B9680" s="2">
        <f t="shared" si="1359"/>
        <v>96.770000000012601</v>
      </c>
      <c r="C9680" s="428">
        <f t="shared" si="1365"/>
        <v>96.77</v>
      </c>
      <c r="D9680" s="425">
        <f t="shared" si="1360"/>
        <v>0.96770000146883894</v>
      </c>
      <c r="E9680" s="433">
        <f t="shared" si="1366"/>
        <v>96.77</v>
      </c>
      <c r="F9680" s="430">
        <f t="shared" si="1361"/>
        <v>0.96881340016392892</v>
      </c>
      <c r="G9680" s="439">
        <f t="shared" si="1367"/>
        <v>96.77</v>
      </c>
      <c r="H9680" s="435">
        <f t="shared" si="1362"/>
        <v>0.96881340016392892</v>
      </c>
      <c r="I9680" s="577">
        <f t="shared" si="1367"/>
        <v>96.77</v>
      </c>
      <c r="J9680" s="573">
        <f t="shared" si="1363"/>
        <v>1.3046612831485662</v>
      </c>
    </row>
    <row r="9681" spans="1:10" x14ac:dyDescent="0.25">
      <c r="A9681">
        <f t="shared" si="1364"/>
        <v>0.96780000146687883</v>
      </c>
      <c r="B9681" s="2">
        <f t="shared" si="1359"/>
        <v>96.780000000012606</v>
      </c>
      <c r="C9681" s="428">
        <f t="shared" si="1365"/>
        <v>96.78</v>
      </c>
      <c r="D9681" s="425">
        <f t="shared" si="1360"/>
        <v>0.96780000146675282</v>
      </c>
      <c r="E9681" s="433">
        <f t="shared" si="1366"/>
        <v>96.78</v>
      </c>
      <c r="F9681" s="430">
        <f t="shared" si="1361"/>
        <v>0.96891294883097767</v>
      </c>
      <c r="G9681" s="439">
        <f t="shared" si="1367"/>
        <v>96.78</v>
      </c>
      <c r="H9681" s="435">
        <f t="shared" si="1362"/>
        <v>0.96891294883097767</v>
      </c>
      <c r="I9681" s="577">
        <f t="shared" si="1367"/>
        <v>96.78</v>
      </c>
      <c r="J9681" s="573">
        <f t="shared" si="1363"/>
        <v>1.3047499292405149</v>
      </c>
    </row>
    <row r="9682" spans="1:10" x14ac:dyDescent="0.25">
      <c r="A9682">
        <f t="shared" si="1364"/>
        <v>0.96790000146479593</v>
      </c>
      <c r="B9682" s="2">
        <f t="shared" si="1359"/>
        <v>96.790000000012611</v>
      </c>
      <c r="C9682" s="428">
        <f t="shared" si="1365"/>
        <v>96.79</v>
      </c>
      <c r="D9682" s="425">
        <f t="shared" si="1360"/>
        <v>0.96790000146466992</v>
      </c>
      <c r="E9682" s="433">
        <f t="shared" si="1366"/>
        <v>96.79</v>
      </c>
      <c r="F9682" s="430">
        <f t="shared" si="1361"/>
        <v>0.96901249769819719</v>
      </c>
      <c r="G9682" s="439">
        <f t="shared" si="1367"/>
        <v>96.79</v>
      </c>
      <c r="H9682" s="435">
        <f t="shared" si="1362"/>
        <v>0.96901249769819719</v>
      </c>
      <c r="I9682" s="577">
        <f t="shared" si="1367"/>
        <v>96.79</v>
      </c>
      <c r="J9682" s="573">
        <f t="shared" si="1363"/>
        <v>1.3048385760975774</v>
      </c>
    </row>
    <row r="9683" spans="1:10" x14ac:dyDescent="0.25">
      <c r="A9683">
        <f t="shared" si="1364"/>
        <v>0.96800000146271592</v>
      </c>
      <c r="B9683" s="2">
        <f t="shared" si="1359"/>
        <v>96.800000000012616</v>
      </c>
      <c r="C9683" s="428">
        <f t="shared" si="1365"/>
        <v>96.8</v>
      </c>
      <c r="D9683" s="425">
        <f t="shared" si="1360"/>
        <v>0.96800000146258969</v>
      </c>
      <c r="E9683" s="433">
        <f t="shared" si="1366"/>
        <v>96.8</v>
      </c>
      <c r="F9683" s="430">
        <f t="shared" si="1361"/>
        <v>0.96911204676549167</v>
      </c>
      <c r="G9683" s="439">
        <f t="shared" si="1367"/>
        <v>96.8</v>
      </c>
      <c r="H9683" s="435">
        <f t="shared" si="1362"/>
        <v>0.96911204676549167</v>
      </c>
      <c r="I9683" s="577">
        <f t="shared" si="1367"/>
        <v>96.8</v>
      </c>
      <c r="J9683" s="573">
        <f t="shared" si="1363"/>
        <v>1.3049272237196765</v>
      </c>
    </row>
    <row r="9684" spans="1:10" x14ac:dyDescent="0.25">
      <c r="A9684">
        <f t="shared" si="1364"/>
        <v>0.96810000146063913</v>
      </c>
      <c r="B9684" s="2">
        <f t="shared" si="1359"/>
        <v>96.810000000012622</v>
      </c>
      <c r="C9684" s="428">
        <f t="shared" si="1365"/>
        <v>96.81</v>
      </c>
      <c r="D9684" s="425">
        <f t="shared" si="1360"/>
        <v>0.96810000146051289</v>
      </c>
      <c r="E9684" s="433">
        <f t="shared" si="1366"/>
        <v>96.81</v>
      </c>
      <c r="F9684" s="430">
        <f t="shared" si="1361"/>
        <v>0.9692115960327653</v>
      </c>
      <c r="G9684" s="439">
        <f t="shared" si="1367"/>
        <v>96.81</v>
      </c>
      <c r="H9684" s="435">
        <f t="shared" si="1362"/>
        <v>0.9692115960327653</v>
      </c>
      <c r="I9684" s="577">
        <f t="shared" si="1367"/>
        <v>96.81</v>
      </c>
      <c r="J9684" s="573">
        <f t="shared" si="1363"/>
        <v>1.3050158721067349</v>
      </c>
    </row>
    <row r="9685" spans="1:10" x14ac:dyDescent="0.25">
      <c r="A9685">
        <f t="shared" si="1364"/>
        <v>0.96820000145856522</v>
      </c>
      <c r="B9685" s="2">
        <f t="shared" si="1359"/>
        <v>96.820000000012627</v>
      </c>
      <c r="C9685" s="428">
        <f t="shared" si="1365"/>
        <v>96.82</v>
      </c>
      <c r="D9685" s="425">
        <f t="shared" si="1360"/>
        <v>0.96820000145843899</v>
      </c>
      <c r="E9685" s="433">
        <f t="shared" si="1366"/>
        <v>96.82</v>
      </c>
      <c r="F9685" s="430">
        <f t="shared" si="1361"/>
        <v>0.96931114549992237</v>
      </c>
      <c r="G9685" s="439">
        <f t="shared" si="1367"/>
        <v>96.82</v>
      </c>
      <c r="H9685" s="435">
        <f t="shared" si="1362"/>
        <v>0.96931114549992237</v>
      </c>
      <c r="I9685" s="577">
        <f t="shared" si="1367"/>
        <v>96.82</v>
      </c>
      <c r="J9685" s="573">
        <f t="shared" si="1363"/>
        <v>1.3051045212586752</v>
      </c>
    </row>
    <row r="9686" spans="1:10" x14ac:dyDescent="0.25">
      <c r="A9686">
        <f t="shared" si="1364"/>
        <v>0.96830000145649442</v>
      </c>
      <c r="B9686" s="2">
        <f t="shared" si="1359"/>
        <v>96.830000000012632</v>
      </c>
      <c r="C9686" s="428">
        <f t="shared" si="1365"/>
        <v>96.83</v>
      </c>
      <c r="D9686" s="425">
        <f t="shared" si="1360"/>
        <v>0.96830000145636808</v>
      </c>
      <c r="E9686" s="433">
        <f t="shared" si="1366"/>
        <v>96.83</v>
      </c>
      <c r="F9686" s="430">
        <f t="shared" si="1361"/>
        <v>0.96941069516686729</v>
      </c>
      <c r="G9686" s="439">
        <f t="shared" si="1367"/>
        <v>96.83</v>
      </c>
      <c r="H9686" s="435">
        <f t="shared" si="1362"/>
        <v>0.96941069516686729</v>
      </c>
      <c r="I9686" s="577">
        <f t="shared" si="1367"/>
        <v>96.83</v>
      </c>
      <c r="J9686" s="573">
        <f t="shared" si="1363"/>
        <v>1.3051931711754203</v>
      </c>
    </row>
    <row r="9687" spans="1:10" x14ac:dyDescent="0.25">
      <c r="A9687">
        <f t="shared" si="1364"/>
        <v>0.96840000145442673</v>
      </c>
      <c r="B9687" s="2">
        <f t="shared" si="1359"/>
        <v>96.840000000012637</v>
      </c>
      <c r="C9687" s="428">
        <f t="shared" si="1365"/>
        <v>96.84</v>
      </c>
      <c r="D9687" s="425">
        <f t="shared" si="1360"/>
        <v>0.96840000145430027</v>
      </c>
      <c r="E9687" s="433">
        <f t="shared" si="1366"/>
        <v>96.84</v>
      </c>
      <c r="F9687" s="430">
        <f t="shared" si="1361"/>
        <v>0.96951024503350447</v>
      </c>
      <c r="G9687" s="439">
        <f t="shared" si="1367"/>
        <v>96.84</v>
      </c>
      <c r="H9687" s="435">
        <f t="shared" si="1362"/>
        <v>0.96951024503350447</v>
      </c>
      <c r="I9687" s="577">
        <f t="shared" si="1367"/>
        <v>96.84</v>
      </c>
      <c r="J9687" s="573">
        <f t="shared" si="1363"/>
        <v>1.3052818218568927</v>
      </c>
    </row>
    <row r="9688" spans="1:10" x14ac:dyDescent="0.25">
      <c r="A9688">
        <f t="shared" si="1364"/>
        <v>0.96850000145236181</v>
      </c>
      <c r="B9688" s="2">
        <f t="shared" si="1359"/>
        <v>96.850000000012642</v>
      </c>
      <c r="C9688" s="428">
        <f t="shared" si="1365"/>
        <v>96.85</v>
      </c>
      <c r="D9688" s="425">
        <f t="shared" si="1360"/>
        <v>0.96850000145223547</v>
      </c>
      <c r="E9688" s="433">
        <f t="shared" si="1366"/>
        <v>96.85</v>
      </c>
      <c r="F9688" s="430">
        <f t="shared" si="1361"/>
        <v>0.96960979509973833</v>
      </c>
      <c r="G9688" s="439">
        <f t="shared" si="1367"/>
        <v>96.85</v>
      </c>
      <c r="H9688" s="435">
        <f t="shared" si="1362"/>
        <v>0.96960979509973833</v>
      </c>
      <c r="I9688" s="577">
        <f t="shared" si="1367"/>
        <v>96.85</v>
      </c>
      <c r="J9688" s="573">
        <f t="shared" si="1363"/>
        <v>1.3053704733030149</v>
      </c>
    </row>
    <row r="9689" spans="1:10" x14ac:dyDescent="0.25">
      <c r="A9689">
        <f t="shared" si="1364"/>
        <v>0.96860000145030012</v>
      </c>
      <c r="B9689" s="2">
        <f t="shared" si="1359"/>
        <v>96.860000000012647</v>
      </c>
      <c r="C9689" s="428">
        <f t="shared" si="1365"/>
        <v>96.86</v>
      </c>
      <c r="D9689" s="425">
        <f t="shared" si="1360"/>
        <v>0.96860000145017378</v>
      </c>
      <c r="E9689" s="433">
        <f t="shared" si="1366"/>
        <v>96.86</v>
      </c>
      <c r="F9689" s="430">
        <f t="shared" si="1361"/>
        <v>0.9697093453654736</v>
      </c>
      <c r="G9689" s="439">
        <f t="shared" si="1367"/>
        <v>96.86</v>
      </c>
      <c r="H9689" s="435">
        <f t="shared" si="1362"/>
        <v>0.9697093453654736</v>
      </c>
      <c r="I9689" s="577">
        <f t="shared" si="1367"/>
        <v>96.86</v>
      </c>
      <c r="J9689" s="573">
        <f t="shared" si="1363"/>
        <v>1.3054591255137102</v>
      </c>
    </row>
    <row r="9690" spans="1:10" x14ac:dyDescent="0.25">
      <c r="A9690">
        <f t="shared" si="1364"/>
        <v>0.96870000144824153</v>
      </c>
      <c r="B9690" s="2">
        <f t="shared" si="1359"/>
        <v>96.870000000012652</v>
      </c>
      <c r="C9690" s="428">
        <f t="shared" si="1365"/>
        <v>96.87</v>
      </c>
      <c r="D9690" s="425">
        <f t="shared" si="1360"/>
        <v>0.96870000144811508</v>
      </c>
      <c r="E9690" s="433">
        <f t="shared" si="1366"/>
        <v>96.87</v>
      </c>
      <c r="F9690" s="430">
        <f t="shared" si="1361"/>
        <v>0.96980889583061469</v>
      </c>
      <c r="G9690" s="439">
        <f t="shared" si="1367"/>
        <v>96.87</v>
      </c>
      <c r="H9690" s="435">
        <f t="shared" si="1362"/>
        <v>0.96980889583061469</v>
      </c>
      <c r="I9690" s="577">
        <f t="shared" si="1367"/>
        <v>96.87</v>
      </c>
      <c r="J9690" s="573">
        <f t="shared" si="1363"/>
        <v>1.3055477784889009</v>
      </c>
    </row>
    <row r="9691" spans="1:10" x14ac:dyDescent="0.25">
      <c r="A9691">
        <f t="shared" si="1364"/>
        <v>0.96880000144618594</v>
      </c>
      <c r="B9691" s="2">
        <f t="shared" si="1359"/>
        <v>96.880000000012657</v>
      </c>
      <c r="C9691" s="428">
        <f t="shared" si="1365"/>
        <v>96.88</v>
      </c>
      <c r="D9691" s="425">
        <f t="shared" si="1360"/>
        <v>0.96880000144605916</v>
      </c>
      <c r="E9691" s="433">
        <f t="shared" si="1366"/>
        <v>96.88</v>
      </c>
      <c r="F9691" s="430">
        <f t="shared" si="1361"/>
        <v>0.96990844649506602</v>
      </c>
      <c r="G9691" s="439">
        <f t="shared" si="1367"/>
        <v>96.88</v>
      </c>
      <c r="H9691" s="435">
        <f t="shared" si="1362"/>
        <v>0.96990844649506602</v>
      </c>
      <c r="I9691" s="577">
        <f t="shared" si="1367"/>
        <v>96.88</v>
      </c>
      <c r="J9691" s="573">
        <f t="shared" si="1363"/>
        <v>1.3056364322285099</v>
      </c>
    </row>
    <row r="9692" spans="1:10" x14ac:dyDescent="0.25">
      <c r="A9692">
        <f t="shared" si="1364"/>
        <v>0.96890000144413324</v>
      </c>
      <c r="B9692" s="2">
        <f t="shared" si="1359"/>
        <v>96.890000000012662</v>
      </c>
      <c r="C9692" s="428">
        <f t="shared" si="1365"/>
        <v>96.89</v>
      </c>
      <c r="D9692" s="425">
        <f t="shared" si="1360"/>
        <v>0.96890000144400656</v>
      </c>
      <c r="E9692" s="433">
        <f t="shared" si="1366"/>
        <v>96.89</v>
      </c>
      <c r="F9692" s="430">
        <f t="shared" si="1361"/>
        <v>0.97000799735873233</v>
      </c>
      <c r="G9692" s="439">
        <f t="shared" si="1367"/>
        <v>96.89</v>
      </c>
      <c r="H9692" s="435">
        <f t="shared" si="1362"/>
        <v>0.97000799735873233</v>
      </c>
      <c r="I9692" s="577">
        <f t="shared" si="1367"/>
        <v>96.89</v>
      </c>
      <c r="J9692" s="573">
        <f t="shared" si="1363"/>
        <v>1.3057250867324599</v>
      </c>
    </row>
    <row r="9693" spans="1:10" x14ac:dyDescent="0.25">
      <c r="A9693">
        <f t="shared" si="1364"/>
        <v>0.96900000144208354</v>
      </c>
      <c r="B9693" s="2">
        <f t="shared" si="1359"/>
        <v>96.900000000012668</v>
      </c>
      <c r="C9693" s="428">
        <f t="shared" si="1365"/>
        <v>96.9</v>
      </c>
      <c r="D9693" s="425">
        <f t="shared" si="1360"/>
        <v>0.96900000144195708</v>
      </c>
      <c r="E9693" s="433">
        <f t="shared" si="1366"/>
        <v>96.9</v>
      </c>
      <c r="F9693" s="430">
        <f t="shared" si="1361"/>
        <v>0.97010754842151847</v>
      </c>
      <c r="G9693" s="439">
        <f t="shared" si="1367"/>
        <v>96.9</v>
      </c>
      <c r="H9693" s="435">
        <f t="shared" si="1362"/>
        <v>0.97010754842151847</v>
      </c>
      <c r="I9693" s="577">
        <f t="shared" si="1367"/>
        <v>96.9</v>
      </c>
      <c r="J9693" s="573">
        <f t="shared" si="1363"/>
        <v>1.3058137420006737</v>
      </c>
    </row>
    <row r="9694" spans="1:10" x14ac:dyDescent="0.25">
      <c r="A9694">
        <f t="shared" si="1364"/>
        <v>0.96910000144003694</v>
      </c>
      <c r="B9694" s="2">
        <f t="shared" si="1359"/>
        <v>96.910000000012673</v>
      </c>
      <c r="C9694" s="428">
        <f t="shared" si="1365"/>
        <v>96.91</v>
      </c>
      <c r="D9694" s="425">
        <f t="shared" si="1360"/>
        <v>0.96910000143991026</v>
      </c>
      <c r="E9694" s="433">
        <f t="shared" si="1366"/>
        <v>96.91</v>
      </c>
      <c r="F9694" s="430">
        <f t="shared" si="1361"/>
        <v>0.97020709968332908</v>
      </c>
      <c r="G9694" s="439">
        <f t="shared" si="1367"/>
        <v>96.91</v>
      </c>
      <c r="H9694" s="435">
        <f t="shared" si="1362"/>
        <v>0.97020709968332908</v>
      </c>
      <c r="I9694" s="577">
        <f t="shared" si="1367"/>
        <v>96.91</v>
      </c>
      <c r="J9694" s="573">
        <f t="shared" si="1363"/>
        <v>1.305902398033074</v>
      </c>
    </row>
    <row r="9695" spans="1:10" x14ac:dyDescent="0.25">
      <c r="A9695">
        <f t="shared" si="1364"/>
        <v>0.96920000143799345</v>
      </c>
      <c r="B9695" s="2">
        <f t="shared" si="1359"/>
        <v>96.920000000012678</v>
      </c>
      <c r="C9695" s="428">
        <f t="shared" si="1365"/>
        <v>96.92</v>
      </c>
      <c r="D9695" s="425">
        <f t="shared" si="1360"/>
        <v>0.96920000143786655</v>
      </c>
      <c r="E9695" s="433">
        <f t="shared" si="1366"/>
        <v>96.92</v>
      </c>
      <c r="F9695" s="430">
        <f t="shared" si="1361"/>
        <v>0.97030665114406889</v>
      </c>
      <c r="G9695" s="439">
        <f t="shared" si="1367"/>
        <v>96.92</v>
      </c>
      <c r="H9695" s="435">
        <f t="shared" si="1362"/>
        <v>0.97030665114406889</v>
      </c>
      <c r="I9695" s="577">
        <f t="shared" si="1367"/>
        <v>96.92</v>
      </c>
      <c r="J9695" s="573">
        <f t="shared" si="1363"/>
        <v>1.3059910548295837</v>
      </c>
    </row>
    <row r="9696" spans="1:10" x14ac:dyDescent="0.25">
      <c r="A9696">
        <f t="shared" si="1364"/>
        <v>0.96930000143595274</v>
      </c>
      <c r="B9696" s="2">
        <f t="shared" ref="B9696:B9759" si="1368">B9695+0.01</f>
        <v>96.930000000012683</v>
      </c>
      <c r="C9696" s="428">
        <f t="shared" si="1365"/>
        <v>96.93</v>
      </c>
      <c r="D9696" s="425">
        <f t="shared" si="1360"/>
        <v>0.96930000143582595</v>
      </c>
      <c r="E9696" s="433">
        <f t="shared" si="1366"/>
        <v>96.93</v>
      </c>
      <c r="F9696" s="430">
        <f t="shared" si="1361"/>
        <v>0.97040620280364298</v>
      </c>
      <c r="G9696" s="439">
        <f t="shared" si="1367"/>
        <v>96.93</v>
      </c>
      <c r="H9696" s="435">
        <f t="shared" si="1362"/>
        <v>0.97040620280364298</v>
      </c>
      <c r="I9696" s="577">
        <f t="shared" si="1367"/>
        <v>96.93</v>
      </c>
      <c r="J9696" s="573">
        <f t="shared" si="1363"/>
        <v>1.3060797123901258</v>
      </c>
    </row>
    <row r="9697" spans="1:10" x14ac:dyDescent="0.25">
      <c r="A9697">
        <f t="shared" si="1364"/>
        <v>0.96940000143391514</v>
      </c>
      <c r="B9697" s="2">
        <f t="shared" si="1368"/>
        <v>96.940000000012688</v>
      </c>
      <c r="C9697" s="428">
        <f t="shared" si="1365"/>
        <v>96.94</v>
      </c>
      <c r="D9697" s="425">
        <f t="shared" si="1360"/>
        <v>0.96940000143378813</v>
      </c>
      <c r="E9697" s="433">
        <f t="shared" si="1366"/>
        <v>96.94</v>
      </c>
      <c r="F9697" s="430">
        <f t="shared" si="1361"/>
        <v>0.9705057546619561</v>
      </c>
      <c r="G9697" s="439">
        <f t="shared" si="1367"/>
        <v>96.94</v>
      </c>
      <c r="H9697" s="435">
        <f t="shared" si="1362"/>
        <v>0.9705057546619561</v>
      </c>
      <c r="I9697" s="577">
        <f t="shared" si="1367"/>
        <v>96.94</v>
      </c>
      <c r="J9697" s="573">
        <f t="shared" si="1363"/>
        <v>1.3061683707146226</v>
      </c>
    </row>
    <row r="9698" spans="1:10" x14ac:dyDescent="0.25">
      <c r="A9698">
        <f t="shared" si="1364"/>
        <v>0.96950000143188053</v>
      </c>
      <c r="B9698" s="2">
        <f t="shared" si="1368"/>
        <v>96.950000000012693</v>
      </c>
      <c r="C9698" s="428">
        <f t="shared" si="1365"/>
        <v>96.95</v>
      </c>
      <c r="D9698" s="425">
        <f t="shared" si="1360"/>
        <v>0.96950000143175341</v>
      </c>
      <c r="E9698" s="433">
        <f t="shared" si="1366"/>
        <v>96.95</v>
      </c>
      <c r="F9698" s="430">
        <f t="shared" si="1361"/>
        <v>0.9706053067189131</v>
      </c>
      <c r="G9698" s="439">
        <f t="shared" si="1367"/>
        <v>96.95</v>
      </c>
      <c r="H9698" s="435">
        <f t="shared" si="1362"/>
        <v>0.9706053067189131</v>
      </c>
      <c r="I9698" s="577">
        <f t="shared" si="1367"/>
        <v>96.95</v>
      </c>
      <c r="J9698" s="573">
        <f t="shared" si="1363"/>
        <v>1.3062570298029972</v>
      </c>
    </row>
    <row r="9699" spans="1:10" x14ac:dyDescent="0.25">
      <c r="A9699">
        <f t="shared" si="1364"/>
        <v>0.9696000014298487</v>
      </c>
      <c r="B9699" s="2">
        <f t="shared" si="1368"/>
        <v>96.960000000012698</v>
      </c>
      <c r="C9699" s="428">
        <f t="shared" si="1365"/>
        <v>96.96</v>
      </c>
      <c r="D9699" s="425">
        <f t="shared" si="1360"/>
        <v>0.9696000014297218</v>
      </c>
      <c r="E9699" s="433">
        <f t="shared" si="1366"/>
        <v>96.96</v>
      </c>
      <c r="F9699" s="430">
        <f t="shared" si="1361"/>
        <v>0.97070485897441894</v>
      </c>
      <c r="G9699" s="439">
        <f t="shared" si="1367"/>
        <v>96.96</v>
      </c>
      <c r="H9699" s="435">
        <f t="shared" si="1362"/>
        <v>0.97070485897441894</v>
      </c>
      <c r="I9699" s="577">
        <f t="shared" si="1367"/>
        <v>96.96</v>
      </c>
      <c r="J9699" s="573">
        <f t="shared" si="1363"/>
        <v>1.3063456896551724</v>
      </c>
    </row>
    <row r="9700" spans="1:10" x14ac:dyDescent="0.25">
      <c r="A9700">
        <f t="shared" si="1364"/>
        <v>0.96970000142782009</v>
      </c>
      <c r="B9700" s="2">
        <f t="shared" si="1368"/>
        <v>96.970000000012703</v>
      </c>
      <c r="C9700" s="428">
        <f t="shared" si="1365"/>
        <v>96.97</v>
      </c>
      <c r="D9700" s="425">
        <f t="shared" si="1360"/>
        <v>0.96970000142769308</v>
      </c>
      <c r="E9700" s="433">
        <f t="shared" si="1366"/>
        <v>96.97</v>
      </c>
      <c r="F9700" s="430">
        <f t="shared" si="1361"/>
        <v>0.97080441142837892</v>
      </c>
      <c r="G9700" s="439">
        <f t="shared" si="1367"/>
        <v>96.97</v>
      </c>
      <c r="H9700" s="435">
        <f t="shared" si="1362"/>
        <v>0.97080441142837892</v>
      </c>
      <c r="I9700" s="577">
        <f t="shared" si="1367"/>
        <v>96.97</v>
      </c>
      <c r="J9700" s="573">
        <f t="shared" si="1363"/>
        <v>1.3064343502710714</v>
      </c>
    </row>
    <row r="9701" spans="1:10" x14ac:dyDescent="0.25">
      <c r="A9701">
        <f t="shared" si="1364"/>
        <v>0.96980000142579448</v>
      </c>
      <c r="B9701" s="2">
        <f t="shared" si="1368"/>
        <v>96.980000000012708</v>
      </c>
      <c r="C9701" s="428">
        <f t="shared" si="1365"/>
        <v>96.98</v>
      </c>
      <c r="D9701" s="425">
        <f t="shared" si="1360"/>
        <v>0.96980000142566725</v>
      </c>
      <c r="E9701" s="433">
        <f t="shared" si="1366"/>
        <v>96.98</v>
      </c>
      <c r="F9701" s="430">
        <f t="shared" si="1361"/>
        <v>0.97090396408069812</v>
      </c>
      <c r="G9701" s="439">
        <f t="shared" si="1367"/>
        <v>96.98</v>
      </c>
      <c r="H9701" s="435">
        <f t="shared" si="1362"/>
        <v>0.97090396408069812</v>
      </c>
      <c r="I9701" s="577">
        <f t="shared" si="1367"/>
        <v>96.98</v>
      </c>
      <c r="J9701" s="573">
        <f t="shared" si="1363"/>
        <v>1.3065230116506164</v>
      </c>
    </row>
    <row r="9702" spans="1:10" x14ac:dyDescent="0.25">
      <c r="A9702">
        <f t="shared" si="1364"/>
        <v>0.96990000142377164</v>
      </c>
      <c r="B9702" s="2">
        <f t="shared" si="1368"/>
        <v>96.990000000012714</v>
      </c>
      <c r="C9702" s="428">
        <f t="shared" si="1365"/>
        <v>96.99</v>
      </c>
      <c r="D9702" s="425">
        <f t="shared" si="1360"/>
        <v>0.96990000142364452</v>
      </c>
      <c r="E9702" s="433">
        <f t="shared" si="1366"/>
        <v>96.99</v>
      </c>
      <c r="F9702" s="430">
        <f t="shared" si="1361"/>
        <v>0.97100351693128129</v>
      </c>
      <c r="G9702" s="439">
        <f t="shared" si="1367"/>
        <v>96.99</v>
      </c>
      <c r="H9702" s="435">
        <f t="shared" si="1362"/>
        <v>0.97100351693128129</v>
      </c>
      <c r="I9702" s="577">
        <f t="shared" si="1367"/>
        <v>96.99</v>
      </c>
      <c r="J9702" s="573">
        <f t="shared" si="1363"/>
        <v>1.3066116737937303</v>
      </c>
    </row>
    <row r="9703" spans="1:10" x14ac:dyDescent="0.25">
      <c r="A9703">
        <f t="shared" si="1364"/>
        <v>0.97000000142175191</v>
      </c>
      <c r="B9703" s="2">
        <f t="shared" si="1368"/>
        <v>97.000000000012719</v>
      </c>
      <c r="C9703" s="428">
        <f t="shared" si="1365"/>
        <v>97</v>
      </c>
      <c r="D9703" s="425">
        <f t="shared" si="1360"/>
        <v>0.97000000142162468</v>
      </c>
      <c r="E9703" s="433">
        <f t="shared" si="1366"/>
        <v>97</v>
      </c>
      <c r="F9703" s="430">
        <f t="shared" si="1361"/>
        <v>0.97110306998003393</v>
      </c>
      <c r="G9703" s="439">
        <f t="shared" si="1367"/>
        <v>97</v>
      </c>
      <c r="H9703" s="435">
        <f t="shared" si="1362"/>
        <v>0.97110306998003393</v>
      </c>
      <c r="I9703" s="577">
        <f t="shared" si="1367"/>
        <v>97</v>
      </c>
      <c r="J9703" s="573">
        <f t="shared" si="1363"/>
        <v>1.3067003367003367</v>
      </c>
    </row>
    <row r="9704" spans="1:10" x14ac:dyDescent="0.25">
      <c r="A9704">
        <f t="shared" si="1364"/>
        <v>0.97010000141973496</v>
      </c>
      <c r="B9704" s="2">
        <f t="shared" si="1368"/>
        <v>97.010000000012724</v>
      </c>
      <c r="C9704" s="428">
        <f t="shared" si="1365"/>
        <v>97.01</v>
      </c>
      <c r="D9704" s="425">
        <f t="shared" si="1360"/>
        <v>0.97010000141960773</v>
      </c>
      <c r="E9704" s="433">
        <f t="shared" si="1366"/>
        <v>97.01</v>
      </c>
      <c r="F9704" s="430">
        <f t="shared" si="1361"/>
        <v>0.97120262322686124</v>
      </c>
      <c r="G9704" s="439">
        <f t="shared" si="1367"/>
        <v>97.01</v>
      </c>
      <c r="H9704" s="435">
        <f t="shared" si="1362"/>
        <v>0.97120262322686124</v>
      </c>
      <c r="I9704" s="577">
        <f t="shared" si="1367"/>
        <v>97.01</v>
      </c>
      <c r="J9704" s="573">
        <f t="shared" si="1363"/>
        <v>1.3067890003703577</v>
      </c>
    </row>
    <row r="9705" spans="1:10" x14ac:dyDescent="0.25">
      <c r="A9705">
        <f t="shared" si="1364"/>
        <v>0.97020000141772111</v>
      </c>
      <c r="B9705" s="2">
        <f t="shared" si="1368"/>
        <v>97.020000000012729</v>
      </c>
      <c r="C9705" s="428">
        <f t="shared" si="1365"/>
        <v>97.02</v>
      </c>
      <c r="D9705" s="425">
        <f t="shared" si="1360"/>
        <v>0.97020000141759377</v>
      </c>
      <c r="E9705" s="433">
        <f t="shared" si="1366"/>
        <v>97.02</v>
      </c>
      <c r="F9705" s="430">
        <f t="shared" si="1361"/>
        <v>0.97130217667166852</v>
      </c>
      <c r="G9705" s="439">
        <f t="shared" si="1367"/>
        <v>97.02</v>
      </c>
      <c r="H9705" s="435">
        <f t="shared" si="1362"/>
        <v>0.97130217667166852</v>
      </c>
      <c r="I9705" s="577">
        <f t="shared" si="1367"/>
        <v>97.02</v>
      </c>
      <c r="J9705" s="573">
        <f t="shared" si="1363"/>
        <v>1.306877664803717</v>
      </c>
    </row>
    <row r="9706" spans="1:10" x14ac:dyDescent="0.25">
      <c r="A9706">
        <f t="shared" si="1364"/>
        <v>0.97030000141571027</v>
      </c>
      <c r="B9706" s="2">
        <f t="shared" si="1368"/>
        <v>97.030000000012734</v>
      </c>
      <c r="C9706" s="428">
        <f t="shared" si="1365"/>
        <v>97.03</v>
      </c>
      <c r="D9706" s="425">
        <f t="shared" si="1360"/>
        <v>0.97030000141558292</v>
      </c>
      <c r="E9706" s="433">
        <f t="shared" si="1366"/>
        <v>97.03</v>
      </c>
      <c r="F9706" s="430">
        <f t="shared" si="1361"/>
        <v>0.97140173031436083</v>
      </c>
      <c r="G9706" s="439">
        <f t="shared" si="1367"/>
        <v>97.03</v>
      </c>
      <c r="H9706" s="435">
        <f t="shared" si="1362"/>
        <v>0.97140173031436083</v>
      </c>
      <c r="I9706" s="577">
        <f t="shared" si="1367"/>
        <v>97.03</v>
      </c>
      <c r="J9706" s="573">
        <f t="shared" si="1363"/>
        <v>1.3069663300003367</v>
      </c>
    </row>
    <row r="9707" spans="1:10" x14ac:dyDescent="0.25">
      <c r="A9707">
        <f t="shared" si="1364"/>
        <v>0.97040000141370231</v>
      </c>
      <c r="B9707" s="2">
        <f t="shared" si="1368"/>
        <v>97.040000000012739</v>
      </c>
      <c r="C9707" s="428">
        <f t="shared" si="1365"/>
        <v>97.04</v>
      </c>
      <c r="D9707" s="425">
        <f t="shared" si="1360"/>
        <v>0.97040000141357496</v>
      </c>
      <c r="E9707" s="433">
        <f t="shared" si="1366"/>
        <v>97.04</v>
      </c>
      <c r="F9707" s="430">
        <f t="shared" si="1361"/>
        <v>0.97150128415484405</v>
      </c>
      <c r="G9707" s="439">
        <f t="shared" si="1367"/>
        <v>97.04</v>
      </c>
      <c r="H9707" s="435">
        <f t="shared" si="1362"/>
        <v>0.97150128415484405</v>
      </c>
      <c r="I9707" s="577">
        <f t="shared" si="1367"/>
        <v>97.04</v>
      </c>
      <c r="J9707" s="573">
        <f t="shared" si="1363"/>
        <v>1.3070549959601401</v>
      </c>
    </row>
    <row r="9708" spans="1:10" x14ac:dyDescent="0.25">
      <c r="A9708">
        <f t="shared" si="1364"/>
        <v>0.97050000141169712</v>
      </c>
      <c r="B9708" s="2">
        <f t="shared" si="1368"/>
        <v>97.050000000012744</v>
      </c>
      <c r="C9708" s="428">
        <f t="shared" si="1365"/>
        <v>97.05</v>
      </c>
      <c r="D9708" s="425">
        <f t="shared" si="1360"/>
        <v>0.97050000141156989</v>
      </c>
      <c r="E9708" s="433">
        <f t="shared" si="1366"/>
        <v>97.05</v>
      </c>
      <c r="F9708" s="430">
        <f t="shared" si="1361"/>
        <v>0.97160083819302312</v>
      </c>
      <c r="G9708" s="439">
        <f t="shared" si="1367"/>
        <v>97.05</v>
      </c>
      <c r="H9708" s="435">
        <f t="shared" si="1362"/>
        <v>0.97160083819302312</v>
      </c>
      <c r="I9708" s="577">
        <f t="shared" si="1367"/>
        <v>97.05</v>
      </c>
      <c r="J9708" s="573">
        <f t="shared" si="1363"/>
        <v>1.3071436626830499</v>
      </c>
    </row>
    <row r="9709" spans="1:10" x14ac:dyDescent="0.25">
      <c r="A9709">
        <f t="shared" si="1364"/>
        <v>0.97060000140969527</v>
      </c>
      <c r="B9709" s="2">
        <f t="shared" si="1368"/>
        <v>97.060000000012749</v>
      </c>
      <c r="C9709" s="428">
        <f t="shared" si="1365"/>
        <v>97.06</v>
      </c>
      <c r="D9709" s="425">
        <f t="shared" si="1360"/>
        <v>0.9706000014095677</v>
      </c>
      <c r="E9709" s="433">
        <f t="shared" si="1366"/>
        <v>97.06</v>
      </c>
      <c r="F9709" s="430">
        <f t="shared" si="1361"/>
        <v>0.97170039242880379</v>
      </c>
      <c r="G9709" s="439">
        <f t="shared" si="1367"/>
        <v>97.06</v>
      </c>
      <c r="H9709" s="435">
        <f t="shared" si="1362"/>
        <v>0.97170039242880379</v>
      </c>
      <c r="I9709" s="577">
        <f t="shared" si="1367"/>
        <v>97.06</v>
      </c>
      <c r="J9709" s="573">
        <f t="shared" si="1363"/>
        <v>1.3072323301689894</v>
      </c>
    </row>
    <row r="9710" spans="1:10" x14ac:dyDescent="0.25">
      <c r="A9710">
        <f t="shared" si="1364"/>
        <v>0.97070000140769608</v>
      </c>
      <c r="B9710" s="2">
        <f t="shared" si="1368"/>
        <v>97.070000000012755</v>
      </c>
      <c r="C9710" s="428">
        <f t="shared" si="1365"/>
        <v>97.07</v>
      </c>
      <c r="D9710" s="425">
        <f t="shared" si="1360"/>
        <v>0.9707000014075684</v>
      </c>
      <c r="E9710" s="433">
        <f t="shared" si="1366"/>
        <v>97.07</v>
      </c>
      <c r="F9710" s="430">
        <f t="shared" si="1361"/>
        <v>0.97179994686209148</v>
      </c>
      <c r="G9710" s="439">
        <f t="shared" si="1367"/>
        <v>97.07</v>
      </c>
      <c r="H9710" s="435">
        <f t="shared" si="1362"/>
        <v>0.97179994686209148</v>
      </c>
      <c r="I9710" s="577">
        <f t="shared" si="1367"/>
        <v>97.07</v>
      </c>
      <c r="J9710" s="573">
        <f t="shared" si="1363"/>
        <v>1.3073209984178811</v>
      </c>
    </row>
    <row r="9711" spans="1:10" x14ac:dyDescent="0.25">
      <c r="A9711">
        <f t="shared" si="1364"/>
        <v>0.97080000140569978</v>
      </c>
      <c r="B9711" s="2">
        <f t="shared" si="1368"/>
        <v>97.08000000001276</v>
      </c>
      <c r="C9711" s="428">
        <f t="shared" si="1365"/>
        <v>97.08</v>
      </c>
      <c r="D9711" s="425">
        <f t="shared" si="1360"/>
        <v>0.97080000140557221</v>
      </c>
      <c r="E9711" s="433">
        <f t="shared" si="1366"/>
        <v>97.08</v>
      </c>
      <c r="F9711" s="430">
        <f t="shared" si="1361"/>
        <v>0.9718995014927917</v>
      </c>
      <c r="G9711" s="439">
        <f t="shared" si="1367"/>
        <v>97.08</v>
      </c>
      <c r="H9711" s="435">
        <f t="shared" si="1362"/>
        <v>0.9718995014927917</v>
      </c>
      <c r="I9711" s="577">
        <f t="shared" si="1367"/>
        <v>97.08</v>
      </c>
      <c r="J9711" s="573">
        <f t="shared" si="1363"/>
        <v>1.3074096674296485</v>
      </c>
    </row>
    <row r="9712" spans="1:10" x14ac:dyDescent="0.25">
      <c r="A9712">
        <f t="shared" si="1364"/>
        <v>0.97090000140370636</v>
      </c>
      <c r="B9712" s="2">
        <f t="shared" si="1368"/>
        <v>97.090000000012765</v>
      </c>
      <c r="C9712" s="428">
        <f t="shared" si="1365"/>
        <v>97.09</v>
      </c>
      <c r="D9712" s="425">
        <f t="shared" si="1360"/>
        <v>0.97090000140357891</v>
      </c>
      <c r="E9712" s="433">
        <f t="shared" si="1366"/>
        <v>97.09</v>
      </c>
      <c r="F9712" s="430">
        <f t="shared" si="1361"/>
        <v>0.9719990563208103</v>
      </c>
      <c r="G9712" s="439">
        <f t="shared" si="1367"/>
        <v>97.09</v>
      </c>
      <c r="H9712" s="435">
        <f t="shared" si="1362"/>
        <v>0.9719990563208103</v>
      </c>
      <c r="I9712" s="577">
        <f t="shared" si="1367"/>
        <v>97.09</v>
      </c>
      <c r="J9712" s="573">
        <f t="shared" si="1363"/>
        <v>1.3074983372042144</v>
      </c>
    </row>
    <row r="9713" spans="1:10" x14ac:dyDescent="0.25">
      <c r="A9713">
        <f t="shared" si="1364"/>
        <v>0.97100000140171605</v>
      </c>
      <c r="B9713" s="2">
        <f t="shared" si="1368"/>
        <v>97.10000000001277</v>
      </c>
      <c r="C9713" s="428">
        <f t="shared" si="1365"/>
        <v>97.1</v>
      </c>
      <c r="D9713" s="425">
        <f t="shared" si="1360"/>
        <v>0.97100000140158838</v>
      </c>
      <c r="E9713" s="433">
        <f t="shared" si="1366"/>
        <v>97.1</v>
      </c>
      <c r="F9713" s="430">
        <f t="shared" si="1361"/>
        <v>0.97209861134605269</v>
      </c>
      <c r="G9713" s="439">
        <f t="shared" si="1367"/>
        <v>97.1</v>
      </c>
      <c r="H9713" s="435">
        <f t="shared" si="1362"/>
        <v>0.97209861134605269</v>
      </c>
      <c r="I9713" s="577">
        <f t="shared" si="1367"/>
        <v>97.1</v>
      </c>
      <c r="J9713" s="573">
        <f t="shared" si="1363"/>
        <v>1.3075870077415011</v>
      </c>
    </row>
    <row r="9714" spans="1:10" x14ac:dyDescent="0.25">
      <c r="A9714">
        <f t="shared" si="1364"/>
        <v>0.97110000139972874</v>
      </c>
      <c r="B9714" s="2">
        <f t="shared" si="1368"/>
        <v>97.110000000012775</v>
      </c>
      <c r="C9714" s="428">
        <f t="shared" si="1365"/>
        <v>97.11</v>
      </c>
      <c r="D9714" s="425">
        <f t="shared" si="1360"/>
        <v>0.97110000139960084</v>
      </c>
      <c r="E9714" s="433">
        <f t="shared" si="1366"/>
        <v>97.11</v>
      </c>
      <c r="F9714" s="430">
        <f t="shared" si="1361"/>
        <v>0.97219816656842473</v>
      </c>
      <c r="G9714" s="439">
        <f t="shared" si="1367"/>
        <v>97.11</v>
      </c>
      <c r="H9714" s="435">
        <f t="shared" si="1362"/>
        <v>0.97219816656842473</v>
      </c>
      <c r="I9714" s="577">
        <f t="shared" si="1367"/>
        <v>97.11</v>
      </c>
      <c r="J9714" s="573">
        <f t="shared" si="1363"/>
        <v>1.3076756790414326</v>
      </c>
    </row>
    <row r="9715" spans="1:10" x14ac:dyDescent="0.25">
      <c r="A9715">
        <f t="shared" si="1364"/>
        <v>0.97120000139774409</v>
      </c>
      <c r="B9715" s="2">
        <f t="shared" si="1368"/>
        <v>97.12000000001278</v>
      </c>
      <c r="C9715" s="428">
        <f t="shared" si="1365"/>
        <v>97.12</v>
      </c>
      <c r="D9715" s="425">
        <f t="shared" si="1360"/>
        <v>0.97120000139761642</v>
      </c>
      <c r="E9715" s="433">
        <f t="shared" si="1366"/>
        <v>97.12</v>
      </c>
      <c r="F9715" s="430">
        <f t="shared" si="1361"/>
        <v>0.97229772198783226</v>
      </c>
      <c r="G9715" s="439">
        <f t="shared" si="1367"/>
        <v>97.12</v>
      </c>
      <c r="H9715" s="435">
        <f t="shared" si="1362"/>
        <v>0.97229772198783226</v>
      </c>
      <c r="I9715" s="577">
        <f t="shared" si="1367"/>
        <v>97.12</v>
      </c>
      <c r="J9715" s="573">
        <f t="shared" si="1363"/>
        <v>1.307764351103931</v>
      </c>
    </row>
    <row r="9716" spans="1:10" x14ac:dyDescent="0.25">
      <c r="A9716">
        <f t="shared" si="1364"/>
        <v>0.97130000139576245</v>
      </c>
      <c r="B9716" s="2">
        <f t="shared" si="1368"/>
        <v>97.130000000012785</v>
      </c>
      <c r="C9716" s="428">
        <f t="shared" si="1365"/>
        <v>97.13</v>
      </c>
      <c r="D9716" s="425">
        <f t="shared" si="1360"/>
        <v>0.97130000139563466</v>
      </c>
      <c r="E9716" s="433">
        <f t="shared" si="1366"/>
        <v>97.13</v>
      </c>
      <c r="F9716" s="430">
        <f t="shared" si="1361"/>
        <v>0.9723972776041806</v>
      </c>
      <c r="G9716" s="439">
        <f t="shared" si="1367"/>
        <v>97.13</v>
      </c>
      <c r="H9716" s="435">
        <f t="shared" si="1362"/>
        <v>0.9723972776041806</v>
      </c>
      <c r="I9716" s="577">
        <f t="shared" si="1367"/>
        <v>97.13</v>
      </c>
      <c r="J9716" s="573">
        <f t="shared" si="1363"/>
        <v>1.3078530239289201</v>
      </c>
    </row>
    <row r="9717" spans="1:10" x14ac:dyDescent="0.25">
      <c r="A9717">
        <f t="shared" si="1364"/>
        <v>0.97140000139378369</v>
      </c>
      <c r="B9717" s="2">
        <f t="shared" si="1368"/>
        <v>97.14000000001279</v>
      </c>
      <c r="C9717" s="428">
        <f t="shared" si="1365"/>
        <v>97.14</v>
      </c>
      <c r="D9717" s="425">
        <f t="shared" si="1360"/>
        <v>0.97140000139365579</v>
      </c>
      <c r="E9717" s="433">
        <f t="shared" si="1366"/>
        <v>97.14</v>
      </c>
      <c r="F9717" s="430">
        <f t="shared" si="1361"/>
        <v>0.97249683341737636</v>
      </c>
      <c r="G9717" s="439">
        <f t="shared" si="1367"/>
        <v>97.14</v>
      </c>
      <c r="H9717" s="435">
        <f t="shared" si="1362"/>
        <v>0.97249683341737636</v>
      </c>
      <c r="I9717" s="577">
        <f t="shared" si="1367"/>
        <v>97.14</v>
      </c>
      <c r="J9717" s="573">
        <f t="shared" si="1363"/>
        <v>1.3079416975163223</v>
      </c>
    </row>
    <row r="9718" spans="1:10" x14ac:dyDescent="0.25">
      <c r="A9718">
        <f t="shared" si="1364"/>
        <v>0.97150000139180792</v>
      </c>
      <c r="B9718" s="2">
        <f t="shared" si="1368"/>
        <v>97.150000000012795</v>
      </c>
      <c r="C9718" s="428">
        <f t="shared" si="1365"/>
        <v>97.15</v>
      </c>
      <c r="D9718" s="425">
        <f t="shared" si="1360"/>
        <v>0.97150000139167991</v>
      </c>
      <c r="E9718" s="433">
        <f t="shared" si="1366"/>
        <v>97.15</v>
      </c>
      <c r="F9718" s="430">
        <f t="shared" si="1361"/>
        <v>0.97259638942732485</v>
      </c>
      <c r="G9718" s="439">
        <f t="shared" si="1367"/>
        <v>97.15</v>
      </c>
      <c r="H9718" s="435">
        <f t="shared" si="1362"/>
        <v>0.97259638942732485</v>
      </c>
      <c r="I9718" s="577">
        <f t="shared" si="1367"/>
        <v>97.15</v>
      </c>
      <c r="J9718" s="573">
        <f t="shared" si="1363"/>
        <v>1.3080303718660611</v>
      </c>
    </row>
    <row r="9719" spans="1:10" x14ac:dyDescent="0.25">
      <c r="A9719">
        <f t="shared" si="1364"/>
        <v>0.97160000138983493</v>
      </c>
      <c r="B9719" s="2">
        <f t="shared" si="1368"/>
        <v>97.160000000012801</v>
      </c>
      <c r="C9719" s="428">
        <f t="shared" si="1365"/>
        <v>97.16</v>
      </c>
      <c r="D9719" s="425">
        <f t="shared" si="1360"/>
        <v>0.97160000138970692</v>
      </c>
      <c r="E9719" s="433">
        <f t="shared" si="1366"/>
        <v>97.16</v>
      </c>
      <c r="F9719" s="430">
        <f t="shared" si="1361"/>
        <v>0.97269594563393225</v>
      </c>
      <c r="G9719" s="439">
        <f t="shared" si="1367"/>
        <v>97.16</v>
      </c>
      <c r="H9719" s="435">
        <f t="shared" si="1362"/>
        <v>0.97269594563393225</v>
      </c>
      <c r="I9719" s="577">
        <f t="shared" si="1367"/>
        <v>97.16</v>
      </c>
      <c r="J9719" s="573">
        <f t="shared" si="1363"/>
        <v>1.3081190469780588</v>
      </c>
    </row>
    <row r="9720" spans="1:10" x14ac:dyDescent="0.25">
      <c r="A9720">
        <f t="shared" si="1364"/>
        <v>0.97170000138786494</v>
      </c>
      <c r="B9720" s="2">
        <f t="shared" si="1368"/>
        <v>97.170000000012806</v>
      </c>
      <c r="C9720" s="428">
        <f t="shared" si="1365"/>
        <v>97.17</v>
      </c>
      <c r="D9720" s="425">
        <f t="shared" si="1360"/>
        <v>0.97170000138773682</v>
      </c>
      <c r="E9720" s="433">
        <f t="shared" si="1366"/>
        <v>97.17</v>
      </c>
      <c r="F9720" s="430">
        <f t="shared" si="1361"/>
        <v>0.97279550203710463</v>
      </c>
      <c r="G9720" s="439">
        <f t="shared" si="1367"/>
        <v>97.17</v>
      </c>
      <c r="H9720" s="435">
        <f t="shared" si="1362"/>
        <v>0.97279550203710463</v>
      </c>
      <c r="I9720" s="577">
        <f t="shared" si="1367"/>
        <v>97.17</v>
      </c>
      <c r="J9720" s="573">
        <f t="shared" si="1363"/>
        <v>1.3082077228522395</v>
      </c>
    </row>
    <row r="9721" spans="1:10" x14ac:dyDescent="0.25">
      <c r="A9721">
        <f t="shared" si="1364"/>
        <v>0.97180000138589762</v>
      </c>
      <c r="B9721" s="2">
        <f t="shared" si="1368"/>
        <v>97.180000000012811</v>
      </c>
      <c r="C9721" s="428">
        <f t="shared" si="1365"/>
        <v>97.18</v>
      </c>
      <c r="D9721" s="425">
        <f t="shared" si="1360"/>
        <v>0.97180000138576972</v>
      </c>
      <c r="E9721" s="433">
        <f t="shared" si="1366"/>
        <v>97.18</v>
      </c>
      <c r="F9721" s="430">
        <f t="shared" si="1361"/>
        <v>0.97289505863674797</v>
      </c>
      <c r="G9721" s="439">
        <f t="shared" si="1367"/>
        <v>97.18</v>
      </c>
      <c r="H9721" s="435">
        <f t="shared" si="1362"/>
        <v>0.97289505863674797</v>
      </c>
      <c r="I9721" s="577">
        <f t="shared" si="1367"/>
        <v>97.18</v>
      </c>
      <c r="J9721" s="573">
        <f t="shared" si="1363"/>
        <v>1.3082963994885257</v>
      </c>
    </row>
    <row r="9722" spans="1:10" x14ac:dyDescent="0.25">
      <c r="A9722">
        <f t="shared" si="1364"/>
        <v>0.97190000138393351</v>
      </c>
      <c r="B9722" s="2">
        <f t="shared" si="1368"/>
        <v>97.190000000012816</v>
      </c>
      <c r="C9722" s="428">
        <f t="shared" si="1365"/>
        <v>97.19</v>
      </c>
      <c r="D9722" s="425">
        <f t="shared" si="1360"/>
        <v>0.97190000138380517</v>
      </c>
      <c r="E9722" s="433">
        <f t="shared" si="1366"/>
        <v>97.19</v>
      </c>
      <c r="F9722" s="430">
        <f t="shared" si="1361"/>
        <v>0.97299461543276822</v>
      </c>
      <c r="G9722" s="439">
        <f t="shared" si="1367"/>
        <v>97.19</v>
      </c>
      <c r="H9722" s="435">
        <f t="shared" si="1362"/>
        <v>0.97299461543276822</v>
      </c>
      <c r="I9722" s="577">
        <f t="shared" si="1367"/>
        <v>97.19</v>
      </c>
      <c r="J9722" s="573">
        <f t="shared" si="1363"/>
        <v>1.3083850768868399</v>
      </c>
    </row>
    <row r="9723" spans="1:10" x14ac:dyDescent="0.25">
      <c r="A9723">
        <f t="shared" si="1364"/>
        <v>0.97200000138197207</v>
      </c>
      <c r="B9723" s="2">
        <f t="shared" si="1368"/>
        <v>97.200000000012821</v>
      </c>
      <c r="C9723" s="428">
        <f t="shared" si="1365"/>
        <v>97.2</v>
      </c>
      <c r="D9723" s="425">
        <f t="shared" si="1360"/>
        <v>0.97200000138184384</v>
      </c>
      <c r="E9723" s="433">
        <f t="shared" si="1366"/>
        <v>97.2</v>
      </c>
      <c r="F9723" s="430">
        <f t="shared" si="1361"/>
        <v>0.97309417242507168</v>
      </c>
      <c r="G9723" s="439">
        <f t="shared" si="1367"/>
        <v>97.2</v>
      </c>
      <c r="H9723" s="435">
        <f t="shared" si="1362"/>
        <v>0.97309417242507168</v>
      </c>
      <c r="I9723" s="577">
        <f t="shared" si="1367"/>
        <v>97.2</v>
      </c>
      <c r="J9723" s="573">
        <f t="shared" si="1363"/>
        <v>1.3084737550471064</v>
      </c>
    </row>
    <row r="9724" spans="1:10" x14ac:dyDescent="0.25">
      <c r="A9724">
        <f t="shared" si="1364"/>
        <v>0.97210000138001351</v>
      </c>
      <c r="B9724" s="2">
        <f t="shared" si="1368"/>
        <v>97.210000000012826</v>
      </c>
      <c r="C9724" s="428">
        <f t="shared" si="1365"/>
        <v>97.21</v>
      </c>
      <c r="D9724" s="425">
        <f t="shared" si="1360"/>
        <v>0.97210000137988506</v>
      </c>
      <c r="E9724" s="433">
        <f t="shared" si="1366"/>
        <v>97.21</v>
      </c>
      <c r="F9724" s="430">
        <f t="shared" si="1361"/>
        <v>0.97319372961356432</v>
      </c>
      <c r="G9724" s="439">
        <f t="shared" si="1367"/>
        <v>97.21</v>
      </c>
      <c r="H9724" s="435">
        <f t="shared" si="1362"/>
        <v>0.97319372961356432</v>
      </c>
      <c r="I9724" s="577">
        <f t="shared" si="1367"/>
        <v>97.21</v>
      </c>
      <c r="J9724" s="573">
        <f t="shared" si="1363"/>
        <v>1.3085624339692472</v>
      </c>
    </row>
    <row r="9725" spans="1:10" x14ac:dyDescent="0.25">
      <c r="A9725">
        <f t="shared" si="1364"/>
        <v>0.97220000137805773</v>
      </c>
      <c r="B9725" s="2">
        <f t="shared" si="1368"/>
        <v>97.220000000012831</v>
      </c>
      <c r="C9725" s="428">
        <f t="shared" si="1365"/>
        <v>97.22</v>
      </c>
      <c r="D9725" s="425">
        <f t="shared" si="1360"/>
        <v>0.9722000013779295</v>
      </c>
      <c r="E9725" s="433">
        <f t="shared" si="1366"/>
        <v>97.22</v>
      </c>
      <c r="F9725" s="430">
        <f t="shared" si="1361"/>
        <v>0.97329328699815298</v>
      </c>
      <c r="G9725" s="439">
        <f t="shared" si="1367"/>
        <v>97.22</v>
      </c>
      <c r="H9725" s="435">
        <f t="shared" si="1362"/>
        <v>0.97329328699815298</v>
      </c>
      <c r="I9725" s="577">
        <f t="shared" si="1367"/>
        <v>97.22</v>
      </c>
      <c r="J9725" s="573">
        <f t="shared" si="1363"/>
        <v>1.308651113653186</v>
      </c>
    </row>
    <row r="9726" spans="1:10" x14ac:dyDescent="0.25">
      <c r="A9726">
        <f t="shared" si="1364"/>
        <v>0.97230000137610495</v>
      </c>
      <c r="B9726" s="2">
        <f t="shared" si="1368"/>
        <v>97.230000000012836</v>
      </c>
      <c r="C9726" s="428">
        <f t="shared" si="1365"/>
        <v>97.23</v>
      </c>
      <c r="D9726" s="425">
        <f t="shared" si="1360"/>
        <v>0.97230000137597672</v>
      </c>
      <c r="E9726" s="433">
        <f t="shared" si="1366"/>
        <v>97.23</v>
      </c>
      <c r="F9726" s="430">
        <f t="shared" si="1361"/>
        <v>0.97339284457874342</v>
      </c>
      <c r="G9726" s="439">
        <f t="shared" si="1367"/>
        <v>97.23</v>
      </c>
      <c r="H9726" s="435">
        <f t="shared" si="1362"/>
        <v>0.97339284457874342</v>
      </c>
      <c r="I9726" s="577">
        <f t="shared" si="1367"/>
        <v>97.23</v>
      </c>
      <c r="J9726" s="573">
        <f t="shared" si="1363"/>
        <v>1.3087397940988461</v>
      </c>
    </row>
    <row r="9727" spans="1:10" x14ac:dyDescent="0.25">
      <c r="A9727">
        <f t="shared" si="1364"/>
        <v>0.97240000137415505</v>
      </c>
      <c r="B9727" s="2">
        <f t="shared" si="1368"/>
        <v>97.240000000012841</v>
      </c>
      <c r="C9727" s="428">
        <f t="shared" si="1365"/>
        <v>97.24</v>
      </c>
      <c r="D9727" s="425">
        <f t="shared" si="1360"/>
        <v>0.9724000013740266</v>
      </c>
      <c r="E9727" s="433">
        <f t="shared" si="1366"/>
        <v>97.24</v>
      </c>
      <c r="F9727" s="430">
        <f t="shared" si="1361"/>
        <v>0.97349240235524204</v>
      </c>
      <c r="G9727" s="439">
        <f t="shared" si="1367"/>
        <v>97.24</v>
      </c>
      <c r="H9727" s="435">
        <f t="shared" si="1362"/>
        <v>0.97349240235524204</v>
      </c>
      <c r="I9727" s="577">
        <f t="shared" si="1367"/>
        <v>97.24</v>
      </c>
      <c r="J9727" s="573">
        <f t="shared" si="1363"/>
        <v>1.3088284753061497</v>
      </c>
    </row>
    <row r="9728" spans="1:10" x14ac:dyDescent="0.25">
      <c r="A9728">
        <f t="shared" si="1364"/>
        <v>0.97250000137220804</v>
      </c>
      <c r="B9728" s="2">
        <f t="shared" si="1368"/>
        <v>97.250000000012847</v>
      </c>
      <c r="C9728" s="428">
        <f t="shared" si="1365"/>
        <v>97.25</v>
      </c>
      <c r="D9728" s="425">
        <f t="shared" si="1360"/>
        <v>0.97250000137207937</v>
      </c>
      <c r="E9728" s="433">
        <f t="shared" si="1366"/>
        <v>97.25</v>
      </c>
      <c r="F9728" s="430">
        <f t="shared" si="1361"/>
        <v>0.97359196032755535</v>
      </c>
      <c r="G9728" s="439">
        <f t="shared" si="1367"/>
        <v>97.25</v>
      </c>
      <c r="H9728" s="435">
        <f t="shared" si="1362"/>
        <v>0.97359196032755535</v>
      </c>
      <c r="I9728" s="577">
        <f t="shared" si="1367"/>
        <v>97.25</v>
      </c>
      <c r="J9728" s="573">
        <f t="shared" si="1363"/>
        <v>1.3089171572750209</v>
      </c>
    </row>
    <row r="9729" spans="1:10" x14ac:dyDescent="0.25">
      <c r="A9729">
        <f t="shared" si="1364"/>
        <v>0.9726000013702637</v>
      </c>
      <c r="B9729" s="2">
        <f t="shared" si="1368"/>
        <v>97.260000000012852</v>
      </c>
      <c r="C9729" s="428">
        <f t="shared" si="1365"/>
        <v>97.26</v>
      </c>
      <c r="D9729" s="425">
        <f t="shared" si="1360"/>
        <v>0.97260000137013525</v>
      </c>
      <c r="E9729" s="433">
        <f t="shared" si="1366"/>
        <v>97.26</v>
      </c>
      <c r="F9729" s="430">
        <f t="shared" si="1361"/>
        <v>0.97369151849558977</v>
      </c>
      <c r="G9729" s="439">
        <f t="shared" si="1367"/>
        <v>97.26</v>
      </c>
      <c r="H9729" s="435">
        <f t="shared" si="1362"/>
        <v>0.97369151849558977</v>
      </c>
      <c r="I9729" s="577">
        <f t="shared" si="1367"/>
        <v>97.26</v>
      </c>
      <c r="J9729" s="573">
        <f t="shared" si="1363"/>
        <v>1.3090058400053826</v>
      </c>
    </row>
    <row r="9730" spans="1:10" x14ac:dyDescent="0.25">
      <c r="A9730">
        <f t="shared" si="1364"/>
        <v>0.97270000136832224</v>
      </c>
      <c r="B9730" s="2">
        <f t="shared" si="1368"/>
        <v>97.270000000012857</v>
      </c>
      <c r="C9730" s="428">
        <f t="shared" si="1365"/>
        <v>97.27</v>
      </c>
      <c r="D9730" s="425">
        <f t="shared" si="1360"/>
        <v>0.97270000136819357</v>
      </c>
      <c r="E9730" s="433">
        <f t="shared" si="1366"/>
        <v>97.27</v>
      </c>
      <c r="F9730" s="430">
        <f t="shared" si="1361"/>
        <v>0.97379107685925148</v>
      </c>
      <c r="G9730" s="439">
        <f t="shared" si="1367"/>
        <v>97.27</v>
      </c>
      <c r="H9730" s="435">
        <f t="shared" si="1362"/>
        <v>0.97379107685925148</v>
      </c>
      <c r="I9730" s="577">
        <f t="shared" si="1367"/>
        <v>97.27</v>
      </c>
      <c r="J9730" s="573">
        <f t="shared" si="1363"/>
        <v>1.3090945234971574</v>
      </c>
    </row>
    <row r="9731" spans="1:10" x14ac:dyDescent="0.25">
      <c r="A9731">
        <f t="shared" si="1364"/>
        <v>0.97280000136638356</v>
      </c>
      <c r="B9731" s="2">
        <f t="shared" si="1368"/>
        <v>97.280000000012862</v>
      </c>
      <c r="C9731" s="428">
        <f t="shared" si="1365"/>
        <v>97.28</v>
      </c>
      <c r="D9731" s="425">
        <f t="shared" ref="D9731:D9794" si="1369">(((1+C9731/100)^D$2)*C9731/100)/(((1+C9731/100)^D$2)-1)</f>
        <v>0.97280000136625511</v>
      </c>
      <c r="E9731" s="433">
        <f t="shared" si="1366"/>
        <v>97.28</v>
      </c>
      <c r="F9731" s="430">
        <f t="shared" ref="F9731:F9794" si="1370">(((1+E9731/100)^F$2)*E9731/100)/(((1+E9731/100)^F$2)-1)</f>
        <v>0.97389063541844745</v>
      </c>
      <c r="G9731" s="439">
        <f t="shared" si="1367"/>
        <v>97.28</v>
      </c>
      <c r="H9731" s="435">
        <f t="shared" ref="H9731:H9794" si="1371">(((1+G9731/100)^H$2)*G9731/100)/(((1+G9731/100)^H$2)-1)</f>
        <v>0.97389063541844745</v>
      </c>
      <c r="I9731" s="577">
        <f t="shared" si="1367"/>
        <v>97.28</v>
      </c>
      <c r="J9731" s="573">
        <f t="shared" ref="J9731:J9794" si="1372">(((1+I9731/100)^J$2)*I9731/100)/(((1+I9731/100)^J$2)-1)</f>
        <v>1.3091832077502692</v>
      </c>
    </row>
    <row r="9732" spans="1:10" x14ac:dyDescent="0.25">
      <c r="A9732">
        <f t="shared" si="1364"/>
        <v>0.97290000136444799</v>
      </c>
      <c r="B9732" s="2">
        <f t="shared" si="1368"/>
        <v>97.290000000012867</v>
      </c>
      <c r="C9732" s="428">
        <f t="shared" si="1365"/>
        <v>97.29</v>
      </c>
      <c r="D9732" s="425">
        <f t="shared" si="1369"/>
        <v>0.97290000136431942</v>
      </c>
      <c r="E9732" s="433">
        <f t="shared" si="1366"/>
        <v>97.29</v>
      </c>
      <c r="F9732" s="430">
        <f t="shared" si="1370"/>
        <v>0.97399019417308397</v>
      </c>
      <c r="G9732" s="439">
        <f t="shared" si="1367"/>
        <v>97.29</v>
      </c>
      <c r="H9732" s="435">
        <f t="shared" si="1371"/>
        <v>0.97399019417308397</v>
      </c>
      <c r="I9732" s="577">
        <f t="shared" si="1367"/>
        <v>97.29</v>
      </c>
      <c r="J9732" s="573">
        <f t="shared" si="1372"/>
        <v>1.3092718927646405</v>
      </c>
    </row>
    <row r="9733" spans="1:10" x14ac:dyDescent="0.25">
      <c r="A9733">
        <f t="shared" ref="A9733:A9796" si="1373">(((1+B9733/100)^A$2)*B9733/100)/(((1+B9733/100)^A$2)-1)</f>
        <v>0.97300000136251508</v>
      </c>
      <c r="B9733" s="2">
        <f t="shared" si="1368"/>
        <v>97.300000000012872</v>
      </c>
      <c r="C9733" s="428">
        <f t="shared" si="1365"/>
        <v>97.3</v>
      </c>
      <c r="D9733" s="425">
        <f t="shared" si="1369"/>
        <v>0.9730000013623864</v>
      </c>
      <c r="E9733" s="433">
        <f t="shared" si="1366"/>
        <v>97.3</v>
      </c>
      <c r="F9733" s="430">
        <f t="shared" si="1370"/>
        <v>0.97408975312306767</v>
      </c>
      <c r="G9733" s="439">
        <f t="shared" si="1367"/>
        <v>97.3</v>
      </c>
      <c r="H9733" s="435">
        <f t="shared" si="1371"/>
        <v>0.97408975312306767</v>
      </c>
      <c r="I9733" s="577">
        <f t="shared" si="1367"/>
        <v>97.3</v>
      </c>
      <c r="J9733" s="573">
        <f t="shared" si="1372"/>
        <v>1.3093605785401949</v>
      </c>
    </row>
    <row r="9734" spans="1:10" x14ac:dyDescent="0.25">
      <c r="A9734">
        <f t="shared" si="1373"/>
        <v>0.97310000136058505</v>
      </c>
      <c r="B9734" s="2">
        <f t="shared" si="1368"/>
        <v>97.310000000012877</v>
      </c>
      <c r="C9734" s="428">
        <f t="shared" ref="C9734:C9797" si="1374">ROUND(C9733+0.01,2)</f>
        <v>97.31</v>
      </c>
      <c r="D9734" s="425">
        <f t="shared" si="1369"/>
        <v>0.97310000136045627</v>
      </c>
      <c r="E9734" s="433">
        <f t="shared" ref="E9734:E9797" si="1375">ROUND(E9733+0.01,2)</f>
        <v>97.31</v>
      </c>
      <c r="F9734" s="430">
        <f t="shared" si="1370"/>
        <v>0.97418931226830541</v>
      </c>
      <c r="G9734" s="439">
        <f t="shared" ref="G9734:I9797" si="1376">ROUND(G9733+0.01,2)</f>
        <v>97.31</v>
      </c>
      <c r="H9734" s="435">
        <f t="shared" si="1371"/>
        <v>0.97418931226830541</v>
      </c>
      <c r="I9734" s="577">
        <f t="shared" si="1376"/>
        <v>97.31</v>
      </c>
      <c r="J9734" s="573">
        <f t="shared" si="1372"/>
        <v>1.3094492650768559</v>
      </c>
    </row>
    <row r="9735" spans="1:10" x14ac:dyDescent="0.25">
      <c r="A9735">
        <f t="shared" si="1373"/>
        <v>0.97320000135865781</v>
      </c>
      <c r="B9735" s="2">
        <f t="shared" si="1368"/>
        <v>97.320000000012882</v>
      </c>
      <c r="C9735" s="428">
        <f t="shared" si="1374"/>
        <v>97.32</v>
      </c>
      <c r="D9735" s="425">
        <f t="shared" si="1369"/>
        <v>0.9732000013585288</v>
      </c>
      <c r="E9735" s="433">
        <f t="shared" si="1375"/>
        <v>97.32</v>
      </c>
      <c r="F9735" s="430">
        <f t="shared" si="1370"/>
        <v>0.9742888716087037</v>
      </c>
      <c r="G9735" s="439">
        <f t="shared" si="1376"/>
        <v>97.32</v>
      </c>
      <c r="H9735" s="435">
        <f t="shared" si="1371"/>
        <v>0.9742888716087037</v>
      </c>
      <c r="I9735" s="577">
        <f t="shared" si="1376"/>
        <v>97.32</v>
      </c>
      <c r="J9735" s="573">
        <f t="shared" si="1372"/>
        <v>1.3095379523745461</v>
      </c>
    </row>
    <row r="9736" spans="1:10" x14ac:dyDescent="0.25">
      <c r="A9736">
        <f t="shared" si="1373"/>
        <v>0.97330000135673345</v>
      </c>
      <c r="B9736" s="2">
        <f t="shared" si="1368"/>
        <v>97.330000000012888</v>
      </c>
      <c r="C9736" s="428">
        <f t="shared" si="1374"/>
        <v>97.33</v>
      </c>
      <c r="D9736" s="425">
        <f t="shared" si="1369"/>
        <v>0.97330000135660455</v>
      </c>
      <c r="E9736" s="433">
        <f t="shared" si="1375"/>
        <v>97.33</v>
      </c>
      <c r="F9736" s="430">
        <f t="shared" si="1370"/>
        <v>0.97438843114416951</v>
      </c>
      <c r="G9736" s="439">
        <f t="shared" si="1376"/>
        <v>97.33</v>
      </c>
      <c r="H9736" s="435">
        <f t="shared" si="1371"/>
        <v>0.97438843114416951</v>
      </c>
      <c r="I9736" s="577">
        <f t="shared" si="1376"/>
        <v>97.33</v>
      </c>
      <c r="J9736" s="573">
        <f t="shared" si="1372"/>
        <v>1.3096266404331887</v>
      </c>
    </row>
    <row r="9737" spans="1:10" x14ac:dyDescent="0.25">
      <c r="A9737">
        <f t="shared" si="1373"/>
        <v>0.97340000135481186</v>
      </c>
      <c r="B9737" s="2">
        <f t="shared" si="1368"/>
        <v>97.340000000012893</v>
      </c>
      <c r="C9737" s="428">
        <f t="shared" si="1374"/>
        <v>97.34</v>
      </c>
      <c r="D9737" s="425">
        <f t="shared" si="1369"/>
        <v>0.97340000135468285</v>
      </c>
      <c r="E9737" s="433">
        <f t="shared" si="1375"/>
        <v>97.34</v>
      </c>
      <c r="F9737" s="430">
        <f t="shared" si="1370"/>
        <v>0.97448799087460947</v>
      </c>
      <c r="G9737" s="439">
        <f t="shared" si="1376"/>
        <v>97.34</v>
      </c>
      <c r="H9737" s="435">
        <f t="shared" si="1371"/>
        <v>0.97448799087460947</v>
      </c>
      <c r="I9737" s="577">
        <f t="shared" si="1376"/>
        <v>97.34</v>
      </c>
      <c r="J9737" s="573">
        <f t="shared" si="1372"/>
        <v>1.3097153292527073</v>
      </c>
    </row>
    <row r="9738" spans="1:10" x14ac:dyDescent="0.25">
      <c r="A9738">
        <f t="shared" si="1373"/>
        <v>0.97350000135289294</v>
      </c>
      <c r="B9738" s="2">
        <f t="shared" si="1368"/>
        <v>97.350000000012898</v>
      </c>
      <c r="C9738" s="428">
        <f t="shared" si="1374"/>
        <v>97.35</v>
      </c>
      <c r="D9738" s="425">
        <f t="shared" si="1369"/>
        <v>0.97350000135276393</v>
      </c>
      <c r="E9738" s="433">
        <f t="shared" si="1375"/>
        <v>97.35</v>
      </c>
      <c r="F9738" s="430">
        <f t="shared" si="1370"/>
        <v>0.97458755079993042</v>
      </c>
      <c r="G9738" s="439">
        <f t="shared" si="1376"/>
        <v>97.35</v>
      </c>
      <c r="H9738" s="435">
        <f t="shared" si="1371"/>
        <v>0.97458755079993042</v>
      </c>
      <c r="I9738" s="577">
        <f t="shared" si="1376"/>
        <v>97.35</v>
      </c>
      <c r="J9738" s="573">
        <f t="shared" si="1372"/>
        <v>1.3098040188330249</v>
      </c>
    </row>
    <row r="9739" spans="1:10" x14ac:dyDescent="0.25">
      <c r="A9739">
        <f t="shared" si="1373"/>
        <v>0.97360000135097702</v>
      </c>
      <c r="B9739" s="2">
        <f t="shared" si="1368"/>
        <v>97.360000000012903</v>
      </c>
      <c r="C9739" s="428">
        <f t="shared" si="1374"/>
        <v>97.36</v>
      </c>
      <c r="D9739" s="425">
        <f t="shared" si="1369"/>
        <v>0.97360000135084801</v>
      </c>
      <c r="E9739" s="433">
        <f t="shared" si="1375"/>
        <v>97.36</v>
      </c>
      <c r="F9739" s="430">
        <f t="shared" si="1370"/>
        <v>0.97468711092003946</v>
      </c>
      <c r="G9739" s="439">
        <f t="shared" si="1376"/>
        <v>97.36</v>
      </c>
      <c r="H9739" s="435">
        <f t="shared" si="1371"/>
        <v>0.97468711092003946</v>
      </c>
      <c r="I9739" s="577">
        <f t="shared" si="1376"/>
        <v>97.36</v>
      </c>
      <c r="J9739" s="573">
        <f t="shared" si="1372"/>
        <v>1.3098927091740649</v>
      </c>
    </row>
    <row r="9740" spans="1:10" x14ac:dyDescent="0.25">
      <c r="A9740">
        <f t="shared" si="1373"/>
        <v>0.97370000134906387</v>
      </c>
      <c r="B9740" s="2">
        <f t="shared" si="1368"/>
        <v>97.370000000012908</v>
      </c>
      <c r="C9740" s="428">
        <f t="shared" si="1374"/>
        <v>97.37</v>
      </c>
      <c r="D9740" s="425">
        <f t="shared" si="1369"/>
        <v>0.97370000134893486</v>
      </c>
      <c r="E9740" s="433">
        <f t="shared" si="1375"/>
        <v>97.37</v>
      </c>
      <c r="F9740" s="430">
        <f t="shared" si="1370"/>
        <v>0.9747866712348433</v>
      </c>
      <c r="G9740" s="439">
        <f t="shared" si="1376"/>
        <v>97.37</v>
      </c>
      <c r="H9740" s="435">
        <f t="shared" si="1371"/>
        <v>0.9747866712348433</v>
      </c>
      <c r="I9740" s="577">
        <f t="shared" si="1376"/>
        <v>97.37</v>
      </c>
      <c r="J9740" s="573">
        <f t="shared" si="1372"/>
        <v>1.3099814002757508</v>
      </c>
    </row>
    <row r="9741" spans="1:10" x14ac:dyDescent="0.25">
      <c r="A9741">
        <f t="shared" si="1373"/>
        <v>0.9738000013471535</v>
      </c>
      <c r="B9741" s="2">
        <f t="shared" si="1368"/>
        <v>97.380000000012913</v>
      </c>
      <c r="C9741" s="428">
        <f t="shared" si="1374"/>
        <v>97.38</v>
      </c>
      <c r="D9741" s="425">
        <f t="shared" si="1369"/>
        <v>0.97380000134702427</v>
      </c>
      <c r="E9741" s="433">
        <f t="shared" si="1375"/>
        <v>97.38</v>
      </c>
      <c r="F9741" s="430">
        <f t="shared" si="1370"/>
        <v>0.97488623174424915</v>
      </c>
      <c r="G9741" s="439">
        <f t="shared" si="1376"/>
        <v>97.38</v>
      </c>
      <c r="H9741" s="435">
        <f t="shared" si="1371"/>
        <v>0.97488623174424915</v>
      </c>
      <c r="I9741" s="577">
        <f t="shared" si="1376"/>
        <v>97.38</v>
      </c>
      <c r="J9741" s="573">
        <f t="shared" si="1372"/>
        <v>1.3100700921380051</v>
      </c>
    </row>
    <row r="9742" spans="1:10" x14ac:dyDescent="0.25">
      <c r="A9742">
        <f t="shared" si="1373"/>
        <v>0.97390000134524579</v>
      </c>
      <c r="B9742" s="2">
        <f t="shared" si="1368"/>
        <v>97.390000000012918</v>
      </c>
      <c r="C9742" s="428">
        <f t="shared" si="1374"/>
        <v>97.39</v>
      </c>
      <c r="D9742" s="425">
        <f t="shared" si="1369"/>
        <v>0.97390000134511656</v>
      </c>
      <c r="E9742" s="433">
        <f t="shared" si="1375"/>
        <v>97.39</v>
      </c>
      <c r="F9742" s="430">
        <f t="shared" si="1370"/>
        <v>0.97498579244816375</v>
      </c>
      <c r="G9742" s="439">
        <f t="shared" si="1376"/>
        <v>97.39</v>
      </c>
      <c r="H9742" s="435">
        <f t="shared" si="1371"/>
        <v>0.97498579244816375</v>
      </c>
      <c r="I9742" s="577">
        <f t="shared" si="1376"/>
        <v>97.39</v>
      </c>
      <c r="J9742" s="573">
        <f t="shared" si="1372"/>
        <v>1.3101587847607519</v>
      </c>
    </row>
    <row r="9743" spans="1:10" x14ac:dyDescent="0.25">
      <c r="A9743">
        <f t="shared" si="1373"/>
        <v>0.97400000134334086</v>
      </c>
      <c r="B9743" s="2">
        <f t="shared" si="1368"/>
        <v>97.400000000012923</v>
      </c>
      <c r="C9743" s="428">
        <f t="shared" si="1374"/>
        <v>97.4</v>
      </c>
      <c r="D9743" s="425">
        <f t="shared" si="1369"/>
        <v>0.97400000134321185</v>
      </c>
      <c r="E9743" s="433">
        <f t="shared" si="1375"/>
        <v>97.4</v>
      </c>
      <c r="F9743" s="430">
        <f t="shared" si="1370"/>
        <v>0.97508535334649482</v>
      </c>
      <c r="G9743" s="439">
        <f t="shared" si="1376"/>
        <v>97.4</v>
      </c>
      <c r="H9743" s="435">
        <f t="shared" si="1371"/>
        <v>0.97508535334649482</v>
      </c>
      <c r="I9743" s="577">
        <f t="shared" si="1376"/>
        <v>97.4</v>
      </c>
      <c r="J9743" s="573">
        <f t="shared" si="1372"/>
        <v>1.310247478143914</v>
      </c>
    </row>
    <row r="9744" spans="1:10" x14ac:dyDescent="0.25">
      <c r="A9744">
        <f t="shared" si="1373"/>
        <v>0.97410000134143915</v>
      </c>
      <c r="B9744" s="2">
        <f t="shared" si="1368"/>
        <v>97.410000000012928</v>
      </c>
      <c r="C9744" s="428">
        <f t="shared" si="1374"/>
        <v>97.41</v>
      </c>
      <c r="D9744" s="425">
        <f t="shared" si="1369"/>
        <v>0.9741000013413097</v>
      </c>
      <c r="E9744" s="433">
        <f t="shared" si="1375"/>
        <v>97.41</v>
      </c>
      <c r="F9744" s="430">
        <f t="shared" si="1370"/>
        <v>0.97518491443914879</v>
      </c>
      <c r="G9744" s="439">
        <f t="shared" si="1376"/>
        <v>97.41</v>
      </c>
      <c r="H9744" s="435">
        <f t="shared" si="1371"/>
        <v>0.97518491443914879</v>
      </c>
      <c r="I9744" s="577">
        <f t="shared" si="1376"/>
        <v>97.41</v>
      </c>
      <c r="J9744" s="573">
        <f t="shared" si="1372"/>
        <v>1.3103361722874145</v>
      </c>
    </row>
    <row r="9745" spans="1:10" x14ac:dyDescent="0.25">
      <c r="A9745">
        <f t="shared" si="1373"/>
        <v>0.97420000133953977</v>
      </c>
      <c r="B9745" s="2">
        <f t="shared" si="1368"/>
        <v>97.420000000012934</v>
      </c>
      <c r="C9745" s="428">
        <f t="shared" si="1374"/>
        <v>97.42</v>
      </c>
      <c r="D9745" s="425">
        <f t="shared" si="1369"/>
        <v>0.97420000133941065</v>
      </c>
      <c r="E9745" s="433">
        <f t="shared" si="1375"/>
        <v>97.42</v>
      </c>
      <c r="F9745" s="430">
        <f t="shared" si="1370"/>
        <v>0.97528447572603327</v>
      </c>
      <c r="G9745" s="439">
        <f t="shared" si="1376"/>
        <v>97.42</v>
      </c>
      <c r="H9745" s="435">
        <f t="shared" si="1371"/>
        <v>0.97528447572603327</v>
      </c>
      <c r="I9745" s="577">
        <f t="shared" si="1376"/>
        <v>97.42</v>
      </c>
      <c r="J9745" s="573">
        <f t="shared" si="1372"/>
        <v>1.3104248671911773</v>
      </c>
    </row>
    <row r="9746" spans="1:10" x14ac:dyDescent="0.25">
      <c r="A9746">
        <f t="shared" si="1373"/>
        <v>0.97430000133764338</v>
      </c>
      <c r="B9746" s="2">
        <f t="shared" si="1368"/>
        <v>97.430000000012939</v>
      </c>
      <c r="C9746" s="428">
        <f t="shared" si="1374"/>
        <v>97.43</v>
      </c>
      <c r="D9746" s="425">
        <f t="shared" si="1369"/>
        <v>0.97430000133751404</v>
      </c>
      <c r="E9746" s="433">
        <f t="shared" si="1375"/>
        <v>97.43</v>
      </c>
      <c r="F9746" s="430">
        <f t="shared" si="1370"/>
        <v>0.97538403720705547</v>
      </c>
      <c r="G9746" s="439">
        <f t="shared" si="1376"/>
        <v>97.43</v>
      </c>
      <c r="H9746" s="435">
        <f t="shared" si="1371"/>
        <v>0.97538403720705547</v>
      </c>
      <c r="I9746" s="577">
        <f t="shared" si="1376"/>
        <v>97.43</v>
      </c>
      <c r="J9746" s="573">
        <f t="shared" si="1372"/>
        <v>1.3105135628551257</v>
      </c>
    </row>
    <row r="9747" spans="1:10" x14ac:dyDescent="0.25">
      <c r="A9747">
        <f t="shared" si="1373"/>
        <v>0.97440000133574955</v>
      </c>
      <c r="B9747" s="2">
        <f t="shared" si="1368"/>
        <v>97.440000000012944</v>
      </c>
      <c r="C9747" s="428">
        <f t="shared" si="1374"/>
        <v>97.44</v>
      </c>
      <c r="D9747" s="425">
        <f t="shared" si="1369"/>
        <v>0.97440000133562032</v>
      </c>
      <c r="E9747" s="433">
        <f t="shared" si="1375"/>
        <v>97.44</v>
      </c>
      <c r="F9747" s="430">
        <f t="shared" si="1370"/>
        <v>0.97548359888212233</v>
      </c>
      <c r="G9747" s="439">
        <f t="shared" si="1376"/>
        <v>97.44</v>
      </c>
      <c r="H9747" s="435">
        <f t="shared" si="1371"/>
        <v>0.97548359888212233</v>
      </c>
      <c r="I9747" s="577">
        <f t="shared" si="1376"/>
        <v>97.44</v>
      </c>
      <c r="J9747" s="573">
        <f t="shared" si="1372"/>
        <v>1.3106022592791822</v>
      </c>
    </row>
    <row r="9748" spans="1:10" x14ac:dyDescent="0.25">
      <c r="A9748">
        <f t="shared" si="1373"/>
        <v>0.97450000133385883</v>
      </c>
      <c r="B9748" s="2">
        <f t="shared" si="1368"/>
        <v>97.450000000012949</v>
      </c>
      <c r="C9748" s="428">
        <f t="shared" si="1374"/>
        <v>97.45</v>
      </c>
      <c r="D9748" s="425">
        <f t="shared" si="1369"/>
        <v>0.97450000133372927</v>
      </c>
      <c r="E9748" s="433">
        <f t="shared" si="1375"/>
        <v>97.45</v>
      </c>
      <c r="F9748" s="430">
        <f t="shared" si="1370"/>
        <v>0.97558316075114171</v>
      </c>
      <c r="G9748" s="439">
        <f t="shared" si="1376"/>
        <v>97.45</v>
      </c>
      <c r="H9748" s="435">
        <f t="shared" si="1371"/>
        <v>0.97558316075114171</v>
      </c>
      <c r="I9748" s="577">
        <f t="shared" si="1376"/>
        <v>97.45</v>
      </c>
      <c r="J9748" s="573">
        <f t="shared" si="1372"/>
        <v>1.3106909564632712</v>
      </c>
    </row>
    <row r="9749" spans="1:10" x14ac:dyDescent="0.25">
      <c r="A9749">
        <f t="shared" si="1373"/>
        <v>0.97460000133197078</v>
      </c>
      <c r="B9749" s="2">
        <f t="shared" si="1368"/>
        <v>97.460000000012954</v>
      </c>
      <c r="C9749" s="428">
        <f t="shared" si="1374"/>
        <v>97.46</v>
      </c>
      <c r="D9749" s="425">
        <f t="shared" si="1369"/>
        <v>0.97460000133184121</v>
      </c>
      <c r="E9749" s="433">
        <f t="shared" si="1375"/>
        <v>97.46</v>
      </c>
      <c r="F9749" s="430">
        <f t="shared" si="1370"/>
        <v>0.97568272281402058</v>
      </c>
      <c r="G9749" s="439">
        <f t="shared" si="1376"/>
        <v>97.46</v>
      </c>
      <c r="H9749" s="435">
        <f t="shared" si="1371"/>
        <v>0.97568272281402058</v>
      </c>
      <c r="I9749" s="577">
        <f t="shared" si="1376"/>
        <v>97.46</v>
      </c>
      <c r="J9749" s="573">
        <f t="shared" si="1372"/>
        <v>1.3107796544073151</v>
      </c>
    </row>
    <row r="9750" spans="1:10" x14ac:dyDescent="0.25">
      <c r="A9750">
        <f t="shared" si="1373"/>
        <v>0.97470000133008539</v>
      </c>
      <c r="B9750" s="2">
        <f t="shared" si="1368"/>
        <v>97.470000000012959</v>
      </c>
      <c r="C9750" s="428">
        <f t="shared" si="1374"/>
        <v>97.47</v>
      </c>
      <c r="D9750" s="425">
        <f t="shared" si="1369"/>
        <v>0.97470000132995571</v>
      </c>
      <c r="E9750" s="433">
        <f t="shared" si="1375"/>
        <v>97.47</v>
      </c>
      <c r="F9750" s="430">
        <f t="shared" si="1370"/>
        <v>0.97578228507066656</v>
      </c>
      <c r="G9750" s="439">
        <f t="shared" si="1376"/>
        <v>97.47</v>
      </c>
      <c r="H9750" s="435">
        <f t="shared" si="1371"/>
        <v>0.97578228507066656</v>
      </c>
      <c r="I9750" s="577">
        <f t="shared" si="1376"/>
        <v>97.47</v>
      </c>
      <c r="J9750" s="573">
        <f t="shared" si="1372"/>
        <v>1.3108683531112382</v>
      </c>
    </row>
    <row r="9751" spans="1:10" x14ac:dyDescent="0.25">
      <c r="A9751">
        <f t="shared" si="1373"/>
        <v>0.97480000132820266</v>
      </c>
      <c r="B9751" s="2">
        <f t="shared" si="1368"/>
        <v>97.480000000012964</v>
      </c>
      <c r="C9751" s="428">
        <f t="shared" si="1374"/>
        <v>97.48</v>
      </c>
      <c r="D9751" s="425">
        <f t="shared" si="1369"/>
        <v>0.9748000013280731</v>
      </c>
      <c r="E9751" s="433">
        <f t="shared" si="1375"/>
        <v>97.48</v>
      </c>
      <c r="F9751" s="430">
        <f t="shared" si="1370"/>
        <v>0.97588184752098706</v>
      </c>
      <c r="G9751" s="439">
        <f t="shared" si="1376"/>
        <v>97.48</v>
      </c>
      <c r="H9751" s="435">
        <f t="shared" si="1371"/>
        <v>0.97588184752098706</v>
      </c>
      <c r="I9751" s="577">
        <f t="shared" si="1376"/>
        <v>97.48</v>
      </c>
      <c r="J9751" s="573">
        <f t="shared" si="1372"/>
        <v>1.310957052574963</v>
      </c>
    </row>
    <row r="9752" spans="1:10" x14ac:dyDescent="0.25">
      <c r="A9752">
        <f t="shared" si="1373"/>
        <v>0.97490000132632293</v>
      </c>
      <c r="B9752" s="2">
        <f t="shared" si="1368"/>
        <v>97.490000000012969</v>
      </c>
      <c r="C9752" s="428">
        <f t="shared" si="1374"/>
        <v>97.49</v>
      </c>
      <c r="D9752" s="425">
        <f t="shared" si="1369"/>
        <v>0.97490000132619326</v>
      </c>
      <c r="E9752" s="433">
        <f t="shared" si="1375"/>
        <v>97.49</v>
      </c>
      <c r="F9752" s="430">
        <f t="shared" si="1370"/>
        <v>0.97598141016488948</v>
      </c>
      <c r="G9752" s="439">
        <f t="shared" si="1376"/>
        <v>97.49</v>
      </c>
      <c r="H9752" s="435">
        <f t="shared" si="1371"/>
        <v>0.97598141016488948</v>
      </c>
      <c r="I9752" s="577">
        <f t="shared" si="1376"/>
        <v>97.49</v>
      </c>
      <c r="J9752" s="573">
        <f t="shared" si="1372"/>
        <v>1.3110457527984134</v>
      </c>
    </row>
    <row r="9753" spans="1:10" x14ac:dyDescent="0.25">
      <c r="A9753">
        <f t="shared" si="1373"/>
        <v>0.97500000132444564</v>
      </c>
      <c r="B9753" s="2">
        <f t="shared" si="1368"/>
        <v>97.500000000012975</v>
      </c>
      <c r="C9753" s="428">
        <f t="shared" si="1374"/>
        <v>97.5</v>
      </c>
      <c r="D9753" s="425">
        <f t="shared" si="1369"/>
        <v>0.97500000132431597</v>
      </c>
      <c r="E9753" s="433">
        <f t="shared" si="1375"/>
        <v>97.5</v>
      </c>
      <c r="F9753" s="430">
        <f t="shared" si="1370"/>
        <v>0.97608097300228169</v>
      </c>
      <c r="G9753" s="439">
        <f t="shared" si="1376"/>
        <v>97.5</v>
      </c>
      <c r="H9753" s="435">
        <f t="shared" si="1371"/>
        <v>0.97608097300228169</v>
      </c>
      <c r="I9753" s="577">
        <f t="shared" si="1376"/>
        <v>97.5</v>
      </c>
      <c r="J9753" s="573">
        <f t="shared" si="1372"/>
        <v>1.3111344537815126</v>
      </c>
    </row>
    <row r="9754" spans="1:10" x14ac:dyDescent="0.25">
      <c r="A9754">
        <f t="shared" si="1373"/>
        <v>0.97510000132257135</v>
      </c>
      <c r="B9754" s="2">
        <f t="shared" si="1368"/>
        <v>97.51000000001298</v>
      </c>
      <c r="C9754" s="428">
        <f t="shared" si="1374"/>
        <v>97.51</v>
      </c>
      <c r="D9754" s="425">
        <f t="shared" si="1369"/>
        <v>0.97510000132244157</v>
      </c>
      <c r="E9754" s="433">
        <f t="shared" si="1375"/>
        <v>97.51</v>
      </c>
      <c r="F9754" s="430">
        <f t="shared" si="1370"/>
        <v>0.97618053603307098</v>
      </c>
      <c r="G9754" s="439">
        <f t="shared" si="1376"/>
        <v>97.51</v>
      </c>
      <c r="H9754" s="435">
        <f t="shared" si="1371"/>
        <v>0.97618053603307098</v>
      </c>
      <c r="I9754" s="577">
        <f t="shared" si="1376"/>
        <v>97.51</v>
      </c>
      <c r="J9754" s="573">
        <f t="shared" si="1372"/>
        <v>1.311223155524184</v>
      </c>
    </row>
    <row r="9755" spans="1:10" x14ac:dyDescent="0.25">
      <c r="A9755">
        <f t="shared" si="1373"/>
        <v>0.97520000132069973</v>
      </c>
      <c r="B9755" s="2">
        <f t="shared" si="1368"/>
        <v>97.520000000012985</v>
      </c>
      <c r="C9755" s="428">
        <f t="shared" si="1374"/>
        <v>97.52</v>
      </c>
      <c r="D9755" s="425">
        <f t="shared" si="1369"/>
        <v>0.97520000132056994</v>
      </c>
      <c r="E9755" s="433">
        <f t="shared" si="1375"/>
        <v>97.52</v>
      </c>
      <c r="F9755" s="430">
        <f t="shared" si="1370"/>
        <v>0.97628009925716508</v>
      </c>
      <c r="G9755" s="439">
        <f t="shared" si="1376"/>
        <v>97.52</v>
      </c>
      <c r="H9755" s="435">
        <f t="shared" si="1371"/>
        <v>0.97628009925716508</v>
      </c>
      <c r="I9755" s="577">
        <f t="shared" si="1376"/>
        <v>97.52</v>
      </c>
      <c r="J9755" s="573">
        <f t="shared" si="1372"/>
        <v>1.311311858026351</v>
      </c>
    </row>
    <row r="9756" spans="1:10" x14ac:dyDescent="0.25">
      <c r="A9756">
        <f t="shared" si="1373"/>
        <v>0.97530000131883099</v>
      </c>
      <c r="B9756" s="2">
        <f t="shared" si="1368"/>
        <v>97.53000000001299</v>
      </c>
      <c r="C9756" s="428">
        <f t="shared" si="1374"/>
        <v>97.53</v>
      </c>
      <c r="D9756" s="425">
        <f t="shared" si="1369"/>
        <v>0.97530000131870098</v>
      </c>
      <c r="E9756" s="433">
        <f t="shared" si="1375"/>
        <v>97.53</v>
      </c>
      <c r="F9756" s="430">
        <f t="shared" si="1370"/>
        <v>0.97637966267447196</v>
      </c>
      <c r="G9756" s="439">
        <f t="shared" si="1376"/>
        <v>97.53</v>
      </c>
      <c r="H9756" s="435">
        <f t="shared" si="1371"/>
        <v>0.97637966267447196</v>
      </c>
      <c r="I9756" s="577">
        <f t="shared" si="1376"/>
        <v>97.53</v>
      </c>
      <c r="J9756" s="573">
        <f t="shared" si="1372"/>
        <v>1.3114005612879374</v>
      </c>
    </row>
    <row r="9757" spans="1:10" x14ac:dyDescent="0.25">
      <c r="A9757">
        <f t="shared" si="1373"/>
        <v>0.97540000131696458</v>
      </c>
      <c r="B9757" s="2">
        <f t="shared" si="1368"/>
        <v>97.540000000012995</v>
      </c>
      <c r="C9757" s="428">
        <f t="shared" si="1374"/>
        <v>97.54</v>
      </c>
      <c r="D9757" s="425">
        <f t="shared" si="1369"/>
        <v>0.9754000013168348</v>
      </c>
      <c r="E9757" s="433">
        <f t="shared" si="1375"/>
        <v>97.54</v>
      </c>
      <c r="F9757" s="430">
        <f t="shared" si="1370"/>
        <v>0.97647922628489925</v>
      </c>
      <c r="G9757" s="439">
        <f t="shared" si="1376"/>
        <v>97.54</v>
      </c>
      <c r="H9757" s="435">
        <f t="shared" si="1371"/>
        <v>0.97647922628489925</v>
      </c>
      <c r="I9757" s="577">
        <f t="shared" si="1376"/>
        <v>97.54</v>
      </c>
      <c r="J9757" s="573">
        <f t="shared" si="1372"/>
        <v>1.3114892653088661</v>
      </c>
    </row>
    <row r="9758" spans="1:10" x14ac:dyDescent="0.25">
      <c r="A9758">
        <f t="shared" si="1373"/>
        <v>0.97550000131510117</v>
      </c>
      <c r="B9758" s="2">
        <f t="shared" si="1368"/>
        <v>97.550000000013</v>
      </c>
      <c r="C9758" s="428">
        <f t="shared" si="1374"/>
        <v>97.55</v>
      </c>
      <c r="D9758" s="425">
        <f t="shared" si="1369"/>
        <v>0.97550000131497128</v>
      </c>
      <c r="E9758" s="433">
        <f t="shared" si="1375"/>
        <v>97.55</v>
      </c>
      <c r="F9758" s="430">
        <f t="shared" si="1370"/>
        <v>0.97657879008835424</v>
      </c>
      <c r="G9758" s="439">
        <f t="shared" si="1376"/>
        <v>97.55</v>
      </c>
      <c r="H9758" s="435">
        <f t="shared" si="1371"/>
        <v>0.97657879008835424</v>
      </c>
      <c r="I9758" s="577">
        <f t="shared" si="1376"/>
        <v>97.55</v>
      </c>
      <c r="J9758" s="573">
        <f t="shared" si="1372"/>
        <v>1.3115779700890606</v>
      </c>
    </row>
    <row r="9759" spans="1:10" x14ac:dyDescent="0.25">
      <c r="A9759">
        <f t="shared" si="1373"/>
        <v>0.97560000131324054</v>
      </c>
      <c r="B9759" s="2">
        <f t="shared" si="1368"/>
        <v>97.560000000013005</v>
      </c>
      <c r="C9759" s="428">
        <f t="shared" si="1374"/>
        <v>97.56</v>
      </c>
      <c r="D9759" s="425">
        <f t="shared" si="1369"/>
        <v>0.97560000131311053</v>
      </c>
      <c r="E9759" s="433">
        <f t="shared" si="1375"/>
        <v>97.56</v>
      </c>
      <c r="F9759" s="430">
        <f t="shared" si="1370"/>
        <v>0.97667835408474568</v>
      </c>
      <c r="G9759" s="439">
        <f t="shared" si="1376"/>
        <v>97.56</v>
      </c>
      <c r="H9759" s="435">
        <f t="shared" si="1371"/>
        <v>0.97667835408474568</v>
      </c>
      <c r="I9759" s="577">
        <f t="shared" si="1376"/>
        <v>97.56</v>
      </c>
      <c r="J9759" s="573">
        <f t="shared" si="1372"/>
        <v>1.3116666756284447</v>
      </c>
    </row>
    <row r="9760" spans="1:10" x14ac:dyDescent="0.25">
      <c r="A9760">
        <f t="shared" si="1373"/>
        <v>0.97570000131138246</v>
      </c>
      <c r="B9760" s="2">
        <f t="shared" ref="B9760:B9823" si="1377">B9759+0.01</f>
        <v>97.57000000001301</v>
      </c>
      <c r="C9760" s="428">
        <f t="shared" si="1374"/>
        <v>97.57</v>
      </c>
      <c r="D9760" s="425">
        <f t="shared" si="1369"/>
        <v>0.97570000131125234</v>
      </c>
      <c r="E9760" s="433">
        <f t="shared" si="1375"/>
        <v>97.57</v>
      </c>
      <c r="F9760" s="430">
        <f t="shared" si="1370"/>
        <v>0.97677791827398075</v>
      </c>
      <c r="G9760" s="439">
        <f t="shared" si="1376"/>
        <v>97.57</v>
      </c>
      <c r="H9760" s="435">
        <f t="shared" si="1371"/>
        <v>0.97677791827398075</v>
      </c>
      <c r="I9760" s="577">
        <f t="shared" si="1376"/>
        <v>97.57</v>
      </c>
      <c r="J9760" s="573">
        <f t="shared" si="1372"/>
        <v>1.3117553819269416</v>
      </c>
    </row>
    <row r="9761" spans="1:10" x14ac:dyDescent="0.25">
      <c r="A9761">
        <f t="shared" si="1373"/>
        <v>0.97580000130952738</v>
      </c>
      <c r="B9761" s="2">
        <f t="shared" si="1377"/>
        <v>97.580000000013015</v>
      </c>
      <c r="C9761" s="428">
        <f t="shared" si="1374"/>
        <v>97.58</v>
      </c>
      <c r="D9761" s="425">
        <f t="shared" si="1369"/>
        <v>0.97580000130939704</v>
      </c>
      <c r="E9761" s="433">
        <f t="shared" si="1375"/>
        <v>97.58</v>
      </c>
      <c r="F9761" s="430">
        <f t="shared" si="1370"/>
        <v>0.97687748265596785</v>
      </c>
      <c r="G9761" s="439">
        <f t="shared" si="1376"/>
        <v>97.58</v>
      </c>
      <c r="H9761" s="435">
        <f t="shared" si="1371"/>
        <v>0.97687748265596785</v>
      </c>
      <c r="I9761" s="577">
        <f t="shared" si="1376"/>
        <v>97.58</v>
      </c>
      <c r="J9761" s="573">
        <f t="shared" si="1372"/>
        <v>1.3118440889844747</v>
      </c>
    </row>
    <row r="9762" spans="1:10" x14ac:dyDescent="0.25">
      <c r="A9762">
        <f t="shared" si="1373"/>
        <v>0.97590000130767485</v>
      </c>
      <c r="B9762" s="2">
        <f t="shared" si="1377"/>
        <v>97.590000000013021</v>
      </c>
      <c r="C9762" s="428">
        <f t="shared" si="1374"/>
        <v>97.59</v>
      </c>
      <c r="D9762" s="425">
        <f t="shared" si="1369"/>
        <v>0.9759000013075444</v>
      </c>
      <c r="E9762" s="433">
        <f t="shared" si="1375"/>
        <v>97.59</v>
      </c>
      <c r="F9762" s="430">
        <f t="shared" si="1370"/>
        <v>0.97697704723061463</v>
      </c>
      <c r="G9762" s="439">
        <f t="shared" si="1376"/>
        <v>97.59</v>
      </c>
      <c r="H9762" s="435">
        <f t="shared" si="1371"/>
        <v>0.97697704723061463</v>
      </c>
      <c r="I9762" s="577">
        <f t="shared" si="1376"/>
        <v>97.59</v>
      </c>
      <c r="J9762" s="573">
        <f t="shared" si="1372"/>
        <v>1.3119327968009677</v>
      </c>
    </row>
    <row r="9763" spans="1:10" x14ac:dyDescent="0.25">
      <c r="A9763">
        <f t="shared" si="1373"/>
        <v>0.97600000130582487</v>
      </c>
      <c r="B9763" s="2">
        <f t="shared" si="1377"/>
        <v>97.600000000013026</v>
      </c>
      <c r="C9763" s="428">
        <f t="shared" si="1374"/>
        <v>97.6</v>
      </c>
      <c r="D9763" s="425">
        <f t="shared" si="1369"/>
        <v>0.97600000130569453</v>
      </c>
      <c r="E9763" s="433">
        <f t="shared" si="1375"/>
        <v>97.6</v>
      </c>
      <c r="F9763" s="430">
        <f t="shared" si="1370"/>
        <v>0.97707661199782914</v>
      </c>
      <c r="G9763" s="439">
        <f t="shared" si="1376"/>
        <v>97.6</v>
      </c>
      <c r="H9763" s="435">
        <f t="shared" si="1371"/>
        <v>0.97707661199782914</v>
      </c>
      <c r="I9763" s="577">
        <f t="shared" si="1376"/>
        <v>97.6</v>
      </c>
      <c r="J9763" s="573">
        <f t="shared" si="1372"/>
        <v>1.3120215053763438</v>
      </c>
    </row>
    <row r="9764" spans="1:10" x14ac:dyDescent="0.25">
      <c r="A9764">
        <f t="shared" si="1373"/>
        <v>0.97610000130397778</v>
      </c>
      <c r="B9764" s="2">
        <f t="shared" si="1377"/>
        <v>97.610000000013031</v>
      </c>
      <c r="C9764" s="428">
        <f t="shared" si="1374"/>
        <v>97.61</v>
      </c>
      <c r="D9764" s="425">
        <f t="shared" si="1369"/>
        <v>0.97610000130384733</v>
      </c>
      <c r="E9764" s="433">
        <f t="shared" si="1375"/>
        <v>97.61</v>
      </c>
      <c r="F9764" s="430">
        <f t="shared" si="1370"/>
        <v>0.9771761769575199</v>
      </c>
      <c r="G9764" s="439">
        <f t="shared" si="1376"/>
        <v>97.61</v>
      </c>
      <c r="H9764" s="435">
        <f t="shared" si="1371"/>
        <v>0.9771761769575199</v>
      </c>
      <c r="I9764" s="577">
        <f t="shared" si="1376"/>
        <v>97.61</v>
      </c>
      <c r="J9764" s="573">
        <f t="shared" si="1372"/>
        <v>1.3121102147105272</v>
      </c>
    </row>
    <row r="9765" spans="1:10" x14ac:dyDescent="0.25">
      <c r="A9765">
        <f t="shared" si="1373"/>
        <v>0.97620000130213336</v>
      </c>
      <c r="B9765" s="2">
        <f t="shared" si="1377"/>
        <v>97.620000000013036</v>
      </c>
      <c r="C9765" s="428">
        <f t="shared" si="1374"/>
        <v>97.62</v>
      </c>
      <c r="D9765" s="425">
        <f t="shared" si="1369"/>
        <v>0.97620000130200302</v>
      </c>
      <c r="E9765" s="433">
        <f t="shared" si="1375"/>
        <v>97.62</v>
      </c>
      <c r="F9765" s="430">
        <f t="shared" si="1370"/>
        <v>0.97727574210959445</v>
      </c>
      <c r="G9765" s="439">
        <f t="shared" si="1376"/>
        <v>97.62</v>
      </c>
      <c r="H9765" s="435">
        <f t="shared" si="1371"/>
        <v>0.97727574210959445</v>
      </c>
      <c r="I9765" s="577">
        <f t="shared" si="1376"/>
        <v>97.62</v>
      </c>
      <c r="J9765" s="573">
        <f t="shared" si="1372"/>
        <v>1.3121989248034407</v>
      </c>
    </row>
    <row r="9766" spans="1:10" x14ac:dyDescent="0.25">
      <c r="A9766">
        <f t="shared" si="1373"/>
        <v>0.97630000130029149</v>
      </c>
      <c r="B9766" s="2">
        <f t="shared" si="1377"/>
        <v>97.630000000013041</v>
      </c>
      <c r="C9766" s="428">
        <f t="shared" si="1374"/>
        <v>97.63</v>
      </c>
      <c r="D9766" s="425">
        <f t="shared" si="1369"/>
        <v>0.97630000130016092</v>
      </c>
      <c r="E9766" s="433">
        <f t="shared" si="1375"/>
        <v>97.63</v>
      </c>
      <c r="F9766" s="430">
        <f t="shared" si="1370"/>
        <v>0.97737530745396117</v>
      </c>
      <c r="G9766" s="439">
        <f t="shared" si="1376"/>
        <v>97.63</v>
      </c>
      <c r="H9766" s="435">
        <f t="shared" si="1371"/>
        <v>0.97737530745396117</v>
      </c>
      <c r="I9766" s="577">
        <f t="shared" si="1376"/>
        <v>97.63</v>
      </c>
      <c r="J9766" s="573">
        <f t="shared" si="1372"/>
        <v>1.3122876356550077</v>
      </c>
    </row>
    <row r="9767" spans="1:10" x14ac:dyDescent="0.25">
      <c r="A9767">
        <f t="shared" si="1373"/>
        <v>0.97640000129845239</v>
      </c>
      <c r="B9767" s="2">
        <f t="shared" si="1377"/>
        <v>97.640000000013046</v>
      </c>
      <c r="C9767" s="428">
        <f t="shared" si="1374"/>
        <v>97.64</v>
      </c>
      <c r="D9767" s="425">
        <f t="shared" si="1369"/>
        <v>0.97640000129832194</v>
      </c>
      <c r="E9767" s="433">
        <f t="shared" si="1375"/>
        <v>97.64</v>
      </c>
      <c r="F9767" s="430">
        <f t="shared" si="1370"/>
        <v>0.97747487299052849</v>
      </c>
      <c r="G9767" s="439">
        <f t="shared" si="1376"/>
        <v>97.64</v>
      </c>
      <c r="H9767" s="435">
        <f t="shared" si="1371"/>
        <v>0.97747487299052849</v>
      </c>
      <c r="I9767" s="577">
        <f t="shared" si="1376"/>
        <v>97.64</v>
      </c>
      <c r="J9767" s="573">
        <f t="shared" si="1372"/>
        <v>1.3123763472651526</v>
      </c>
    </row>
    <row r="9768" spans="1:10" x14ac:dyDescent="0.25">
      <c r="A9768">
        <f t="shared" si="1373"/>
        <v>0.97650000129661618</v>
      </c>
      <c r="B9768" s="2">
        <f t="shared" si="1377"/>
        <v>97.650000000013051</v>
      </c>
      <c r="C9768" s="428">
        <f t="shared" si="1374"/>
        <v>97.65</v>
      </c>
      <c r="D9768" s="425">
        <f t="shared" si="1369"/>
        <v>0.97650000129648551</v>
      </c>
      <c r="E9768" s="433">
        <f t="shared" si="1375"/>
        <v>97.65</v>
      </c>
      <c r="F9768" s="430">
        <f t="shared" si="1370"/>
        <v>0.97757443871920457</v>
      </c>
      <c r="G9768" s="439">
        <f t="shared" si="1376"/>
        <v>97.65</v>
      </c>
      <c r="H9768" s="435">
        <f t="shared" si="1371"/>
        <v>0.97757443871920457</v>
      </c>
      <c r="I9768" s="577">
        <f t="shared" si="1376"/>
        <v>97.65</v>
      </c>
      <c r="J9768" s="573">
        <f t="shared" si="1372"/>
        <v>1.3124650596337981</v>
      </c>
    </row>
    <row r="9769" spans="1:10" x14ac:dyDescent="0.25">
      <c r="A9769">
        <f t="shared" si="1373"/>
        <v>0.97660000129478253</v>
      </c>
      <c r="B9769" s="2">
        <f t="shared" si="1377"/>
        <v>97.660000000013056</v>
      </c>
      <c r="C9769" s="428">
        <f t="shared" si="1374"/>
        <v>97.66</v>
      </c>
      <c r="D9769" s="425">
        <f t="shared" si="1369"/>
        <v>0.97660000129465174</v>
      </c>
      <c r="E9769" s="433">
        <f t="shared" si="1375"/>
        <v>97.66</v>
      </c>
      <c r="F9769" s="430">
        <f t="shared" si="1370"/>
        <v>0.97767400463989762</v>
      </c>
      <c r="G9769" s="439">
        <f t="shared" si="1376"/>
        <v>97.66</v>
      </c>
      <c r="H9769" s="435">
        <f t="shared" si="1371"/>
        <v>0.97767400463989762</v>
      </c>
      <c r="I9769" s="577">
        <f t="shared" si="1376"/>
        <v>97.66</v>
      </c>
      <c r="J9769" s="573">
        <f t="shared" si="1372"/>
        <v>1.312553772760868</v>
      </c>
    </row>
    <row r="9770" spans="1:10" x14ac:dyDescent="0.25">
      <c r="A9770">
        <f t="shared" si="1373"/>
        <v>0.97670000129295131</v>
      </c>
      <c r="B9770" s="2">
        <f t="shared" si="1377"/>
        <v>97.670000000013061</v>
      </c>
      <c r="C9770" s="428">
        <f t="shared" si="1374"/>
        <v>97.67</v>
      </c>
      <c r="D9770" s="425">
        <f t="shared" si="1369"/>
        <v>0.97670000129282075</v>
      </c>
      <c r="E9770" s="433">
        <f t="shared" si="1375"/>
        <v>97.67</v>
      </c>
      <c r="F9770" s="430">
        <f t="shared" si="1370"/>
        <v>0.97777357075251603</v>
      </c>
      <c r="G9770" s="439">
        <f t="shared" si="1376"/>
        <v>97.67</v>
      </c>
      <c r="H9770" s="435">
        <f t="shared" si="1371"/>
        <v>0.97777357075251603</v>
      </c>
      <c r="I9770" s="577">
        <f t="shared" si="1376"/>
        <v>97.67</v>
      </c>
      <c r="J9770" s="573">
        <f t="shared" si="1372"/>
        <v>1.312642486646286</v>
      </c>
    </row>
    <row r="9771" spans="1:10" x14ac:dyDescent="0.25">
      <c r="A9771">
        <f t="shared" si="1373"/>
        <v>0.9768000012911231</v>
      </c>
      <c r="B9771" s="2">
        <f t="shared" si="1377"/>
        <v>97.680000000013067</v>
      </c>
      <c r="C9771" s="428">
        <f t="shared" si="1374"/>
        <v>97.68</v>
      </c>
      <c r="D9771" s="425">
        <f t="shared" si="1369"/>
        <v>0.97680000129099254</v>
      </c>
      <c r="E9771" s="433">
        <f t="shared" si="1375"/>
        <v>97.68</v>
      </c>
      <c r="F9771" s="430">
        <f t="shared" si="1370"/>
        <v>0.97787313705696832</v>
      </c>
      <c r="G9771" s="439">
        <f t="shared" si="1376"/>
        <v>97.68</v>
      </c>
      <c r="H9771" s="435">
        <f t="shared" si="1371"/>
        <v>0.97787313705696832</v>
      </c>
      <c r="I9771" s="577">
        <f t="shared" si="1376"/>
        <v>97.68</v>
      </c>
      <c r="J9771" s="573">
        <f t="shared" si="1372"/>
        <v>1.3127312012899757</v>
      </c>
    </row>
    <row r="9772" spans="1:10" x14ac:dyDescent="0.25">
      <c r="A9772">
        <f t="shared" si="1373"/>
        <v>0.97690000128929744</v>
      </c>
      <c r="B9772" s="2">
        <f t="shared" si="1377"/>
        <v>97.690000000013072</v>
      </c>
      <c r="C9772" s="428">
        <f t="shared" si="1374"/>
        <v>97.69</v>
      </c>
      <c r="D9772" s="425">
        <f t="shared" si="1369"/>
        <v>0.97690000128916665</v>
      </c>
      <c r="E9772" s="433">
        <f t="shared" si="1375"/>
        <v>97.69</v>
      </c>
      <c r="F9772" s="430">
        <f t="shared" si="1370"/>
        <v>0.97797270355316279</v>
      </c>
      <c r="G9772" s="439">
        <f t="shared" si="1376"/>
        <v>97.69</v>
      </c>
      <c r="H9772" s="435">
        <f t="shared" si="1371"/>
        <v>0.97797270355316279</v>
      </c>
      <c r="I9772" s="577">
        <f t="shared" si="1376"/>
        <v>97.69</v>
      </c>
      <c r="J9772" s="573">
        <f t="shared" si="1372"/>
        <v>1.3128199166918606</v>
      </c>
    </row>
    <row r="9773" spans="1:10" x14ac:dyDescent="0.25">
      <c r="A9773">
        <f t="shared" si="1373"/>
        <v>0.97700000128747444</v>
      </c>
      <c r="B9773" s="2">
        <f t="shared" si="1377"/>
        <v>97.700000000013077</v>
      </c>
      <c r="C9773" s="428">
        <f t="shared" si="1374"/>
        <v>97.7</v>
      </c>
      <c r="D9773" s="425">
        <f t="shared" si="1369"/>
        <v>0.97700000128734377</v>
      </c>
      <c r="E9773" s="433">
        <f t="shared" si="1375"/>
        <v>97.7</v>
      </c>
      <c r="F9773" s="430">
        <f t="shared" si="1370"/>
        <v>0.97807227024100818</v>
      </c>
      <c r="G9773" s="439">
        <f t="shared" si="1376"/>
        <v>97.7</v>
      </c>
      <c r="H9773" s="435">
        <f t="shared" si="1371"/>
        <v>0.97807227024100818</v>
      </c>
      <c r="I9773" s="577">
        <f t="shared" si="1376"/>
        <v>97.7</v>
      </c>
      <c r="J9773" s="573">
        <f t="shared" si="1372"/>
        <v>1.3129086328518642</v>
      </c>
    </row>
    <row r="9774" spans="1:10" x14ac:dyDescent="0.25">
      <c r="A9774">
        <f t="shared" si="1373"/>
        <v>0.97710000128565411</v>
      </c>
      <c r="B9774" s="2">
        <f t="shared" si="1377"/>
        <v>97.710000000013082</v>
      </c>
      <c r="C9774" s="428">
        <f t="shared" si="1374"/>
        <v>97.71</v>
      </c>
      <c r="D9774" s="425">
        <f t="shared" si="1369"/>
        <v>0.97710000128552321</v>
      </c>
      <c r="E9774" s="433">
        <f t="shared" si="1375"/>
        <v>97.71</v>
      </c>
      <c r="F9774" s="430">
        <f t="shared" si="1370"/>
        <v>0.97817183712041267</v>
      </c>
      <c r="G9774" s="439">
        <f t="shared" si="1376"/>
        <v>97.71</v>
      </c>
      <c r="H9774" s="435">
        <f t="shared" si="1371"/>
        <v>0.97817183712041267</v>
      </c>
      <c r="I9774" s="577">
        <f t="shared" si="1376"/>
        <v>97.71</v>
      </c>
      <c r="J9774" s="573">
        <f t="shared" si="1372"/>
        <v>1.3129973497699101</v>
      </c>
    </row>
    <row r="9775" spans="1:10" x14ac:dyDescent="0.25">
      <c r="A9775">
        <f t="shared" si="1373"/>
        <v>0.97720000128383644</v>
      </c>
      <c r="B9775" s="2">
        <f t="shared" si="1377"/>
        <v>97.720000000013087</v>
      </c>
      <c r="C9775" s="428">
        <f t="shared" si="1374"/>
        <v>97.72</v>
      </c>
      <c r="D9775" s="425">
        <f t="shared" si="1369"/>
        <v>0.97720000128370543</v>
      </c>
      <c r="E9775" s="433">
        <f t="shared" si="1375"/>
        <v>97.72</v>
      </c>
      <c r="F9775" s="430">
        <f t="shared" si="1370"/>
        <v>0.97827140419128522</v>
      </c>
      <c r="G9775" s="439">
        <f t="shared" si="1376"/>
        <v>97.72</v>
      </c>
      <c r="H9775" s="435">
        <f t="shared" si="1371"/>
        <v>0.97827140419128522</v>
      </c>
      <c r="I9775" s="577">
        <f t="shared" si="1376"/>
        <v>97.72</v>
      </c>
      <c r="J9775" s="573">
        <f t="shared" si="1372"/>
        <v>1.3130860674459224</v>
      </c>
    </row>
    <row r="9776" spans="1:10" x14ac:dyDescent="0.25">
      <c r="A9776">
        <f t="shared" si="1373"/>
        <v>0.97730000128202132</v>
      </c>
      <c r="B9776" s="2">
        <f t="shared" si="1377"/>
        <v>97.730000000013092</v>
      </c>
      <c r="C9776" s="428">
        <f t="shared" si="1374"/>
        <v>97.73</v>
      </c>
      <c r="D9776" s="425">
        <f t="shared" si="1369"/>
        <v>0.97730000128189054</v>
      </c>
      <c r="E9776" s="433">
        <f t="shared" si="1375"/>
        <v>97.73</v>
      </c>
      <c r="F9776" s="430">
        <f t="shared" si="1370"/>
        <v>0.97837097145353424</v>
      </c>
      <c r="G9776" s="439">
        <f t="shared" si="1376"/>
        <v>97.73</v>
      </c>
      <c r="H9776" s="435">
        <f t="shared" si="1371"/>
        <v>0.97837097145353424</v>
      </c>
      <c r="I9776" s="577">
        <f t="shared" si="1376"/>
        <v>97.73</v>
      </c>
      <c r="J9776" s="573">
        <f t="shared" si="1372"/>
        <v>1.3131747858798239</v>
      </c>
    </row>
    <row r="9777" spans="1:10" x14ac:dyDescent="0.25">
      <c r="A9777">
        <f t="shared" si="1373"/>
        <v>0.9774000012802091</v>
      </c>
      <c r="B9777" s="2">
        <f t="shared" si="1377"/>
        <v>97.740000000013097</v>
      </c>
      <c r="C9777" s="428">
        <f t="shared" si="1374"/>
        <v>97.74</v>
      </c>
      <c r="D9777" s="425">
        <f t="shared" si="1369"/>
        <v>0.97740000128007809</v>
      </c>
      <c r="E9777" s="433">
        <f t="shared" si="1375"/>
        <v>97.74</v>
      </c>
      <c r="F9777" s="430">
        <f t="shared" si="1370"/>
        <v>0.97847053890706848</v>
      </c>
      <c r="G9777" s="439">
        <f t="shared" si="1376"/>
        <v>97.74</v>
      </c>
      <c r="H9777" s="435">
        <f t="shared" si="1371"/>
        <v>0.97847053890706848</v>
      </c>
      <c r="I9777" s="577">
        <f t="shared" si="1376"/>
        <v>97.74</v>
      </c>
      <c r="J9777" s="573">
        <f t="shared" si="1372"/>
        <v>1.3132635050715391</v>
      </c>
    </row>
    <row r="9778" spans="1:10" x14ac:dyDescent="0.25">
      <c r="A9778">
        <f t="shared" si="1373"/>
        <v>0.97750000127839931</v>
      </c>
      <c r="B9778" s="2">
        <f t="shared" si="1377"/>
        <v>97.750000000013102</v>
      </c>
      <c r="C9778" s="428">
        <f t="shared" si="1374"/>
        <v>97.75</v>
      </c>
      <c r="D9778" s="425">
        <f t="shared" si="1369"/>
        <v>0.97750000127826819</v>
      </c>
      <c r="E9778" s="433">
        <f t="shared" si="1375"/>
        <v>97.75</v>
      </c>
      <c r="F9778" s="430">
        <f t="shared" si="1370"/>
        <v>0.97857010655179677</v>
      </c>
      <c r="G9778" s="439">
        <f t="shared" si="1376"/>
        <v>97.75</v>
      </c>
      <c r="H9778" s="435">
        <f t="shared" si="1371"/>
        <v>0.97857010655179677</v>
      </c>
      <c r="I9778" s="577">
        <f t="shared" si="1376"/>
        <v>97.75</v>
      </c>
      <c r="J9778" s="573">
        <f t="shared" si="1372"/>
        <v>1.3133522250209908</v>
      </c>
    </row>
    <row r="9779" spans="1:10" x14ac:dyDescent="0.25">
      <c r="A9779">
        <f t="shared" si="1373"/>
        <v>0.97760000127659219</v>
      </c>
      <c r="B9779" s="2">
        <f t="shared" si="1377"/>
        <v>97.760000000013108</v>
      </c>
      <c r="C9779" s="428">
        <f t="shared" si="1374"/>
        <v>97.76</v>
      </c>
      <c r="D9779" s="425">
        <f t="shared" si="1369"/>
        <v>0.97760000127646129</v>
      </c>
      <c r="E9779" s="433">
        <f t="shared" si="1375"/>
        <v>97.76</v>
      </c>
      <c r="F9779" s="430">
        <f t="shared" si="1370"/>
        <v>0.97866967438762764</v>
      </c>
      <c r="G9779" s="439">
        <f t="shared" si="1376"/>
        <v>97.76</v>
      </c>
      <c r="H9779" s="435">
        <f t="shared" si="1371"/>
        <v>0.97866967438762764</v>
      </c>
      <c r="I9779" s="577">
        <f t="shared" si="1376"/>
        <v>97.76</v>
      </c>
      <c r="J9779" s="573">
        <f t="shared" si="1372"/>
        <v>1.3134409457281033</v>
      </c>
    </row>
    <row r="9780" spans="1:10" x14ac:dyDescent="0.25">
      <c r="A9780">
        <f t="shared" si="1373"/>
        <v>0.97770000127478773</v>
      </c>
      <c r="B9780" s="2">
        <f t="shared" si="1377"/>
        <v>97.770000000013113</v>
      </c>
      <c r="C9780" s="428">
        <f t="shared" si="1374"/>
        <v>97.77</v>
      </c>
      <c r="D9780" s="425">
        <f t="shared" si="1369"/>
        <v>0.97770000127465662</v>
      </c>
      <c r="E9780" s="433">
        <f t="shared" si="1375"/>
        <v>97.77</v>
      </c>
      <c r="F9780" s="430">
        <f t="shared" si="1370"/>
        <v>0.97876924241447016</v>
      </c>
      <c r="G9780" s="439">
        <f t="shared" si="1376"/>
        <v>97.77</v>
      </c>
      <c r="H9780" s="435">
        <f t="shared" si="1371"/>
        <v>0.97876924241447016</v>
      </c>
      <c r="I9780" s="577">
        <f t="shared" si="1376"/>
        <v>97.77</v>
      </c>
      <c r="J9780" s="573">
        <f t="shared" si="1372"/>
        <v>1.3135296671927996</v>
      </c>
    </row>
    <row r="9781" spans="1:10" x14ac:dyDescent="0.25">
      <c r="A9781">
        <f t="shared" si="1373"/>
        <v>0.97780000127298583</v>
      </c>
      <c r="B9781" s="2">
        <f t="shared" si="1377"/>
        <v>97.780000000013118</v>
      </c>
      <c r="C9781" s="428">
        <f t="shared" si="1374"/>
        <v>97.78</v>
      </c>
      <c r="D9781" s="425">
        <f t="shared" si="1369"/>
        <v>0.97780000127285471</v>
      </c>
      <c r="E9781" s="433">
        <f t="shared" si="1375"/>
        <v>97.78</v>
      </c>
      <c r="F9781" s="430">
        <f t="shared" si="1370"/>
        <v>0.97886881063223308</v>
      </c>
      <c r="G9781" s="439">
        <f t="shared" si="1376"/>
        <v>97.78</v>
      </c>
      <c r="H9781" s="435">
        <f t="shared" si="1371"/>
        <v>0.97886881063223308</v>
      </c>
      <c r="I9781" s="577">
        <f t="shared" si="1376"/>
        <v>97.78</v>
      </c>
      <c r="J9781" s="573">
        <f t="shared" si="1372"/>
        <v>1.3136183894150044</v>
      </c>
    </row>
    <row r="9782" spans="1:10" x14ac:dyDescent="0.25">
      <c r="A9782">
        <f t="shared" si="1373"/>
        <v>0.9779000012711867</v>
      </c>
      <c r="B9782" s="2">
        <f t="shared" si="1377"/>
        <v>97.790000000013123</v>
      </c>
      <c r="C9782" s="428">
        <f t="shared" si="1374"/>
        <v>97.79</v>
      </c>
      <c r="D9782" s="425">
        <f t="shared" si="1369"/>
        <v>0.97790000127105547</v>
      </c>
      <c r="E9782" s="433">
        <f t="shared" si="1375"/>
        <v>97.79</v>
      </c>
      <c r="F9782" s="430">
        <f t="shared" si="1370"/>
        <v>0.97896837904082556</v>
      </c>
      <c r="G9782" s="439">
        <f t="shared" si="1376"/>
        <v>97.79</v>
      </c>
      <c r="H9782" s="435">
        <f t="shared" si="1371"/>
        <v>0.97896837904082556</v>
      </c>
      <c r="I9782" s="577">
        <f t="shared" si="1376"/>
        <v>97.79</v>
      </c>
      <c r="J9782" s="573">
        <f t="shared" si="1372"/>
        <v>1.3137071123946407</v>
      </c>
    </row>
    <row r="9783" spans="1:10" x14ac:dyDescent="0.25">
      <c r="A9783">
        <f t="shared" si="1373"/>
        <v>0.97800000126939035</v>
      </c>
      <c r="B9783" s="2">
        <f t="shared" si="1377"/>
        <v>97.800000000013128</v>
      </c>
      <c r="C9783" s="428">
        <f t="shared" si="1374"/>
        <v>97.8</v>
      </c>
      <c r="D9783" s="425">
        <f t="shared" si="1369"/>
        <v>0.9780000012692589</v>
      </c>
      <c r="E9783" s="433">
        <f t="shared" si="1375"/>
        <v>97.8</v>
      </c>
      <c r="F9783" s="430">
        <f t="shared" si="1370"/>
        <v>0.97906794764015614</v>
      </c>
      <c r="G9783" s="439">
        <f t="shared" si="1376"/>
        <v>97.8</v>
      </c>
      <c r="H9783" s="435">
        <f t="shared" si="1371"/>
        <v>0.97906794764015614</v>
      </c>
      <c r="I9783" s="577">
        <f t="shared" si="1376"/>
        <v>97.8</v>
      </c>
      <c r="J9783" s="573">
        <f t="shared" si="1372"/>
        <v>1.313795836131632</v>
      </c>
    </row>
    <row r="9784" spans="1:10" x14ac:dyDescent="0.25">
      <c r="A9784">
        <f t="shared" si="1373"/>
        <v>0.97810000126759622</v>
      </c>
      <c r="B9784" s="2">
        <f t="shared" si="1377"/>
        <v>97.810000000013133</v>
      </c>
      <c r="C9784" s="428">
        <f t="shared" si="1374"/>
        <v>97.81</v>
      </c>
      <c r="D9784" s="425">
        <f t="shared" si="1369"/>
        <v>0.97810000126746499</v>
      </c>
      <c r="E9784" s="433">
        <f t="shared" si="1375"/>
        <v>97.81</v>
      </c>
      <c r="F9784" s="430">
        <f t="shared" si="1370"/>
        <v>0.97916751643013422</v>
      </c>
      <c r="G9784" s="439">
        <f t="shared" si="1376"/>
        <v>97.81</v>
      </c>
      <c r="H9784" s="435">
        <f t="shared" si="1371"/>
        <v>0.97916751643013422</v>
      </c>
      <c r="I9784" s="577">
        <f t="shared" si="1376"/>
        <v>97.81</v>
      </c>
      <c r="J9784" s="573">
        <f t="shared" si="1372"/>
        <v>1.3138845606259024</v>
      </c>
    </row>
    <row r="9785" spans="1:10" x14ac:dyDescent="0.25">
      <c r="A9785">
        <f t="shared" si="1373"/>
        <v>0.97820000126580497</v>
      </c>
      <c r="B9785" s="2">
        <f t="shared" si="1377"/>
        <v>97.820000000013138</v>
      </c>
      <c r="C9785" s="428">
        <f t="shared" si="1374"/>
        <v>97.82</v>
      </c>
      <c r="D9785" s="425">
        <f t="shared" si="1369"/>
        <v>0.97820000126567364</v>
      </c>
      <c r="E9785" s="433">
        <f t="shared" si="1375"/>
        <v>97.82</v>
      </c>
      <c r="F9785" s="430">
        <f t="shared" si="1370"/>
        <v>0.97926708541066854</v>
      </c>
      <c r="G9785" s="439">
        <f t="shared" si="1376"/>
        <v>97.82</v>
      </c>
      <c r="H9785" s="435">
        <f t="shared" si="1371"/>
        <v>0.97926708541066854</v>
      </c>
      <c r="I9785" s="577">
        <f t="shared" si="1376"/>
        <v>97.82</v>
      </c>
      <c r="J9785" s="573">
        <f t="shared" si="1372"/>
        <v>1.3139732858773756</v>
      </c>
    </row>
    <row r="9786" spans="1:10" x14ac:dyDescent="0.25">
      <c r="A9786">
        <f t="shared" si="1373"/>
        <v>0.97830000126401639</v>
      </c>
      <c r="B9786" s="2">
        <f t="shared" si="1377"/>
        <v>97.830000000013143</v>
      </c>
      <c r="C9786" s="428">
        <f t="shared" si="1374"/>
        <v>97.83</v>
      </c>
      <c r="D9786" s="425">
        <f t="shared" si="1369"/>
        <v>0.97830000126388483</v>
      </c>
      <c r="E9786" s="433">
        <f t="shared" si="1375"/>
        <v>97.83</v>
      </c>
      <c r="F9786" s="430">
        <f t="shared" si="1370"/>
        <v>0.97936665458166838</v>
      </c>
      <c r="G9786" s="439">
        <f t="shared" si="1376"/>
        <v>97.83</v>
      </c>
      <c r="H9786" s="435">
        <f t="shared" si="1371"/>
        <v>0.97936665458166838</v>
      </c>
      <c r="I9786" s="577">
        <f t="shared" si="1376"/>
        <v>97.83</v>
      </c>
      <c r="J9786" s="573">
        <f t="shared" si="1372"/>
        <v>1.3140620118859752</v>
      </c>
    </row>
    <row r="9787" spans="1:10" x14ac:dyDescent="0.25">
      <c r="A9787">
        <f t="shared" si="1373"/>
        <v>0.97840000126223026</v>
      </c>
      <c r="B9787" s="2">
        <f t="shared" si="1377"/>
        <v>97.840000000013148</v>
      </c>
      <c r="C9787" s="428">
        <f t="shared" si="1374"/>
        <v>97.84</v>
      </c>
      <c r="D9787" s="425">
        <f t="shared" si="1369"/>
        <v>0.97840000126209881</v>
      </c>
      <c r="E9787" s="433">
        <f t="shared" si="1375"/>
        <v>97.84</v>
      </c>
      <c r="F9787" s="430">
        <f t="shared" si="1370"/>
        <v>0.97946622394304295</v>
      </c>
      <c r="G9787" s="439">
        <f t="shared" si="1376"/>
        <v>97.84</v>
      </c>
      <c r="H9787" s="435">
        <f t="shared" si="1371"/>
        <v>0.97946622394304295</v>
      </c>
      <c r="I9787" s="577">
        <f t="shared" si="1376"/>
        <v>97.84</v>
      </c>
      <c r="J9787" s="573">
        <f t="shared" si="1372"/>
        <v>1.3141507386516249</v>
      </c>
    </row>
    <row r="9788" spans="1:10" x14ac:dyDescent="0.25">
      <c r="A9788">
        <f t="shared" si="1373"/>
        <v>0.97850000126044678</v>
      </c>
      <c r="B9788" s="2">
        <f t="shared" si="1377"/>
        <v>97.850000000013154</v>
      </c>
      <c r="C9788" s="428">
        <f t="shared" si="1374"/>
        <v>97.85</v>
      </c>
      <c r="D9788" s="425">
        <f t="shared" si="1369"/>
        <v>0.97850000126031511</v>
      </c>
      <c r="E9788" s="433">
        <f t="shared" si="1375"/>
        <v>97.85</v>
      </c>
      <c r="F9788" s="430">
        <f t="shared" si="1370"/>
        <v>0.97956579349470119</v>
      </c>
      <c r="G9788" s="439">
        <f t="shared" si="1376"/>
        <v>97.85</v>
      </c>
      <c r="H9788" s="435">
        <f t="shared" si="1371"/>
        <v>0.97956579349470119</v>
      </c>
      <c r="I9788" s="577">
        <f t="shared" si="1376"/>
        <v>97.85</v>
      </c>
      <c r="J9788" s="573">
        <f t="shared" si="1372"/>
        <v>1.3142394661742487</v>
      </c>
    </row>
    <row r="9789" spans="1:10" x14ac:dyDescent="0.25">
      <c r="A9789">
        <f t="shared" si="1373"/>
        <v>0.97860000125866597</v>
      </c>
      <c r="B9789" s="2">
        <f t="shared" si="1377"/>
        <v>97.860000000013159</v>
      </c>
      <c r="C9789" s="428">
        <f t="shared" si="1374"/>
        <v>97.86</v>
      </c>
      <c r="D9789" s="425">
        <f t="shared" si="1369"/>
        <v>0.9786000012585343</v>
      </c>
      <c r="E9789" s="433">
        <f t="shared" si="1375"/>
        <v>97.86</v>
      </c>
      <c r="F9789" s="430">
        <f t="shared" si="1370"/>
        <v>0.97966536323655262</v>
      </c>
      <c r="G9789" s="439">
        <f t="shared" si="1376"/>
        <v>97.86</v>
      </c>
      <c r="H9789" s="435">
        <f t="shared" si="1371"/>
        <v>0.97966536323655262</v>
      </c>
      <c r="I9789" s="577">
        <f t="shared" si="1376"/>
        <v>97.86</v>
      </c>
      <c r="J9789" s="573">
        <f t="shared" si="1372"/>
        <v>1.3143281944537701</v>
      </c>
    </row>
    <row r="9790" spans="1:10" x14ac:dyDescent="0.25">
      <c r="A9790">
        <f t="shared" si="1373"/>
        <v>0.97870000125688783</v>
      </c>
      <c r="B9790" s="2">
        <f t="shared" si="1377"/>
        <v>97.870000000013164</v>
      </c>
      <c r="C9790" s="428">
        <f t="shared" si="1374"/>
        <v>97.87</v>
      </c>
      <c r="D9790" s="425">
        <f t="shared" si="1369"/>
        <v>0.97870000125675616</v>
      </c>
      <c r="E9790" s="433">
        <f t="shared" si="1375"/>
        <v>97.87</v>
      </c>
      <c r="F9790" s="430">
        <f t="shared" si="1370"/>
        <v>0.97976493316850655</v>
      </c>
      <c r="G9790" s="439">
        <f t="shared" si="1376"/>
        <v>97.87</v>
      </c>
      <c r="H9790" s="435">
        <f t="shared" si="1371"/>
        <v>0.97976493316850655</v>
      </c>
      <c r="I9790" s="577">
        <f t="shared" si="1376"/>
        <v>97.87</v>
      </c>
      <c r="J9790" s="573">
        <f t="shared" si="1372"/>
        <v>1.3144169234901131</v>
      </c>
    </row>
    <row r="9791" spans="1:10" x14ac:dyDescent="0.25">
      <c r="A9791">
        <f t="shared" si="1373"/>
        <v>0.97880000125511213</v>
      </c>
      <c r="B9791" s="2">
        <f t="shared" si="1377"/>
        <v>97.880000000013169</v>
      </c>
      <c r="C9791" s="428">
        <f t="shared" si="1374"/>
        <v>97.88</v>
      </c>
      <c r="D9791" s="425">
        <f t="shared" si="1369"/>
        <v>0.97880000125498035</v>
      </c>
      <c r="E9791" s="433">
        <f t="shared" si="1375"/>
        <v>97.88</v>
      </c>
      <c r="F9791" s="430">
        <f t="shared" si="1370"/>
        <v>0.97986450329047181</v>
      </c>
      <c r="G9791" s="439">
        <f t="shared" si="1376"/>
        <v>97.88</v>
      </c>
      <c r="H9791" s="435">
        <f t="shared" si="1371"/>
        <v>0.97986450329047181</v>
      </c>
      <c r="I9791" s="577">
        <f t="shared" si="1376"/>
        <v>97.88</v>
      </c>
      <c r="J9791" s="573">
        <f t="shared" si="1372"/>
        <v>1.3145056532832011</v>
      </c>
    </row>
    <row r="9792" spans="1:10" x14ac:dyDescent="0.25">
      <c r="A9792">
        <f t="shared" si="1373"/>
        <v>0.97890000125333887</v>
      </c>
      <c r="B9792" s="2">
        <f t="shared" si="1377"/>
        <v>97.890000000013174</v>
      </c>
      <c r="C9792" s="428">
        <f t="shared" si="1374"/>
        <v>97.89</v>
      </c>
      <c r="D9792" s="425">
        <f t="shared" si="1369"/>
        <v>0.9789000012532072</v>
      </c>
      <c r="E9792" s="433">
        <f t="shared" si="1375"/>
        <v>97.89</v>
      </c>
      <c r="F9792" s="430">
        <f t="shared" si="1370"/>
        <v>0.97996407360235849</v>
      </c>
      <c r="G9792" s="439">
        <f t="shared" si="1376"/>
        <v>97.89</v>
      </c>
      <c r="H9792" s="435">
        <f t="shared" si="1371"/>
        <v>0.97996407360235849</v>
      </c>
      <c r="I9792" s="577">
        <f t="shared" si="1376"/>
        <v>97.89</v>
      </c>
      <c r="J9792" s="573">
        <f t="shared" si="1372"/>
        <v>1.3145943838329583</v>
      </c>
    </row>
    <row r="9793" spans="1:10" x14ac:dyDescent="0.25">
      <c r="A9793">
        <f t="shared" si="1373"/>
        <v>0.97900000125156827</v>
      </c>
      <c r="B9793" s="2">
        <f t="shared" si="1377"/>
        <v>97.900000000013179</v>
      </c>
      <c r="C9793" s="428">
        <f t="shared" si="1374"/>
        <v>97.9</v>
      </c>
      <c r="D9793" s="425">
        <f t="shared" si="1369"/>
        <v>0.9790000012514366</v>
      </c>
      <c r="E9793" s="433">
        <f t="shared" si="1375"/>
        <v>97.9</v>
      </c>
      <c r="F9793" s="430">
        <f t="shared" si="1370"/>
        <v>0.98006364410407565</v>
      </c>
      <c r="G9793" s="439">
        <f t="shared" si="1376"/>
        <v>97.9</v>
      </c>
      <c r="H9793" s="435">
        <f t="shared" si="1371"/>
        <v>0.98006364410407565</v>
      </c>
      <c r="I9793" s="577">
        <f t="shared" si="1376"/>
        <v>97.9</v>
      </c>
      <c r="J9793" s="573">
        <f t="shared" si="1372"/>
        <v>1.3146831151393086</v>
      </c>
    </row>
    <row r="9794" spans="1:10" x14ac:dyDescent="0.25">
      <c r="A9794">
        <f t="shared" si="1373"/>
        <v>0.97910000124980057</v>
      </c>
      <c r="B9794" s="2">
        <f t="shared" si="1377"/>
        <v>97.910000000013184</v>
      </c>
      <c r="C9794" s="428">
        <f t="shared" si="1374"/>
        <v>97.91</v>
      </c>
      <c r="D9794" s="425">
        <f t="shared" si="1369"/>
        <v>0.97910000124966867</v>
      </c>
      <c r="E9794" s="433">
        <f t="shared" si="1375"/>
        <v>97.91</v>
      </c>
      <c r="F9794" s="430">
        <f t="shared" si="1370"/>
        <v>0.9801632147955327</v>
      </c>
      <c r="G9794" s="439">
        <f t="shared" si="1376"/>
        <v>97.91</v>
      </c>
      <c r="H9794" s="435">
        <f t="shared" si="1371"/>
        <v>0.9801632147955327</v>
      </c>
      <c r="I9794" s="577">
        <f t="shared" si="1376"/>
        <v>97.91</v>
      </c>
      <c r="J9794" s="573">
        <f t="shared" si="1372"/>
        <v>1.3147718472021752</v>
      </c>
    </row>
    <row r="9795" spans="1:10" x14ac:dyDescent="0.25">
      <c r="A9795">
        <f t="shared" si="1373"/>
        <v>0.97920000124803508</v>
      </c>
      <c r="B9795" s="2">
        <f t="shared" si="1377"/>
        <v>97.920000000013189</v>
      </c>
      <c r="C9795" s="428">
        <f t="shared" si="1374"/>
        <v>97.92</v>
      </c>
      <c r="D9795" s="425">
        <f t="shared" ref="D9795:D9858" si="1378">(((1+C9795/100)^D$2)*C9795/100)/(((1+C9795/100)^D$2)-1)</f>
        <v>0.9792000012479033</v>
      </c>
      <c r="E9795" s="433">
        <f t="shared" si="1375"/>
        <v>97.92</v>
      </c>
      <c r="F9795" s="430">
        <f t="shared" ref="F9795:F9858" si="1379">(((1+E9795/100)^F$2)*E9795/100)/(((1+E9795/100)^F$2)-1)</f>
        <v>0.98026278567663927</v>
      </c>
      <c r="G9795" s="439">
        <f t="shared" si="1376"/>
        <v>97.92</v>
      </c>
      <c r="H9795" s="435">
        <f t="shared" ref="H9795:H9858" si="1380">(((1+G9795/100)^H$2)*G9795/100)/(((1+G9795/100)^H$2)-1)</f>
        <v>0.98026278567663927</v>
      </c>
      <c r="I9795" s="577">
        <f t="shared" si="1376"/>
        <v>97.92</v>
      </c>
      <c r="J9795" s="573">
        <f t="shared" ref="J9795:J9858" si="1381">(((1+I9795/100)^J$2)*I9795/100)/(((1+I9795/100)^J$2)-1)</f>
        <v>1.3148605800214821</v>
      </c>
    </row>
    <row r="9796" spans="1:10" x14ac:dyDescent="0.25">
      <c r="A9796">
        <f t="shared" si="1373"/>
        <v>0.97930000124627237</v>
      </c>
      <c r="B9796" s="2">
        <f t="shared" si="1377"/>
        <v>97.930000000013194</v>
      </c>
      <c r="C9796" s="428">
        <f t="shared" si="1374"/>
        <v>97.93</v>
      </c>
      <c r="D9796" s="425">
        <f t="shared" si="1378"/>
        <v>0.97930000124614058</v>
      </c>
      <c r="E9796" s="433">
        <f t="shared" si="1375"/>
        <v>97.93</v>
      </c>
      <c r="F9796" s="430">
        <f t="shared" si="1379"/>
        <v>0.98036235674730521</v>
      </c>
      <c r="G9796" s="439">
        <f t="shared" si="1376"/>
        <v>97.93</v>
      </c>
      <c r="H9796" s="435">
        <f t="shared" si="1380"/>
        <v>0.98036235674730521</v>
      </c>
      <c r="I9796" s="577">
        <f t="shared" si="1376"/>
        <v>97.93</v>
      </c>
      <c r="J9796" s="573">
        <f t="shared" si="1381"/>
        <v>1.3149493135971539</v>
      </c>
    </row>
    <row r="9797" spans="1:10" x14ac:dyDescent="0.25">
      <c r="A9797">
        <f t="shared" ref="A9797:A9860" si="1382">(((1+B9797/100)^A$2)*B9797/100)/(((1+B9797/100)^A$2)-1)</f>
        <v>0.97940000124451243</v>
      </c>
      <c r="B9797" s="2">
        <f t="shared" si="1377"/>
        <v>97.9400000000132</v>
      </c>
      <c r="C9797" s="428">
        <f t="shared" si="1374"/>
        <v>97.94</v>
      </c>
      <c r="D9797" s="425">
        <f t="shared" si="1378"/>
        <v>0.97940000124438031</v>
      </c>
      <c r="E9797" s="433">
        <f t="shared" si="1375"/>
        <v>97.94</v>
      </c>
      <c r="F9797" s="430">
        <f t="shared" si="1379"/>
        <v>0.98046192800743937</v>
      </c>
      <c r="G9797" s="439">
        <f t="shared" si="1376"/>
        <v>97.94</v>
      </c>
      <c r="H9797" s="435">
        <f t="shared" si="1380"/>
        <v>0.98046192800743937</v>
      </c>
      <c r="I9797" s="577">
        <f t="shared" si="1376"/>
        <v>97.94</v>
      </c>
      <c r="J9797" s="573">
        <f t="shared" si="1381"/>
        <v>1.3150380479291133</v>
      </c>
    </row>
    <row r="9798" spans="1:10" x14ac:dyDescent="0.25">
      <c r="A9798">
        <f t="shared" si="1382"/>
        <v>0.9795000012427546</v>
      </c>
      <c r="B9798" s="2">
        <f t="shared" si="1377"/>
        <v>97.950000000013205</v>
      </c>
      <c r="C9798" s="428">
        <f t="shared" ref="C9798:C9861" si="1383">ROUND(C9797+0.01,2)</f>
        <v>97.95</v>
      </c>
      <c r="D9798" s="425">
        <f t="shared" si="1378"/>
        <v>0.97950000124262271</v>
      </c>
      <c r="E9798" s="433">
        <f t="shared" ref="E9798:E9861" si="1384">ROUND(E9797+0.01,2)</f>
        <v>97.95</v>
      </c>
      <c r="F9798" s="430">
        <f t="shared" si="1379"/>
        <v>0.98056149945695203</v>
      </c>
      <c r="G9798" s="439">
        <f t="shared" ref="G9798:I9861" si="1385">ROUND(G9797+0.01,2)</f>
        <v>97.95</v>
      </c>
      <c r="H9798" s="435">
        <f t="shared" si="1380"/>
        <v>0.98056149945695203</v>
      </c>
      <c r="I9798" s="577">
        <f t="shared" si="1385"/>
        <v>97.95</v>
      </c>
      <c r="J9798" s="573">
        <f t="shared" si="1381"/>
        <v>1.3151267830172848</v>
      </c>
    </row>
    <row r="9799" spans="1:10" x14ac:dyDescent="0.25">
      <c r="A9799">
        <f t="shared" si="1382"/>
        <v>0.97960000124099966</v>
      </c>
      <c r="B9799" s="2">
        <f t="shared" si="1377"/>
        <v>97.96000000001321</v>
      </c>
      <c r="C9799" s="428">
        <f t="shared" si="1383"/>
        <v>97.96</v>
      </c>
      <c r="D9799" s="425">
        <f t="shared" si="1378"/>
        <v>0.97960000124086744</v>
      </c>
      <c r="E9799" s="433">
        <f t="shared" si="1384"/>
        <v>97.96</v>
      </c>
      <c r="F9799" s="430">
        <f t="shared" si="1379"/>
        <v>0.98066107109575262</v>
      </c>
      <c r="G9799" s="439">
        <f t="shared" si="1385"/>
        <v>97.96</v>
      </c>
      <c r="H9799" s="435">
        <f t="shared" si="1380"/>
        <v>0.98066107109575262</v>
      </c>
      <c r="I9799" s="577">
        <f t="shared" si="1385"/>
        <v>97.96</v>
      </c>
      <c r="J9799" s="573">
        <f t="shared" si="1381"/>
        <v>1.3152155188615919</v>
      </c>
    </row>
    <row r="9800" spans="1:10" x14ac:dyDescent="0.25">
      <c r="A9800">
        <f t="shared" si="1382"/>
        <v>0.97970000123924705</v>
      </c>
      <c r="B9800" s="2">
        <f t="shared" si="1377"/>
        <v>97.970000000013215</v>
      </c>
      <c r="C9800" s="428">
        <f t="shared" si="1383"/>
        <v>97.97</v>
      </c>
      <c r="D9800" s="425">
        <f t="shared" si="1378"/>
        <v>0.97970000123911494</v>
      </c>
      <c r="E9800" s="433">
        <f t="shared" si="1384"/>
        <v>97.97</v>
      </c>
      <c r="F9800" s="430">
        <f t="shared" si="1379"/>
        <v>0.9807606429237512</v>
      </c>
      <c r="G9800" s="439">
        <f t="shared" si="1385"/>
        <v>97.97</v>
      </c>
      <c r="H9800" s="435">
        <f t="shared" si="1380"/>
        <v>0.9807606429237512</v>
      </c>
      <c r="I9800" s="577">
        <f t="shared" si="1385"/>
        <v>97.97</v>
      </c>
      <c r="J9800" s="573">
        <f t="shared" si="1381"/>
        <v>1.3153042554619592</v>
      </c>
    </row>
    <row r="9801" spans="1:10" x14ac:dyDescent="0.25">
      <c r="A9801">
        <f t="shared" si="1382"/>
        <v>0.97980000123749722</v>
      </c>
      <c r="B9801" s="2">
        <f t="shared" si="1377"/>
        <v>97.98000000001322</v>
      </c>
      <c r="C9801" s="428">
        <f t="shared" si="1383"/>
        <v>97.98</v>
      </c>
      <c r="D9801" s="425">
        <f t="shared" si="1378"/>
        <v>0.9798000012373651</v>
      </c>
      <c r="E9801" s="433">
        <f t="shared" si="1384"/>
        <v>97.98</v>
      </c>
      <c r="F9801" s="430">
        <f t="shared" si="1379"/>
        <v>0.98086021494085718</v>
      </c>
      <c r="G9801" s="439">
        <f t="shared" si="1385"/>
        <v>97.98</v>
      </c>
      <c r="H9801" s="435">
        <f t="shared" si="1380"/>
        <v>0.98086021494085718</v>
      </c>
      <c r="I9801" s="577">
        <f t="shared" si="1385"/>
        <v>97.98</v>
      </c>
      <c r="J9801" s="573">
        <f t="shared" si="1381"/>
        <v>1.3153929928183099</v>
      </c>
    </row>
    <row r="9802" spans="1:10" x14ac:dyDescent="0.25">
      <c r="A9802">
        <f t="shared" si="1382"/>
        <v>0.97990000123574994</v>
      </c>
      <c r="B9802" s="2">
        <f t="shared" si="1377"/>
        <v>97.990000000013225</v>
      </c>
      <c r="C9802" s="428">
        <f t="shared" si="1383"/>
        <v>97.99</v>
      </c>
      <c r="D9802" s="425">
        <f t="shared" si="1378"/>
        <v>0.97990000123561749</v>
      </c>
      <c r="E9802" s="433">
        <f t="shared" si="1384"/>
        <v>97.99</v>
      </c>
      <c r="F9802" s="430">
        <f t="shared" si="1379"/>
        <v>0.98095978714698073</v>
      </c>
      <c r="G9802" s="439">
        <f t="shared" si="1385"/>
        <v>97.99</v>
      </c>
      <c r="H9802" s="435">
        <f t="shared" si="1380"/>
        <v>0.98095978714698073</v>
      </c>
      <c r="I9802" s="577">
        <f t="shared" si="1385"/>
        <v>97.99</v>
      </c>
      <c r="J9802" s="573">
        <f t="shared" si="1381"/>
        <v>1.3154817309305682</v>
      </c>
    </row>
    <row r="9803" spans="1:10" x14ac:dyDescent="0.25">
      <c r="A9803">
        <f t="shared" si="1382"/>
        <v>0.98000000123400499</v>
      </c>
      <c r="B9803" s="2">
        <f t="shared" si="1377"/>
        <v>98.00000000001323</v>
      </c>
      <c r="C9803" s="428">
        <f t="shared" si="1383"/>
        <v>98</v>
      </c>
      <c r="D9803" s="425">
        <f t="shared" si="1378"/>
        <v>0.98000000123387276</v>
      </c>
      <c r="E9803" s="433">
        <f t="shared" si="1384"/>
        <v>98</v>
      </c>
      <c r="F9803" s="430">
        <f t="shared" si="1379"/>
        <v>0.98105935954203138</v>
      </c>
      <c r="G9803" s="439">
        <f t="shared" si="1385"/>
        <v>98</v>
      </c>
      <c r="H9803" s="435">
        <f t="shared" si="1380"/>
        <v>0.98105935954203138</v>
      </c>
      <c r="I9803" s="577">
        <f t="shared" si="1385"/>
        <v>98</v>
      </c>
      <c r="J9803" s="573">
        <f t="shared" si="1381"/>
        <v>1.3155704697986577</v>
      </c>
    </row>
    <row r="9804" spans="1:10" x14ac:dyDescent="0.25">
      <c r="A9804">
        <f t="shared" si="1382"/>
        <v>0.98010000123226271</v>
      </c>
      <c r="B9804" s="2">
        <f t="shared" si="1377"/>
        <v>98.010000000013235</v>
      </c>
      <c r="C9804" s="428">
        <f t="shared" si="1383"/>
        <v>98.01</v>
      </c>
      <c r="D9804" s="425">
        <f t="shared" si="1378"/>
        <v>0.98010000123213037</v>
      </c>
      <c r="E9804" s="433">
        <f t="shared" si="1384"/>
        <v>98.01</v>
      </c>
      <c r="F9804" s="430">
        <f t="shared" si="1379"/>
        <v>0.98115893212591954</v>
      </c>
      <c r="G9804" s="439">
        <f t="shared" si="1385"/>
        <v>98.01</v>
      </c>
      <c r="H9804" s="435">
        <f t="shared" si="1380"/>
        <v>0.98115893212591954</v>
      </c>
      <c r="I9804" s="577">
        <f t="shared" si="1385"/>
        <v>98.01</v>
      </c>
      <c r="J9804" s="573">
        <f t="shared" si="1381"/>
        <v>1.3156592094225026</v>
      </c>
    </row>
    <row r="9805" spans="1:10" x14ac:dyDescent="0.25">
      <c r="A9805">
        <f t="shared" si="1382"/>
        <v>0.98020000123052298</v>
      </c>
      <c r="B9805" s="2">
        <f t="shared" si="1377"/>
        <v>98.020000000013241</v>
      </c>
      <c r="C9805" s="428">
        <f t="shared" si="1383"/>
        <v>98.02</v>
      </c>
      <c r="D9805" s="425">
        <f t="shared" si="1378"/>
        <v>0.98020000123039075</v>
      </c>
      <c r="E9805" s="433">
        <f t="shared" si="1384"/>
        <v>98.02</v>
      </c>
      <c r="F9805" s="430">
        <f t="shared" si="1379"/>
        <v>0.9812585048985546</v>
      </c>
      <c r="G9805" s="439">
        <f t="shared" si="1385"/>
        <v>98.02</v>
      </c>
      <c r="H9805" s="435">
        <f t="shared" si="1380"/>
        <v>0.9812585048985546</v>
      </c>
      <c r="I9805" s="577">
        <f t="shared" si="1385"/>
        <v>98.02</v>
      </c>
      <c r="J9805" s="573">
        <f t="shared" si="1381"/>
        <v>1.3157479498020266</v>
      </c>
    </row>
    <row r="9806" spans="1:10" x14ac:dyDescent="0.25">
      <c r="A9806">
        <f t="shared" si="1382"/>
        <v>0.98030000122878591</v>
      </c>
      <c r="B9806" s="2">
        <f t="shared" si="1377"/>
        <v>98.030000000013246</v>
      </c>
      <c r="C9806" s="428">
        <f t="shared" si="1383"/>
        <v>98.03</v>
      </c>
      <c r="D9806" s="425">
        <f t="shared" si="1378"/>
        <v>0.98030000122865335</v>
      </c>
      <c r="E9806" s="433">
        <f t="shared" si="1384"/>
        <v>98.03</v>
      </c>
      <c r="F9806" s="430">
        <f t="shared" si="1379"/>
        <v>0.98135807785984708</v>
      </c>
      <c r="G9806" s="439">
        <f t="shared" si="1385"/>
        <v>98.03</v>
      </c>
      <c r="H9806" s="435">
        <f t="shared" si="1380"/>
        <v>0.98135807785984708</v>
      </c>
      <c r="I9806" s="577">
        <f t="shared" si="1385"/>
        <v>98.03</v>
      </c>
      <c r="J9806" s="573">
        <f t="shared" si="1381"/>
        <v>1.3158366909371539</v>
      </c>
    </row>
    <row r="9807" spans="1:10" x14ac:dyDescent="0.25">
      <c r="A9807">
        <f t="shared" si="1382"/>
        <v>0.98040000122705107</v>
      </c>
      <c r="B9807" s="2">
        <f t="shared" si="1377"/>
        <v>98.040000000013251</v>
      </c>
      <c r="C9807" s="428">
        <f t="shared" si="1383"/>
        <v>98.04</v>
      </c>
      <c r="D9807" s="425">
        <f t="shared" si="1378"/>
        <v>0.98040000122691884</v>
      </c>
      <c r="E9807" s="433">
        <f t="shared" si="1384"/>
        <v>98.04</v>
      </c>
      <c r="F9807" s="430">
        <f t="shared" si="1379"/>
        <v>0.98145765100970683</v>
      </c>
      <c r="G9807" s="439">
        <f t="shared" si="1385"/>
        <v>98.04</v>
      </c>
      <c r="H9807" s="435">
        <f t="shared" si="1380"/>
        <v>0.98145765100970683</v>
      </c>
      <c r="I9807" s="577">
        <f t="shared" si="1385"/>
        <v>98.04</v>
      </c>
      <c r="J9807" s="573">
        <f t="shared" si="1381"/>
        <v>1.3159254328278085</v>
      </c>
    </row>
    <row r="9808" spans="1:10" x14ac:dyDescent="0.25">
      <c r="A9808">
        <f t="shared" si="1382"/>
        <v>0.98050000122531922</v>
      </c>
      <c r="B9808" s="2">
        <f t="shared" si="1377"/>
        <v>98.050000000013256</v>
      </c>
      <c r="C9808" s="428">
        <f t="shared" si="1383"/>
        <v>98.05</v>
      </c>
      <c r="D9808" s="425">
        <f t="shared" si="1378"/>
        <v>0.98050000122518632</v>
      </c>
      <c r="E9808" s="433">
        <f t="shared" si="1384"/>
        <v>98.05</v>
      </c>
      <c r="F9808" s="430">
        <f t="shared" si="1379"/>
        <v>0.98155722434804382</v>
      </c>
      <c r="G9808" s="439">
        <f t="shared" si="1385"/>
        <v>98.05</v>
      </c>
      <c r="H9808" s="435">
        <f t="shared" si="1380"/>
        <v>0.98155722434804382</v>
      </c>
      <c r="I9808" s="577">
        <f t="shared" si="1385"/>
        <v>98.05</v>
      </c>
      <c r="J9808" s="573">
        <f t="shared" si="1381"/>
        <v>1.3160141754739136</v>
      </c>
    </row>
    <row r="9809" spans="1:10" x14ac:dyDescent="0.25">
      <c r="A9809">
        <f t="shared" si="1382"/>
        <v>0.98060000122358937</v>
      </c>
      <c r="B9809" s="2">
        <f t="shared" si="1377"/>
        <v>98.060000000013261</v>
      </c>
      <c r="C9809" s="428">
        <f t="shared" si="1383"/>
        <v>98.06</v>
      </c>
      <c r="D9809" s="425">
        <f t="shared" si="1378"/>
        <v>0.98060000122345681</v>
      </c>
      <c r="E9809" s="433">
        <f t="shared" si="1384"/>
        <v>98.06</v>
      </c>
      <c r="F9809" s="430">
        <f t="shared" si="1379"/>
        <v>0.98165679787476856</v>
      </c>
      <c r="G9809" s="439">
        <f t="shared" si="1385"/>
        <v>98.06</v>
      </c>
      <c r="H9809" s="435">
        <f t="shared" si="1380"/>
        <v>0.98165679787476856</v>
      </c>
      <c r="I9809" s="577">
        <f t="shared" si="1385"/>
        <v>98.06</v>
      </c>
      <c r="J9809" s="573">
        <f t="shared" si="1381"/>
        <v>1.3161029188753943</v>
      </c>
    </row>
    <row r="9810" spans="1:10" x14ac:dyDescent="0.25">
      <c r="A9810">
        <f t="shared" si="1382"/>
        <v>0.98070000122186229</v>
      </c>
      <c r="B9810" s="2">
        <f t="shared" si="1377"/>
        <v>98.070000000013266</v>
      </c>
      <c r="C9810" s="428">
        <f t="shared" si="1383"/>
        <v>98.07</v>
      </c>
      <c r="D9810" s="425">
        <f t="shared" si="1378"/>
        <v>0.98070000122172962</v>
      </c>
      <c r="E9810" s="433">
        <f t="shared" si="1384"/>
        <v>98.07</v>
      </c>
      <c r="F9810" s="430">
        <f t="shared" si="1379"/>
        <v>0.98175637158979101</v>
      </c>
      <c r="G9810" s="439">
        <f t="shared" si="1385"/>
        <v>98.07</v>
      </c>
      <c r="H9810" s="435">
        <f t="shared" si="1380"/>
        <v>0.98175637158979101</v>
      </c>
      <c r="I9810" s="577">
        <f t="shared" si="1385"/>
        <v>98.07</v>
      </c>
      <c r="J9810" s="573">
        <f t="shared" si="1381"/>
        <v>1.3161916630321737</v>
      </c>
    </row>
    <row r="9811" spans="1:10" x14ac:dyDescent="0.25">
      <c r="A9811">
        <f t="shared" si="1382"/>
        <v>0.98080000122013766</v>
      </c>
      <c r="B9811" s="2">
        <f t="shared" si="1377"/>
        <v>98.080000000013271</v>
      </c>
      <c r="C9811" s="428">
        <f t="shared" si="1383"/>
        <v>98.08</v>
      </c>
      <c r="D9811" s="425">
        <f t="shared" si="1378"/>
        <v>0.9808000012200051</v>
      </c>
      <c r="E9811" s="433">
        <f t="shared" si="1384"/>
        <v>98.08</v>
      </c>
      <c r="F9811" s="430">
        <f t="shared" si="1379"/>
        <v>0.98185594549302158</v>
      </c>
      <c r="G9811" s="439">
        <f t="shared" si="1385"/>
        <v>98.08</v>
      </c>
      <c r="H9811" s="435">
        <f t="shared" si="1380"/>
        <v>0.98185594549302158</v>
      </c>
      <c r="I9811" s="577">
        <f t="shared" si="1385"/>
        <v>98.08</v>
      </c>
      <c r="J9811" s="573">
        <f t="shared" si="1381"/>
        <v>1.3162804079441759</v>
      </c>
    </row>
    <row r="9812" spans="1:10" x14ac:dyDescent="0.25">
      <c r="A9812">
        <f t="shared" si="1382"/>
        <v>0.9809000012184157</v>
      </c>
      <c r="B9812" s="2">
        <f t="shared" si="1377"/>
        <v>98.090000000013276</v>
      </c>
      <c r="C9812" s="428">
        <f t="shared" si="1383"/>
        <v>98.09</v>
      </c>
      <c r="D9812" s="425">
        <f t="shared" si="1378"/>
        <v>0.98090000121828302</v>
      </c>
      <c r="E9812" s="433">
        <f t="shared" si="1384"/>
        <v>98.09</v>
      </c>
      <c r="F9812" s="430">
        <f t="shared" si="1379"/>
        <v>0.98195551958437044</v>
      </c>
      <c r="G9812" s="439">
        <f t="shared" si="1385"/>
        <v>98.09</v>
      </c>
      <c r="H9812" s="435">
        <f t="shared" si="1380"/>
        <v>0.98195551958437044</v>
      </c>
      <c r="I9812" s="577">
        <f t="shared" si="1385"/>
        <v>98.09</v>
      </c>
      <c r="J9812" s="573">
        <f t="shared" si="1381"/>
        <v>1.3163691536113253</v>
      </c>
    </row>
    <row r="9813" spans="1:10" x14ac:dyDescent="0.25">
      <c r="A9813">
        <f t="shared" si="1382"/>
        <v>0.98100000121669617</v>
      </c>
      <c r="B9813" s="2">
        <f t="shared" si="1377"/>
        <v>98.100000000013281</v>
      </c>
      <c r="C9813" s="428">
        <f t="shared" si="1383"/>
        <v>98.1</v>
      </c>
      <c r="D9813" s="425">
        <f t="shared" si="1378"/>
        <v>0.98100000121656339</v>
      </c>
      <c r="E9813" s="433">
        <f t="shared" si="1384"/>
        <v>98.1</v>
      </c>
      <c r="F9813" s="430">
        <f t="shared" si="1379"/>
        <v>0.98205509386374767</v>
      </c>
      <c r="G9813" s="439">
        <f t="shared" si="1385"/>
        <v>98.1</v>
      </c>
      <c r="H9813" s="435">
        <f t="shared" si="1380"/>
        <v>0.98205509386374767</v>
      </c>
      <c r="I9813" s="577">
        <f t="shared" si="1385"/>
        <v>98.1</v>
      </c>
      <c r="J9813" s="573">
        <f t="shared" si="1381"/>
        <v>1.3164579000335457</v>
      </c>
    </row>
    <row r="9814" spans="1:10" x14ac:dyDescent="0.25">
      <c r="A9814">
        <f t="shared" si="1382"/>
        <v>0.9811000012149792</v>
      </c>
      <c r="B9814" s="2">
        <f t="shared" si="1377"/>
        <v>98.110000000013287</v>
      </c>
      <c r="C9814" s="428">
        <f t="shared" si="1383"/>
        <v>98.11</v>
      </c>
      <c r="D9814" s="425">
        <f t="shared" si="1378"/>
        <v>0.98110000121484631</v>
      </c>
      <c r="E9814" s="433">
        <f t="shared" si="1384"/>
        <v>98.11</v>
      </c>
      <c r="F9814" s="430">
        <f t="shared" si="1379"/>
        <v>0.98215466833106435</v>
      </c>
      <c r="G9814" s="439">
        <f t="shared" si="1385"/>
        <v>98.11</v>
      </c>
      <c r="H9814" s="435">
        <f t="shared" si="1380"/>
        <v>0.98215466833106435</v>
      </c>
      <c r="I9814" s="577">
        <f t="shared" si="1385"/>
        <v>98.11</v>
      </c>
      <c r="J9814" s="573">
        <f t="shared" si="1381"/>
        <v>1.316546647210761</v>
      </c>
    </row>
    <row r="9815" spans="1:10" x14ac:dyDescent="0.25">
      <c r="A9815">
        <f t="shared" si="1382"/>
        <v>0.98120000121326478</v>
      </c>
      <c r="B9815" s="2">
        <f t="shared" si="1377"/>
        <v>98.120000000013292</v>
      </c>
      <c r="C9815" s="428">
        <f t="shared" si="1383"/>
        <v>98.12</v>
      </c>
      <c r="D9815" s="425">
        <f t="shared" si="1378"/>
        <v>0.98120000121313167</v>
      </c>
      <c r="E9815" s="433">
        <f t="shared" si="1384"/>
        <v>98.12</v>
      </c>
      <c r="F9815" s="430">
        <f t="shared" si="1379"/>
        <v>0.98225424298623032</v>
      </c>
      <c r="G9815" s="439">
        <f t="shared" si="1385"/>
        <v>98.12</v>
      </c>
      <c r="H9815" s="435">
        <f t="shared" si="1380"/>
        <v>0.98225424298623032</v>
      </c>
      <c r="I9815" s="577">
        <f t="shared" si="1385"/>
        <v>98.12</v>
      </c>
      <c r="J9815" s="573">
        <f t="shared" si="1381"/>
        <v>1.3166353951428955</v>
      </c>
    </row>
    <row r="9816" spans="1:10" x14ac:dyDescent="0.25">
      <c r="A9816">
        <f t="shared" si="1382"/>
        <v>0.98130000121155259</v>
      </c>
      <c r="B9816" s="2">
        <f t="shared" si="1377"/>
        <v>98.130000000013297</v>
      </c>
      <c r="C9816" s="428">
        <f t="shared" si="1383"/>
        <v>98.13</v>
      </c>
      <c r="D9816" s="425">
        <f t="shared" si="1378"/>
        <v>0.98130000121141969</v>
      </c>
      <c r="E9816" s="433">
        <f t="shared" si="1384"/>
        <v>98.13</v>
      </c>
      <c r="F9816" s="430">
        <f t="shared" si="1379"/>
        <v>0.98235381782915621</v>
      </c>
      <c r="G9816" s="439">
        <f t="shared" si="1385"/>
        <v>98.13</v>
      </c>
      <c r="H9816" s="435">
        <f t="shared" si="1380"/>
        <v>0.98235381782915621</v>
      </c>
      <c r="I9816" s="577">
        <f t="shared" si="1385"/>
        <v>98.13</v>
      </c>
      <c r="J9816" s="573">
        <f t="shared" si="1381"/>
        <v>1.3167241438298727</v>
      </c>
    </row>
    <row r="9817" spans="1:10" x14ac:dyDescent="0.25">
      <c r="A9817">
        <f t="shared" si="1382"/>
        <v>0.98140000120984316</v>
      </c>
      <c r="B9817" s="2">
        <f t="shared" si="1377"/>
        <v>98.140000000013302</v>
      </c>
      <c r="C9817" s="428">
        <f t="shared" si="1383"/>
        <v>98.14</v>
      </c>
      <c r="D9817" s="425">
        <f t="shared" si="1378"/>
        <v>0.98140000120971005</v>
      </c>
      <c r="E9817" s="433">
        <f t="shared" si="1384"/>
        <v>98.14</v>
      </c>
      <c r="F9817" s="430">
        <f t="shared" si="1379"/>
        <v>0.98245339285975286</v>
      </c>
      <c r="G9817" s="439">
        <f t="shared" si="1385"/>
        <v>98.14</v>
      </c>
      <c r="H9817" s="435">
        <f t="shared" si="1380"/>
        <v>0.98245339285975286</v>
      </c>
      <c r="I9817" s="577">
        <f t="shared" si="1385"/>
        <v>98.14</v>
      </c>
      <c r="J9817" s="573">
        <f t="shared" si="1381"/>
        <v>1.3168128932716174</v>
      </c>
    </row>
    <row r="9818" spans="1:10" x14ac:dyDescent="0.25">
      <c r="A9818">
        <f t="shared" si="1382"/>
        <v>0.98150000120813619</v>
      </c>
      <c r="B9818" s="2">
        <f t="shared" si="1377"/>
        <v>98.150000000013307</v>
      </c>
      <c r="C9818" s="428">
        <f t="shared" si="1383"/>
        <v>98.15</v>
      </c>
      <c r="D9818" s="425">
        <f t="shared" si="1378"/>
        <v>0.98150000120800296</v>
      </c>
      <c r="E9818" s="433">
        <f t="shared" si="1384"/>
        <v>98.15</v>
      </c>
      <c r="F9818" s="430">
        <f t="shared" si="1379"/>
        <v>0.98255296807793024</v>
      </c>
      <c r="G9818" s="439">
        <f t="shared" si="1385"/>
        <v>98.15</v>
      </c>
      <c r="H9818" s="435">
        <f t="shared" si="1380"/>
        <v>0.98255296807793024</v>
      </c>
      <c r="I9818" s="577">
        <f t="shared" si="1385"/>
        <v>98.15</v>
      </c>
      <c r="J9818" s="573">
        <f t="shared" si="1381"/>
        <v>1.3169016434680529</v>
      </c>
    </row>
    <row r="9819" spans="1:10" x14ac:dyDescent="0.25">
      <c r="A9819">
        <f t="shared" si="1382"/>
        <v>0.98160000120643154</v>
      </c>
      <c r="B9819" s="2">
        <f t="shared" si="1377"/>
        <v>98.160000000013312</v>
      </c>
      <c r="C9819" s="428">
        <f t="shared" si="1383"/>
        <v>98.16</v>
      </c>
      <c r="D9819" s="425">
        <f t="shared" si="1378"/>
        <v>0.9816000012062982</v>
      </c>
      <c r="E9819" s="433">
        <f t="shared" si="1384"/>
        <v>98.16</v>
      </c>
      <c r="F9819" s="430">
        <f t="shared" si="1379"/>
        <v>0.98265254348359943</v>
      </c>
      <c r="G9819" s="439">
        <f t="shared" si="1385"/>
        <v>98.16</v>
      </c>
      <c r="H9819" s="435">
        <f t="shared" si="1380"/>
        <v>0.98265254348359943</v>
      </c>
      <c r="I9819" s="577">
        <f t="shared" si="1385"/>
        <v>98.16</v>
      </c>
      <c r="J9819" s="573">
        <f t="shared" si="1381"/>
        <v>1.3169903944191039</v>
      </c>
    </row>
    <row r="9820" spans="1:10" x14ac:dyDescent="0.25">
      <c r="A9820">
        <f t="shared" si="1382"/>
        <v>0.98170000120472944</v>
      </c>
      <c r="B9820" s="2">
        <f t="shared" si="1377"/>
        <v>98.170000000013317</v>
      </c>
      <c r="C9820" s="428">
        <f t="shared" si="1383"/>
        <v>98.17</v>
      </c>
      <c r="D9820" s="425">
        <f t="shared" si="1378"/>
        <v>0.98170000120459622</v>
      </c>
      <c r="E9820" s="433">
        <f t="shared" si="1384"/>
        <v>98.17</v>
      </c>
      <c r="F9820" s="430">
        <f t="shared" si="1379"/>
        <v>0.98275211907667082</v>
      </c>
      <c r="G9820" s="439">
        <f t="shared" si="1385"/>
        <v>98.17</v>
      </c>
      <c r="H9820" s="435">
        <f t="shared" si="1380"/>
        <v>0.98275211907667082</v>
      </c>
      <c r="I9820" s="577">
        <f t="shared" si="1385"/>
        <v>98.17</v>
      </c>
      <c r="J9820" s="573">
        <f t="shared" si="1381"/>
        <v>1.317079146124694</v>
      </c>
    </row>
    <row r="9821" spans="1:10" x14ac:dyDescent="0.25">
      <c r="A9821">
        <f t="shared" si="1382"/>
        <v>0.98180000120302979</v>
      </c>
      <c r="B9821" s="2">
        <f t="shared" si="1377"/>
        <v>98.180000000013322</v>
      </c>
      <c r="C9821" s="428">
        <f t="shared" si="1383"/>
        <v>98.18</v>
      </c>
      <c r="D9821" s="425">
        <f t="shared" si="1378"/>
        <v>0.98180000120289679</v>
      </c>
      <c r="E9821" s="433">
        <f t="shared" si="1384"/>
        <v>98.18</v>
      </c>
      <c r="F9821" s="430">
        <f t="shared" si="1379"/>
        <v>0.98285169485705537</v>
      </c>
      <c r="G9821" s="439">
        <f t="shared" si="1385"/>
        <v>98.18</v>
      </c>
      <c r="H9821" s="435">
        <f t="shared" si="1380"/>
        <v>0.98285169485705537</v>
      </c>
      <c r="I9821" s="577">
        <f t="shared" si="1385"/>
        <v>98.18</v>
      </c>
      <c r="J9821" s="573">
        <f t="shared" si="1381"/>
        <v>1.3171678985847473</v>
      </c>
    </row>
    <row r="9822" spans="1:10" x14ac:dyDescent="0.25">
      <c r="A9822">
        <f t="shared" si="1382"/>
        <v>0.9819000012013327</v>
      </c>
      <c r="B9822" s="2">
        <f t="shared" si="1377"/>
        <v>98.190000000013328</v>
      </c>
      <c r="C9822" s="428">
        <f t="shared" si="1383"/>
        <v>98.19</v>
      </c>
      <c r="D9822" s="425">
        <f t="shared" si="1378"/>
        <v>0.98190000120119947</v>
      </c>
      <c r="E9822" s="433">
        <f t="shared" si="1384"/>
        <v>98.19</v>
      </c>
      <c r="F9822" s="430">
        <f t="shared" si="1379"/>
        <v>0.9829512708246636</v>
      </c>
      <c r="G9822" s="439">
        <f t="shared" si="1385"/>
        <v>98.19</v>
      </c>
      <c r="H9822" s="435">
        <f t="shared" si="1380"/>
        <v>0.9829512708246636</v>
      </c>
      <c r="I9822" s="577">
        <f t="shared" si="1385"/>
        <v>98.19</v>
      </c>
      <c r="J9822" s="573">
        <f t="shared" si="1381"/>
        <v>1.3172566517991886</v>
      </c>
    </row>
    <row r="9823" spans="1:10" x14ac:dyDescent="0.25">
      <c r="A9823">
        <f t="shared" si="1382"/>
        <v>0.98200000119963815</v>
      </c>
      <c r="B9823" s="2">
        <f t="shared" si="1377"/>
        <v>98.200000000013333</v>
      </c>
      <c r="C9823" s="428">
        <f t="shared" si="1383"/>
        <v>98.2</v>
      </c>
      <c r="D9823" s="425">
        <f t="shared" si="1378"/>
        <v>0.98200000119950481</v>
      </c>
      <c r="E9823" s="433">
        <f t="shared" si="1384"/>
        <v>98.2</v>
      </c>
      <c r="F9823" s="430">
        <f t="shared" si="1379"/>
        <v>0.98305084697940659</v>
      </c>
      <c r="G9823" s="439">
        <f t="shared" si="1385"/>
        <v>98.2</v>
      </c>
      <c r="H9823" s="435">
        <f t="shared" si="1380"/>
        <v>0.98305084697940659</v>
      </c>
      <c r="I9823" s="577">
        <f t="shared" si="1385"/>
        <v>98.2</v>
      </c>
      <c r="J9823" s="573">
        <f t="shared" si="1381"/>
        <v>1.317345405767941</v>
      </c>
    </row>
    <row r="9824" spans="1:10" x14ac:dyDescent="0.25">
      <c r="A9824">
        <f t="shared" si="1382"/>
        <v>0.98210000119794594</v>
      </c>
      <c r="B9824" s="2">
        <f t="shared" ref="B9824:B9887" si="1386">B9823+0.01</f>
        <v>98.210000000013338</v>
      </c>
      <c r="C9824" s="428">
        <f t="shared" si="1383"/>
        <v>98.21</v>
      </c>
      <c r="D9824" s="425">
        <f t="shared" si="1378"/>
        <v>0.98210000119781249</v>
      </c>
      <c r="E9824" s="433">
        <f t="shared" si="1384"/>
        <v>98.21</v>
      </c>
      <c r="F9824" s="430">
        <f t="shared" si="1379"/>
        <v>0.98315042332119484</v>
      </c>
      <c r="G9824" s="439">
        <f t="shared" si="1385"/>
        <v>98.21</v>
      </c>
      <c r="H9824" s="435">
        <f t="shared" si="1380"/>
        <v>0.98315042332119484</v>
      </c>
      <c r="I9824" s="577">
        <f t="shared" si="1385"/>
        <v>98.21</v>
      </c>
      <c r="J9824" s="573">
        <f t="shared" si="1381"/>
        <v>1.317434160490929</v>
      </c>
    </row>
    <row r="9825" spans="1:10" x14ac:dyDescent="0.25">
      <c r="A9825">
        <f t="shared" si="1382"/>
        <v>0.98220000119625628</v>
      </c>
      <c r="B9825" s="2">
        <f t="shared" si="1386"/>
        <v>98.220000000013343</v>
      </c>
      <c r="C9825" s="428">
        <f t="shared" si="1383"/>
        <v>98.22</v>
      </c>
      <c r="D9825" s="425">
        <f t="shared" si="1378"/>
        <v>0.98220000119612272</v>
      </c>
      <c r="E9825" s="433">
        <f t="shared" si="1384"/>
        <v>98.22</v>
      </c>
      <c r="F9825" s="430">
        <f t="shared" si="1379"/>
        <v>0.98324999984993955</v>
      </c>
      <c r="G9825" s="439">
        <f t="shared" si="1385"/>
        <v>98.22</v>
      </c>
      <c r="H9825" s="435">
        <f t="shared" si="1380"/>
        <v>0.98324999984993955</v>
      </c>
      <c r="I9825" s="577">
        <f t="shared" si="1385"/>
        <v>98.22</v>
      </c>
      <c r="J9825" s="573">
        <f t="shared" si="1381"/>
        <v>1.3175229159680772</v>
      </c>
    </row>
    <row r="9826" spans="1:10" x14ac:dyDescent="0.25">
      <c r="A9826">
        <f t="shared" si="1382"/>
        <v>0.98230000119456917</v>
      </c>
      <c r="B9826" s="2">
        <f t="shared" si="1386"/>
        <v>98.230000000013348</v>
      </c>
      <c r="C9826" s="428">
        <f t="shared" si="1383"/>
        <v>98.23</v>
      </c>
      <c r="D9826" s="425">
        <f t="shared" si="1378"/>
        <v>0.9823000011944355</v>
      </c>
      <c r="E9826" s="433">
        <f t="shared" si="1384"/>
        <v>98.23</v>
      </c>
      <c r="F9826" s="430">
        <f t="shared" si="1379"/>
        <v>0.98334957656555122</v>
      </c>
      <c r="G9826" s="439">
        <f t="shared" si="1385"/>
        <v>98.23</v>
      </c>
      <c r="H9826" s="435">
        <f t="shared" si="1380"/>
        <v>0.98334957656555122</v>
      </c>
      <c r="I9826" s="577">
        <f t="shared" si="1385"/>
        <v>98.23</v>
      </c>
      <c r="J9826" s="573">
        <f t="shared" si="1381"/>
        <v>1.3176116721993092</v>
      </c>
    </row>
    <row r="9827" spans="1:10" x14ac:dyDescent="0.25">
      <c r="A9827">
        <f t="shared" si="1382"/>
        <v>0.98240000119288418</v>
      </c>
      <c r="B9827" s="2">
        <f t="shared" si="1386"/>
        <v>98.240000000013353</v>
      </c>
      <c r="C9827" s="428">
        <f t="shared" si="1383"/>
        <v>98.24</v>
      </c>
      <c r="D9827" s="425">
        <f t="shared" si="1378"/>
        <v>0.98240000119275073</v>
      </c>
      <c r="E9827" s="433">
        <f t="shared" si="1384"/>
        <v>98.24</v>
      </c>
      <c r="F9827" s="430">
        <f t="shared" si="1379"/>
        <v>0.98344915346794126</v>
      </c>
      <c r="G9827" s="439">
        <f t="shared" si="1385"/>
        <v>98.24</v>
      </c>
      <c r="H9827" s="435">
        <f t="shared" si="1380"/>
        <v>0.98344915346794126</v>
      </c>
      <c r="I9827" s="577">
        <f t="shared" si="1385"/>
        <v>98.24</v>
      </c>
      <c r="J9827" s="573">
        <f t="shared" si="1381"/>
        <v>1.3177004291845493</v>
      </c>
    </row>
    <row r="9828" spans="1:10" x14ac:dyDescent="0.25">
      <c r="A9828">
        <f t="shared" si="1382"/>
        <v>0.98250000119120184</v>
      </c>
      <c r="B9828" s="2">
        <f t="shared" si="1386"/>
        <v>98.250000000013358</v>
      </c>
      <c r="C9828" s="428">
        <f t="shared" si="1383"/>
        <v>98.25</v>
      </c>
      <c r="D9828" s="425">
        <f t="shared" si="1378"/>
        <v>0.98250000119106828</v>
      </c>
      <c r="E9828" s="433">
        <f t="shared" si="1384"/>
        <v>98.25</v>
      </c>
      <c r="F9828" s="430">
        <f t="shared" si="1379"/>
        <v>0.98354873055702063</v>
      </c>
      <c r="G9828" s="439">
        <f t="shared" si="1385"/>
        <v>98.25</v>
      </c>
      <c r="H9828" s="435">
        <f t="shared" si="1380"/>
        <v>0.98354873055702063</v>
      </c>
      <c r="I9828" s="577">
        <f t="shared" si="1385"/>
        <v>98.25</v>
      </c>
      <c r="J9828" s="573">
        <f t="shared" si="1381"/>
        <v>1.3177891869237217</v>
      </c>
    </row>
    <row r="9829" spans="1:10" x14ac:dyDescent="0.25">
      <c r="A9829">
        <f t="shared" si="1382"/>
        <v>0.98260000118952207</v>
      </c>
      <c r="B9829" s="2">
        <f t="shared" si="1386"/>
        <v>98.260000000013363</v>
      </c>
      <c r="C9829" s="428">
        <f t="shared" si="1383"/>
        <v>98.26</v>
      </c>
      <c r="D9829" s="425">
        <f t="shared" si="1378"/>
        <v>0.98260000118938839</v>
      </c>
      <c r="E9829" s="433">
        <f t="shared" si="1384"/>
        <v>98.26</v>
      </c>
      <c r="F9829" s="430">
        <f t="shared" si="1379"/>
        <v>0.98364830783270019</v>
      </c>
      <c r="G9829" s="439">
        <f t="shared" si="1385"/>
        <v>98.26</v>
      </c>
      <c r="H9829" s="435">
        <f t="shared" si="1380"/>
        <v>0.98364830783270019</v>
      </c>
      <c r="I9829" s="577">
        <f t="shared" si="1385"/>
        <v>98.26</v>
      </c>
      <c r="J9829" s="573">
        <f t="shared" si="1381"/>
        <v>1.3178779454167506</v>
      </c>
    </row>
    <row r="9830" spans="1:10" x14ac:dyDescent="0.25">
      <c r="A9830">
        <f t="shared" si="1382"/>
        <v>0.98270000118784462</v>
      </c>
      <c r="B9830" s="2">
        <f t="shared" si="1386"/>
        <v>98.270000000013368</v>
      </c>
      <c r="C9830" s="428">
        <f t="shared" si="1383"/>
        <v>98.27</v>
      </c>
      <c r="D9830" s="425">
        <f t="shared" si="1378"/>
        <v>0.98270000118771084</v>
      </c>
      <c r="E9830" s="433">
        <f t="shared" si="1384"/>
        <v>98.27</v>
      </c>
      <c r="F9830" s="430">
        <f t="shared" si="1379"/>
        <v>0.98374788529489099</v>
      </c>
      <c r="G9830" s="439">
        <f t="shared" si="1385"/>
        <v>98.27</v>
      </c>
      <c r="H9830" s="435">
        <f t="shared" si="1380"/>
        <v>0.98374788529489099</v>
      </c>
      <c r="I9830" s="577">
        <f t="shared" si="1385"/>
        <v>98.27</v>
      </c>
      <c r="J9830" s="573">
        <f t="shared" si="1381"/>
        <v>1.3179667046635597</v>
      </c>
    </row>
    <row r="9831" spans="1:10" x14ac:dyDescent="0.25">
      <c r="A9831">
        <f t="shared" si="1382"/>
        <v>0.98280000118616961</v>
      </c>
      <c r="B9831" s="2">
        <f t="shared" si="1386"/>
        <v>98.280000000013374</v>
      </c>
      <c r="C9831" s="428">
        <f t="shared" si="1383"/>
        <v>98.28</v>
      </c>
      <c r="D9831" s="425">
        <f t="shared" si="1378"/>
        <v>0.98280000118603594</v>
      </c>
      <c r="E9831" s="433">
        <f t="shared" si="1384"/>
        <v>98.28</v>
      </c>
      <c r="F9831" s="430">
        <f t="shared" si="1379"/>
        <v>0.98384746294350467</v>
      </c>
      <c r="G9831" s="439">
        <f t="shared" si="1385"/>
        <v>98.28</v>
      </c>
      <c r="H9831" s="435">
        <f t="shared" si="1380"/>
        <v>0.98384746294350467</v>
      </c>
      <c r="I9831" s="577">
        <f t="shared" si="1385"/>
        <v>98.28</v>
      </c>
      <c r="J9831" s="573">
        <f t="shared" si="1381"/>
        <v>1.3180554646640741</v>
      </c>
    </row>
    <row r="9832" spans="1:10" x14ac:dyDescent="0.25">
      <c r="A9832">
        <f t="shared" si="1382"/>
        <v>0.98290000118449716</v>
      </c>
      <c r="B9832" s="2">
        <f t="shared" si="1386"/>
        <v>98.290000000013379</v>
      </c>
      <c r="C9832" s="428">
        <f t="shared" si="1383"/>
        <v>98.29</v>
      </c>
      <c r="D9832" s="425">
        <f t="shared" si="1378"/>
        <v>0.98290000118436349</v>
      </c>
      <c r="E9832" s="433">
        <f t="shared" si="1384"/>
        <v>98.29</v>
      </c>
      <c r="F9832" s="430">
        <f t="shared" si="1379"/>
        <v>0.98394704077845208</v>
      </c>
      <c r="G9832" s="439">
        <f t="shared" si="1385"/>
        <v>98.29</v>
      </c>
      <c r="H9832" s="435">
        <f t="shared" si="1380"/>
        <v>0.98394704077845208</v>
      </c>
      <c r="I9832" s="577">
        <f t="shared" si="1385"/>
        <v>98.29</v>
      </c>
      <c r="J9832" s="573">
        <f t="shared" si="1381"/>
        <v>1.3181442254182172</v>
      </c>
    </row>
    <row r="9833" spans="1:10" x14ac:dyDescent="0.25">
      <c r="A9833">
        <f t="shared" si="1382"/>
        <v>0.98300000118282693</v>
      </c>
      <c r="B9833" s="2">
        <f t="shared" si="1386"/>
        <v>98.300000000013384</v>
      </c>
      <c r="C9833" s="428">
        <f t="shared" si="1383"/>
        <v>98.3</v>
      </c>
      <c r="D9833" s="425">
        <f t="shared" si="1378"/>
        <v>0.98300000118269315</v>
      </c>
      <c r="E9833" s="433">
        <f t="shared" si="1384"/>
        <v>98.3</v>
      </c>
      <c r="F9833" s="430">
        <f t="shared" si="1379"/>
        <v>0.98404661879964417</v>
      </c>
      <c r="G9833" s="439">
        <f t="shared" si="1385"/>
        <v>98.3</v>
      </c>
      <c r="H9833" s="435">
        <f t="shared" si="1380"/>
        <v>0.98404661879964417</v>
      </c>
      <c r="I9833" s="577">
        <f t="shared" si="1385"/>
        <v>98.3</v>
      </c>
      <c r="J9833" s="573">
        <f t="shared" si="1381"/>
        <v>1.3182329869259133</v>
      </c>
    </row>
    <row r="9834" spans="1:10" x14ac:dyDescent="0.25">
      <c r="A9834">
        <f t="shared" si="1382"/>
        <v>0.98310000118115914</v>
      </c>
      <c r="B9834" s="2">
        <f t="shared" si="1386"/>
        <v>98.310000000013389</v>
      </c>
      <c r="C9834" s="428">
        <f t="shared" si="1383"/>
        <v>98.31</v>
      </c>
      <c r="D9834" s="425">
        <f t="shared" si="1378"/>
        <v>0.98310000118102536</v>
      </c>
      <c r="E9834" s="433">
        <f t="shared" si="1384"/>
        <v>98.31</v>
      </c>
      <c r="F9834" s="430">
        <f t="shared" si="1379"/>
        <v>0.98414619700699291</v>
      </c>
      <c r="G9834" s="439">
        <f t="shared" si="1385"/>
        <v>98.31</v>
      </c>
      <c r="H9834" s="435">
        <f t="shared" si="1380"/>
        <v>0.98414619700699291</v>
      </c>
      <c r="I9834" s="577">
        <f t="shared" si="1385"/>
        <v>98.31</v>
      </c>
      <c r="J9834" s="573">
        <f t="shared" si="1381"/>
        <v>1.3183217491870873</v>
      </c>
    </row>
    <row r="9835" spans="1:10" x14ac:dyDescent="0.25">
      <c r="A9835">
        <f t="shared" si="1382"/>
        <v>0.98320000117949413</v>
      </c>
      <c r="B9835" s="2">
        <f t="shared" si="1386"/>
        <v>98.320000000013394</v>
      </c>
      <c r="C9835" s="428">
        <f t="shared" si="1383"/>
        <v>98.32</v>
      </c>
      <c r="D9835" s="425">
        <f t="shared" si="1378"/>
        <v>0.98320000117936002</v>
      </c>
      <c r="E9835" s="433">
        <f t="shared" si="1384"/>
        <v>98.32</v>
      </c>
      <c r="F9835" s="430">
        <f t="shared" si="1379"/>
        <v>0.98424577540040903</v>
      </c>
      <c r="G9835" s="439">
        <f t="shared" si="1385"/>
        <v>98.32</v>
      </c>
      <c r="H9835" s="435">
        <f t="shared" si="1380"/>
        <v>0.98424577540040903</v>
      </c>
      <c r="I9835" s="577">
        <f t="shared" si="1385"/>
        <v>98.32</v>
      </c>
      <c r="J9835" s="573">
        <f t="shared" si="1381"/>
        <v>1.3184105122016625</v>
      </c>
    </row>
    <row r="9836" spans="1:10" x14ac:dyDescent="0.25">
      <c r="A9836">
        <f t="shared" si="1382"/>
        <v>0.98330000117783134</v>
      </c>
      <c r="B9836" s="2">
        <f t="shared" si="1386"/>
        <v>98.330000000013399</v>
      </c>
      <c r="C9836" s="428">
        <f t="shared" si="1383"/>
        <v>98.33</v>
      </c>
      <c r="D9836" s="425">
        <f t="shared" si="1378"/>
        <v>0.98330000117769734</v>
      </c>
      <c r="E9836" s="433">
        <f t="shared" si="1384"/>
        <v>98.33</v>
      </c>
      <c r="F9836" s="430">
        <f t="shared" si="1379"/>
        <v>0.98434535397980449</v>
      </c>
      <c r="G9836" s="439">
        <f t="shared" si="1385"/>
        <v>98.33</v>
      </c>
      <c r="H9836" s="435">
        <f t="shared" si="1380"/>
        <v>0.98434535397980449</v>
      </c>
      <c r="I9836" s="577">
        <f t="shared" si="1385"/>
        <v>98.33</v>
      </c>
      <c r="J9836" s="573">
        <f t="shared" si="1381"/>
        <v>1.318499275969564</v>
      </c>
    </row>
    <row r="9837" spans="1:10" x14ac:dyDescent="0.25">
      <c r="A9837">
        <f t="shared" si="1382"/>
        <v>0.98340000117617088</v>
      </c>
      <c r="B9837" s="2">
        <f t="shared" si="1386"/>
        <v>98.340000000013404</v>
      </c>
      <c r="C9837" s="428">
        <f t="shared" si="1383"/>
        <v>98.34</v>
      </c>
      <c r="D9837" s="425">
        <f t="shared" si="1378"/>
        <v>0.98340000117603699</v>
      </c>
      <c r="E9837" s="433">
        <f t="shared" si="1384"/>
        <v>98.34</v>
      </c>
      <c r="F9837" s="430">
        <f t="shared" si="1379"/>
        <v>0.98444493274509037</v>
      </c>
      <c r="G9837" s="439">
        <f t="shared" si="1385"/>
        <v>98.34</v>
      </c>
      <c r="H9837" s="435">
        <f t="shared" si="1380"/>
        <v>0.98444493274509037</v>
      </c>
      <c r="I9837" s="577">
        <f t="shared" si="1385"/>
        <v>98.34</v>
      </c>
      <c r="J9837" s="573">
        <f t="shared" si="1381"/>
        <v>1.3185880404907153</v>
      </c>
    </row>
    <row r="9838" spans="1:10" x14ac:dyDescent="0.25">
      <c r="A9838">
        <f t="shared" si="1382"/>
        <v>0.98350000117451286</v>
      </c>
      <c r="B9838" s="2">
        <f t="shared" si="1386"/>
        <v>98.350000000013409</v>
      </c>
      <c r="C9838" s="428">
        <f t="shared" si="1383"/>
        <v>98.35</v>
      </c>
      <c r="D9838" s="425">
        <f t="shared" si="1378"/>
        <v>0.98350000117437897</v>
      </c>
      <c r="E9838" s="433">
        <f t="shared" si="1384"/>
        <v>98.35</v>
      </c>
      <c r="F9838" s="430">
        <f t="shared" si="1379"/>
        <v>0.98454451169617785</v>
      </c>
      <c r="G9838" s="439">
        <f t="shared" si="1385"/>
        <v>98.35</v>
      </c>
      <c r="H9838" s="435">
        <f t="shared" si="1380"/>
        <v>0.98454451169617785</v>
      </c>
      <c r="I9838" s="577">
        <f t="shared" si="1385"/>
        <v>98.35</v>
      </c>
      <c r="J9838" s="573">
        <f t="shared" si="1381"/>
        <v>1.3186768057650411</v>
      </c>
    </row>
    <row r="9839" spans="1:10" x14ac:dyDescent="0.25">
      <c r="A9839">
        <f t="shared" si="1382"/>
        <v>0.9836000011728574</v>
      </c>
      <c r="B9839" s="2">
        <f t="shared" si="1386"/>
        <v>98.360000000013414</v>
      </c>
      <c r="C9839" s="428">
        <f t="shared" si="1383"/>
        <v>98.36</v>
      </c>
      <c r="D9839" s="425">
        <f t="shared" si="1378"/>
        <v>0.98360000117272317</v>
      </c>
      <c r="E9839" s="433">
        <f t="shared" si="1384"/>
        <v>98.36</v>
      </c>
      <c r="F9839" s="430">
        <f t="shared" si="1379"/>
        <v>0.9846440908329791</v>
      </c>
      <c r="G9839" s="439">
        <f t="shared" si="1385"/>
        <v>98.36</v>
      </c>
      <c r="H9839" s="435">
        <f t="shared" si="1380"/>
        <v>0.9846440908329791</v>
      </c>
      <c r="I9839" s="577">
        <f t="shared" si="1385"/>
        <v>98.36</v>
      </c>
      <c r="J9839" s="573">
        <f t="shared" si="1381"/>
        <v>1.3187655717924656</v>
      </c>
    </row>
    <row r="9840" spans="1:10" x14ac:dyDescent="0.25">
      <c r="A9840">
        <f t="shared" si="1382"/>
        <v>0.98370000117120426</v>
      </c>
      <c r="B9840" s="2">
        <f t="shared" si="1386"/>
        <v>98.37000000001342</v>
      </c>
      <c r="C9840" s="428">
        <f t="shared" si="1383"/>
        <v>98.37</v>
      </c>
      <c r="D9840" s="425">
        <f t="shared" si="1378"/>
        <v>0.98370000117107015</v>
      </c>
      <c r="E9840" s="433">
        <f t="shared" si="1384"/>
        <v>98.37</v>
      </c>
      <c r="F9840" s="430">
        <f t="shared" si="1379"/>
        <v>0.98474367015540543</v>
      </c>
      <c r="G9840" s="439">
        <f t="shared" si="1385"/>
        <v>98.37</v>
      </c>
      <c r="H9840" s="435">
        <f t="shared" si="1380"/>
        <v>0.98474367015540543</v>
      </c>
      <c r="I9840" s="577">
        <f t="shared" si="1385"/>
        <v>98.37</v>
      </c>
      <c r="J9840" s="573">
        <f t="shared" si="1381"/>
        <v>1.318854338572913</v>
      </c>
    </row>
    <row r="9841" spans="1:10" x14ac:dyDescent="0.25">
      <c r="A9841">
        <f t="shared" si="1382"/>
        <v>0.98380000116955357</v>
      </c>
      <c r="B9841" s="2">
        <f t="shared" si="1386"/>
        <v>98.380000000013425</v>
      </c>
      <c r="C9841" s="428">
        <f t="shared" si="1383"/>
        <v>98.38</v>
      </c>
      <c r="D9841" s="425">
        <f t="shared" si="1378"/>
        <v>0.98380000116941924</v>
      </c>
      <c r="E9841" s="433">
        <f t="shared" si="1384"/>
        <v>98.38</v>
      </c>
      <c r="F9841" s="430">
        <f t="shared" si="1379"/>
        <v>0.98484324966336789</v>
      </c>
      <c r="G9841" s="439">
        <f t="shared" si="1385"/>
        <v>98.38</v>
      </c>
      <c r="H9841" s="435">
        <f t="shared" si="1380"/>
        <v>0.98484324966336789</v>
      </c>
      <c r="I9841" s="577">
        <f t="shared" si="1385"/>
        <v>98.38</v>
      </c>
      <c r="J9841" s="573">
        <f t="shared" si="1381"/>
        <v>1.3189431061063073</v>
      </c>
    </row>
    <row r="9842" spans="1:10" x14ac:dyDescent="0.25">
      <c r="A9842">
        <f t="shared" si="1382"/>
        <v>0.9839000011679051</v>
      </c>
      <c r="B9842" s="2">
        <f t="shared" si="1386"/>
        <v>98.39000000001343</v>
      </c>
      <c r="C9842" s="428">
        <f t="shared" si="1383"/>
        <v>98.39</v>
      </c>
      <c r="D9842" s="425">
        <f t="shared" si="1378"/>
        <v>0.98390000116777088</v>
      </c>
      <c r="E9842" s="433">
        <f t="shared" si="1384"/>
        <v>98.39</v>
      </c>
      <c r="F9842" s="430">
        <f t="shared" si="1379"/>
        <v>0.9849428293567789</v>
      </c>
      <c r="G9842" s="439">
        <f t="shared" si="1385"/>
        <v>98.39</v>
      </c>
      <c r="H9842" s="435">
        <f t="shared" si="1380"/>
        <v>0.9849428293567789</v>
      </c>
      <c r="I9842" s="577">
        <f t="shared" si="1385"/>
        <v>98.39</v>
      </c>
      <c r="J9842" s="573">
        <f t="shared" si="1381"/>
        <v>1.3190318743925735</v>
      </c>
    </row>
    <row r="9843" spans="1:10" x14ac:dyDescent="0.25">
      <c r="A9843">
        <f t="shared" si="1382"/>
        <v>0.9840000011662593</v>
      </c>
      <c r="B9843" s="2">
        <f t="shared" si="1386"/>
        <v>98.400000000013435</v>
      </c>
      <c r="C9843" s="428">
        <f t="shared" si="1383"/>
        <v>98.4</v>
      </c>
      <c r="D9843" s="425">
        <f t="shared" si="1378"/>
        <v>0.98400000116612485</v>
      </c>
      <c r="E9843" s="433">
        <f t="shared" si="1384"/>
        <v>98.4</v>
      </c>
      <c r="F9843" s="430">
        <f t="shared" si="1379"/>
        <v>0.98504240923554998</v>
      </c>
      <c r="G9843" s="439">
        <f t="shared" si="1385"/>
        <v>98.4</v>
      </c>
      <c r="H9843" s="435">
        <f t="shared" si="1380"/>
        <v>0.98504240923554998</v>
      </c>
      <c r="I9843" s="577">
        <f t="shared" si="1385"/>
        <v>98.4</v>
      </c>
      <c r="J9843" s="573">
        <f t="shared" si="1381"/>
        <v>1.3191206434316356</v>
      </c>
    </row>
    <row r="9844" spans="1:10" x14ac:dyDescent="0.25">
      <c r="A9844">
        <f t="shared" si="1382"/>
        <v>0.9841000011646156</v>
      </c>
      <c r="B9844" s="2">
        <f t="shared" si="1386"/>
        <v>98.41000000001344</v>
      </c>
      <c r="C9844" s="428">
        <f t="shared" si="1383"/>
        <v>98.41</v>
      </c>
      <c r="D9844" s="425">
        <f t="shared" si="1378"/>
        <v>0.98410000116448126</v>
      </c>
      <c r="E9844" s="433">
        <f t="shared" si="1384"/>
        <v>98.41</v>
      </c>
      <c r="F9844" s="430">
        <f t="shared" si="1379"/>
        <v>0.98514198929959262</v>
      </c>
      <c r="G9844" s="439">
        <f t="shared" si="1385"/>
        <v>98.41</v>
      </c>
      <c r="H9844" s="435">
        <f t="shared" si="1380"/>
        <v>0.98514198929959262</v>
      </c>
      <c r="I9844" s="577">
        <f t="shared" si="1385"/>
        <v>98.41</v>
      </c>
      <c r="J9844" s="573">
        <f t="shared" si="1381"/>
        <v>1.3192094132234173</v>
      </c>
    </row>
    <row r="9845" spans="1:10" x14ac:dyDescent="0.25">
      <c r="A9845">
        <f t="shared" si="1382"/>
        <v>0.98420000116297457</v>
      </c>
      <c r="B9845" s="2">
        <f t="shared" si="1386"/>
        <v>98.420000000013445</v>
      </c>
      <c r="C9845" s="428">
        <f t="shared" si="1383"/>
        <v>98.42</v>
      </c>
      <c r="D9845" s="425">
        <f t="shared" si="1378"/>
        <v>0.98420000116284001</v>
      </c>
      <c r="E9845" s="433">
        <f t="shared" si="1384"/>
        <v>98.42</v>
      </c>
      <c r="F9845" s="430">
        <f t="shared" si="1379"/>
        <v>0.98524156954881903</v>
      </c>
      <c r="G9845" s="439">
        <f t="shared" si="1385"/>
        <v>98.42</v>
      </c>
      <c r="H9845" s="435">
        <f t="shared" si="1380"/>
        <v>0.98524156954881903</v>
      </c>
      <c r="I9845" s="577">
        <f t="shared" si="1385"/>
        <v>98.42</v>
      </c>
      <c r="J9845" s="573">
        <f t="shared" si="1381"/>
        <v>1.3192981837678439</v>
      </c>
    </row>
    <row r="9846" spans="1:10" x14ac:dyDescent="0.25">
      <c r="A9846">
        <f t="shared" si="1382"/>
        <v>0.98430000116133576</v>
      </c>
      <c r="B9846" s="2">
        <f t="shared" si="1386"/>
        <v>98.43000000001345</v>
      </c>
      <c r="C9846" s="428">
        <f t="shared" si="1383"/>
        <v>98.43</v>
      </c>
      <c r="D9846" s="425">
        <f t="shared" si="1378"/>
        <v>0.98430000116120142</v>
      </c>
      <c r="E9846" s="433">
        <f t="shared" si="1384"/>
        <v>98.43</v>
      </c>
      <c r="F9846" s="430">
        <f t="shared" si="1379"/>
        <v>0.98534114998314037</v>
      </c>
      <c r="G9846" s="439">
        <f t="shared" si="1385"/>
        <v>98.43</v>
      </c>
      <c r="H9846" s="435">
        <f t="shared" si="1380"/>
        <v>0.98534114998314037</v>
      </c>
      <c r="I9846" s="577">
        <f t="shared" si="1385"/>
        <v>98.43</v>
      </c>
      <c r="J9846" s="573">
        <f t="shared" si="1381"/>
        <v>1.3193869550648394</v>
      </c>
    </row>
    <row r="9847" spans="1:10" x14ac:dyDescent="0.25">
      <c r="A9847">
        <f t="shared" si="1382"/>
        <v>0.9844000011596995</v>
      </c>
      <c r="B9847" s="2">
        <f t="shared" si="1386"/>
        <v>98.440000000013455</v>
      </c>
      <c r="C9847" s="428">
        <f t="shared" si="1383"/>
        <v>98.44</v>
      </c>
      <c r="D9847" s="425">
        <f t="shared" si="1378"/>
        <v>0.98440000115956483</v>
      </c>
      <c r="E9847" s="433">
        <f t="shared" si="1384"/>
        <v>98.44</v>
      </c>
      <c r="F9847" s="430">
        <f t="shared" si="1379"/>
        <v>0.98544073060246906</v>
      </c>
      <c r="G9847" s="439">
        <f t="shared" si="1385"/>
        <v>98.44</v>
      </c>
      <c r="H9847" s="435">
        <f t="shared" si="1380"/>
        <v>0.98544073060246906</v>
      </c>
      <c r="I9847" s="577">
        <f t="shared" si="1385"/>
        <v>98.44</v>
      </c>
      <c r="J9847" s="573">
        <f t="shared" si="1381"/>
        <v>1.3194757271143278</v>
      </c>
    </row>
    <row r="9848" spans="1:10" x14ac:dyDescent="0.25">
      <c r="A9848">
        <f t="shared" si="1382"/>
        <v>0.98450000115806535</v>
      </c>
      <c r="B9848" s="2">
        <f t="shared" si="1386"/>
        <v>98.450000000013461</v>
      </c>
      <c r="C9848" s="428">
        <f t="shared" si="1383"/>
        <v>98.45</v>
      </c>
      <c r="D9848" s="425">
        <f t="shared" si="1378"/>
        <v>0.98450000115793079</v>
      </c>
      <c r="E9848" s="433">
        <f t="shared" si="1384"/>
        <v>98.45</v>
      </c>
      <c r="F9848" s="430">
        <f t="shared" si="1379"/>
        <v>0.98554031140671694</v>
      </c>
      <c r="G9848" s="439">
        <f t="shared" si="1385"/>
        <v>98.45</v>
      </c>
      <c r="H9848" s="435">
        <f t="shared" si="1380"/>
        <v>0.98554031140671694</v>
      </c>
      <c r="I9848" s="577">
        <f t="shared" si="1385"/>
        <v>98.45</v>
      </c>
      <c r="J9848" s="573">
        <f t="shared" si="1381"/>
        <v>1.3195644999162337</v>
      </c>
    </row>
    <row r="9849" spans="1:10" x14ac:dyDescent="0.25">
      <c r="A9849">
        <f t="shared" si="1382"/>
        <v>0.98460000115643376</v>
      </c>
      <c r="B9849" s="2">
        <f t="shared" si="1386"/>
        <v>98.460000000013466</v>
      </c>
      <c r="C9849" s="428">
        <f t="shared" si="1383"/>
        <v>98.46</v>
      </c>
      <c r="D9849" s="425">
        <f t="shared" si="1378"/>
        <v>0.9846000011562992</v>
      </c>
      <c r="E9849" s="433">
        <f t="shared" si="1384"/>
        <v>98.46</v>
      </c>
      <c r="F9849" s="430">
        <f t="shared" si="1379"/>
        <v>0.98563989239579564</v>
      </c>
      <c r="G9849" s="439">
        <f t="shared" si="1385"/>
        <v>98.46</v>
      </c>
      <c r="H9849" s="435">
        <f t="shared" si="1380"/>
        <v>0.98563989239579564</v>
      </c>
      <c r="I9849" s="577">
        <f t="shared" si="1385"/>
        <v>98.46</v>
      </c>
      <c r="J9849" s="573">
        <f t="shared" si="1381"/>
        <v>1.3196532734704818</v>
      </c>
    </row>
    <row r="9850" spans="1:10" x14ac:dyDescent="0.25">
      <c r="A9850">
        <f t="shared" si="1382"/>
        <v>0.98470000115480472</v>
      </c>
      <c r="B9850" s="2">
        <f t="shared" si="1386"/>
        <v>98.470000000013471</v>
      </c>
      <c r="C9850" s="428">
        <f t="shared" si="1383"/>
        <v>98.47</v>
      </c>
      <c r="D9850" s="425">
        <f t="shared" si="1378"/>
        <v>0.98470000115466993</v>
      </c>
      <c r="E9850" s="433">
        <f t="shared" si="1384"/>
        <v>98.47</v>
      </c>
      <c r="F9850" s="430">
        <f t="shared" si="1379"/>
        <v>0.98573947356961777</v>
      </c>
      <c r="G9850" s="439">
        <f t="shared" si="1385"/>
        <v>98.47</v>
      </c>
      <c r="H9850" s="435">
        <f t="shared" si="1380"/>
        <v>0.98573947356961777</v>
      </c>
      <c r="I9850" s="577">
        <f t="shared" si="1385"/>
        <v>98.47</v>
      </c>
      <c r="J9850" s="573">
        <f t="shared" si="1381"/>
        <v>1.3197420477769959</v>
      </c>
    </row>
    <row r="9851" spans="1:10" x14ac:dyDescent="0.25">
      <c r="A9851">
        <f t="shared" si="1382"/>
        <v>0.98480000115317778</v>
      </c>
      <c r="B9851" s="2">
        <f t="shared" si="1386"/>
        <v>98.480000000013476</v>
      </c>
      <c r="C9851" s="428">
        <f t="shared" si="1383"/>
        <v>98.48</v>
      </c>
      <c r="D9851" s="425">
        <f t="shared" si="1378"/>
        <v>0.984800001153043</v>
      </c>
      <c r="E9851" s="433">
        <f t="shared" si="1384"/>
        <v>98.48</v>
      </c>
      <c r="F9851" s="430">
        <f t="shared" si="1379"/>
        <v>0.98583905492809498</v>
      </c>
      <c r="G9851" s="439">
        <f t="shared" si="1385"/>
        <v>98.48</v>
      </c>
      <c r="H9851" s="435">
        <f t="shared" si="1380"/>
        <v>0.98583905492809498</v>
      </c>
      <c r="I9851" s="577">
        <f t="shared" si="1385"/>
        <v>98.48</v>
      </c>
      <c r="J9851" s="573">
        <f t="shared" si="1381"/>
        <v>1.319830822835701</v>
      </c>
    </row>
    <row r="9852" spans="1:10" x14ac:dyDescent="0.25">
      <c r="A9852">
        <f t="shared" si="1382"/>
        <v>0.98490000115155318</v>
      </c>
      <c r="B9852" s="2">
        <f t="shared" si="1386"/>
        <v>98.490000000013481</v>
      </c>
      <c r="C9852" s="428">
        <f t="shared" si="1383"/>
        <v>98.49</v>
      </c>
      <c r="D9852" s="425">
        <f t="shared" si="1378"/>
        <v>0.9849000011514184</v>
      </c>
      <c r="E9852" s="433">
        <f t="shared" si="1384"/>
        <v>98.49</v>
      </c>
      <c r="F9852" s="430">
        <f t="shared" si="1379"/>
        <v>0.98593863647113922</v>
      </c>
      <c r="G9852" s="439">
        <f t="shared" si="1385"/>
        <v>98.49</v>
      </c>
      <c r="H9852" s="435">
        <f t="shared" si="1380"/>
        <v>0.98593863647113922</v>
      </c>
      <c r="I9852" s="577">
        <f t="shared" si="1385"/>
        <v>98.49</v>
      </c>
      <c r="J9852" s="573">
        <f t="shared" si="1381"/>
        <v>1.3199195986465209</v>
      </c>
    </row>
    <row r="9853" spans="1:10" x14ac:dyDescent="0.25">
      <c r="A9853">
        <f t="shared" si="1382"/>
        <v>0.98500000114993103</v>
      </c>
      <c r="B9853" s="2">
        <f t="shared" si="1386"/>
        <v>98.500000000013486</v>
      </c>
      <c r="C9853" s="428">
        <f t="shared" si="1383"/>
        <v>98.5</v>
      </c>
      <c r="D9853" s="425">
        <f t="shared" si="1378"/>
        <v>0.98500000114979636</v>
      </c>
      <c r="E9853" s="433">
        <f t="shared" si="1384"/>
        <v>98.5</v>
      </c>
      <c r="F9853" s="430">
        <f t="shared" si="1379"/>
        <v>0.98603821819866289</v>
      </c>
      <c r="G9853" s="439">
        <f t="shared" si="1385"/>
        <v>98.5</v>
      </c>
      <c r="H9853" s="435">
        <f t="shared" si="1380"/>
        <v>0.98603821819866289</v>
      </c>
      <c r="I9853" s="577">
        <f t="shared" si="1385"/>
        <v>98.5</v>
      </c>
      <c r="J9853" s="573">
        <f t="shared" si="1381"/>
        <v>1.3200083752093803</v>
      </c>
    </row>
    <row r="9854" spans="1:10" x14ac:dyDescent="0.25">
      <c r="A9854">
        <f t="shared" si="1382"/>
        <v>0.98510000114831131</v>
      </c>
      <c r="B9854" s="2">
        <f t="shared" si="1386"/>
        <v>98.510000000013491</v>
      </c>
      <c r="C9854" s="428">
        <f t="shared" si="1383"/>
        <v>98.51</v>
      </c>
      <c r="D9854" s="425">
        <f t="shared" si="1378"/>
        <v>0.98510000114817664</v>
      </c>
      <c r="E9854" s="433">
        <f t="shared" si="1384"/>
        <v>98.51</v>
      </c>
      <c r="F9854" s="430">
        <f t="shared" si="1379"/>
        <v>0.98613780011057828</v>
      </c>
      <c r="G9854" s="439">
        <f t="shared" si="1385"/>
        <v>98.51</v>
      </c>
      <c r="H9854" s="435">
        <f t="shared" si="1380"/>
        <v>0.98613780011057828</v>
      </c>
      <c r="I9854" s="577">
        <f t="shared" si="1385"/>
        <v>98.51</v>
      </c>
      <c r="J9854" s="573">
        <f t="shared" si="1381"/>
        <v>1.3200971525242036</v>
      </c>
    </row>
    <row r="9855" spans="1:10" x14ac:dyDescent="0.25">
      <c r="A9855">
        <f t="shared" si="1382"/>
        <v>0.98520000114669404</v>
      </c>
      <c r="B9855" s="2">
        <f t="shared" si="1386"/>
        <v>98.520000000013496</v>
      </c>
      <c r="C9855" s="428">
        <f t="shared" si="1383"/>
        <v>98.52</v>
      </c>
      <c r="D9855" s="425">
        <f t="shared" si="1378"/>
        <v>0.98520000114655892</v>
      </c>
      <c r="E9855" s="433">
        <f t="shared" si="1384"/>
        <v>98.52</v>
      </c>
      <c r="F9855" s="430">
        <f t="shared" si="1379"/>
        <v>0.98623738220679724</v>
      </c>
      <c r="G9855" s="439">
        <f t="shared" si="1385"/>
        <v>98.52</v>
      </c>
      <c r="H9855" s="435">
        <f t="shared" si="1380"/>
        <v>0.98623738220679724</v>
      </c>
      <c r="I9855" s="577">
        <f t="shared" si="1385"/>
        <v>98.52</v>
      </c>
      <c r="J9855" s="573">
        <f t="shared" si="1381"/>
        <v>1.3201859305909152</v>
      </c>
    </row>
    <row r="9856" spans="1:10" x14ac:dyDescent="0.25">
      <c r="A9856">
        <f t="shared" si="1382"/>
        <v>0.98530000114507899</v>
      </c>
      <c r="B9856" s="2">
        <f t="shared" si="1386"/>
        <v>98.530000000013501</v>
      </c>
      <c r="C9856" s="428">
        <f t="shared" si="1383"/>
        <v>98.53</v>
      </c>
      <c r="D9856" s="425">
        <f t="shared" si="1378"/>
        <v>0.98530000114494398</v>
      </c>
      <c r="E9856" s="433">
        <f t="shared" si="1384"/>
        <v>98.53</v>
      </c>
      <c r="F9856" s="430">
        <f t="shared" si="1379"/>
        <v>0.98633696448723263</v>
      </c>
      <c r="G9856" s="439">
        <f t="shared" si="1385"/>
        <v>98.53</v>
      </c>
      <c r="H9856" s="435">
        <f t="shared" si="1380"/>
        <v>0.98633696448723263</v>
      </c>
      <c r="I9856" s="577">
        <f t="shared" si="1385"/>
        <v>98.53</v>
      </c>
      <c r="J9856" s="573">
        <f t="shared" si="1381"/>
        <v>1.3202747094094396</v>
      </c>
    </row>
    <row r="9857" spans="1:10" x14ac:dyDescent="0.25">
      <c r="A9857">
        <f t="shared" si="1382"/>
        <v>0.98540000114346638</v>
      </c>
      <c r="B9857" s="2">
        <f t="shared" si="1386"/>
        <v>98.540000000013507</v>
      </c>
      <c r="C9857" s="428">
        <f t="shared" si="1383"/>
        <v>98.54</v>
      </c>
      <c r="D9857" s="425">
        <f t="shared" si="1378"/>
        <v>0.98540000114333115</v>
      </c>
      <c r="E9857" s="433">
        <f t="shared" si="1384"/>
        <v>98.54</v>
      </c>
      <c r="F9857" s="430">
        <f t="shared" si="1379"/>
        <v>0.98643654695179628</v>
      </c>
      <c r="G9857" s="439">
        <f t="shared" si="1385"/>
        <v>98.54</v>
      </c>
      <c r="H9857" s="435">
        <f t="shared" si="1380"/>
        <v>0.98643654695179628</v>
      </c>
      <c r="I9857" s="577">
        <f t="shared" si="1385"/>
        <v>98.54</v>
      </c>
      <c r="J9857" s="573">
        <f t="shared" si="1381"/>
        <v>1.3203634889797013</v>
      </c>
    </row>
    <row r="9858" spans="1:10" x14ac:dyDescent="0.25">
      <c r="A9858">
        <f t="shared" si="1382"/>
        <v>0.98550000114185587</v>
      </c>
      <c r="B9858" s="2">
        <f t="shared" si="1386"/>
        <v>98.550000000013512</v>
      </c>
      <c r="C9858" s="428">
        <f t="shared" si="1383"/>
        <v>98.55</v>
      </c>
      <c r="D9858" s="425">
        <f t="shared" si="1378"/>
        <v>0.98550000114172065</v>
      </c>
      <c r="E9858" s="433">
        <f t="shared" si="1384"/>
        <v>98.55</v>
      </c>
      <c r="F9858" s="430">
        <f t="shared" si="1379"/>
        <v>0.98653612960040049</v>
      </c>
      <c r="G9858" s="439">
        <f t="shared" si="1385"/>
        <v>98.55</v>
      </c>
      <c r="H9858" s="435">
        <f t="shared" si="1380"/>
        <v>0.98653612960040049</v>
      </c>
      <c r="I9858" s="577">
        <f t="shared" si="1385"/>
        <v>98.55</v>
      </c>
      <c r="J9858" s="573">
        <f t="shared" si="1381"/>
        <v>1.3204522693016245</v>
      </c>
    </row>
    <row r="9859" spans="1:10" x14ac:dyDescent="0.25">
      <c r="A9859">
        <f t="shared" si="1382"/>
        <v>0.98560000114024782</v>
      </c>
      <c r="B9859" s="2">
        <f t="shared" si="1386"/>
        <v>98.560000000013517</v>
      </c>
      <c r="C9859" s="428">
        <f t="shared" si="1383"/>
        <v>98.56</v>
      </c>
      <c r="D9859" s="425">
        <f t="shared" ref="D9859:D9922" si="1387">(((1+C9859/100)^D$2)*C9859/100)/(((1+C9859/100)^D$2)-1)</f>
        <v>0.9856000011401127</v>
      </c>
      <c r="E9859" s="433">
        <f t="shared" si="1384"/>
        <v>98.56</v>
      </c>
      <c r="F9859" s="430">
        <f t="shared" ref="F9859:F9922" si="1388">(((1+E9859/100)^F$2)*E9859/100)/(((1+E9859/100)^F$2)-1)</f>
        <v>0.98663571243295811</v>
      </c>
      <c r="G9859" s="439">
        <f t="shared" si="1385"/>
        <v>98.56</v>
      </c>
      <c r="H9859" s="435">
        <f t="shared" ref="H9859:H9922" si="1389">(((1+G9859/100)^H$2)*G9859/100)/(((1+G9859/100)^H$2)-1)</f>
        <v>0.98663571243295811</v>
      </c>
      <c r="I9859" s="577">
        <f t="shared" si="1385"/>
        <v>98.56</v>
      </c>
      <c r="J9859" s="573">
        <f t="shared" ref="J9859:J9922" si="1390">(((1+I9859/100)^J$2)*I9859/100)/(((1+I9859/100)^J$2)-1)</f>
        <v>1.320541050375134</v>
      </c>
    </row>
    <row r="9860" spans="1:10" x14ac:dyDescent="0.25">
      <c r="A9860">
        <f t="shared" si="1382"/>
        <v>0.9857000011386422</v>
      </c>
      <c r="B9860" s="2">
        <f t="shared" si="1386"/>
        <v>98.570000000013522</v>
      </c>
      <c r="C9860" s="428">
        <f t="shared" si="1383"/>
        <v>98.57</v>
      </c>
      <c r="D9860" s="425">
        <f t="shared" si="1387"/>
        <v>0.98570000113850698</v>
      </c>
      <c r="E9860" s="433">
        <f t="shared" si="1384"/>
        <v>98.57</v>
      </c>
      <c r="F9860" s="430">
        <f t="shared" si="1388"/>
        <v>0.98673529544938121</v>
      </c>
      <c r="G9860" s="439">
        <f t="shared" si="1385"/>
        <v>98.57</v>
      </c>
      <c r="H9860" s="435">
        <f t="shared" si="1389"/>
        <v>0.98673529544938121</v>
      </c>
      <c r="I9860" s="577">
        <f t="shared" si="1385"/>
        <v>98.57</v>
      </c>
      <c r="J9860" s="573">
        <f t="shared" si="1390"/>
        <v>1.3206298322001542</v>
      </c>
    </row>
    <row r="9861" spans="1:10" x14ac:dyDescent="0.25">
      <c r="A9861">
        <f t="shared" ref="A9861:A9924" si="1391">(((1+B9861/100)^A$2)*B9861/100)/(((1+B9861/100)^A$2)-1)</f>
        <v>0.98580000113703881</v>
      </c>
      <c r="B9861" s="2">
        <f t="shared" si="1386"/>
        <v>98.580000000013527</v>
      </c>
      <c r="C9861" s="428">
        <f t="shared" si="1383"/>
        <v>98.58</v>
      </c>
      <c r="D9861" s="425">
        <f t="shared" si="1387"/>
        <v>0.98580000113690358</v>
      </c>
      <c r="E9861" s="433">
        <f t="shared" si="1384"/>
        <v>98.58</v>
      </c>
      <c r="F9861" s="430">
        <f t="shared" si="1388"/>
        <v>0.98683487864958275</v>
      </c>
      <c r="G9861" s="439">
        <f t="shared" si="1385"/>
        <v>98.58</v>
      </c>
      <c r="H9861" s="435">
        <f t="shared" si="1389"/>
        <v>0.98683487864958275</v>
      </c>
      <c r="I9861" s="577">
        <f t="shared" si="1385"/>
        <v>98.58</v>
      </c>
      <c r="J9861" s="573">
        <f t="shared" si="1390"/>
        <v>1.3207186147766092</v>
      </c>
    </row>
    <row r="9862" spans="1:10" x14ac:dyDescent="0.25">
      <c r="A9862">
        <f t="shared" si="1391"/>
        <v>0.98590000113543774</v>
      </c>
      <c r="B9862" s="2">
        <f t="shared" si="1386"/>
        <v>98.590000000013532</v>
      </c>
      <c r="C9862" s="428">
        <f t="shared" ref="C9862:C9925" si="1392">ROUND(C9861+0.01,2)</f>
        <v>98.59</v>
      </c>
      <c r="D9862" s="425">
        <f t="shared" si="1387"/>
        <v>0.98590000113530252</v>
      </c>
      <c r="E9862" s="433">
        <f t="shared" ref="E9862:E9925" si="1393">ROUND(E9861+0.01,2)</f>
        <v>98.59</v>
      </c>
      <c r="F9862" s="430">
        <f t="shared" si="1388"/>
        <v>0.98693446203347468</v>
      </c>
      <c r="G9862" s="439">
        <f t="shared" ref="G9862:I9925" si="1394">ROUND(G9861+0.01,2)</f>
        <v>98.59</v>
      </c>
      <c r="H9862" s="435">
        <f t="shared" si="1389"/>
        <v>0.98693446203347468</v>
      </c>
      <c r="I9862" s="577">
        <f t="shared" si="1394"/>
        <v>98.59</v>
      </c>
      <c r="J9862" s="573">
        <f t="shared" si="1390"/>
        <v>1.3208073981044242</v>
      </c>
    </row>
    <row r="9863" spans="1:10" x14ac:dyDescent="0.25">
      <c r="A9863">
        <f t="shared" si="1391"/>
        <v>0.98600000113383901</v>
      </c>
      <c r="B9863" s="2">
        <f t="shared" si="1386"/>
        <v>98.600000000013537</v>
      </c>
      <c r="C9863" s="428">
        <f t="shared" si="1392"/>
        <v>98.6</v>
      </c>
      <c r="D9863" s="425">
        <f t="shared" si="1387"/>
        <v>0.98600000113370367</v>
      </c>
      <c r="E9863" s="433">
        <f t="shared" si="1393"/>
        <v>98.6</v>
      </c>
      <c r="F9863" s="430">
        <f t="shared" si="1388"/>
        <v>0.98703404560096974</v>
      </c>
      <c r="G9863" s="439">
        <f t="shared" si="1394"/>
        <v>98.6</v>
      </c>
      <c r="H9863" s="435">
        <f t="shared" si="1389"/>
        <v>0.98703404560096974</v>
      </c>
      <c r="I9863" s="577">
        <f t="shared" si="1394"/>
        <v>98.6</v>
      </c>
      <c r="J9863" s="573">
        <f t="shared" si="1390"/>
        <v>1.320896182183523</v>
      </c>
    </row>
    <row r="9864" spans="1:10" x14ac:dyDescent="0.25">
      <c r="A9864">
        <f t="shared" si="1391"/>
        <v>0.98610000113224272</v>
      </c>
      <c r="B9864" s="2">
        <f t="shared" si="1386"/>
        <v>98.610000000013542</v>
      </c>
      <c r="C9864" s="428">
        <f t="shared" si="1392"/>
        <v>98.61</v>
      </c>
      <c r="D9864" s="425">
        <f t="shared" si="1387"/>
        <v>0.98610000113210738</v>
      </c>
      <c r="E9864" s="433">
        <f t="shared" si="1393"/>
        <v>98.61</v>
      </c>
      <c r="F9864" s="430">
        <f t="shared" si="1388"/>
        <v>0.98713362935198101</v>
      </c>
      <c r="G9864" s="439">
        <f t="shared" si="1394"/>
        <v>98.61</v>
      </c>
      <c r="H9864" s="435">
        <f t="shared" si="1389"/>
        <v>0.98713362935198101</v>
      </c>
      <c r="I9864" s="577">
        <f t="shared" si="1394"/>
        <v>98.61</v>
      </c>
      <c r="J9864" s="573">
        <f t="shared" si="1390"/>
        <v>1.3209849670138307</v>
      </c>
    </row>
    <row r="9865" spans="1:10" x14ac:dyDescent="0.25">
      <c r="A9865">
        <f t="shared" si="1391"/>
        <v>0.98620000113064876</v>
      </c>
      <c r="B9865" s="2">
        <f t="shared" si="1386"/>
        <v>98.620000000013547</v>
      </c>
      <c r="C9865" s="428">
        <f t="shared" si="1392"/>
        <v>98.62</v>
      </c>
      <c r="D9865" s="425">
        <f t="shared" si="1387"/>
        <v>0.98620000113051332</v>
      </c>
      <c r="E9865" s="433">
        <f t="shared" si="1393"/>
        <v>98.62</v>
      </c>
      <c r="F9865" s="430">
        <f t="shared" si="1388"/>
        <v>0.98723321328642077</v>
      </c>
      <c r="G9865" s="439">
        <f t="shared" si="1394"/>
        <v>98.62</v>
      </c>
      <c r="H9865" s="435">
        <f t="shared" si="1389"/>
        <v>0.98723321328642077</v>
      </c>
      <c r="I9865" s="577">
        <f t="shared" si="1394"/>
        <v>98.62</v>
      </c>
      <c r="J9865" s="573">
        <f t="shared" si="1390"/>
        <v>1.3210737525952716</v>
      </c>
    </row>
    <row r="9866" spans="1:10" x14ac:dyDescent="0.25">
      <c r="A9866">
        <f t="shared" si="1391"/>
        <v>0.98630000112905702</v>
      </c>
      <c r="B9866" s="2">
        <f t="shared" si="1386"/>
        <v>98.630000000013553</v>
      </c>
      <c r="C9866" s="428">
        <f t="shared" si="1392"/>
        <v>98.63</v>
      </c>
      <c r="D9866" s="425">
        <f t="shared" si="1387"/>
        <v>0.98630000112892158</v>
      </c>
      <c r="E9866" s="433">
        <f t="shared" si="1393"/>
        <v>98.63</v>
      </c>
      <c r="F9866" s="430">
        <f t="shared" si="1388"/>
        <v>0.98733279740420166</v>
      </c>
      <c r="G9866" s="439">
        <f t="shared" si="1394"/>
        <v>98.63</v>
      </c>
      <c r="H9866" s="435">
        <f t="shared" si="1389"/>
        <v>0.98733279740420166</v>
      </c>
      <c r="I9866" s="577">
        <f t="shared" si="1394"/>
        <v>98.63</v>
      </c>
      <c r="J9866" s="573">
        <f t="shared" si="1390"/>
        <v>1.3211625389277701</v>
      </c>
    </row>
    <row r="9867" spans="1:10" x14ac:dyDescent="0.25">
      <c r="A9867">
        <f t="shared" si="1391"/>
        <v>0.98640000112746773</v>
      </c>
      <c r="B9867" s="2">
        <f t="shared" si="1386"/>
        <v>98.640000000013558</v>
      </c>
      <c r="C9867" s="428">
        <f t="shared" si="1392"/>
        <v>98.64</v>
      </c>
      <c r="D9867" s="425">
        <f t="shared" si="1387"/>
        <v>0.98640000112733206</v>
      </c>
      <c r="E9867" s="433">
        <f t="shared" si="1393"/>
        <v>98.64</v>
      </c>
      <c r="F9867" s="430">
        <f t="shared" si="1388"/>
        <v>0.98743238170523695</v>
      </c>
      <c r="G9867" s="439">
        <f t="shared" si="1394"/>
        <v>98.64</v>
      </c>
      <c r="H9867" s="435">
        <f t="shared" si="1389"/>
        <v>0.98743238170523695</v>
      </c>
      <c r="I9867" s="577">
        <f t="shared" si="1394"/>
        <v>98.64</v>
      </c>
      <c r="J9867" s="573">
        <f t="shared" si="1390"/>
        <v>1.3212513260112511</v>
      </c>
    </row>
    <row r="9868" spans="1:10" x14ac:dyDescent="0.25">
      <c r="A9868">
        <f t="shared" si="1391"/>
        <v>0.98650000112588054</v>
      </c>
      <c r="B9868" s="2">
        <f t="shared" si="1386"/>
        <v>98.650000000013563</v>
      </c>
      <c r="C9868" s="428">
        <f t="shared" si="1392"/>
        <v>98.65</v>
      </c>
      <c r="D9868" s="425">
        <f t="shared" si="1387"/>
        <v>0.9865000011257451</v>
      </c>
      <c r="E9868" s="433">
        <f t="shared" si="1393"/>
        <v>98.65</v>
      </c>
      <c r="F9868" s="430">
        <f t="shared" si="1388"/>
        <v>0.98753196618943873</v>
      </c>
      <c r="G9868" s="439">
        <f t="shared" si="1394"/>
        <v>98.65</v>
      </c>
      <c r="H9868" s="435">
        <f t="shared" si="1389"/>
        <v>0.98753196618943873</v>
      </c>
      <c r="I9868" s="577">
        <f t="shared" si="1394"/>
        <v>98.65</v>
      </c>
      <c r="J9868" s="573">
        <f t="shared" si="1390"/>
        <v>1.3213401138456389</v>
      </c>
    </row>
    <row r="9869" spans="1:10" x14ac:dyDescent="0.25">
      <c r="A9869">
        <f t="shared" si="1391"/>
        <v>0.9866000011242958</v>
      </c>
      <c r="B9869" s="2">
        <f t="shared" si="1386"/>
        <v>98.660000000013568</v>
      </c>
      <c r="C9869" s="428">
        <f t="shared" si="1392"/>
        <v>98.66</v>
      </c>
      <c r="D9869" s="425">
        <f t="shared" si="1387"/>
        <v>0.98660000112416013</v>
      </c>
      <c r="E9869" s="433">
        <f t="shared" si="1393"/>
        <v>98.66</v>
      </c>
      <c r="F9869" s="430">
        <f t="shared" si="1388"/>
        <v>0.98763155085672039</v>
      </c>
      <c r="G9869" s="439">
        <f t="shared" si="1394"/>
        <v>98.66</v>
      </c>
      <c r="H9869" s="435">
        <f t="shared" si="1389"/>
        <v>0.98763155085672039</v>
      </c>
      <c r="I9869" s="577">
        <f t="shared" si="1394"/>
        <v>98.66</v>
      </c>
      <c r="J9869" s="573">
        <f t="shared" si="1390"/>
        <v>1.3214289024308579</v>
      </c>
    </row>
    <row r="9870" spans="1:10" x14ac:dyDescent="0.25">
      <c r="A9870">
        <f t="shared" si="1391"/>
        <v>0.98670000112271328</v>
      </c>
      <c r="B9870" s="2">
        <f t="shared" si="1386"/>
        <v>98.670000000013573</v>
      </c>
      <c r="C9870" s="428">
        <f t="shared" si="1392"/>
        <v>98.67</v>
      </c>
      <c r="D9870" s="425">
        <f t="shared" si="1387"/>
        <v>0.98670000112257772</v>
      </c>
      <c r="E9870" s="433">
        <f t="shared" si="1393"/>
        <v>98.67</v>
      </c>
      <c r="F9870" s="430">
        <f t="shared" si="1388"/>
        <v>0.98773113570699467</v>
      </c>
      <c r="G9870" s="439">
        <f t="shared" si="1394"/>
        <v>98.67</v>
      </c>
      <c r="H9870" s="435">
        <f t="shared" si="1389"/>
        <v>0.98773113570699467</v>
      </c>
      <c r="I9870" s="577">
        <f t="shared" si="1394"/>
        <v>98.67</v>
      </c>
      <c r="J9870" s="573">
        <f t="shared" si="1390"/>
        <v>1.321517691766833</v>
      </c>
    </row>
    <row r="9871" spans="1:10" x14ac:dyDescent="0.25">
      <c r="A9871">
        <f t="shared" si="1391"/>
        <v>0.9868000011211332</v>
      </c>
      <c r="B9871" s="2">
        <f t="shared" si="1386"/>
        <v>98.680000000013578</v>
      </c>
      <c r="C9871" s="428">
        <f t="shared" si="1392"/>
        <v>98.68</v>
      </c>
      <c r="D9871" s="425">
        <f t="shared" si="1387"/>
        <v>0.98680000112099742</v>
      </c>
      <c r="E9871" s="433">
        <f t="shared" si="1393"/>
        <v>98.68</v>
      </c>
      <c r="F9871" s="430">
        <f t="shared" si="1388"/>
        <v>0.98783072074017453</v>
      </c>
      <c r="G9871" s="439">
        <f t="shared" si="1394"/>
        <v>98.68</v>
      </c>
      <c r="H9871" s="435">
        <f t="shared" si="1389"/>
        <v>0.98783072074017453</v>
      </c>
      <c r="I9871" s="577">
        <f t="shared" si="1394"/>
        <v>98.68</v>
      </c>
      <c r="J9871" s="573">
        <f t="shared" si="1390"/>
        <v>1.3216064818534887</v>
      </c>
    </row>
    <row r="9872" spans="1:10" x14ac:dyDescent="0.25">
      <c r="A9872">
        <f t="shared" si="1391"/>
        <v>0.98690000111955534</v>
      </c>
      <c r="B9872" s="2">
        <f t="shared" si="1386"/>
        <v>98.690000000013583</v>
      </c>
      <c r="C9872" s="428">
        <f t="shared" si="1392"/>
        <v>98.69</v>
      </c>
      <c r="D9872" s="425">
        <f t="shared" si="1387"/>
        <v>0.98690000111941945</v>
      </c>
      <c r="E9872" s="433">
        <f t="shared" si="1393"/>
        <v>98.69</v>
      </c>
      <c r="F9872" s="430">
        <f t="shared" si="1388"/>
        <v>0.98793030595617282</v>
      </c>
      <c r="G9872" s="439">
        <f t="shared" si="1394"/>
        <v>98.69</v>
      </c>
      <c r="H9872" s="435">
        <f t="shared" si="1389"/>
        <v>0.98793030595617282</v>
      </c>
      <c r="I9872" s="577">
        <f t="shared" si="1394"/>
        <v>98.69</v>
      </c>
      <c r="J9872" s="573">
        <f t="shared" si="1390"/>
        <v>1.3216952726907496</v>
      </c>
    </row>
    <row r="9873" spans="1:10" x14ac:dyDescent="0.25">
      <c r="A9873">
        <f t="shared" si="1391"/>
        <v>0.98700000111797981</v>
      </c>
      <c r="B9873" s="2">
        <f t="shared" si="1386"/>
        <v>98.700000000013588</v>
      </c>
      <c r="C9873" s="428">
        <f t="shared" si="1392"/>
        <v>98.7</v>
      </c>
      <c r="D9873" s="425">
        <f t="shared" si="1387"/>
        <v>0.98700000111784381</v>
      </c>
      <c r="E9873" s="433">
        <f t="shared" si="1393"/>
        <v>98.7</v>
      </c>
      <c r="F9873" s="430">
        <f t="shared" si="1388"/>
        <v>0.98802989135490282</v>
      </c>
      <c r="G9873" s="439">
        <f t="shared" si="1394"/>
        <v>98.7</v>
      </c>
      <c r="H9873" s="435">
        <f t="shared" si="1389"/>
        <v>0.98802989135490282</v>
      </c>
      <c r="I9873" s="577">
        <f t="shared" si="1394"/>
        <v>98.7</v>
      </c>
      <c r="J9873" s="573">
        <f t="shared" si="1390"/>
        <v>1.3217840642785403</v>
      </c>
    </row>
    <row r="9874" spans="1:10" x14ac:dyDescent="0.25">
      <c r="A9874">
        <f t="shared" si="1391"/>
        <v>0.98710000111640639</v>
      </c>
      <c r="B9874" s="2">
        <f t="shared" si="1386"/>
        <v>98.710000000013594</v>
      </c>
      <c r="C9874" s="428">
        <f t="shared" si="1392"/>
        <v>98.71</v>
      </c>
      <c r="D9874" s="425">
        <f t="shared" si="1387"/>
        <v>0.98710000111627039</v>
      </c>
      <c r="E9874" s="433">
        <f t="shared" si="1393"/>
        <v>98.71</v>
      </c>
      <c r="F9874" s="430">
        <f t="shared" si="1388"/>
        <v>0.98812947693627728</v>
      </c>
      <c r="G9874" s="439">
        <f t="shared" si="1394"/>
        <v>98.71</v>
      </c>
      <c r="H9874" s="435">
        <f t="shared" si="1389"/>
        <v>0.98812947693627728</v>
      </c>
      <c r="I9874" s="577">
        <f t="shared" si="1394"/>
        <v>98.71</v>
      </c>
      <c r="J9874" s="573">
        <f t="shared" si="1390"/>
        <v>1.3218728566167854</v>
      </c>
    </row>
    <row r="9875" spans="1:10" x14ac:dyDescent="0.25">
      <c r="A9875">
        <f t="shared" si="1391"/>
        <v>0.9872000011148353</v>
      </c>
      <c r="B9875" s="2">
        <f t="shared" si="1386"/>
        <v>98.720000000013599</v>
      </c>
      <c r="C9875" s="428">
        <f t="shared" si="1392"/>
        <v>98.72</v>
      </c>
      <c r="D9875" s="425">
        <f t="shared" si="1387"/>
        <v>0.98720000111469952</v>
      </c>
      <c r="E9875" s="433">
        <f t="shared" si="1393"/>
        <v>98.72</v>
      </c>
      <c r="F9875" s="430">
        <f t="shared" si="1388"/>
        <v>0.98822906270020971</v>
      </c>
      <c r="G9875" s="439">
        <f t="shared" si="1394"/>
        <v>98.72</v>
      </c>
      <c r="H9875" s="435">
        <f t="shared" si="1389"/>
        <v>0.98822906270020971</v>
      </c>
      <c r="I9875" s="577">
        <f t="shared" si="1394"/>
        <v>98.72</v>
      </c>
      <c r="J9875" s="573">
        <f t="shared" si="1390"/>
        <v>1.3219616497054096</v>
      </c>
    </row>
    <row r="9876" spans="1:10" x14ac:dyDescent="0.25">
      <c r="A9876">
        <f t="shared" si="1391"/>
        <v>0.98730000111326677</v>
      </c>
      <c r="B9876" s="2">
        <f t="shared" si="1386"/>
        <v>98.730000000013604</v>
      </c>
      <c r="C9876" s="428">
        <f t="shared" si="1392"/>
        <v>98.73</v>
      </c>
      <c r="D9876" s="425">
        <f t="shared" si="1387"/>
        <v>0.98730000111313077</v>
      </c>
      <c r="E9876" s="433">
        <f t="shared" si="1393"/>
        <v>98.73</v>
      </c>
      <c r="F9876" s="430">
        <f t="shared" si="1388"/>
        <v>0.98832864864661318</v>
      </c>
      <c r="G9876" s="439">
        <f t="shared" si="1394"/>
        <v>98.73</v>
      </c>
      <c r="H9876" s="435">
        <f t="shared" si="1389"/>
        <v>0.98832864864661318</v>
      </c>
      <c r="I9876" s="577">
        <f t="shared" si="1394"/>
        <v>98.73</v>
      </c>
      <c r="J9876" s="573">
        <f t="shared" si="1390"/>
        <v>1.3220504435443377</v>
      </c>
    </row>
    <row r="9877" spans="1:10" x14ac:dyDescent="0.25">
      <c r="A9877">
        <f t="shared" si="1391"/>
        <v>0.98740000111170034</v>
      </c>
      <c r="B9877" s="2">
        <f t="shared" si="1386"/>
        <v>98.740000000013609</v>
      </c>
      <c r="C9877" s="428">
        <f t="shared" si="1392"/>
        <v>98.74</v>
      </c>
      <c r="D9877" s="425">
        <f t="shared" si="1387"/>
        <v>0.98740000111156412</v>
      </c>
      <c r="E9877" s="433">
        <f t="shared" si="1393"/>
        <v>98.74</v>
      </c>
      <c r="F9877" s="430">
        <f t="shared" si="1388"/>
        <v>0.98842823477540043</v>
      </c>
      <c r="G9877" s="439">
        <f t="shared" si="1394"/>
        <v>98.74</v>
      </c>
      <c r="H9877" s="435">
        <f t="shared" si="1389"/>
        <v>0.98842823477540043</v>
      </c>
      <c r="I9877" s="577">
        <f t="shared" si="1394"/>
        <v>98.74</v>
      </c>
      <c r="J9877" s="573">
        <f t="shared" si="1390"/>
        <v>1.322139238133494</v>
      </c>
    </row>
    <row r="9878" spans="1:10" x14ac:dyDescent="0.25">
      <c r="A9878">
        <f t="shared" si="1391"/>
        <v>0.98750000111013614</v>
      </c>
      <c r="B9878" s="2">
        <f t="shared" si="1386"/>
        <v>98.750000000013614</v>
      </c>
      <c r="C9878" s="428">
        <f t="shared" si="1392"/>
        <v>98.75</v>
      </c>
      <c r="D9878" s="425">
        <f t="shared" si="1387"/>
        <v>0.98750000111000003</v>
      </c>
      <c r="E9878" s="433">
        <f t="shared" si="1393"/>
        <v>98.75</v>
      </c>
      <c r="F9878" s="430">
        <f t="shared" si="1388"/>
        <v>0.98852782108648529</v>
      </c>
      <c r="G9878" s="439">
        <f t="shared" si="1394"/>
        <v>98.75</v>
      </c>
      <c r="H9878" s="435">
        <f t="shared" si="1389"/>
        <v>0.98852782108648529</v>
      </c>
      <c r="I9878" s="577">
        <f t="shared" si="1394"/>
        <v>98.75</v>
      </c>
      <c r="J9878" s="573">
        <f t="shared" si="1390"/>
        <v>1.3222280334728032</v>
      </c>
    </row>
    <row r="9879" spans="1:10" x14ac:dyDescent="0.25">
      <c r="A9879">
        <f t="shared" si="1391"/>
        <v>0.98760000110857415</v>
      </c>
      <c r="B9879" s="2">
        <f t="shared" si="1386"/>
        <v>98.760000000013619</v>
      </c>
      <c r="C9879" s="428">
        <f t="shared" si="1392"/>
        <v>98.76</v>
      </c>
      <c r="D9879" s="425">
        <f t="shared" si="1387"/>
        <v>0.98760000110843815</v>
      </c>
      <c r="E9879" s="433">
        <f t="shared" si="1393"/>
        <v>98.76</v>
      </c>
      <c r="F9879" s="430">
        <f t="shared" si="1388"/>
        <v>0.98862740757978074</v>
      </c>
      <c r="G9879" s="439">
        <f t="shared" si="1394"/>
        <v>98.76</v>
      </c>
      <c r="H9879" s="435">
        <f t="shared" si="1389"/>
        <v>0.98862740757978074</v>
      </c>
      <c r="I9879" s="577">
        <f t="shared" si="1394"/>
        <v>98.76</v>
      </c>
      <c r="J9879" s="573">
        <f t="shared" si="1390"/>
        <v>1.3223168295621903</v>
      </c>
    </row>
    <row r="9880" spans="1:10" x14ac:dyDescent="0.25">
      <c r="A9880">
        <f t="shared" si="1391"/>
        <v>0.98770000110701472</v>
      </c>
      <c r="B9880" s="2">
        <f t="shared" si="1386"/>
        <v>98.770000000013624</v>
      </c>
      <c r="C9880" s="428">
        <f t="shared" si="1392"/>
        <v>98.77</v>
      </c>
      <c r="D9880" s="425">
        <f t="shared" si="1387"/>
        <v>0.98770000110687839</v>
      </c>
      <c r="E9880" s="433">
        <f t="shared" si="1393"/>
        <v>98.77</v>
      </c>
      <c r="F9880" s="430">
        <f t="shared" si="1388"/>
        <v>0.98872699425520039</v>
      </c>
      <c r="G9880" s="439">
        <f t="shared" si="1394"/>
        <v>98.77</v>
      </c>
      <c r="H9880" s="435">
        <f t="shared" si="1389"/>
        <v>0.98872699425520039</v>
      </c>
      <c r="I9880" s="577">
        <f t="shared" si="1394"/>
        <v>98.77</v>
      </c>
      <c r="J9880" s="573">
        <f t="shared" si="1390"/>
        <v>1.32240562640158</v>
      </c>
    </row>
    <row r="9881" spans="1:10" x14ac:dyDescent="0.25">
      <c r="A9881">
        <f t="shared" si="1391"/>
        <v>0.9878000011054574</v>
      </c>
      <c r="B9881" s="2">
        <f t="shared" si="1386"/>
        <v>98.780000000013629</v>
      </c>
      <c r="C9881" s="428">
        <f t="shared" si="1392"/>
        <v>98.78</v>
      </c>
      <c r="D9881" s="425">
        <f t="shared" si="1387"/>
        <v>0.98780000110532107</v>
      </c>
      <c r="E9881" s="433">
        <f t="shared" si="1393"/>
        <v>98.78</v>
      </c>
      <c r="F9881" s="430">
        <f t="shared" si="1388"/>
        <v>0.98882658111265709</v>
      </c>
      <c r="G9881" s="439">
        <f t="shared" si="1394"/>
        <v>98.78</v>
      </c>
      <c r="H9881" s="435">
        <f t="shared" si="1389"/>
        <v>0.98882658111265709</v>
      </c>
      <c r="I9881" s="577">
        <f t="shared" si="1394"/>
        <v>98.78</v>
      </c>
      <c r="J9881" s="573">
        <f t="shared" si="1390"/>
        <v>1.3224944239908962</v>
      </c>
    </row>
    <row r="9882" spans="1:10" x14ac:dyDescent="0.25">
      <c r="A9882">
        <f t="shared" si="1391"/>
        <v>0.98790000110390219</v>
      </c>
      <c r="B9882" s="2">
        <f t="shared" si="1386"/>
        <v>98.790000000013634</v>
      </c>
      <c r="C9882" s="428">
        <f t="shared" si="1392"/>
        <v>98.79</v>
      </c>
      <c r="D9882" s="425">
        <f t="shared" si="1387"/>
        <v>0.98790000110376608</v>
      </c>
      <c r="E9882" s="433">
        <f t="shared" si="1393"/>
        <v>98.79</v>
      </c>
      <c r="F9882" s="430">
        <f t="shared" si="1388"/>
        <v>0.9889261681520648</v>
      </c>
      <c r="G9882" s="439">
        <f t="shared" si="1394"/>
        <v>98.79</v>
      </c>
      <c r="H9882" s="435">
        <f t="shared" si="1389"/>
        <v>0.9889261681520648</v>
      </c>
      <c r="I9882" s="577">
        <f t="shared" si="1394"/>
        <v>98.79</v>
      </c>
      <c r="J9882" s="573">
        <f t="shared" si="1390"/>
        <v>1.3225832223300646</v>
      </c>
    </row>
    <row r="9883" spans="1:10" x14ac:dyDescent="0.25">
      <c r="A9883">
        <f t="shared" si="1391"/>
        <v>0.98800000110234931</v>
      </c>
      <c r="B9883" s="2">
        <f t="shared" si="1386"/>
        <v>98.80000000001364</v>
      </c>
      <c r="C9883" s="428">
        <f t="shared" si="1392"/>
        <v>98.8</v>
      </c>
      <c r="D9883" s="425">
        <f t="shared" si="1387"/>
        <v>0.98800000110221298</v>
      </c>
      <c r="E9883" s="433">
        <f t="shared" si="1393"/>
        <v>98.8</v>
      </c>
      <c r="F9883" s="430">
        <f t="shared" si="1388"/>
        <v>0.98902575537333692</v>
      </c>
      <c r="G9883" s="439">
        <f t="shared" si="1394"/>
        <v>98.8</v>
      </c>
      <c r="H9883" s="435">
        <f t="shared" si="1389"/>
        <v>0.98902575537333692</v>
      </c>
      <c r="I9883" s="577">
        <f t="shared" si="1394"/>
        <v>98.8</v>
      </c>
      <c r="J9883" s="573">
        <f t="shared" si="1390"/>
        <v>1.3226720214190093</v>
      </c>
    </row>
    <row r="9884" spans="1:10" x14ac:dyDescent="0.25">
      <c r="A9884">
        <f t="shared" si="1391"/>
        <v>0.98810000110079876</v>
      </c>
      <c r="B9884" s="2">
        <f t="shared" si="1386"/>
        <v>98.810000000013645</v>
      </c>
      <c r="C9884" s="428">
        <f t="shared" si="1392"/>
        <v>98.81</v>
      </c>
      <c r="D9884" s="425">
        <f t="shared" si="1387"/>
        <v>0.98810000110066232</v>
      </c>
      <c r="E9884" s="433">
        <f t="shared" si="1393"/>
        <v>98.81</v>
      </c>
      <c r="F9884" s="430">
        <f t="shared" si="1388"/>
        <v>0.98912534277638675</v>
      </c>
      <c r="G9884" s="439">
        <f t="shared" si="1394"/>
        <v>98.81</v>
      </c>
      <c r="H9884" s="435">
        <f t="shared" si="1389"/>
        <v>0.98912534277638675</v>
      </c>
      <c r="I9884" s="577">
        <f t="shared" si="1394"/>
        <v>98.81</v>
      </c>
      <c r="J9884" s="573">
        <f t="shared" si="1390"/>
        <v>1.3227608212576554</v>
      </c>
    </row>
    <row r="9885" spans="1:10" x14ac:dyDescent="0.25">
      <c r="A9885">
        <f t="shared" si="1391"/>
        <v>0.98820000109925066</v>
      </c>
      <c r="B9885" s="2">
        <f t="shared" si="1386"/>
        <v>98.82000000001365</v>
      </c>
      <c r="C9885" s="428">
        <f t="shared" si="1392"/>
        <v>98.82</v>
      </c>
      <c r="D9885" s="425">
        <f t="shared" si="1387"/>
        <v>0.98820000109911399</v>
      </c>
      <c r="E9885" s="433">
        <f t="shared" si="1393"/>
        <v>98.82</v>
      </c>
      <c r="F9885" s="430">
        <f t="shared" si="1388"/>
        <v>0.9892249303611278</v>
      </c>
      <c r="G9885" s="439">
        <f t="shared" si="1394"/>
        <v>98.82</v>
      </c>
      <c r="H9885" s="435">
        <f t="shared" si="1389"/>
        <v>0.9892249303611278</v>
      </c>
      <c r="I9885" s="577">
        <f t="shared" si="1394"/>
        <v>98.82</v>
      </c>
      <c r="J9885" s="573">
        <f t="shared" si="1390"/>
        <v>1.3228496218459274</v>
      </c>
    </row>
    <row r="9886" spans="1:10" x14ac:dyDescent="0.25">
      <c r="A9886">
        <f t="shared" si="1391"/>
        <v>0.98830000109770444</v>
      </c>
      <c r="B9886" s="2">
        <f t="shared" si="1386"/>
        <v>98.830000000013655</v>
      </c>
      <c r="C9886" s="428">
        <f t="shared" si="1392"/>
        <v>98.83</v>
      </c>
      <c r="D9886" s="425">
        <f t="shared" si="1387"/>
        <v>0.98830000109756788</v>
      </c>
      <c r="E9886" s="433">
        <f t="shared" si="1393"/>
        <v>98.83</v>
      </c>
      <c r="F9886" s="430">
        <f t="shared" si="1388"/>
        <v>0.98932451812747402</v>
      </c>
      <c r="G9886" s="439">
        <f t="shared" si="1394"/>
        <v>98.83</v>
      </c>
      <c r="H9886" s="435">
        <f t="shared" si="1389"/>
        <v>0.98932451812747402</v>
      </c>
      <c r="I9886" s="577">
        <f t="shared" si="1394"/>
        <v>98.83</v>
      </c>
      <c r="J9886" s="573">
        <f t="shared" si="1390"/>
        <v>1.32293842318375</v>
      </c>
    </row>
    <row r="9887" spans="1:10" x14ac:dyDescent="0.25">
      <c r="A9887">
        <f t="shared" si="1391"/>
        <v>0.98840000109616066</v>
      </c>
      <c r="B9887" s="2">
        <f t="shared" si="1386"/>
        <v>98.84000000001366</v>
      </c>
      <c r="C9887" s="428">
        <f t="shared" si="1392"/>
        <v>98.84</v>
      </c>
      <c r="D9887" s="425">
        <f t="shared" si="1387"/>
        <v>0.98840000109602422</v>
      </c>
      <c r="E9887" s="433">
        <f t="shared" si="1393"/>
        <v>98.84</v>
      </c>
      <c r="F9887" s="430">
        <f t="shared" si="1388"/>
        <v>0.98942410607533882</v>
      </c>
      <c r="G9887" s="439">
        <f t="shared" si="1394"/>
        <v>98.84</v>
      </c>
      <c r="H9887" s="435">
        <f t="shared" si="1389"/>
        <v>0.98942410607533882</v>
      </c>
      <c r="I9887" s="577">
        <f t="shared" si="1394"/>
        <v>98.84</v>
      </c>
      <c r="J9887" s="573">
        <f t="shared" si="1390"/>
        <v>1.3230272252710482</v>
      </c>
    </row>
    <row r="9888" spans="1:10" x14ac:dyDescent="0.25">
      <c r="A9888">
        <f t="shared" si="1391"/>
        <v>0.98850000109461922</v>
      </c>
      <c r="B9888" s="2">
        <f t="shared" ref="B9888:B9951" si="1395">B9887+0.01</f>
        <v>98.850000000013665</v>
      </c>
      <c r="C9888" s="428">
        <f t="shared" si="1392"/>
        <v>98.85</v>
      </c>
      <c r="D9888" s="425">
        <f t="shared" si="1387"/>
        <v>0.98850000109448255</v>
      </c>
      <c r="E9888" s="433">
        <f t="shared" si="1393"/>
        <v>98.85</v>
      </c>
      <c r="F9888" s="430">
        <f t="shared" si="1388"/>
        <v>0.98952369420463571</v>
      </c>
      <c r="G9888" s="439">
        <f t="shared" si="1394"/>
        <v>98.85</v>
      </c>
      <c r="H9888" s="435">
        <f t="shared" si="1389"/>
        <v>0.98952369420463571</v>
      </c>
      <c r="I9888" s="577">
        <f t="shared" si="1394"/>
        <v>98.85</v>
      </c>
      <c r="J9888" s="573">
        <f t="shared" si="1390"/>
        <v>1.3231160281077463</v>
      </c>
    </row>
    <row r="9889" spans="1:10" x14ac:dyDescent="0.25">
      <c r="A9889">
        <f t="shared" si="1391"/>
        <v>0.98860000109307988</v>
      </c>
      <c r="B9889" s="2">
        <f t="shared" si="1395"/>
        <v>98.86000000001367</v>
      </c>
      <c r="C9889" s="428">
        <f t="shared" si="1392"/>
        <v>98.86</v>
      </c>
      <c r="D9889" s="425">
        <f t="shared" si="1387"/>
        <v>0.9886000010929431</v>
      </c>
      <c r="E9889" s="433">
        <f t="shared" si="1393"/>
        <v>98.86</v>
      </c>
      <c r="F9889" s="430">
        <f t="shared" si="1388"/>
        <v>0.98962328251527887</v>
      </c>
      <c r="G9889" s="439">
        <f t="shared" si="1394"/>
        <v>98.86</v>
      </c>
      <c r="H9889" s="435">
        <f t="shared" si="1389"/>
        <v>0.98962328251527887</v>
      </c>
      <c r="I9889" s="577">
        <f t="shared" si="1394"/>
        <v>98.86</v>
      </c>
      <c r="J9889" s="573">
        <f t="shared" si="1390"/>
        <v>1.3232048316937697</v>
      </c>
    </row>
    <row r="9890" spans="1:10" x14ac:dyDescent="0.25">
      <c r="A9890">
        <f t="shared" si="1391"/>
        <v>0.98870000109154266</v>
      </c>
      <c r="B9890" s="2">
        <f t="shared" si="1395"/>
        <v>98.870000000013675</v>
      </c>
      <c r="C9890" s="428">
        <f t="shared" si="1392"/>
        <v>98.87</v>
      </c>
      <c r="D9890" s="425">
        <f t="shared" si="1387"/>
        <v>0.9887000010914061</v>
      </c>
      <c r="E9890" s="433">
        <f t="shared" si="1393"/>
        <v>98.87</v>
      </c>
      <c r="F9890" s="430">
        <f t="shared" si="1388"/>
        <v>0.9897228710071817</v>
      </c>
      <c r="G9890" s="439">
        <f t="shared" si="1394"/>
        <v>98.87</v>
      </c>
      <c r="H9890" s="435">
        <f t="shared" si="1389"/>
        <v>0.9897228710071817</v>
      </c>
      <c r="I9890" s="577">
        <f t="shared" si="1394"/>
        <v>98.87</v>
      </c>
      <c r="J9890" s="573">
        <f t="shared" si="1390"/>
        <v>1.3232936360290426</v>
      </c>
    </row>
    <row r="9891" spans="1:10" x14ac:dyDescent="0.25">
      <c r="A9891">
        <f t="shared" si="1391"/>
        <v>0.98880000109000787</v>
      </c>
      <c r="B9891" s="2">
        <f t="shared" si="1395"/>
        <v>98.880000000013681</v>
      </c>
      <c r="C9891" s="428">
        <f t="shared" si="1392"/>
        <v>98.88</v>
      </c>
      <c r="D9891" s="425">
        <f t="shared" si="1387"/>
        <v>0.98880000108987098</v>
      </c>
      <c r="E9891" s="433">
        <f t="shared" si="1393"/>
        <v>98.88</v>
      </c>
      <c r="F9891" s="430">
        <f t="shared" si="1388"/>
        <v>0.98982245968025817</v>
      </c>
      <c r="G9891" s="439">
        <f t="shared" si="1394"/>
        <v>98.88</v>
      </c>
      <c r="H9891" s="435">
        <f t="shared" si="1389"/>
        <v>0.98982245968025817</v>
      </c>
      <c r="I9891" s="577">
        <f t="shared" si="1394"/>
        <v>98.88</v>
      </c>
      <c r="J9891" s="573">
        <f t="shared" si="1390"/>
        <v>1.3233824411134902</v>
      </c>
    </row>
    <row r="9892" spans="1:10" x14ac:dyDescent="0.25">
      <c r="A9892">
        <f t="shared" si="1391"/>
        <v>0.9889000010884752</v>
      </c>
      <c r="B9892" s="2">
        <f t="shared" si="1395"/>
        <v>98.890000000013686</v>
      </c>
      <c r="C9892" s="428">
        <f t="shared" si="1392"/>
        <v>98.89</v>
      </c>
      <c r="D9892" s="425">
        <f t="shared" si="1387"/>
        <v>0.98890000108833842</v>
      </c>
      <c r="E9892" s="433">
        <f t="shared" si="1393"/>
        <v>98.89</v>
      </c>
      <c r="F9892" s="430">
        <f t="shared" si="1388"/>
        <v>0.98992204853442223</v>
      </c>
      <c r="G9892" s="439">
        <f t="shared" si="1394"/>
        <v>98.89</v>
      </c>
      <c r="H9892" s="435">
        <f t="shared" si="1389"/>
        <v>0.98992204853442223</v>
      </c>
      <c r="I9892" s="577">
        <f t="shared" si="1394"/>
        <v>98.89</v>
      </c>
      <c r="J9892" s="573">
        <f t="shared" si="1390"/>
        <v>1.3234712469470373</v>
      </c>
    </row>
    <row r="9893" spans="1:10" x14ac:dyDescent="0.25">
      <c r="A9893">
        <f t="shared" si="1391"/>
        <v>0.98900000108694486</v>
      </c>
      <c r="B9893" s="2">
        <f t="shared" si="1395"/>
        <v>98.900000000013691</v>
      </c>
      <c r="C9893" s="428">
        <f t="shared" si="1392"/>
        <v>98.9</v>
      </c>
      <c r="D9893" s="425">
        <f t="shared" si="1387"/>
        <v>0.98900000108680797</v>
      </c>
      <c r="E9893" s="433">
        <f t="shared" si="1393"/>
        <v>98.9</v>
      </c>
      <c r="F9893" s="430">
        <f t="shared" si="1388"/>
        <v>0.99002163756958761</v>
      </c>
      <c r="G9893" s="439">
        <f t="shared" si="1394"/>
        <v>98.9</v>
      </c>
      <c r="H9893" s="435">
        <f t="shared" si="1389"/>
        <v>0.99002163756958761</v>
      </c>
      <c r="I9893" s="577">
        <f t="shared" si="1394"/>
        <v>98.9</v>
      </c>
      <c r="J9893" s="573">
        <f t="shared" si="1390"/>
        <v>1.3235600535296086</v>
      </c>
    </row>
    <row r="9894" spans="1:10" x14ac:dyDescent="0.25">
      <c r="A9894">
        <f t="shared" si="1391"/>
        <v>0.98910000108541662</v>
      </c>
      <c r="B9894" s="2">
        <f t="shared" si="1395"/>
        <v>98.910000000013696</v>
      </c>
      <c r="C9894" s="428">
        <f t="shared" si="1392"/>
        <v>98.91</v>
      </c>
      <c r="D9894" s="425">
        <f t="shared" si="1387"/>
        <v>0.98910000108527962</v>
      </c>
      <c r="E9894" s="433">
        <f t="shared" si="1393"/>
        <v>98.91</v>
      </c>
      <c r="F9894" s="430">
        <f t="shared" si="1388"/>
        <v>0.99012122678566827</v>
      </c>
      <c r="G9894" s="439">
        <f t="shared" si="1394"/>
        <v>98.91</v>
      </c>
      <c r="H9894" s="435">
        <f t="shared" si="1389"/>
        <v>0.99012122678566827</v>
      </c>
      <c r="I9894" s="577">
        <f t="shared" si="1394"/>
        <v>98.91</v>
      </c>
      <c r="J9894" s="573">
        <f t="shared" si="1390"/>
        <v>1.3236488608611285</v>
      </c>
    </row>
    <row r="9895" spans="1:10" x14ac:dyDescent="0.25">
      <c r="A9895">
        <f t="shared" si="1391"/>
        <v>0.98920000108389072</v>
      </c>
      <c r="B9895" s="2">
        <f t="shared" si="1395"/>
        <v>98.920000000013701</v>
      </c>
      <c r="C9895" s="428">
        <f t="shared" si="1392"/>
        <v>98.92</v>
      </c>
      <c r="D9895" s="425">
        <f t="shared" si="1387"/>
        <v>0.98920000108375383</v>
      </c>
      <c r="E9895" s="433">
        <f t="shared" si="1393"/>
        <v>98.92</v>
      </c>
      <c r="F9895" s="430">
        <f t="shared" si="1388"/>
        <v>0.99022081618257851</v>
      </c>
      <c r="G9895" s="439">
        <f t="shared" si="1394"/>
        <v>98.92</v>
      </c>
      <c r="H9895" s="435">
        <f t="shared" si="1389"/>
        <v>0.99022081618257851</v>
      </c>
      <c r="I9895" s="577">
        <f t="shared" si="1394"/>
        <v>98.92</v>
      </c>
      <c r="J9895" s="573">
        <f t="shared" si="1390"/>
        <v>1.3237376689415228</v>
      </c>
    </row>
    <row r="9896" spans="1:10" x14ac:dyDescent="0.25">
      <c r="A9896">
        <f t="shared" si="1391"/>
        <v>0.98930000108236693</v>
      </c>
      <c r="B9896" s="2">
        <f t="shared" si="1395"/>
        <v>98.930000000013706</v>
      </c>
      <c r="C9896" s="428">
        <f t="shared" si="1392"/>
        <v>98.93</v>
      </c>
      <c r="D9896" s="425">
        <f t="shared" si="1387"/>
        <v>0.98930000108222993</v>
      </c>
      <c r="E9896" s="433">
        <f t="shared" si="1393"/>
        <v>98.93</v>
      </c>
      <c r="F9896" s="430">
        <f t="shared" si="1388"/>
        <v>0.99032040576023195</v>
      </c>
      <c r="G9896" s="439">
        <f t="shared" si="1394"/>
        <v>98.93</v>
      </c>
      <c r="H9896" s="435">
        <f t="shared" si="1389"/>
        <v>0.99032040576023195</v>
      </c>
      <c r="I9896" s="577">
        <f t="shared" si="1394"/>
        <v>98.93</v>
      </c>
      <c r="J9896" s="573">
        <f t="shared" si="1390"/>
        <v>1.3238264777707156</v>
      </c>
    </row>
    <row r="9897" spans="1:10" x14ac:dyDescent="0.25">
      <c r="A9897">
        <f t="shared" si="1391"/>
        <v>0.98940000108084547</v>
      </c>
      <c r="B9897" s="2">
        <f t="shared" si="1395"/>
        <v>98.940000000013711</v>
      </c>
      <c r="C9897" s="428">
        <f t="shared" si="1392"/>
        <v>98.94</v>
      </c>
      <c r="D9897" s="425">
        <f t="shared" si="1387"/>
        <v>0.98940000108070836</v>
      </c>
      <c r="E9897" s="433">
        <f t="shared" si="1393"/>
        <v>98.94</v>
      </c>
      <c r="F9897" s="430">
        <f t="shared" si="1388"/>
        <v>0.99041999551854265</v>
      </c>
      <c r="G9897" s="439">
        <f t="shared" si="1394"/>
        <v>98.94</v>
      </c>
      <c r="H9897" s="435">
        <f t="shared" si="1389"/>
        <v>0.99041999551854265</v>
      </c>
      <c r="I9897" s="577">
        <f t="shared" si="1394"/>
        <v>98.94</v>
      </c>
      <c r="J9897" s="573">
        <f t="shared" si="1390"/>
        <v>1.323915287348632</v>
      </c>
    </row>
    <row r="9898" spans="1:10" x14ac:dyDescent="0.25">
      <c r="A9898">
        <f t="shared" si="1391"/>
        <v>0.98950000107932612</v>
      </c>
      <c r="B9898" s="2">
        <f t="shared" si="1395"/>
        <v>98.950000000013716</v>
      </c>
      <c r="C9898" s="428">
        <f t="shared" si="1392"/>
        <v>98.95</v>
      </c>
      <c r="D9898" s="425">
        <f t="shared" si="1387"/>
        <v>0.9895000010791889</v>
      </c>
      <c r="E9898" s="433">
        <f t="shared" si="1393"/>
        <v>98.95</v>
      </c>
      <c r="F9898" s="430">
        <f t="shared" si="1388"/>
        <v>0.99051958545742524</v>
      </c>
      <c r="G9898" s="439">
        <f t="shared" si="1394"/>
        <v>98.95</v>
      </c>
      <c r="H9898" s="435">
        <f t="shared" si="1389"/>
        <v>0.99051958545742524</v>
      </c>
      <c r="I9898" s="577">
        <f t="shared" si="1394"/>
        <v>98.95</v>
      </c>
      <c r="J9898" s="573">
        <f t="shared" si="1390"/>
        <v>1.3240040976751966</v>
      </c>
    </row>
    <row r="9899" spans="1:10" x14ac:dyDescent="0.25">
      <c r="A9899">
        <f t="shared" si="1391"/>
        <v>0.98960000107780899</v>
      </c>
      <c r="B9899" s="2">
        <f t="shared" si="1395"/>
        <v>98.960000000013721</v>
      </c>
      <c r="C9899" s="428">
        <f t="shared" si="1392"/>
        <v>98.96</v>
      </c>
      <c r="D9899" s="425">
        <f t="shared" si="1387"/>
        <v>0.98960000107767176</v>
      </c>
      <c r="E9899" s="433">
        <f t="shared" si="1393"/>
        <v>98.96</v>
      </c>
      <c r="F9899" s="430">
        <f t="shared" si="1388"/>
        <v>0.99061917557679324</v>
      </c>
      <c r="G9899" s="439">
        <f t="shared" si="1394"/>
        <v>98.96</v>
      </c>
      <c r="H9899" s="435">
        <f t="shared" si="1389"/>
        <v>0.99061917557679324</v>
      </c>
      <c r="I9899" s="577">
        <f t="shared" si="1394"/>
        <v>98.96</v>
      </c>
      <c r="J9899" s="573">
        <f t="shared" si="1390"/>
        <v>1.3240929087503346</v>
      </c>
    </row>
    <row r="9900" spans="1:10" x14ac:dyDescent="0.25">
      <c r="A9900">
        <f t="shared" si="1391"/>
        <v>0.98970000107629419</v>
      </c>
      <c r="B9900" s="2">
        <f t="shared" si="1395"/>
        <v>98.970000000013727</v>
      </c>
      <c r="C9900" s="428">
        <f t="shared" si="1392"/>
        <v>98.97</v>
      </c>
      <c r="D9900" s="425">
        <f t="shared" si="1387"/>
        <v>0.98970000107615685</v>
      </c>
      <c r="E9900" s="433">
        <f t="shared" si="1393"/>
        <v>98.97</v>
      </c>
      <c r="F9900" s="430">
        <f t="shared" si="1388"/>
        <v>0.99071876587656149</v>
      </c>
      <c r="G9900" s="439">
        <f t="shared" si="1394"/>
        <v>98.97</v>
      </c>
      <c r="H9900" s="435">
        <f t="shared" si="1389"/>
        <v>0.99071876587656149</v>
      </c>
      <c r="I9900" s="577">
        <f t="shared" si="1394"/>
        <v>98.97</v>
      </c>
      <c r="J9900" s="573">
        <f t="shared" si="1390"/>
        <v>1.3241817205739705</v>
      </c>
    </row>
    <row r="9901" spans="1:10" x14ac:dyDescent="0.25">
      <c r="A9901">
        <f t="shared" si="1391"/>
        <v>0.98980000107478139</v>
      </c>
      <c r="B9901" s="2">
        <f t="shared" si="1395"/>
        <v>98.980000000013732</v>
      </c>
      <c r="C9901" s="428">
        <f t="shared" si="1392"/>
        <v>98.98</v>
      </c>
      <c r="D9901" s="425">
        <f t="shared" si="1387"/>
        <v>0.98980000107464405</v>
      </c>
      <c r="E9901" s="433">
        <f t="shared" si="1393"/>
        <v>98.98</v>
      </c>
      <c r="F9901" s="430">
        <f t="shared" si="1388"/>
        <v>0.99081835635664406</v>
      </c>
      <c r="G9901" s="439">
        <f t="shared" si="1394"/>
        <v>98.98</v>
      </c>
      <c r="H9901" s="435">
        <f t="shared" si="1389"/>
        <v>0.99081835635664406</v>
      </c>
      <c r="I9901" s="577">
        <f t="shared" si="1394"/>
        <v>98.98</v>
      </c>
      <c r="J9901" s="573">
        <f t="shared" si="1390"/>
        <v>1.3242705331460298</v>
      </c>
    </row>
    <row r="9902" spans="1:10" x14ac:dyDescent="0.25">
      <c r="A9902">
        <f t="shared" si="1391"/>
        <v>0.98990000107327092</v>
      </c>
      <c r="B9902" s="2">
        <f t="shared" si="1395"/>
        <v>98.990000000013737</v>
      </c>
      <c r="C9902" s="428">
        <f t="shared" si="1392"/>
        <v>98.99</v>
      </c>
      <c r="D9902" s="425">
        <f t="shared" si="1387"/>
        <v>0.98990000107313336</v>
      </c>
      <c r="E9902" s="433">
        <f t="shared" si="1393"/>
        <v>98.99</v>
      </c>
      <c r="F9902" s="430">
        <f t="shared" si="1388"/>
        <v>0.9909179470169549</v>
      </c>
      <c r="G9902" s="439">
        <f t="shared" si="1394"/>
        <v>98.99</v>
      </c>
      <c r="H9902" s="435">
        <f t="shared" si="1389"/>
        <v>0.9909179470169549</v>
      </c>
      <c r="I9902" s="577">
        <f t="shared" si="1394"/>
        <v>98.99</v>
      </c>
      <c r="J9902" s="573">
        <f t="shared" si="1390"/>
        <v>1.3243593464664367</v>
      </c>
    </row>
    <row r="9903" spans="1:10" x14ac:dyDescent="0.25">
      <c r="A9903">
        <f t="shared" si="1391"/>
        <v>0.99000000107176256</v>
      </c>
      <c r="B9903" s="2">
        <f t="shared" si="1395"/>
        <v>99.000000000013742</v>
      </c>
      <c r="C9903" s="428">
        <f t="shared" si="1392"/>
        <v>99</v>
      </c>
      <c r="D9903" s="425">
        <f t="shared" si="1387"/>
        <v>0.99000000107162511</v>
      </c>
      <c r="E9903" s="433">
        <f t="shared" si="1393"/>
        <v>99</v>
      </c>
      <c r="F9903" s="430">
        <f t="shared" si="1388"/>
        <v>0.99101753785740865</v>
      </c>
      <c r="G9903" s="439">
        <f t="shared" si="1394"/>
        <v>99</v>
      </c>
      <c r="H9903" s="435">
        <f t="shared" si="1389"/>
        <v>0.99101753785740865</v>
      </c>
      <c r="I9903" s="577">
        <f t="shared" si="1394"/>
        <v>99</v>
      </c>
      <c r="J9903" s="573">
        <f t="shared" si="1390"/>
        <v>1.324448160535117</v>
      </c>
    </row>
    <row r="9904" spans="1:10" x14ac:dyDescent="0.25">
      <c r="A9904">
        <f t="shared" si="1391"/>
        <v>0.99010000107025653</v>
      </c>
      <c r="B9904" s="2">
        <f t="shared" si="1395"/>
        <v>99.010000000013747</v>
      </c>
      <c r="C9904" s="428">
        <f t="shared" si="1392"/>
        <v>99.01</v>
      </c>
      <c r="D9904" s="425">
        <f t="shared" si="1387"/>
        <v>0.99010000107011908</v>
      </c>
      <c r="E9904" s="433">
        <f t="shared" si="1393"/>
        <v>99.01</v>
      </c>
      <c r="F9904" s="430">
        <f t="shared" si="1388"/>
        <v>0.99111712887791981</v>
      </c>
      <c r="G9904" s="439">
        <f t="shared" si="1394"/>
        <v>99.01</v>
      </c>
      <c r="H9904" s="435">
        <f t="shared" si="1389"/>
        <v>0.99111712887791981</v>
      </c>
      <c r="I9904" s="577">
        <f t="shared" si="1394"/>
        <v>99.01</v>
      </c>
      <c r="J9904" s="573">
        <f t="shared" si="1390"/>
        <v>1.3245369753519949</v>
      </c>
    </row>
    <row r="9905" spans="1:10" x14ac:dyDescent="0.25">
      <c r="A9905">
        <f t="shared" si="1391"/>
        <v>0.9902000010687525</v>
      </c>
      <c r="B9905" s="2">
        <f t="shared" si="1395"/>
        <v>99.020000000013752</v>
      </c>
      <c r="C9905" s="428">
        <f t="shared" si="1392"/>
        <v>99.02</v>
      </c>
      <c r="D9905" s="425">
        <f t="shared" si="1387"/>
        <v>0.99020000106861494</v>
      </c>
      <c r="E9905" s="433">
        <f t="shared" si="1393"/>
        <v>99.02</v>
      </c>
      <c r="F9905" s="430">
        <f t="shared" si="1388"/>
        <v>0.99121672007840245</v>
      </c>
      <c r="G9905" s="439">
        <f t="shared" si="1394"/>
        <v>99.02</v>
      </c>
      <c r="H9905" s="435">
        <f t="shared" si="1389"/>
        <v>0.99121672007840245</v>
      </c>
      <c r="I9905" s="577">
        <f t="shared" si="1394"/>
        <v>99.02</v>
      </c>
      <c r="J9905" s="573">
        <f t="shared" si="1390"/>
        <v>1.3246257909169954</v>
      </c>
    </row>
    <row r="9906" spans="1:10" x14ac:dyDescent="0.25">
      <c r="A9906">
        <f t="shared" si="1391"/>
        <v>0.9903000010672508</v>
      </c>
      <c r="B9906" s="2">
        <f t="shared" si="1395"/>
        <v>99.030000000013757</v>
      </c>
      <c r="C9906" s="428">
        <f t="shared" si="1392"/>
        <v>99.03</v>
      </c>
      <c r="D9906" s="425">
        <f t="shared" si="1387"/>
        <v>0.99030000106711324</v>
      </c>
      <c r="E9906" s="433">
        <f t="shared" si="1393"/>
        <v>99.03</v>
      </c>
      <c r="F9906" s="430">
        <f t="shared" si="1388"/>
        <v>0.99131631145877142</v>
      </c>
      <c r="G9906" s="439">
        <f t="shared" si="1394"/>
        <v>99.03</v>
      </c>
      <c r="H9906" s="435">
        <f t="shared" si="1389"/>
        <v>0.99131631145877142</v>
      </c>
      <c r="I9906" s="577">
        <f t="shared" si="1394"/>
        <v>99.03</v>
      </c>
      <c r="J9906" s="573">
        <f t="shared" si="1390"/>
        <v>1.324714607230044</v>
      </c>
    </row>
    <row r="9907" spans="1:10" x14ac:dyDescent="0.25">
      <c r="A9907">
        <f t="shared" si="1391"/>
        <v>0.99040000106575121</v>
      </c>
      <c r="B9907" s="2">
        <f t="shared" si="1395"/>
        <v>99.040000000013762</v>
      </c>
      <c r="C9907" s="428">
        <f t="shared" si="1392"/>
        <v>99.04</v>
      </c>
      <c r="D9907" s="425">
        <f t="shared" si="1387"/>
        <v>0.99040000106561366</v>
      </c>
      <c r="E9907" s="433">
        <f t="shared" si="1393"/>
        <v>99.04</v>
      </c>
      <c r="F9907" s="430">
        <f t="shared" si="1388"/>
        <v>0.99141590301894089</v>
      </c>
      <c r="G9907" s="439">
        <f t="shared" si="1394"/>
        <v>99.04</v>
      </c>
      <c r="H9907" s="435">
        <f t="shared" si="1389"/>
        <v>0.99141590301894089</v>
      </c>
      <c r="I9907" s="577">
        <f t="shared" si="1394"/>
        <v>99.04</v>
      </c>
      <c r="J9907" s="573">
        <f t="shared" si="1390"/>
        <v>1.3248034242910647</v>
      </c>
    </row>
    <row r="9908" spans="1:10" x14ac:dyDescent="0.25">
      <c r="A9908">
        <f t="shared" si="1391"/>
        <v>0.99050000106425384</v>
      </c>
      <c r="B9908" s="2">
        <f t="shared" si="1395"/>
        <v>99.050000000013767</v>
      </c>
      <c r="C9908" s="428">
        <f t="shared" si="1392"/>
        <v>99.05</v>
      </c>
      <c r="D9908" s="425">
        <f t="shared" si="1387"/>
        <v>0.99050000106411595</v>
      </c>
      <c r="E9908" s="433">
        <f t="shared" si="1393"/>
        <v>99.05</v>
      </c>
      <c r="F9908" s="430">
        <f t="shared" si="1388"/>
        <v>0.99151549475882561</v>
      </c>
      <c r="G9908" s="439">
        <f t="shared" si="1394"/>
        <v>99.05</v>
      </c>
      <c r="H9908" s="435">
        <f t="shared" si="1389"/>
        <v>0.99151549475882561</v>
      </c>
      <c r="I9908" s="577">
        <f t="shared" si="1394"/>
        <v>99.05</v>
      </c>
      <c r="J9908" s="573">
        <f t="shared" si="1390"/>
        <v>1.3248922420999831</v>
      </c>
    </row>
    <row r="9909" spans="1:10" x14ac:dyDescent="0.25">
      <c r="A9909">
        <f t="shared" si="1391"/>
        <v>0.99060000106275847</v>
      </c>
      <c r="B9909" s="2">
        <f t="shared" si="1395"/>
        <v>99.060000000013773</v>
      </c>
      <c r="C9909" s="428">
        <f t="shared" si="1392"/>
        <v>99.06</v>
      </c>
      <c r="D9909" s="425">
        <f t="shared" si="1387"/>
        <v>0.99060000106262081</v>
      </c>
      <c r="E9909" s="433">
        <f t="shared" si="1393"/>
        <v>99.06</v>
      </c>
      <c r="F9909" s="430">
        <f t="shared" si="1388"/>
        <v>0.99161508667834009</v>
      </c>
      <c r="G9909" s="439">
        <f t="shared" si="1394"/>
        <v>99.06</v>
      </c>
      <c r="H9909" s="435">
        <f t="shared" si="1389"/>
        <v>0.99161508667834009</v>
      </c>
      <c r="I9909" s="577">
        <f t="shared" si="1394"/>
        <v>99.06</v>
      </c>
      <c r="J9909" s="573">
        <f t="shared" si="1390"/>
        <v>1.3249810606567245</v>
      </c>
    </row>
    <row r="9910" spans="1:10" x14ac:dyDescent="0.25">
      <c r="A9910">
        <f t="shared" si="1391"/>
        <v>0.99070000106126543</v>
      </c>
      <c r="B9910" s="2">
        <f t="shared" si="1395"/>
        <v>99.070000000013778</v>
      </c>
      <c r="C9910" s="428">
        <f t="shared" si="1392"/>
        <v>99.07</v>
      </c>
      <c r="D9910" s="425">
        <f t="shared" si="1387"/>
        <v>0.99070000106112766</v>
      </c>
      <c r="E9910" s="433">
        <f t="shared" si="1393"/>
        <v>99.07</v>
      </c>
      <c r="F9910" s="430">
        <f t="shared" si="1388"/>
        <v>0.99171467877739916</v>
      </c>
      <c r="G9910" s="439">
        <f t="shared" si="1394"/>
        <v>99.07</v>
      </c>
      <c r="H9910" s="435">
        <f t="shared" si="1389"/>
        <v>0.99171467877739916</v>
      </c>
      <c r="I9910" s="577">
        <f t="shared" si="1394"/>
        <v>99.07</v>
      </c>
      <c r="J9910" s="573">
        <f t="shared" si="1390"/>
        <v>1.3250698799612131</v>
      </c>
    </row>
    <row r="9911" spans="1:10" x14ac:dyDescent="0.25">
      <c r="A9911">
        <f t="shared" si="1391"/>
        <v>0.99080000105977462</v>
      </c>
      <c r="B9911" s="2">
        <f t="shared" si="1395"/>
        <v>99.080000000013783</v>
      </c>
      <c r="C9911" s="428">
        <f t="shared" si="1392"/>
        <v>99.08</v>
      </c>
      <c r="D9911" s="425">
        <f t="shared" si="1387"/>
        <v>0.99080000105963684</v>
      </c>
      <c r="E9911" s="433">
        <f t="shared" si="1393"/>
        <v>99.08</v>
      </c>
      <c r="F9911" s="430">
        <f t="shared" si="1388"/>
        <v>0.99181427105591724</v>
      </c>
      <c r="G9911" s="439">
        <f t="shared" si="1394"/>
        <v>99.08</v>
      </c>
      <c r="H9911" s="435">
        <f t="shared" si="1389"/>
        <v>0.99181427105591724</v>
      </c>
      <c r="I9911" s="577">
        <f t="shared" si="1394"/>
        <v>99.08</v>
      </c>
      <c r="J9911" s="573">
        <f t="shared" si="1390"/>
        <v>1.3251587000133744</v>
      </c>
    </row>
    <row r="9912" spans="1:10" x14ac:dyDescent="0.25">
      <c r="A9912">
        <f t="shared" si="1391"/>
        <v>0.9909000010582858</v>
      </c>
      <c r="B9912" s="2">
        <f t="shared" si="1395"/>
        <v>99.090000000013788</v>
      </c>
      <c r="C9912" s="428">
        <f t="shared" si="1392"/>
        <v>99.09</v>
      </c>
      <c r="D9912" s="425">
        <f t="shared" si="1387"/>
        <v>0.99090000105814813</v>
      </c>
      <c r="E9912" s="433">
        <f t="shared" si="1393"/>
        <v>99.09</v>
      </c>
      <c r="F9912" s="430">
        <f t="shared" si="1388"/>
        <v>0.99191386351380928</v>
      </c>
      <c r="G9912" s="439">
        <f t="shared" si="1394"/>
        <v>99.09</v>
      </c>
      <c r="H9912" s="435">
        <f t="shared" si="1389"/>
        <v>0.99191386351380928</v>
      </c>
      <c r="I9912" s="577">
        <f t="shared" si="1394"/>
        <v>99.09</v>
      </c>
      <c r="J9912" s="573">
        <f t="shared" si="1390"/>
        <v>1.3252475208131334</v>
      </c>
    </row>
    <row r="9913" spans="1:10" x14ac:dyDescent="0.25">
      <c r="A9913">
        <f t="shared" si="1391"/>
        <v>0.99100000105679931</v>
      </c>
      <c r="B9913" s="2">
        <f t="shared" si="1395"/>
        <v>99.100000000013793</v>
      </c>
      <c r="C9913" s="428">
        <f t="shared" si="1392"/>
        <v>99.1</v>
      </c>
      <c r="D9913" s="425">
        <f t="shared" si="1387"/>
        <v>0.99100000105666131</v>
      </c>
      <c r="E9913" s="433">
        <f t="shared" si="1393"/>
        <v>99.1</v>
      </c>
      <c r="F9913" s="430">
        <f t="shared" si="1388"/>
        <v>0.9920134561509899</v>
      </c>
      <c r="G9913" s="439">
        <f t="shared" si="1394"/>
        <v>99.1</v>
      </c>
      <c r="H9913" s="435">
        <f t="shared" si="1389"/>
        <v>0.9920134561509899</v>
      </c>
      <c r="I9913" s="577">
        <f t="shared" si="1394"/>
        <v>99.1</v>
      </c>
      <c r="J9913" s="573">
        <f t="shared" si="1390"/>
        <v>1.3253363423604145</v>
      </c>
    </row>
    <row r="9914" spans="1:10" x14ac:dyDescent="0.25">
      <c r="A9914">
        <f t="shared" si="1391"/>
        <v>0.99110000105531493</v>
      </c>
      <c r="B9914" s="2">
        <f t="shared" si="1395"/>
        <v>99.110000000013798</v>
      </c>
      <c r="C9914" s="428">
        <f t="shared" si="1392"/>
        <v>99.11</v>
      </c>
      <c r="D9914" s="425">
        <f t="shared" si="1387"/>
        <v>0.99110000105517693</v>
      </c>
      <c r="E9914" s="433">
        <f t="shared" si="1393"/>
        <v>99.11</v>
      </c>
      <c r="F9914" s="430">
        <f t="shared" si="1388"/>
        <v>0.99211304896737429</v>
      </c>
      <c r="G9914" s="439">
        <f t="shared" si="1394"/>
        <v>99.11</v>
      </c>
      <c r="H9914" s="435">
        <f t="shared" si="1389"/>
        <v>0.99211304896737429</v>
      </c>
      <c r="I9914" s="577">
        <f t="shared" si="1394"/>
        <v>99.11</v>
      </c>
      <c r="J9914" s="573">
        <f t="shared" si="1390"/>
        <v>1.3254251646551436</v>
      </c>
    </row>
    <row r="9915" spans="1:10" x14ac:dyDescent="0.25">
      <c r="A9915">
        <f t="shared" si="1391"/>
        <v>0.99120000105383266</v>
      </c>
      <c r="B9915" s="2">
        <f t="shared" si="1395"/>
        <v>99.120000000013803</v>
      </c>
      <c r="C9915" s="428">
        <f t="shared" si="1392"/>
        <v>99.12</v>
      </c>
      <c r="D9915" s="425">
        <f t="shared" si="1387"/>
        <v>0.99120000105369466</v>
      </c>
      <c r="E9915" s="433">
        <f t="shared" si="1393"/>
        <v>99.12</v>
      </c>
      <c r="F9915" s="430">
        <f t="shared" si="1388"/>
        <v>0.99221264196287684</v>
      </c>
      <c r="G9915" s="439">
        <f t="shared" si="1394"/>
        <v>99.12</v>
      </c>
      <c r="H9915" s="435">
        <f t="shared" si="1389"/>
        <v>0.99221264196287684</v>
      </c>
      <c r="I9915" s="577">
        <f t="shared" si="1394"/>
        <v>99.12</v>
      </c>
      <c r="J9915" s="573">
        <f t="shared" si="1390"/>
        <v>1.3255139876972453</v>
      </c>
    </row>
    <row r="9916" spans="1:10" x14ac:dyDescent="0.25">
      <c r="A9916">
        <f t="shared" si="1391"/>
        <v>0.99130000105235272</v>
      </c>
      <c r="B9916" s="2">
        <f t="shared" si="1395"/>
        <v>99.130000000013808</v>
      </c>
      <c r="C9916" s="428">
        <f t="shared" si="1392"/>
        <v>99.13</v>
      </c>
      <c r="D9916" s="425">
        <f t="shared" si="1387"/>
        <v>0.99130000105221439</v>
      </c>
      <c r="E9916" s="433">
        <f t="shared" si="1393"/>
        <v>99.13</v>
      </c>
      <c r="F9916" s="430">
        <f t="shared" si="1388"/>
        <v>0.99231223513741251</v>
      </c>
      <c r="G9916" s="439">
        <f t="shared" si="1394"/>
        <v>99.13</v>
      </c>
      <c r="H9916" s="435">
        <f t="shared" si="1389"/>
        <v>0.99231223513741251</v>
      </c>
      <c r="I9916" s="577">
        <f t="shared" si="1394"/>
        <v>99.13</v>
      </c>
      <c r="J9916" s="573">
        <f t="shared" si="1390"/>
        <v>1.3256028114866447</v>
      </c>
    </row>
    <row r="9917" spans="1:10" x14ac:dyDescent="0.25">
      <c r="A9917">
        <f t="shared" si="1391"/>
        <v>0.99140000105087456</v>
      </c>
      <c r="B9917" s="2">
        <f t="shared" si="1395"/>
        <v>99.140000000013814</v>
      </c>
      <c r="C9917" s="428">
        <f t="shared" si="1392"/>
        <v>99.14</v>
      </c>
      <c r="D9917" s="425">
        <f t="shared" si="1387"/>
        <v>0.99140000105073656</v>
      </c>
      <c r="E9917" s="433">
        <f t="shared" si="1393"/>
        <v>99.14</v>
      </c>
      <c r="F9917" s="430">
        <f t="shared" si="1388"/>
        <v>0.9924118284908966</v>
      </c>
      <c r="G9917" s="439">
        <f t="shared" si="1394"/>
        <v>99.14</v>
      </c>
      <c r="H9917" s="435">
        <f t="shared" si="1389"/>
        <v>0.9924118284908966</v>
      </c>
      <c r="I9917" s="577">
        <f t="shared" si="1394"/>
        <v>99.14</v>
      </c>
      <c r="J9917" s="573">
        <f t="shared" si="1390"/>
        <v>1.3256916360232667</v>
      </c>
    </row>
    <row r="9918" spans="1:10" x14ac:dyDescent="0.25">
      <c r="A9918">
        <f t="shared" si="1391"/>
        <v>0.99150000104939884</v>
      </c>
      <c r="B9918" s="2">
        <f t="shared" si="1395"/>
        <v>99.150000000013819</v>
      </c>
      <c r="C9918" s="428">
        <f t="shared" si="1392"/>
        <v>99.15</v>
      </c>
      <c r="D9918" s="425">
        <f t="shared" si="1387"/>
        <v>0.99150000104926084</v>
      </c>
      <c r="E9918" s="433">
        <f t="shared" si="1393"/>
        <v>99.15</v>
      </c>
      <c r="F9918" s="430">
        <f t="shared" si="1388"/>
        <v>0.99251142202324383</v>
      </c>
      <c r="G9918" s="439">
        <f t="shared" si="1394"/>
        <v>99.15</v>
      </c>
      <c r="H9918" s="435">
        <f t="shared" si="1389"/>
        <v>0.99251142202324383</v>
      </c>
      <c r="I9918" s="577">
        <f t="shared" si="1394"/>
        <v>99.15</v>
      </c>
      <c r="J9918" s="573">
        <f t="shared" si="1390"/>
        <v>1.3257804613070365</v>
      </c>
    </row>
    <row r="9919" spans="1:10" x14ac:dyDescent="0.25">
      <c r="A9919">
        <f t="shared" si="1391"/>
        <v>0.99160000104792534</v>
      </c>
      <c r="B9919" s="2">
        <f t="shared" si="1395"/>
        <v>99.160000000013824</v>
      </c>
      <c r="C9919" s="428">
        <f t="shared" si="1392"/>
        <v>99.16</v>
      </c>
      <c r="D9919" s="425">
        <f t="shared" si="1387"/>
        <v>0.99160000104778689</v>
      </c>
      <c r="E9919" s="433">
        <f t="shared" si="1393"/>
        <v>99.16</v>
      </c>
      <c r="F9919" s="430">
        <f t="shared" si="1388"/>
        <v>0.99261101573436894</v>
      </c>
      <c r="G9919" s="439">
        <f t="shared" si="1394"/>
        <v>99.16</v>
      </c>
      <c r="H9919" s="435">
        <f t="shared" si="1389"/>
        <v>0.99261101573436894</v>
      </c>
      <c r="I9919" s="577">
        <f t="shared" si="1394"/>
        <v>99.16</v>
      </c>
      <c r="J9919" s="573">
        <f t="shared" si="1390"/>
        <v>1.3258692873378792</v>
      </c>
    </row>
    <row r="9920" spans="1:10" x14ac:dyDescent="0.25">
      <c r="A9920">
        <f t="shared" si="1391"/>
        <v>0.99170000104645373</v>
      </c>
      <c r="B9920" s="2">
        <f t="shared" si="1395"/>
        <v>99.170000000013829</v>
      </c>
      <c r="C9920" s="428">
        <f t="shared" si="1392"/>
        <v>99.17</v>
      </c>
      <c r="D9920" s="425">
        <f t="shared" si="1387"/>
        <v>0.9917000010463155</v>
      </c>
      <c r="E9920" s="433">
        <f t="shared" si="1393"/>
        <v>99.17</v>
      </c>
      <c r="F9920" s="430">
        <f t="shared" si="1388"/>
        <v>0.99271060962418767</v>
      </c>
      <c r="G9920" s="439">
        <f t="shared" si="1394"/>
        <v>99.17</v>
      </c>
      <c r="H9920" s="435">
        <f t="shared" si="1389"/>
        <v>0.99271060962418767</v>
      </c>
      <c r="I9920" s="577">
        <f t="shared" si="1394"/>
        <v>99.17</v>
      </c>
      <c r="J9920" s="573">
        <f t="shared" si="1390"/>
        <v>1.3259581141157202</v>
      </c>
    </row>
    <row r="9921" spans="1:10" x14ac:dyDescent="0.25">
      <c r="A9921">
        <f t="shared" si="1391"/>
        <v>0.99180000104498434</v>
      </c>
      <c r="B9921" s="2">
        <f t="shared" si="1395"/>
        <v>99.180000000013834</v>
      </c>
      <c r="C9921" s="428">
        <f t="shared" si="1392"/>
        <v>99.18</v>
      </c>
      <c r="D9921" s="425">
        <f t="shared" si="1387"/>
        <v>0.991800001044846</v>
      </c>
      <c r="E9921" s="433">
        <f t="shared" si="1393"/>
        <v>99.18</v>
      </c>
      <c r="F9921" s="430">
        <f t="shared" si="1388"/>
        <v>0.99281020369261486</v>
      </c>
      <c r="G9921" s="439">
        <f t="shared" si="1394"/>
        <v>99.18</v>
      </c>
      <c r="H9921" s="435">
        <f t="shared" si="1389"/>
        <v>0.99281020369261486</v>
      </c>
      <c r="I9921" s="577">
        <f t="shared" si="1394"/>
        <v>99.18</v>
      </c>
      <c r="J9921" s="573">
        <f t="shared" si="1390"/>
        <v>1.3260469416404841</v>
      </c>
    </row>
    <row r="9922" spans="1:10" x14ac:dyDescent="0.25">
      <c r="A9922">
        <f t="shared" si="1391"/>
        <v>0.99190000104351705</v>
      </c>
      <c r="B9922" s="2">
        <f t="shared" si="1395"/>
        <v>99.190000000013839</v>
      </c>
      <c r="C9922" s="428">
        <f t="shared" si="1392"/>
        <v>99.19</v>
      </c>
      <c r="D9922" s="425">
        <f t="shared" si="1387"/>
        <v>0.9919000010433785</v>
      </c>
      <c r="E9922" s="433">
        <f t="shared" si="1393"/>
        <v>99.19</v>
      </c>
      <c r="F9922" s="430">
        <f t="shared" si="1388"/>
        <v>0.99290979793956535</v>
      </c>
      <c r="G9922" s="439">
        <f t="shared" si="1394"/>
        <v>99.19</v>
      </c>
      <c r="H9922" s="435">
        <f t="shared" si="1389"/>
        <v>0.99290979793956535</v>
      </c>
      <c r="I9922" s="577">
        <f t="shared" si="1394"/>
        <v>99.19</v>
      </c>
      <c r="J9922" s="573">
        <f t="shared" si="1390"/>
        <v>1.3261357699120959</v>
      </c>
    </row>
    <row r="9923" spans="1:10" x14ac:dyDescent="0.25">
      <c r="A9923">
        <f t="shared" si="1391"/>
        <v>0.99200000104205177</v>
      </c>
      <c r="B9923" s="2">
        <f t="shared" si="1395"/>
        <v>99.200000000013844</v>
      </c>
      <c r="C9923" s="428">
        <f t="shared" si="1392"/>
        <v>99.2</v>
      </c>
      <c r="D9923" s="425">
        <f t="shared" ref="D9923:D9986" si="1396">(((1+C9923/100)^D$2)*C9923/100)/(((1+C9923/100)^D$2)-1)</f>
        <v>0.99200000104191355</v>
      </c>
      <c r="E9923" s="433">
        <f t="shared" si="1393"/>
        <v>99.2</v>
      </c>
      <c r="F9923" s="430">
        <f t="shared" ref="F9923:F9986" si="1397">(((1+E9923/100)^F$2)*E9923/100)/(((1+E9923/100)^F$2)-1)</f>
        <v>0.99300939236495489</v>
      </c>
      <c r="G9923" s="439">
        <f t="shared" si="1394"/>
        <v>99.2</v>
      </c>
      <c r="H9923" s="435">
        <f t="shared" ref="H9923:H9986" si="1398">(((1+G9923/100)^H$2)*G9923/100)/(((1+G9923/100)^H$2)-1)</f>
        <v>0.99300939236495489</v>
      </c>
      <c r="I9923" s="577">
        <f t="shared" si="1394"/>
        <v>99.2</v>
      </c>
      <c r="J9923" s="573">
        <f t="shared" ref="J9923:J9986" si="1399">(((1+I9923/100)^J$2)*I9923/100)/(((1+I9923/100)^J$2)-1)</f>
        <v>1.3262245989304815</v>
      </c>
    </row>
    <row r="9924" spans="1:10" x14ac:dyDescent="0.25">
      <c r="A9924">
        <f t="shared" si="1391"/>
        <v>0.99210000104058882</v>
      </c>
      <c r="B9924" s="2">
        <f t="shared" si="1395"/>
        <v>99.210000000013849</v>
      </c>
      <c r="C9924" s="428">
        <f t="shared" si="1392"/>
        <v>99.21</v>
      </c>
      <c r="D9924" s="425">
        <f t="shared" si="1396"/>
        <v>0.99210000104045037</v>
      </c>
      <c r="E9924" s="433">
        <f t="shared" si="1393"/>
        <v>99.21</v>
      </c>
      <c r="F9924" s="430">
        <f t="shared" si="1397"/>
        <v>0.9931089869686982</v>
      </c>
      <c r="G9924" s="439">
        <f t="shared" si="1394"/>
        <v>99.21</v>
      </c>
      <c r="H9924" s="435">
        <f t="shared" si="1398"/>
        <v>0.9931089869686982</v>
      </c>
      <c r="I9924" s="577">
        <f t="shared" si="1394"/>
        <v>99.21</v>
      </c>
      <c r="J9924" s="573">
        <f t="shared" si="1399"/>
        <v>1.3263134286955649</v>
      </c>
    </row>
    <row r="9925" spans="1:10" x14ac:dyDescent="0.25">
      <c r="A9925">
        <f t="shared" ref="A9925:A9988" si="1400">(((1+B9925/100)^A$2)*B9925/100)/(((1+B9925/100)^A$2)-1)</f>
        <v>0.99220000103912809</v>
      </c>
      <c r="B9925" s="2">
        <f t="shared" si="1395"/>
        <v>99.220000000013854</v>
      </c>
      <c r="C9925" s="428">
        <f t="shared" si="1392"/>
        <v>99.22</v>
      </c>
      <c r="D9925" s="425">
        <f t="shared" si="1396"/>
        <v>0.99220000103898931</v>
      </c>
      <c r="E9925" s="433">
        <f t="shared" si="1393"/>
        <v>99.22</v>
      </c>
      <c r="F9925" s="430">
        <f t="shared" si="1397"/>
        <v>0.99320858175071103</v>
      </c>
      <c r="G9925" s="439">
        <f t="shared" si="1394"/>
        <v>99.22</v>
      </c>
      <c r="H9925" s="435">
        <f t="shared" si="1398"/>
        <v>0.99320858175071103</v>
      </c>
      <c r="I9925" s="577">
        <f t="shared" si="1394"/>
        <v>99.22</v>
      </c>
      <c r="J9925" s="573">
        <f t="shared" si="1399"/>
        <v>1.3264022592072722</v>
      </c>
    </row>
    <row r="9926" spans="1:10" x14ac:dyDescent="0.25">
      <c r="A9926">
        <f t="shared" si="1400"/>
        <v>0.99230000103766924</v>
      </c>
      <c r="B9926" s="2">
        <f t="shared" si="1395"/>
        <v>99.23000000001386</v>
      </c>
      <c r="C9926" s="428">
        <f t="shared" ref="C9926:C9989" si="1401">ROUND(C9925+0.01,2)</f>
        <v>99.23</v>
      </c>
      <c r="D9926" s="425">
        <f t="shared" si="1396"/>
        <v>0.99230000103753069</v>
      </c>
      <c r="E9926" s="433">
        <f t="shared" ref="E9926:E9989" si="1402">ROUND(E9925+0.01,2)</f>
        <v>99.23</v>
      </c>
      <c r="F9926" s="430">
        <f t="shared" si="1397"/>
        <v>0.99330817671090854</v>
      </c>
      <c r="G9926" s="439">
        <f t="shared" ref="G9926:I9989" si="1403">ROUND(G9925+0.01,2)</f>
        <v>99.23</v>
      </c>
      <c r="H9926" s="435">
        <f t="shared" si="1398"/>
        <v>0.99330817671090854</v>
      </c>
      <c r="I9926" s="577">
        <f t="shared" si="1403"/>
        <v>99.23</v>
      </c>
      <c r="J9926" s="573">
        <f t="shared" si="1399"/>
        <v>1.3264910904655283</v>
      </c>
    </row>
    <row r="9927" spans="1:10" x14ac:dyDescent="0.25">
      <c r="A9927">
        <f t="shared" si="1400"/>
        <v>0.99240000103621262</v>
      </c>
      <c r="B9927" s="2">
        <f t="shared" si="1395"/>
        <v>99.240000000013865</v>
      </c>
      <c r="C9927" s="428">
        <f t="shared" si="1401"/>
        <v>99.24</v>
      </c>
      <c r="D9927" s="425">
        <f t="shared" si="1396"/>
        <v>0.99240000103607395</v>
      </c>
      <c r="E9927" s="433">
        <f t="shared" si="1402"/>
        <v>99.24</v>
      </c>
      <c r="F9927" s="430">
        <f t="shared" si="1397"/>
        <v>0.99340777184920603</v>
      </c>
      <c r="G9927" s="439">
        <f t="shared" si="1403"/>
        <v>99.24</v>
      </c>
      <c r="H9927" s="435">
        <f t="shared" si="1398"/>
        <v>0.99340777184920603</v>
      </c>
      <c r="I9927" s="577">
        <f t="shared" si="1403"/>
        <v>99.24</v>
      </c>
      <c r="J9927" s="573">
        <f t="shared" si="1399"/>
        <v>1.3265799224702579</v>
      </c>
    </row>
    <row r="9928" spans="1:10" x14ac:dyDescent="0.25">
      <c r="A9928">
        <f t="shared" si="1400"/>
        <v>0.99250000103475811</v>
      </c>
      <c r="B9928" s="2">
        <f t="shared" si="1395"/>
        <v>99.25000000001387</v>
      </c>
      <c r="C9928" s="428">
        <f t="shared" si="1401"/>
        <v>99.25</v>
      </c>
      <c r="D9928" s="425">
        <f t="shared" si="1396"/>
        <v>0.99250000103461933</v>
      </c>
      <c r="E9928" s="433">
        <f t="shared" si="1402"/>
        <v>99.25</v>
      </c>
      <c r="F9928" s="430">
        <f t="shared" si="1397"/>
        <v>0.99350736716551891</v>
      </c>
      <c r="G9928" s="439">
        <f t="shared" si="1403"/>
        <v>99.25</v>
      </c>
      <c r="H9928" s="435">
        <f t="shared" si="1398"/>
        <v>0.99350736716551891</v>
      </c>
      <c r="I9928" s="577">
        <f t="shared" si="1403"/>
        <v>99.25</v>
      </c>
      <c r="J9928" s="573">
        <f t="shared" si="1399"/>
        <v>1.3266687552213867</v>
      </c>
    </row>
    <row r="9929" spans="1:10" x14ac:dyDescent="0.25">
      <c r="A9929">
        <f t="shared" si="1400"/>
        <v>0.9926000010333057</v>
      </c>
      <c r="B9929" s="2">
        <f t="shared" si="1395"/>
        <v>99.260000000013875</v>
      </c>
      <c r="C9929" s="428">
        <f t="shared" si="1401"/>
        <v>99.26</v>
      </c>
      <c r="D9929" s="425">
        <f t="shared" si="1396"/>
        <v>0.99260000103316692</v>
      </c>
      <c r="E9929" s="433">
        <f t="shared" si="1402"/>
        <v>99.26</v>
      </c>
      <c r="F9929" s="430">
        <f t="shared" si="1397"/>
        <v>0.99360696265976267</v>
      </c>
      <c r="G9929" s="439">
        <f t="shared" si="1403"/>
        <v>99.26</v>
      </c>
      <c r="H9929" s="435">
        <f t="shared" si="1398"/>
        <v>0.99360696265976267</v>
      </c>
      <c r="I9929" s="577">
        <f t="shared" si="1403"/>
        <v>99.26</v>
      </c>
      <c r="J9929" s="573">
        <f t="shared" si="1399"/>
        <v>1.3267575887188399</v>
      </c>
    </row>
    <row r="9930" spans="1:10" x14ac:dyDescent="0.25">
      <c r="A9930">
        <f t="shared" si="1400"/>
        <v>0.99270000103185541</v>
      </c>
      <c r="B9930" s="2">
        <f t="shared" si="1395"/>
        <v>99.27000000001388</v>
      </c>
      <c r="C9930" s="428">
        <f t="shared" si="1401"/>
        <v>99.27</v>
      </c>
      <c r="D9930" s="425">
        <f t="shared" si="1396"/>
        <v>0.99270000103171663</v>
      </c>
      <c r="E9930" s="433">
        <f t="shared" si="1402"/>
        <v>99.27</v>
      </c>
      <c r="F9930" s="430">
        <f t="shared" si="1397"/>
        <v>0.99370655833185273</v>
      </c>
      <c r="G9930" s="439">
        <f t="shared" si="1403"/>
        <v>99.27</v>
      </c>
      <c r="H9930" s="435">
        <f t="shared" si="1398"/>
        <v>0.99370655833185273</v>
      </c>
      <c r="I9930" s="577">
        <f t="shared" si="1403"/>
        <v>99.27</v>
      </c>
      <c r="J9930" s="573">
        <f t="shared" si="1399"/>
        <v>1.3268464229625421</v>
      </c>
    </row>
    <row r="9931" spans="1:10" x14ac:dyDescent="0.25">
      <c r="A9931">
        <f t="shared" si="1400"/>
        <v>0.99280000103040711</v>
      </c>
      <c r="B9931" s="2">
        <f t="shared" si="1395"/>
        <v>99.280000000013885</v>
      </c>
      <c r="C9931" s="428">
        <f t="shared" si="1401"/>
        <v>99.28</v>
      </c>
      <c r="D9931" s="425">
        <f t="shared" si="1396"/>
        <v>0.99280000103026833</v>
      </c>
      <c r="E9931" s="433">
        <f t="shared" si="1402"/>
        <v>99.28</v>
      </c>
      <c r="F9931" s="430">
        <f t="shared" si="1397"/>
        <v>0.99380615418170504</v>
      </c>
      <c r="G9931" s="439">
        <f t="shared" si="1403"/>
        <v>99.28</v>
      </c>
      <c r="H9931" s="435">
        <f t="shared" si="1398"/>
        <v>0.99380615418170504</v>
      </c>
      <c r="I9931" s="577">
        <f t="shared" si="1403"/>
        <v>99.28</v>
      </c>
      <c r="J9931" s="573">
        <f t="shared" si="1399"/>
        <v>1.3269352579524194</v>
      </c>
    </row>
    <row r="9932" spans="1:10" x14ac:dyDescent="0.25">
      <c r="A9932">
        <f t="shared" si="1400"/>
        <v>0.99290000102896103</v>
      </c>
      <c r="B9932" s="2">
        <f t="shared" si="1395"/>
        <v>99.29000000001389</v>
      </c>
      <c r="C9932" s="428">
        <f t="shared" si="1401"/>
        <v>99.29</v>
      </c>
      <c r="D9932" s="425">
        <f t="shared" si="1396"/>
        <v>0.99290000102882225</v>
      </c>
      <c r="E9932" s="433">
        <f t="shared" si="1402"/>
        <v>99.29</v>
      </c>
      <c r="F9932" s="430">
        <f t="shared" si="1397"/>
        <v>0.99390575020923488</v>
      </c>
      <c r="G9932" s="439">
        <f t="shared" si="1403"/>
        <v>99.29</v>
      </c>
      <c r="H9932" s="435">
        <f t="shared" si="1398"/>
        <v>0.99390575020923488</v>
      </c>
      <c r="I9932" s="577">
        <f t="shared" si="1403"/>
        <v>99.29</v>
      </c>
      <c r="J9932" s="573">
        <f t="shared" si="1399"/>
        <v>1.3270240936883959</v>
      </c>
    </row>
    <row r="9933" spans="1:10" x14ac:dyDescent="0.25">
      <c r="A9933">
        <f t="shared" si="1400"/>
        <v>0.99300000102751695</v>
      </c>
      <c r="B9933" s="2">
        <f t="shared" si="1395"/>
        <v>99.300000000013895</v>
      </c>
      <c r="C9933" s="428">
        <f t="shared" si="1401"/>
        <v>99.3</v>
      </c>
      <c r="D9933" s="425">
        <f t="shared" si="1396"/>
        <v>0.99300000102737795</v>
      </c>
      <c r="E9933" s="433">
        <f t="shared" si="1402"/>
        <v>99.3</v>
      </c>
      <c r="F9933" s="430">
        <f t="shared" si="1397"/>
        <v>0.99400534641435778</v>
      </c>
      <c r="G9933" s="439">
        <f t="shared" si="1403"/>
        <v>99.3</v>
      </c>
      <c r="H9933" s="435">
        <f t="shared" si="1398"/>
        <v>0.99400534641435778</v>
      </c>
      <c r="I9933" s="577">
        <f t="shared" si="1403"/>
        <v>99.3</v>
      </c>
      <c r="J9933" s="573">
        <f t="shared" si="1399"/>
        <v>1.3271129301703977</v>
      </c>
    </row>
    <row r="9934" spans="1:10" x14ac:dyDescent="0.25">
      <c r="A9934">
        <f t="shared" si="1400"/>
        <v>0.99310000102607499</v>
      </c>
      <c r="B9934" s="2">
        <f t="shared" si="1395"/>
        <v>99.3100000000139</v>
      </c>
      <c r="C9934" s="428">
        <f t="shared" si="1401"/>
        <v>99.31</v>
      </c>
      <c r="D9934" s="425">
        <f t="shared" si="1396"/>
        <v>0.9931000010259361</v>
      </c>
      <c r="E9934" s="433">
        <f t="shared" si="1402"/>
        <v>99.31</v>
      </c>
      <c r="F9934" s="430">
        <f t="shared" si="1397"/>
        <v>0.99410494279698958</v>
      </c>
      <c r="G9934" s="439">
        <f t="shared" si="1403"/>
        <v>99.31</v>
      </c>
      <c r="H9934" s="435">
        <f t="shared" si="1398"/>
        <v>0.99410494279698958</v>
      </c>
      <c r="I9934" s="577">
        <f t="shared" si="1403"/>
        <v>99.31</v>
      </c>
      <c r="J9934" s="573">
        <f t="shared" si="1399"/>
        <v>1.3272017673983496</v>
      </c>
    </row>
    <row r="9935" spans="1:10" x14ac:dyDescent="0.25">
      <c r="A9935">
        <f t="shared" si="1400"/>
        <v>0.99320000102463535</v>
      </c>
      <c r="B9935" s="2">
        <f t="shared" si="1395"/>
        <v>99.320000000013906</v>
      </c>
      <c r="C9935" s="428">
        <f t="shared" si="1401"/>
        <v>99.32</v>
      </c>
      <c r="D9935" s="425">
        <f t="shared" si="1396"/>
        <v>0.99320000102449624</v>
      </c>
      <c r="E9935" s="433">
        <f t="shared" si="1402"/>
        <v>99.32</v>
      </c>
      <c r="F9935" s="430">
        <f t="shared" si="1397"/>
        <v>0.99420453935704589</v>
      </c>
      <c r="G9935" s="439">
        <f t="shared" si="1403"/>
        <v>99.32</v>
      </c>
      <c r="H9935" s="435">
        <f t="shared" si="1398"/>
        <v>0.99420453935704589</v>
      </c>
      <c r="I9935" s="577">
        <f t="shared" si="1403"/>
        <v>99.32</v>
      </c>
      <c r="J9935" s="573">
        <f t="shared" si="1399"/>
        <v>1.3272906053721767</v>
      </c>
    </row>
    <row r="9936" spans="1:10" x14ac:dyDescent="0.25">
      <c r="A9936">
        <f t="shared" si="1400"/>
        <v>0.99330000102319749</v>
      </c>
      <c r="B9936" s="2">
        <f t="shared" si="1395"/>
        <v>99.330000000013911</v>
      </c>
      <c r="C9936" s="428">
        <f t="shared" si="1401"/>
        <v>99.33</v>
      </c>
      <c r="D9936" s="425">
        <f t="shared" si="1396"/>
        <v>0.99330000102305838</v>
      </c>
      <c r="E9936" s="433">
        <f t="shared" si="1402"/>
        <v>99.33</v>
      </c>
      <c r="F9936" s="430">
        <f t="shared" si="1397"/>
        <v>0.99430413609444268</v>
      </c>
      <c r="G9936" s="439">
        <f t="shared" si="1403"/>
        <v>99.33</v>
      </c>
      <c r="H9936" s="435">
        <f t="shared" si="1398"/>
        <v>0.99430413609444268</v>
      </c>
      <c r="I9936" s="577">
        <f t="shared" si="1403"/>
        <v>99.33</v>
      </c>
      <c r="J9936" s="573">
        <f t="shared" si="1399"/>
        <v>1.327379444091805</v>
      </c>
    </row>
    <row r="9937" spans="1:10" x14ac:dyDescent="0.25">
      <c r="A9937">
        <f t="shared" si="1400"/>
        <v>0.99340000102176174</v>
      </c>
      <c r="B9937" s="2">
        <f t="shared" si="1395"/>
        <v>99.340000000013916</v>
      </c>
      <c r="C9937" s="428">
        <f t="shared" si="1401"/>
        <v>99.34</v>
      </c>
      <c r="D9937" s="425">
        <f t="shared" si="1396"/>
        <v>0.99340000102162263</v>
      </c>
      <c r="E9937" s="433">
        <f t="shared" si="1402"/>
        <v>99.34</v>
      </c>
      <c r="F9937" s="430">
        <f t="shared" si="1397"/>
        <v>0.99440373300909557</v>
      </c>
      <c r="G9937" s="439">
        <f t="shared" si="1403"/>
        <v>99.34</v>
      </c>
      <c r="H9937" s="435">
        <f t="shared" si="1398"/>
        <v>0.99440373300909557</v>
      </c>
      <c r="I9937" s="577">
        <f t="shared" si="1403"/>
        <v>99.34</v>
      </c>
      <c r="J9937" s="573">
        <f t="shared" si="1399"/>
        <v>1.3274682835571592</v>
      </c>
    </row>
    <row r="9938" spans="1:10" x14ac:dyDescent="0.25">
      <c r="A9938">
        <f t="shared" si="1400"/>
        <v>0.99350000102032832</v>
      </c>
      <c r="B9938" s="2">
        <f t="shared" si="1395"/>
        <v>99.350000000013921</v>
      </c>
      <c r="C9938" s="428">
        <f t="shared" si="1401"/>
        <v>99.35</v>
      </c>
      <c r="D9938" s="425">
        <f t="shared" si="1396"/>
        <v>0.99350000102018909</v>
      </c>
      <c r="E9938" s="433">
        <f t="shared" si="1402"/>
        <v>99.35</v>
      </c>
      <c r="F9938" s="430">
        <f t="shared" si="1397"/>
        <v>0.9945033301009204</v>
      </c>
      <c r="G9938" s="439">
        <f t="shared" si="1403"/>
        <v>99.35</v>
      </c>
      <c r="H9938" s="435">
        <f t="shared" si="1398"/>
        <v>0.9945033301009204</v>
      </c>
      <c r="I9938" s="577">
        <f t="shared" si="1403"/>
        <v>99.35</v>
      </c>
      <c r="J9938" s="573">
        <f t="shared" si="1399"/>
        <v>1.3275571237681643</v>
      </c>
    </row>
    <row r="9939" spans="1:10" x14ac:dyDescent="0.25">
      <c r="A9939">
        <f t="shared" si="1400"/>
        <v>0.99360000101889689</v>
      </c>
      <c r="B9939" s="2">
        <f t="shared" si="1395"/>
        <v>99.360000000013926</v>
      </c>
      <c r="C9939" s="428">
        <f t="shared" si="1401"/>
        <v>99.36</v>
      </c>
      <c r="D9939" s="425">
        <f t="shared" si="1396"/>
        <v>0.99360000101875756</v>
      </c>
      <c r="E9939" s="433">
        <f t="shared" si="1402"/>
        <v>99.36</v>
      </c>
      <c r="F9939" s="430">
        <f t="shared" si="1397"/>
        <v>0.99460292736983302</v>
      </c>
      <c r="G9939" s="439">
        <f t="shared" si="1403"/>
        <v>99.36</v>
      </c>
      <c r="H9939" s="435">
        <f t="shared" si="1398"/>
        <v>0.99460292736983302</v>
      </c>
      <c r="I9939" s="577">
        <f t="shared" si="1403"/>
        <v>99.36</v>
      </c>
      <c r="J9939" s="573">
        <f t="shared" si="1399"/>
        <v>1.3276459647247461</v>
      </c>
    </row>
    <row r="9940" spans="1:10" x14ac:dyDescent="0.25">
      <c r="A9940">
        <f t="shared" si="1400"/>
        <v>0.99370000101746736</v>
      </c>
      <c r="B9940" s="2">
        <f t="shared" si="1395"/>
        <v>99.370000000013931</v>
      </c>
      <c r="C9940" s="428">
        <f t="shared" si="1401"/>
        <v>99.37</v>
      </c>
      <c r="D9940" s="425">
        <f t="shared" si="1396"/>
        <v>0.99370000101732814</v>
      </c>
      <c r="E9940" s="433">
        <f t="shared" si="1402"/>
        <v>99.37</v>
      </c>
      <c r="F9940" s="430">
        <f t="shared" si="1397"/>
        <v>0.99470252481574972</v>
      </c>
      <c r="G9940" s="439">
        <f t="shared" si="1403"/>
        <v>99.37</v>
      </c>
      <c r="H9940" s="435">
        <f t="shared" si="1398"/>
        <v>0.99470252481574972</v>
      </c>
      <c r="I9940" s="577">
        <f t="shared" si="1403"/>
        <v>99.37</v>
      </c>
      <c r="J9940" s="573">
        <f t="shared" si="1399"/>
        <v>1.3277348064268297</v>
      </c>
    </row>
    <row r="9941" spans="1:10" x14ac:dyDescent="0.25">
      <c r="A9941">
        <f t="shared" si="1400"/>
        <v>0.99380000101603994</v>
      </c>
      <c r="B9941" s="2">
        <f t="shared" si="1395"/>
        <v>99.380000000013936</v>
      </c>
      <c r="C9941" s="428">
        <f t="shared" si="1401"/>
        <v>99.38</v>
      </c>
      <c r="D9941" s="425">
        <f t="shared" si="1396"/>
        <v>0.9938000010159006</v>
      </c>
      <c r="E9941" s="433">
        <f t="shared" si="1402"/>
        <v>99.38</v>
      </c>
      <c r="F9941" s="430">
        <f t="shared" si="1397"/>
        <v>0.99480212243858612</v>
      </c>
      <c r="G9941" s="439">
        <f t="shared" si="1403"/>
        <v>99.38</v>
      </c>
      <c r="H9941" s="435">
        <f t="shared" si="1398"/>
        <v>0.99480212243858612</v>
      </c>
      <c r="I9941" s="577">
        <f t="shared" si="1403"/>
        <v>99.38</v>
      </c>
      <c r="J9941" s="573">
        <f t="shared" si="1399"/>
        <v>1.3278236488743405</v>
      </c>
    </row>
    <row r="9942" spans="1:10" x14ac:dyDescent="0.25">
      <c r="A9942">
        <f t="shared" si="1400"/>
        <v>0.99390000101461462</v>
      </c>
      <c r="B9942" s="2">
        <f t="shared" si="1395"/>
        <v>99.390000000013941</v>
      </c>
      <c r="C9942" s="428">
        <f t="shared" si="1401"/>
        <v>99.39</v>
      </c>
      <c r="D9942" s="425">
        <f t="shared" si="1396"/>
        <v>0.9939000010144754</v>
      </c>
      <c r="E9942" s="433">
        <f t="shared" si="1402"/>
        <v>99.39</v>
      </c>
      <c r="F9942" s="430">
        <f t="shared" si="1397"/>
        <v>0.99490172023825818</v>
      </c>
      <c r="G9942" s="439">
        <f t="shared" si="1403"/>
        <v>99.39</v>
      </c>
      <c r="H9942" s="435">
        <f t="shared" si="1398"/>
        <v>0.99490172023825818</v>
      </c>
      <c r="I9942" s="577">
        <f t="shared" si="1403"/>
        <v>99.39</v>
      </c>
      <c r="J9942" s="573">
        <f t="shared" si="1399"/>
        <v>1.3279124920672032</v>
      </c>
    </row>
    <row r="9943" spans="1:10" x14ac:dyDescent="0.25">
      <c r="A9943">
        <f t="shared" si="1400"/>
        <v>0.99400000101319141</v>
      </c>
      <c r="B9943" s="2">
        <f t="shared" si="1395"/>
        <v>99.400000000013947</v>
      </c>
      <c r="C9943" s="428">
        <f t="shared" si="1401"/>
        <v>99.4</v>
      </c>
      <c r="D9943" s="425">
        <f t="shared" si="1396"/>
        <v>0.99400000101305208</v>
      </c>
      <c r="E9943" s="433">
        <f t="shared" si="1402"/>
        <v>99.4</v>
      </c>
      <c r="F9943" s="430">
        <f t="shared" si="1397"/>
        <v>0.99500131821468241</v>
      </c>
      <c r="G9943" s="439">
        <f t="shared" si="1403"/>
        <v>99.4</v>
      </c>
      <c r="H9943" s="435">
        <f t="shared" si="1398"/>
        <v>0.99500131821468241</v>
      </c>
      <c r="I9943" s="577">
        <f t="shared" si="1403"/>
        <v>99.4</v>
      </c>
      <c r="J9943" s="573">
        <f t="shared" si="1399"/>
        <v>1.328001336005344</v>
      </c>
    </row>
    <row r="9944" spans="1:10" x14ac:dyDescent="0.25">
      <c r="A9944">
        <f t="shared" si="1400"/>
        <v>0.99410000101177043</v>
      </c>
      <c r="B9944" s="2">
        <f t="shared" si="1395"/>
        <v>99.410000000013952</v>
      </c>
      <c r="C9944" s="428">
        <f t="shared" si="1401"/>
        <v>99.41</v>
      </c>
      <c r="D9944" s="425">
        <f t="shared" si="1396"/>
        <v>0.99410000101163076</v>
      </c>
      <c r="E9944" s="433">
        <f t="shared" si="1402"/>
        <v>99.41</v>
      </c>
      <c r="F9944" s="430">
        <f t="shared" si="1397"/>
        <v>0.9951009163677742</v>
      </c>
      <c r="G9944" s="439">
        <f t="shared" si="1403"/>
        <v>99.41</v>
      </c>
      <c r="H9944" s="435">
        <f t="shared" si="1398"/>
        <v>0.9951009163677742</v>
      </c>
      <c r="I9944" s="577">
        <f t="shared" si="1403"/>
        <v>99.41</v>
      </c>
      <c r="J9944" s="573">
        <f t="shared" si="1399"/>
        <v>1.3280901806886876</v>
      </c>
    </row>
    <row r="9945" spans="1:10" x14ac:dyDescent="0.25">
      <c r="A9945">
        <f t="shared" si="1400"/>
        <v>0.99420000101035144</v>
      </c>
      <c r="B9945" s="2">
        <f t="shared" si="1395"/>
        <v>99.420000000013957</v>
      </c>
      <c r="C9945" s="428">
        <f t="shared" si="1401"/>
        <v>99.42</v>
      </c>
      <c r="D9945" s="425">
        <f t="shared" si="1396"/>
        <v>0.99420000101021166</v>
      </c>
      <c r="E9945" s="433">
        <f t="shared" si="1402"/>
        <v>99.42</v>
      </c>
      <c r="F9945" s="430">
        <f t="shared" si="1397"/>
        <v>0.99520051469745041</v>
      </c>
      <c r="G9945" s="439">
        <f t="shared" si="1403"/>
        <v>99.42</v>
      </c>
      <c r="H9945" s="435">
        <f t="shared" si="1398"/>
        <v>0.99520051469745041</v>
      </c>
      <c r="I9945" s="577">
        <f t="shared" si="1403"/>
        <v>99.42</v>
      </c>
      <c r="J9945" s="573">
        <f t="shared" si="1399"/>
        <v>1.3281790261171598</v>
      </c>
    </row>
    <row r="9946" spans="1:10" x14ac:dyDescent="0.25">
      <c r="A9946">
        <f t="shared" si="1400"/>
        <v>0.99430000100893434</v>
      </c>
      <c r="B9946" s="2">
        <f t="shared" si="1395"/>
        <v>99.430000000013962</v>
      </c>
      <c r="C9946" s="428">
        <f t="shared" si="1401"/>
        <v>99.43</v>
      </c>
      <c r="D9946" s="425">
        <f t="shared" si="1396"/>
        <v>0.99430000100879468</v>
      </c>
      <c r="E9946" s="433">
        <f t="shared" si="1402"/>
        <v>99.43</v>
      </c>
      <c r="F9946" s="430">
        <f t="shared" si="1397"/>
        <v>0.99530011320362699</v>
      </c>
      <c r="G9946" s="439">
        <f t="shared" si="1403"/>
        <v>99.43</v>
      </c>
      <c r="H9946" s="435">
        <f t="shared" si="1398"/>
        <v>0.99530011320362699</v>
      </c>
      <c r="I9946" s="577">
        <f t="shared" si="1403"/>
        <v>99.43</v>
      </c>
      <c r="J9946" s="573">
        <f t="shared" si="1399"/>
        <v>1.3282678722906858</v>
      </c>
    </row>
    <row r="9947" spans="1:10" x14ac:dyDescent="0.25">
      <c r="A9947">
        <f t="shared" si="1400"/>
        <v>0.99440000100751935</v>
      </c>
      <c r="B9947" s="2">
        <f t="shared" si="1395"/>
        <v>99.440000000013967</v>
      </c>
      <c r="C9947" s="428">
        <f t="shared" si="1401"/>
        <v>99.44</v>
      </c>
      <c r="D9947" s="425">
        <f t="shared" si="1396"/>
        <v>0.99440000100737957</v>
      </c>
      <c r="E9947" s="433">
        <f t="shared" si="1402"/>
        <v>99.44</v>
      </c>
      <c r="F9947" s="430">
        <f t="shared" si="1397"/>
        <v>0.99539971188621978</v>
      </c>
      <c r="G9947" s="439">
        <f t="shared" si="1403"/>
        <v>99.44</v>
      </c>
      <c r="H9947" s="435">
        <f t="shared" si="1398"/>
        <v>0.99539971188621978</v>
      </c>
      <c r="I9947" s="577">
        <f t="shared" si="1403"/>
        <v>99.44</v>
      </c>
      <c r="J9947" s="573">
        <f t="shared" si="1399"/>
        <v>1.3283567192091905</v>
      </c>
    </row>
    <row r="9948" spans="1:10" x14ac:dyDescent="0.25">
      <c r="A9948">
        <f t="shared" si="1400"/>
        <v>0.99450000100610636</v>
      </c>
      <c r="B9948" s="2">
        <f t="shared" si="1395"/>
        <v>99.450000000013972</v>
      </c>
      <c r="C9948" s="428">
        <f t="shared" si="1401"/>
        <v>99.45</v>
      </c>
      <c r="D9948" s="425">
        <f t="shared" si="1396"/>
        <v>0.99450000100596669</v>
      </c>
      <c r="E9948" s="433">
        <f t="shared" si="1402"/>
        <v>99.45</v>
      </c>
      <c r="F9948" s="430">
        <f t="shared" si="1397"/>
        <v>0.99549931074514564</v>
      </c>
      <c r="G9948" s="439">
        <f t="shared" si="1403"/>
        <v>99.45</v>
      </c>
      <c r="H9948" s="435">
        <f t="shared" si="1398"/>
        <v>0.99549931074514564</v>
      </c>
      <c r="I9948" s="577">
        <f t="shared" si="1403"/>
        <v>99.45</v>
      </c>
      <c r="J9948" s="573">
        <f t="shared" si="1399"/>
        <v>1.3284455668725998</v>
      </c>
    </row>
    <row r="9949" spans="1:10" x14ac:dyDescent="0.25">
      <c r="A9949">
        <f t="shared" si="1400"/>
        <v>0.99460000100469537</v>
      </c>
      <c r="B9949" s="2">
        <f t="shared" si="1395"/>
        <v>99.460000000013977</v>
      </c>
      <c r="C9949" s="428">
        <f t="shared" si="1401"/>
        <v>99.46</v>
      </c>
      <c r="D9949" s="425">
        <f t="shared" si="1396"/>
        <v>0.99460000100455559</v>
      </c>
      <c r="E9949" s="433">
        <f t="shared" si="1402"/>
        <v>99.46</v>
      </c>
      <c r="F9949" s="430">
        <f t="shared" si="1397"/>
        <v>0.9955989097803204</v>
      </c>
      <c r="G9949" s="439">
        <f t="shared" si="1403"/>
        <v>99.46</v>
      </c>
      <c r="H9949" s="435">
        <f t="shared" si="1398"/>
        <v>0.9955989097803204</v>
      </c>
      <c r="I9949" s="577">
        <f t="shared" si="1403"/>
        <v>99.46</v>
      </c>
      <c r="J9949" s="573">
        <f t="shared" si="1399"/>
        <v>1.3285344152808387</v>
      </c>
    </row>
    <row r="9950" spans="1:10" x14ac:dyDescent="0.25">
      <c r="A9950">
        <f t="shared" si="1400"/>
        <v>0.99470000100328659</v>
      </c>
      <c r="B9950" s="2">
        <f t="shared" si="1395"/>
        <v>99.470000000013982</v>
      </c>
      <c r="C9950" s="428">
        <f t="shared" si="1401"/>
        <v>99.47</v>
      </c>
      <c r="D9950" s="425">
        <f t="shared" si="1396"/>
        <v>0.99470000100314671</v>
      </c>
      <c r="E9950" s="433">
        <f t="shared" si="1402"/>
        <v>99.47</v>
      </c>
      <c r="F9950" s="430">
        <f t="shared" si="1397"/>
        <v>0.99569850899166079</v>
      </c>
      <c r="G9950" s="439">
        <f t="shared" si="1403"/>
        <v>99.47</v>
      </c>
      <c r="H9950" s="435">
        <f t="shared" si="1398"/>
        <v>0.99569850899166079</v>
      </c>
      <c r="I9950" s="577">
        <f t="shared" si="1403"/>
        <v>99.47</v>
      </c>
      <c r="J9950" s="573">
        <f t="shared" si="1399"/>
        <v>1.3286232644338332</v>
      </c>
    </row>
    <row r="9951" spans="1:10" x14ac:dyDescent="0.25">
      <c r="A9951">
        <f t="shared" si="1400"/>
        <v>0.99480000100187982</v>
      </c>
      <c r="B9951" s="2">
        <f t="shared" si="1395"/>
        <v>99.480000000013987</v>
      </c>
      <c r="C9951" s="428">
        <f t="shared" si="1401"/>
        <v>99.48</v>
      </c>
      <c r="D9951" s="425">
        <f t="shared" si="1396"/>
        <v>0.99480000100174004</v>
      </c>
      <c r="E9951" s="433">
        <f t="shared" si="1402"/>
        <v>99.48</v>
      </c>
      <c r="F9951" s="430">
        <f t="shared" si="1397"/>
        <v>0.995798108379083</v>
      </c>
      <c r="G9951" s="439">
        <f t="shared" si="1403"/>
        <v>99.48</v>
      </c>
      <c r="H9951" s="435">
        <f t="shared" si="1398"/>
        <v>0.995798108379083</v>
      </c>
      <c r="I9951" s="577">
        <f t="shared" si="1403"/>
        <v>99.48</v>
      </c>
      <c r="J9951" s="573">
        <f t="shared" si="1399"/>
        <v>1.3287121143315082</v>
      </c>
    </row>
    <row r="9952" spans="1:10" x14ac:dyDescent="0.25">
      <c r="A9952">
        <f t="shared" si="1400"/>
        <v>0.99490000100047515</v>
      </c>
      <c r="B9952" s="2">
        <f t="shared" ref="B9952:B10003" si="1404">B9951+0.01</f>
        <v>99.490000000013993</v>
      </c>
      <c r="C9952" s="428">
        <f t="shared" si="1401"/>
        <v>99.49</v>
      </c>
      <c r="D9952" s="425">
        <f t="shared" si="1396"/>
        <v>0.99490000100033504</v>
      </c>
      <c r="E9952" s="433">
        <f t="shared" si="1402"/>
        <v>99.49</v>
      </c>
      <c r="F9952" s="430">
        <f t="shared" si="1397"/>
        <v>0.99589770794250354</v>
      </c>
      <c r="G9952" s="439">
        <f t="shared" si="1403"/>
        <v>99.49</v>
      </c>
      <c r="H9952" s="435">
        <f t="shared" si="1398"/>
        <v>0.99589770794250354</v>
      </c>
      <c r="I9952" s="577">
        <f t="shared" si="1403"/>
        <v>99.49</v>
      </c>
      <c r="J9952" s="573">
        <f t="shared" si="1399"/>
        <v>1.3288009649737886</v>
      </c>
    </row>
    <row r="9953" spans="1:10" x14ac:dyDescent="0.25">
      <c r="A9953">
        <f t="shared" si="1400"/>
        <v>0.99500000099907226</v>
      </c>
      <c r="B9953" s="2">
        <f t="shared" si="1404"/>
        <v>99.500000000013998</v>
      </c>
      <c r="C9953" s="428">
        <f t="shared" si="1401"/>
        <v>99.5</v>
      </c>
      <c r="D9953" s="425">
        <f t="shared" si="1396"/>
        <v>0.99500000099893238</v>
      </c>
      <c r="E9953" s="433">
        <f t="shared" si="1402"/>
        <v>99.5</v>
      </c>
      <c r="F9953" s="430">
        <f t="shared" si="1397"/>
        <v>0.99599730768183892</v>
      </c>
      <c r="G9953" s="439">
        <f t="shared" si="1403"/>
        <v>99.5</v>
      </c>
      <c r="H9953" s="435">
        <f t="shared" si="1398"/>
        <v>0.99599730768183892</v>
      </c>
      <c r="I9953" s="577">
        <f t="shared" si="1403"/>
        <v>99.5</v>
      </c>
      <c r="J9953" s="573">
        <f t="shared" si="1399"/>
        <v>1.3288898163606009</v>
      </c>
    </row>
    <row r="9954" spans="1:10" x14ac:dyDescent="0.25">
      <c r="A9954">
        <f t="shared" si="1400"/>
        <v>0.9951000009976716</v>
      </c>
      <c r="B9954" s="2">
        <f t="shared" si="1404"/>
        <v>99.510000000014003</v>
      </c>
      <c r="C9954" s="428">
        <f t="shared" si="1401"/>
        <v>99.51</v>
      </c>
      <c r="D9954" s="425">
        <f t="shared" si="1396"/>
        <v>0.99510000099753171</v>
      </c>
      <c r="E9954" s="433">
        <f t="shared" si="1402"/>
        <v>99.51</v>
      </c>
      <c r="F9954" s="430">
        <f t="shared" si="1397"/>
        <v>0.99609690759700553</v>
      </c>
      <c r="G9954" s="439">
        <f t="shared" si="1403"/>
        <v>99.51</v>
      </c>
      <c r="H9954" s="435">
        <f t="shared" si="1398"/>
        <v>0.99609690759700553</v>
      </c>
      <c r="I9954" s="577">
        <f t="shared" si="1403"/>
        <v>99.51</v>
      </c>
      <c r="J9954" s="573">
        <f t="shared" si="1399"/>
        <v>1.3289786684918701</v>
      </c>
    </row>
    <row r="9955" spans="1:10" x14ac:dyDescent="0.25">
      <c r="A9955">
        <f t="shared" si="1400"/>
        <v>0.99520000099627304</v>
      </c>
      <c r="B9955" s="2">
        <f t="shared" si="1404"/>
        <v>99.520000000014008</v>
      </c>
      <c r="C9955" s="428">
        <f t="shared" si="1401"/>
        <v>99.52</v>
      </c>
      <c r="D9955" s="425">
        <f t="shared" si="1396"/>
        <v>0.99520000099613282</v>
      </c>
      <c r="E9955" s="433">
        <f t="shared" si="1402"/>
        <v>99.52</v>
      </c>
      <c r="F9955" s="430">
        <f t="shared" si="1397"/>
        <v>0.99619650768792001</v>
      </c>
      <c r="G9955" s="439">
        <f t="shared" si="1403"/>
        <v>99.52</v>
      </c>
      <c r="H9955" s="435">
        <f t="shared" si="1398"/>
        <v>0.99619650768792001</v>
      </c>
      <c r="I9955" s="577">
        <f t="shared" si="1403"/>
        <v>99.52</v>
      </c>
      <c r="J9955" s="573">
        <f t="shared" si="1399"/>
        <v>1.3290675213675214</v>
      </c>
    </row>
    <row r="9956" spans="1:10" x14ac:dyDescent="0.25">
      <c r="A9956">
        <f t="shared" si="1400"/>
        <v>0.99530000099487637</v>
      </c>
      <c r="B9956" s="2">
        <f t="shared" si="1404"/>
        <v>99.530000000014013</v>
      </c>
      <c r="C9956" s="428">
        <f t="shared" si="1401"/>
        <v>99.53</v>
      </c>
      <c r="D9956" s="425">
        <f t="shared" si="1396"/>
        <v>0.99530000099473626</v>
      </c>
      <c r="E9956" s="433">
        <f t="shared" si="1402"/>
        <v>99.53</v>
      </c>
      <c r="F9956" s="430">
        <f t="shared" si="1397"/>
        <v>0.99629610795449919</v>
      </c>
      <c r="G9956" s="439">
        <f t="shared" si="1403"/>
        <v>99.53</v>
      </c>
      <c r="H9956" s="435">
        <f t="shared" si="1398"/>
        <v>0.99629610795449919</v>
      </c>
      <c r="I9956" s="577">
        <f t="shared" si="1403"/>
        <v>99.53</v>
      </c>
      <c r="J9956" s="573">
        <f t="shared" si="1399"/>
        <v>1.3291563749874806</v>
      </c>
    </row>
    <row r="9957" spans="1:10" x14ac:dyDescent="0.25">
      <c r="A9957">
        <f t="shared" si="1400"/>
        <v>0.99540000099348169</v>
      </c>
      <c r="B9957" s="2">
        <f t="shared" si="1404"/>
        <v>99.540000000014018</v>
      </c>
      <c r="C9957" s="428">
        <f t="shared" si="1401"/>
        <v>99.54</v>
      </c>
      <c r="D9957" s="425">
        <f t="shared" si="1396"/>
        <v>0.99540000099334169</v>
      </c>
      <c r="E9957" s="433">
        <f t="shared" si="1402"/>
        <v>99.54</v>
      </c>
      <c r="F9957" s="430">
        <f t="shared" si="1397"/>
        <v>0.99639570839665936</v>
      </c>
      <c r="G9957" s="439">
        <f t="shared" si="1403"/>
        <v>99.54</v>
      </c>
      <c r="H9957" s="435">
        <f t="shared" si="1398"/>
        <v>0.99639570839665936</v>
      </c>
      <c r="I9957" s="577">
        <f t="shared" si="1403"/>
        <v>99.54</v>
      </c>
      <c r="J9957" s="573">
        <f t="shared" si="1399"/>
        <v>1.3292452293516726</v>
      </c>
    </row>
    <row r="9958" spans="1:10" x14ac:dyDescent="0.25">
      <c r="A9958">
        <f t="shared" si="1400"/>
        <v>0.99550000099208913</v>
      </c>
      <c r="B9958" s="2">
        <f t="shared" si="1404"/>
        <v>99.550000000014023</v>
      </c>
      <c r="C9958" s="428">
        <f t="shared" si="1401"/>
        <v>99.55</v>
      </c>
      <c r="D9958" s="425">
        <f t="shared" si="1396"/>
        <v>0.99550000099194891</v>
      </c>
      <c r="E9958" s="433">
        <f t="shared" si="1402"/>
        <v>99.55</v>
      </c>
      <c r="F9958" s="430">
        <f t="shared" si="1397"/>
        <v>0.99649530901431715</v>
      </c>
      <c r="G9958" s="439">
        <f t="shared" si="1403"/>
        <v>99.55</v>
      </c>
      <c r="H9958" s="435">
        <f t="shared" si="1398"/>
        <v>0.99649530901431715</v>
      </c>
      <c r="I9958" s="577">
        <f t="shared" si="1403"/>
        <v>99.55</v>
      </c>
      <c r="J9958" s="573">
        <f t="shared" si="1399"/>
        <v>1.3293340844600232</v>
      </c>
    </row>
    <row r="9959" spans="1:10" x14ac:dyDescent="0.25">
      <c r="A9959">
        <f t="shared" si="1400"/>
        <v>0.99560000099069845</v>
      </c>
      <c r="B9959" s="2">
        <f t="shared" si="1404"/>
        <v>99.560000000014028</v>
      </c>
      <c r="C9959" s="428">
        <f t="shared" si="1401"/>
        <v>99.56</v>
      </c>
      <c r="D9959" s="425">
        <f t="shared" si="1396"/>
        <v>0.99560000099055823</v>
      </c>
      <c r="E9959" s="433">
        <f t="shared" si="1402"/>
        <v>99.56</v>
      </c>
      <c r="F9959" s="430">
        <f t="shared" si="1397"/>
        <v>0.99659490980738985</v>
      </c>
      <c r="G9959" s="439">
        <f t="shared" si="1403"/>
        <v>99.56</v>
      </c>
      <c r="H9959" s="435">
        <f t="shared" si="1398"/>
        <v>0.99659490980738985</v>
      </c>
      <c r="I9959" s="577">
        <f t="shared" si="1403"/>
        <v>99.56</v>
      </c>
      <c r="J9959" s="573">
        <f t="shared" si="1399"/>
        <v>1.3294229403124584</v>
      </c>
    </row>
    <row r="9960" spans="1:10" x14ac:dyDescent="0.25">
      <c r="A9960">
        <f t="shared" si="1400"/>
        <v>0.99570000098931</v>
      </c>
      <c r="B9960" s="2">
        <f t="shared" si="1404"/>
        <v>99.570000000014034</v>
      </c>
      <c r="C9960" s="428">
        <f t="shared" si="1401"/>
        <v>99.57</v>
      </c>
      <c r="D9960" s="425">
        <f t="shared" si="1396"/>
        <v>0.99570000098916955</v>
      </c>
      <c r="E9960" s="433">
        <f t="shared" si="1402"/>
        <v>99.57</v>
      </c>
      <c r="F9960" s="430">
        <f t="shared" si="1397"/>
        <v>0.99669451077579374</v>
      </c>
      <c r="G9960" s="439">
        <f t="shared" si="1403"/>
        <v>99.57</v>
      </c>
      <c r="H9960" s="435">
        <f t="shared" si="1398"/>
        <v>0.99669451077579374</v>
      </c>
      <c r="I9960" s="577">
        <f t="shared" si="1403"/>
        <v>99.57</v>
      </c>
      <c r="J9960" s="573">
        <f t="shared" si="1399"/>
        <v>1.3295117969089028</v>
      </c>
    </row>
    <row r="9961" spans="1:10" x14ac:dyDescent="0.25">
      <c r="A9961">
        <f t="shared" si="1400"/>
        <v>0.99580000098792354</v>
      </c>
      <c r="B9961" s="2">
        <f t="shared" si="1404"/>
        <v>99.580000000014039</v>
      </c>
      <c r="C9961" s="428">
        <f t="shared" si="1401"/>
        <v>99.58</v>
      </c>
      <c r="D9961" s="425">
        <f t="shared" si="1396"/>
        <v>0.99580000098778299</v>
      </c>
      <c r="E9961" s="433">
        <f t="shared" si="1402"/>
        <v>99.58</v>
      </c>
      <c r="F9961" s="430">
        <f t="shared" si="1397"/>
        <v>0.99679411191944578</v>
      </c>
      <c r="G9961" s="439">
        <f t="shared" si="1403"/>
        <v>99.58</v>
      </c>
      <c r="H9961" s="435">
        <f t="shared" si="1398"/>
        <v>0.99679411191944578</v>
      </c>
      <c r="I9961" s="577">
        <f t="shared" si="1403"/>
        <v>99.58</v>
      </c>
      <c r="J9961" s="573">
        <f t="shared" si="1399"/>
        <v>1.3296006542492824</v>
      </c>
    </row>
    <row r="9962" spans="1:10" x14ac:dyDescent="0.25">
      <c r="A9962">
        <f t="shared" si="1400"/>
        <v>0.99590000098653897</v>
      </c>
      <c r="B9962" s="2">
        <f t="shared" si="1404"/>
        <v>99.590000000014044</v>
      </c>
      <c r="C9962" s="428">
        <f t="shared" si="1401"/>
        <v>99.59</v>
      </c>
      <c r="D9962" s="425">
        <f t="shared" si="1396"/>
        <v>0.99590000098639853</v>
      </c>
      <c r="E9962" s="433">
        <f t="shared" si="1402"/>
        <v>99.59</v>
      </c>
      <c r="F9962" s="430">
        <f t="shared" si="1397"/>
        <v>0.99689371323826304</v>
      </c>
      <c r="G9962" s="439">
        <f t="shared" si="1403"/>
        <v>99.59</v>
      </c>
      <c r="H9962" s="435">
        <f t="shared" si="1398"/>
        <v>0.99689371323826304</v>
      </c>
      <c r="I9962" s="577">
        <f t="shared" si="1403"/>
        <v>99.59</v>
      </c>
      <c r="J9962" s="573">
        <f t="shared" si="1399"/>
        <v>1.3296895123335226</v>
      </c>
    </row>
    <row r="9963" spans="1:10" x14ac:dyDescent="0.25">
      <c r="A9963">
        <f t="shared" si="1400"/>
        <v>0.9960000009851564</v>
      </c>
      <c r="B9963" s="2">
        <f t="shared" si="1404"/>
        <v>99.600000000014049</v>
      </c>
      <c r="C9963" s="428">
        <f t="shared" si="1401"/>
        <v>99.6</v>
      </c>
      <c r="D9963" s="425">
        <f t="shared" si="1396"/>
        <v>0.99600000098501584</v>
      </c>
      <c r="E9963" s="433">
        <f t="shared" si="1402"/>
        <v>99.6</v>
      </c>
      <c r="F9963" s="430">
        <f t="shared" si="1397"/>
        <v>0.99699331473216213</v>
      </c>
      <c r="G9963" s="439">
        <f t="shared" si="1403"/>
        <v>99.6</v>
      </c>
      <c r="H9963" s="435">
        <f t="shared" si="1398"/>
        <v>0.99699331473216213</v>
      </c>
      <c r="I9963" s="577">
        <f t="shared" si="1403"/>
        <v>99.6</v>
      </c>
      <c r="J9963" s="573">
        <f t="shared" si="1399"/>
        <v>1.3297783711615485</v>
      </c>
    </row>
    <row r="9964" spans="1:10" x14ac:dyDescent="0.25">
      <c r="A9964">
        <f t="shared" si="1400"/>
        <v>0.99610000098377571</v>
      </c>
      <c r="B9964" s="2">
        <f t="shared" si="1404"/>
        <v>99.610000000014054</v>
      </c>
      <c r="C9964" s="428">
        <f t="shared" si="1401"/>
        <v>99.61</v>
      </c>
      <c r="D9964" s="425">
        <f t="shared" si="1396"/>
        <v>0.99610000098363527</v>
      </c>
      <c r="E9964" s="433">
        <f t="shared" si="1402"/>
        <v>99.61</v>
      </c>
      <c r="F9964" s="430">
        <f t="shared" si="1397"/>
        <v>0.99709291640106013</v>
      </c>
      <c r="G9964" s="439">
        <f t="shared" si="1403"/>
        <v>99.61</v>
      </c>
      <c r="H9964" s="435">
        <f t="shared" si="1398"/>
        <v>0.99709291640106013</v>
      </c>
      <c r="I9964" s="577">
        <f t="shared" si="1403"/>
        <v>99.61</v>
      </c>
      <c r="J9964" s="573">
        <f t="shared" si="1399"/>
        <v>1.3298672307332866</v>
      </c>
    </row>
    <row r="9965" spans="1:10" x14ac:dyDescent="0.25">
      <c r="A9965">
        <f t="shared" si="1400"/>
        <v>0.99620000098239714</v>
      </c>
      <c r="B9965" s="2">
        <f t="shared" si="1404"/>
        <v>99.620000000014059</v>
      </c>
      <c r="C9965" s="428">
        <f t="shared" si="1401"/>
        <v>99.62</v>
      </c>
      <c r="D9965" s="425">
        <f t="shared" si="1396"/>
        <v>0.99620000098225681</v>
      </c>
      <c r="E9965" s="433">
        <f t="shared" si="1402"/>
        <v>99.62</v>
      </c>
      <c r="F9965" s="430">
        <f t="shared" si="1397"/>
        <v>0.99719251824487409</v>
      </c>
      <c r="G9965" s="439">
        <f t="shared" si="1403"/>
        <v>99.62</v>
      </c>
      <c r="H9965" s="435">
        <f t="shared" si="1398"/>
        <v>0.99719251824487409</v>
      </c>
      <c r="I9965" s="577">
        <f t="shared" si="1403"/>
        <v>99.62</v>
      </c>
      <c r="J9965" s="573">
        <f t="shared" si="1399"/>
        <v>1.3299560910486616</v>
      </c>
    </row>
    <row r="9966" spans="1:10" x14ac:dyDescent="0.25">
      <c r="A9966">
        <f t="shared" si="1400"/>
        <v>0.99630000098102078</v>
      </c>
      <c r="B9966" s="2">
        <f t="shared" si="1404"/>
        <v>99.630000000014064</v>
      </c>
      <c r="C9966" s="428">
        <f t="shared" si="1401"/>
        <v>99.63</v>
      </c>
      <c r="D9966" s="425">
        <f t="shared" si="1396"/>
        <v>0.99630000098088023</v>
      </c>
      <c r="E9966" s="433">
        <f t="shared" si="1402"/>
        <v>99.63</v>
      </c>
      <c r="F9966" s="430">
        <f t="shared" si="1397"/>
        <v>0.99729212026352088</v>
      </c>
      <c r="G9966" s="439">
        <f t="shared" si="1403"/>
        <v>99.63</v>
      </c>
      <c r="H9966" s="435">
        <f t="shared" si="1398"/>
        <v>0.99729212026352088</v>
      </c>
      <c r="I9966" s="577">
        <f t="shared" si="1403"/>
        <v>99.63</v>
      </c>
      <c r="J9966" s="573">
        <f t="shared" si="1399"/>
        <v>1.3300449521075994</v>
      </c>
    </row>
    <row r="9967" spans="1:10" x14ac:dyDescent="0.25">
      <c r="A9967">
        <f t="shared" si="1400"/>
        <v>0.99640000097964621</v>
      </c>
      <c r="B9967" s="2">
        <f t="shared" si="1404"/>
        <v>99.640000000014069</v>
      </c>
      <c r="C9967" s="428">
        <f t="shared" si="1401"/>
        <v>99.64</v>
      </c>
      <c r="D9967" s="425">
        <f t="shared" si="1396"/>
        <v>0.99640000097950543</v>
      </c>
      <c r="E9967" s="433">
        <f t="shared" si="1402"/>
        <v>99.64</v>
      </c>
      <c r="F9967" s="430">
        <f t="shared" si="1397"/>
        <v>0.99739172245691765</v>
      </c>
      <c r="G9967" s="439">
        <f t="shared" si="1403"/>
        <v>99.64</v>
      </c>
      <c r="H9967" s="435">
        <f t="shared" si="1398"/>
        <v>0.99739172245691765</v>
      </c>
      <c r="I9967" s="577">
        <f t="shared" si="1403"/>
        <v>99.64</v>
      </c>
      <c r="J9967" s="573">
        <f t="shared" si="1399"/>
        <v>1.3301338139100254</v>
      </c>
    </row>
    <row r="9968" spans="1:10" x14ac:dyDescent="0.25">
      <c r="A9968">
        <f t="shared" si="1400"/>
        <v>0.99650000097827363</v>
      </c>
      <c r="B9968" s="2">
        <f t="shared" si="1404"/>
        <v>99.650000000014074</v>
      </c>
      <c r="C9968" s="428">
        <f t="shared" si="1401"/>
        <v>99.65</v>
      </c>
      <c r="D9968" s="425">
        <f t="shared" si="1396"/>
        <v>0.99650000097813296</v>
      </c>
      <c r="E9968" s="433">
        <f t="shared" si="1402"/>
        <v>99.65</v>
      </c>
      <c r="F9968" s="430">
        <f t="shared" si="1397"/>
        <v>0.9974913248249816</v>
      </c>
      <c r="G9968" s="439">
        <f t="shared" si="1403"/>
        <v>99.65</v>
      </c>
      <c r="H9968" s="435">
        <f t="shared" si="1398"/>
        <v>0.9974913248249816</v>
      </c>
      <c r="I9968" s="577">
        <f t="shared" si="1403"/>
        <v>99.65</v>
      </c>
      <c r="J9968" s="573">
        <f t="shared" si="1399"/>
        <v>1.3302226764558651</v>
      </c>
    </row>
    <row r="9969" spans="1:10" x14ac:dyDescent="0.25">
      <c r="A9969">
        <f t="shared" si="1400"/>
        <v>0.99660000097690293</v>
      </c>
      <c r="B9969" s="2">
        <f t="shared" si="1404"/>
        <v>99.66000000001408</v>
      </c>
      <c r="C9969" s="428">
        <f t="shared" si="1401"/>
        <v>99.66</v>
      </c>
      <c r="D9969" s="425">
        <f t="shared" si="1396"/>
        <v>0.99660000097676227</v>
      </c>
      <c r="E9969" s="433">
        <f t="shared" si="1402"/>
        <v>99.66</v>
      </c>
      <c r="F9969" s="430">
        <f t="shared" si="1397"/>
        <v>0.99759092736762955</v>
      </c>
      <c r="G9969" s="439">
        <f t="shared" si="1403"/>
        <v>99.66</v>
      </c>
      <c r="H9969" s="435">
        <f t="shared" si="1398"/>
        <v>0.99759092736762955</v>
      </c>
      <c r="I9969" s="577">
        <f t="shared" si="1403"/>
        <v>99.66</v>
      </c>
      <c r="J9969" s="573">
        <f t="shared" si="1399"/>
        <v>1.3303115397450442</v>
      </c>
    </row>
    <row r="9970" spans="1:10" x14ac:dyDescent="0.25">
      <c r="A9970">
        <f t="shared" si="1400"/>
        <v>0.99670000097553446</v>
      </c>
      <c r="B9970" s="2">
        <f t="shared" si="1404"/>
        <v>99.670000000014085</v>
      </c>
      <c r="C9970" s="428">
        <f t="shared" si="1401"/>
        <v>99.67</v>
      </c>
      <c r="D9970" s="425">
        <f t="shared" si="1396"/>
        <v>0.99670000097539369</v>
      </c>
      <c r="E9970" s="433">
        <f t="shared" si="1402"/>
        <v>99.67</v>
      </c>
      <c r="F9970" s="430">
        <f t="shared" si="1397"/>
        <v>0.99769053008477926</v>
      </c>
      <c r="G9970" s="439">
        <f t="shared" si="1403"/>
        <v>99.67</v>
      </c>
      <c r="H9970" s="435">
        <f t="shared" si="1398"/>
        <v>0.99769053008477926</v>
      </c>
      <c r="I9970" s="577">
        <f t="shared" si="1403"/>
        <v>99.67</v>
      </c>
      <c r="J9970" s="573">
        <f t="shared" si="1399"/>
        <v>1.3304004037774886</v>
      </c>
    </row>
    <row r="9971" spans="1:10" x14ac:dyDescent="0.25">
      <c r="A9971">
        <f t="shared" si="1400"/>
        <v>0.99680000097416788</v>
      </c>
      <c r="B9971" s="2">
        <f t="shared" si="1404"/>
        <v>99.68000000001409</v>
      </c>
      <c r="C9971" s="428">
        <f t="shared" si="1401"/>
        <v>99.68</v>
      </c>
      <c r="D9971" s="425">
        <f t="shared" si="1396"/>
        <v>0.9968000009740271</v>
      </c>
      <c r="E9971" s="433">
        <f t="shared" si="1402"/>
        <v>99.68</v>
      </c>
      <c r="F9971" s="430">
        <f t="shared" si="1397"/>
        <v>0.99779013297634755</v>
      </c>
      <c r="G9971" s="439">
        <f t="shared" si="1403"/>
        <v>99.68</v>
      </c>
      <c r="H9971" s="435">
        <f t="shared" si="1398"/>
        <v>0.99779013297634755</v>
      </c>
      <c r="I9971" s="577">
        <f t="shared" si="1403"/>
        <v>99.68</v>
      </c>
      <c r="J9971" s="573">
        <f t="shared" si="1399"/>
        <v>1.3304892685531235</v>
      </c>
    </row>
    <row r="9972" spans="1:10" x14ac:dyDescent="0.25">
      <c r="A9972">
        <f t="shared" si="1400"/>
        <v>0.99690000097280318</v>
      </c>
      <c r="B9972" s="2">
        <f t="shared" si="1404"/>
        <v>99.690000000014095</v>
      </c>
      <c r="C9972" s="428">
        <f t="shared" si="1401"/>
        <v>99.69</v>
      </c>
      <c r="D9972" s="425">
        <f t="shared" si="1396"/>
        <v>0.99690000097266229</v>
      </c>
      <c r="E9972" s="433">
        <f t="shared" si="1402"/>
        <v>99.69</v>
      </c>
      <c r="F9972" s="430">
        <f t="shared" si="1397"/>
        <v>0.99788973604225173</v>
      </c>
      <c r="G9972" s="439">
        <f t="shared" si="1403"/>
        <v>99.69</v>
      </c>
      <c r="H9972" s="435">
        <f t="shared" si="1398"/>
        <v>0.99788973604225173</v>
      </c>
      <c r="I9972" s="577">
        <f t="shared" si="1403"/>
        <v>99.69</v>
      </c>
      <c r="J9972" s="573">
        <f t="shared" si="1399"/>
        <v>1.3305781340718741</v>
      </c>
    </row>
    <row r="9973" spans="1:10" x14ac:dyDescent="0.25">
      <c r="A9973">
        <f t="shared" si="1400"/>
        <v>0.9970000009714407</v>
      </c>
      <c r="B9973" s="2">
        <f t="shared" si="1404"/>
        <v>99.7000000000141</v>
      </c>
      <c r="C9973" s="428">
        <f t="shared" si="1401"/>
        <v>99.7</v>
      </c>
      <c r="D9973" s="425">
        <f t="shared" si="1396"/>
        <v>0.99700000097129959</v>
      </c>
      <c r="E9973" s="433">
        <f t="shared" si="1402"/>
        <v>99.7</v>
      </c>
      <c r="F9973" s="430">
        <f t="shared" si="1397"/>
        <v>0.99798933928240929</v>
      </c>
      <c r="G9973" s="439">
        <f t="shared" si="1403"/>
        <v>99.7</v>
      </c>
      <c r="H9973" s="435">
        <f t="shared" si="1398"/>
        <v>0.99798933928240929</v>
      </c>
      <c r="I9973" s="577">
        <f t="shared" si="1403"/>
        <v>99.7</v>
      </c>
      <c r="J9973" s="573">
        <f t="shared" si="1399"/>
        <v>1.3306670003336669</v>
      </c>
    </row>
    <row r="9974" spans="1:10" x14ac:dyDescent="0.25">
      <c r="A9974">
        <f t="shared" si="1400"/>
        <v>0.99710000097007989</v>
      </c>
      <c r="B9974" s="2">
        <f t="shared" si="1404"/>
        <v>99.710000000014105</v>
      </c>
      <c r="C9974" s="428">
        <f t="shared" si="1401"/>
        <v>99.71</v>
      </c>
      <c r="D9974" s="425">
        <f t="shared" si="1396"/>
        <v>0.99710000096993878</v>
      </c>
      <c r="E9974" s="433">
        <f t="shared" si="1402"/>
        <v>99.71</v>
      </c>
      <c r="F9974" s="430">
        <f t="shared" si="1397"/>
        <v>0.99808894269673742</v>
      </c>
      <c r="G9974" s="439">
        <f t="shared" si="1403"/>
        <v>99.71</v>
      </c>
      <c r="H9974" s="435">
        <f t="shared" si="1398"/>
        <v>0.99808894269673742</v>
      </c>
      <c r="I9974" s="577">
        <f t="shared" si="1403"/>
        <v>99.71</v>
      </c>
      <c r="J9974" s="573">
        <f t="shared" si="1399"/>
        <v>1.330755867338427</v>
      </c>
    </row>
    <row r="9975" spans="1:10" x14ac:dyDescent="0.25">
      <c r="A9975">
        <f t="shared" si="1400"/>
        <v>0.9972000009687213</v>
      </c>
      <c r="B9975" s="2">
        <f t="shared" si="1404"/>
        <v>99.72000000001411</v>
      </c>
      <c r="C9975" s="428">
        <f t="shared" si="1401"/>
        <v>99.72</v>
      </c>
      <c r="D9975" s="425">
        <f t="shared" si="1396"/>
        <v>0.99720000096858008</v>
      </c>
      <c r="E9975" s="433">
        <f t="shared" si="1402"/>
        <v>99.72</v>
      </c>
      <c r="F9975" s="430">
        <f t="shared" si="1397"/>
        <v>0.99818854628515374</v>
      </c>
      <c r="G9975" s="439">
        <f t="shared" si="1403"/>
        <v>99.72</v>
      </c>
      <c r="H9975" s="435">
        <f t="shared" si="1398"/>
        <v>0.99818854628515374</v>
      </c>
      <c r="I9975" s="577">
        <f t="shared" si="1403"/>
        <v>99.72</v>
      </c>
      <c r="J9975" s="573">
        <f t="shared" si="1399"/>
        <v>1.3308447350860804</v>
      </c>
    </row>
    <row r="9976" spans="1:10" x14ac:dyDescent="0.25">
      <c r="A9976">
        <f t="shared" si="1400"/>
        <v>0.99730000096736449</v>
      </c>
      <c r="B9976" s="2">
        <f t="shared" si="1404"/>
        <v>99.730000000014115</v>
      </c>
      <c r="C9976" s="428">
        <f t="shared" si="1401"/>
        <v>99.73</v>
      </c>
      <c r="D9976" s="425">
        <f t="shared" si="1396"/>
        <v>0.99730000096722338</v>
      </c>
      <c r="E9976" s="433">
        <f t="shared" si="1402"/>
        <v>99.73</v>
      </c>
      <c r="F9976" s="430">
        <f t="shared" si="1397"/>
        <v>0.99828815004757565</v>
      </c>
      <c r="G9976" s="439">
        <f t="shared" si="1403"/>
        <v>99.73</v>
      </c>
      <c r="H9976" s="435">
        <f t="shared" si="1398"/>
        <v>0.99828815004757565</v>
      </c>
      <c r="I9976" s="577">
        <f t="shared" si="1403"/>
        <v>99.73</v>
      </c>
      <c r="J9976" s="573">
        <f t="shared" si="1399"/>
        <v>1.3309336035765524</v>
      </c>
    </row>
    <row r="9977" spans="1:10" x14ac:dyDescent="0.25">
      <c r="A9977">
        <f t="shared" si="1400"/>
        <v>0.99740000096600967</v>
      </c>
      <c r="B9977" s="2">
        <f t="shared" si="1404"/>
        <v>99.74000000001412</v>
      </c>
      <c r="C9977" s="428">
        <f t="shared" si="1401"/>
        <v>99.74</v>
      </c>
      <c r="D9977" s="425">
        <f t="shared" si="1396"/>
        <v>0.99740000096586845</v>
      </c>
      <c r="E9977" s="433">
        <f t="shared" si="1402"/>
        <v>99.74</v>
      </c>
      <c r="F9977" s="430">
        <f t="shared" si="1397"/>
        <v>0.99838775398392032</v>
      </c>
      <c r="G9977" s="439">
        <f t="shared" si="1403"/>
        <v>99.74</v>
      </c>
      <c r="H9977" s="435">
        <f t="shared" si="1398"/>
        <v>0.99838775398392032</v>
      </c>
      <c r="I9977" s="577">
        <f t="shared" si="1403"/>
        <v>99.74</v>
      </c>
      <c r="J9977" s="573">
        <f t="shared" si="1399"/>
        <v>1.3310224728097686</v>
      </c>
    </row>
    <row r="9978" spans="1:10" x14ac:dyDescent="0.25">
      <c r="A9978">
        <f t="shared" si="1400"/>
        <v>0.99750000096465696</v>
      </c>
      <c r="B9978" s="2">
        <f t="shared" si="1404"/>
        <v>99.750000000014126</v>
      </c>
      <c r="C9978" s="428">
        <f t="shared" si="1401"/>
        <v>99.75</v>
      </c>
      <c r="D9978" s="425">
        <f t="shared" si="1396"/>
        <v>0.99750000096451552</v>
      </c>
      <c r="E9978" s="433">
        <f t="shared" si="1402"/>
        <v>99.75</v>
      </c>
      <c r="F9978" s="430">
        <f t="shared" si="1397"/>
        <v>0.9984873580941056</v>
      </c>
      <c r="G9978" s="439">
        <f t="shared" si="1403"/>
        <v>99.75</v>
      </c>
      <c r="H9978" s="435">
        <f t="shared" si="1398"/>
        <v>0.9984873580941056</v>
      </c>
      <c r="I9978" s="577">
        <f t="shared" si="1403"/>
        <v>99.75</v>
      </c>
      <c r="J9978" s="573">
        <f t="shared" si="1399"/>
        <v>1.3311113427856547</v>
      </c>
    </row>
    <row r="9979" spans="1:10" x14ac:dyDescent="0.25">
      <c r="A9979">
        <f t="shared" si="1400"/>
        <v>0.99760000096330592</v>
      </c>
      <c r="B9979" s="2">
        <f t="shared" si="1404"/>
        <v>99.760000000014131</v>
      </c>
      <c r="C9979" s="428">
        <f t="shared" si="1401"/>
        <v>99.76</v>
      </c>
      <c r="D9979" s="425">
        <f t="shared" si="1396"/>
        <v>0.99760000096316481</v>
      </c>
      <c r="E9979" s="433">
        <f t="shared" si="1402"/>
        <v>99.76</v>
      </c>
      <c r="F9979" s="430">
        <f t="shared" si="1397"/>
        <v>0.99858696237804911</v>
      </c>
      <c r="G9979" s="439">
        <f t="shared" si="1403"/>
        <v>99.76</v>
      </c>
      <c r="H9979" s="435">
        <f t="shared" si="1398"/>
        <v>0.99858696237804911</v>
      </c>
      <c r="I9979" s="577">
        <f t="shared" si="1403"/>
        <v>99.76</v>
      </c>
      <c r="J9979" s="573">
        <f t="shared" si="1399"/>
        <v>1.3312002135041368</v>
      </c>
    </row>
    <row r="9980" spans="1:10" x14ac:dyDescent="0.25">
      <c r="A9980">
        <f t="shared" si="1400"/>
        <v>0.9977000009619571</v>
      </c>
      <c r="B9980" s="2">
        <f t="shared" si="1404"/>
        <v>99.770000000014136</v>
      </c>
      <c r="C9980" s="428">
        <f t="shared" si="1401"/>
        <v>99.77</v>
      </c>
      <c r="D9980" s="425">
        <f t="shared" si="1396"/>
        <v>0.99770000096181566</v>
      </c>
      <c r="E9980" s="433">
        <f t="shared" si="1402"/>
        <v>99.77</v>
      </c>
      <c r="F9980" s="430">
        <f t="shared" si="1397"/>
        <v>0.99868656683566837</v>
      </c>
      <c r="G9980" s="439">
        <f t="shared" si="1403"/>
        <v>99.77</v>
      </c>
      <c r="H9980" s="435">
        <f t="shared" si="1398"/>
        <v>0.99868656683566837</v>
      </c>
      <c r="I9980" s="577">
        <f t="shared" si="1403"/>
        <v>99.77</v>
      </c>
      <c r="J9980" s="573">
        <f t="shared" si="1399"/>
        <v>1.33128908496514</v>
      </c>
    </row>
    <row r="9981" spans="1:10" x14ac:dyDescent="0.25">
      <c r="A9981">
        <f t="shared" si="1400"/>
        <v>0.99780000096061017</v>
      </c>
      <c r="B9981" s="2">
        <f t="shared" si="1404"/>
        <v>99.780000000014141</v>
      </c>
      <c r="C9981" s="428">
        <f t="shared" si="1401"/>
        <v>99.78</v>
      </c>
      <c r="D9981" s="425">
        <f t="shared" si="1396"/>
        <v>0.99780000096046872</v>
      </c>
      <c r="E9981" s="433">
        <f t="shared" si="1402"/>
        <v>99.78</v>
      </c>
      <c r="F9981" s="430">
        <f t="shared" si="1397"/>
        <v>0.99878617146688098</v>
      </c>
      <c r="G9981" s="439">
        <f t="shared" si="1403"/>
        <v>99.78</v>
      </c>
      <c r="H9981" s="435">
        <f t="shared" si="1398"/>
        <v>0.99878617146688098</v>
      </c>
      <c r="I9981" s="577">
        <f t="shared" si="1403"/>
        <v>99.78</v>
      </c>
      <c r="J9981" s="573">
        <f t="shared" si="1399"/>
        <v>1.3313779571685904</v>
      </c>
    </row>
    <row r="9982" spans="1:10" x14ac:dyDescent="0.25">
      <c r="A9982">
        <f t="shared" si="1400"/>
        <v>0.99790000095926512</v>
      </c>
      <c r="B9982" s="2">
        <f t="shared" si="1404"/>
        <v>99.790000000014146</v>
      </c>
      <c r="C9982" s="428">
        <f t="shared" si="1401"/>
        <v>99.79</v>
      </c>
      <c r="D9982" s="425">
        <f t="shared" si="1396"/>
        <v>0.99790000095912368</v>
      </c>
      <c r="E9982" s="433">
        <f t="shared" si="1402"/>
        <v>99.79</v>
      </c>
      <c r="F9982" s="430">
        <f t="shared" si="1397"/>
        <v>0.99888577627160469</v>
      </c>
      <c r="G9982" s="439">
        <f t="shared" si="1403"/>
        <v>99.79</v>
      </c>
      <c r="H9982" s="435">
        <f t="shared" si="1398"/>
        <v>0.99888577627160469</v>
      </c>
      <c r="I9982" s="577">
        <f t="shared" si="1403"/>
        <v>99.79</v>
      </c>
      <c r="J9982" s="573">
        <f t="shared" si="1399"/>
        <v>1.3314668301144135</v>
      </c>
    </row>
    <row r="9983" spans="1:10" x14ac:dyDescent="0.25">
      <c r="A9983">
        <f t="shared" si="1400"/>
        <v>0.99800000095792207</v>
      </c>
      <c r="B9983" s="2">
        <f t="shared" si="1404"/>
        <v>99.800000000014151</v>
      </c>
      <c r="C9983" s="428">
        <f t="shared" si="1401"/>
        <v>99.8</v>
      </c>
      <c r="D9983" s="425">
        <f t="shared" si="1396"/>
        <v>0.99800000095778052</v>
      </c>
      <c r="E9983" s="433">
        <f t="shared" si="1402"/>
        <v>99.8</v>
      </c>
      <c r="F9983" s="430">
        <f t="shared" si="1397"/>
        <v>0.99898538124975711</v>
      </c>
      <c r="G9983" s="439">
        <f t="shared" si="1403"/>
        <v>99.8</v>
      </c>
      <c r="H9983" s="435">
        <f t="shared" si="1398"/>
        <v>0.99898538124975711</v>
      </c>
      <c r="I9983" s="577">
        <f t="shared" si="1403"/>
        <v>99.8</v>
      </c>
      <c r="J9983" s="573">
        <f t="shared" si="1399"/>
        <v>1.331555703802535</v>
      </c>
    </row>
    <row r="9984" spans="1:10" x14ac:dyDescent="0.25">
      <c r="A9984">
        <f t="shared" si="1400"/>
        <v>0.99810000095658091</v>
      </c>
      <c r="B9984" s="2">
        <f t="shared" si="1404"/>
        <v>99.810000000014156</v>
      </c>
      <c r="C9984" s="428">
        <f t="shared" si="1401"/>
        <v>99.81</v>
      </c>
      <c r="D9984" s="425">
        <f t="shared" si="1396"/>
        <v>0.99810000095643947</v>
      </c>
      <c r="E9984" s="433">
        <f t="shared" si="1402"/>
        <v>99.81</v>
      </c>
      <c r="F9984" s="430">
        <f t="shared" si="1397"/>
        <v>0.9990849864012562</v>
      </c>
      <c r="G9984" s="439">
        <f t="shared" si="1403"/>
        <v>99.81</v>
      </c>
      <c r="H9984" s="435">
        <f t="shared" si="1398"/>
        <v>0.9990849864012562</v>
      </c>
      <c r="I9984" s="577">
        <f t="shared" si="1403"/>
        <v>99.81</v>
      </c>
      <c r="J9984" s="573">
        <f t="shared" si="1399"/>
        <v>1.331644578232881</v>
      </c>
    </row>
    <row r="9985" spans="1:10" x14ac:dyDescent="0.25">
      <c r="A9985">
        <f t="shared" si="1400"/>
        <v>0.99820000095524175</v>
      </c>
      <c r="B9985" s="2">
        <f t="shared" si="1404"/>
        <v>99.820000000014161</v>
      </c>
      <c r="C9985" s="428">
        <f t="shared" si="1401"/>
        <v>99.82</v>
      </c>
      <c r="D9985" s="425">
        <f t="shared" si="1396"/>
        <v>0.9982000009551002</v>
      </c>
      <c r="E9985" s="433">
        <f t="shared" si="1402"/>
        <v>99.82</v>
      </c>
      <c r="F9985" s="430">
        <f t="shared" si="1397"/>
        <v>0.99918459172601981</v>
      </c>
      <c r="G9985" s="439">
        <f t="shared" si="1403"/>
        <v>99.82</v>
      </c>
      <c r="H9985" s="435">
        <f t="shared" si="1398"/>
        <v>0.99918459172601981</v>
      </c>
      <c r="I9985" s="577">
        <f t="shared" si="1403"/>
        <v>99.82</v>
      </c>
      <c r="J9985" s="573">
        <f t="shared" si="1399"/>
        <v>1.3317334534053764</v>
      </c>
    </row>
    <row r="9986" spans="1:10" x14ac:dyDescent="0.25">
      <c r="A9986">
        <f t="shared" si="1400"/>
        <v>0.99830000095390459</v>
      </c>
      <c r="B9986" s="2">
        <f t="shared" si="1404"/>
        <v>99.830000000014167</v>
      </c>
      <c r="C9986" s="428">
        <f t="shared" si="1401"/>
        <v>99.83</v>
      </c>
      <c r="D9986" s="425">
        <f t="shared" si="1396"/>
        <v>0.99830000095376292</v>
      </c>
      <c r="E9986" s="433">
        <f t="shared" si="1402"/>
        <v>99.83</v>
      </c>
      <c r="F9986" s="430">
        <f t="shared" si="1397"/>
        <v>0.99928419722396566</v>
      </c>
      <c r="G9986" s="439">
        <f t="shared" si="1403"/>
        <v>99.83</v>
      </c>
      <c r="H9986" s="435">
        <f t="shared" si="1398"/>
        <v>0.99928419722396566</v>
      </c>
      <c r="I9986" s="577">
        <f t="shared" si="1403"/>
        <v>99.83</v>
      </c>
      <c r="J9986" s="573">
        <f t="shared" si="1399"/>
        <v>1.3318223293199478</v>
      </c>
    </row>
    <row r="9987" spans="1:10" x14ac:dyDescent="0.25">
      <c r="A9987">
        <f t="shared" si="1400"/>
        <v>0.99840000095256931</v>
      </c>
      <c r="B9987" s="2">
        <f t="shared" si="1404"/>
        <v>99.840000000014172</v>
      </c>
      <c r="C9987" s="428">
        <f t="shared" si="1401"/>
        <v>99.84</v>
      </c>
      <c r="D9987" s="425">
        <f t="shared" ref="D9987:D10003" si="1405">(((1+C9987/100)^D$2)*C9987/100)/(((1+C9987/100)^D$2)-1)</f>
        <v>0.99840000095242765</v>
      </c>
      <c r="E9987" s="433">
        <f t="shared" si="1402"/>
        <v>99.84</v>
      </c>
      <c r="F9987" s="430">
        <f t="shared" ref="F9987:F10003" si="1406">(((1+E9987/100)^F$2)*E9987/100)/(((1+E9987/100)^F$2)-1)</f>
        <v>0.99938380289501172</v>
      </c>
      <c r="G9987" s="439">
        <f t="shared" si="1403"/>
        <v>99.84</v>
      </c>
      <c r="H9987" s="435">
        <f t="shared" ref="H9987:H10003" si="1407">(((1+G9987/100)^H$2)*G9987/100)/(((1+G9987/100)^H$2)-1)</f>
        <v>0.99938380289501172</v>
      </c>
      <c r="I9987" s="577">
        <f t="shared" si="1403"/>
        <v>99.84</v>
      </c>
      <c r="J9987" s="573">
        <f t="shared" ref="J9987:J10003" si="1408">(((1+I9987/100)^J$2)*I9987/100)/(((1+I9987/100)^J$2)-1)</f>
        <v>1.3319112059765206</v>
      </c>
    </row>
    <row r="9988" spans="1:10" x14ac:dyDescent="0.25">
      <c r="A9988">
        <f t="shared" si="1400"/>
        <v>0.99850000095123581</v>
      </c>
      <c r="B9988" s="2">
        <f t="shared" si="1404"/>
        <v>99.850000000014177</v>
      </c>
      <c r="C9988" s="428">
        <f t="shared" si="1401"/>
        <v>99.85</v>
      </c>
      <c r="D9988" s="425">
        <f t="shared" si="1405"/>
        <v>0.99850000095109404</v>
      </c>
      <c r="E9988" s="433">
        <f t="shared" si="1402"/>
        <v>99.85</v>
      </c>
      <c r="F9988" s="430">
        <f t="shared" si="1406"/>
        <v>0.99948340873907582</v>
      </c>
      <c r="G9988" s="439">
        <f t="shared" si="1403"/>
        <v>99.85</v>
      </c>
      <c r="H9988" s="435">
        <f t="shared" si="1407"/>
        <v>0.99948340873907582</v>
      </c>
      <c r="I9988" s="577">
        <f t="shared" si="1403"/>
        <v>99.85</v>
      </c>
      <c r="J9988" s="573">
        <f t="shared" si="1408"/>
        <v>1.3320000833750207</v>
      </c>
    </row>
    <row r="9989" spans="1:10" x14ac:dyDescent="0.25">
      <c r="A9989">
        <f t="shared" ref="A9989:A10003" si="1409">(((1+B9989/100)^A$2)*B9989/100)/(((1+B9989/100)^A$2)-1)</f>
        <v>0.99860000094990442</v>
      </c>
      <c r="B9989" s="2">
        <f t="shared" si="1404"/>
        <v>99.860000000014182</v>
      </c>
      <c r="C9989" s="428">
        <f t="shared" si="1401"/>
        <v>99.86</v>
      </c>
      <c r="D9989" s="425">
        <f t="shared" si="1405"/>
        <v>0.99860000094976265</v>
      </c>
      <c r="E9989" s="433">
        <f t="shared" si="1402"/>
        <v>99.86</v>
      </c>
      <c r="F9989" s="430">
        <f t="shared" si="1406"/>
        <v>0.99958301475607614</v>
      </c>
      <c r="G9989" s="439">
        <f t="shared" si="1403"/>
        <v>99.86</v>
      </c>
      <c r="H9989" s="435">
        <f t="shared" si="1407"/>
        <v>0.99958301475607614</v>
      </c>
      <c r="I9989" s="577">
        <f t="shared" si="1403"/>
        <v>99.86</v>
      </c>
      <c r="J9989" s="573">
        <f t="shared" si="1408"/>
        <v>1.3320889615153737</v>
      </c>
    </row>
    <row r="9990" spans="1:10" x14ac:dyDescent="0.25">
      <c r="A9990">
        <f t="shared" si="1409"/>
        <v>0.99870000094857492</v>
      </c>
      <c r="B9990" s="2">
        <f t="shared" si="1404"/>
        <v>99.870000000014187</v>
      </c>
      <c r="C9990" s="428">
        <f t="shared" ref="C9990:C10003" si="1410">ROUND(C9989+0.01,2)</f>
        <v>99.87</v>
      </c>
      <c r="D9990" s="425">
        <f t="shared" si="1405"/>
        <v>0.99870000094843303</v>
      </c>
      <c r="E9990" s="433">
        <f t="shared" ref="E9990:E10003" si="1411">ROUND(E9989+0.01,2)</f>
        <v>99.87</v>
      </c>
      <c r="F9990" s="430">
        <f t="shared" si="1406"/>
        <v>0.99968262094593086</v>
      </c>
      <c r="G9990" s="439">
        <f t="shared" ref="G9990:I10003" si="1412">ROUND(G9989+0.01,2)</f>
        <v>99.87</v>
      </c>
      <c r="H9990" s="435">
        <f t="shared" si="1407"/>
        <v>0.99968262094593086</v>
      </c>
      <c r="I9990" s="577">
        <f t="shared" si="1412"/>
        <v>99.87</v>
      </c>
      <c r="J9990" s="573">
        <f t="shared" si="1408"/>
        <v>1.3321778403975055</v>
      </c>
    </row>
    <row r="9991" spans="1:10" x14ac:dyDescent="0.25">
      <c r="A9991">
        <f t="shared" si="1409"/>
        <v>0.9988000009472473</v>
      </c>
      <c r="B9991" s="2">
        <f t="shared" si="1404"/>
        <v>99.880000000014192</v>
      </c>
      <c r="C9991" s="428">
        <f t="shared" si="1410"/>
        <v>99.88</v>
      </c>
      <c r="D9991" s="425">
        <f t="shared" si="1405"/>
        <v>0.9988000009471053</v>
      </c>
      <c r="E9991" s="433">
        <f t="shared" si="1411"/>
        <v>99.88</v>
      </c>
      <c r="F9991" s="430">
        <f t="shared" si="1406"/>
        <v>0.99978222730855748</v>
      </c>
      <c r="G9991" s="439">
        <f t="shared" si="1412"/>
        <v>99.88</v>
      </c>
      <c r="H9991" s="435">
        <f t="shared" si="1407"/>
        <v>0.99978222730855748</v>
      </c>
      <c r="I9991" s="577">
        <f t="shared" si="1412"/>
        <v>99.88</v>
      </c>
      <c r="J9991" s="573">
        <f t="shared" si="1408"/>
        <v>1.3322667200213418</v>
      </c>
    </row>
    <row r="9992" spans="1:10" x14ac:dyDescent="0.25">
      <c r="A9992">
        <f t="shared" si="1409"/>
        <v>0.99890000094592168</v>
      </c>
      <c r="B9992" s="2">
        <f t="shared" si="1404"/>
        <v>99.890000000014197</v>
      </c>
      <c r="C9992" s="428">
        <f t="shared" si="1410"/>
        <v>99.89</v>
      </c>
      <c r="D9992" s="425">
        <f t="shared" si="1405"/>
        <v>0.99890000094577969</v>
      </c>
      <c r="E9992" s="433">
        <f t="shared" si="1411"/>
        <v>99.89</v>
      </c>
      <c r="F9992" s="430">
        <f t="shared" si="1406"/>
        <v>0.99988183384387463</v>
      </c>
      <c r="G9992" s="439">
        <f t="shared" si="1412"/>
        <v>99.89</v>
      </c>
      <c r="H9992" s="435">
        <f t="shared" si="1407"/>
        <v>0.99988183384387463</v>
      </c>
      <c r="I9992" s="577">
        <f t="shared" si="1412"/>
        <v>99.89</v>
      </c>
      <c r="J9992" s="573">
        <f t="shared" si="1408"/>
        <v>1.3323556003868087</v>
      </c>
    </row>
    <row r="9993" spans="1:10" x14ac:dyDescent="0.25">
      <c r="A9993">
        <f t="shared" si="1409"/>
        <v>0.99900000094459784</v>
      </c>
      <c r="B9993" s="2">
        <f t="shared" si="1404"/>
        <v>99.900000000014202</v>
      </c>
      <c r="C9993" s="428">
        <f t="shared" si="1410"/>
        <v>99.9</v>
      </c>
      <c r="D9993" s="425">
        <f t="shared" si="1405"/>
        <v>0.99900000094445596</v>
      </c>
      <c r="E9993" s="433">
        <f t="shared" si="1411"/>
        <v>99.9</v>
      </c>
      <c r="F9993" s="430">
        <f t="shared" si="1406"/>
        <v>0.99998144055180049</v>
      </c>
      <c r="G9993" s="439">
        <f t="shared" si="1412"/>
        <v>99.9</v>
      </c>
      <c r="H9993" s="435">
        <f t="shared" si="1407"/>
        <v>0.99998144055180049</v>
      </c>
      <c r="I9993" s="577">
        <f t="shared" si="1412"/>
        <v>99.9</v>
      </c>
      <c r="J9993" s="573">
        <f t="shared" si="1408"/>
        <v>1.3324444814938312</v>
      </c>
    </row>
    <row r="9994" spans="1:10" x14ac:dyDescent="0.25">
      <c r="A9994">
        <f t="shared" si="1409"/>
        <v>0.999100000943276</v>
      </c>
      <c r="B9994" s="2">
        <f t="shared" si="1404"/>
        <v>99.910000000014207</v>
      </c>
      <c r="C9994" s="428">
        <f t="shared" si="1410"/>
        <v>99.91</v>
      </c>
      <c r="D9994" s="425">
        <f t="shared" si="1405"/>
        <v>0.999100000943134</v>
      </c>
      <c r="E9994" s="433">
        <f t="shared" si="1411"/>
        <v>99.91</v>
      </c>
      <c r="F9994" s="430">
        <f t="shared" si="1406"/>
        <v>1.0000810474322528</v>
      </c>
      <c r="G9994" s="439">
        <f t="shared" si="1412"/>
        <v>99.91</v>
      </c>
      <c r="H9994" s="435">
        <f t="shared" si="1407"/>
        <v>1.0000810474322528</v>
      </c>
      <c r="I9994" s="577">
        <f t="shared" si="1412"/>
        <v>99.91</v>
      </c>
      <c r="J9994" s="573">
        <f t="shared" si="1408"/>
        <v>1.332533363342336</v>
      </c>
    </row>
    <row r="9995" spans="1:10" x14ac:dyDescent="0.25">
      <c r="A9995">
        <f t="shared" si="1409"/>
        <v>0.99920000094195605</v>
      </c>
      <c r="B9995" s="2">
        <f t="shared" si="1404"/>
        <v>99.920000000014213</v>
      </c>
      <c r="C9995" s="428">
        <f t="shared" si="1410"/>
        <v>99.92</v>
      </c>
      <c r="D9995" s="425">
        <f t="shared" si="1405"/>
        <v>0.99920000094181383</v>
      </c>
      <c r="E9995" s="433">
        <f t="shared" si="1411"/>
        <v>99.92</v>
      </c>
      <c r="F9995" s="430">
        <f t="shared" si="1406"/>
        <v>1.0001806544851501</v>
      </c>
      <c r="G9995" s="439">
        <f t="shared" si="1412"/>
        <v>99.92</v>
      </c>
      <c r="H9995" s="435">
        <f t="shared" si="1407"/>
        <v>1.0001806544851501</v>
      </c>
      <c r="I9995" s="577">
        <f t="shared" si="1412"/>
        <v>99.92</v>
      </c>
      <c r="J9995" s="573">
        <f t="shared" si="1408"/>
        <v>1.3326222459322485</v>
      </c>
    </row>
    <row r="9996" spans="1:10" x14ac:dyDescent="0.25">
      <c r="A9996">
        <f t="shared" si="1409"/>
        <v>0.99930000094063809</v>
      </c>
      <c r="B9996" s="2">
        <f t="shared" si="1404"/>
        <v>99.930000000014218</v>
      </c>
      <c r="C9996" s="428">
        <f t="shared" si="1410"/>
        <v>99.93</v>
      </c>
      <c r="D9996" s="425">
        <f t="shared" si="1405"/>
        <v>0.99930000094049598</v>
      </c>
      <c r="E9996" s="433">
        <f t="shared" si="1411"/>
        <v>99.93</v>
      </c>
      <c r="F9996" s="430">
        <f t="shared" si="1406"/>
        <v>1.0002802617104107</v>
      </c>
      <c r="G9996" s="439">
        <f t="shared" si="1412"/>
        <v>99.93</v>
      </c>
      <c r="H9996" s="435">
        <f t="shared" si="1407"/>
        <v>1.0002802617104107</v>
      </c>
      <c r="I9996" s="577">
        <f t="shared" si="1412"/>
        <v>99.93</v>
      </c>
      <c r="J9996" s="573">
        <f t="shared" si="1408"/>
        <v>1.3327111292634948</v>
      </c>
    </row>
    <row r="9997" spans="1:10" x14ac:dyDescent="0.25">
      <c r="A9997">
        <f t="shared" si="1409"/>
        <v>0.99940000093932191</v>
      </c>
      <c r="B9997" s="2">
        <f t="shared" si="1404"/>
        <v>99.940000000014223</v>
      </c>
      <c r="C9997" s="428">
        <f t="shared" si="1410"/>
        <v>99.94</v>
      </c>
      <c r="D9997" s="425">
        <f t="shared" si="1405"/>
        <v>0.99940000093917969</v>
      </c>
      <c r="E9997" s="433">
        <f t="shared" si="1411"/>
        <v>99.94</v>
      </c>
      <c r="F9997" s="430">
        <f t="shared" si="1406"/>
        <v>1.0003798691079528</v>
      </c>
      <c r="G9997" s="439">
        <f t="shared" si="1412"/>
        <v>99.94</v>
      </c>
      <c r="H9997" s="435">
        <f t="shared" si="1407"/>
        <v>1.0003798691079528</v>
      </c>
      <c r="I9997" s="577">
        <f t="shared" si="1412"/>
        <v>99.94</v>
      </c>
      <c r="J9997" s="573">
        <f t="shared" si="1408"/>
        <v>1.3328000133360005</v>
      </c>
    </row>
    <row r="9998" spans="1:10" x14ac:dyDescent="0.25">
      <c r="A9998">
        <f t="shared" si="1409"/>
        <v>0.99950000093800773</v>
      </c>
      <c r="B9998" s="2">
        <f t="shared" si="1404"/>
        <v>99.950000000014228</v>
      </c>
      <c r="C9998" s="428">
        <f t="shared" si="1410"/>
        <v>99.95</v>
      </c>
      <c r="D9998" s="425">
        <f t="shared" si="1405"/>
        <v>0.99950000093786551</v>
      </c>
      <c r="E9998" s="433">
        <f t="shared" si="1411"/>
        <v>99.95</v>
      </c>
      <c r="F9998" s="430">
        <f t="shared" si="1406"/>
        <v>1.0004794766776948</v>
      </c>
      <c r="G9998" s="439">
        <f t="shared" si="1412"/>
        <v>99.95</v>
      </c>
      <c r="H9998" s="435">
        <f t="shared" si="1407"/>
        <v>1.0004794766776948</v>
      </c>
      <c r="I9998" s="577">
        <f t="shared" si="1412"/>
        <v>99.95</v>
      </c>
      <c r="J9998" s="573">
        <f t="shared" si="1408"/>
        <v>1.3328888981496916</v>
      </c>
    </row>
    <row r="9999" spans="1:10" x14ac:dyDescent="0.25">
      <c r="A9999">
        <f t="shared" si="1409"/>
        <v>0.99960000093669532</v>
      </c>
      <c r="B9999" s="2">
        <f t="shared" si="1404"/>
        <v>99.960000000014233</v>
      </c>
      <c r="C9999" s="428">
        <f t="shared" si="1410"/>
        <v>99.96</v>
      </c>
      <c r="D9999" s="425">
        <f t="shared" si="1405"/>
        <v>0.9996000009365531</v>
      </c>
      <c r="E9999" s="433">
        <f t="shared" si="1411"/>
        <v>99.96</v>
      </c>
      <c r="F9999" s="430">
        <f t="shared" si="1406"/>
        <v>1.0005790844195552</v>
      </c>
      <c r="G9999" s="439">
        <f t="shared" si="1412"/>
        <v>99.96</v>
      </c>
      <c r="H9999" s="435">
        <f t="shared" si="1407"/>
        <v>1.0005790844195552</v>
      </c>
      <c r="I9999" s="577">
        <f t="shared" si="1412"/>
        <v>99.96</v>
      </c>
      <c r="J9999" s="573">
        <f t="shared" si="1408"/>
        <v>1.3329777837044938</v>
      </c>
    </row>
    <row r="10000" spans="1:10" x14ac:dyDescent="0.25">
      <c r="A10000">
        <f t="shared" si="1409"/>
        <v>0.99970000093538502</v>
      </c>
      <c r="B10000" s="2">
        <f t="shared" si="1404"/>
        <v>99.970000000014238</v>
      </c>
      <c r="C10000" s="428">
        <f t="shared" si="1410"/>
        <v>99.97</v>
      </c>
      <c r="D10000" s="425">
        <f t="shared" si="1405"/>
        <v>0.99970000093524269</v>
      </c>
      <c r="E10000" s="433">
        <f t="shared" si="1411"/>
        <v>99.97</v>
      </c>
      <c r="F10000" s="430">
        <f t="shared" si="1406"/>
        <v>1.0006786923334523</v>
      </c>
      <c r="G10000" s="439">
        <f t="shared" si="1412"/>
        <v>99.97</v>
      </c>
      <c r="H10000" s="435">
        <f t="shared" si="1407"/>
        <v>1.0006786923334523</v>
      </c>
      <c r="I10000" s="577">
        <f t="shared" si="1412"/>
        <v>99.97</v>
      </c>
      <c r="J10000" s="573">
        <f t="shared" si="1408"/>
        <v>1.3330666700003333</v>
      </c>
    </row>
    <row r="10001" spans="1:10" x14ac:dyDescent="0.25">
      <c r="A10001">
        <f t="shared" si="1409"/>
        <v>0.9998000009340765</v>
      </c>
      <c r="B10001" s="2">
        <f t="shared" si="1404"/>
        <v>99.980000000014243</v>
      </c>
      <c r="C10001" s="428">
        <f t="shared" si="1410"/>
        <v>99.98</v>
      </c>
      <c r="D10001" s="425">
        <f t="shared" si="1405"/>
        <v>0.99980000093393406</v>
      </c>
      <c r="E10001" s="433">
        <f t="shared" si="1411"/>
        <v>99.98</v>
      </c>
      <c r="F10001" s="430">
        <f t="shared" si="1406"/>
        <v>1.0007783004193049</v>
      </c>
      <c r="G10001" s="439">
        <f t="shared" si="1412"/>
        <v>99.98</v>
      </c>
      <c r="H10001" s="435">
        <f t="shared" si="1407"/>
        <v>1.0007783004193049</v>
      </c>
      <c r="I10001" s="577">
        <f t="shared" si="1412"/>
        <v>99.98</v>
      </c>
      <c r="J10001" s="573">
        <f t="shared" si="1408"/>
        <v>1.3331555570371356</v>
      </c>
    </row>
    <row r="10002" spans="1:10" x14ac:dyDescent="0.25">
      <c r="A10002">
        <f t="shared" si="1409"/>
        <v>0.99990000093276987</v>
      </c>
      <c r="B10002" s="2">
        <f t="shared" si="1404"/>
        <v>99.990000000014248</v>
      </c>
      <c r="C10002" s="428">
        <f t="shared" si="1410"/>
        <v>99.99</v>
      </c>
      <c r="D10002" s="425">
        <f t="shared" si="1405"/>
        <v>0.99990000093262721</v>
      </c>
      <c r="E10002" s="433">
        <f t="shared" si="1411"/>
        <v>99.99</v>
      </c>
      <c r="F10002" s="430">
        <f t="shared" si="1406"/>
        <v>1.0008779086770307</v>
      </c>
      <c r="G10002" s="439">
        <f t="shared" si="1412"/>
        <v>99.99</v>
      </c>
      <c r="H10002" s="435">
        <f t="shared" si="1407"/>
        <v>1.0008779086770307</v>
      </c>
      <c r="I10002" s="577">
        <f t="shared" si="1412"/>
        <v>99.99</v>
      </c>
      <c r="J10002" s="573">
        <f t="shared" si="1408"/>
        <v>1.3332444448148271</v>
      </c>
    </row>
    <row r="10003" spans="1:10" x14ac:dyDescent="0.25">
      <c r="A10003">
        <f t="shared" si="1409"/>
        <v>1.0000000009314651</v>
      </c>
      <c r="B10003" s="2">
        <f t="shared" si="1404"/>
        <v>100.00000000001425</v>
      </c>
      <c r="C10003" s="428">
        <f t="shared" si="1410"/>
        <v>100</v>
      </c>
      <c r="D10003" s="425">
        <f t="shared" si="1405"/>
        <v>1.0000000009313226</v>
      </c>
      <c r="E10003" s="433">
        <f t="shared" si="1411"/>
        <v>100</v>
      </c>
      <c r="F10003" s="430">
        <f t="shared" si="1406"/>
        <v>1.0009775171065494</v>
      </c>
      <c r="G10003" s="439">
        <f t="shared" si="1412"/>
        <v>100</v>
      </c>
      <c r="H10003" s="435">
        <f t="shared" si="1407"/>
        <v>1.0009775171065494</v>
      </c>
      <c r="I10003" s="577">
        <f t="shared" si="1412"/>
        <v>100</v>
      </c>
      <c r="J10003" s="573">
        <f t="shared" si="1408"/>
        <v>1.3333333333333333</v>
      </c>
    </row>
    <row r="10004" spans="1:10" x14ac:dyDescent="0.25">
      <c r="B10004" s="2"/>
      <c r="C10004" s="428"/>
      <c r="E10004" s="433"/>
      <c r="G10004" s="439"/>
      <c r="I10004" s="577"/>
    </row>
    <row r="10005" spans="1:10" x14ac:dyDescent="0.25">
      <c r="B10005" s="2"/>
      <c r="C10005" s="428"/>
      <c r="E10005" s="433"/>
      <c r="G10005" s="439"/>
      <c r="I10005" s="577"/>
    </row>
    <row r="10006" spans="1:10" x14ac:dyDescent="0.25">
      <c r="B10006" s="2"/>
      <c r="C10006" s="428"/>
      <c r="E10006" s="433"/>
      <c r="G10006" s="439"/>
      <c r="I10006" s="577"/>
    </row>
    <row r="10007" spans="1:10" x14ac:dyDescent="0.25">
      <c r="B10007" s="2"/>
      <c r="C10007" s="428"/>
      <c r="E10007" s="433"/>
      <c r="G10007" s="439"/>
      <c r="I10007" s="577"/>
    </row>
    <row r="10008" spans="1:10" x14ac:dyDescent="0.25">
      <c r="B10008" s="2"/>
      <c r="C10008" s="428"/>
      <c r="E10008" s="433"/>
      <c r="G10008" s="439"/>
      <c r="I10008" s="577"/>
    </row>
    <row r="10009" spans="1:10" x14ac:dyDescent="0.25">
      <c r="B10009" s="2"/>
      <c r="C10009" s="428"/>
      <c r="E10009" s="433"/>
      <c r="G10009" s="439"/>
      <c r="I10009" s="577"/>
    </row>
    <row r="10010" spans="1:10" x14ac:dyDescent="0.25">
      <c r="B10010" s="2"/>
      <c r="C10010" s="428"/>
      <c r="E10010" s="433"/>
      <c r="G10010" s="439"/>
      <c r="I10010" s="577"/>
    </row>
    <row r="10011" spans="1:10" x14ac:dyDescent="0.25">
      <c r="B10011" s="2"/>
      <c r="C10011" s="428"/>
      <c r="E10011" s="433"/>
      <c r="G10011" s="439"/>
      <c r="I10011" s="577"/>
    </row>
    <row r="10012" spans="1:10" x14ac:dyDescent="0.25">
      <c r="B10012" s="2"/>
      <c r="C10012" s="428"/>
      <c r="E10012" s="433"/>
      <c r="G10012" s="439"/>
      <c r="I10012" s="577"/>
    </row>
    <row r="10013" spans="1:10" x14ac:dyDescent="0.25">
      <c r="B10013" s="2"/>
      <c r="C10013" s="428"/>
      <c r="E10013" s="433"/>
      <c r="G10013" s="439"/>
      <c r="I10013" s="577"/>
    </row>
    <row r="10014" spans="1:10" x14ac:dyDescent="0.25">
      <c r="B10014" s="2"/>
      <c r="C10014" s="428"/>
      <c r="E10014" s="433"/>
      <c r="G10014" s="439"/>
      <c r="I10014" s="577"/>
    </row>
    <row r="10015" spans="1:10" x14ac:dyDescent="0.25">
      <c r="B10015" s="2"/>
      <c r="C10015" s="428"/>
      <c r="E10015" s="433"/>
      <c r="G10015" s="439"/>
      <c r="I10015" s="577"/>
    </row>
    <row r="10016" spans="1:10" x14ac:dyDescent="0.25">
      <c r="B10016" s="2"/>
      <c r="C10016" s="428"/>
      <c r="E10016" s="433"/>
      <c r="G10016" s="439"/>
      <c r="I10016" s="577"/>
    </row>
    <row r="10017" spans="2:9" x14ac:dyDescent="0.25">
      <c r="B10017" s="2"/>
      <c r="C10017" s="428"/>
      <c r="E10017" s="433"/>
      <c r="G10017" s="439"/>
      <c r="I10017" s="577"/>
    </row>
    <row r="10018" spans="2:9" x14ac:dyDescent="0.25">
      <c r="B10018" s="2"/>
      <c r="C10018" s="428"/>
      <c r="E10018" s="433"/>
      <c r="G10018" s="439"/>
      <c r="I10018" s="577"/>
    </row>
    <row r="10019" spans="2:9" x14ac:dyDescent="0.25">
      <c r="B10019" s="2"/>
      <c r="C10019" s="428"/>
      <c r="E10019" s="433"/>
      <c r="G10019" s="439"/>
      <c r="I10019" s="577"/>
    </row>
    <row r="10020" spans="2:9" x14ac:dyDescent="0.25">
      <c r="B10020" s="2"/>
      <c r="C10020" s="428"/>
      <c r="E10020" s="433"/>
      <c r="G10020" s="439"/>
      <c r="I10020" s="577"/>
    </row>
    <row r="10021" spans="2:9" x14ac:dyDescent="0.25">
      <c r="B10021" s="2"/>
      <c r="C10021" s="428"/>
      <c r="E10021" s="433"/>
      <c r="G10021" s="439"/>
      <c r="I10021" s="577"/>
    </row>
    <row r="10022" spans="2:9" x14ac:dyDescent="0.25">
      <c r="B10022" s="2"/>
      <c r="C10022" s="428"/>
      <c r="E10022" s="433"/>
      <c r="G10022" s="439"/>
      <c r="I10022" s="577"/>
    </row>
    <row r="10023" spans="2:9" x14ac:dyDescent="0.25">
      <c r="B10023" s="2"/>
      <c r="C10023" s="428"/>
      <c r="E10023" s="433"/>
      <c r="G10023" s="439"/>
      <c r="I10023" s="577"/>
    </row>
    <row r="10024" spans="2:9" x14ac:dyDescent="0.25">
      <c r="B10024" s="2"/>
      <c r="C10024" s="428"/>
      <c r="E10024" s="433"/>
      <c r="G10024" s="439"/>
      <c r="I10024" s="577"/>
    </row>
    <row r="10025" spans="2:9" x14ac:dyDescent="0.25">
      <c r="B10025" s="2"/>
      <c r="C10025" s="428"/>
      <c r="E10025" s="433"/>
      <c r="G10025" s="439"/>
      <c r="I10025" s="577"/>
    </row>
    <row r="10026" spans="2:9" x14ac:dyDescent="0.25">
      <c r="B10026" s="2"/>
      <c r="C10026" s="428"/>
      <c r="E10026" s="433"/>
      <c r="G10026" s="439"/>
      <c r="I10026" s="577"/>
    </row>
    <row r="10027" spans="2:9" x14ac:dyDescent="0.25">
      <c r="B10027" s="2"/>
      <c r="C10027" s="428"/>
      <c r="E10027" s="433"/>
      <c r="G10027" s="439"/>
      <c r="I10027" s="577"/>
    </row>
    <row r="10028" spans="2:9" x14ac:dyDescent="0.25">
      <c r="B10028" s="2"/>
      <c r="C10028" s="428"/>
      <c r="E10028" s="433"/>
      <c r="G10028" s="439"/>
      <c r="I10028" s="577"/>
    </row>
    <row r="10029" spans="2:9" x14ac:dyDescent="0.25">
      <c r="B10029" s="2"/>
      <c r="C10029" s="428"/>
      <c r="E10029" s="433"/>
      <c r="G10029" s="439"/>
      <c r="I10029" s="577"/>
    </row>
    <row r="10030" spans="2:9" x14ac:dyDescent="0.25">
      <c r="B10030" s="2"/>
      <c r="C10030" s="428"/>
      <c r="E10030" s="433"/>
      <c r="G10030" s="439"/>
      <c r="I10030" s="577"/>
    </row>
    <row r="10031" spans="2:9" x14ac:dyDescent="0.25">
      <c r="B10031" s="2"/>
      <c r="C10031" s="428"/>
      <c r="E10031" s="433"/>
      <c r="G10031" s="439"/>
      <c r="I10031" s="577"/>
    </row>
    <row r="10032" spans="2:9" x14ac:dyDescent="0.25">
      <c r="B10032" s="2"/>
      <c r="C10032" s="428"/>
      <c r="E10032" s="433"/>
      <c r="G10032" s="439"/>
      <c r="I10032" s="577"/>
    </row>
    <row r="10033" spans="2:9" x14ac:dyDescent="0.25">
      <c r="B10033" s="2"/>
      <c r="C10033" s="428"/>
      <c r="E10033" s="433"/>
      <c r="G10033" s="439"/>
      <c r="I10033" s="577"/>
    </row>
    <row r="10034" spans="2:9" x14ac:dyDescent="0.25">
      <c r="B10034" s="2"/>
      <c r="C10034" s="428"/>
      <c r="E10034" s="433"/>
      <c r="G10034" s="439"/>
      <c r="I10034" s="577"/>
    </row>
    <row r="10035" spans="2:9" x14ac:dyDescent="0.25">
      <c r="B10035" s="2"/>
      <c r="C10035" s="428"/>
      <c r="E10035" s="433"/>
      <c r="G10035" s="439"/>
      <c r="I10035" s="577"/>
    </row>
    <row r="10036" spans="2:9" x14ac:dyDescent="0.25">
      <c r="B10036" s="2"/>
      <c r="C10036" s="428"/>
      <c r="E10036" s="433"/>
      <c r="G10036" s="439"/>
      <c r="I10036" s="577"/>
    </row>
    <row r="10037" spans="2:9" x14ac:dyDescent="0.25">
      <c r="B10037" s="2"/>
      <c r="C10037" s="428"/>
      <c r="E10037" s="433"/>
      <c r="G10037" s="439"/>
      <c r="I10037" s="577"/>
    </row>
    <row r="10038" spans="2:9" x14ac:dyDescent="0.25">
      <c r="B10038" s="2"/>
      <c r="C10038" s="428"/>
      <c r="E10038" s="433"/>
      <c r="G10038" s="439"/>
      <c r="I10038" s="577"/>
    </row>
    <row r="10039" spans="2:9" x14ac:dyDescent="0.25">
      <c r="B10039" s="2"/>
      <c r="C10039" s="428"/>
      <c r="E10039" s="433"/>
      <c r="G10039" s="439"/>
      <c r="I10039" s="577"/>
    </row>
    <row r="10040" spans="2:9" x14ac:dyDescent="0.25">
      <c r="B10040" s="2"/>
      <c r="C10040" s="428"/>
      <c r="E10040" s="433"/>
      <c r="G10040" s="439"/>
      <c r="I10040" s="577"/>
    </row>
    <row r="10041" spans="2:9" x14ac:dyDescent="0.25">
      <c r="B10041" s="2"/>
      <c r="C10041" s="428"/>
      <c r="E10041" s="433"/>
      <c r="G10041" s="439"/>
      <c r="I10041" s="577"/>
    </row>
    <row r="10042" spans="2:9" x14ac:dyDescent="0.25">
      <c r="B10042" s="2"/>
      <c r="C10042" s="428"/>
      <c r="E10042" s="433"/>
      <c r="G10042" s="439"/>
      <c r="I10042" s="577"/>
    </row>
    <row r="10043" spans="2:9" x14ac:dyDescent="0.25">
      <c r="B10043" s="2"/>
      <c r="C10043" s="428"/>
      <c r="E10043" s="433"/>
      <c r="G10043" s="439"/>
      <c r="I10043" s="577"/>
    </row>
    <row r="10044" spans="2:9" x14ac:dyDescent="0.25">
      <c r="B10044" s="2"/>
      <c r="C10044" s="428"/>
      <c r="E10044" s="433"/>
      <c r="G10044" s="439"/>
      <c r="I10044" s="577"/>
    </row>
    <row r="10045" spans="2:9" x14ac:dyDescent="0.25">
      <c r="B10045" s="2"/>
      <c r="C10045" s="428"/>
      <c r="E10045" s="433"/>
      <c r="G10045" s="439"/>
      <c r="I10045" s="577"/>
    </row>
    <row r="10046" spans="2:9" x14ac:dyDescent="0.25">
      <c r="B10046" s="2"/>
      <c r="C10046" s="428"/>
      <c r="E10046" s="433"/>
      <c r="G10046" s="439"/>
      <c r="I10046" s="577"/>
    </row>
    <row r="10047" spans="2:9" x14ac:dyDescent="0.25">
      <c r="B10047" s="2"/>
      <c r="C10047" s="428"/>
      <c r="E10047" s="433"/>
      <c r="G10047" s="439"/>
      <c r="I10047" s="577"/>
    </row>
    <row r="10048" spans="2:9" x14ac:dyDescent="0.25">
      <c r="B10048" s="2"/>
      <c r="C10048" s="428"/>
      <c r="E10048" s="433"/>
      <c r="G10048" s="439"/>
      <c r="I10048" s="577"/>
    </row>
    <row r="10049" spans="2:9" x14ac:dyDescent="0.25">
      <c r="B10049" s="2"/>
      <c r="C10049" s="428"/>
      <c r="E10049" s="433"/>
      <c r="G10049" s="439"/>
      <c r="I10049" s="577"/>
    </row>
    <row r="10050" spans="2:9" x14ac:dyDescent="0.25">
      <c r="B10050" s="2"/>
      <c r="C10050" s="428"/>
      <c r="E10050" s="433"/>
      <c r="G10050" s="439"/>
      <c r="I10050" s="577"/>
    </row>
    <row r="10051" spans="2:9" x14ac:dyDescent="0.25">
      <c r="B10051" s="2"/>
      <c r="C10051" s="428"/>
      <c r="E10051" s="433"/>
      <c r="G10051" s="439"/>
      <c r="I10051" s="577"/>
    </row>
    <row r="10052" spans="2:9" x14ac:dyDescent="0.25">
      <c r="B10052" s="2"/>
      <c r="C10052" s="428"/>
      <c r="E10052" s="433"/>
      <c r="G10052" s="439"/>
      <c r="I10052" s="577"/>
    </row>
    <row r="10053" spans="2:9" x14ac:dyDescent="0.25">
      <c r="B10053" s="2"/>
      <c r="C10053" s="428"/>
      <c r="E10053" s="433"/>
      <c r="G10053" s="439"/>
      <c r="I10053" s="577"/>
    </row>
    <row r="10054" spans="2:9" x14ac:dyDescent="0.25">
      <c r="B10054" s="2"/>
      <c r="C10054" s="428"/>
      <c r="E10054" s="433"/>
      <c r="G10054" s="439"/>
      <c r="I10054" s="577"/>
    </row>
    <row r="10055" spans="2:9" x14ac:dyDescent="0.25">
      <c r="B10055" s="2"/>
      <c r="C10055" s="428"/>
      <c r="E10055" s="433"/>
      <c r="G10055" s="439"/>
      <c r="I10055" s="577"/>
    </row>
    <row r="10056" spans="2:9" x14ac:dyDescent="0.25">
      <c r="B10056" s="2"/>
      <c r="C10056" s="428"/>
      <c r="E10056" s="433"/>
      <c r="G10056" s="439"/>
      <c r="I10056" s="577"/>
    </row>
    <row r="10057" spans="2:9" x14ac:dyDescent="0.25">
      <c r="B10057" s="2"/>
      <c r="C10057" s="428"/>
      <c r="E10057" s="433"/>
      <c r="G10057" s="439"/>
      <c r="I10057" s="577"/>
    </row>
    <row r="10058" spans="2:9" x14ac:dyDescent="0.25">
      <c r="B10058" s="2"/>
      <c r="C10058" s="428"/>
      <c r="E10058" s="433"/>
      <c r="G10058" s="439"/>
      <c r="I10058" s="577"/>
    </row>
    <row r="10059" spans="2:9" x14ac:dyDescent="0.25">
      <c r="B10059" s="2"/>
      <c r="C10059" s="428"/>
      <c r="E10059" s="433"/>
      <c r="G10059" s="439"/>
      <c r="I10059" s="577"/>
    </row>
    <row r="10060" spans="2:9" x14ac:dyDescent="0.25">
      <c r="B10060" s="2"/>
      <c r="C10060" s="428"/>
      <c r="E10060" s="433"/>
      <c r="G10060" s="439"/>
      <c r="I10060" s="577"/>
    </row>
    <row r="10061" spans="2:9" x14ac:dyDescent="0.25">
      <c r="B10061" s="2"/>
      <c r="C10061" s="428"/>
      <c r="E10061" s="433"/>
      <c r="G10061" s="439"/>
      <c r="I10061" s="577"/>
    </row>
    <row r="10062" spans="2:9" x14ac:dyDescent="0.25">
      <c r="B10062" s="2"/>
      <c r="C10062" s="428"/>
      <c r="E10062" s="433"/>
      <c r="G10062" s="439"/>
      <c r="I10062" s="577"/>
    </row>
    <row r="10063" spans="2:9" x14ac:dyDescent="0.25">
      <c r="B10063" s="2"/>
      <c r="C10063" s="428"/>
      <c r="E10063" s="433"/>
      <c r="G10063" s="439"/>
      <c r="I10063" s="577"/>
    </row>
    <row r="10064" spans="2:9" x14ac:dyDescent="0.25">
      <c r="B10064" s="2"/>
      <c r="C10064" s="428"/>
      <c r="E10064" s="433"/>
      <c r="G10064" s="439"/>
      <c r="I10064" s="577"/>
    </row>
    <row r="10065" spans="2:9" x14ac:dyDescent="0.25">
      <c r="B10065" s="2"/>
      <c r="C10065" s="428"/>
      <c r="E10065" s="433"/>
      <c r="G10065" s="439"/>
      <c r="I10065" s="577"/>
    </row>
    <row r="10066" spans="2:9" x14ac:dyDescent="0.25">
      <c r="B10066" s="2"/>
      <c r="C10066" s="428"/>
      <c r="E10066" s="433"/>
      <c r="G10066" s="439"/>
      <c r="I10066" s="577"/>
    </row>
    <row r="10067" spans="2:9" x14ac:dyDescent="0.25">
      <c r="B10067" s="2"/>
      <c r="C10067" s="428"/>
      <c r="E10067" s="433"/>
      <c r="G10067" s="439"/>
      <c r="I10067" s="577"/>
    </row>
    <row r="10068" spans="2:9" x14ac:dyDescent="0.25">
      <c r="B10068" s="2"/>
      <c r="C10068" s="428"/>
      <c r="E10068" s="433"/>
      <c r="G10068" s="439"/>
      <c r="I10068" s="577"/>
    </row>
    <row r="10069" spans="2:9" x14ac:dyDescent="0.25">
      <c r="B10069" s="2"/>
      <c r="C10069" s="428"/>
      <c r="E10069" s="433"/>
      <c r="G10069" s="439"/>
      <c r="I10069" s="577"/>
    </row>
    <row r="10070" spans="2:9" x14ac:dyDescent="0.25">
      <c r="B10070" s="2"/>
      <c r="C10070" s="428"/>
      <c r="E10070" s="433"/>
      <c r="G10070" s="439"/>
      <c r="I10070" s="577"/>
    </row>
    <row r="10071" spans="2:9" x14ac:dyDescent="0.25">
      <c r="B10071" s="2"/>
      <c r="C10071" s="428"/>
      <c r="E10071" s="433"/>
      <c r="G10071" s="439"/>
      <c r="I10071" s="577"/>
    </row>
    <row r="10072" spans="2:9" x14ac:dyDescent="0.25">
      <c r="B10072" s="2"/>
      <c r="C10072" s="428"/>
      <c r="E10072" s="433"/>
      <c r="G10072" s="439"/>
      <c r="I10072" s="577"/>
    </row>
    <row r="10073" spans="2:9" x14ac:dyDescent="0.25">
      <c r="B10073" s="2"/>
      <c r="C10073" s="428"/>
      <c r="E10073" s="433"/>
      <c r="G10073" s="439"/>
      <c r="I10073" s="577"/>
    </row>
    <row r="10074" spans="2:9" x14ac:dyDescent="0.25">
      <c r="B10074" s="2"/>
      <c r="C10074" s="428"/>
      <c r="E10074" s="433"/>
      <c r="G10074" s="439"/>
      <c r="I10074" s="577"/>
    </row>
    <row r="10075" spans="2:9" x14ac:dyDescent="0.25">
      <c r="B10075" s="2"/>
      <c r="C10075" s="428"/>
      <c r="E10075" s="433"/>
      <c r="G10075" s="439"/>
      <c r="I10075" s="577"/>
    </row>
    <row r="10076" spans="2:9" x14ac:dyDescent="0.25">
      <c r="B10076" s="2"/>
      <c r="C10076" s="428"/>
      <c r="E10076" s="433"/>
      <c r="G10076" s="439"/>
      <c r="I10076" s="577"/>
    </row>
    <row r="10077" spans="2:9" x14ac:dyDescent="0.25">
      <c r="B10077" s="2"/>
      <c r="C10077" s="428"/>
      <c r="E10077" s="433"/>
      <c r="G10077" s="439"/>
      <c r="I10077" s="577"/>
    </row>
    <row r="10078" spans="2:9" x14ac:dyDescent="0.25">
      <c r="B10078" s="2"/>
      <c r="C10078" s="428"/>
      <c r="E10078" s="433"/>
      <c r="G10078" s="439"/>
      <c r="I10078" s="577"/>
    </row>
    <row r="10079" spans="2:9" x14ac:dyDescent="0.25">
      <c r="B10079" s="2"/>
      <c r="C10079" s="428"/>
      <c r="E10079" s="433"/>
      <c r="G10079" s="439"/>
      <c r="I10079" s="577"/>
    </row>
    <row r="10080" spans="2:9" x14ac:dyDescent="0.25">
      <c r="B10080" s="2"/>
      <c r="C10080" s="428"/>
      <c r="E10080" s="433"/>
      <c r="G10080" s="439"/>
      <c r="I10080" s="577"/>
    </row>
    <row r="10081" spans="2:9" x14ac:dyDescent="0.25">
      <c r="B10081" s="2"/>
      <c r="C10081" s="428"/>
      <c r="E10081" s="433"/>
      <c r="G10081" s="439"/>
      <c r="I10081" s="577"/>
    </row>
    <row r="10082" spans="2:9" x14ac:dyDescent="0.25">
      <c r="B10082" s="2"/>
      <c r="C10082" s="428"/>
      <c r="E10082" s="433"/>
      <c r="G10082" s="439"/>
      <c r="I10082" s="577"/>
    </row>
    <row r="10083" spans="2:9" x14ac:dyDescent="0.25">
      <c r="B10083" s="2"/>
      <c r="C10083" s="428"/>
      <c r="E10083" s="433"/>
      <c r="G10083" s="439"/>
      <c r="I10083" s="577"/>
    </row>
    <row r="10084" spans="2:9" x14ac:dyDescent="0.25">
      <c r="B10084" s="2"/>
      <c r="C10084" s="428"/>
      <c r="E10084" s="433"/>
      <c r="G10084" s="439"/>
      <c r="I10084" s="577"/>
    </row>
    <row r="10085" spans="2:9" x14ac:dyDescent="0.25">
      <c r="B10085" s="2"/>
      <c r="C10085" s="428"/>
      <c r="E10085" s="433"/>
      <c r="G10085" s="439"/>
      <c r="I10085" s="577"/>
    </row>
    <row r="10086" spans="2:9" x14ac:dyDescent="0.25">
      <c r="B10086" s="2"/>
      <c r="C10086" s="428"/>
      <c r="E10086" s="433"/>
      <c r="G10086" s="439"/>
      <c r="I10086" s="577"/>
    </row>
    <row r="10087" spans="2:9" x14ac:dyDescent="0.25">
      <c r="B10087" s="2"/>
      <c r="C10087" s="428"/>
      <c r="E10087" s="433"/>
      <c r="G10087" s="439"/>
      <c r="I10087" s="577"/>
    </row>
    <row r="10088" spans="2:9" x14ac:dyDescent="0.25">
      <c r="B10088" s="2"/>
      <c r="C10088" s="428"/>
      <c r="E10088" s="433"/>
      <c r="G10088" s="439"/>
      <c r="I10088" s="577"/>
    </row>
    <row r="10089" spans="2:9" x14ac:dyDescent="0.25">
      <c r="B10089" s="2"/>
      <c r="C10089" s="428"/>
      <c r="E10089" s="433"/>
      <c r="G10089" s="439"/>
      <c r="I10089" s="577"/>
    </row>
    <row r="10090" spans="2:9" x14ac:dyDescent="0.25">
      <c r="B10090" s="2"/>
      <c r="C10090" s="428"/>
      <c r="E10090" s="433"/>
      <c r="G10090" s="439"/>
      <c r="I10090" s="577"/>
    </row>
    <row r="10091" spans="2:9" x14ac:dyDescent="0.25">
      <c r="B10091" s="2"/>
      <c r="C10091" s="428"/>
      <c r="E10091" s="433"/>
      <c r="G10091" s="439"/>
      <c r="I10091" s="577"/>
    </row>
    <row r="10092" spans="2:9" x14ac:dyDescent="0.25">
      <c r="B10092" s="2"/>
      <c r="C10092" s="428"/>
      <c r="E10092" s="433"/>
      <c r="G10092" s="439"/>
      <c r="I10092" s="577"/>
    </row>
    <row r="10093" spans="2:9" x14ac:dyDescent="0.25">
      <c r="B10093" s="2"/>
      <c r="C10093" s="428"/>
      <c r="E10093" s="433"/>
      <c r="G10093" s="439"/>
      <c r="I10093" s="577"/>
    </row>
    <row r="10094" spans="2:9" x14ac:dyDescent="0.25">
      <c r="B10094" s="2"/>
      <c r="C10094" s="428"/>
      <c r="E10094" s="433"/>
      <c r="G10094" s="439"/>
      <c r="I10094" s="577"/>
    </row>
    <row r="10095" spans="2:9" x14ac:dyDescent="0.25">
      <c r="B10095" s="2"/>
      <c r="C10095" s="428"/>
      <c r="E10095" s="433"/>
      <c r="G10095" s="439"/>
      <c r="I10095" s="577"/>
    </row>
    <row r="10096" spans="2:9" x14ac:dyDescent="0.25">
      <c r="B10096" s="2"/>
      <c r="C10096" s="428"/>
      <c r="E10096" s="433"/>
      <c r="G10096" s="439"/>
      <c r="I10096" s="577"/>
    </row>
    <row r="10097" spans="2:9" x14ac:dyDescent="0.25">
      <c r="B10097" s="2"/>
      <c r="C10097" s="428"/>
      <c r="E10097" s="433"/>
      <c r="G10097" s="439"/>
      <c r="I10097" s="577"/>
    </row>
    <row r="10098" spans="2:9" x14ac:dyDescent="0.25">
      <c r="B10098" s="2"/>
      <c r="C10098" s="428"/>
      <c r="E10098" s="433"/>
      <c r="G10098" s="439"/>
      <c r="I10098" s="577"/>
    </row>
    <row r="10099" spans="2:9" x14ac:dyDescent="0.25">
      <c r="B10099" s="2"/>
      <c r="C10099" s="428"/>
      <c r="E10099" s="433"/>
      <c r="G10099" s="439"/>
      <c r="I10099" s="577"/>
    </row>
    <row r="10100" spans="2:9" x14ac:dyDescent="0.25">
      <c r="B10100" s="2"/>
      <c r="C10100" s="428"/>
      <c r="E10100" s="433"/>
      <c r="G10100" s="439"/>
      <c r="I10100" s="577"/>
    </row>
    <row r="10101" spans="2:9" x14ac:dyDescent="0.25">
      <c r="B10101" s="2"/>
      <c r="C10101" s="428"/>
      <c r="E10101" s="433"/>
      <c r="G10101" s="439"/>
      <c r="I10101" s="577"/>
    </row>
    <row r="10102" spans="2:9" x14ac:dyDescent="0.25">
      <c r="B10102" s="2"/>
      <c r="C10102" s="428"/>
      <c r="E10102" s="433"/>
      <c r="G10102" s="439"/>
      <c r="I10102" s="577"/>
    </row>
    <row r="10103" spans="2:9" x14ac:dyDescent="0.25">
      <c r="B10103" s="2"/>
      <c r="C10103" s="428"/>
      <c r="E10103" s="433"/>
      <c r="G10103" s="439"/>
      <c r="I10103" s="577"/>
    </row>
    <row r="10104" spans="2:9" x14ac:dyDescent="0.25">
      <c r="B10104" s="2"/>
      <c r="C10104" s="428"/>
      <c r="E10104" s="433"/>
      <c r="G10104" s="439"/>
      <c r="I10104" s="577"/>
    </row>
    <row r="10105" spans="2:9" x14ac:dyDescent="0.25">
      <c r="B10105" s="2"/>
      <c r="C10105" s="428"/>
      <c r="E10105" s="433"/>
      <c r="G10105" s="439"/>
      <c r="I10105" s="577"/>
    </row>
    <row r="10106" spans="2:9" x14ac:dyDescent="0.25">
      <c r="B10106" s="2"/>
      <c r="C10106" s="428"/>
      <c r="E10106" s="433"/>
      <c r="G10106" s="439"/>
      <c r="I10106" s="577"/>
    </row>
    <row r="10107" spans="2:9" x14ac:dyDescent="0.25">
      <c r="B10107" s="2"/>
      <c r="C10107" s="428"/>
      <c r="E10107" s="433"/>
      <c r="G10107" s="439"/>
      <c r="I10107" s="577"/>
    </row>
    <row r="10108" spans="2:9" x14ac:dyDescent="0.25">
      <c r="B10108" s="2"/>
      <c r="C10108" s="428"/>
      <c r="E10108" s="433"/>
      <c r="G10108" s="439"/>
      <c r="I10108" s="577"/>
    </row>
    <row r="10109" spans="2:9" x14ac:dyDescent="0.25">
      <c r="B10109" s="2"/>
      <c r="C10109" s="428"/>
      <c r="E10109" s="433"/>
      <c r="G10109" s="439"/>
      <c r="I10109" s="577"/>
    </row>
    <row r="10110" spans="2:9" x14ac:dyDescent="0.25">
      <c r="B10110" s="2"/>
      <c r="C10110" s="428"/>
      <c r="E10110" s="433"/>
      <c r="G10110" s="439"/>
      <c r="I10110" s="577"/>
    </row>
    <row r="10111" spans="2:9" x14ac:dyDescent="0.25">
      <c r="B10111" s="2"/>
      <c r="C10111" s="428"/>
      <c r="E10111" s="433"/>
      <c r="G10111" s="439"/>
      <c r="I10111" s="577"/>
    </row>
    <row r="10112" spans="2:9" x14ac:dyDescent="0.25">
      <c r="B10112" s="2"/>
      <c r="C10112" s="428"/>
      <c r="E10112" s="433"/>
      <c r="G10112" s="439"/>
      <c r="I10112" s="577"/>
    </row>
    <row r="10113" spans="2:9" x14ac:dyDescent="0.25">
      <c r="B10113" s="2"/>
      <c r="C10113" s="428"/>
      <c r="E10113" s="433"/>
      <c r="G10113" s="439"/>
      <c r="I10113" s="577"/>
    </row>
    <row r="10114" spans="2:9" x14ac:dyDescent="0.25">
      <c r="B10114" s="2"/>
      <c r="C10114" s="428"/>
      <c r="E10114" s="433"/>
      <c r="G10114" s="439"/>
      <c r="I10114" s="577"/>
    </row>
    <row r="10115" spans="2:9" x14ac:dyDescent="0.25">
      <c r="B10115" s="2"/>
      <c r="C10115" s="428"/>
      <c r="E10115" s="433"/>
      <c r="G10115" s="439"/>
      <c r="I10115" s="577"/>
    </row>
    <row r="10116" spans="2:9" x14ac:dyDescent="0.25">
      <c r="B10116" s="2"/>
      <c r="C10116" s="428"/>
      <c r="E10116" s="433"/>
      <c r="G10116" s="439"/>
      <c r="I10116" s="577"/>
    </row>
    <row r="10117" spans="2:9" x14ac:dyDescent="0.25">
      <c r="B10117" s="2"/>
      <c r="C10117" s="428"/>
      <c r="E10117" s="433"/>
      <c r="G10117" s="439"/>
      <c r="I10117" s="577"/>
    </row>
    <row r="10118" spans="2:9" x14ac:dyDescent="0.25">
      <c r="B10118" s="2"/>
      <c r="C10118" s="428"/>
      <c r="E10118" s="433"/>
      <c r="G10118" s="439"/>
      <c r="I10118" s="577"/>
    </row>
    <row r="10119" spans="2:9" x14ac:dyDescent="0.25">
      <c r="B10119" s="2"/>
      <c r="C10119" s="428"/>
      <c r="E10119" s="433"/>
      <c r="G10119" s="439"/>
      <c r="I10119" s="577"/>
    </row>
    <row r="10120" spans="2:9" x14ac:dyDescent="0.25">
      <c r="B10120" s="2"/>
      <c r="C10120" s="428"/>
      <c r="E10120" s="433"/>
      <c r="G10120" s="439"/>
      <c r="I10120" s="577"/>
    </row>
    <row r="10121" spans="2:9" x14ac:dyDescent="0.25">
      <c r="B10121" s="2"/>
      <c r="C10121" s="428"/>
      <c r="E10121" s="433"/>
      <c r="G10121" s="439"/>
      <c r="I10121" s="577"/>
    </row>
    <row r="10122" spans="2:9" x14ac:dyDescent="0.25">
      <c r="B10122" s="2"/>
      <c r="C10122" s="428"/>
      <c r="E10122" s="433"/>
      <c r="G10122" s="439"/>
      <c r="I10122" s="577"/>
    </row>
    <row r="10123" spans="2:9" x14ac:dyDescent="0.25">
      <c r="B10123" s="2"/>
      <c r="C10123" s="428"/>
      <c r="E10123" s="433"/>
      <c r="G10123" s="439"/>
      <c r="I10123" s="577"/>
    </row>
    <row r="10124" spans="2:9" x14ac:dyDescent="0.25">
      <c r="B10124" s="2"/>
      <c r="C10124" s="428"/>
      <c r="E10124" s="433"/>
      <c r="G10124" s="439"/>
      <c r="I10124" s="577"/>
    </row>
    <row r="10125" spans="2:9" x14ac:dyDescent="0.25">
      <c r="B10125" s="2"/>
      <c r="C10125" s="428"/>
      <c r="E10125" s="433"/>
      <c r="G10125" s="439"/>
      <c r="I10125" s="577"/>
    </row>
    <row r="10126" spans="2:9" x14ac:dyDescent="0.25">
      <c r="B10126" s="2"/>
      <c r="C10126" s="428"/>
      <c r="E10126" s="433"/>
      <c r="G10126" s="439"/>
      <c r="I10126" s="577"/>
    </row>
    <row r="10127" spans="2:9" x14ac:dyDescent="0.25">
      <c r="B10127" s="2"/>
      <c r="C10127" s="428"/>
      <c r="E10127" s="433"/>
      <c r="G10127" s="439"/>
      <c r="I10127" s="577"/>
    </row>
    <row r="10128" spans="2:9" x14ac:dyDescent="0.25">
      <c r="B10128" s="2"/>
      <c r="C10128" s="428"/>
      <c r="E10128" s="433"/>
      <c r="G10128" s="439"/>
      <c r="I10128" s="577"/>
    </row>
    <row r="10129" spans="2:9" x14ac:dyDescent="0.25">
      <c r="B10129" s="2"/>
      <c r="C10129" s="428"/>
      <c r="E10129" s="433"/>
      <c r="G10129" s="439"/>
      <c r="I10129" s="577"/>
    </row>
    <row r="10130" spans="2:9" x14ac:dyDescent="0.25">
      <c r="B10130" s="2"/>
      <c r="C10130" s="428"/>
      <c r="E10130" s="433"/>
      <c r="G10130" s="439"/>
      <c r="I10130" s="577"/>
    </row>
    <row r="10131" spans="2:9" x14ac:dyDescent="0.25">
      <c r="B10131" s="2"/>
      <c r="C10131" s="428"/>
      <c r="E10131" s="433"/>
      <c r="G10131" s="439"/>
      <c r="I10131" s="577"/>
    </row>
    <row r="10132" spans="2:9" x14ac:dyDescent="0.25">
      <c r="B10132" s="2"/>
      <c r="C10132" s="428"/>
      <c r="E10132" s="433"/>
      <c r="G10132" s="439"/>
      <c r="I10132" s="577"/>
    </row>
    <row r="10133" spans="2:9" x14ac:dyDescent="0.25">
      <c r="B10133" s="2"/>
      <c r="C10133" s="428"/>
      <c r="E10133" s="433"/>
      <c r="G10133" s="439"/>
      <c r="I10133" s="577"/>
    </row>
    <row r="10134" spans="2:9" x14ac:dyDescent="0.25">
      <c r="B10134" s="2"/>
      <c r="C10134" s="428"/>
      <c r="E10134" s="433"/>
      <c r="G10134" s="439"/>
      <c r="I10134" s="577"/>
    </row>
    <row r="10135" spans="2:9" x14ac:dyDescent="0.25">
      <c r="B10135" s="2"/>
      <c r="C10135" s="428"/>
      <c r="E10135" s="433"/>
      <c r="G10135" s="439"/>
      <c r="I10135" s="577"/>
    </row>
    <row r="10136" spans="2:9" x14ac:dyDescent="0.25">
      <c r="B10136" s="2"/>
      <c r="C10136" s="428"/>
      <c r="E10136" s="433"/>
      <c r="G10136" s="439"/>
      <c r="I10136" s="577"/>
    </row>
    <row r="10137" spans="2:9" x14ac:dyDescent="0.25">
      <c r="B10137" s="2"/>
      <c r="C10137" s="428"/>
      <c r="E10137" s="433"/>
      <c r="G10137" s="439"/>
      <c r="I10137" s="577"/>
    </row>
    <row r="10138" spans="2:9" x14ac:dyDescent="0.25">
      <c r="B10138" s="2"/>
      <c r="C10138" s="428"/>
      <c r="E10138" s="433"/>
      <c r="G10138" s="439"/>
      <c r="I10138" s="577"/>
    </row>
    <row r="10139" spans="2:9" x14ac:dyDescent="0.25">
      <c r="B10139" s="2"/>
      <c r="C10139" s="428"/>
      <c r="E10139" s="433"/>
      <c r="G10139" s="439"/>
      <c r="I10139" s="577"/>
    </row>
    <row r="10140" spans="2:9" x14ac:dyDescent="0.25">
      <c r="B10140" s="2"/>
      <c r="C10140" s="428"/>
      <c r="E10140" s="433"/>
      <c r="G10140" s="439"/>
      <c r="I10140" s="577"/>
    </row>
    <row r="10141" spans="2:9" x14ac:dyDescent="0.25">
      <c r="B10141" s="2"/>
      <c r="C10141" s="428"/>
      <c r="E10141" s="433"/>
      <c r="G10141" s="439"/>
      <c r="I10141" s="577"/>
    </row>
    <row r="10142" spans="2:9" x14ac:dyDescent="0.25">
      <c r="B10142" s="2"/>
      <c r="C10142" s="428"/>
      <c r="E10142" s="433"/>
      <c r="G10142" s="439"/>
      <c r="I10142" s="577"/>
    </row>
    <row r="10143" spans="2:9" x14ac:dyDescent="0.25">
      <c r="B10143" s="2"/>
      <c r="C10143" s="428"/>
      <c r="E10143" s="433"/>
      <c r="G10143" s="439"/>
      <c r="I10143" s="577"/>
    </row>
    <row r="10144" spans="2:9" x14ac:dyDescent="0.25">
      <c r="B10144" s="2"/>
      <c r="C10144" s="428"/>
      <c r="E10144" s="433"/>
      <c r="G10144" s="439"/>
      <c r="I10144" s="577"/>
    </row>
    <row r="10145" spans="2:9" x14ac:dyDescent="0.25">
      <c r="B10145" s="2"/>
      <c r="C10145" s="428"/>
      <c r="E10145" s="433"/>
      <c r="G10145" s="439"/>
      <c r="I10145" s="577"/>
    </row>
    <row r="10146" spans="2:9" x14ac:dyDescent="0.25">
      <c r="B10146" s="2"/>
      <c r="C10146" s="428"/>
      <c r="E10146" s="433"/>
      <c r="G10146" s="439"/>
      <c r="I10146" s="577"/>
    </row>
    <row r="10147" spans="2:9" x14ac:dyDescent="0.25">
      <c r="B10147" s="2"/>
      <c r="C10147" s="428"/>
      <c r="E10147" s="433"/>
      <c r="G10147" s="439"/>
      <c r="I10147" s="577"/>
    </row>
    <row r="10148" spans="2:9" x14ac:dyDescent="0.25">
      <c r="B10148" s="2"/>
      <c r="C10148" s="428"/>
      <c r="E10148" s="433"/>
      <c r="G10148" s="439"/>
      <c r="I10148" s="577"/>
    </row>
    <row r="10149" spans="2:9" x14ac:dyDescent="0.25">
      <c r="B10149" s="2"/>
      <c r="C10149" s="428"/>
      <c r="E10149" s="433"/>
      <c r="G10149" s="439"/>
      <c r="I10149" s="577"/>
    </row>
    <row r="10150" spans="2:9" x14ac:dyDescent="0.25">
      <c r="B10150" s="2"/>
      <c r="C10150" s="428"/>
      <c r="E10150" s="433"/>
      <c r="G10150" s="439"/>
      <c r="I10150" s="577"/>
    </row>
    <row r="10151" spans="2:9" x14ac:dyDescent="0.25">
      <c r="B10151" s="2"/>
      <c r="C10151" s="428"/>
      <c r="E10151" s="433"/>
      <c r="G10151" s="439"/>
      <c r="I10151" s="577"/>
    </row>
    <row r="10152" spans="2:9" x14ac:dyDescent="0.25">
      <c r="B10152" s="2"/>
      <c r="C10152" s="428"/>
      <c r="E10152" s="433"/>
      <c r="G10152" s="439"/>
      <c r="I10152" s="577"/>
    </row>
    <row r="10153" spans="2:9" x14ac:dyDescent="0.25">
      <c r="B10153" s="2"/>
      <c r="C10153" s="428"/>
      <c r="E10153" s="433"/>
      <c r="G10153" s="439"/>
      <c r="I10153" s="577"/>
    </row>
    <row r="10154" spans="2:9" x14ac:dyDescent="0.25">
      <c r="B10154" s="2"/>
      <c r="C10154" s="428"/>
      <c r="E10154" s="433"/>
      <c r="G10154" s="439"/>
      <c r="I10154" s="577"/>
    </row>
    <row r="10155" spans="2:9" x14ac:dyDescent="0.25">
      <c r="B10155" s="2"/>
      <c r="C10155" s="428"/>
      <c r="E10155" s="433"/>
      <c r="G10155" s="439"/>
      <c r="I10155" s="577"/>
    </row>
    <row r="10156" spans="2:9" x14ac:dyDescent="0.25">
      <c r="B10156" s="2"/>
      <c r="C10156" s="428"/>
      <c r="E10156" s="433"/>
      <c r="G10156" s="439"/>
      <c r="I10156" s="577"/>
    </row>
    <row r="10157" spans="2:9" x14ac:dyDescent="0.25">
      <c r="B10157" s="2"/>
      <c r="C10157" s="428"/>
      <c r="E10157" s="433"/>
      <c r="G10157" s="439"/>
      <c r="I10157" s="577"/>
    </row>
    <row r="10158" spans="2:9" x14ac:dyDescent="0.25">
      <c r="B10158" s="2"/>
      <c r="C10158" s="428"/>
      <c r="E10158" s="433"/>
      <c r="G10158" s="439"/>
      <c r="I10158" s="577"/>
    </row>
    <row r="10159" spans="2:9" x14ac:dyDescent="0.25">
      <c r="B10159" s="2"/>
      <c r="C10159" s="428"/>
      <c r="E10159" s="433"/>
      <c r="G10159" s="439"/>
      <c r="I10159" s="577"/>
    </row>
    <row r="10160" spans="2:9" x14ac:dyDescent="0.25">
      <c r="B10160" s="2"/>
      <c r="C10160" s="428"/>
      <c r="E10160" s="433"/>
      <c r="G10160" s="439"/>
      <c r="I10160" s="577"/>
    </row>
    <row r="10161" spans="2:9" x14ac:dyDescent="0.25">
      <c r="B10161" s="2"/>
      <c r="C10161" s="428"/>
      <c r="E10161" s="433"/>
      <c r="G10161" s="439"/>
      <c r="I10161" s="577"/>
    </row>
    <row r="10162" spans="2:9" x14ac:dyDescent="0.25">
      <c r="B10162" s="2"/>
      <c r="C10162" s="428"/>
      <c r="E10162" s="433"/>
      <c r="G10162" s="439"/>
      <c r="I10162" s="577"/>
    </row>
    <row r="10163" spans="2:9" x14ac:dyDescent="0.25">
      <c r="B10163" s="2"/>
      <c r="C10163" s="428"/>
      <c r="E10163" s="433"/>
      <c r="G10163" s="439"/>
      <c r="I10163" s="577"/>
    </row>
    <row r="10164" spans="2:9" x14ac:dyDescent="0.25">
      <c r="B10164" s="2"/>
      <c r="C10164" s="428"/>
      <c r="E10164" s="433"/>
      <c r="G10164" s="439"/>
      <c r="I10164" s="577"/>
    </row>
    <row r="10165" spans="2:9" x14ac:dyDescent="0.25">
      <c r="B10165" s="2"/>
      <c r="C10165" s="428"/>
      <c r="E10165" s="433"/>
      <c r="G10165" s="439"/>
      <c r="I10165" s="577"/>
    </row>
    <row r="10166" spans="2:9" x14ac:dyDescent="0.25">
      <c r="B10166" s="2"/>
      <c r="C10166" s="428"/>
      <c r="E10166" s="433"/>
      <c r="G10166" s="439"/>
      <c r="I10166" s="577"/>
    </row>
    <row r="10167" spans="2:9" x14ac:dyDescent="0.25">
      <c r="B10167" s="2"/>
      <c r="C10167" s="428"/>
      <c r="E10167" s="433"/>
      <c r="G10167" s="439"/>
      <c r="I10167" s="577"/>
    </row>
    <row r="10168" spans="2:9" x14ac:dyDescent="0.25">
      <c r="B10168" s="2"/>
      <c r="C10168" s="428"/>
      <c r="E10168" s="433"/>
      <c r="G10168" s="439"/>
      <c r="I10168" s="577"/>
    </row>
    <row r="10169" spans="2:9" x14ac:dyDescent="0.25">
      <c r="B10169" s="2"/>
      <c r="C10169" s="428"/>
      <c r="E10169" s="433"/>
      <c r="G10169" s="439"/>
      <c r="I10169" s="577"/>
    </row>
    <row r="10170" spans="2:9" x14ac:dyDescent="0.25">
      <c r="B10170" s="2"/>
      <c r="C10170" s="428"/>
      <c r="E10170" s="433"/>
      <c r="G10170" s="439"/>
      <c r="I10170" s="577"/>
    </row>
    <row r="10171" spans="2:9" x14ac:dyDescent="0.25">
      <c r="B10171" s="2"/>
      <c r="C10171" s="428"/>
      <c r="E10171" s="433"/>
      <c r="G10171" s="439"/>
      <c r="I10171" s="577"/>
    </row>
    <row r="10172" spans="2:9" x14ac:dyDescent="0.25">
      <c r="B10172" s="2"/>
      <c r="C10172" s="428"/>
      <c r="E10172" s="433"/>
      <c r="G10172" s="439"/>
      <c r="I10172" s="577"/>
    </row>
    <row r="10173" spans="2:9" x14ac:dyDescent="0.25">
      <c r="B10173" s="2"/>
      <c r="C10173" s="428"/>
      <c r="E10173" s="433"/>
      <c r="G10173" s="439"/>
      <c r="I10173" s="577"/>
    </row>
    <row r="10174" spans="2:9" x14ac:dyDescent="0.25">
      <c r="B10174" s="2"/>
      <c r="C10174" s="428"/>
      <c r="E10174" s="433"/>
      <c r="G10174" s="439"/>
      <c r="I10174" s="577"/>
    </row>
    <row r="10175" spans="2:9" x14ac:dyDescent="0.25">
      <c r="B10175" s="2"/>
      <c r="C10175" s="428"/>
      <c r="E10175" s="433"/>
      <c r="G10175" s="439"/>
      <c r="I10175" s="577"/>
    </row>
    <row r="10176" spans="2:9" x14ac:dyDescent="0.25">
      <c r="B10176" s="2"/>
      <c r="C10176" s="428"/>
      <c r="E10176" s="433"/>
      <c r="G10176" s="439"/>
      <c r="I10176" s="577"/>
    </row>
    <row r="10177" spans="2:9" x14ac:dyDescent="0.25">
      <c r="B10177" s="2"/>
      <c r="C10177" s="428"/>
      <c r="E10177" s="433"/>
      <c r="G10177" s="439"/>
      <c r="I10177" s="577"/>
    </row>
    <row r="10178" spans="2:9" x14ac:dyDescent="0.25">
      <c r="B10178" s="2"/>
      <c r="C10178" s="428"/>
      <c r="E10178" s="433"/>
      <c r="G10178" s="439"/>
      <c r="I10178" s="577"/>
    </row>
    <row r="10179" spans="2:9" x14ac:dyDescent="0.25">
      <c r="B10179" s="2"/>
      <c r="C10179" s="428"/>
      <c r="E10179" s="433"/>
      <c r="G10179" s="439"/>
      <c r="I10179" s="577"/>
    </row>
    <row r="10180" spans="2:9" x14ac:dyDescent="0.25">
      <c r="B10180" s="2"/>
      <c r="C10180" s="428"/>
      <c r="E10180" s="433"/>
      <c r="G10180" s="439"/>
      <c r="I10180" s="577"/>
    </row>
    <row r="10181" spans="2:9" x14ac:dyDescent="0.25">
      <c r="B10181" s="2"/>
      <c r="C10181" s="428"/>
      <c r="E10181" s="433"/>
      <c r="G10181" s="439"/>
      <c r="I10181" s="577"/>
    </row>
    <row r="10182" spans="2:9" x14ac:dyDescent="0.25">
      <c r="B10182" s="2"/>
      <c r="C10182" s="428"/>
      <c r="E10182" s="433"/>
      <c r="G10182" s="439"/>
      <c r="I10182" s="577"/>
    </row>
    <row r="10183" spans="2:9" x14ac:dyDescent="0.25">
      <c r="B10183" s="2"/>
      <c r="C10183" s="428"/>
      <c r="E10183" s="433"/>
      <c r="G10183" s="439"/>
      <c r="I10183" s="577"/>
    </row>
    <row r="10184" spans="2:9" x14ac:dyDescent="0.25">
      <c r="B10184" s="2"/>
      <c r="C10184" s="428"/>
      <c r="E10184" s="433"/>
      <c r="G10184" s="439"/>
      <c r="I10184" s="577"/>
    </row>
    <row r="10185" spans="2:9" x14ac:dyDescent="0.25">
      <c r="B10185" s="2"/>
      <c r="C10185" s="428"/>
      <c r="E10185" s="433"/>
      <c r="G10185" s="439"/>
      <c r="I10185" s="577"/>
    </row>
    <row r="10186" spans="2:9" x14ac:dyDescent="0.25">
      <c r="B10186" s="2"/>
      <c r="C10186" s="428"/>
      <c r="E10186" s="433"/>
      <c r="G10186" s="439"/>
      <c r="I10186" s="577"/>
    </row>
    <row r="10187" spans="2:9" x14ac:dyDescent="0.25">
      <c r="B10187" s="2"/>
      <c r="C10187" s="428"/>
      <c r="E10187" s="433"/>
      <c r="G10187" s="439"/>
      <c r="I10187" s="577"/>
    </row>
    <row r="10188" spans="2:9" x14ac:dyDescent="0.25">
      <c r="B10188" s="2"/>
      <c r="C10188" s="428"/>
      <c r="E10188" s="433"/>
      <c r="G10188" s="439"/>
      <c r="I10188" s="577"/>
    </row>
    <row r="10189" spans="2:9" x14ac:dyDescent="0.25">
      <c r="B10189" s="2"/>
      <c r="C10189" s="428"/>
      <c r="E10189" s="433"/>
      <c r="G10189" s="439"/>
      <c r="I10189" s="577"/>
    </row>
    <row r="10190" spans="2:9" x14ac:dyDescent="0.25">
      <c r="B10190" s="2"/>
      <c r="C10190" s="428"/>
      <c r="E10190" s="433"/>
      <c r="G10190" s="439"/>
      <c r="I10190" s="577"/>
    </row>
    <row r="10191" spans="2:9" x14ac:dyDescent="0.25">
      <c r="B10191" s="2"/>
      <c r="C10191" s="428"/>
      <c r="E10191" s="433"/>
      <c r="G10191" s="439"/>
      <c r="I10191" s="577"/>
    </row>
    <row r="10192" spans="2:9" x14ac:dyDescent="0.25">
      <c r="B10192" s="2"/>
      <c r="C10192" s="428"/>
      <c r="E10192" s="433"/>
      <c r="G10192" s="439"/>
      <c r="I10192" s="577"/>
    </row>
    <row r="10193" spans="2:9" x14ac:dyDescent="0.25">
      <c r="B10193" s="2"/>
      <c r="C10193" s="428"/>
      <c r="E10193" s="433"/>
      <c r="G10193" s="439"/>
      <c r="I10193" s="577"/>
    </row>
    <row r="10194" spans="2:9" x14ac:dyDescent="0.25">
      <c r="B10194" s="2"/>
      <c r="C10194" s="428"/>
      <c r="E10194" s="433"/>
      <c r="G10194" s="439"/>
      <c r="I10194" s="577"/>
    </row>
    <row r="10195" spans="2:9" x14ac:dyDescent="0.25">
      <c r="B10195" s="2"/>
      <c r="C10195" s="428"/>
      <c r="E10195" s="433"/>
      <c r="G10195" s="439"/>
      <c r="I10195" s="577"/>
    </row>
    <row r="10196" spans="2:9" x14ac:dyDescent="0.25">
      <c r="B10196" s="2"/>
      <c r="C10196" s="428"/>
      <c r="E10196" s="433"/>
      <c r="G10196" s="439"/>
      <c r="I10196" s="577"/>
    </row>
    <row r="10197" spans="2:9" x14ac:dyDescent="0.25">
      <c r="B10197" s="2"/>
      <c r="C10197" s="428"/>
      <c r="E10197" s="433"/>
      <c r="G10197" s="439"/>
      <c r="I10197" s="577"/>
    </row>
    <row r="10198" spans="2:9" x14ac:dyDescent="0.25">
      <c r="B10198" s="2"/>
      <c r="C10198" s="428"/>
      <c r="E10198" s="433"/>
      <c r="G10198" s="439"/>
      <c r="I10198" s="577"/>
    </row>
    <row r="10199" spans="2:9" x14ac:dyDescent="0.25">
      <c r="B10199" s="2"/>
      <c r="C10199" s="428"/>
      <c r="E10199" s="433"/>
      <c r="G10199" s="439"/>
      <c r="I10199" s="577"/>
    </row>
    <row r="10200" spans="2:9" x14ac:dyDescent="0.25">
      <c r="B10200" s="2"/>
      <c r="C10200" s="428"/>
      <c r="E10200" s="433"/>
      <c r="G10200" s="439"/>
      <c r="I10200" s="577"/>
    </row>
    <row r="10201" spans="2:9" x14ac:dyDescent="0.25">
      <c r="B10201" s="2"/>
      <c r="C10201" s="428"/>
      <c r="E10201" s="433"/>
      <c r="G10201" s="439"/>
      <c r="I10201" s="577"/>
    </row>
    <row r="10202" spans="2:9" x14ac:dyDescent="0.25">
      <c r="B10202" s="2"/>
      <c r="C10202" s="428"/>
      <c r="E10202" s="433"/>
      <c r="G10202" s="439"/>
      <c r="I10202" s="577"/>
    </row>
    <row r="10203" spans="2:9" x14ac:dyDescent="0.25">
      <c r="B10203" s="2"/>
      <c r="C10203" s="428"/>
      <c r="E10203" s="433"/>
      <c r="G10203" s="439"/>
      <c r="I10203" s="577"/>
    </row>
    <row r="10204" spans="2:9" x14ac:dyDescent="0.25">
      <c r="B10204" s="2"/>
      <c r="C10204" s="428"/>
      <c r="E10204" s="433"/>
      <c r="G10204" s="439"/>
      <c r="I10204" s="577"/>
    </row>
    <row r="10205" spans="2:9" x14ac:dyDescent="0.25">
      <c r="B10205" s="2"/>
      <c r="C10205" s="428"/>
      <c r="E10205" s="433"/>
      <c r="G10205" s="439"/>
      <c r="I10205" s="577"/>
    </row>
    <row r="10206" spans="2:9" x14ac:dyDescent="0.25">
      <c r="B10206" s="2"/>
      <c r="C10206" s="428"/>
      <c r="E10206" s="433"/>
      <c r="G10206" s="439"/>
      <c r="I10206" s="577"/>
    </row>
    <row r="10207" spans="2:9" x14ac:dyDescent="0.25">
      <c r="B10207" s="2"/>
      <c r="C10207" s="428"/>
      <c r="E10207" s="433"/>
      <c r="G10207" s="439"/>
      <c r="I10207" s="577"/>
    </row>
    <row r="10208" spans="2:9" x14ac:dyDescent="0.25">
      <c r="B10208" s="2"/>
      <c r="C10208" s="428"/>
      <c r="E10208" s="433"/>
      <c r="G10208" s="439"/>
      <c r="I10208" s="577"/>
    </row>
    <row r="10209" spans="2:9" x14ac:dyDescent="0.25">
      <c r="B10209" s="2"/>
      <c r="C10209" s="428"/>
      <c r="E10209" s="433"/>
      <c r="G10209" s="439"/>
      <c r="I10209" s="577"/>
    </row>
    <row r="10210" spans="2:9" x14ac:dyDescent="0.25">
      <c r="B10210" s="2"/>
      <c r="C10210" s="428"/>
      <c r="E10210" s="433"/>
      <c r="G10210" s="439"/>
      <c r="I10210" s="577"/>
    </row>
    <row r="10211" spans="2:9" x14ac:dyDescent="0.25">
      <c r="B10211" s="2"/>
      <c r="C10211" s="428"/>
      <c r="E10211" s="433"/>
      <c r="G10211" s="439"/>
      <c r="I10211" s="577"/>
    </row>
    <row r="10212" spans="2:9" x14ac:dyDescent="0.25">
      <c r="B10212" s="2"/>
      <c r="C10212" s="428"/>
      <c r="E10212" s="433"/>
      <c r="G10212" s="439"/>
      <c r="I10212" s="577"/>
    </row>
    <row r="10213" spans="2:9" x14ac:dyDescent="0.25">
      <c r="B10213" s="2"/>
      <c r="C10213" s="428"/>
      <c r="E10213" s="433"/>
      <c r="G10213" s="439"/>
      <c r="I10213" s="577"/>
    </row>
    <row r="10214" spans="2:9" x14ac:dyDescent="0.25">
      <c r="B10214" s="2"/>
      <c r="C10214" s="428"/>
      <c r="E10214" s="433"/>
      <c r="G10214" s="439"/>
      <c r="I10214" s="577"/>
    </row>
    <row r="10215" spans="2:9" x14ac:dyDescent="0.25">
      <c r="B10215" s="2"/>
      <c r="C10215" s="428"/>
      <c r="E10215" s="433"/>
      <c r="G10215" s="439"/>
      <c r="I10215" s="577"/>
    </row>
    <row r="10216" spans="2:9" x14ac:dyDescent="0.25">
      <c r="B10216" s="2"/>
      <c r="C10216" s="428"/>
      <c r="E10216" s="433"/>
      <c r="G10216" s="439"/>
      <c r="I10216" s="577"/>
    </row>
    <row r="10217" spans="2:9" x14ac:dyDescent="0.25">
      <c r="B10217" s="2"/>
      <c r="C10217" s="428"/>
      <c r="E10217" s="433"/>
      <c r="G10217" s="439"/>
      <c r="I10217" s="577"/>
    </row>
    <row r="10218" spans="2:9" x14ac:dyDescent="0.25">
      <c r="B10218" s="2"/>
      <c r="C10218" s="428"/>
      <c r="E10218" s="433"/>
      <c r="G10218" s="439"/>
      <c r="I10218" s="577"/>
    </row>
    <row r="10219" spans="2:9" x14ac:dyDescent="0.25">
      <c r="B10219" s="2"/>
      <c r="C10219" s="428"/>
      <c r="E10219" s="433"/>
      <c r="G10219" s="439"/>
      <c r="I10219" s="577"/>
    </row>
    <row r="10220" spans="2:9" x14ac:dyDescent="0.25">
      <c r="B10220" s="2"/>
      <c r="C10220" s="428"/>
      <c r="E10220" s="433"/>
      <c r="G10220" s="439"/>
      <c r="I10220" s="577"/>
    </row>
    <row r="10221" spans="2:9" x14ac:dyDescent="0.25">
      <c r="B10221" s="2"/>
      <c r="C10221" s="428"/>
      <c r="E10221" s="433"/>
      <c r="G10221" s="439"/>
      <c r="I10221" s="577"/>
    </row>
    <row r="10222" spans="2:9" x14ac:dyDescent="0.25">
      <c r="B10222" s="2"/>
      <c r="C10222" s="428"/>
      <c r="E10222" s="433"/>
      <c r="G10222" s="439"/>
      <c r="I10222" s="577"/>
    </row>
    <row r="10223" spans="2:9" x14ac:dyDescent="0.25">
      <c r="B10223" s="2"/>
      <c r="C10223" s="428"/>
      <c r="E10223" s="433"/>
      <c r="G10223" s="439"/>
      <c r="I10223" s="577"/>
    </row>
    <row r="10224" spans="2:9" x14ac:dyDescent="0.25">
      <c r="B10224" s="2"/>
      <c r="C10224" s="428"/>
      <c r="E10224" s="433"/>
      <c r="G10224" s="439"/>
      <c r="I10224" s="577"/>
    </row>
    <row r="10225" spans="2:9" x14ac:dyDescent="0.25">
      <c r="B10225" s="2"/>
      <c r="C10225" s="428"/>
      <c r="E10225" s="433"/>
      <c r="G10225" s="439"/>
      <c r="I10225" s="577"/>
    </row>
    <row r="10226" spans="2:9" x14ac:dyDescent="0.25">
      <c r="B10226" s="2"/>
      <c r="C10226" s="428"/>
      <c r="E10226" s="433"/>
      <c r="G10226" s="439"/>
      <c r="I10226" s="577"/>
    </row>
    <row r="10227" spans="2:9" x14ac:dyDescent="0.25">
      <c r="B10227" s="2"/>
      <c r="C10227" s="428"/>
      <c r="E10227" s="433"/>
      <c r="G10227" s="439"/>
      <c r="I10227" s="577"/>
    </row>
    <row r="10228" spans="2:9" x14ac:dyDescent="0.25">
      <c r="B10228" s="2"/>
      <c r="C10228" s="428"/>
      <c r="E10228" s="433"/>
      <c r="G10228" s="439"/>
      <c r="I10228" s="577"/>
    </row>
    <row r="10229" spans="2:9" x14ac:dyDescent="0.25">
      <c r="B10229" s="2"/>
      <c r="C10229" s="428"/>
      <c r="E10229" s="433"/>
      <c r="G10229" s="439"/>
      <c r="I10229" s="577"/>
    </row>
    <row r="10230" spans="2:9" x14ac:dyDescent="0.25">
      <c r="B10230" s="2"/>
      <c r="C10230" s="428"/>
      <c r="E10230" s="433"/>
      <c r="G10230" s="439"/>
      <c r="I10230" s="577"/>
    </row>
    <row r="10231" spans="2:9" x14ac:dyDescent="0.25">
      <c r="B10231" s="2"/>
      <c r="C10231" s="428"/>
      <c r="E10231" s="433"/>
      <c r="G10231" s="439"/>
      <c r="I10231" s="577"/>
    </row>
    <row r="10232" spans="2:9" x14ac:dyDescent="0.25">
      <c r="B10232" s="2"/>
      <c r="C10232" s="428"/>
      <c r="E10232" s="433"/>
      <c r="G10232" s="439"/>
      <c r="I10232" s="577"/>
    </row>
    <row r="10233" spans="2:9" x14ac:dyDescent="0.25">
      <c r="B10233" s="2"/>
      <c r="C10233" s="428"/>
      <c r="E10233" s="433"/>
      <c r="G10233" s="439"/>
      <c r="I10233" s="577"/>
    </row>
    <row r="10234" spans="2:9" x14ac:dyDescent="0.25">
      <c r="B10234" s="2"/>
      <c r="C10234" s="428"/>
      <c r="E10234" s="433"/>
      <c r="G10234" s="439"/>
      <c r="I10234" s="577"/>
    </row>
    <row r="10235" spans="2:9" x14ac:dyDescent="0.25">
      <c r="B10235" s="2"/>
      <c r="C10235" s="428"/>
      <c r="E10235" s="433"/>
      <c r="G10235" s="439"/>
      <c r="I10235" s="577"/>
    </row>
    <row r="10236" spans="2:9" x14ac:dyDescent="0.25">
      <c r="B10236" s="2"/>
      <c r="C10236" s="428"/>
      <c r="E10236" s="433"/>
      <c r="G10236" s="439"/>
      <c r="I10236" s="577"/>
    </row>
    <row r="10237" spans="2:9" x14ac:dyDescent="0.25">
      <c r="B10237" s="2"/>
      <c r="C10237" s="428"/>
      <c r="E10237" s="433"/>
      <c r="G10237" s="439"/>
      <c r="I10237" s="577"/>
    </row>
    <row r="10238" spans="2:9" x14ac:dyDescent="0.25">
      <c r="B10238" s="2"/>
      <c r="C10238" s="428"/>
      <c r="E10238" s="433"/>
      <c r="G10238" s="439"/>
      <c r="I10238" s="577"/>
    </row>
    <row r="10239" spans="2:9" x14ac:dyDescent="0.25">
      <c r="B10239" s="2"/>
      <c r="C10239" s="428"/>
      <c r="E10239" s="433"/>
      <c r="G10239" s="439"/>
      <c r="I10239" s="577"/>
    </row>
    <row r="10240" spans="2:9" x14ac:dyDescent="0.25">
      <c r="B10240" s="2"/>
      <c r="C10240" s="428"/>
      <c r="E10240" s="433"/>
      <c r="G10240" s="439"/>
      <c r="I10240" s="577"/>
    </row>
    <row r="10241" spans="2:9" x14ac:dyDescent="0.25">
      <c r="B10241" s="2"/>
      <c r="C10241" s="428"/>
      <c r="E10241" s="433"/>
      <c r="G10241" s="439"/>
      <c r="I10241" s="577"/>
    </row>
    <row r="10242" spans="2:9" x14ac:dyDescent="0.25">
      <c r="B10242" s="2"/>
      <c r="C10242" s="428"/>
      <c r="E10242" s="433"/>
      <c r="G10242" s="439"/>
      <c r="I10242" s="577"/>
    </row>
    <row r="10243" spans="2:9" x14ac:dyDescent="0.25">
      <c r="B10243" s="2"/>
      <c r="C10243" s="428"/>
      <c r="E10243" s="433"/>
      <c r="G10243" s="439"/>
      <c r="I10243" s="577"/>
    </row>
    <row r="10244" spans="2:9" x14ac:dyDescent="0.25">
      <c r="B10244" s="2"/>
      <c r="C10244" s="428"/>
      <c r="E10244" s="433"/>
      <c r="G10244" s="439"/>
      <c r="I10244" s="577"/>
    </row>
    <row r="10245" spans="2:9" x14ac:dyDescent="0.25">
      <c r="B10245" s="2"/>
      <c r="C10245" s="428"/>
      <c r="E10245" s="433"/>
      <c r="G10245" s="439"/>
      <c r="I10245" s="577"/>
    </row>
    <row r="10246" spans="2:9" x14ac:dyDescent="0.25">
      <c r="B10246" s="2"/>
      <c r="C10246" s="428"/>
      <c r="E10246" s="433"/>
      <c r="G10246" s="439"/>
      <c r="I10246" s="577"/>
    </row>
    <row r="10247" spans="2:9" x14ac:dyDescent="0.25">
      <c r="B10247" s="2"/>
      <c r="C10247" s="428"/>
      <c r="E10247" s="433"/>
      <c r="G10247" s="439"/>
      <c r="I10247" s="577"/>
    </row>
    <row r="10248" spans="2:9" x14ac:dyDescent="0.25">
      <c r="B10248" s="2"/>
      <c r="C10248" s="428"/>
      <c r="E10248" s="433"/>
      <c r="G10248" s="439"/>
      <c r="I10248" s="577"/>
    </row>
    <row r="10249" spans="2:9" x14ac:dyDescent="0.25">
      <c r="B10249" s="2"/>
      <c r="C10249" s="428"/>
      <c r="E10249" s="433"/>
      <c r="G10249" s="439"/>
      <c r="I10249" s="577"/>
    </row>
    <row r="10250" spans="2:9" x14ac:dyDescent="0.25">
      <c r="B10250" s="2"/>
      <c r="C10250" s="428"/>
      <c r="E10250" s="433"/>
      <c r="G10250" s="439"/>
      <c r="I10250" s="577"/>
    </row>
    <row r="10251" spans="2:9" x14ac:dyDescent="0.25">
      <c r="B10251" s="2"/>
      <c r="C10251" s="428"/>
      <c r="E10251" s="433"/>
      <c r="G10251" s="439"/>
      <c r="I10251" s="577"/>
    </row>
    <row r="10252" spans="2:9" x14ac:dyDescent="0.25">
      <c r="B10252" s="2"/>
      <c r="C10252" s="428"/>
      <c r="E10252" s="433"/>
      <c r="G10252" s="439"/>
      <c r="I10252" s="577"/>
    </row>
    <row r="10253" spans="2:9" x14ac:dyDescent="0.25">
      <c r="B10253" s="2"/>
      <c r="C10253" s="428"/>
      <c r="E10253" s="433"/>
      <c r="G10253" s="439"/>
      <c r="I10253" s="577"/>
    </row>
    <row r="10254" spans="2:9" x14ac:dyDescent="0.25">
      <c r="B10254" s="2"/>
      <c r="C10254" s="428"/>
      <c r="E10254" s="433"/>
      <c r="G10254" s="439"/>
      <c r="I10254" s="577"/>
    </row>
    <row r="10255" spans="2:9" x14ac:dyDescent="0.25">
      <c r="B10255" s="2"/>
      <c r="C10255" s="428"/>
      <c r="E10255" s="433"/>
      <c r="G10255" s="439"/>
      <c r="I10255" s="577"/>
    </row>
    <row r="10256" spans="2:9" x14ac:dyDescent="0.25">
      <c r="B10256" s="2"/>
      <c r="C10256" s="428"/>
      <c r="E10256" s="433"/>
      <c r="G10256" s="439"/>
      <c r="I10256" s="577"/>
    </row>
    <row r="10257" spans="2:9" x14ac:dyDescent="0.25">
      <c r="B10257" s="2"/>
      <c r="C10257" s="428"/>
      <c r="E10257" s="433"/>
      <c r="G10257" s="439"/>
      <c r="I10257" s="577"/>
    </row>
    <row r="10258" spans="2:9" x14ac:dyDescent="0.25">
      <c r="B10258" s="2"/>
      <c r="C10258" s="428"/>
      <c r="E10258" s="433"/>
      <c r="G10258" s="439"/>
      <c r="I10258" s="577"/>
    </row>
    <row r="10259" spans="2:9" x14ac:dyDescent="0.25">
      <c r="B10259" s="2"/>
      <c r="C10259" s="428"/>
      <c r="E10259" s="433"/>
      <c r="G10259" s="439"/>
      <c r="I10259" s="577"/>
    </row>
    <row r="10260" spans="2:9" x14ac:dyDescent="0.25">
      <c r="B10260" s="2"/>
      <c r="C10260" s="428"/>
      <c r="E10260" s="433"/>
      <c r="G10260" s="439"/>
      <c r="I10260" s="577"/>
    </row>
    <row r="10261" spans="2:9" x14ac:dyDescent="0.25">
      <c r="B10261" s="2"/>
      <c r="C10261" s="428"/>
      <c r="E10261" s="433"/>
      <c r="G10261" s="439"/>
      <c r="I10261" s="577"/>
    </row>
    <row r="10262" spans="2:9" x14ac:dyDescent="0.25">
      <c r="B10262" s="2"/>
      <c r="C10262" s="428"/>
      <c r="E10262" s="433"/>
      <c r="G10262" s="439"/>
      <c r="I10262" s="577"/>
    </row>
    <row r="10263" spans="2:9" x14ac:dyDescent="0.25">
      <c r="B10263" s="2"/>
      <c r="C10263" s="428"/>
      <c r="E10263" s="433"/>
      <c r="G10263" s="439"/>
      <c r="I10263" s="577"/>
    </row>
    <row r="10264" spans="2:9" x14ac:dyDescent="0.25">
      <c r="B10264" s="2"/>
      <c r="C10264" s="428"/>
      <c r="E10264" s="433"/>
      <c r="G10264" s="439"/>
      <c r="I10264" s="577"/>
    </row>
    <row r="10265" spans="2:9" x14ac:dyDescent="0.25">
      <c r="B10265" s="2"/>
      <c r="C10265" s="428"/>
      <c r="E10265" s="433"/>
      <c r="G10265" s="439"/>
      <c r="I10265" s="577"/>
    </row>
    <row r="10266" spans="2:9" x14ac:dyDescent="0.25">
      <c r="B10266" s="2"/>
      <c r="C10266" s="428"/>
      <c r="E10266" s="433"/>
      <c r="G10266" s="439"/>
      <c r="I10266" s="577"/>
    </row>
    <row r="10267" spans="2:9" x14ac:dyDescent="0.25">
      <c r="B10267" s="2"/>
      <c r="C10267" s="428"/>
      <c r="E10267" s="433"/>
      <c r="G10267" s="439"/>
      <c r="I10267" s="577"/>
    </row>
    <row r="10268" spans="2:9" x14ac:dyDescent="0.25">
      <c r="B10268" s="2"/>
      <c r="C10268" s="428"/>
      <c r="E10268" s="433"/>
      <c r="G10268" s="439"/>
      <c r="I10268" s="577"/>
    </row>
    <row r="10269" spans="2:9" x14ac:dyDescent="0.25">
      <c r="B10269" s="2"/>
      <c r="C10269" s="428"/>
      <c r="E10269" s="433"/>
      <c r="G10269" s="439"/>
      <c r="I10269" s="577"/>
    </row>
    <row r="10270" spans="2:9" x14ac:dyDescent="0.25">
      <c r="B10270" s="2"/>
      <c r="C10270" s="428"/>
      <c r="E10270" s="433"/>
      <c r="G10270" s="439"/>
      <c r="I10270" s="577"/>
    </row>
    <row r="10271" spans="2:9" x14ac:dyDescent="0.25">
      <c r="B10271" s="2"/>
      <c r="C10271" s="428"/>
      <c r="E10271" s="433"/>
      <c r="G10271" s="439"/>
      <c r="I10271" s="577"/>
    </row>
    <row r="10272" spans="2:9" x14ac:dyDescent="0.25">
      <c r="B10272" s="2"/>
      <c r="C10272" s="428"/>
      <c r="E10272" s="433"/>
      <c r="G10272" s="439"/>
      <c r="I10272" s="577"/>
    </row>
    <row r="10273" spans="2:9" x14ac:dyDescent="0.25">
      <c r="B10273" s="2"/>
      <c r="C10273" s="428"/>
      <c r="E10273" s="433"/>
      <c r="G10273" s="439"/>
      <c r="I10273" s="577"/>
    </row>
    <row r="10274" spans="2:9" x14ac:dyDescent="0.25">
      <c r="B10274" s="2"/>
      <c r="C10274" s="428"/>
      <c r="E10274" s="433"/>
      <c r="G10274" s="439"/>
      <c r="I10274" s="577"/>
    </row>
    <row r="10275" spans="2:9" x14ac:dyDescent="0.25">
      <c r="B10275" s="2"/>
      <c r="C10275" s="428"/>
      <c r="E10275" s="433"/>
      <c r="G10275" s="439"/>
      <c r="I10275" s="577"/>
    </row>
    <row r="10276" spans="2:9" x14ac:dyDescent="0.25">
      <c r="B10276" s="2"/>
      <c r="C10276" s="428"/>
      <c r="E10276" s="433"/>
      <c r="G10276" s="439"/>
      <c r="I10276" s="577"/>
    </row>
    <row r="10277" spans="2:9" x14ac:dyDescent="0.25">
      <c r="B10277" s="2"/>
      <c r="C10277" s="428"/>
      <c r="E10277" s="433"/>
      <c r="G10277" s="439"/>
      <c r="I10277" s="577"/>
    </row>
    <row r="10278" spans="2:9" x14ac:dyDescent="0.25">
      <c r="B10278" s="2"/>
      <c r="C10278" s="428"/>
      <c r="E10278" s="433"/>
      <c r="G10278" s="439"/>
      <c r="I10278" s="577"/>
    </row>
    <row r="10279" spans="2:9" x14ac:dyDescent="0.25">
      <c r="B10279" s="2"/>
      <c r="C10279" s="428"/>
      <c r="E10279" s="433"/>
      <c r="G10279" s="439"/>
      <c r="I10279" s="577"/>
    </row>
    <row r="10280" spans="2:9" x14ac:dyDescent="0.25">
      <c r="B10280" s="2"/>
      <c r="C10280" s="428"/>
      <c r="E10280" s="433"/>
      <c r="G10280" s="439"/>
      <c r="I10280" s="577"/>
    </row>
    <row r="10281" spans="2:9" x14ac:dyDescent="0.25">
      <c r="B10281" s="2"/>
      <c r="C10281" s="428"/>
      <c r="E10281" s="433"/>
      <c r="G10281" s="439"/>
      <c r="I10281" s="577"/>
    </row>
    <row r="10282" spans="2:9" x14ac:dyDescent="0.25">
      <c r="B10282" s="2"/>
      <c r="C10282" s="428"/>
      <c r="E10282" s="433"/>
      <c r="G10282" s="439"/>
      <c r="I10282" s="577"/>
    </row>
    <row r="10283" spans="2:9" x14ac:dyDescent="0.25">
      <c r="B10283" s="2"/>
      <c r="C10283" s="428"/>
      <c r="E10283" s="433"/>
      <c r="G10283" s="439"/>
      <c r="I10283" s="577"/>
    </row>
    <row r="10284" spans="2:9" x14ac:dyDescent="0.25">
      <c r="B10284" s="2"/>
      <c r="C10284" s="428"/>
      <c r="E10284" s="433"/>
      <c r="G10284" s="439"/>
      <c r="I10284" s="577"/>
    </row>
    <row r="10285" spans="2:9" x14ac:dyDescent="0.25">
      <c r="B10285" s="2"/>
      <c r="C10285" s="428"/>
      <c r="E10285" s="433"/>
      <c r="G10285" s="439"/>
      <c r="I10285" s="577"/>
    </row>
    <row r="10286" spans="2:9" x14ac:dyDescent="0.25">
      <c r="B10286" s="2"/>
      <c r="C10286" s="428"/>
      <c r="E10286" s="433"/>
      <c r="G10286" s="439"/>
      <c r="I10286" s="577"/>
    </row>
    <row r="10287" spans="2:9" x14ac:dyDescent="0.25">
      <c r="B10287" s="2"/>
      <c r="C10287" s="428"/>
      <c r="E10287" s="433"/>
      <c r="G10287" s="439"/>
      <c r="I10287" s="577"/>
    </row>
    <row r="10288" spans="2:9" x14ac:dyDescent="0.25">
      <c r="B10288" s="2"/>
      <c r="C10288" s="428"/>
      <c r="E10288" s="433"/>
      <c r="G10288" s="439"/>
      <c r="I10288" s="577"/>
    </row>
    <row r="10289" spans="2:9" x14ac:dyDescent="0.25">
      <c r="B10289" s="2"/>
      <c r="C10289" s="428"/>
      <c r="E10289" s="433"/>
      <c r="G10289" s="439"/>
      <c r="I10289" s="577"/>
    </row>
    <row r="10290" spans="2:9" x14ac:dyDescent="0.25">
      <c r="B10290" s="2"/>
      <c r="C10290" s="428"/>
      <c r="E10290" s="433"/>
      <c r="G10290" s="439"/>
      <c r="I10290" s="577"/>
    </row>
    <row r="10291" spans="2:9" x14ac:dyDescent="0.25">
      <c r="B10291" s="2"/>
      <c r="C10291" s="428"/>
      <c r="E10291" s="433"/>
      <c r="G10291" s="439"/>
      <c r="I10291" s="577"/>
    </row>
    <row r="10292" spans="2:9" x14ac:dyDescent="0.25">
      <c r="B10292" s="2"/>
      <c r="C10292" s="428"/>
      <c r="E10292" s="433"/>
      <c r="G10292" s="439"/>
      <c r="I10292" s="577"/>
    </row>
    <row r="10293" spans="2:9" x14ac:dyDescent="0.25">
      <c r="B10293" s="2"/>
      <c r="C10293" s="428"/>
      <c r="E10293" s="433"/>
      <c r="G10293" s="439"/>
      <c r="I10293" s="577"/>
    </row>
    <row r="10294" spans="2:9" x14ac:dyDescent="0.25">
      <c r="B10294" s="2"/>
      <c r="C10294" s="428"/>
      <c r="E10294" s="433"/>
      <c r="G10294" s="439"/>
      <c r="I10294" s="577"/>
    </row>
    <row r="10295" spans="2:9" x14ac:dyDescent="0.25">
      <c r="B10295" s="2"/>
      <c r="C10295" s="428"/>
      <c r="E10295" s="433"/>
      <c r="G10295" s="439"/>
      <c r="I10295" s="577"/>
    </row>
    <row r="10296" spans="2:9" x14ac:dyDescent="0.25">
      <c r="B10296" s="2"/>
      <c r="C10296" s="428"/>
      <c r="E10296" s="433"/>
      <c r="G10296" s="439"/>
      <c r="I10296" s="577"/>
    </row>
    <row r="10297" spans="2:9" x14ac:dyDescent="0.25">
      <c r="B10297" s="2"/>
      <c r="C10297" s="428"/>
      <c r="E10297" s="433"/>
      <c r="G10297" s="439"/>
      <c r="I10297" s="577"/>
    </row>
    <row r="10298" spans="2:9" x14ac:dyDescent="0.25">
      <c r="B10298" s="2"/>
      <c r="C10298" s="428"/>
      <c r="E10298" s="433"/>
      <c r="G10298" s="439"/>
      <c r="I10298" s="577"/>
    </row>
    <row r="10299" spans="2:9" x14ac:dyDescent="0.25">
      <c r="B10299" s="2"/>
      <c r="C10299" s="428"/>
      <c r="E10299" s="433"/>
      <c r="G10299" s="439"/>
      <c r="I10299" s="577"/>
    </row>
    <row r="10300" spans="2:9" x14ac:dyDescent="0.25">
      <c r="B10300" s="2"/>
      <c r="C10300" s="428"/>
      <c r="E10300" s="433"/>
      <c r="G10300" s="439"/>
      <c r="I10300" s="577"/>
    </row>
    <row r="10301" spans="2:9" x14ac:dyDescent="0.25">
      <c r="B10301" s="2"/>
      <c r="C10301" s="428"/>
      <c r="E10301" s="433"/>
      <c r="G10301" s="439"/>
      <c r="I10301" s="577"/>
    </row>
    <row r="10302" spans="2:9" x14ac:dyDescent="0.25">
      <c r="B10302" s="2"/>
      <c r="C10302" s="428"/>
      <c r="E10302" s="433"/>
      <c r="G10302" s="439"/>
      <c r="I10302" s="577"/>
    </row>
    <row r="10303" spans="2:9" x14ac:dyDescent="0.25">
      <c r="B10303" s="2"/>
      <c r="C10303" s="428"/>
      <c r="E10303" s="433"/>
      <c r="G10303" s="439"/>
      <c r="I10303" s="577"/>
    </row>
    <row r="10304" spans="2:9" x14ac:dyDescent="0.25">
      <c r="B10304" s="2"/>
      <c r="C10304" s="428"/>
      <c r="E10304" s="433"/>
      <c r="G10304" s="439"/>
      <c r="I10304" s="577"/>
    </row>
    <row r="10305" spans="2:9" x14ac:dyDescent="0.25">
      <c r="B10305" s="2"/>
      <c r="C10305" s="428"/>
      <c r="E10305" s="433"/>
      <c r="G10305" s="439"/>
      <c r="I10305" s="577"/>
    </row>
    <row r="10306" spans="2:9" x14ac:dyDescent="0.25">
      <c r="B10306" s="2"/>
      <c r="C10306" s="428"/>
      <c r="E10306" s="433"/>
      <c r="G10306" s="439"/>
      <c r="I10306" s="577"/>
    </row>
    <row r="10307" spans="2:9" x14ac:dyDescent="0.25">
      <c r="B10307" s="2"/>
      <c r="C10307" s="428"/>
      <c r="E10307" s="433"/>
      <c r="G10307" s="439"/>
      <c r="I10307" s="577"/>
    </row>
    <row r="10308" spans="2:9" x14ac:dyDescent="0.25">
      <c r="B10308" s="2"/>
      <c r="C10308" s="428"/>
      <c r="E10308" s="433"/>
      <c r="G10308" s="439"/>
      <c r="I10308" s="577"/>
    </row>
    <row r="10309" spans="2:9" x14ac:dyDescent="0.25">
      <c r="B10309" s="2"/>
      <c r="C10309" s="428"/>
      <c r="E10309" s="433"/>
      <c r="G10309" s="439"/>
      <c r="I10309" s="577"/>
    </row>
    <row r="10310" spans="2:9" x14ac:dyDescent="0.25">
      <c r="B10310" s="2"/>
      <c r="C10310" s="428"/>
      <c r="E10310" s="433"/>
      <c r="G10310" s="439"/>
      <c r="I10310" s="577"/>
    </row>
    <row r="10311" spans="2:9" x14ac:dyDescent="0.25">
      <c r="B10311" s="2"/>
      <c r="C10311" s="428"/>
      <c r="E10311" s="433"/>
      <c r="G10311" s="439"/>
      <c r="I10311" s="577"/>
    </row>
    <row r="10312" spans="2:9" x14ac:dyDescent="0.25">
      <c r="B10312" s="2"/>
      <c r="C10312" s="428"/>
      <c r="E10312" s="433"/>
      <c r="G10312" s="439"/>
      <c r="I10312" s="577"/>
    </row>
    <row r="10313" spans="2:9" x14ac:dyDescent="0.25">
      <c r="B10313" s="2"/>
      <c r="C10313" s="428"/>
      <c r="E10313" s="433"/>
      <c r="G10313" s="439"/>
      <c r="I10313" s="577"/>
    </row>
    <row r="10314" spans="2:9" x14ac:dyDescent="0.25">
      <c r="B10314" s="2"/>
      <c r="C10314" s="428"/>
      <c r="E10314" s="433"/>
      <c r="G10314" s="439"/>
      <c r="I10314" s="577"/>
    </row>
    <row r="10315" spans="2:9" x14ac:dyDescent="0.25">
      <c r="B10315" s="2"/>
      <c r="C10315" s="428"/>
      <c r="E10315" s="433"/>
      <c r="G10315" s="439"/>
      <c r="I10315" s="577"/>
    </row>
    <row r="10316" spans="2:9" x14ac:dyDescent="0.25">
      <c r="B10316" s="2"/>
      <c r="C10316" s="428"/>
      <c r="E10316" s="433"/>
      <c r="G10316" s="439"/>
      <c r="I10316" s="577"/>
    </row>
    <row r="10317" spans="2:9" x14ac:dyDescent="0.25">
      <c r="B10317" s="2"/>
      <c r="C10317" s="428"/>
      <c r="E10317" s="433"/>
      <c r="G10317" s="439"/>
      <c r="I10317" s="577"/>
    </row>
    <row r="10318" spans="2:9" x14ac:dyDescent="0.25">
      <c r="B10318" s="2"/>
      <c r="C10318" s="428"/>
      <c r="E10318" s="433"/>
      <c r="G10318" s="439"/>
      <c r="I10318" s="577"/>
    </row>
    <row r="10319" spans="2:9" x14ac:dyDescent="0.25">
      <c r="B10319" s="2"/>
      <c r="C10319" s="428"/>
      <c r="E10319" s="433"/>
      <c r="G10319" s="439"/>
      <c r="I10319" s="577"/>
    </row>
    <row r="10320" spans="2:9" x14ac:dyDescent="0.25">
      <c r="B10320" s="2"/>
      <c r="C10320" s="428"/>
      <c r="E10320" s="433"/>
      <c r="G10320" s="439"/>
      <c r="I10320" s="577"/>
    </row>
    <row r="10321" spans="2:9" x14ac:dyDescent="0.25">
      <c r="B10321" s="2"/>
      <c r="C10321" s="428"/>
      <c r="E10321" s="433"/>
      <c r="G10321" s="439"/>
      <c r="I10321" s="577"/>
    </row>
    <row r="10322" spans="2:9" x14ac:dyDescent="0.25">
      <c r="B10322" s="2"/>
      <c r="C10322" s="428"/>
      <c r="E10322" s="433"/>
      <c r="G10322" s="439"/>
      <c r="I10322" s="577"/>
    </row>
    <row r="10323" spans="2:9" x14ac:dyDescent="0.25">
      <c r="B10323" s="2"/>
      <c r="C10323" s="428"/>
      <c r="E10323" s="433"/>
      <c r="G10323" s="439"/>
      <c r="I10323" s="577"/>
    </row>
    <row r="10324" spans="2:9" x14ac:dyDescent="0.25">
      <c r="B10324" s="2"/>
      <c r="C10324" s="428"/>
      <c r="E10324" s="433"/>
      <c r="G10324" s="439"/>
      <c r="I10324" s="577"/>
    </row>
    <row r="10325" spans="2:9" x14ac:dyDescent="0.25">
      <c r="B10325" s="2"/>
      <c r="C10325" s="428"/>
      <c r="E10325" s="433"/>
      <c r="G10325" s="439"/>
      <c r="I10325" s="577"/>
    </row>
    <row r="10326" spans="2:9" x14ac:dyDescent="0.25">
      <c r="B10326" s="2"/>
      <c r="C10326" s="428"/>
      <c r="E10326" s="433"/>
      <c r="G10326" s="439"/>
      <c r="I10326" s="577"/>
    </row>
    <row r="10327" spans="2:9" x14ac:dyDescent="0.25">
      <c r="B10327" s="2"/>
      <c r="C10327" s="428"/>
      <c r="E10327" s="433"/>
      <c r="G10327" s="439"/>
      <c r="I10327" s="577"/>
    </row>
    <row r="10328" spans="2:9" x14ac:dyDescent="0.25">
      <c r="B10328" s="2"/>
      <c r="C10328" s="428"/>
      <c r="E10328" s="433"/>
      <c r="G10328" s="439"/>
      <c r="I10328" s="577"/>
    </row>
    <row r="10329" spans="2:9" x14ac:dyDescent="0.25">
      <c r="B10329" s="2"/>
      <c r="C10329" s="428"/>
      <c r="E10329" s="433"/>
      <c r="G10329" s="439"/>
      <c r="I10329" s="577"/>
    </row>
    <row r="10330" spans="2:9" x14ac:dyDescent="0.25">
      <c r="B10330" s="2"/>
      <c r="C10330" s="428"/>
      <c r="E10330" s="433"/>
      <c r="G10330" s="439"/>
      <c r="I10330" s="577"/>
    </row>
    <row r="10331" spans="2:9" x14ac:dyDescent="0.25">
      <c r="B10331" s="2"/>
      <c r="C10331" s="428"/>
      <c r="E10331" s="433"/>
      <c r="G10331" s="439"/>
      <c r="I10331" s="577"/>
    </row>
    <row r="10332" spans="2:9" x14ac:dyDescent="0.25">
      <c r="B10332" s="2"/>
      <c r="C10332" s="428"/>
      <c r="E10332" s="433"/>
      <c r="G10332" s="439"/>
      <c r="I10332" s="577"/>
    </row>
    <row r="10333" spans="2:9" x14ac:dyDescent="0.25">
      <c r="B10333" s="2"/>
      <c r="C10333" s="428"/>
      <c r="E10333" s="433"/>
      <c r="G10333" s="439"/>
      <c r="I10333" s="577"/>
    </row>
    <row r="10334" spans="2:9" x14ac:dyDescent="0.25">
      <c r="B10334" s="2"/>
      <c r="C10334" s="428"/>
      <c r="E10334" s="433"/>
      <c r="G10334" s="439"/>
      <c r="I10334" s="577"/>
    </row>
    <row r="10335" spans="2:9" x14ac:dyDescent="0.25">
      <c r="B10335" s="2"/>
      <c r="C10335" s="428"/>
      <c r="E10335" s="433"/>
      <c r="G10335" s="439"/>
      <c r="I10335" s="577"/>
    </row>
    <row r="10336" spans="2:9" x14ac:dyDescent="0.25">
      <c r="B10336" s="2"/>
      <c r="C10336" s="428"/>
      <c r="E10336" s="433"/>
      <c r="G10336" s="439"/>
      <c r="I10336" s="577"/>
    </row>
    <row r="10337" spans="2:9" x14ac:dyDescent="0.25">
      <c r="B10337" s="2"/>
      <c r="C10337" s="428"/>
      <c r="E10337" s="433"/>
      <c r="G10337" s="439"/>
      <c r="I10337" s="577"/>
    </row>
    <row r="10338" spans="2:9" x14ac:dyDescent="0.25">
      <c r="B10338" s="2"/>
      <c r="C10338" s="428"/>
      <c r="E10338" s="433"/>
      <c r="G10338" s="439"/>
      <c r="I10338" s="577"/>
    </row>
    <row r="10339" spans="2:9" x14ac:dyDescent="0.25">
      <c r="B10339" s="2"/>
      <c r="C10339" s="428"/>
      <c r="E10339" s="433"/>
      <c r="G10339" s="439"/>
      <c r="I10339" s="577"/>
    </row>
    <row r="10340" spans="2:9" x14ac:dyDescent="0.25">
      <c r="B10340" s="2"/>
      <c r="C10340" s="428"/>
      <c r="E10340" s="433"/>
      <c r="G10340" s="439"/>
      <c r="I10340" s="577"/>
    </row>
    <row r="10341" spans="2:9" x14ac:dyDescent="0.25">
      <c r="B10341" s="2"/>
      <c r="C10341" s="428"/>
      <c r="E10341" s="433"/>
      <c r="G10341" s="439"/>
      <c r="I10341" s="577"/>
    </row>
    <row r="10342" spans="2:9" x14ac:dyDescent="0.25">
      <c r="B10342" s="2"/>
      <c r="C10342" s="428"/>
      <c r="E10342" s="433"/>
      <c r="G10342" s="439"/>
      <c r="I10342" s="577"/>
    </row>
    <row r="10343" spans="2:9" x14ac:dyDescent="0.25">
      <c r="B10343" s="2"/>
      <c r="C10343" s="428"/>
      <c r="E10343" s="433"/>
      <c r="G10343" s="439"/>
      <c r="I10343" s="577"/>
    </row>
    <row r="10344" spans="2:9" x14ac:dyDescent="0.25">
      <c r="B10344" s="2"/>
      <c r="C10344" s="428"/>
      <c r="E10344" s="433"/>
      <c r="G10344" s="439"/>
      <c r="I10344" s="577"/>
    </row>
    <row r="10345" spans="2:9" x14ac:dyDescent="0.25">
      <c r="B10345" s="2"/>
      <c r="C10345" s="428"/>
      <c r="E10345" s="433"/>
      <c r="G10345" s="439"/>
      <c r="I10345" s="577"/>
    </row>
    <row r="10346" spans="2:9" x14ac:dyDescent="0.25">
      <c r="B10346" s="2"/>
      <c r="C10346" s="428"/>
      <c r="E10346" s="433"/>
      <c r="G10346" s="439"/>
      <c r="I10346" s="577"/>
    </row>
    <row r="10347" spans="2:9" x14ac:dyDescent="0.25">
      <c r="B10347" s="2"/>
      <c r="C10347" s="428"/>
      <c r="E10347" s="433"/>
      <c r="G10347" s="439"/>
      <c r="I10347" s="577"/>
    </row>
    <row r="10348" spans="2:9" x14ac:dyDescent="0.25">
      <c r="B10348" s="2"/>
      <c r="C10348" s="428"/>
      <c r="E10348" s="433"/>
      <c r="G10348" s="439"/>
      <c r="I10348" s="577"/>
    </row>
    <row r="10349" spans="2:9" x14ac:dyDescent="0.25">
      <c r="B10349" s="2"/>
      <c r="C10349" s="428"/>
      <c r="E10349" s="433"/>
      <c r="G10349" s="439"/>
      <c r="I10349" s="577"/>
    </row>
    <row r="10350" spans="2:9" x14ac:dyDescent="0.25">
      <c r="B10350" s="2"/>
      <c r="C10350" s="428"/>
      <c r="E10350" s="433"/>
      <c r="G10350" s="439"/>
      <c r="I10350" s="577"/>
    </row>
    <row r="10351" spans="2:9" x14ac:dyDescent="0.25">
      <c r="B10351" s="2"/>
      <c r="C10351" s="428"/>
      <c r="E10351" s="433"/>
      <c r="G10351" s="439"/>
      <c r="I10351" s="577"/>
    </row>
    <row r="10352" spans="2:9" x14ac:dyDescent="0.25">
      <c r="B10352" s="2"/>
      <c r="C10352" s="428"/>
      <c r="E10352" s="433"/>
      <c r="G10352" s="439"/>
      <c r="I10352" s="577"/>
    </row>
    <row r="10353" spans="2:9" x14ac:dyDescent="0.25">
      <c r="B10353" s="2"/>
      <c r="C10353" s="428"/>
      <c r="E10353" s="433"/>
      <c r="G10353" s="439"/>
      <c r="I10353" s="577"/>
    </row>
    <row r="10354" spans="2:9" x14ac:dyDescent="0.25">
      <c r="B10354" s="2"/>
      <c r="C10354" s="428"/>
      <c r="E10354" s="433"/>
      <c r="G10354" s="439"/>
      <c r="I10354" s="577"/>
    </row>
    <row r="10355" spans="2:9" x14ac:dyDescent="0.25">
      <c r="B10355" s="2"/>
      <c r="C10355" s="428"/>
      <c r="E10355" s="433"/>
      <c r="G10355" s="439"/>
      <c r="I10355" s="577"/>
    </row>
    <row r="10356" spans="2:9" x14ac:dyDescent="0.25">
      <c r="B10356" s="2"/>
      <c r="C10356" s="428"/>
      <c r="E10356" s="433"/>
      <c r="G10356" s="439"/>
      <c r="I10356" s="577"/>
    </row>
    <row r="10357" spans="2:9" x14ac:dyDescent="0.25">
      <c r="B10357" s="2"/>
      <c r="C10357" s="428"/>
      <c r="E10357" s="433"/>
      <c r="G10357" s="439"/>
      <c r="I10357" s="577"/>
    </row>
    <row r="10358" spans="2:9" x14ac:dyDescent="0.25">
      <c r="B10358" s="2"/>
      <c r="C10358" s="428"/>
      <c r="E10358" s="433"/>
      <c r="G10358" s="439"/>
      <c r="I10358" s="577"/>
    </row>
    <row r="10359" spans="2:9" x14ac:dyDescent="0.25">
      <c r="B10359" s="2"/>
      <c r="C10359" s="428"/>
      <c r="E10359" s="433"/>
      <c r="G10359" s="439"/>
      <c r="I10359" s="577"/>
    </row>
    <row r="10360" spans="2:9" x14ac:dyDescent="0.25">
      <c r="B10360" s="2"/>
      <c r="C10360" s="428"/>
      <c r="E10360" s="433"/>
      <c r="G10360" s="439"/>
      <c r="I10360" s="577"/>
    </row>
    <row r="10361" spans="2:9" x14ac:dyDescent="0.25">
      <c r="B10361" s="2"/>
      <c r="C10361" s="428"/>
      <c r="E10361" s="433"/>
      <c r="G10361" s="439"/>
      <c r="I10361" s="577"/>
    </row>
    <row r="10362" spans="2:9" x14ac:dyDescent="0.25">
      <c r="B10362" s="2"/>
      <c r="C10362" s="428"/>
      <c r="E10362" s="433"/>
      <c r="G10362" s="439"/>
      <c r="I10362" s="577"/>
    </row>
    <row r="10363" spans="2:9" x14ac:dyDescent="0.25">
      <c r="B10363" s="2"/>
      <c r="C10363" s="428"/>
      <c r="E10363" s="433"/>
      <c r="G10363" s="439"/>
      <c r="I10363" s="577"/>
    </row>
    <row r="10364" spans="2:9" x14ac:dyDescent="0.25">
      <c r="B10364" s="2"/>
      <c r="C10364" s="428"/>
      <c r="E10364" s="433"/>
      <c r="G10364" s="439"/>
      <c r="I10364" s="577"/>
    </row>
    <row r="10365" spans="2:9" x14ac:dyDescent="0.25">
      <c r="B10365" s="2"/>
      <c r="C10365" s="428"/>
      <c r="E10365" s="433"/>
      <c r="G10365" s="439"/>
      <c r="I10365" s="577"/>
    </row>
    <row r="10366" spans="2:9" x14ac:dyDescent="0.25">
      <c r="B10366" s="2"/>
      <c r="C10366" s="428"/>
      <c r="E10366" s="433"/>
      <c r="G10366" s="439"/>
      <c r="I10366" s="577"/>
    </row>
    <row r="10367" spans="2:9" x14ac:dyDescent="0.25">
      <c r="B10367" s="2"/>
      <c r="C10367" s="428"/>
      <c r="E10367" s="433"/>
      <c r="G10367" s="439"/>
      <c r="I10367" s="577"/>
    </row>
    <row r="10368" spans="2:9" x14ac:dyDescent="0.25">
      <c r="B10368" s="2"/>
      <c r="C10368" s="428"/>
      <c r="E10368" s="433"/>
      <c r="G10368" s="439"/>
      <c r="I10368" s="577"/>
    </row>
    <row r="10369" spans="2:9" x14ac:dyDescent="0.25">
      <c r="B10369" s="2"/>
      <c r="C10369" s="428"/>
      <c r="E10369" s="433"/>
      <c r="G10369" s="439"/>
      <c r="I10369" s="577"/>
    </row>
    <row r="10370" spans="2:9" x14ac:dyDescent="0.25">
      <c r="B10370" s="2"/>
      <c r="C10370" s="428"/>
      <c r="E10370" s="433"/>
      <c r="G10370" s="439"/>
      <c r="I10370" s="577"/>
    </row>
    <row r="10371" spans="2:9" x14ac:dyDescent="0.25">
      <c r="B10371" s="2"/>
      <c r="C10371" s="428"/>
      <c r="E10371" s="433"/>
      <c r="G10371" s="439"/>
      <c r="I10371" s="577"/>
    </row>
    <row r="10372" spans="2:9" x14ac:dyDescent="0.25">
      <c r="B10372" s="2"/>
      <c r="C10372" s="428"/>
      <c r="E10372" s="433"/>
      <c r="G10372" s="439"/>
      <c r="I10372" s="577"/>
    </row>
    <row r="10373" spans="2:9" x14ac:dyDescent="0.25">
      <c r="B10373" s="2"/>
      <c r="C10373" s="428"/>
      <c r="E10373" s="433"/>
      <c r="G10373" s="439"/>
      <c r="I10373" s="577"/>
    </row>
    <row r="10374" spans="2:9" x14ac:dyDescent="0.25">
      <c r="B10374" s="2"/>
      <c r="C10374" s="428"/>
      <c r="E10374" s="433"/>
      <c r="G10374" s="439"/>
      <c r="I10374" s="577"/>
    </row>
    <row r="10375" spans="2:9" x14ac:dyDescent="0.25">
      <c r="B10375" s="2"/>
      <c r="C10375" s="428"/>
      <c r="E10375" s="433"/>
      <c r="G10375" s="439"/>
      <c r="I10375" s="577"/>
    </row>
    <row r="10376" spans="2:9" x14ac:dyDescent="0.25">
      <c r="B10376" s="2"/>
      <c r="C10376" s="428"/>
      <c r="E10376" s="433"/>
      <c r="G10376" s="439"/>
      <c r="I10376" s="577"/>
    </row>
    <row r="10377" spans="2:9" x14ac:dyDescent="0.25">
      <c r="B10377" s="2"/>
      <c r="C10377" s="428"/>
      <c r="E10377" s="433"/>
      <c r="G10377" s="439"/>
      <c r="I10377" s="577"/>
    </row>
    <row r="10378" spans="2:9" x14ac:dyDescent="0.25">
      <c r="B10378" s="2"/>
      <c r="C10378" s="428"/>
      <c r="E10378" s="433"/>
      <c r="G10378" s="439"/>
      <c r="I10378" s="577"/>
    </row>
    <row r="10379" spans="2:9" x14ac:dyDescent="0.25">
      <c r="B10379" s="2"/>
      <c r="C10379" s="428"/>
      <c r="E10379" s="433"/>
      <c r="G10379" s="439"/>
      <c r="I10379" s="577"/>
    </row>
    <row r="10380" spans="2:9" x14ac:dyDescent="0.25">
      <c r="B10380" s="2"/>
      <c r="C10380" s="428"/>
      <c r="E10380" s="433"/>
      <c r="G10380" s="439"/>
      <c r="I10380" s="577"/>
    </row>
    <row r="10381" spans="2:9" x14ac:dyDescent="0.25">
      <c r="B10381" s="2"/>
      <c r="C10381" s="428"/>
      <c r="E10381" s="433"/>
      <c r="G10381" s="439"/>
      <c r="I10381" s="577"/>
    </row>
    <row r="10382" spans="2:9" x14ac:dyDescent="0.25">
      <c r="B10382" s="2"/>
      <c r="C10382" s="428"/>
      <c r="E10382" s="433"/>
      <c r="G10382" s="439"/>
      <c r="I10382" s="577"/>
    </row>
    <row r="10383" spans="2:9" x14ac:dyDescent="0.25">
      <c r="B10383" s="2"/>
      <c r="C10383" s="428"/>
      <c r="E10383" s="433"/>
      <c r="G10383" s="439"/>
      <c r="I10383" s="577"/>
    </row>
    <row r="10384" spans="2:9" x14ac:dyDescent="0.25">
      <c r="B10384" s="2"/>
      <c r="C10384" s="428"/>
      <c r="E10384" s="433"/>
      <c r="G10384" s="439"/>
      <c r="I10384" s="577"/>
    </row>
    <row r="10385" spans="2:9" x14ac:dyDescent="0.25">
      <c r="B10385" s="2"/>
      <c r="C10385" s="428"/>
      <c r="E10385" s="433"/>
      <c r="G10385" s="439"/>
      <c r="I10385" s="577"/>
    </row>
    <row r="10386" spans="2:9" x14ac:dyDescent="0.25">
      <c r="B10386" s="2"/>
      <c r="C10386" s="428"/>
      <c r="E10386" s="433"/>
      <c r="G10386" s="439"/>
      <c r="I10386" s="577"/>
    </row>
    <row r="10387" spans="2:9" x14ac:dyDescent="0.25">
      <c r="B10387" s="2"/>
      <c r="C10387" s="428"/>
      <c r="E10387" s="433"/>
      <c r="G10387" s="439"/>
      <c r="I10387" s="577"/>
    </row>
    <row r="10388" spans="2:9" x14ac:dyDescent="0.25">
      <c r="B10388" s="2"/>
      <c r="C10388" s="428"/>
      <c r="E10388" s="433"/>
      <c r="G10388" s="439"/>
      <c r="I10388" s="577"/>
    </row>
    <row r="10389" spans="2:9" x14ac:dyDescent="0.25">
      <c r="B10389" s="2"/>
      <c r="C10389" s="428"/>
      <c r="E10389" s="433"/>
      <c r="G10389" s="439"/>
      <c r="I10389" s="577"/>
    </row>
    <row r="10390" spans="2:9" x14ac:dyDescent="0.25">
      <c r="B10390" s="2"/>
      <c r="C10390" s="428"/>
      <c r="E10390" s="433"/>
      <c r="G10390" s="439"/>
      <c r="I10390" s="577"/>
    </row>
    <row r="10391" spans="2:9" x14ac:dyDescent="0.25">
      <c r="B10391" s="2"/>
      <c r="C10391" s="428"/>
      <c r="E10391" s="433"/>
      <c r="G10391" s="439"/>
      <c r="I10391" s="577"/>
    </row>
    <row r="10392" spans="2:9" x14ac:dyDescent="0.25">
      <c r="B10392" s="2"/>
      <c r="C10392" s="428"/>
      <c r="E10392" s="433"/>
      <c r="G10392" s="439"/>
      <c r="I10392" s="577"/>
    </row>
    <row r="10393" spans="2:9" x14ac:dyDescent="0.25">
      <c r="B10393" s="2"/>
      <c r="C10393" s="428"/>
      <c r="E10393" s="433"/>
      <c r="G10393" s="439"/>
      <c r="I10393" s="577"/>
    </row>
    <row r="10394" spans="2:9" x14ac:dyDescent="0.25">
      <c r="B10394" s="2"/>
      <c r="C10394" s="428"/>
      <c r="E10394" s="433"/>
      <c r="G10394" s="439"/>
      <c r="I10394" s="577"/>
    </row>
    <row r="10395" spans="2:9" x14ac:dyDescent="0.25">
      <c r="B10395" s="2"/>
      <c r="C10395" s="428"/>
      <c r="E10395" s="433"/>
      <c r="G10395" s="439"/>
      <c r="I10395" s="577"/>
    </row>
    <row r="10396" spans="2:9" x14ac:dyDescent="0.25">
      <c r="B10396" s="2"/>
      <c r="C10396" s="428"/>
      <c r="E10396" s="433"/>
      <c r="G10396" s="439"/>
      <c r="I10396" s="577"/>
    </row>
    <row r="10397" spans="2:9" x14ac:dyDescent="0.25">
      <c r="B10397" s="2"/>
      <c r="C10397" s="428"/>
      <c r="E10397" s="433"/>
      <c r="G10397" s="439"/>
      <c r="I10397" s="577"/>
    </row>
    <row r="10398" spans="2:9" x14ac:dyDescent="0.25">
      <c r="B10398" s="2"/>
      <c r="C10398" s="428"/>
      <c r="E10398" s="433"/>
      <c r="G10398" s="439"/>
      <c r="I10398" s="577"/>
    </row>
    <row r="10399" spans="2:9" x14ac:dyDescent="0.25">
      <c r="B10399" s="2"/>
      <c r="C10399" s="428"/>
      <c r="E10399" s="433"/>
      <c r="G10399" s="439"/>
      <c r="I10399" s="577"/>
    </row>
    <row r="10400" spans="2:9" x14ac:dyDescent="0.25">
      <c r="B10400" s="2"/>
      <c r="C10400" s="428"/>
      <c r="E10400" s="433"/>
      <c r="G10400" s="439"/>
      <c r="I10400" s="577"/>
    </row>
    <row r="10401" spans="2:9" x14ac:dyDescent="0.25">
      <c r="B10401" s="2"/>
      <c r="C10401" s="428"/>
      <c r="E10401" s="433"/>
      <c r="G10401" s="439"/>
      <c r="I10401" s="577"/>
    </row>
    <row r="10402" spans="2:9" x14ac:dyDescent="0.25">
      <c r="B10402" s="2"/>
      <c r="C10402" s="428"/>
      <c r="E10402" s="433"/>
      <c r="G10402" s="439"/>
      <c r="I10402" s="577"/>
    </row>
    <row r="10403" spans="2:9" x14ac:dyDescent="0.25">
      <c r="B10403" s="2"/>
      <c r="C10403" s="428"/>
      <c r="E10403" s="433"/>
      <c r="G10403" s="439"/>
      <c r="I10403" s="577"/>
    </row>
    <row r="10404" spans="2:9" x14ac:dyDescent="0.25">
      <c r="B10404" s="2"/>
      <c r="C10404" s="428"/>
      <c r="E10404" s="433"/>
      <c r="G10404" s="439"/>
      <c r="I10404" s="577"/>
    </row>
    <row r="10405" spans="2:9" x14ac:dyDescent="0.25">
      <c r="B10405" s="2"/>
      <c r="C10405" s="428"/>
      <c r="E10405" s="433"/>
      <c r="G10405" s="439"/>
      <c r="I10405" s="577"/>
    </row>
    <row r="10406" spans="2:9" x14ac:dyDescent="0.25">
      <c r="B10406" s="2"/>
      <c r="C10406" s="428"/>
      <c r="E10406" s="433"/>
      <c r="G10406" s="439"/>
      <c r="I10406" s="577"/>
    </row>
    <row r="10407" spans="2:9" x14ac:dyDescent="0.25">
      <c r="B10407" s="2"/>
      <c r="C10407" s="428"/>
      <c r="E10407" s="433"/>
      <c r="G10407" s="439"/>
      <c r="I10407" s="577"/>
    </row>
    <row r="10408" spans="2:9" x14ac:dyDescent="0.25">
      <c r="B10408" s="2"/>
      <c r="C10408" s="428"/>
      <c r="E10408" s="433"/>
      <c r="G10408" s="439"/>
      <c r="I10408" s="577"/>
    </row>
    <row r="10409" spans="2:9" x14ac:dyDescent="0.25">
      <c r="B10409" s="2"/>
      <c r="C10409" s="428"/>
      <c r="E10409" s="433"/>
      <c r="G10409" s="439"/>
      <c r="I10409" s="577"/>
    </row>
    <row r="10410" spans="2:9" x14ac:dyDescent="0.25">
      <c r="B10410" s="2"/>
      <c r="C10410" s="428"/>
      <c r="E10410" s="433"/>
      <c r="G10410" s="439"/>
      <c r="I10410" s="577"/>
    </row>
    <row r="10411" spans="2:9" x14ac:dyDescent="0.25">
      <c r="B10411" s="2"/>
      <c r="C10411" s="428"/>
      <c r="E10411" s="433"/>
      <c r="G10411" s="439"/>
      <c r="I10411" s="577"/>
    </row>
    <row r="10412" spans="2:9" x14ac:dyDescent="0.25">
      <c r="B10412" s="2"/>
      <c r="C10412" s="428"/>
      <c r="E10412" s="433"/>
      <c r="G10412" s="439"/>
      <c r="I10412" s="577"/>
    </row>
    <row r="10413" spans="2:9" x14ac:dyDescent="0.25">
      <c r="B10413" s="2"/>
      <c r="C10413" s="428"/>
      <c r="E10413" s="433"/>
      <c r="G10413" s="439"/>
      <c r="I10413" s="577"/>
    </row>
    <row r="10414" spans="2:9" x14ac:dyDescent="0.25">
      <c r="B10414" s="2"/>
      <c r="C10414" s="428"/>
      <c r="E10414" s="433"/>
      <c r="G10414" s="439"/>
      <c r="I10414" s="577"/>
    </row>
    <row r="10415" spans="2:9" x14ac:dyDescent="0.25">
      <c r="B10415" s="2"/>
      <c r="C10415" s="428"/>
      <c r="E10415" s="433"/>
      <c r="G10415" s="439"/>
      <c r="I10415" s="577"/>
    </row>
    <row r="10416" spans="2:9" x14ac:dyDescent="0.25">
      <c r="B10416" s="2"/>
      <c r="C10416" s="428"/>
      <c r="E10416" s="433"/>
      <c r="G10416" s="439"/>
      <c r="I10416" s="577"/>
    </row>
    <row r="10417" spans="2:9" x14ac:dyDescent="0.25">
      <c r="B10417" s="2"/>
      <c r="C10417" s="428"/>
      <c r="E10417" s="433"/>
      <c r="G10417" s="439"/>
      <c r="I10417" s="577"/>
    </row>
    <row r="10418" spans="2:9" x14ac:dyDescent="0.25">
      <c r="B10418" s="2"/>
      <c r="C10418" s="428"/>
      <c r="E10418" s="433"/>
      <c r="G10418" s="439"/>
      <c r="I10418" s="577"/>
    </row>
    <row r="10419" spans="2:9" x14ac:dyDescent="0.25">
      <c r="B10419" s="2"/>
      <c r="C10419" s="428"/>
      <c r="E10419" s="433"/>
      <c r="G10419" s="439"/>
      <c r="I10419" s="577"/>
    </row>
    <row r="10420" spans="2:9" x14ac:dyDescent="0.25">
      <c r="B10420" s="2"/>
      <c r="C10420" s="428"/>
      <c r="E10420" s="433"/>
      <c r="G10420" s="439"/>
      <c r="I10420" s="577"/>
    </row>
    <row r="10421" spans="2:9" x14ac:dyDescent="0.25">
      <c r="B10421" s="2"/>
      <c r="C10421" s="428"/>
      <c r="E10421" s="433"/>
      <c r="G10421" s="439"/>
      <c r="I10421" s="577"/>
    </row>
    <row r="10422" spans="2:9" x14ac:dyDescent="0.25">
      <c r="B10422" s="2"/>
      <c r="C10422" s="428"/>
      <c r="E10422" s="433"/>
      <c r="G10422" s="439"/>
      <c r="I10422" s="577"/>
    </row>
    <row r="10423" spans="2:9" x14ac:dyDescent="0.25">
      <c r="B10423" s="2"/>
      <c r="C10423" s="428"/>
      <c r="E10423" s="433"/>
      <c r="G10423" s="439"/>
      <c r="I10423" s="577"/>
    </row>
    <row r="10424" spans="2:9" x14ac:dyDescent="0.25">
      <c r="B10424" s="2"/>
      <c r="C10424" s="428"/>
      <c r="E10424" s="433"/>
      <c r="G10424" s="439"/>
      <c r="I10424" s="577"/>
    </row>
    <row r="10425" spans="2:9" x14ac:dyDescent="0.25">
      <c r="B10425" s="2"/>
      <c r="C10425" s="428"/>
      <c r="E10425" s="433"/>
      <c r="G10425" s="439"/>
      <c r="I10425" s="577"/>
    </row>
    <row r="10426" spans="2:9" x14ac:dyDescent="0.25">
      <c r="B10426" s="2"/>
      <c r="C10426" s="428"/>
      <c r="E10426" s="433"/>
      <c r="G10426" s="439"/>
      <c r="I10426" s="577"/>
    </row>
    <row r="10427" spans="2:9" x14ac:dyDescent="0.25">
      <c r="B10427" s="2"/>
      <c r="C10427" s="428"/>
      <c r="E10427" s="433"/>
      <c r="G10427" s="439"/>
      <c r="I10427" s="577"/>
    </row>
    <row r="10428" spans="2:9" x14ac:dyDescent="0.25">
      <c r="B10428" s="2"/>
      <c r="C10428" s="428"/>
      <c r="E10428" s="433"/>
      <c r="G10428" s="439"/>
      <c r="I10428" s="577"/>
    </row>
    <row r="10429" spans="2:9" x14ac:dyDescent="0.25">
      <c r="B10429" s="2"/>
      <c r="C10429" s="428"/>
      <c r="E10429" s="433"/>
      <c r="G10429" s="439"/>
      <c r="I10429" s="577"/>
    </row>
    <row r="10430" spans="2:9" x14ac:dyDescent="0.25">
      <c r="B10430" s="2"/>
      <c r="C10430" s="428"/>
      <c r="E10430" s="433"/>
      <c r="G10430" s="439"/>
      <c r="I10430" s="577"/>
    </row>
    <row r="10431" spans="2:9" x14ac:dyDescent="0.25">
      <c r="B10431" s="2"/>
      <c r="C10431" s="428"/>
      <c r="E10431" s="433"/>
      <c r="G10431" s="439"/>
      <c r="I10431" s="577"/>
    </row>
    <row r="10432" spans="2:9" x14ac:dyDescent="0.25">
      <c r="B10432" s="2"/>
      <c r="C10432" s="428"/>
      <c r="E10432" s="433"/>
      <c r="G10432" s="439"/>
      <c r="I10432" s="577"/>
    </row>
    <row r="10433" spans="2:9" x14ac:dyDescent="0.25">
      <c r="B10433" s="2"/>
      <c r="C10433" s="428"/>
      <c r="E10433" s="433"/>
      <c r="G10433" s="439"/>
      <c r="I10433" s="577"/>
    </row>
    <row r="10434" spans="2:9" x14ac:dyDescent="0.25">
      <c r="B10434" s="2"/>
      <c r="C10434" s="428"/>
      <c r="E10434" s="433"/>
      <c r="G10434" s="439"/>
      <c r="I10434" s="577"/>
    </row>
    <row r="10435" spans="2:9" x14ac:dyDescent="0.25">
      <c r="B10435" s="2"/>
      <c r="C10435" s="428"/>
      <c r="E10435" s="433"/>
      <c r="G10435" s="439"/>
      <c r="I10435" s="577"/>
    </row>
    <row r="10436" spans="2:9" x14ac:dyDescent="0.25">
      <c r="B10436" s="2"/>
      <c r="C10436" s="428"/>
      <c r="E10436" s="433"/>
      <c r="G10436" s="439"/>
      <c r="I10436" s="577"/>
    </row>
    <row r="10437" spans="2:9" x14ac:dyDescent="0.25">
      <c r="B10437" s="2"/>
      <c r="C10437" s="428"/>
      <c r="E10437" s="433"/>
      <c r="G10437" s="439"/>
      <c r="I10437" s="577"/>
    </row>
    <row r="10438" spans="2:9" x14ac:dyDescent="0.25">
      <c r="B10438" s="2"/>
      <c r="C10438" s="428"/>
      <c r="E10438" s="433"/>
      <c r="G10438" s="439"/>
      <c r="I10438" s="577"/>
    </row>
    <row r="10439" spans="2:9" x14ac:dyDescent="0.25">
      <c r="B10439" s="2"/>
      <c r="C10439" s="428"/>
      <c r="E10439" s="433"/>
      <c r="G10439" s="439"/>
      <c r="I10439" s="577"/>
    </row>
    <row r="10440" spans="2:9" x14ac:dyDescent="0.25">
      <c r="B10440" s="2"/>
      <c r="C10440" s="428"/>
      <c r="E10440" s="433"/>
      <c r="G10440" s="439"/>
      <c r="I10440" s="577"/>
    </row>
    <row r="10441" spans="2:9" x14ac:dyDescent="0.25">
      <c r="B10441" s="2"/>
      <c r="C10441" s="428"/>
      <c r="E10441" s="433"/>
      <c r="G10441" s="439"/>
      <c r="I10441" s="577"/>
    </row>
    <row r="10442" spans="2:9" x14ac:dyDescent="0.25">
      <c r="B10442" s="2"/>
      <c r="C10442" s="428"/>
      <c r="E10442" s="433"/>
      <c r="G10442" s="439"/>
      <c r="I10442" s="577"/>
    </row>
    <row r="10443" spans="2:9" x14ac:dyDescent="0.25">
      <c r="B10443" s="2"/>
      <c r="C10443" s="428"/>
      <c r="E10443" s="433"/>
      <c r="G10443" s="439"/>
      <c r="I10443" s="577"/>
    </row>
    <row r="10444" spans="2:9" x14ac:dyDescent="0.25">
      <c r="B10444" s="2"/>
      <c r="C10444" s="428"/>
      <c r="E10444" s="433"/>
      <c r="G10444" s="439"/>
      <c r="I10444" s="577"/>
    </row>
    <row r="10445" spans="2:9" x14ac:dyDescent="0.25">
      <c r="B10445" s="2"/>
      <c r="C10445" s="428"/>
      <c r="E10445" s="433"/>
      <c r="G10445" s="439"/>
      <c r="I10445" s="577"/>
    </row>
    <row r="10446" spans="2:9" x14ac:dyDescent="0.25">
      <c r="B10446" s="2"/>
      <c r="C10446" s="428"/>
      <c r="E10446" s="433"/>
      <c r="G10446" s="439"/>
      <c r="I10446" s="577"/>
    </row>
    <row r="10447" spans="2:9" x14ac:dyDescent="0.25">
      <c r="B10447" s="2"/>
      <c r="C10447" s="428"/>
      <c r="E10447" s="433"/>
      <c r="G10447" s="439"/>
      <c r="I10447" s="577"/>
    </row>
    <row r="10448" spans="2:9" x14ac:dyDescent="0.25">
      <c r="B10448" s="2"/>
      <c r="C10448" s="428"/>
      <c r="E10448" s="433"/>
      <c r="G10448" s="439"/>
      <c r="I10448" s="577"/>
    </row>
    <row r="10449" spans="2:9" x14ac:dyDescent="0.25">
      <c r="B10449" s="2"/>
      <c r="C10449" s="428"/>
      <c r="E10449" s="433"/>
      <c r="G10449" s="439"/>
      <c r="I10449" s="577"/>
    </row>
    <row r="10450" spans="2:9" x14ac:dyDescent="0.25">
      <c r="B10450" s="2"/>
      <c r="C10450" s="428"/>
      <c r="E10450" s="433"/>
      <c r="G10450" s="439"/>
      <c r="I10450" s="577"/>
    </row>
    <row r="10451" spans="2:9" x14ac:dyDescent="0.25">
      <c r="B10451" s="2"/>
      <c r="C10451" s="428"/>
      <c r="E10451" s="433"/>
      <c r="G10451" s="439"/>
      <c r="I10451" s="577"/>
    </row>
    <row r="10452" spans="2:9" x14ac:dyDescent="0.25">
      <c r="B10452" s="2"/>
      <c r="C10452" s="428"/>
      <c r="E10452" s="433"/>
      <c r="G10452" s="439"/>
      <c r="I10452" s="577"/>
    </row>
    <row r="10453" spans="2:9" x14ac:dyDescent="0.25">
      <c r="B10453" s="2"/>
      <c r="C10453" s="428"/>
      <c r="E10453" s="433"/>
      <c r="G10453" s="439"/>
      <c r="I10453" s="577"/>
    </row>
    <row r="10454" spans="2:9" x14ac:dyDescent="0.25">
      <c r="B10454" s="2"/>
      <c r="C10454" s="428"/>
      <c r="E10454" s="433"/>
      <c r="G10454" s="439"/>
      <c r="I10454" s="577"/>
    </row>
    <row r="10455" spans="2:9" x14ac:dyDescent="0.25">
      <c r="B10455" s="2"/>
      <c r="C10455" s="428"/>
      <c r="E10455" s="433"/>
      <c r="G10455" s="439"/>
      <c r="I10455" s="577"/>
    </row>
    <row r="10456" spans="2:9" x14ac:dyDescent="0.25">
      <c r="B10456" s="2"/>
      <c r="C10456" s="428"/>
      <c r="E10456" s="433"/>
      <c r="G10456" s="439"/>
      <c r="I10456" s="577"/>
    </row>
    <row r="10457" spans="2:9" x14ac:dyDescent="0.25">
      <c r="B10457" s="2"/>
      <c r="C10457" s="428"/>
      <c r="E10457" s="433"/>
      <c r="G10457" s="439"/>
      <c r="I10457" s="577"/>
    </row>
    <row r="10458" spans="2:9" x14ac:dyDescent="0.25">
      <c r="B10458" s="2"/>
      <c r="C10458" s="428"/>
      <c r="E10458" s="433"/>
      <c r="G10458" s="439"/>
      <c r="I10458" s="577"/>
    </row>
    <row r="10459" spans="2:9" x14ac:dyDescent="0.25">
      <c r="B10459" s="2"/>
      <c r="C10459" s="428"/>
      <c r="E10459" s="433"/>
      <c r="G10459" s="439"/>
      <c r="I10459" s="577"/>
    </row>
    <row r="10460" spans="2:9" x14ac:dyDescent="0.25">
      <c r="B10460" s="2"/>
      <c r="C10460" s="428"/>
      <c r="E10460" s="433"/>
      <c r="G10460" s="439"/>
      <c r="I10460" s="577"/>
    </row>
    <row r="10461" spans="2:9" x14ac:dyDescent="0.25">
      <c r="B10461" s="2"/>
      <c r="C10461" s="428"/>
      <c r="E10461" s="433"/>
      <c r="G10461" s="439"/>
      <c r="I10461" s="577"/>
    </row>
    <row r="10462" spans="2:9" x14ac:dyDescent="0.25">
      <c r="B10462" s="2"/>
      <c r="C10462" s="428"/>
      <c r="E10462" s="433"/>
      <c r="G10462" s="439"/>
      <c r="I10462" s="577"/>
    </row>
    <row r="10463" spans="2:9" x14ac:dyDescent="0.25">
      <c r="B10463" s="2"/>
      <c r="C10463" s="428"/>
      <c r="E10463" s="433"/>
      <c r="G10463" s="439"/>
      <c r="I10463" s="577"/>
    </row>
    <row r="10464" spans="2:9" x14ac:dyDescent="0.25">
      <c r="B10464" s="2"/>
      <c r="C10464" s="428"/>
      <c r="E10464" s="433"/>
      <c r="G10464" s="439"/>
      <c r="I10464" s="577"/>
    </row>
    <row r="10465" spans="2:9" x14ac:dyDescent="0.25">
      <c r="B10465" s="2"/>
      <c r="C10465" s="428"/>
      <c r="E10465" s="433"/>
      <c r="G10465" s="439"/>
      <c r="I10465" s="577"/>
    </row>
    <row r="10466" spans="2:9" x14ac:dyDescent="0.25">
      <c r="B10466" s="2"/>
      <c r="C10466" s="428"/>
      <c r="E10466" s="433"/>
      <c r="G10466" s="439"/>
      <c r="I10466" s="577"/>
    </row>
    <row r="10467" spans="2:9" x14ac:dyDescent="0.25">
      <c r="B10467" s="2"/>
      <c r="C10467" s="428"/>
      <c r="E10467" s="433"/>
      <c r="G10467" s="439"/>
      <c r="I10467" s="577"/>
    </row>
    <row r="10468" spans="2:9" x14ac:dyDescent="0.25">
      <c r="B10468" s="2"/>
      <c r="C10468" s="428"/>
      <c r="E10468" s="433"/>
      <c r="G10468" s="439"/>
      <c r="I10468" s="577"/>
    </row>
    <row r="10469" spans="2:9" x14ac:dyDescent="0.25">
      <c r="B10469" s="2"/>
      <c r="C10469" s="428"/>
      <c r="E10469" s="433"/>
      <c r="G10469" s="439"/>
      <c r="I10469" s="577"/>
    </row>
    <row r="10470" spans="2:9" x14ac:dyDescent="0.25">
      <c r="B10470" s="2"/>
      <c r="C10470" s="428"/>
      <c r="E10470" s="433"/>
      <c r="G10470" s="439"/>
      <c r="I10470" s="577"/>
    </row>
    <row r="10471" spans="2:9" x14ac:dyDescent="0.25">
      <c r="B10471" s="2"/>
      <c r="C10471" s="428"/>
      <c r="E10471" s="433"/>
      <c r="G10471" s="439"/>
      <c r="I10471" s="577"/>
    </row>
    <row r="10472" spans="2:9" x14ac:dyDescent="0.25">
      <c r="B10472" s="2"/>
      <c r="C10472" s="428"/>
      <c r="E10472" s="433"/>
      <c r="G10472" s="439"/>
      <c r="I10472" s="577"/>
    </row>
    <row r="10473" spans="2:9" x14ac:dyDescent="0.25">
      <c r="B10473" s="2"/>
      <c r="C10473" s="428"/>
      <c r="E10473" s="433"/>
      <c r="G10473" s="439"/>
      <c r="I10473" s="577"/>
    </row>
    <row r="10474" spans="2:9" x14ac:dyDescent="0.25">
      <c r="B10474" s="2"/>
      <c r="C10474" s="428"/>
      <c r="E10474" s="433"/>
      <c r="G10474" s="439"/>
      <c r="I10474" s="577"/>
    </row>
    <row r="10475" spans="2:9" x14ac:dyDescent="0.25">
      <c r="B10475" s="2"/>
      <c r="C10475" s="428"/>
      <c r="E10475" s="433"/>
      <c r="G10475" s="439"/>
      <c r="I10475" s="577"/>
    </row>
    <row r="10476" spans="2:9" x14ac:dyDescent="0.25">
      <c r="B10476" s="2"/>
      <c r="C10476" s="428"/>
      <c r="E10476" s="433"/>
      <c r="G10476" s="439"/>
      <c r="I10476" s="577"/>
    </row>
    <row r="10477" spans="2:9" x14ac:dyDescent="0.25">
      <c r="B10477" s="2"/>
      <c r="C10477" s="428"/>
      <c r="E10477" s="433"/>
      <c r="G10477" s="439"/>
      <c r="I10477" s="577"/>
    </row>
    <row r="10478" spans="2:9" x14ac:dyDescent="0.25">
      <c r="B10478" s="2"/>
      <c r="C10478" s="428"/>
      <c r="E10478" s="433"/>
      <c r="G10478" s="439"/>
      <c r="I10478" s="577"/>
    </row>
    <row r="10479" spans="2:9" x14ac:dyDescent="0.25">
      <c r="B10479" s="2"/>
      <c r="C10479" s="428"/>
      <c r="E10479" s="433"/>
      <c r="G10479" s="439"/>
      <c r="I10479" s="577"/>
    </row>
    <row r="10480" spans="2:9" x14ac:dyDescent="0.25">
      <c r="B10480" s="2"/>
      <c r="C10480" s="428"/>
      <c r="E10480" s="433"/>
      <c r="G10480" s="439"/>
      <c r="I10480" s="577"/>
    </row>
    <row r="10481" spans="2:9" x14ac:dyDescent="0.25">
      <c r="B10481" s="2"/>
      <c r="C10481" s="428"/>
      <c r="E10481" s="433"/>
      <c r="G10481" s="439"/>
      <c r="I10481" s="577"/>
    </row>
    <row r="10482" spans="2:9" x14ac:dyDescent="0.25">
      <c r="B10482" s="2"/>
      <c r="C10482" s="428"/>
      <c r="E10482" s="433"/>
      <c r="G10482" s="439"/>
      <c r="I10482" s="577"/>
    </row>
    <row r="10483" spans="2:9" x14ac:dyDescent="0.25">
      <c r="B10483" s="2"/>
      <c r="C10483" s="428"/>
      <c r="E10483" s="433"/>
      <c r="G10483" s="439"/>
      <c r="I10483" s="577"/>
    </row>
    <row r="10484" spans="2:9" x14ac:dyDescent="0.25">
      <c r="B10484" s="2"/>
      <c r="C10484" s="428"/>
      <c r="E10484" s="433"/>
      <c r="G10484" s="439"/>
      <c r="I10484" s="577"/>
    </row>
    <row r="10485" spans="2:9" x14ac:dyDescent="0.25">
      <c r="B10485" s="2"/>
      <c r="C10485" s="428"/>
      <c r="E10485" s="433"/>
      <c r="G10485" s="439"/>
      <c r="I10485" s="577"/>
    </row>
    <row r="10486" spans="2:9" x14ac:dyDescent="0.25">
      <c r="B10486" s="2"/>
      <c r="C10486" s="428"/>
      <c r="E10486" s="433"/>
      <c r="G10486" s="439"/>
      <c r="I10486" s="577"/>
    </row>
    <row r="10487" spans="2:9" x14ac:dyDescent="0.25">
      <c r="B10487" s="2"/>
      <c r="C10487" s="428"/>
      <c r="E10487" s="433"/>
      <c r="G10487" s="439"/>
      <c r="I10487" s="577"/>
    </row>
    <row r="10488" spans="2:9" x14ac:dyDescent="0.25">
      <c r="B10488" s="2"/>
      <c r="C10488" s="428"/>
      <c r="E10488" s="433"/>
      <c r="G10488" s="439"/>
      <c r="I10488" s="577"/>
    </row>
    <row r="10489" spans="2:9" x14ac:dyDescent="0.25">
      <c r="B10489" s="2"/>
      <c r="C10489" s="428"/>
      <c r="E10489" s="433"/>
      <c r="G10489" s="439"/>
      <c r="I10489" s="577"/>
    </row>
    <row r="10490" spans="2:9" x14ac:dyDescent="0.25">
      <c r="B10490" s="2"/>
      <c r="C10490" s="428"/>
      <c r="E10490" s="433"/>
      <c r="G10490" s="439"/>
      <c r="I10490" s="577"/>
    </row>
    <row r="10491" spans="2:9" x14ac:dyDescent="0.25">
      <c r="B10491" s="2"/>
      <c r="C10491" s="428"/>
      <c r="E10491" s="433"/>
      <c r="G10491" s="439"/>
      <c r="I10491" s="577"/>
    </row>
    <row r="10492" spans="2:9" x14ac:dyDescent="0.25">
      <c r="B10492" s="2"/>
      <c r="C10492" s="428"/>
      <c r="E10492" s="433"/>
      <c r="G10492" s="439"/>
      <c r="I10492" s="577"/>
    </row>
    <row r="10493" spans="2:9" x14ac:dyDescent="0.25">
      <c r="B10493" s="2"/>
      <c r="C10493" s="428"/>
      <c r="E10493" s="433"/>
      <c r="G10493" s="439"/>
      <c r="I10493" s="577"/>
    </row>
    <row r="10494" spans="2:9" x14ac:dyDescent="0.25">
      <c r="B10494" s="2"/>
      <c r="C10494" s="428"/>
      <c r="E10494" s="433"/>
      <c r="G10494" s="439"/>
      <c r="I10494" s="577"/>
    </row>
    <row r="10495" spans="2:9" x14ac:dyDescent="0.25">
      <c r="B10495" s="2"/>
      <c r="C10495" s="428"/>
      <c r="E10495" s="433"/>
      <c r="G10495" s="439"/>
      <c r="I10495" s="577"/>
    </row>
    <row r="10496" spans="2:9" x14ac:dyDescent="0.25">
      <c r="B10496" s="2"/>
      <c r="C10496" s="428"/>
      <c r="E10496" s="433"/>
      <c r="G10496" s="439"/>
      <c r="I10496" s="577"/>
    </row>
    <row r="10497" spans="2:9" x14ac:dyDescent="0.25">
      <c r="B10497" s="2"/>
      <c r="C10497" s="428"/>
      <c r="E10497" s="433"/>
      <c r="G10497" s="439"/>
      <c r="I10497" s="577"/>
    </row>
    <row r="10498" spans="2:9" x14ac:dyDescent="0.25">
      <c r="B10498" s="2"/>
      <c r="C10498" s="428"/>
      <c r="E10498" s="433"/>
      <c r="G10498" s="439"/>
      <c r="I10498" s="577"/>
    </row>
    <row r="10499" spans="2:9" x14ac:dyDescent="0.25">
      <c r="B10499" s="2"/>
      <c r="C10499" s="428"/>
      <c r="E10499" s="433"/>
      <c r="G10499" s="439"/>
      <c r="I10499" s="577"/>
    </row>
    <row r="10500" spans="2:9" x14ac:dyDescent="0.25">
      <c r="B10500" s="2"/>
      <c r="C10500" s="428"/>
      <c r="E10500" s="433"/>
      <c r="G10500" s="439"/>
      <c r="I10500" s="577"/>
    </row>
    <row r="10501" spans="2:9" x14ac:dyDescent="0.25">
      <c r="B10501" s="2"/>
      <c r="C10501" s="428"/>
      <c r="E10501" s="433"/>
      <c r="G10501" s="439"/>
      <c r="I10501" s="577"/>
    </row>
    <row r="10502" spans="2:9" x14ac:dyDescent="0.25">
      <c r="B10502" s="2"/>
      <c r="C10502" s="428"/>
      <c r="E10502" s="433"/>
      <c r="G10502" s="439"/>
      <c r="I10502" s="577"/>
    </row>
    <row r="10503" spans="2:9" x14ac:dyDescent="0.25">
      <c r="B10503" s="2"/>
      <c r="C10503" s="428"/>
      <c r="E10503" s="433"/>
      <c r="G10503" s="439"/>
      <c r="I10503" s="577"/>
    </row>
    <row r="10504" spans="2:9" x14ac:dyDescent="0.25">
      <c r="B10504" s="2"/>
      <c r="C10504" s="428"/>
      <c r="E10504" s="433"/>
      <c r="G10504" s="439"/>
      <c r="I10504" s="577"/>
    </row>
    <row r="10505" spans="2:9" x14ac:dyDescent="0.25">
      <c r="B10505" s="2"/>
      <c r="C10505" s="428"/>
      <c r="E10505" s="433"/>
      <c r="G10505" s="439"/>
      <c r="I10505" s="577"/>
    </row>
    <row r="10506" spans="2:9" x14ac:dyDescent="0.25">
      <c r="B10506" s="2"/>
      <c r="C10506" s="428"/>
      <c r="E10506" s="433"/>
      <c r="G10506" s="439"/>
      <c r="I10506" s="577"/>
    </row>
    <row r="10507" spans="2:9" x14ac:dyDescent="0.25">
      <c r="B10507" s="2"/>
      <c r="C10507" s="428"/>
      <c r="E10507" s="433"/>
      <c r="G10507" s="439"/>
      <c r="I10507" s="577"/>
    </row>
    <row r="10508" spans="2:9" x14ac:dyDescent="0.25">
      <c r="B10508" s="2"/>
      <c r="C10508" s="428"/>
      <c r="E10508" s="433"/>
      <c r="G10508" s="439"/>
      <c r="I10508" s="577"/>
    </row>
    <row r="10509" spans="2:9" x14ac:dyDescent="0.25">
      <c r="B10509" s="2"/>
      <c r="C10509" s="428"/>
      <c r="E10509" s="433"/>
      <c r="G10509" s="439"/>
      <c r="I10509" s="577"/>
    </row>
    <row r="10510" spans="2:9" x14ac:dyDescent="0.25">
      <c r="B10510" s="2"/>
      <c r="C10510" s="428"/>
      <c r="E10510" s="433"/>
      <c r="G10510" s="439"/>
      <c r="I10510" s="577"/>
    </row>
    <row r="10511" spans="2:9" x14ac:dyDescent="0.25">
      <c r="B10511" s="2"/>
      <c r="C10511" s="428"/>
      <c r="E10511" s="433"/>
      <c r="G10511" s="439"/>
      <c r="I10511" s="577"/>
    </row>
    <row r="10512" spans="2:9" x14ac:dyDescent="0.25">
      <c r="B10512" s="2"/>
      <c r="C10512" s="428"/>
      <c r="E10512" s="433"/>
      <c r="G10512" s="439"/>
      <c r="I10512" s="577"/>
    </row>
    <row r="10513" spans="2:9" x14ac:dyDescent="0.25">
      <c r="B10513" s="2"/>
      <c r="C10513" s="428"/>
      <c r="E10513" s="433"/>
      <c r="G10513" s="439"/>
      <c r="I10513" s="577"/>
    </row>
    <row r="10514" spans="2:9" x14ac:dyDescent="0.25">
      <c r="B10514" s="2"/>
      <c r="C10514" s="428"/>
      <c r="E10514" s="433"/>
      <c r="G10514" s="439"/>
      <c r="I10514" s="577"/>
    </row>
    <row r="10515" spans="2:9" x14ac:dyDescent="0.25">
      <c r="B10515" s="2"/>
      <c r="C10515" s="428"/>
      <c r="E10515" s="433"/>
      <c r="G10515" s="439"/>
      <c r="I10515" s="577"/>
    </row>
    <row r="10516" spans="2:9" x14ac:dyDescent="0.25">
      <c r="B10516" s="2"/>
      <c r="C10516" s="428"/>
      <c r="E10516" s="433"/>
      <c r="G10516" s="439"/>
      <c r="I10516" s="577"/>
    </row>
    <row r="10517" spans="2:9" x14ac:dyDescent="0.25">
      <c r="B10517" s="2"/>
      <c r="C10517" s="428"/>
      <c r="E10517" s="433"/>
      <c r="G10517" s="439"/>
      <c r="I10517" s="577"/>
    </row>
    <row r="10518" spans="2:9" x14ac:dyDescent="0.25">
      <c r="B10518" s="2"/>
      <c r="C10518" s="428"/>
      <c r="E10518" s="433"/>
      <c r="G10518" s="439"/>
      <c r="I10518" s="577"/>
    </row>
    <row r="10519" spans="2:9" x14ac:dyDescent="0.25">
      <c r="B10519" s="2"/>
      <c r="C10519" s="428"/>
      <c r="E10519" s="433"/>
      <c r="G10519" s="439"/>
      <c r="I10519" s="577"/>
    </row>
    <row r="10520" spans="2:9" x14ac:dyDescent="0.25">
      <c r="B10520" s="2"/>
      <c r="C10520" s="428"/>
      <c r="E10520" s="433"/>
      <c r="G10520" s="439"/>
      <c r="I10520" s="577"/>
    </row>
    <row r="10521" spans="2:9" x14ac:dyDescent="0.25">
      <c r="B10521" s="2"/>
      <c r="C10521" s="428"/>
      <c r="E10521" s="433"/>
      <c r="G10521" s="439"/>
      <c r="I10521" s="577"/>
    </row>
    <row r="10522" spans="2:9" x14ac:dyDescent="0.25">
      <c r="B10522" s="2"/>
      <c r="C10522" s="428"/>
      <c r="E10522" s="433"/>
      <c r="G10522" s="439"/>
      <c r="I10522" s="577"/>
    </row>
    <row r="10523" spans="2:9" x14ac:dyDescent="0.25">
      <c r="B10523" s="2"/>
      <c r="C10523" s="428"/>
      <c r="E10523" s="433"/>
      <c r="G10523" s="439"/>
      <c r="I10523" s="577"/>
    </row>
    <row r="10524" spans="2:9" x14ac:dyDescent="0.25">
      <c r="B10524" s="2"/>
      <c r="C10524" s="428"/>
      <c r="E10524" s="433"/>
      <c r="G10524" s="439"/>
      <c r="I10524" s="577"/>
    </row>
    <row r="10525" spans="2:9" x14ac:dyDescent="0.25">
      <c r="B10525" s="2"/>
      <c r="C10525" s="428"/>
      <c r="E10525" s="433"/>
      <c r="G10525" s="439"/>
      <c r="I10525" s="577"/>
    </row>
    <row r="10526" spans="2:9" x14ac:dyDescent="0.25">
      <c r="B10526" s="2"/>
      <c r="C10526" s="428"/>
      <c r="E10526" s="433"/>
      <c r="G10526" s="439"/>
      <c r="I10526" s="577"/>
    </row>
    <row r="10527" spans="2:9" x14ac:dyDescent="0.25">
      <c r="B10527" s="2"/>
      <c r="C10527" s="428"/>
      <c r="E10527" s="433"/>
      <c r="G10527" s="439"/>
      <c r="I10527" s="577"/>
    </row>
    <row r="10528" spans="2:9" x14ac:dyDescent="0.25">
      <c r="B10528" s="2"/>
      <c r="C10528" s="428"/>
      <c r="E10528" s="433"/>
      <c r="G10528" s="439"/>
      <c r="I10528" s="577"/>
    </row>
    <row r="10529" spans="2:9" x14ac:dyDescent="0.25">
      <c r="B10529" s="2"/>
      <c r="C10529" s="428"/>
      <c r="E10529" s="433"/>
      <c r="G10529" s="439"/>
      <c r="I10529" s="577"/>
    </row>
    <row r="10530" spans="2:9" x14ac:dyDescent="0.25">
      <c r="B10530" s="2"/>
      <c r="C10530" s="428"/>
      <c r="E10530" s="433"/>
      <c r="G10530" s="439"/>
      <c r="I10530" s="577"/>
    </row>
    <row r="10531" spans="2:9" x14ac:dyDescent="0.25">
      <c r="B10531" s="2"/>
      <c r="C10531" s="428"/>
      <c r="E10531" s="433"/>
      <c r="G10531" s="439"/>
      <c r="I10531" s="577"/>
    </row>
    <row r="10532" spans="2:9" x14ac:dyDescent="0.25">
      <c r="B10532" s="2"/>
      <c r="C10532" s="428"/>
      <c r="E10532" s="433"/>
      <c r="G10532" s="439"/>
      <c r="I10532" s="577"/>
    </row>
    <row r="10533" spans="2:9" x14ac:dyDescent="0.25">
      <c r="B10533" s="2"/>
      <c r="C10533" s="428"/>
      <c r="E10533" s="433"/>
      <c r="G10533" s="439"/>
      <c r="I10533" s="577"/>
    </row>
    <row r="10534" spans="2:9" x14ac:dyDescent="0.25">
      <c r="B10534" s="2"/>
      <c r="C10534" s="428"/>
      <c r="E10534" s="433"/>
      <c r="G10534" s="439"/>
      <c r="I10534" s="577"/>
    </row>
    <row r="10535" spans="2:9" x14ac:dyDescent="0.25">
      <c r="B10535" s="2"/>
      <c r="C10535" s="428"/>
      <c r="E10535" s="433"/>
      <c r="G10535" s="439"/>
      <c r="I10535" s="577"/>
    </row>
    <row r="10536" spans="2:9" x14ac:dyDescent="0.25">
      <c r="B10536" s="2"/>
      <c r="C10536" s="428"/>
      <c r="E10536" s="433"/>
      <c r="G10536" s="439"/>
      <c r="I10536" s="577"/>
    </row>
    <row r="10537" spans="2:9" x14ac:dyDescent="0.25">
      <c r="B10537" s="2"/>
      <c r="C10537" s="428"/>
      <c r="E10537" s="433"/>
      <c r="G10537" s="439"/>
      <c r="I10537" s="577"/>
    </row>
    <row r="10538" spans="2:9" x14ac:dyDescent="0.25">
      <c r="B10538" s="2"/>
      <c r="C10538" s="428"/>
      <c r="E10538" s="433"/>
      <c r="G10538" s="439"/>
      <c r="I10538" s="577"/>
    </row>
    <row r="10539" spans="2:9" x14ac:dyDescent="0.25">
      <c r="B10539" s="2"/>
      <c r="C10539" s="428"/>
      <c r="E10539" s="433"/>
      <c r="G10539" s="439"/>
      <c r="I10539" s="577"/>
    </row>
    <row r="10540" spans="2:9" x14ac:dyDescent="0.25">
      <c r="B10540" s="2"/>
      <c r="C10540" s="428"/>
      <c r="E10540" s="433"/>
      <c r="G10540" s="439"/>
      <c r="I10540" s="577"/>
    </row>
    <row r="10541" spans="2:9" x14ac:dyDescent="0.25">
      <c r="B10541" s="2"/>
      <c r="C10541" s="428"/>
      <c r="E10541" s="433"/>
      <c r="G10541" s="439"/>
      <c r="I10541" s="577"/>
    </row>
    <row r="10542" spans="2:9" x14ac:dyDescent="0.25">
      <c r="B10542" s="2"/>
      <c r="C10542" s="428"/>
      <c r="E10542" s="433"/>
      <c r="G10542" s="439"/>
      <c r="I10542" s="577"/>
    </row>
    <row r="10543" spans="2:9" x14ac:dyDescent="0.25">
      <c r="B10543" s="2"/>
      <c r="C10543" s="428"/>
      <c r="E10543" s="433"/>
      <c r="G10543" s="439"/>
      <c r="I10543" s="577"/>
    </row>
    <row r="10544" spans="2:9" x14ac:dyDescent="0.25">
      <c r="B10544" s="2"/>
      <c r="C10544" s="428"/>
      <c r="E10544" s="433"/>
      <c r="G10544" s="439"/>
      <c r="I10544" s="577"/>
    </row>
    <row r="10545" spans="2:9" x14ac:dyDescent="0.25">
      <c r="B10545" s="2"/>
      <c r="C10545" s="428"/>
      <c r="E10545" s="433"/>
      <c r="G10545" s="439"/>
      <c r="I10545" s="577"/>
    </row>
    <row r="10546" spans="2:9" x14ac:dyDescent="0.25">
      <c r="B10546" s="2"/>
      <c r="C10546" s="428"/>
      <c r="E10546" s="433"/>
      <c r="G10546" s="439"/>
      <c r="I10546" s="577"/>
    </row>
    <row r="10547" spans="2:9" x14ac:dyDescent="0.25">
      <c r="B10547" s="2"/>
      <c r="C10547" s="428"/>
      <c r="E10547" s="433"/>
      <c r="G10547" s="439"/>
      <c r="I10547" s="577"/>
    </row>
    <row r="10548" spans="2:9" x14ac:dyDescent="0.25">
      <c r="B10548" s="2"/>
      <c r="C10548" s="428"/>
      <c r="E10548" s="433"/>
      <c r="G10548" s="439"/>
      <c r="I10548" s="577"/>
    </row>
    <row r="10549" spans="2:9" x14ac:dyDescent="0.25">
      <c r="B10549" s="2"/>
      <c r="C10549" s="428"/>
      <c r="E10549" s="433"/>
      <c r="G10549" s="439"/>
      <c r="I10549" s="577"/>
    </row>
    <row r="10550" spans="2:9" x14ac:dyDescent="0.25">
      <c r="B10550" s="2"/>
      <c r="C10550" s="428"/>
      <c r="E10550" s="433"/>
      <c r="G10550" s="439"/>
      <c r="I10550" s="577"/>
    </row>
    <row r="10551" spans="2:9" x14ac:dyDescent="0.25">
      <c r="B10551" s="2"/>
      <c r="C10551" s="428"/>
      <c r="E10551" s="433"/>
      <c r="G10551" s="439"/>
      <c r="I10551" s="577"/>
    </row>
    <row r="10552" spans="2:9" x14ac:dyDescent="0.25">
      <c r="B10552" s="2"/>
      <c r="C10552" s="428"/>
      <c r="E10552" s="433"/>
      <c r="G10552" s="439"/>
      <c r="I10552" s="577"/>
    </row>
    <row r="10553" spans="2:9" x14ac:dyDescent="0.25">
      <c r="B10553" s="2"/>
      <c r="C10553" s="428"/>
      <c r="E10553" s="433"/>
      <c r="G10553" s="439"/>
      <c r="I10553" s="577"/>
    </row>
    <row r="10554" spans="2:9" x14ac:dyDescent="0.25">
      <c r="B10554" s="2"/>
      <c r="C10554" s="428"/>
      <c r="E10554" s="433"/>
      <c r="G10554" s="439"/>
      <c r="I10554" s="577"/>
    </row>
    <row r="10555" spans="2:9" x14ac:dyDescent="0.25">
      <c r="B10555" s="2"/>
      <c r="C10555" s="428"/>
      <c r="E10555" s="433"/>
      <c r="G10555" s="439"/>
      <c r="I10555" s="577"/>
    </row>
    <row r="10556" spans="2:9" x14ac:dyDescent="0.25">
      <c r="B10556" s="2"/>
      <c r="C10556" s="428"/>
      <c r="E10556" s="433"/>
      <c r="G10556" s="439"/>
      <c r="I10556" s="577"/>
    </row>
    <row r="10557" spans="2:9" x14ac:dyDescent="0.25">
      <c r="B10557" s="2"/>
      <c r="C10557" s="428"/>
      <c r="E10557" s="433"/>
      <c r="G10557" s="439"/>
      <c r="I10557" s="577"/>
    </row>
    <row r="10558" spans="2:9" x14ac:dyDescent="0.25">
      <c r="B10558" s="2"/>
      <c r="C10558" s="428"/>
      <c r="E10558" s="433"/>
      <c r="G10558" s="439"/>
      <c r="I10558" s="577"/>
    </row>
    <row r="10559" spans="2:9" x14ac:dyDescent="0.25">
      <c r="B10559" s="2"/>
      <c r="C10559" s="428"/>
      <c r="E10559" s="433"/>
      <c r="G10559" s="439"/>
      <c r="I10559" s="577"/>
    </row>
    <row r="10560" spans="2:9" x14ac:dyDescent="0.25">
      <c r="B10560" s="2"/>
      <c r="C10560" s="428"/>
      <c r="E10560" s="433"/>
      <c r="G10560" s="439"/>
      <c r="I10560" s="577"/>
    </row>
    <row r="10561" spans="2:9" x14ac:dyDescent="0.25">
      <c r="B10561" s="2"/>
      <c r="C10561" s="428"/>
      <c r="E10561" s="433"/>
      <c r="G10561" s="439"/>
      <c r="I10561" s="577"/>
    </row>
    <row r="10562" spans="2:9" x14ac:dyDescent="0.25">
      <c r="B10562" s="2"/>
      <c r="C10562" s="428"/>
      <c r="E10562" s="433"/>
      <c r="G10562" s="439"/>
      <c r="I10562" s="577"/>
    </row>
    <row r="10563" spans="2:9" x14ac:dyDescent="0.25">
      <c r="B10563" s="2"/>
      <c r="C10563" s="428"/>
      <c r="E10563" s="433"/>
      <c r="G10563" s="439"/>
      <c r="I10563" s="577"/>
    </row>
    <row r="10564" spans="2:9" x14ac:dyDescent="0.25">
      <c r="B10564" s="2"/>
      <c r="C10564" s="428"/>
      <c r="E10564" s="433"/>
      <c r="G10564" s="439"/>
      <c r="I10564" s="577"/>
    </row>
    <row r="10565" spans="2:9" x14ac:dyDescent="0.25">
      <c r="B10565" s="2"/>
      <c r="C10565" s="428"/>
      <c r="E10565" s="433"/>
      <c r="G10565" s="439"/>
      <c r="I10565" s="577"/>
    </row>
    <row r="10566" spans="2:9" x14ac:dyDescent="0.25">
      <c r="B10566" s="2"/>
      <c r="C10566" s="428"/>
      <c r="E10566" s="433"/>
      <c r="G10566" s="439"/>
      <c r="I10566" s="577"/>
    </row>
    <row r="10567" spans="2:9" x14ac:dyDescent="0.25">
      <c r="B10567" s="2"/>
      <c r="C10567" s="428"/>
      <c r="E10567" s="433"/>
      <c r="G10567" s="439"/>
      <c r="I10567" s="577"/>
    </row>
    <row r="10568" spans="2:9" x14ac:dyDescent="0.25">
      <c r="B10568" s="2"/>
      <c r="C10568" s="428"/>
      <c r="E10568" s="433"/>
      <c r="G10568" s="439"/>
      <c r="I10568" s="577"/>
    </row>
    <row r="10569" spans="2:9" x14ac:dyDescent="0.25">
      <c r="B10569" s="2"/>
      <c r="C10569" s="428"/>
      <c r="E10569" s="433"/>
      <c r="G10569" s="439"/>
      <c r="I10569" s="577"/>
    </row>
    <row r="10570" spans="2:9" x14ac:dyDescent="0.25">
      <c r="B10570" s="2"/>
      <c r="C10570" s="428"/>
      <c r="E10570" s="433"/>
      <c r="G10570" s="439"/>
      <c r="I10570" s="577"/>
    </row>
    <row r="10571" spans="2:9" x14ac:dyDescent="0.25">
      <c r="B10571" s="2"/>
      <c r="C10571" s="428"/>
      <c r="E10571" s="433"/>
      <c r="G10571" s="439"/>
      <c r="I10571" s="577"/>
    </row>
    <row r="10572" spans="2:9" x14ac:dyDescent="0.25">
      <c r="B10572" s="2"/>
      <c r="C10572" s="428"/>
      <c r="E10572" s="433"/>
      <c r="G10572" s="439"/>
      <c r="I10572" s="577"/>
    </row>
    <row r="10573" spans="2:9" x14ac:dyDescent="0.25">
      <c r="B10573" s="2"/>
      <c r="C10573" s="428"/>
      <c r="E10573" s="433"/>
      <c r="G10573" s="439"/>
      <c r="I10573" s="577"/>
    </row>
    <row r="10574" spans="2:9" x14ac:dyDescent="0.25">
      <c r="B10574" s="2"/>
      <c r="C10574" s="428"/>
      <c r="E10574" s="433"/>
      <c r="G10574" s="439"/>
      <c r="I10574" s="577"/>
    </row>
    <row r="10575" spans="2:9" x14ac:dyDescent="0.25">
      <c r="B10575" s="2"/>
      <c r="C10575" s="428"/>
      <c r="E10575" s="433"/>
      <c r="G10575" s="439"/>
      <c r="I10575" s="577"/>
    </row>
    <row r="10576" spans="2:9" x14ac:dyDescent="0.25">
      <c r="B10576" s="2"/>
      <c r="C10576" s="428"/>
      <c r="E10576" s="433"/>
      <c r="G10576" s="439"/>
      <c r="I10576" s="577"/>
    </row>
    <row r="10577" spans="2:9" x14ac:dyDescent="0.25">
      <c r="B10577" s="2"/>
      <c r="C10577" s="428"/>
      <c r="E10577" s="433"/>
      <c r="G10577" s="439"/>
      <c r="I10577" s="577"/>
    </row>
    <row r="10578" spans="2:9" x14ac:dyDescent="0.25">
      <c r="B10578" s="2"/>
      <c r="C10578" s="428"/>
      <c r="E10578" s="433"/>
      <c r="G10578" s="439"/>
      <c r="I10578" s="577"/>
    </row>
    <row r="10579" spans="2:9" x14ac:dyDescent="0.25">
      <c r="B10579" s="2"/>
      <c r="C10579" s="428"/>
      <c r="E10579" s="433"/>
      <c r="G10579" s="439"/>
      <c r="I10579" s="577"/>
    </row>
    <row r="10580" spans="2:9" x14ac:dyDescent="0.25">
      <c r="B10580" s="2"/>
      <c r="C10580" s="428"/>
      <c r="E10580" s="433"/>
      <c r="G10580" s="439"/>
      <c r="I10580" s="577"/>
    </row>
    <row r="10581" spans="2:9" x14ac:dyDescent="0.25">
      <c r="B10581" s="2"/>
      <c r="C10581" s="428"/>
      <c r="E10581" s="433"/>
      <c r="G10581" s="439"/>
      <c r="I10581" s="577"/>
    </row>
    <row r="10582" spans="2:9" x14ac:dyDescent="0.25">
      <c r="B10582" s="2"/>
      <c r="C10582" s="428"/>
      <c r="E10582" s="433"/>
      <c r="G10582" s="439"/>
      <c r="I10582" s="577"/>
    </row>
    <row r="10583" spans="2:9" x14ac:dyDescent="0.25">
      <c r="B10583" s="2"/>
      <c r="C10583" s="428"/>
      <c r="E10583" s="433"/>
      <c r="G10583" s="439"/>
      <c r="I10583" s="577"/>
    </row>
    <row r="10584" spans="2:9" x14ac:dyDescent="0.25">
      <c r="B10584" s="2"/>
      <c r="C10584" s="428"/>
      <c r="E10584" s="433"/>
      <c r="G10584" s="439"/>
      <c r="I10584" s="577"/>
    </row>
    <row r="10585" spans="2:9" x14ac:dyDescent="0.25">
      <c r="B10585" s="2"/>
      <c r="C10585" s="428"/>
      <c r="E10585" s="433"/>
      <c r="G10585" s="439"/>
      <c r="I10585" s="577"/>
    </row>
    <row r="10586" spans="2:9" x14ac:dyDescent="0.25">
      <c r="B10586" s="2"/>
      <c r="C10586" s="428"/>
      <c r="E10586" s="433"/>
      <c r="G10586" s="439"/>
      <c r="I10586" s="577"/>
    </row>
    <row r="10587" spans="2:9" x14ac:dyDescent="0.25">
      <c r="B10587" s="2"/>
      <c r="C10587" s="428"/>
      <c r="E10587" s="433"/>
      <c r="G10587" s="439"/>
      <c r="I10587" s="577"/>
    </row>
    <row r="10588" spans="2:9" x14ac:dyDescent="0.25">
      <c r="B10588" s="2"/>
      <c r="C10588" s="428"/>
      <c r="E10588" s="433"/>
      <c r="G10588" s="439"/>
      <c r="I10588" s="577"/>
    </row>
    <row r="10589" spans="2:9" x14ac:dyDescent="0.25">
      <c r="B10589" s="2"/>
      <c r="C10589" s="428"/>
      <c r="E10589" s="433"/>
      <c r="G10589" s="439"/>
      <c r="I10589" s="577"/>
    </row>
    <row r="10590" spans="2:9" x14ac:dyDescent="0.25">
      <c r="B10590" s="2"/>
      <c r="C10590" s="428"/>
      <c r="E10590" s="433"/>
      <c r="G10590" s="439"/>
      <c r="I10590" s="577"/>
    </row>
    <row r="10591" spans="2:9" x14ac:dyDescent="0.25">
      <c r="B10591" s="2"/>
      <c r="C10591" s="428"/>
      <c r="E10591" s="433"/>
      <c r="G10591" s="439"/>
      <c r="I10591" s="577"/>
    </row>
    <row r="10592" spans="2:9" x14ac:dyDescent="0.25">
      <c r="B10592" s="2"/>
      <c r="C10592" s="428"/>
      <c r="E10592" s="433"/>
      <c r="G10592" s="439"/>
      <c r="I10592" s="577"/>
    </row>
    <row r="10593" spans="2:9" x14ac:dyDescent="0.25">
      <c r="B10593" s="2"/>
      <c r="C10593" s="428"/>
      <c r="E10593" s="433"/>
      <c r="G10593" s="439"/>
      <c r="I10593" s="577"/>
    </row>
    <row r="10594" spans="2:9" x14ac:dyDescent="0.25">
      <c r="B10594" s="2"/>
      <c r="C10594" s="428"/>
      <c r="E10594" s="433"/>
      <c r="G10594" s="439"/>
      <c r="I10594" s="577"/>
    </row>
    <row r="10595" spans="2:9" x14ac:dyDescent="0.25">
      <c r="B10595" s="2"/>
      <c r="C10595" s="428"/>
      <c r="E10595" s="433"/>
      <c r="G10595" s="439"/>
      <c r="I10595" s="577"/>
    </row>
    <row r="10596" spans="2:9" x14ac:dyDescent="0.25">
      <c r="B10596" s="2"/>
      <c r="C10596" s="428"/>
      <c r="E10596" s="433"/>
      <c r="G10596" s="439"/>
      <c r="I10596" s="577"/>
    </row>
    <row r="10597" spans="2:9" x14ac:dyDescent="0.25">
      <c r="B10597" s="2"/>
      <c r="C10597" s="428"/>
      <c r="E10597" s="433"/>
      <c r="G10597" s="439"/>
      <c r="I10597" s="577"/>
    </row>
    <row r="10598" spans="2:9" x14ac:dyDescent="0.25">
      <c r="B10598" s="2"/>
      <c r="C10598" s="428"/>
      <c r="E10598" s="433"/>
      <c r="G10598" s="439"/>
      <c r="I10598" s="577"/>
    </row>
    <row r="10599" spans="2:9" x14ac:dyDescent="0.25">
      <c r="B10599" s="2"/>
      <c r="C10599" s="428"/>
      <c r="E10599" s="433"/>
      <c r="G10599" s="439"/>
      <c r="I10599" s="577"/>
    </row>
    <row r="10600" spans="2:9" x14ac:dyDescent="0.25">
      <c r="B10600" s="2"/>
      <c r="C10600" s="428"/>
      <c r="E10600" s="433"/>
      <c r="G10600" s="439"/>
      <c r="I10600" s="577"/>
    </row>
    <row r="10601" spans="2:9" x14ac:dyDescent="0.25">
      <c r="B10601" s="2"/>
      <c r="C10601" s="428"/>
      <c r="E10601" s="433"/>
      <c r="G10601" s="439"/>
      <c r="I10601" s="577"/>
    </row>
    <row r="10602" spans="2:9" x14ac:dyDescent="0.25">
      <c r="B10602" s="2"/>
      <c r="C10602" s="428"/>
      <c r="E10602" s="433"/>
      <c r="G10602" s="439"/>
      <c r="I10602" s="577"/>
    </row>
    <row r="10603" spans="2:9" x14ac:dyDescent="0.25">
      <c r="B10603" s="2"/>
      <c r="C10603" s="428"/>
      <c r="E10603" s="433"/>
      <c r="G10603" s="439"/>
      <c r="I10603" s="577"/>
    </row>
    <row r="10604" spans="2:9" x14ac:dyDescent="0.25">
      <c r="B10604" s="2"/>
      <c r="C10604" s="428"/>
      <c r="E10604" s="433"/>
      <c r="G10604" s="439"/>
      <c r="I10604" s="577"/>
    </row>
    <row r="10605" spans="2:9" x14ac:dyDescent="0.25">
      <c r="B10605" s="2"/>
      <c r="C10605" s="428"/>
      <c r="E10605" s="433"/>
      <c r="G10605" s="439"/>
      <c r="I10605" s="577"/>
    </row>
    <row r="10606" spans="2:9" x14ac:dyDescent="0.25">
      <c r="B10606" s="2"/>
      <c r="C10606" s="428"/>
      <c r="E10606" s="433"/>
      <c r="G10606" s="439"/>
      <c r="I10606" s="577"/>
    </row>
    <row r="10607" spans="2:9" x14ac:dyDescent="0.25">
      <c r="B10607" s="2"/>
      <c r="C10607" s="428"/>
      <c r="E10607" s="433"/>
      <c r="G10607" s="439"/>
      <c r="I10607" s="577"/>
    </row>
    <row r="10608" spans="2:9" x14ac:dyDescent="0.25">
      <c r="B10608" s="2"/>
      <c r="C10608" s="428"/>
      <c r="E10608" s="433"/>
      <c r="G10608" s="439"/>
      <c r="I10608" s="577"/>
    </row>
    <row r="10609" spans="2:9" x14ac:dyDescent="0.25">
      <c r="B10609" s="2"/>
      <c r="C10609" s="428"/>
      <c r="E10609" s="433"/>
      <c r="G10609" s="439"/>
      <c r="I10609" s="577"/>
    </row>
    <row r="10610" spans="2:9" x14ac:dyDescent="0.25">
      <c r="B10610" s="2"/>
      <c r="C10610" s="428"/>
      <c r="E10610" s="433"/>
      <c r="G10610" s="439"/>
      <c r="I10610" s="577"/>
    </row>
    <row r="10611" spans="2:9" x14ac:dyDescent="0.25">
      <c r="B10611" s="2"/>
      <c r="C10611" s="428"/>
      <c r="E10611" s="433"/>
      <c r="G10611" s="439"/>
      <c r="I10611" s="577"/>
    </row>
    <row r="10612" spans="2:9" x14ac:dyDescent="0.25">
      <c r="B10612" s="2"/>
      <c r="C10612" s="428"/>
      <c r="E10612" s="433"/>
      <c r="G10612" s="439"/>
      <c r="I10612" s="577"/>
    </row>
    <row r="10613" spans="2:9" x14ac:dyDescent="0.25">
      <c r="B10613" s="2"/>
      <c r="C10613" s="428"/>
      <c r="E10613" s="433"/>
      <c r="G10613" s="439"/>
      <c r="I10613" s="577"/>
    </row>
    <row r="10614" spans="2:9" x14ac:dyDescent="0.25">
      <c r="B10614" s="2"/>
      <c r="C10614" s="428"/>
      <c r="E10614" s="433"/>
      <c r="G10614" s="439"/>
      <c r="I10614" s="577"/>
    </row>
    <row r="10615" spans="2:9" x14ac:dyDescent="0.25">
      <c r="B10615" s="2"/>
      <c r="C10615" s="428"/>
      <c r="E10615" s="433"/>
      <c r="G10615" s="439"/>
      <c r="I10615" s="577"/>
    </row>
    <row r="10616" spans="2:9" x14ac:dyDescent="0.25">
      <c r="B10616" s="2"/>
      <c r="C10616" s="428"/>
      <c r="E10616" s="433"/>
      <c r="G10616" s="439"/>
      <c r="I10616" s="577"/>
    </row>
    <row r="10617" spans="2:9" x14ac:dyDescent="0.25">
      <c r="B10617" s="2"/>
      <c r="C10617" s="428"/>
      <c r="E10617" s="433"/>
      <c r="G10617" s="439"/>
      <c r="I10617" s="577"/>
    </row>
    <row r="10618" spans="2:9" x14ac:dyDescent="0.25">
      <c r="B10618" s="2"/>
      <c r="C10618" s="428"/>
      <c r="E10618" s="433"/>
      <c r="G10618" s="439"/>
      <c r="I10618" s="577"/>
    </row>
    <row r="10619" spans="2:9" x14ac:dyDescent="0.25">
      <c r="B10619" s="2"/>
      <c r="C10619" s="428"/>
      <c r="E10619" s="433"/>
      <c r="G10619" s="439"/>
      <c r="I10619" s="577"/>
    </row>
    <row r="10620" spans="2:9" x14ac:dyDescent="0.25">
      <c r="B10620" s="2"/>
      <c r="C10620" s="428"/>
      <c r="E10620" s="433"/>
      <c r="G10620" s="439"/>
      <c r="I10620" s="577"/>
    </row>
    <row r="10621" spans="2:9" x14ac:dyDescent="0.25">
      <c r="B10621" s="2"/>
      <c r="C10621" s="428"/>
      <c r="E10621" s="433"/>
      <c r="G10621" s="439"/>
      <c r="I10621" s="577"/>
    </row>
    <row r="10622" spans="2:9" x14ac:dyDescent="0.25">
      <c r="B10622" s="2"/>
      <c r="C10622" s="428"/>
      <c r="E10622" s="433"/>
      <c r="G10622" s="439"/>
      <c r="I10622" s="577"/>
    </row>
    <row r="10623" spans="2:9" x14ac:dyDescent="0.25">
      <c r="B10623" s="2"/>
      <c r="C10623" s="428"/>
      <c r="E10623" s="433"/>
      <c r="G10623" s="439"/>
      <c r="I10623" s="577"/>
    </row>
    <row r="10624" spans="2:9" x14ac:dyDescent="0.25">
      <c r="B10624" s="2"/>
      <c r="C10624" s="428"/>
      <c r="E10624" s="433"/>
      <c r="G10624" s="439"/>
      <c r="I10624" s="577"/>
    </row>
    <row r="10625" spans="2:9" x14ac:dyDescent="0.25">
      <c r="B10625" s="2"/>
      <c r="C10625" s="428"/>
      <c r="E10625" s="433"/>
      <c r="G10625" s="439"/>
      <c r="I10625" s="577"/>
    </row>
    <row r="10626" spans="2:9" x14ac:dyDescent="0.25">
      <c r="B10626" s="2"/>
      <c r="C10626" s="428"/>
      <c r="E10626" s="433"/>
      <c r="G10626" s="439"/>
      <c r="I10626" s="577"/>
    </row>
    <row r="10627" spans="2:9" x14ac:dyDescent="0.25">
      <c r="B10627" s="2"/>
      <c r="C10627" s="428"/>
      <c r="E10627" s="433"/>
      <c r="G10627" s="439"/>
      <c r="I10627" s="577"/>
    </row>
    <row r="10628" spans="2:9" x14ac:dyDescent="0.25">
      <c r="B10628" s="2"/>
      <c r="C10628" s="428"/>
      <c r="E10628" s="433"/>
      <c r="G10628" s="439"/>
      <c r="I10628" s="577"/>
    </row>
    <row r="10629" spans="2:9" x14ac:dyDescent="0.25">
      <c r="B10629" s="2"/>
      <c r="C10629" s="428"/>
      <c r="E10629" s="433"/>
      <c r="G10629" s="439"/>
      <c r="I10629" s="577"/>
    </row>
    <row r="10630" spans="2:9" x14ac:dyDescent="0.25">
      <c r="B10630" s="2"/>
      <c r="C10630" s="428"/>
      <c r="E10630" s="433"/>
      <c r="G10630" s="439"/>
      <c r="I10630" s="577"/>
    </row>
    <row r="10631" spans="2:9" x14ac:dyDescent="0.25">
      <c r="B10631" s="2"/>
      <c r="C10631" s="428"/>
      <c r="E10631" s="433"/>
      <c r="G10631" s="439"/>
      <c r="I10631" s="577"/>
    </row>
    <row r="10632" spans="2:9" x14ac:dyDescent="0.25">
      <c r="B10632" s="2"/>
      <c r="C10632" s="428"/>
      <c r="E10632" s="433"/>
      <c r="G10632" s="439"/>
      <c r="I10632" s="577"/>
    </row>
    <row r="10633" spans="2:9" x14ac:dyDescent="0.25">
      <c r="B10633" s="2"/>
      <c r="C10633" s="428"/>
      <c r="E10633" s="433"/>
      <c r="G10633" s="439"/>
      <c r="I10633" s="577"/>
    </row>
    <row r="10634" spans="2:9" x14ac:dyDescent="0.25">
      <c r="B10634" s="2"/>
      <c r="C10634" s="428"/>
      <c r="E10634" s="433"/>
      <c r="G10634" s="439"/>
      <c r="I10634" s="577"/>
    </row>
    <row r="10635" spans="2:9" x14ac:dyDescent="0.25">
      <c r="B10635" s="2"/>
      <c r="C10635" s="428"/>
      <c r="E10635" s="433"/>
      <c r="G10635" s="439"/>
      <c r="I10635" s="577"/>
    </row>
    <row r="10636" spans="2:9" x14ac:dyDescent="0.25">
      <c r="B10636" s="2"/>
      <c r="C10636" s="428"/>
      <c r="E10636" s="433"/>
      <c r="G10636" s="439"/>
      <c r="I10636" s="577"/>
    </row>
    <row r="10637" spans="2:9" x14ac:dyDescent="0.25">
      <c r="B10637" s="2"/>
      <c r="C10637" s="428"/>
      <c r="E10637" s="433"/>
      <c r="G10637" s="439"/>
      <c r="I10637" s="577"/>
    </row>
    <row r="10638" spans="2:9" x14ac:dyDescent="0.25">
      <c r="B10638" s="2"/>
      <c r="C10638" s="428"/>
      <c r="E10638" s="433"/>
      <c r="G10638" s="439"/>
      <c r="I10638" s="577"/>
    </row>
    <row r="10639" spans="2:9" x14ac:dyDescent="0.25">
      <c r="B10639" s="2"/>
      <c r="C10639" s="428"/>
      <c r="E10639" s="433"/>
      <c r="G10639" s="439"/>
      <c r="I10639" s="577"/>
    </row>
    <row r="10640" spans="2:9" x14ac:dyDescent="0.25">
      <c r="B10640" s="2"/>
      <c r="C10640" s="428"/>
      <c r="E10640" s="433"/>
      <c r="G10640" s="439"/>
      <c r="I10640" s="577"/>
    </row>
    <row r="10641" spans="2:9" x14ac:dyDescent="0.25">
      <c r="B10641" s="2"/>
      <c r="C10641" s="428"/>
      <c r="E10641" s="433"/>
      <c r="G10641" s="439"/>
      <c r="I10641" s="577"/>
    </row>
    <row r="10642" spans="2:9" x14ac:dyDescent="0.25">
      <c r="B10642" s="2"/>
      <c r="C10642" s="428"/>
      <c r="E10642" s="433"/>
      <c r="G10642" s="439"/>
      <c r="I10642" s="577"/>
    </row>
    <row r="10643" spans="2:9" x14ac:dyDescent="0.25">
      <c r="B10643" s="2"/>
      <c r="C10643" s="428"/>
      <c r="E10643" s="433"/>
      <c r="G10643" s="439"/>
      <c r="I10643" s="577"/>
    </row>
    <row r="10644" spans="2:9" x14ac:dyDescent="0.25">
      <c r="B10644" s="2"/>
      <c r="C10644" s="428"/>
      <c r="E10644" s="433"/>
      <c r="G10644" s="439"/>
      <c r="I10644" s="577"/>
    </row>
    <row r="10645" spans="2:9" x14ac:dyDescent="0.25">
      <c r="B10645" s="2"/>
      <c r="C10645" s="428"/>
      <c r="E10645" s="433"/>
      <c r="G10645" s="439"/>
      <c r="I10645" s="577"/>
    </row>
    <row r="10646" spans="2:9" x14ac:dyDescent="0.25">
      <c r="B10646" s="2"/>
      <c r="C10646" s="428"/>
      <c r="E10646" s="433"/>
      <c r="G10646" s="439"/>
      <c r="I10646" s="577"/>
    </row>
    <row r="10647" spans="2:9" x14ac:dyDescent="0.25">
      <c r="B10647" s="2"/>
      <c r="C10647" s="428"/>
      <c r="E10647" s="433"/>
      <c r="G10647" s="439"/>
      <c r="I10647" s="577"/>
    </row>
    <row r="10648" spans="2:9" x14ac:dyDescent="0.25">
      <c r="B10648" s="2"/>
      <c r="C10648" s="428"/>
      <c r="E10648" s="433"/>
      <c r="G10648" s="439"/>
      <c r="I10648" s="577"/>
    </row>
    <row r="10649" spans="2:9" x14ac:dyDescent="0.25">
      <c r="B10649" s="2"/>
      <c r="C10649" s="428"/>
      <c r="E10649" s="433"/>
      <c r="G10649" s="439"/>
      <c r="I10649" s="577"/>
    </row>
    <row r="10650" spans="2:9" x14ac:dyDescent="0.25">
      <c r="B10650" s="2"/>
      <c r="C10650" s="428"/>
      <c r="E10650" s="433"/>
      <c r="G10650" s="439"/>
      <c r="I10650" s="577"/>
    </row>
    <row r="10651" spans="2:9" x14ac:dyDescent="0.25">
      <c r="B10651" s="2"/>
      <c r="C10651" s="428"/>
      <c r="E10651" s="433"/>
      <c r="G10651" s="439"/>
      <c r="I10651" s="577"/>
    </row>
    <row r="10652" spans="2:9" x14ac:dyDescent="0.25">
      <c r="B10652" s="2"/>
      <c r="C10652" s="428"/>
      <c r="E10652" s="433"/>
      <c r="G10652" s="439"/>
      <c r="I10652" s="577"/>
    </row>
    <row r="10653" spans="2:9" x14ac:dyDescent="0.25">
      <c r="B10653" s="2"/>
      <c r="C10653" s="428"/>
      <c r="E10653" s="433"/>
      <c r="G10653" s="439"/>
      <c r="I10653" s="577"/>
    </row>
    <row r="10654" spans="2:9" x14ac:dyDescent="0.25">
      <c r="B10654" s="2"/>
      <c r="C10654" s="428"/>
      <c r="E10654" s="433"/>
      <c r="G10654" s="439"/>
      <c r="I10654" s="577"/>
    </row>
    <row r="10655" spans="2:9" x14ac:dyDescent="0.25">
      <c r="B10655" s="2"/>
      <c r="C10655" s="428"/>
      <c r="E10655" s="433"/>
      <c r="G10655" s="439"/>
      <c r="I10655" s="577"/>
    </row>
    <row r="10656" spans="2:9" x14ac:dyDescent="0.25">
      <c r="B10656" s="2"/>
      <c r="C10656" s="428"/>
      <c r="E10656" s="433"/>
      <c r="G10656" s="439"/>
      <c r="I10656" s="577"/>
    </row>
    <row r="10657" spans="2:9" x14ac:dyDescent="0.25">
      <c r="B10657" s="2"/>
      <c r="C10657" s="428"/>
      <c r="E10657" s="433"/>
      <c r="G10657" s="439"/>
      <c r="I10657" s="577"/>
    </row>
    <row r="10658" spans="2:9" x14ac:dyDescent="0.25">
      <c r="B10658" s="2"/>
      <c r="C10658" s="428"/>
      <c r="E10658" s="433"/>
      <c r="G10658" s="439"/>
      <c r="I10658" s="577"/>
    </row>
    <row r="10659" spans="2:9" x14ac:dyDescent="0.25">
      <c r="B10659" s="2"/>
      <c r="C10659" s="428"/>
      <c r="E10659" s="433"/>
      <c r="G10659" s="439"/>
      <c r="I10659" s="577"/>
    </row>
    <row r="10660" spans="2:9" x14ac:dyDescent="0.25">
      <c r="B10660" s="2"/>
      <c r="C10660" s="428"/>
      <c r="E10660" s="433"/>
      <c r="G10660" s="439"/>
      <c r="I10660" s="577"/>
    </row>
    <row r="10661" spans="2:9" x14ac:dyDescent="0.25">
      <c r="B10661" s="2"/>
      <c r="C10661" s="428"/>
      <c r="E10661" s="433"/>
      <c r="G10661" s="439"/>
      <c r="I10661" s="577"/>
    </row>
    <row r="10662" spans="2:9" x14ac:dyDescent="0.25">
      <c r="B10662" s="2"/>
      <c r="C10662" s="428"/>
      <c r="E10662" s="433"/>
      <c r="G10662" s="439"/>
      <c r="I10662" s="577"/>
    </row>
    <row r="10663" spans="2:9" x14ac:dyDescent="0.25">
      <c r="B10663" s="2"/>
      <c r="C10663" s="428"/>
      <c r="E10663" s="433"/>
      <c r="G10663" s="439"/>
      <c r="I10663" s="577"/>
    </row>
    <row r="10664" spans="2:9" x14ac:dyDescent="0.25">
      <c r="B10664" s="2"/>
      <c r="C10664" s="428"/>
      <c r="E10664" s="433"/>
      <c r="G10664" s="439"/>
      <c r="I10664" s="577"/>
    </row>
    <row r="10665" spans="2:9" x14ac:dyDescent="0.25">
      <c r="B10665" s="2"/>
      <c r="C10665" s="428"/>
      <c r="E10665" s="433"/>
      <c r="G10665" s="439"/>
      <c r="I10665" s="577"/>
    </row>
    <row r="10666" spans="2:9" x14ac:dyDescent="0.25">
      <c r="B10666" s="2"/>
      <c r="C10666" s="428"/>
      <c r="E10666" s="433"/>
      <c r="G10666" s="439"/>
      <c r="I10666" s="577"/>
    </row>
    <row r="10667" spans="2:9" x14ac:dyDescent="0.25">
      <c r="B10667" s="2"/>
      <c r="C10667" s="428"/>
      <c r="E10667" s="433"/>
      <c r="G10667" s="439"/>
      <c r="I10667" s="577"/>
    </row>
    <row r="10668" spans="2:9" x14ac:dyDescent="0.25">
      <c r="B10668" s="2"/>
      <c r="C10668" s="428"/>
      <c r="E10668" s="433"/>
      <c r="G10668" s="439"/>
      <c r="I10668" s="577"/>
    </row>
    <row r="10669" spans="2:9" x14ac:dyDescent="0.25">
      <c r="B10669" s="2"/>
      <c r="C10669" s="428"/>
      <c r="E10669" s="433"/>
      <c r="G10669" s="439"/>
      <c r="I10669" s="577"/>
    </row>
    <row r="10670" spans="2:9" x14ac:dyDescent="0.25">
      <c r="B10670" s="2"/>
      <c r="C10670" s="428"/>
      <c r="E10670" s="433"/>
      <c r="G10670" s="439"/>
      <c r="I10670" s="577"/>
    </row>
    <row r="10671" spans="2:9" x14ac:dyDescent="0.25">
      <c r="B10671" s="2"/>
      <c r="C10671" s="428"/>
      <c r="E10671" s="433"/>
      <c r="G10671" s="439"/>
      <c r="I10671" s="577"/>
    </row>
    <row r="10672" spans="2:9" x14ac:dyDescent="0.25">
      <c r="B10672" s="2"/>
      <c r="C10672" s="428"/>
      <c r="E10672" s="433"/>
      <c r="G10672" s="439"/>
      <c r="I10672" s="577"/>
    </row>
    <row r="10673" spans="2:9" x14ac:dyDescent="0.25">
      <c r="B10673" s="2"/>
      <c r="C10673" s="428"/>
      <c r="E10673" s="433"/>
      <c r="G10673" s="439"/>
      <c r="I10673" s="577"/>
    </row>
    <row r="10674" spans="2:9" x14ac:dyDescent="0.25">
      <c r="B10674" s="2"/>
      <c r="C10674" s="428"/>
      <c r="E10674" s="433"/>
      <c r="G10674" s="439"/>
      <c r="I10674" s="577"/>
    </row>
    <row r="10675" spans="2:9" x14ac:dyDescent="0.25">
      <c r="B10675" s="2"/>
      <c r="C10675" s="428"/>
      <c r="E10675" s="433"/>
      <c r="G10675" s="439"/>
      <c r="I10675" s="577"/>
    </row>
    <row r="10676" spans="2:9" x14ac:dyDescent="0.25">
      <c r="B10676" s="2"/>
      <c r="C10676" s="428"/>
      <c r="E10676" s="433"/>
      <c r="G10676" s="439"/>
      <c r="I10676" s="577"/>
    </row>
    <row r="10677" spans="2:9" x14ac:dyDescent="0.25">
      <c r="B10677" s="2"/>
      <c r="C10677" s="428"/>
      <c r="E10677" s="433"/>
      <c r="G10677" s="439"/>
      <c r="I10677" s="577"/>
    </row>
    <row r="10678" spans="2:9" x14ac:dyDescent="0.25">
      <c r="B10678" s="2"/>
      <c r="C10678" s="428"/>
      <c r="E10678" s="433"/>
      <c r="G10678" s="439"/>
      <c r="I10678" s="577"/>
    </row>
    <row r="10679" spans="2:9" x14ac:dyDescent="0.25">
      <c r="B10679" s="2"/>
      <c r="C10679" s="428"/>
      <c r="E10679" s="433"/>
      <c r="G10679" s="439"/>
      <c r="I10679" s="577"/>
    </row>
    <row r="10680" spans="2:9" x14ac:dyDescent="0.25">
      <c r="B10680" s="2"/>
      <c r="C10680" s="428"/>
      <c r="E10680" s="433"/>
      <c r="G10680" s="439"/>
      <c r="I10680" s="577"/>
    </row>
    <row r="10681" spans="2:9" x14ac:dyDescent="0.25">
      <c r="B10681" s="2"/>
      <c r="C10681" s="428"/>
      <c r="E10681" s="433"/>
      <c r="G10681" s="439"/>
      <c r="I10681" s="577"/>
    </row>
    <row r="10682" spans="2:9" x14ac:dyDescent="0.25">
      <c r="B10682" s="2"/>
      <c r="C10682" s="428"/>
      <c r="E10682" s="433"/>
      <c r="G10682" s="439"/>
      <c r="I10682" s="577"/>
    </row>
    <row r="10683" spans="2:9" x14ac:dyDescent="0.25">
      <c r="B10683" s="2"/>
      <c r="C10683" s="428"/>
      <c r="E10683" s="433"/>
      <c r="G10683" s="439"/>
      <c r="I10683" s="577"/>
    </row>
    <row r="10684" spans="2:9" x14ac:dyDescent="0.25">
      <c r="B10684" s="2"/>
      <c r="C10684" s="428"/>
      <c r="E10684" s="433"/>
      <c r="G10684" s="439"/>
      <c r="I10684" s="577"/>
    </row>
    <row r="10685" spans="2:9" x14ac:dyDescent="0.25">
      <c r="B10685" s="2"/>
      <c r="C10685" s="428"/>
      <c r="E10685" s="433"/>
      <c r="G10685" s="439"/>
      <c r="I10685" s="577"/>
    </row>
    <row r="10686" spans="2:9" x14ac:dyDescent="0.25">
      <c r="B10686" s="2"/>
      <c r="C10686" s="428"/>
      <c r="E10686" s="433"/>
      <c r="G10686" s="439"/>
      <c r="I10686" s="577"/>
    </row>
    <row r="10687" spans="2:9" x14ac:dyDescent="0.25">
      <c r="B10687" s="2"/>
      <c r="C10687" s="428"/>
      <c r="E10687" s="433"/>
      <c r="G10687" s="439"/>
      <c r="I10687" s="577"/>
    </row>
    <row r="10688" spans="2:9" x14ac:dyDescent="0.25">
      <c r="B10688" s="2"/>
      <c r="C10688" s="428"/>
      <c r="E10688" s="433"/>
      <c r="G10688" s="439"/>
      <c r="I10688" s="577"/>
    </row>
    <row r="10689" spans="2:9" x14ac:dyDescent="0.25">
      <c r="B10689" s="2"/>
      <c r="C10689" s="428"/>
      <c r="E10689" s="433"/>
      <c r="G10689" s="439"/>
      <c r="I10689" s="577"/>
    </row>
    <row r="10690" spans="2:9" x14ac:dyDescent="0.25">
      <c r="B10690" s="2"/>
      <c r="C10690" s="428"/>
      <c r="E10690" s="433"/>
      <c r="G10690" s="439"/>
      <c r="I10690" s="577"/>
    </row>
    <row r="10691" spans="2:9" x14ac:dyDescent="0.25">
      <c r="B10691" s="2"/>
      <c r="C10691" s="428"/>
      <c r="E10691" s="433"/>
      <c r="G10691" s="439"/>
      <c r="I10691" s="577"/>
    </row>
    <row r="10692" spans="2:9" x14ac:dyDescent="0.25">
      <c r="B10692" s="2"/>
      <c r="C10692" s="428"/>
      <c r="E10692" s="433"/>
      <c r="G10692" s="439"/>
      <c r="I10692" s="577"/>
    </row>
    <row r="10693" spans="2:9" x14ac:dyDescent="0.25">
      <c r="B10693" s="2"/>
      <c r="C10693" s="428"/>
      <c r="E10693" s="433"/>
      <c r="G10693" s="439"/>
      <c r="I10693" s="577"/>
    </row>
    <row r="10694" spans="2:9" x14ac:dyDescent="0.25">
      <c r="B10694" s="2"/>
      <c r="C10694" s="428"/>
      <c r="E10694" s="433"/>
      <c r="G10694" s="439"/>
      <c r="I10694" s="577"/>
    </row>
    <row r="10695" spans="2:9" x14ac:dyDescent="0.25">
      <c r="B10695" s="2"/>
      <c r="C10695" s="428"/>
      <c r="E10695" s="433"/>
      <c r="G10695" s="439"/>
      <c r="I10695" s="577"/>
    </row>
    <row r="10696" spans="2:9" x14ac:dyDescent="0.25">
      <c r="B10696" s="2"/>
      <c r="C10696" s="428"/>
      <c r="E10696" s="433"/>
      <c r="G10696" s="439"/>
      <c r="I10696" s="577"/>
    </row>
    <row r="10697" spans="2:9" x14ac:dyDescent="0.25">
      <c r="B10697" s="2"/>
      <c r="C10697" s="428"/>
      <c r="E10697" s="433"/>
      <c r="G10697" s="439"/>
      <c r="I10697" s="577"/>
    </row>
    <row r="10698" spans="2:9" x14ac:dyDescent="0.25">
      <c r="B10698" s="2"/>
      <c r="C10698" s="428"/>
      <c r="E10698" s="433"/>
      <c r="G10698" s="439"/>
      <c r="I10698" s="577"/>
    </row>
    <row r="10699" spans="2:9" x14ac:dyDescent="0.25">
      <c r="B10699" s="2"/>
      <c r="C10699" s="428"/>
      <c r="E10699" s="433"/>
      <c r="G10699" s="439"/>
      <c r="I10699" s="577"/>
    </row>
    <row r="10700" spans="2:9" x14ac:dyDescent="0.25">
      <c r="B10700" s="2"/>
      <c r="C10700" s="428"/>
      <c r="E10700" s="433"/>
      <c r="G10700" s="439"/>
      <c r="I10700" s="577"/>
    </row>
    <row r="10701" spans="2:9" x14ac:dyDescent="0.25">
      <c r="B10701" s="2"/>
      <c r="C10701" s="428"/>
      <c r="E10701" s="433"/>
      <c r="G10701" s="439"/>
      <c r="I10701" s="577"/>
    </row>
    <row r="10702" spans="2:9" x14ac:dyDescent="0.25">
      <c r="B10702" s="2"/>
      <c r="C10702" s="428"/>
      <c r="E10702" s="433"/>
      <c r="G10702" s="439"/>
      <c r="I10702" s="577"/>
    </row>
    <row r="10703" spans="2:9" x14ac:dyDescent="0.25">
      <c r="B10703" s="2"/>
      <c r="C10703" s="428"/>
      <c r="E10703" s="433"/>
      <c r="G10703" s="439"/>
      <c r="I10703" s="577"/>
    </row>
    <row r="10704" spans="2:9" x14ac:dyDescent="0.25">
      <c r="B10704" s="2"/>
      <c r="C10704" s="428"/>
      <c r="E10704" s="433"/>
      <c r="G10704" s="439"/>
      <c r="I10704" s="577"/>
    </row>
    <row r="10705" spans="2:9" x14ac:dyDescent="0.25">
      <c r="B10705" s="2"/>
      <c r="C10705" s="428"/>
      <c r="E10705" s="433"/>
      <c r="G10705" s="439"/>
      <c r="I10705" s="577"/>
    </row>
    <row r="10706" spans="2:9" x14ac:dyDescent="0.25">
      <c r="B10706" s="2"/>
      <c r="C10706" s="428"/>
      <c r="E10706" s="433"/>
      <c r="G10706" s="439"/>
      <c r="I10706" s="577"/>
    </row>
    <row r="10707" spans="2:9" x14ac:dyDescent="0.25">
      <c r="B10707" s="2"/>
      <c r="C10707" s="428"/>
      <c r="E10707" s="433"/>
      <c r="G10707" s="439"/>
      <c r="I10707" s="577"/>
    </row>
    <row r="10708" spans="2:9" x14ac:dyDescent="0.25">
      <c r="B10708" s="2"/>
      <c r="C10708" s="428"/>
      <c r="E10708" s="433"/>
      <c r="G10708" s="439"/>
      <c r="I10708" s="577"/>
    </row>
    <row r="10709" spans="2:9" x14ac:dyDescent="0.25">
      <c r="B10709" s="2"/>
      <c r="C10709" s="428"/>
      <c r="E10709" s="433"/>
      <c r="G10709" s="439"/>
      <c r="I10709" s="577"/>
    </row>
    <row r="10710" spans="2:9" x14ac:dyDescent="0.25">
      <c r="B10710" s="2"/>
      <c r="C10710" s="428"/>
      <c r="E10710" s="433"/>
      <c r="G10710" s="439"/>
      <c r="I10710" s="577"/>
    </row>
    <row r="10711" spans="2:9" x14ac:dyDescent="0.25">
      <c r="B10711" s="2"/>
      <c r="C10711" s="428"/>
      <c r="E10711" s="433"/>
      <c r="G10711" s="439"/>
      <c r="I10711" s="577"/>
    </row>
    <row r="10712" spans="2:9" x14ac:dyDescent="0.25">
      <c r="B10712" s="2"/>
      <c r="C10712" s="428"/>
      <c r="E10712" s="433"/>
      <c r="G10712" s="439"/>
      <c r="I10712" s="577"/>
    </row>
    <row r="10713" spans="2:9" x14ac:dyDescent="0.25">
      <c r="B10713" s="2"/>
      <c r="C10713" s="428"/>
      <c r="E10713" s="433"/>
      <c r="G10713" s="439"/>
      <c r="I10713" s="577"/>
    </row>
    <row r="10714" spans="2:9" x14ac:dyDescent="0.25">
      <c r="B10714" s="2"/>
      <c r="C10714" s="428"/>
      <c r="E10714" s="433"/>
      <c r="G10714" s="439"/>
      <c r="I10714" s="577"/>
    </row>
    <row r="10715" spans="2:9" x14ac:dyDescent="0.25">
      <c r="B10715" s="2"/>
      <c r="C10715" s="428"/>
      <c r="E10715" s="433"/>
      <c r="G10715" s="439"/>
      <c r="I10715" s="577"/>
    </row>
    <row r="10716" spans="2:9" x14ac:dyDescent="0.25">
      <c r="B10716" s="2"/>
      <c r="C10716" s="428"/>
      <c r="E10716" s="433"/>
      <c r="G10716" s="439"/>
      <c r="I10716" s="577"/>
    </row>
    <row r="10717" spans="2:9" x14ac:dyDescent="0.25">
      <c r="B10717" s="2"/>
      <c r="C10717" s="428"/>
      <c r="E10717" s="433"/>
      <c r="G10717" s="439"/>
      <c r="I10717" s="577"/>
    </row>
    <row r="10718" spans="2:9" x14ac:dyDescent="0.25">
      <c r="B10718" s="2"/>
      <c r="C10718" s="428"/>
      <c r="E10718" s="433"/>
      <c r="G10718" s="439"/>
      <c r="I10718" s="577"/>
    </row>
    <row r="10719" spans="2:9" x14ac:dyDescent="0.25">
      <c r="B10719" s="2"/>
      <c r="C10719" s="428"/>
      <c r="E10719" s="433"/>
      <c r="G10719" s="439"/>
      <c r="I10719" s="577"/>
    </row>
    <row r="10720" spans="2:9" x14ac:dyDescent="0.25">
      <c r="B10720" s="2"/>
      <c r="C10720" s="428"/>
      <c r="E10720" s="433"/>
      <c r="G10720" s="439"/>
      <c r="I10720" s="577"/>
    </row>
    <row r="10721" spans="2:9" x14ac:dyDescent="0.25">
      <c r="B10721" s="2"/>
      <c r="C10721" s="428"/>
      <c r="E10721" s="433"/>
      <c r="G10721" s="439"/>
      <c r="I10721" s="577"/>
    </row>
    <row r="10722" spans="2:9" x14ac:dyDescent="0.25">
      <c r="B10722" s="2"/>
      <c r="C10722" s="428"/>
      <c r="E10722" s="433"/>
      <c r="G10722" s="439"/>
      <c r="I10722" s="577"/>
    </row>
    <row r="10723" spans="2:9" x14ac:dyDescent="0.25">
      <c r="B10723" s="2"/>
      <c r="C10723" s="428"/>
      <c r="E10723" s="433"/>
      <c r="G10723" s="439"/>
      <c r="I10723" s="577"/>
    </row>
    <row r="10724" spans="2:9" x14ac:dyDescent="0.25">
      <c r="B10724" s="2"/>
      <c r="C10724" s="428"/>
      <c r="E10724" s="433"/>
      <c r="G10724" s="439"/>
      <c r="I10724" s="577"/>
    </row>
    <row r="10725" spans="2:9" x14ac:dyDescent="0.25">
      <c r="B10725" s="2"/>
      <c r="C10725" s="428"/>
      <c r="E10725" s="433"/>
      <c r="G10725" s="439"/>
      <c r="I10725" s="577"/>
    </row>
    <row r="10726" spans="2:9" x14ac:dyDescent="0.25">
      <c r="B10726" s="2"/>
      <c r="C10726" s="428"/>
      <c r="E10726" s="433"/>
      <c r="G10726" s="439"/>
      <c r="I10726" s="577"/>
    </row>
    <row r="10727" spans="2:9" x14ac:dyDescent="0.25">
      <c r="B10727" s="2"/>
      <c r="C10727" s="428"/>
      <c r="E10727" s="433"/>
      <c r="G10727" s="439"/>
      <c r="I10727" s="577"/>
    </row>
    <row r="10728" spans="2:9" x14ac:dyDescent="0.25">
      <c r="B10728" s="2"/>
      <c r="C10728" s="428"/>
      <c r="E10728" s="433"/>
      <c r="G10728" s="439"/>
      <c r="I10728" s="577"/>
    </row>
    <row r="10729" spans="2:9" x14ac:dyDescent="0.25">
      <c r="B10729" s="2"/>
      <c r="C10729" s="428"/>
      <c r="E10729" s="433"/>
      <c r="G10729" s="439"/>
      <c r="I10729" s="577"/>
    </row>
    <row r="10730" spans="2:9" x14ac:dyDescent="0.25">
      <c r="B10730" s="2"/>
      <c r="C10730" s="428"/>
      <c r="E10730" s="433"/>
      <c r="G10730" s="439"/>
      <c r="I10730" s="577"/>
    </row>
    <row r="10731" spans="2:9" x14ac:dyDescent="0.25">
      <c r="B10731" s="2"/>
      <c r="C10731" s="428"/>
      <c r="E10731" s="433"/>
      <c r="G10731" s="439"/>
      <c r="I10731" s="577"/>
    </row>
    <row r="10732" spans="2:9" x14ac:dyDescent="0.25">
      <c r="B10732" s="2"/>
      <c r="C10732" s="428"/>
      <c r="E10732" s="433"/>
      <c r="G10732" s="439"/>
      <c r="I10732" s="577"/>
    </row>
    <row r="10733" spans="2:9" x14ac:dyDescent="0.25">
      <c r="B10733" s="2"/>
      <c r="C10733" s="428"/>
      <c r="E10733" s="433"/>
      <c r="G10733" s="439"/>
      <c r="I10733" s="577"/>
    </row>
    <row r="10734" spans="2:9" x14ac:dyDescent="0.25">
      <c r="B10734" s="2"/>
      <c r="C10734" s="428"/>
      <c r="E10734" s="433"/>
      <c r="G10734" s="439"/>
      <c r="I10734" s="577"/>
    </row>
    <row r="10735" spans="2:9" x14ac:dyDescent="0.25">
      <c r="B10735" s="2"/>
      <c r="C10735" s="428"/>
      <c r="E10735" s="433"/>
      <c r="G10735" s="439"/>
      <c r="I10735" s="577"/>
    </row>
    <row r="10736" spans="2:9" x14ac:dyDescent="0.25">
      <c r="B10736" s="2"/>
      <c r="C10736" s="428"/>
      <c r="E10736" s="433"/>
      <c r="G10736" s="439"/>
      <c r="I10736" s="577"/>
    </row>
    <row r="10737" spans="2:9" x14ac:dyDescent="0.25">
      <c r="B10737" s="2"/>
      <c r="C10737" s="428"/>
      <c r="E10737" s="433"/>
      <c r="G10737" s="439"/>
      <c r="I10737" s="577"/>
    </row>
    <row r="10738" spans="2:9" x14ac:dyDescent="0.25">
      <c r="B10738" s="2"/>
      <c r="C10738" s="428"/>
      <c r="E10738" s="433"/>
      <c r="G10738" s="439"/>
      <c r="I10738" s="577"/>
    </row>
    <row r="10739" spans="2:9" x14ac:dyDescent="0.25">
      <c r="B10739" s="2"/>
      <c r="C10739" s="428"/>
      <c r="E10739" s="433"/>
      <c r="G10739" s="439"/>
      <c r="I10739" s="577"/>
    </row>
    <row r="10740" spans="2:9" x14ac:dyDescent="0.25">
      <c r="B10740" s="2"/>
      <c r="C10740" s="428"/>
      <c r="E10740" s="433"/>
      <c r="G10740" s="439"/>
      <c r="I10740" s="577"/>
    </row>
    <row r="10741" spans="2:9" x14ac:dyDescent="0.25">
      <c r="B10741" s="2"/>
      <c r="C10741" s="428"/>
      <c r="E10741" s="433"/>
      <c r="G10741" s="439"/>
      <c r="I10741" s="577"/>
    </row>
    <row r="10742" spans="2:9" x14ac:dyDescent="0.25">
      <c r="B10742" s="2"/>
      <c r="C10742" s="428"/>
      <c r="E10742" s="433"/>
      <c r="G10742" s="439"/>
      <c r="I10742" s="577"/>
    </row>
    <row r="10743" spans="2:9" x14ac:dyDescent="0.25">
      <c r="B10743" s="2"/>
      <c r="C10743" s="428"/>
      <c r="E10743" s="433"/>
      <c r="G10743" s="439"/>
      <c r="I10743" s="577"/>
    </row>
    <row r="10744" spans="2:9" x14ac:dyDescent="0.25">
      <c r="B10744" s="2"/>
      <c r="C10744" s="428"/>
      <c r="E10744" s="433"/>
      <c r="G10744" s="439"/>
      <c r="I10744" s="577"/>
    </row>
    <row r="10745" spans="2:9" x14ac:dyDescent="0.25">
      <c r="B10745" s="2"/>
      <c r="C10745" s="428"/>
      <c r="E10745" s="433"/>
      <c r="G10745" s="439"/>
      <c r="I10745" s="577"/>
    </row>
    <row r="10746" spans="2:9" x14ac:dyDescent="0.25">
      <c r="B10746" s="2"/>
      <c r="C10746" s="428"/>
      <c r="E10746" s="433"/>
      <c r="G10746" s="439"/>
      <c r="I10746" s="577"/>
    </row>
    <row r="10747" spans="2:9" x14ac:dyDescent="0.25">
      <c r="B10747" s="2"/>
      <c r="C10747" s="428"/>
      <c r="E10747" s="433"/>
      <c r="G10747" s="439"/>
      <c r="I10747" s="577"/>
    </row>
    <row r="10748" spans="2:9" x14ac:dyDescent="0.25">
      <c r="B10748" s="2"/>
      <c r="C10748" s="428"/>
      <c r="E10748" s="433"/>
      <c r="G10748" s="439"/>
      <c r="I10748" s="577"/>
    </row>
    <row r="10749" spans="2:9" x14ac:dyDescent="0.25">
      <c r="B10749" s="2"/>
      <c r="C10749" s="428"/>
      <c r="E10749" s="433"/>
      <c r="G10749" s="439"/>
      <c r="I10749" s="577"/>
    </row>
    <row r="10750" spans="2:9" x14ac:dyDescent="0.25">
      <c r="B10750" s="2"/>
      <c r="C10750" s="428"/>
      <c r="E10750" s="433"/>
      <c r="G10750" s="439"/>
      <c r="I10750" s="577"/>
    </row>
    <row r="10751" spans="2:9" x14ac:dyDescent="0.25">
      <c r="B10751" s="2"/>
      <c r="C10751" s="428"/>
      <c r="E10751" s="433"/>
      <c r="G10751" s="439"/>
      <c r="I10751" s="577"/>
    </row>
    <row r="10752" spans="2:9" x14ac:dyDescent="0.25">
      <c r="B10752" s="2"/>
      <c r="C10752" s="428"/>
      <c r="E10752" s="433"/>
      <c r="G10752" s="439"/>
      <c r="I10752" s="577"/>
    </row>
    <row r="10753" spans="2:9" x14ac:dyDescent="0.25">
      <c r="B10753" s="2"/>
      <c r="C10753" s="428"/>
      <c r="E10753" s="433"/>
      <c r="G10753" s="439"/>
      <c r="I10753" s="577"/>
    </row>
    <row r="10754" spans="2:9" x14ac:dyDescent="0.25">
      <c r="B10754" s="2"/>
      <c r="C10754" s="428"/>
      <c r="E10754" s="433"/>
      <c r="G10754" s="439"/>
      <c r="I10754" s="577"/>
    </row>
    <row r="10755" spans="2:9" x14ac:dyDescent="0.25">
      <c r="B10755" s="2"/>
      <c r="C10755" s="428"/>
      <c r="E10755" s="433"/>
      <c r="G10755" s="439"/>
      <c r="I10755" s="577"/>
    </row>
    <row r="10756" spans="2:9" x14ac:dyDescent="0.25">
      <c r="B10756" s="2"/>
      <c r="C10756" s="428"/>
      <c r="E10756" s="433"/>
      <c r="G10756" s="439"/>
      <c r="I10756" s="577"/>
    </row>
    <row r="10757" spans="2:9" x14ac:dyDescent="0.25">
      <c r="B10757" s="2"/>
      <c r="C10757" s="428"/>
      <c r="E10757" s="433"/>
      <c r="G10757" s="439"/>
      <c r="I10757" s="577"/>
    </row>
    <row r="10758" spans="2:9" x14ac:dyDescent="0.25">
      <c r="B10758" s="2"/>
      <c r="C10758" s="428"/>
      <c r="E10758" s="433"/>
      <c r="G10758" s="439"/>
      <c r="I10758" s="577"/>
    </row>
    <row r="10759" spans="2:9" x14ac:dyDescent="0.25">
      <c r="B10759" s="2"/>
      <c r="C10759" s="428"/>
      <c r="E10759" s="433"/>
      <c r="G10759" s="439"/>
      <c r="I10759" s="577"/>
    </row>
    <row r="10760" spans="2:9" x14ac:dyDescent="0.25">
      <c r="B10760" s="2"/>
      <c r="C10760" s="428"/>
      <c r="E10760" s="433"/>
      <c r="G10760" s="439"/>
      <c r="I10760" s="577"/>
    </row>
    <row r="10761" spans="2:9" x14ac:dyDescent="0.25">
      <c r="B10761" s="2"/>
      <c r="C10761" s="428"/>
      <c r="E10761" s="433"/>
      <c r="G10761" s="439"/>
      <c r="I10761" s="577"/>
    </row>
    <row r="10762" spans="2:9" x14ac:dyDescent="0.25">
      <c r="B10762" s="2"/>
      <c r="C10762" s="428"/>
      <c r="E10762" s="433"/>
      <c r="G10762" s="439"/>
      <c r="I10762" s="577"/>
    </row>
    <row r="10763" spans="2:9" x14ac:dyDescent="0.25">
      <c r="B10763" s="2"/>
      <c r="C10763" s="428"/>
      <c r="E10763" s="433"/>
      <c r="G10763" s="439"/>
      <c r="I10763" s="577"/>
    </row>
    <row r="10764" spans="2:9" x14ac:dyDescent="0.25">
      <c r="B10764" s="2"/>
      <c r="C10764" s="428"/>
      <c r="E10764" s="433"/>
      <c r="G10764" s="439"/>
      <c r="I10764" s="577"/>
    </row>
    <row r="10765" spans="2:9" x14ac:dyDescent="0.25">
      <c r="B10765" s="2"/>
      <c r="C10765" s="428"/>
      <c r="E10765" s="433"/>
      <c r="G10765" s="439"/>
      <c r="I10765" s="577"/>
    </row>
    <row r="10766" spans="2:9" x14ac:dyDescent="0.25">
      <c r="B10766" s="2"/>
      <c r="C10766" s="428"/>
      <c r="E10766" s="433"/>
      <c r="G10766" s="439"/>
      <c r="I10766" s="577"/>
    </row>
    <row r="10767" spans="2:9" x14ac:dyDescent="0.25">
      <c r="B10767" s="2"/>
      <c r="C10767" s="428"/>
      <c r="E10767" s="433"/>
      <c r="G10767" s="439"/>
      <c r="I10767" s="577"/>
    </row>
    <row r="10768" spans="2:9" x14ac:dyDescent="0.25">
      <c r="B10768" s="2"/>
      <c r="C10768" s="428"/>
      <c r="E10768" s="433"/>
      <c r="G10768" s="439"/>
      <c r="I10768" s="577"/>
    </row>
    <row r="10769" spans="2:9" x14ac:dyDescent="0.25">
      <c r="B10769" s="2"/>
      <c r="C10769" s="428"/>
      <c r="E10769" s="433"/>
      <c r="G10769" s="439"/>
      <c r="I10769" s="577"/>
    </row>
    <row r="10770" spans="2:9" x14ac:dyDescent="0.25">
      <c r="B10770" s="2"/>
      <c r="C10770" s="428"/>
      <c r="E10770" s="433"/>
      <c r="G10770" s="439"/>
      <c r="I10770" s="577"/>
    </row>
    <row r="10771" spans="2:9" x14ac:dyDescent="0.25">
      <c r="B10771" s="2"/>
      <c r="C10771" s="428"/>
      <c r="E10771" s="433"/>
      <c r="G10771" s="439"/>
      <c r="I10771" s="577"/>
    </row>
    <row r="10772" spans="2:9" x14ac:dyDescent="0.25">
      <c r="B10772" s="2"/>
      <c r="C10772" s="428"/>
      <c r="E10772" s="433"/>
      <c r="G10772" s="439"/>
      <c r="I10772" s="577"/>
    </row>
    <row r="10773" spans="2:9" x14ac:dyDescent="0.25">
      <c r="B10773" s="2"/>
      <c r="C10773" s="428"/>
      <c r="E10773" s="433"/>
      <c r="G10773" s="439"/>
      <c r="I10773" s="577"/>
    </row>
    <row r="10774" spans="2:9" x14ac:dyDescent="0.25">
      <c r="B10774" s="2"/>
      <c r="C10774" s="428"/>
      <c r="E10774" s="433"/>
      <c r="G10774" s="439"/>
      <c r="I10774" s="577"/>
    </row>
    <row r="10775" spans="2:9" x14ac:dyDescent="0.25">
      <c r="B10775" s="2"/>
      <c r="C10775" s="428"/>
      <c r="E10775" s="433"/>
      <c r="G10775" s="439"/>
      <c r="I10775" s="577"/>
    </row>
    <row r="10776" spans="2:9" x14ac:dyDescent="0.25">
      <c r="B10776" s="2"/>
      <c r="C10776" s="428"/>
      <c r="E10776" s="433"/>
      <c r="G10776" s="439"/>
      <c r="I10776" s="577"/>
    </row>
    <row r="10777" spans="2:9" x14ac:dyDescent="0.25">
      <c r="B10777" s="2"/>
      <c r="C10777" s="428"/>
      <c r="E10777" s="433"/>
      <c r="G10777" s="439"/>
      <c r="I10777" s="577"/>
    </row>
    <row r="10778" spans="2:9" x14ac:dyDescent="0.25">
      <c r="B10778" s="2"/>
      <c r="C10778" s="428"/>
      <c r="E10778" s="433"/>
      <c r="G10778" s="439"/>
      <c r="I10778" s="577"/>
    </row>
    <row r="10779" spans="2:9" x14ac:dyDescent="0.25">
      <c r="B10779" s="2"/>
      <c r="C10779" s="428"/>
      <c r="E10779" s="433"/>
      <c r="G10779" s="439"/>
      <c r="I10779" s="577"/>
    </row>
    <row r="10780" spans="2:9" x14ac:dyDescent="0.25">
      <c r="B10780" s="2"/>
      <c r="C10780" s="428"/>
      <c r="E10780" s="433"/>
      <c r="G10780" s="439"/>
      <c r="I10780" s="577"/>
    </row>
    <row r="10781" spans="2:9" x14ac:dyDescent="0.25">
      <c r="B10781" s="2"/>
      <c r="C10781" s="428"/>
      <c r="E10781" s="433"/>
      <c r="G10781" s="439"/>
      <c r="I10781" s="577"/>
    </row>
    <row r="10782" spans="2:9" x14ac:dyDescent="0.25">
      <c r="B10782" s="2"/>
      <c r="C10782" s="428"/>
      <c r="E10782" s="433"/>
      <c r="G10782" s="439"/>
      <c r="I10782" s="577"/>
    </row>
    <row r="10783" spans="2:9" x14ac:dyDescent="0.25">
      <c r="B10783" s="2"/>
      <c r="C10783" s="428"/>
      <c r="E10783" s="433"/>
      <c r="G10783" s="439"/>
      <c r="I10783" s="577"/>
    </row>
    <row r="10784" spans="2:9" x14ac:dyDescent="0.25">
      <c r="B10784" s="2"/>
      <c r="C10784" s="428"/>
      <c r="E10784" s="433"/>
      <c r="G10784" s="439"/>
      <c r="I10784" s="577"/>
    </row>
    <row r="10785" spans="2:9" x14ac:dyDescent="0.25">
      <c r="B10785" s="2"/>
      <c r="C10785" s="428"/>
      <c r="E10785" s="433"/>
      <c r="G10785" s="439"/>
      <c r="I10785" s="577"/>
    </row>
    <row r="10786" spans="2:9" x14ac:dyDescent="0.25">
      <c r="B10786" s="2"/>
      <c r="C10786" s="428"/>
      <c r="E10786" s="433"/>
      <c r="G10786" s="439"/>
      <c r="I10786" s="577"/>
    </row>
    <row r="10787" spans="2:9" x14ac:dyDescent="0.25">
      <c r="B10787" s="2"/>
      <c r="C10787" s="428"/>
      <c r="E10787" s="433"/>
      <c r="G10787" s="439"/>
      <c r="I10787" s="577"/>
    </row>
    <row r="10788" spans="2:9" x14ac:dyDescent="0.25">
      <c r="B10788" s="2"/>
      <c r="C10788" s="428"/>
      <c r="E10788" s="433"/>
      <c r="G10788" s="439"/>
      <c r="I10788" s="577"/>
    </row>
    <row r="10789" spans="2:9" x14ac:dyDescent="0.25">
      <c r="B10789" s="2"/>
      <c r="C10789" s="428"/>
      <c r="E10789" s="433"/>
      <c r="G10789" s="439"/>
      <c r="I10789" s="577"/>
    </row>
    <row r="10790" spans="2:9" x14ac:dyDescent="0.25">
      <c r="B10790" s="2"/>
      <c r="C10790" s="428"/>
      <c r="E10790" s="433"/>
      <c r="G10790" s="439"/>
      <c r="I10790" s="577"/>
    </row>
    <row r="10791" spans="2:9" x14ac:dyDescent="0.25">
      <c r="B10791" s="2"/>
      <c r="C10791" s="428"/>
      <c r="E10791" s="433"/>
      <c r="G10791" s="439"/>
      <c r="I10791" s="577"/>
    </row>
    <row r="10792" spans="2:9" x14ac:dyDescent="0.25">
      <c r="B10792" s="2"/>
      <c r="C10792" s="428"/>
      <c r="E10792" s="433"/>
      <c r="G10792" s="439"/>
      <c r="I10792" s="577"/>
    </row>
    <row r="10793" spans="2:9" x14ac:dyDescent="0.25">
      <c r="B10793" s="2"/>
      <c r="C10793" s="428"/>
      <c r="E10793" s="433"/>
      <c r="G10793" s="439"/>
      <c r="I10793" s="577"/>
    </row>
    <row r="10794" spans="2:9" x14ac:dyDescent="0.25">
      <c r="B10794" s="2"/>
      <c r="C10794" s="428"/>
      <c r="E10794" s="433"/>
      <c r="G10794" s="439"/>
      <c r="I10794" s="577"/>
    </row>
    <row r="10795" spans="2:9" x14ac:dyDescent="0.25">
      <c r="B10795" s="2"/>
      <c r="C10795" s="428"/>
      <c r="E10795" s="433"/>
      <c r="G10795" s="439"/>
      <c r="I10795" s="577"/>
    </row>
    <row r="10796" spans="2:9" x14ac:dyDescent="0.25">
      <c r="B10796" s="2"/>
      <c r="C10796" s="428"/>
      <c r="E10796" s="433"/>
      <c r="G10796" s="439"/>
      <c r="I10796" s="577"/>
    </row>
    <row r="10797" spans="2:9" x14ac:dyDescent="0.25">
      <c r="B10797" s="2"/>
      <c r="C10797" s="428"/>
      <c r="E10797" s="433"/>
      <c r="G10797" s="439"/>
      <c r="I10797" s="577"/>
    </row>
    <row r="10798" spans="2:9" x14ac:dyDescent="0.25">
      <c r="B10798" s="2"/>
      <c r="C10798" s="428"/>
      <c r="E10798" s="433"/>
      <c r="G10798" s="439"/>
      <c r="I10798" s="577"/>
    </row>
    <row r="10799" spans="2:9" x14ac:dyDescent="0.25">
      <c r="B10799" s="2"/>
      <c r="C10799" s="428"/>
      <c r="E10799" s="433"/>
      <c r="G10799" s="439"/>
      <c r="I10799" s="577"/>
    </row>
    <row r="10800" spans="2:9" x14ac:dyDescent="0.25">
      <c r="B10800" s="2"/>
      <c r="C10800" s="428"/>
      <c r="E10800" s="433"/>
      <c r="G10800" s="439"/>
      <c r="I10800" s="577"/>
    </row>
    <row r="10801" spans="2:9" x14ac:dyDescent="0.25">
      <c r="B10801" s="2"/>
      <c r="C10801" s="428"/>
      <c r="E10801" s="433"/>
      <c r="G10801" s="439"/>
      <c r="I10801" s="577"/>
    </row>
    <row r="10802" spans="2:9" x14ac:dyDescent="0.25">
      <c r="B10802" s="2"/>
      <c r="C10802" s="428"/>
      <c r="E10802" s="433"/>
      <c r="G10802" s="439"/>
      <c r="I10802" s="577"/>
    </row>
    <row r="10803" spans="2:9" x14ac:dyDescent="0.25">
      <c r="B10803" s="2"/>
      <c r="C10803" s="428"/>
      <c r="E10803" s="433"/>
      <c r="G10803" s="439"/>
      <c r="I10803" s="577"/>
    </row>
    <row r="10804" spans="2:9" x14ac:dyDescent="0.25">
      <c r="B10804" s="2"/>
      <c r="C10804" s="428"/>
      <c r="E10804" s="433"/>
      <c r="G10804" s="439"/>
      <c r="I10804" s="577"/>
    </row>
    <row r="10805" spans="2:9" x14ac:dyDescent="0.25">
      <c r="B10805" s="2"/>
      <c r="C10805" s="428"/>
      <c r="E10805" s="433"/>
      <c r="G10805" s="439"/>
      <c r="I10805" s="577"/>
    </row>
    <row r="10806" spans="2:9" x14ac:dyDescent="0.25">
      <c r="B10806" s="2"/>
      <c r="C10806" s="428"/>
      <c r="E10806" s="433"/>
      <c r="G10806" s="439"/>
      <c r="I10806" s="577"/>
    </row>
    <row r="10807" spans="2:9" x14ac:dyDescent="0.25">
      <c r="B10807" s="2"/>
      <c r="C10807" s="428"/>
      <c r="E10807" s="433"/>
      <c r="G10807" s="439"/>
      <c r="I10807" s="577"/>
    </row>
    <row r="10808" spans="2:9" x14ac:dyDescent="0.25">
      <c r="B10808" s="2"/>
      <c r="C10808" s="428"/>
      <c r="E10808" s="433"/>
      <c r="G10808" s="439"/>
      <c r="I10808" s="577"/>
    </row>
    <row r="10809" spans="2:9" x14ac:dyDescent="0.25">
      <c r="B10809" s="2"/>
      <c r="C10809" s="428"/>
      <c r="E10809" s="433"/>
      <c r="G10809" s="439"/>
      <c r="I10809" s="577"/>
    </row>
    <row r="10810" spans="2:9" x14ac:dyDescent="0.25">
      <c r="B10810" s="2"/>
      <c r="C10810" s="428"/>
      <c r="E10810" s="433"/>
      <c r="G10810" s="439"/>
      <c r="I10810" s="577"/>
    </row>
    <row r="10811" spans="2:9" x14ac:dyDescent="0.25">
      <c r="B10811" s="2"/>
      <c r="C10811" s="428"/>
      <c r="E10811" s="433"/>
      <c r="G10811" s="439"/>
      <c r="I10811" s="577"/>
    </row>
    <row r="10812" spans="2:9" x14ac:dyDescent="0.25">
      <c r="B10812" s="2"/>
      <c r="C10812" s="428"/>
      <c r="E10812" s="433"/>
      <c r="G10812" s="439"/>
      <c r="I10812" s="577"/>
    </row>
    <row r="10813" spans="2:9" x14ac:dyDescent="0.25">
      <c r="B10813" s="2"/>
      <c r="C10813" s="428"/>
      <c r="E10813" s="433"/>
      <c r="G10813" s="439"/>
      <c r="I10813" s="577"/>
    </row>
    <row r="10814" spans="2:9" x14ac:dyDescent="0.25">
      <c r="B10814" s="2"/>
      <c r="C10814" s="428"/>
      <c r="E10814" s="433"/>
      <c r="G10814" s="439"/>
      <c r="I10814" s="577"/>
    </row>
    <row r="10815" spans="2:9" x14ac:dyDescent="0.25">
      <c r="B10815" s="2"/>
      <c r="C10815" s="428"/>
      <c r="E10815" s="433"/>
      <c r="G10815" s="439"/>
      <c r="I10815" s="577"/>
    </row>
    <row r="10816" spans="2:9" x14ac:dyDescent="0.25">
      <c r="B10816" s="2"/>
      <c r="C10816" s="428"/>
      <c r="E10816" s="433"/>
      <c r="G10816" s="439"/>
      <c r="I10816" s="577"/>
    </row>
    <row r="10817" spans="2:9" x14ac:dyDescent="0.25">
      <c r="B10817" s="2"/>
      <c r="C10817" s="428"/>
      <c r="E10817" s="433"/>
      <c r="G10817" s="439"/>
      <c r="I10817" s="577"/>
    </row>
    <row r="10818" spans="2:9" x14ac:dyDescent="0.25">
      <c r="B10818" s="2"/>
      <c r="C10818" s="428"/>
      <c r="E10818" s="433"/>
      <c r="G10818" s="439"/>
      <c r="I10818" s="577"/>
    </row>
    <row r="10819" spans="2:9" x14ac:dyDescent="0.25">
      <c r="B10819" s="2"/>
      <c r="C10819" s="428"/>
      <c r="E10819" s="433"/>
      <c r="G10819" s="439"/>
      <c r="I10819" s="577"/>
    </row>
    <row r="10820" spans="2:9" x14ac:dyDescent="0.25">
      <c r="B10820" s="2"/>
      <c r="C10820" s="428"/>
      <c r="E10820" s="433"/>
      <c r="G10820" s="439"/>
      <c r="I10820" s="577"/>
    </row>
    <row r="10821" spans="2:9" x14ac:dyDescent="0.25">
      <c r="B10821" s="2"/>
      <c r="C10821" s="428"/>
      <c r="E10821" s="433"/>
      <c r="G10821" s="439"/>
      <c r="I10821" s="577"/>
    </row>
    <row r="10822" spans="2:9" x14ac:dyDescent="0.25">
      <c r="B10822" s="2"/>
      <c r="C10822" s="428"/>
      <c r="E10822" s="433"/>
      <c r="G10822" s="439"/>
      <c r="I10822" s="577"/>
    </row>
    <row r="10823" spans="2:9" x14ac:dyDescent="0.25">
      <c r="B10823" s="2"/>
      <c r="C10823" s="428"/>
      <c r="E10823" s="433"/>
      <c r="G10823" s="439"/>
      <c r="I10823" s="577"/>
    </row>
    <row r="10824" spans="2:9" x14ac:dyDescent="0.25">
      <c r="B10824" s="2"/>
      <c r="C10824" s="428"/>
      <c r="E10824" s="433"/>
      <c r="G10824" s="439"/>
      <c r="I10824" s="577"/>
    </row>
    <row r="10825" spans="2:9" x14ac:dyDescent="0.25">
      <c r="B10825" s="2"/>
      <c r="C10825" s="428"/>
      <c r="E10825" s="433"/>
      <c r="G10825" s="439"/>
      <c r="I10825" s="577"/>
    </row>
    <row r="10826" spans="2:9" x14ac:dyDescent="0.25">
      <c r="B10826" s="2"/>
      <c r="C10826" s="428"/>
      <c r="E10826" s="433"/>
      <c r="G10826" s="439"/>
      <c r="I10826" s="577"/>
    </row>
    <row r="10827" spans="2:9" x14ac:dyDescent="0.25">
      <c r="B10827" s="2"/>
      <c r="C10827" s="428"/>
      <c r="E10827" s="433"/>
      <c r="G10827" s="439"/>
      <c r="I10827" s="577"/>
    </row>
    <row r="10828" spans="2:9" x14ac:dyDescent="0.25">
      <c r="B10828" s="2"/>
      <c r="C10828" s="428"/>
      <c r="E10828" s="433"/>
      <c r="G10828" s="439"/>
      <c r="I10828" s="577"/>
    </row>
    <row r="10829" spans="2:9" x14ac:dyDescent="0.25">
      <c r="B10829" s="2"/>
      <c r="C10829" s="428"/>
      <c r="E10829" s="433"/>
      <c r="G10829" s="439"/>
      <c r="I10829" s="577"/>
    </row>
    <row r="10830" spans="2:9" x14ac:dyDescent="0.25">
      <c r="B10830" s="2"/>
      <c r="C10830" s="428"/>
      <c r="E10830" s="433"/>
      <c r="G10830" s="439"/>
      <c r="I10830" s="577"/>
    </row>
    <row r="10831" spans="2:9" x14ac:dyDescent="0.25">
      <c r="B10831" s="2"/>
      <c r="C10831" s="428"/>
      <c r="E10831" s="433"/>
      <c r="G10831" s="439"/>
      <c r="I10831" s="577"/>
    </row>
    <row r="10832" spans="2:9" x14ac:dyDescent="0.25">
      <c r="B10832" s="2"/>
      <c r="C10832" s="428"/>
      <c r="E10832" s="433"/>
      <c r="G10832" s="439"/>
      <c r="I10832" s="577"/>
    </row>
    <row r="10833" spans="2:9" x14ac:dyDescent="0.25">
      <c r="B10833" s="2"/>
      <c r="C10833" s="428"/>
      <c r="E10833" s="433"/>
      <c r="G10833" s="439"/>
      <c r="I10833" s="577"/>
    </row>
    <row r="10834" spans="2:9" x14ac:dyDescent="0.25">
      <c r="B10834" s="2"/>
      <c r="C10834" s="428"/>
      <c r="E10834" s="433"/>
      <c r="G10834" s="439"/>
      <c r="I10834" s="577"/>
    </row>
    <row r="10835" spans="2:9" x14ac:dyDescent="0.25">
      <c r="B10835" s="2"/>
      <c r="C10835" s="428"/>
      <c r="E10835" s="433"/>
      <c r="G10835" s="439"/>
      <c r="I10835" s="577"/>
    </row>
    <row r="10836" spans="2:9" x14ac:dyDescent="0.25">
      <c r="B10836" s="2"/>
      <c r="C10836" s="428"/>
      <c r="E10836" s="433"/>
      <c r="G10836" s="439"/>
      <c r="I10836" s="577"/>
    </row>
    <row r="10837" spans="2:9" x14ac:dyDescent="0.25">
      <c r="B10837" s="2"/>
      <c r="C10837" s="428"/>
      <c r="E10837" s="433"/>
      <c r="G10837" s="439"/>
      <c r="I10837" s="577"/>
    </row>
    <row r="10838" spans="2:9" x14ac:dyDescent="0.25">
      <c r="B10838" s="2"/>
      <c r="C10838" s="428"/>
      <c r="E10838" s="433"/>
      <c r="G10838" s="439"/>
      <c r="I10838" s="577"/>
    </row>
    <row r="10839" spans="2:9" x14ac:dyDescent="0.25">
      <c r="B10839" s="2"/>
      <c r="C10839" s="428"/>
      <c r="E10839" s="433"/>
      <c r="G10839" s="439"/>
      <c r="I10839" s="577"/>
    </row>
    <row r="10840" spans="2:9" x14ac:dyDescent="0.25">
      <c r="B10840" s="2"/>
      <c r="C10840" s="428"/>
      <c r="E10840" s="433"/>
      <c r="G10840" s="439"/>
      <c r="I10840" s="577"/>
    </row>
    <row r="10841" spans="2:9" x14ac:dyDescent="0.25">
      <c r="B10841" s="2"/>
      <c r="C10841" s="428"/>
      <c r="E10841" s="433"/>
      <c r="G10841" s="439"/>
      <c r="I10841" s="577"/>
    </row>
    <row r="10842" spans="2:9" x14ac:dyDescent="0.25">
      <c r="B10842" s="2"/>
      <c r="C10842" s="428"/>
      <c r="E10842" s="433"/>
      <c r="G10842" s="439"/>
      <c r="I10842" s="577"/>
    </row>
    <row r="10843" spans="2:9" x14ac:dyDescent="0.25">
      <c r="B10843" s="2"/>
      <c r="C10843" s="428"/>
      <c r="E10843" s="433"/>
      <c r="G10843" s="439"/>
      <c r="I10843" s="577"/>
    </row>
    <row r="10844" spans="2:9" x14ac:dyDescent="0.25">
      <c r="B10844" s="2"/>
      <c r="C10844" s="428"/>
      <c r="E10844" s="433"/>
      <c r="G10844" s="439"/>
      <c r="I10844" s="577"/>
    </row>
    <row r="10845" spans="2:9" x14ac:dyDescent="0.25">
      <c r="B10845" s="2"/>
      <c r="C10845" s="428"/>
      <c r="E10845" s="433"/>
      <c r="G10845" s="439"/>
      <c r="I10845" s="577"/>
    </row>
    <row r="10846" spans="2:9" x14ac:dyDescent="0.25">
      <c r="B10846" s="2"/>
      <c r="C10846" s="428"/>
      <c r="E10846" s="433"/>
      <c r="G10846" s="439"/>
      <c r="I10846" s="577"/>
    </row>
    <row r="10847" spans="2:9" x14ac:dyDescent="0.25">
      <c r="B10847" s="2"/>
      <c r="C10847" s="428"/>
      <c r="E10847" s="433"/>
      <c r="G10847" s="439"/>
      <c r="I10847" s="577"/>
    </row>
    <row r="10848" spans="2:9" x14ac:dyDescent="0.25">
      <c r="B10848" s="2"/>
      <c r="C10848" s="428"/>
      <c r="E10848" s="433"/>
      <c r="G10848" s="439"/>
      <c r="I10848" s="577"/>
    </row>
    <row r="10849" spans="2:9" x14ac:dyDescent="0.25">
      <c r="B10849" s="2"/>
      <c r="C10849" s="428"/>
      <c r="E10849" s="433"/>
      <c r="G10849" s="439"/>
      <c r="I10849" s="577"/>
    </row>
    <row r="10850" spans="2:9" x14ac:dyDescent="0.25">
      <c r="B10850" s="2"/>
      <c r="C10850" s="428"/>
      <c r="E10850" s="433"/>
      <c r="G10850" s="439"/>
      <c r="I10850" s="577"/>
    </row>
    <row r="10851" spans="2:9" x14ac:dyDescent="0.25">
      <c r="B10851" s="2"/>
      <c r="C10851" s="428"/>
      <c r="E10851" s="433"/>
      <c r="G10851" s="439"/>
      <c r="I10851" s="577"/>
    </row>
    <row r="10852" spans="2:9" x14ac:dyDescent="0.25">
      <c r="B10852" s="2"/>
      <c r="C10852" s="428"/>
      <c r="E10852" s="433"/>
      <c r="G10852" s="439"/>
      <c r="I10852" s="577"/>
    </row>
    <row r="10853" spans="2:9" x14ac:dyDescent="0.25">
      <c r="B10853" s="2"/>
      <c r="C10853" s="428"/>
      <c r="E10853" s="433"/>
      <c r="G10853" s="439"/>
      <c r="I10853" s="577"/>
    </row>
    <row r="10854" spans="2:9" x14ac:dyDescent="0.25">
      <c r="B10854" s="2"/>
      <c r="C10854" s="428"/>
      <c r="E10854" s="433"/>
      <c r="G10854" s="439"/>
      <c r="I10854" s="577"/>
    </row>
    <row r="10855" spans="2:9" x14ac:dyDescent="0.25">
      <c r="B10855" s="2"/>
      <c r="C10855" s="428"/>
      <c r="E10855" s="433"/>
      <c r="G10855" s="439"/>
      <c r="I10855" s="577"/>
    </row>
    <row r="10856" spans="2:9" x14ac:dyDescent="0.25">
      <c r="B10856" s="2"/>
      <c r="C10856" s="428"/>
      <c r="E10856" s="433"/>
      <c r="G10856" s="439"/>
      <c r="I10856" s="577"/>
    </row>
    <row r="10857" spans="2:9" x14ac:dyDescent="0.25">
      <c r="B10857" s="2"/>
      <c r="C10857" s="428"/>
      <c r="E10857" s="433"/>
      <c r="G10857" s="439"/>
      <c r="I10857" s="577"/>
    </row>
    <row r="10858" spans="2:9" x14ac:dyDescent="0.25">
      <c r="B10858" s="2"/>
      <c r="C10858" s="428"/>
      <c r="E10858" s="433"/>
      <c r="G10858" s="439"/>
      <c r="I10858" s="577"/>
    </row>
    <row r="10859" spans="2:9" x14ac:dyDescent="0.25">
      <c r="B10859" s="2"/>
      <c r="C10859" s="428"/>
      <c r="E10859" s="433"/>
      <c r="G10859" s="439"/>
      <c r="I10859" s="577"/>
    </row>
    <row r="10860" spans="2:9" x14ac:dyDescent="0.25">
      <c r="B10860" s="2"/>
      <c r="C10860" s="428"/>
      <c r="E10860" s="433"/>
      <c r="G10860" s="439"/>
      <c r="I10860" s="577"/>
    </row>
    <row r="10861" spans="2:9" x14ac:dyDescent="0.25">
      <c r="B10861" s="2"/>
      <c r="C10861" s="428"/>
      <c r="E10861" s="433"/>
      <c r="G10861" s="439"/>
      <c r="I10861" s="577"/>
    </row>
    <row r="10862" spans="2:9" x14ac:dyDescent="0.25">
      <c r="B10862" s="2"/>
      <c r="C10862" s="428"/>
      <c r="E10862" s="433"/>
      <c r="G10862" s="439"/>
      <c r="I10862" s="577"/>
    </row>
    <row r="10863" spans="2:9" x14ac:dyDescent="0.25">
      <c r="B10863" s="2"/>
      <c r="C10863" s="428"/>
      <c r="E10863" s="433"/>
      <c r="G10863" s="439"/>
      <c r="I10863" s="577"/>
    </row>
    <row r="10864" spans="2:9" x14ac:dyDescent="0.25">
      <c r="B10864" s="2"/>
      <c r="C10864" s="428"/>
      <c r="E10864" s="433"/>
      <c r="G10864" s="439"/>
      <c r="I10864" s="577"/>
    </row>
    <row r="10865" spans="2:9" x14ac:dyDescent="0.25">
      <c r="B10865" s="2"/>
      <c r="C10865" s="428"/>
      <c r="E10865" s="433"/>
      <c r="G10865" s="439"/>
      <c r="I10865" s="577"/>
    </row>
    <row r="10866" spans="2:9" x14ac:dyDescent="0.25">
      <c r="B10866" s="2"/>
      <c r="C10866" s="428"/>
      <c r="E10866" s="433"/>
      <c r="G10866" s="439"/>
      <c r="I10866" s="577"/>
    </row>
    <row r="10867" spans="2:9" x14ac:dyDescent="0.25">
      <c r="B10867" s="2"/>
      <c r="C10867" s="428"/>
      <c r="E10867" s="433"/>
      <c r="G10867" s="439"/>
      <c r="I10867" s="577"/>
    </row>
    <row r="10868" spans="2:9" x14ac:dyDescent="0.25">
      <c r="B10868" s="2"/>
      <c r="C10868" s="428"/>
      <c r="E10868" s="433"/>
      <c r="G10868" s="439"/>
      <c r="I10868" s="577"/>
    </row>
    <row r="10869" spans="2:9" x14ac:dyDescent="0.25">
      <c r="B10869" s="2"/>
      <c r="C10869" s="428"/>
      <c r="E10869" s="433"/>
      <c r="G10869" s="439"/>
      <c r="I10869" s="577"/>
    </row>
    <row r="10870" spans="2:9" x14ac:dyDescent="0.25">
      <c r="B10870" s="2"/>
      <c r="C10870" s="428"/>
      <c r="E10870" s="433"/>
      <c r="G10870" s="439"/>
      <c r="I10870" s="577"/>
    </row>
    <row r="10871" spans="2:9" x14ac:dyDescent="0.25">
      <c r="B10871" s="2"/>
      <c r="C10871" s="428"/>
      <c r="E10871" s="433"/>
      <c r="G10871" s="439"/>
      <c r="I10871" s="577"/>
    </row>
    <row r="10872" spans="2:9" x14ac:dyDescent="0.25">
      <c r="B10872" s="2"/>
      <c r="C10872" s="428"/>
      <c r="E10872" s="433"/>
      <c r="G10872" s="439"/>
      <c r="I10872" s="577"/>
    </row>
    <row r="10873" spans="2:9" x14ac:dyDescent="0.25">
      <c r="B10873" s="2"/>
      <c r="C10873" s="428"/>
      <c r="E10873" s="433"/>
      <c r="G10873" s="439"/>
      <c r="I10873" s="577"/>
    </row>
    <row r="10874" spans="2:9" x14ac:dyDescent="0.25">
      <c r="B10874" s="2"/>
      <c r="C10874" s="428"/>
      <c r="E10874" s="433"/>
      <c r="G10874" s="439"/>
      <c r="I10874" s="577"/>
    </row>
    <row r="10875" spans="2:9" x14ac:dyDescent="0.25">
      <c r="B10875" s="2"/>
      <c r="C10875" s="428"/>
      <c r="E10875" s="433"/>
      <c r="G10875" s="439"/>
      <c r="I10875" s="577"/>
    </row>
    <row r="10876" spans="2:9" x14ac:dyDescent="0.25">
      <c r="B10876" s="2"/>
      <c r="C10876" s="428"/>
      <c r="E10876" s="433"/>
      <c r="G10876" s="439"/>
      <c r="I10876" s="577"/>
    </row>
    <row r="10877" spans="2:9" x14ac:dyDescent="0.25">
      <c r="B10877" s="2"/>
      <c r="C10877" s="428"/>
      <c r="E10877" s="433"/>
      <c r="G10877" s="439"/>
      <c r="I10877" s="577"/>
    </row>
    <row r="10878" spans="2:9" x14ac:dyDescent="0.25">
      <c r="B10878" s="2"/>
      <c r="C10878" s="428"/>
      <c r="E10878" s="433"/>
      <c r="G10878" s="439"/>
      <c r="I10878" s="577"/>
    </row>
    <row r="10879" spans="2:9" x14ac:dyDescent="0.25">
      <c r="B10879" s="2"/>
      <c r="C10879" s="428"/>
      <c r="E10879" s="433"/>
      <c r="G10879" s="439"/>
      <c r="I10879" s="577"/>
    </row>
    <row r="10880" spans="2:9" x14ac:dyDescent="0.25">
      <c r="B10880" s="2"/>
      <c r="C10880" s="428"/>
      <c r="E10880" s="433"/>
      <c r="G10880" s="439"/>
      <c r="I10880" s="577"/>
    </row>
    <row r="10881" spans="2:9" x14ac:dyDescent="0.25">
      <c r="B10881" s="2"/>
      <c r="C10881" s="428"/>
      <c r="E10881" s="433"/>
      <c r="G10881" s="439"/>
      <c r="I10881" s="577"/>
    </row>
    <row r="10882" spans="2:9" x14ac:dyDescent="0.25">
      <c r="B10882" s="2"/>
      <c r="C10882" s="428"/>
      <c r="E10882" s="433"/>
      <c r="G10882" s="439"/>
      <c r="I10882" s="577"/>
    </row>
    <row r="10883" spans="2:9" x14ac:dyDescent="0.25">
      <c r="B10883" s="2"/>
      <c r="C10883" s="428"/>
      <c r="E10883" s="433"/>
      <c r="G10883" s="439"/>
      <c r="I10883" s="577"/>
    </row>
    <row r="10884" spans="2:9" x14ac:dyDescent="0.25">
      <c r="B10884" s="2"/>
      <c r="C10884" s="428"/>
      <c r="E10884" s="433"/>
      <c r="G10884" s="439"/>
      <c r="I10884" s="577"/>
    </row>
    <row r="10885" spans="2:9" x14ac:dyDescent="0.25">
      <c r="B10885" s="2"/>
      <c r="C10885" s="428"/>
      <c r="E10885" s="433"/>
      <c r="G10885" s="439"/>
      <c r="I10885" s="577"/>
    </row>
    <row r="10886" spans="2:9" x14ac:dyDescent="0.25">
      <c r="B10886" s="2"/>
      <c r="C10886" s="428"/>
      <c r="E10886" s="433"/>
      <c r="G10886" s="439"/>
      <c r="I10886" s="577"/>
    </row>
    <row r="10887" spans="2:9" x14ac:dyDescent="0.25">
      <c r="B10887" s="2"/>
      <c r="C10887" s="428"/>
      <c r="E10887" s="433"/>
      <c r="G10887" s="439"/>
      <c r="I10887" s="577"/>
    </row>
    <row r="10888" spans="2:9" x14ac:dyDescent="0.25">
      <c r="B10888" s="2"/>
      <c r="C10888" s="428"/>
      <c r="E10888" s="433"/>
      <c r="G10888" s="439"/>
      <c r="I10888" s="577"/>
    </row>
    <row r="10889" spans="2:9" x14ac:dyDescent="0.25">
      <c r="B10889" s="2"/>
      <c r="C10889" s="428"/>
      <c r="E10889" s="433"/>
      <c r="G10889" s="439"/>
      <c r="I10889" s="577"/>
    </row>
    <row r="10890" spans="2:9" x14ac:dyDescent="0.25">
      <c r="B10890" s="2"/>
      <c r="C10890" s="428"/>
      <c r="E10890" s="433"/>
      <c r="G10890" s="439"/>
      <c r="I10890" s="577"/>
    </row>
    <row r="10891" spans="2:9" x14ac:dyDescent="0.25">
      <c r="B10891" s="2"/>
      <c r="C10891" s="428"/>
      <c r="E10891" s="433"/>
      <c r="G10891" s="439"/>
      <c r="I10891" s="577"/>
    </row>
    <row r="10892" spans="2:9" x14ac:dyDescent="0.25">
      <c r="B10892" s="2"/>
      <c r="C10892" s="428"/>
      <c r="E10892" s="433"/>
      <c r="G10892" s="439"/>
      <c r="I10892" s="577"/>
    </row>
    <row r="10893" spans="2:9" x14ac:dyDescent="0.25">
      <c r="B10893" s="2"/>
      <c r="C10893" s="428"/>
      <c r="E10893" s="433"/>
      <c r="G10893" s="439"/>
      <c r="I10893" s="577"/>
    </row>
    <row r="10894" spans="2:9" x14ac:dyDescent="0.25">
      <c r="B10894" s="2"/>
      <c r="C10894" s="428"/>
      <c r="E10894" s="433"/>
      <c r="G10894" s="439"/>
      <c r="I10894" s="577"/>
    </row>
    <row r="10895" spans="2:9" x14ac:dyDescent="0.25">
      <c r="B10895" s="2"/>
      <c r="C10895" s="428"/>
      <c r="E10895" s="433"/>
      <c r="G10895" s="439"/>
      <c r="I10895" s="577"/>
    </row>
    <row r="10896" spans="2:9" x14ac:dyDescent="0.25">
      <c r="B10896" s="2"/>
      <c r="C10896" s="428"/>
      <c r="E10896" s="433"/>
      <c r="G10896" s="439"/>
      <c r="I10896" s="577"/>
    </row>
    <row r="10897" spans="2:9" x14ac:dyDescent="0.25">
      <c r="B10897" s="2"/>
      <c r="C10897" s="428"/>
      <c r="E10897" s="433"/>
      <c r="G10897" s="439"/>
      <c r="I10897" s="577"/>
    </row>
    <row r="10898" spans="2:9" x14ac:dyDescent="0.25">
      <c r="B10898" s="2"/>
      <c r="C10898" s="428"/>
      <c r="E10898" s="433"/>
      <c r="G10898" s="439"/>
      <c r="I10898" s="577"/>
    </row>
    <row r="10899" spans="2:9" x14ac:dyDescent="0.25">
      <c r="B10899" s="2"/>
      <c r="C10899" s="428"/>
      <c r="E10899" s="433"/>
      <c r="G10899" s="439"/>
      <c r="I10899" s="577"/>
    </row>
    <row r="10900" spans="2:9" x14ac:dyDescent="0.25">
      <c r="B10900" s="2"/>
      <c r="C10900" s="428"/>
      <c r="E10900" s="433"/>
      <c r="G10900" s="439"/>
      <c r="I10900" s="577"/>
    </row>
    <row r="10901" spans="2:9" x14ac:dyDescent="0.25">
      <c r="B10901" s="2"/>
      <c r="C10901" s="428"/>
      <c r="E10901" s="433"/>
      <c r="G10901" s="439"/>
      <c r="I10901" s="577"/>
    </row>
    <row r="10902" spans="2:9" x14ac:dyDescent="0.25">
      <c r="B10902" s="2"/>
      <c r="C10902" s="428"/>
      <c r="E10902" s="433"/>
      <c r="G10902" s="439"/>
      <c r="I10902" s="577"/>
    </row>
    <row r="10903" spans="2:9" x14ac:dyDescent="0.25">
      <c r="B10903" s="2"/>
      <c r="C10903" s="428"/>
      <c r="E10903" s="433"/>
      <c r="G10903" s="439"/>
      <c r="I10903" s="577"/>
    </row>
    <row r="10904" spans="2:9" x14ac:dyDescent="0.25">
      <c r="B10904" s="2"/>
      <c r="C10904" s="428"/>
      <c r="E10904" s="433"/>
      <c r="G10904" s="439"/>
      <c r="I10904" s="577"/>
    </row>
    <row r="10905" spans="2:9" x14ac:dyDescent="0.25">
      <c r="B10905" s="2"/>
      <c r="C10905" s="428"/>
      <c r="E10905" s="433"/>
      <c r="G10905" s="439"/>
      <c r="I10905" s="577"/>
    </row>
    <row r="10906" spans="2:9" x14ac:dyDescent="0.25">
      <c r="B10906" s="2"/>
      <c r="C10906" s="428"/>
      <c r="E10906" s="433"/>
      <c r="G10906" s="439"/>
      <c r="I10906" s="577"/>
    </row>
    <row r="10907" spans="2:9" x14ac:dyDescent="0.25">
      <c r="B10907" s="2"/>
      <c r="C10907" s="428"/>
      <c r="E10907" s="433"/>
      <c r="G10907" s="439"/>
      <c r="I10907" s="577"/>
    </row>
    <row r="10908" spans="2:9" x14ac:dyDescent="0.25">
      <c r="B10908" s="2"/>
      <c r="C10908" s="428"/>
      <c r="E10908" s="433"/>
      <c r="G10908" s="439"/>
      <c r="I10908" s="577"/>
    </row>
    <row r="10909" spans="2:9" x14ac:dyDescent="0.25">
      <c r="B10909" s="2"/>
      <c r="C10909" s="428"/>
      <c r="E10909" s="433"/>
      <c r="G10909" s="439"/>
      <c r="I10909" s="577"/>
    </row>
    <row r="10910" spans="2:9" x14ac:dyDescent="0.25">
      <c r="B10910" s="2"/>
      <c r="C10910" s="428"/>
      <c r="E10910" s="433"/>
      <c r="G10910" s="439"/>
      <c r="I10910" s="577"/>
    </row>
    <row r="10911" spans="2:9" x14ac:dyDescent="0.25">
      <c r="B10911" s="2"/>
      <c r="C10911" s="428"/>
      <c r="E10911" s="433"/>
      <c r="G10911" s="439"/>
      <c r="I10911" s="577"/>
    </row>
    <row r="10912" spans="2:9" x14ac:dyDescent="0.25">
      <c r="B10912" s="2"/>
      <c r="C10912" s="428"/>
      <c r="E10912" s="433"/>
      <c r="G10912" s="439"/>
      <c r="I10912" s="577"/>
    </row>
    <row r="10913" spans="2:9" x14ac:dyDescent="0.25">
      <c r="B10913" s="2"/>
      <c r="C10913" s="428"/>
      <c r="E10913" s="433"/>
      <c r="G10913" s="439"/>
      <c r="I10913" s="577"/>
    </row>
    <row r="10914" spans="2:9" x14ac:dyDescent="0.25">
      <c r="B10914" s="2"/>
      <c r="C10914" s="428"/>
      <c r="E10914" s="433"/>
      <c r="G10914" s="439"/>
      <c r="I10914" s="577"/>
    </row>
    <row r="10915" spans="2:9" x14ac:dyDescent="0.25">
      <c r="B10915" s="2"/>
      <c r="C10915" s="428"/>
      <c r="E10915" s="433"/>
      <c r="G10915" s="439"/>
      <c r="I10915" s="577"/>
    </row>
    <row r="10916" spans="2:9" x14ac:dyDescent="0.25">
      <c r="B10916" s="2"/>
      <c r="C10916" s="428"/>
      <c r="E10916" s="433"/>
      <c r="G10916" s="439"/>
      <c r="I10916" s="577"/>
    </row>
    <row r="10917" spans="2:9" x14ac:dyDescent="0.25">
      <c r="B10917" s="2"/>
      <c r="C10917" s="428"/>
      <c r="E10917" s="433"/>
      <c r="G10917" s="439"/>
      <c r="I10917" s="577"/>
    </row>
    <row r="10918" spans="2:9" x14ac:dyDescent="0.25">
      <c r="B10918" s="2"/>
      <c r="C10918" s="428"/>
      <c r="E10918" s="433"/>
      <c r="G10918" s="439"/>
      <c r="I10918" s="577"/>
    </row>
    <row r="10919" spans="2:9" x14ac:dyDescent="0.25">
      <c r="B10919" s="2"/>
      <c r="C10919" s="428"/>
      <c r="E10919" s="433"/>
      <c r="G10919" s="439"/>
      <c r="I10919" s="577"/>
    </row>
    <row r="10920" spans="2:9" x14ac:dyDescent="0.25">
      <c r="B10920" s="2"/>
      <c r="C10920" s="428"/>
      <c r="E10920" s="433"/>
      <c r="G10920" s="439"/>
      <c r="I10920" s="577"/>
    </row>
    <row r="10921" spans="2:9" x14ac:dyDescent="0.25">
      <c r="B10921" s="2"/>
      <c r="C10921" s="428"/>
      <c r="E10921" s="433"/>
      <c r="G10921" s="439"/>
      <c r="I10921" s="577"/>
    </row>
    <row r="10922" spans="2:9" x14ac:dyDescent="0.25">
      <c r="B10922" s="2"/>
      <c r="C10922" s="428"/>
      <c r="E10922" s="433"/>
      <c r="G10922" s="439"/>
      <c r="I10922" s="577"/>
    </row>
    <row r="10923" spans="2:9" x14ac:dyDescent="0.25">
      <c r="B10923" s="2"/>
      <c r="C10923" s="428"/>
      <c r="E10923" s="433"/>
      <c r="G10923" s="439"/>
      <c r="I10923" s="577"/>
    </row>
    <row r="10924" spans="2:9" x14ac:dyDescent="0.25">
      <c r="B10924" s="2"/>
      <c r="C10924" s="428"/>
      <c r="E10924" s="433"/>
      <c r="G10924" s="439"/>
      <c r="I10924" s="577"/>
    </row>
    <row r="10925" spans="2:9" x14ac:dyDescent="0.25">
      <c r="B10925" s="2"/>
      <c r="C10925" s="428"/>
      <c r="E10925" s="433"/>
      <c r="G10925" s="439"/>
      <c r="I10925" s="577"/>
    </row>
    <row r="10926" spans="2:9" x14ac:dyDescent="0.25">
      <c r="B10926" s="2"/>
      <c r="C10926" s="428"/>
      <c r="E10926" s="433"/>
      <c r="G10926" s="439"/>
      <c r="I10926" s="577"/>
    </row>
    <row r="10927" spans="2:9" x14ac:dyDescent="0.25">
      <c r="B10927" s="2"/>
      <c r="C10927" s="428"/>
      <c r="E10927" s="433"/>
      <c r="G10927" s="439"/>
      <c r="I10927" s="577"/>
    </row>
    <row r="10928" spans="2:9" x14ac:dyDescent="0.25">
      <c r="B10928" s="2"/>
      <c r="C10928" s="428"/>
      <c r="E10928" s="433"/>
      <c r="G10928" s="439"/>
      <c r="I10928" s="577"/>
    </row>
    <row r="10929" spans="2:9" x14ac:dyDescent="0.25">
      <c r="B10929" s="2"/>
      <c r="C10929" s="428"/>
      <c r="E10929" s="433"/>
      <c r="G10929" s="439"/>
      <c r="I10929" s="577"/>
    </row>
    <row r="10930" spans="2:9" x14ac:dyDescent="0.25">
      <c r="B10930" s="2"/>
      <c r="C10930" s="428"/>
      <c r="E10930" s="433"/>
      <c r="G10930" s="439"/>
      <c r="I10930" s="577"/>
    </row>
    <row r="10931" spans="2:9" x14ac:dyDescent="0.25">
      <c r="B10931" s="2"/>
      <c r="C10931" s="428"/>
      <c r="E10931" s="433"/>
      <c r="G10931" s="439"/>
      <c r="I10931" s="577"/>
    </row>
    <row r="10932" spans="2:9" x14ac:dyDescent="0.25">
      <c r="B10932" s="2"/>
      <c r="C10932" s="428"/>
      <c r="E10932" s="433"/>
      <c r="G10932" s="439"/>
      <c r="I10932" s="577"/>
    </row>
    <row r="10933" spans="2:9" x14ac:dyDescent="0.25">
      <c r="B10933" s="2"/>
      <c r="C10933" s="428"/>
      <c r="E10933" s="433"/>
      <c r="G10933" s="439"/>
      <c r="I10933" s="577"/>
    </row>
    <row r="10934" spans="2:9" x14ac:dyDescent="0.25">
      <c r="B10934" s="2"/>
      <c r="C10934" s="428"/>
      <c r="E10934" s="433"/>
      <c r="G10934" s="439"/>
      <c r="I10934" s="577"/>
    </row>
    <row r="10935" spans="2:9" x14ac:dyDescent="0.25">
      <c r="B10935" s="2"/>
      <c r="C10935" s="428"/>
      <c r="E10935" s="433"/>
      <c r="G10935" s="439"/>
      <c r="I10935" s="577"/>
    </row>
    <row r="10936" spans="2:9" x14ac:dyDescent="0.25">
      <c r="B10936" s="2"/>
      <c r="C10936" s="428"/>
      <c r="E10936" s="433"/>
      <c r="G10936" s="439"/>
      <c r="I10936" s="577"/>
    </row>
    <row r="10937" spans="2:9" x14ac:dyDescent="0.25">
      <c r="B10937" s="2"/>
      <c r="C10937" s="428"/>
      <c r="E10937" s="433"/>
      <c r="G10937" s="439"/>
      <c r="I10937" s="577"/>
    </row>
    <row r="10938" spans="2:9" x14ac:dyDescent="0.25">
      <c r="B10938" s="2"/>
      <c r="C10938" s="428"/>
      <c r="E10938" s="433"/>
      <c r="G10938" s="439"/>
      <c r="I10938" s="577"/>
    </row>
    <row r="10939" spans="2:9" x14ac:dyDescent="0.25">
      <c r="B10939" s="2"/>
      <c r="C10939" s="428"/>
      <c r="E10939" s="433"/>
      <c r="G10939" s="439"/>
      <c r="I10939" s="577"/>
    </row>
    <row r="10940" spans="2:9" x14ac:dyDescent="0.25">
      <c r="B10940" s="2"/>
      <c r="C10940" s="428"/>
      <c r="E10940" s="433"/>
      <c r="G10940" s="439"/>
      <c r="I10940" s="577"/>
    </row>
    <row r="10941" spans="2:9" x14ac:dyDescent="0.25">
      <c r="B10941" s="2"/>
      <c r="C10941" s="428"/>
      <c r="E10941" s="433"/>
      <c r="G10941" s="439"/>
      <c r="I10941" s="577"/>
    </row>
    <row r="10942" spans="2:9" x14ac:dyDescent="0.25">
      <c r="B10942" s="2"/>
      <c r="C10942" s="428"/>
      <c r="E10942" s="433"/>
      <c r="G10942" s="439"/>
      <c r="I10942" s="577"/>
    </row>
    <row r="10943" spans="2:9" x14ac:dyDescent="0.25">
      <c r="B10943" s="2"/>
      <c r="C10943" s="428"/>
      <c r="E10943" s="433"/>
      <c r="G10943" s="439"/>
      <c r="I10943" s="577"/>
    </row>
    <row r="10944" spans="2:9" x14ac:dyDescent="0.25">
      <c r="B10944" s="2"/>
      <c r="C10944" s="428"/>
      <c r="E10944" s="433"/>
      <c r="G10944" s="439"/>
      <c r="I10944" s="577"/>
    </row>
    <row r="10945" spans="2:9" x14ac:dyDescent="0.25">
      <c r="B10945" s="2"/>
      <c r="C10945" s="428"/>
      <c r="E10945" s="433"/>
      <c r="G10945" s="439"/>
      <c r="I10945" s="577"/>
    </row>
    <row r="10946" spans="2:9" x14ac:dyDescent="0.25">
      <c r="B10946" s="2"/>
      <c r="C10946" s="428"/>
      <c r="E10946" s="433"/>
      <c r="G10946" s="439"/>
      <c r="I10946" s="577"/>
    </row>
    <row r="10947" spans="2:9" x14ac:dyDescent="0.25">
      <c r="B10947" s="2"/>
      <c r="C10947" s="428"/>
      <c r="E10947" s="433"/>
      <c r="G10947" s="439"/>
      <c r="I10947" s="577"/>
    </row>
    <row r="10948" spans="2:9" x14ac:dyDescent="0.25">
      <c r="B10948" s="2"/>
      <c r="C10948" s="428"/>
      <c r="E10948" s="433"/>
      <c r="G10948" s="439"/>
      <c r="I10948" s="577"/>
    </row>
    <row r="10949" spans="2:9" x14ac:dyDescent="0.25">
      <c r="B10949" s="2"/>
      <c r="C10949" s="428"/>
      <c r="E10949" s="433"/>
      <c r="G10949" s="439"/>
      <c r="I10949" s="577"/>
    </row>
    <row r="10950" spans="2:9" x14ac:dyDescent="0.25">
      <c r="B10950" s="2"/>
      <c r="C10950" s="428"/>
      <c r="E10950" s="433"/>
      <c r="G10950" s="439"/>
      <c r="I10950" s="577"/>
    </row>
    <row r="10951" spans="2:9" x14ac:dyDescent="0.25">
      <c r="B10951" s="2"/>
      <c r="C10951" s="428"/>
      <c r="E10951" s="433"/>
      <c r="G10951" s="439"/>
      <c r="I10951" s="577"/>
    </row>
    <row r="10952" spans="2:9" x14ac:dyDescent="0.25">
      <c r="B10952" s="2"/>
      <c r="C10952" s="428"/>
      <c r="E10952" s="433"/>
      <c r="G10952" s="439"/>
      <c r="I10952" s="577"/>
    </row>
    <row r="10953" spans="2:9" x14ac:dyDescent="0.25">
      <c r="B10953" s="2"/>
      <c r="C10953" s="428"/>
      <c r="E10953" s="433"/>
      <c r="G10953" s="439"/>
      <c r="I10953" s="577"/>
    </row>
    <row r="10954" spans="2:9" x14ac:dyDescent="0.25">
      <c r="B10954" s="2"/>
      <c r="C10954" s="428"/>
      <c r="E10954" s="433"/>
      <c r="G10954" s="439"/>
      <c r="I10954" s="577"/>
    </row>
    <row r="10955" spans="2:9" x14ac:dyDescent="0.25">
      <c r="B10955" s="2"/>
      <c r="C10955" s="428"/>
      <c r="E10955" s="433"/>
      <c r="G10955" s="439"/>
      <c r="I10955" s="577"/>
    </row>
    <row r="10956" spans="2:9" x14ac:dyDescent="0.25">
      <c r="B10956" s="2"/>
      <c r="C10956" s="428"/>
      <c r="E10956" s="433"/>
      <c r="G10956" s="439"/>
      <c r="I10956" s="577"/>
    </row>
    <row r="10957" spans="2:9" x14ac:dyDescent="0.25">
      <c r="B10957" s="2"/>
      <c r="C10957" s="428"/>
      <c r="E10957" s="433"/>
      <c r="G10957" s="439"/>
      <c r="I10957" s="577"/>
    </row>
    <row r="10958" spans="2:9" x14ac:dyDescent="0.25">
      <c r="B10958" s="2"/>
      <c r="C10958" s="428"/>
      <c r="E10958" s="433"/>
      <c r="G10958" s="439"/>
      <c r="I10958" s="577"/>
    </row>
    <row r="10959" spans="2:9" x14ac:dyDescent="0.25">
      <c r="B10959" s="2"/>
      <c r="C10959" s="428"/>
      <c r="E10959" s="433"/>
      <c r="G10959" s="439"/>
      <c r="I10959" s="577"/>
    </row>
    <row r="10960" spans="2:9" x14ac:dyDescent="0.25">
      <c r="B10960" s="2"/>
      <c r="C10960" s="428"/>
      <c r="E10960" s="433"/>
      <c r="G10960" s="439"/>
      <c r="I10960" s="577"/>
    </row>
    <row r="10961" spans="2:9" x14ac:dyDescent="0.25">
      <c r="B10961" s="2"/>
      <c r="C10961" s="428"/>
      <c r="E10961" s="433"/>
      <c r="G10961" s="439"/>
      <c r="I10961" s="577"/>
    </row>
    <row r="10962" spans="2:9" x14ac:dyDescent="0.25">
      <c r="B10962" s="2"/>
      <c r="C10962" s="428"/>
      <c r="E10962" s="433"/>
      <c r="G10962" s="439"/>
      <c r="I10962" s="577"/>
    </row>
    <row r="10963" spans="2:9" x14ac:dyDescent="0.25">
      <c r="B10963" s="2"/>
      <c r="C10963" s="428"/>
      <c r="E10963" s="433"/>
      <c r="G10963" s="439"/>
      <c r="I10963" s="577"/>
    </row>
    <row r="10964" spans="2:9" x14ac:dyDescent="0.25">
      <c r="B10964" s="2"/>
      <c r="C10964" s="428"/>
      <c r="E10964" s="433"/>
      <c r="G10964" s="439"/>
      <c r="I10964" s="577"/>
    </row>
    <row r="10965" spans="2:9" x14ac:dyDescent="0.25">
      <c r="B10965" s="2"/>
      <c r="C10965" s="428"/>
      <c r="E10965" s="433"/>
      <c r="G10965" s="439"/>
      <c r="I10965" s="577"/>
    </row>
    <row r="10966" spans="2:9" x14ac:dyDescent="0.25">
      <c r="B10966" s="2"/>
      <c r="C10966" s="428"/>
      <c r="E10966" s="433"/>
      <c r="G10966" s="439"/>
      <c r="I10966" s="577"/>
    </row>
    <row r="10967" spans="2:9" x14ac:dyDescent="0.25">
      <c r="B10967" s="2"/>
      <c r="C10967" s="428"/>
      <c r="E10967" s="433"/>
      <c r="G10967" s="439"/>
      <c r="I10967" s="577"/>
    </row>
    <row r="10968" spans="2:9" x14ac:dyDescent="0.25">
      <c r="B10968" s="2"/>
      <c r="C10968" s="428"/>
      <c r="E10968" s="433"/>
      <c r="G10968" s="439"/>
      <c r="I10968" s="577"/>
    </row>
    <row r="10969" spans="2:9" x14ac:dyDescent="0.25">
      <c r="B10969" s="2"/>
      <c r="C10969" s="428"/>
      <c r="E10969" s="433"/>
      <c r="G10969" s="439"/>
      <c r="I10969" s="577"/>
    </row>
    <row r="10970" spans="2:9" x14ac:dyDescent="0.25">
      <c r="B10970" s="2"/>
      <c r="C10970" s="428"/>
      <c r="E10970" s="433"/>
      <c r="G10970" s="439"/>
      <c r="I10970" s="577"/>
    </row>
    <row r="10971" spans="2:9" x14ac:dyDescent="0.25">
      <c r="B10971" s="2"/>
      <c r="C10971" s="428"/>
      <c r="E10971" s="433"/>
      <c r="G10971" s="439"/>
      <c r="I10971" s="577"/>
    </row>
    <row r="10972" spans="2:9" x14ac:dyDescent="0.25">
      <c r="B10972" s="2"/>
      <c r="C10972" s="428"/>
      <c r="E10972" s="433"/>
      <c r="G10972" s="439"/>
      <c r="I10972" s="577"/>
    </row>
    <row r="10973" spans="2:9" x14ac:dyDescent="0.25">
      <c r="B10973" s="2"/>
      <c r="C10973" s="428"/>
      <c r="E10973" s="433"/>
      <c r="G10973" s="439"/>
      <c r="I10973" s="577"/>
    </row>
    <row r="10974" spans="2:9" x14ac:dyDescent="0.25">
      <c r="B10974" s="2"/>
      <c r="C10974" s="428"/>
      <c r="E10974" s="433"/>
      <c r="G10974" s="439"/>
      <c r="I10974" s="577"/>
    </row>
    <row r="10975" spans="2:9" x14ac:dyDescent="0.25">
      <c r="B10975" s="2"/>
      <c r="C10975" s="428"/>
      <c r="E10975" s="433"/>
      <c r="G10975" s="439"/>
      <c r="I10975" s="577"/>
    </row>
    <row r="10976" spans="2:9" x14ac:dyDescent="0.25">
      <c r="B10976" s="2"/>
      <c r="C10976" s="428"/>
      <c r="E10976" s="433"/>
      <c r="G10976" s="439"/>
      <c r="I10976" s="577"/>
    </row>
    <row r="10977" spans="2:9" x14ac:dyDescent="0.25">
      <c r="B10977" s="2"/>
      <c r="C10977" s="428"/>
      <c r="E10977" s="433"/>
      <c r="G10977" s="439"/>
      <c r="I10977" s="577"/>
    </row>
    <row r="10978" spans="2:9" x14ac:dyDescent="0.25">
      <c r="B10978" s="2"/>
      <c r="C10978" s="428"/>
      <c r="E10978" s="433"/>
      <c r="G10978" s="439"/>
      <c r="I10978" s="577"/>
    </row>
    <row r="10979" spans="2:9" x14ac:dyDescent="0.25">
      <c r="B10979" s="2"/>
      <c r="C10979" s="428"/>
      <c r="E10979" s="433"/>
      <c r="G10979" s="439"/>
      <c r="I10979" s="577"/>
    </row>
    <row r="10980" spans="2:9" x14ac:dyDescent="0.25">
      <c r="B10980" s="2"/>
      <c r="C10980" s="428"/>
      <c r="E10980" s="433"/>
      <c r="G10980" s="439"/>
      <c r="I10980" s="577"/>
    </row>
    <row r="10981" spans="2:9" x14ac:dyDescent="0.25">
      <c r="B10981" s="2"/>
      <c r="C10981" s="428"/>
      <c r="E10981" s="433"/>
      <c r="G10981" s="439"/>
      <c r="I10981" s="577"/>
    </row>
    <row r="10982" spans="2:9" x14ac:dyDescent="0.25">
      <c r="B10982" s="2"/>
      <c r="C10982" s="428"/>
      <c r="E10982" s="433"/>
      <c r="G10982" s="439"/>
      <c r="I10982" s="577"/>
    </row>
    <row r="10983" spans="2:9" x14ac:dyDescent="0.25">
      <c r="B10983" s="2"/>
      <c r="C10983" s="428"/>
      <c r="E10983" s="433"/>
      <c r="G10983" s="439"/>
      <c r="I10983" s="577"/>
    </row>
    <row r="10984" spans="2:9" x14ac:dyDescent="0.25">
      <c r="B10984" s="2"/>
      <c r="C10984" s="428"/>
      <c r="E10984" s="433"/>
      <c r="G10984" s="439"/>
      <c r="I10984" s="577"/>
    </row>
    <row r="10985" spans="2:9" x14ac:dyDescent="0.25">
      <c r="B10985" s="2"/>
      <c r="C10985" s="428"/>
      <c r="E10985" s="433"/>
      <c r="G10985" s="439"/>
      <c r="I10985" s="577"/>
    </row>
    <row r="10986" spans="2:9" x14ac:dyDescent="0.25">
      <c r="B10986" s="2"/>
      <c r="C10986" s="428"/>
      <c r="E10986" s="433"/>
      <c r="G10986" s="439"/>
      <c r="I10986" s="577"/>
    </row>
    <row r="10987" spans="2:9" x14ac:dyDescent="0.25">
      <c r="B10987" s="2"/>
      <c r="C10987" s="428"/>
      <c r="E10987" s="433"/>
      <c r="G10987" s="439"/>
      <c r="I10987" s="577"/>
    </row>
    <row r="10988" spans="2:9" x14ac:dyDescent="0.25">
      <c r="B10988" s="2"/>
      <c r="C10988" s="428"/>
      <c r="E10988" s="433"/>
      <c r="G10988" s="439"/>
      <c r="I10988" s="577"/>
    </row>
    <row r="10989" spans="2:9" x14ac:dyDescent="0.25">
      <c r="B10989" s="2"/>
      <c r="C10989" s="428"/>
      <c r="E10989" s="433"/>
      <c r="G10989" s="439"/>
      <c r="I10989" s="577"/>
    </row>
    <row r="10990" spans="2:9" x14ac:dyDescent="0.25">
      <c r="B10990" s="2"/>
      <c r="C10990" s="428"/>
      <c r="E10990" s="433"/>
      <c r="G10990" s="439"/>
      <c r="I10990" s="577"/>
    </row>
    <row r="10991" spans="2:9" x14ac:dyDescent="0.25">
      <c r="B10991" s="2"/>
      <c r="C10991" s="428"/>
      <c r="E10991" s="433"/>
      <c r="G10991" s="439"/>
      <c r="I10991" s="577"/>
    </row>
    <row r="10992" spans="2:9" x14ac:dyDescent="0.25">
      <c r="B10992" s="2"/>
      <c r="C10992" s="428"/>
      <c r="E10992" s="433"/>
      <c r="G10992" s="439"/>
      <c r="I10992" s="577"/>
    </row>
    <row r="10993" spans="2:9" x14ac:dyDescent="0.25">
      <c r="B10993" s="2"/>
      <c r="C10993" s="428"/>
      <c r="E10993" s="433"/>
      <c r="G10993" s="439"/>
      <c r="I10993" s="577"/>
    </row>
    <row r="10994" spans="2:9" x14ac:dyDescent="0.25">
      <c r="B10994" s="2"/>
      <c r="C10994" s="428"/>
      <c r="E10994" s="433"/>
      <c r="G10994" s="439"/>
      <c r="I10994" s="577"/>
    </row>
    <row r="10995" spans="2:9" x14ac:dyDescent="0.25">
      <c r="B10995" s="2"/>
      <c r="C10995" s="428"/>
      <c r="E10995" s="433"/>
      <c r="G10995" s="439"/>
      <c r="I10995" s="577"/>
    </row>
    <row r="10996" spans="2:9" x14ac:dyDescent="0.25">
      <c r="B10996" s="2"/>
      <c r="C10996" s="428"/>
      <c r="E10996" s="433"/>
      <c r="G10996" s="439"/>
      <c r="I10996" s="577"/>
    </row>
    <row r="10997" spans="2:9" x14ac:dyDescent="0.25">
      <c r="B10997" s="2"/>
      <c r="C10997" s="428"/>
      <c r="E10997" s="433"/>
      <c r="G10997" s="439"/>
      <c r="I10997" s="577"/>
    </row>
    <row r="10998" spans="2:9" x14ac:dyDescent="0.25">
      <c r="B10998" s="2"/>
      <c r="C10998" s="428"/>
      <c r="E10998" s="433"/>
      <c r="G10998" s="439"/>
      <c r="I10998" s="577"/>
    </row>
    <row r="10999" spans="2:9" x14ac:dyDescent="0.25">
      <c r="B10999" s="2"/>
      <c r="C10999" s="428"/>
      <c r="E10999" s="433"/>
      <c r="G10999" s="439"/>
      <c r="I10999" s="577"/>
    </row>
    <row r="11000" spans="2:9" x14ac:dyDescent="0.25">
      <c r="B11000" s="2"/>
      <c r="C11000" s="428"/>
      <c r="E11000" s="433"/>
      <c r="G11000" s="439"/>
      <c r="I11000" s="577"/>
    </row>
    <row r="11001" spans="2:9" x14ac:dyDescent="0.25">
      <c r="B11001" s="2"/>
      <c r="C11001" s="428"/>
      <c r="E11001" s="433"/>
      <c r="G11001" s="439"/>
      <c r="I11001" s="577"/>
    </row>
    <row r="11002" spans="2:9" x14ac:dyDescent="0.25">
      <c r="B11002" s="2"/>
      <c r="C11002" s="428"/>
      <c r="E11002" s="433"/>
      <c r="G11002" s="439"/>
      <c r="I11002" s="577"/>
    </row>
    <row r="11003" spans="2:9" x14ac:dyDescent="0.25">
      <c r="B11003" s="2"/>
      <c r="C11003" s="428"/>
      <c r="E11003" s="433"/>
      <c r="G11003" s="439"/>
      <c r="I11003" s="577"/>
    </row>
    <row r="11004" spans="2:9" x14ac:dyDescent="0.25">
      <c r="B11004" s="2"/>
      <c r="C11004" s="428"/>
      <c r="E11004" s="433"/>
      <c r="G11004" s="439"/>
      <c r="I11004" s="577"/>
    </row>
    <row r="11005" spans="2:9" x14ac:dyDescent="0.25">
      <c r="B11005" s="2"/>
      <c r="C11005" s="428"/>
      <c r="E11005" s="433"/>
      <c r="G11005" s="439"/>
      <c r="I11005" s="577"/>
    </row>
    <row r="11006" spans="2:9" x14ac:dyDescent="0.25">
      <c r="B11006" s="2"/>
      <c r="C11006" s="428"/>
      <c r="E11006" s="433"/>
      <c r="G11006" s="439"/>
      <c r="I11006" s="577"/>
    </row>
    <row r="11007" spans="2:9" x14ac:dyDescent="0.25">
      <c r="B11007" s="2"/>
      <c r="C11007" s="428"/>
      <c r="E11007" s="433"/>
      <c r="G11007" s="439"/>
      <c r="I11007" s="577"/>
    </row>
    <row r="11008" spans="2:9" x14ac:dyDescent="0.25">
      <c r="B11008" s="2"/>
      <c r="C11008" s="428"/>
      <c r="E11008" s="433"/>
      <c r="G11008" s="439"/>
      <c r="I11008" s="577"/>
    </row>
    <row r="11009" spans="2:9" x14ac:dyDescent="0.25">
      <c r="B11009" s="2"/>
      <c r="C11009" s="428"/>
      <c r="E11009" s="433"/>
      <c r="G11009" s="439"/>
      <c r="I11009" s="577"/>
    </row>
    <row r="11010" spans="2:9" x14ac:dyDescent="0.25">
      <c r="B11010" s="2"/>
      <c r="C11010" s="428"/>
      <c r="E11010" s="433"/>
      <c r="G11010" s="439"/>
      <c r="I11010" s="577"/>
    </row>
    <row r="11011" spans="2:9" x14ac:dyDescent="0.25">
      <c r="B11011" s="2"/>
      <c r="C11011" s="428"/>
      <c r="E11011" s="433"/>
      <c r="G11011" s="439"/>
      <c r="I11011" s="577"/>
    </row>
    <row r="11012" spans="2:9" x14ac:dyDescent="0.25">
      <c r="B11012" s="2"/>
      <c r="C11012" s="428"/>
      <c r="E11012" s="433"/>
      <c r="G11012" s="439"/>
      <c r="I11012" s="577"/>
    </row>
    <row r="11013" spans="2:9" x14ac:dyDescent="0.25">
      <c r="B11013" s="2"/>
      <c r="C11013" s="428"/>
      <c r="E11013" s="433"/>
      <c r="G11013" s="439"/>
      <c r="I11013" s="577"/>
    </row>
    <row r="11014" spans="2:9" x14ac:dyDescent="0.25">
      <c r="B11014" s="2"/>
      <c r="C11014" s="428"/>
      <c r="E11014" s="433"/>
      <c r="G11014" s="439"/>
      <c r="I11014" s="577"/>
    </row>
    <row r="11015" spans="2:9" x14ac:dyDescent="0.25">
      <c r="B11015" s="2"/>
      <c r="C11015" s="428"/>
      <c r="E11015" s="433"/>
      <c r="G11015" s="439"/>
      <c r="I11015" s="577"/>
    </row>
    <row r="11016" spans="2:9" x14ac:dyDescent="0.25">
      <c r="B11016" s="2"/>
      <c r="C11016" s="428"/>
      <c r="E11016" s="433"/>
      <c r="G11016" s="439"/>
      <c r="I11016" s="577"/>
    </row>
    <row r="11017" spans="2:9" x14ac:dyDescent="0.25">
      <c r="B11017" s="2"/>
      <c r="C11017" s="428"/>
      <c r="E11017" s="433"/>
      <c r="G11017" s="439"/>
      <c r="I11017" s="577"/>
    </row>
    <row r="11018" spans="2:9" x14ac:dyDescent="0.25">
      <c r="B11018" s="2"/>
      <c r="C11018" s="428"/>
      <c r="E11018" s="433"/>
      <c r="G11018" s="439"/>
      <c r="I11018" s="577"/>
    </row>
    <row r="11019" spans="2:9" x14ac:dyDescent="0.25">
      <c r="B11019" s="2"/>
      <c r="C11019" s="428"/>
      <c r="E11019" s="433"/>
      <c r="G11019" s="439"/>
      <c r="I11019" s="577"/>
    </row>
    <row r="11020" spans="2:9" x14ac:dyDescent="0.25">
      <c r="B11020" s="2"/>
      <c r="C11020" s="428"/>
      <c r="E11020" s="433"/>
      <c r="G11020" s="439"/>
      <c r="I11020" s="577"/>
    </row>
    <row r="11021" spans="2:9" x14ac:dyDescent="0.25">
      <c r="B11021" s="2"/>
      <c r="C11021" s="428"/>
      <c r="E11021" s="433"/>
      <c r="G11021" s="439"/>
      <c r="I11021" s="577"/>
    </row>
    <row r="11022" spans="2:9" x14ac:dyDescent="0.25">
      <c r="B11022" s="2"/>
      <c r="C11022" s="428"/>
      <c r="E11022" s="433"/>
      <c r="G11022" s="439"/>
      <c r="I11022" s="577"/>
    </row>
    <row r="11023" spans="2:9" x14ac:dyDescent="0.25">
      <c r="B11023" s="2"/>
      <c r="C11023" s="428"/>
      <c r="E11023" s="433"/>
      <c r="G11023" s="439"/>
      <c r="I11023" s="577"/>
    </row>
    <row r="11024" spans="2:9" x14ac:dyDescent="0.25">
      <c r="B11024" s="2"/>
      <c r="C11024" s="428"/>
      <c r="E11024" s="433"/>
      <c r="G11024" s="439"/>
      <c r="I11024" s="577"/>
    </row>
    <row r="11025" spans="2:9" x14ac:dyDescent="0.25">
      <c r="B11025" s="2"/>
      <c r="C11025" s="428"/>
      <c r="E11025" s="433"/>
      <c r="G11025" s="439"/>
      <c r="I11025" s="577"/>
    </row>
    <row r="11026" spans="2:9" x14ac:dyDescent="0.25">
      <c r="B11026" s="2"/>
      <c r="C11026" s="428"/>
      <c r="E11026" s="433"/>
      <c r="G11026" s="439"/>
      <c r="I11026" s="577"/>
    </row>
    <row r="11027" spans="2:9" x14ac:dyDescent="0.25">
      <c r="B11027" s="2"/>
      <c r="C11027" s="428"/>
      <c r="E11027" s="433"/>
      <c r="G11027" s="439"/>
      <c r="I11027" s="577"/>
    </row>
    <row r="11028" spans="2:9" x14ac:dyDescent="0.25">
      <c r="B11028" s="2"/>
      <c r="C11028" s="428"/>
      <c r="E11028" s="433"/>
      <c r="G11028" s="439"/>
      <c r="I11028" s="577"/>
    </row>
    <row r="11029" spans="2:9" x14ac:dyDescent="0.25">
      <c r="B11029" s="2"/>
      <c r="C11029" s="428"/>
      <c r="E11029" s="433"/>
      <c r="G11029" s="439"/>
      <c r="I11029" s="577"/>
    </row>
    <row r="11030" spans="2:9" x14ac:dyDescent="0.25">
      <c r="B11030" s="2"/>
      <c r="C11030" s="428"/>
      <c r="E11030" s="433"/>
      <c r="G11030" s="439"/>
      <c r="I11030" s="577"/>
    </row>
    <row r="11031" spans="2:9" x14ac:dyDescent="0.25">
      <c r="B11031" s="2"/>
      <c r="C11031" s="428"/>
      <c r="E11031" s="433"/>
      <c r="G11031" s="439"/>
      <c r="I11031" s="577"/>
    </row>
    <row r="11032" spans="2:9" x14ac:dyDescent="0.25">
      <c r="B11032" s="2"/>
      <c r="C11032" s="428"/>
      <c r="E11032" s="433"/>
      <c r="G11032" s="439"/>
      <c r="I11032" s="577"/>
    </row>
    <row r="11033" spans="2:9" x14ac:dyDescent="0.25">
      <c r="B11033" s="2"/>
      <c r="C11033" s="428"/>
      <c r="E11033" s="433"/>
      <c r="G11033" s="439"/>
      <c r="I11033" s="577"/>
    </row>
    <row r="11034" spans="2:9" x14ac:dyDescent="0.25">
      <c r="B11034" s="2"/>
      <c r="C11034" s="428"/>
      <c r="E11034" s="433"/>
      <c r="G11034" s="439"/>
      <c r="I11034" s="577"/>
    </row>
    <row r="11035" spans="2:9" x14ac:dyDescent="0.25">
      <c r="B11035" s="2"/>
      <c r="C11035" s="428"/>
      <c r="E11035" s="433"/>
      <c r="G11035" s="439"/>
      <c r="I11035" s="577"/>
    </row>
    <row r="11036" spans="2:9" x14ac:dyDescent="0.25">
      <c r="B11036" s="2"/>
      <c r="C11036" s="428"/>
      <c r="E11036" s="433"/>
      <c r="G11036" s="439"/>
      <c r="I11036" s="577"/>
    </row>
    <row r="11037" spans="2:9" x14ac:dyDescent="0.25">
      <c r="B11037" s="2"/>
      <c r="C11037" s="428"/>
      <c r="E11037" s="433"/>
      <c r="G11037" s="439"/>
      <c r="I11037" s="577"/>
    </row>
    <row r="11038" spans="2:9" x14ac:dyDescent="0.25">
      <c r="B11038" s="2"/>
      <c r="C11038" s="428"/>
      <c r="E11038" s="433"/>
      <c r="G11038" s="439"/>
      <c r="I11038" s="577"/>
    </row>
    <row r="11039" spans="2:9" x14ac:dyDescent="0.25">
      <c r="B11039" s="2"/>
      <c r="C11039" s="428"/>
      <c r="E11039" s="433"/>
      <c r="G11039" s="439"/>
      <c r="I11039" s="577"/>
    </row>
    <row r="11040" spans="2:9" x14ac:dyDescent="0.25">
      <c r="B11040" s="2"/>
      <c r="C11040" s="428"/>
      <c r="E11040" s="433"/>
      <c r="G11040" s="439"/>
      <c r="I11040" s="577"/>
    </row>
    <row r="11041" spans="2:9" x14ac:dyDescent="0.25">
      <c r="B11041" s="2"/>
      <c r="C11041" s="428"/>
      <c r="E11041" s="433"/>
      <c r="G11041" s="439"/>
      <c r="I11041" s="577"/>
    </row>
    <row r="11042" spans="2:9" x14ac:dyDescent="0.25">
      <c r="B11042" s="2"/>
      <c r="C11042" s="428"/>
      <c r="E11042" s="433"/>
      <c r="G11042" s="439"/>
      <c r="I11042" s="577"/>
    </row>
    <row r="11043" spans="2:9" x14ac:dyDescent="0.25">
      <c r="B11043" s="2"/>
      <c r="C11043" s="428"/>
      <c r="E11043" s="433"/>
      <c r="G11043" s="439"/>
      <c r="I11043" s="577"/>
    </row>
    <row r="11044" spans="2:9" x14ac:dyDescent="0.25">
      <c r="B11044" s="2"/>
      <c r="C11044" s="428"/>
      <c r="E11044" s="433"/>
      <c r="G11044" s="439"/>
      <c r="I11044" s="577"/>
    </row>
    <row r="11045" spans="2:9" x14ac:dyDescent="0.25">
      <c r="B11045" s="2"/>
      <c r="C11045" s="428"/>
      <c r="E11045" s="433"/>
      <c r="G11045" s="439"/>
      <c r="I11045" s="577"/>
    </row>
    <row r="11046" spans="2:9" x14ac:dyDescent="0.25">
      <c r="B11046" s="2"/>
      <c r="C11046" s="428"/>
      <c r="E11046" s="433"/>
      <c r="G11046" s="439"/>
      <c r="I11046" s="577"/>
    </row>
    <row r="11047" spans="2:9" x14ac:dyDescent="0.25">
      <c r="B11047" s="2"/>
      <c r="C11047" s="428"/>
      <c r="E11047" s="433"/>
      <c r="G11047" s="439"/>
      <c r="I11047" s="577"/>
    </row>
    <row r="11048" spans="2:9" x14ac:dyDescent="0.25">
      <c r="B11048" s="2"/>
      <c r="C11048" s="428"/>
      <c r="E11048" s="433"/>
      <c r="G11048" s="439"/>
      <c r="I11048" s="577"/>
    </row>
    <row r="11049" spans="2:9" x14ac:dyDescent="0.25">
      <c r="B11049" s="2"/>
      <c r="C11049" s="428"/>
      <c r="E11049" s="433"/>
      <c r="G11049" s="439"/>
      <c r="I11049" s="577"/>
    </row>
    <row r="11050" spans="2:9" x14ac:dyDescent="0.25">
      <c r="B11050" s="2"/>
      <c r="C11050" s="428"/>
      <c r="E11050" s="433"/>
      <c r="G11050" s="439"/>
      <c r="I11050" s="577"/>
    </row>
    <row r="11051" spans="2:9" x14ac:dyDescent="0.25">
      <c r="B11051" s="2"/>
      <c r="C11051" s="428"/>
      <c r="E11051" s="433"/>
      <c r="G11051" s="439"/>
      <c r="I11051" s="577"/>
    </row>
    <row r="11052" spans="2:9" x14ac:dyDescent="0.25">
      <c r="B11052" s="2"/>
      <c r="C11052" s="428"/>
      <c r="E11052" s="433"/>
      <c r="G11052" s="439"/>
      <c r="I11052" s="577"/>
    </row>
    <row r="11053" spans="2:9" x14ac:dyDescent="0.25">
      <c r="B11053" s="2"/>
      <c r="C11053" s="428"/>
      <c r="E11053" s="433"/>
      <c r="G11053" s="439"/>
      <c r="I11053" s="577"/>
    </row>
    <row r="11054" spans="2:9" x14ac:dyDescent="0.25">
      <c r="B11054" s="2"/>
      <c r="C11054" s="428"/>
      <c r="E11054" s="433"/>
      <c r="G11054" s="439"/>
      <c r="I11054" s="577"/>
    </row>
    <row r="11055" spans="2:9" x14ac:dyDescent="0.25">
      <c r="B11055" s="2"/>
      <c r="C11055" s="428"/>
      <c r="E11055" s="433"/>
      <c r="G11055" s="439"/>
      <c r="I11055" s="577"/>
    </row>
    <row r="11056" spans="2:9" x14ac:dyDescent="0.25">
      <c r="B11056" s="2"/>
      <c r="C11056" s="428"/>
      <c r="E11056" s="433"/>
      <c r="G11056" s="439"/>
      <c r="I11056" s="577"/>
    </row>
    <row r="11057" spans="2:9" x14ac:dyDescent="0.25">
      <c r="B11057" s="2"/>
      <c r="C11057" s="428"/>
      <c r="E11057" s="433"/>
      <c r="G11057" s="439"/>
      <c r="I11057" s="577"/>
    </row>
    <row r="11058" spans="2:9" x14ac:dyDescent="0.25">
      <c r="B11058" s="2"/>
      <c r="C11058" s="428"/>
      <c r="E11058" s="433"/>
      <c r="G11058" s="439"/>
      <c r="I11058" s="577"/>
    </row>
    <row r="11059" spans="2:9" x14ac:dyDescent="0.25">
      <c r="B11059" s="2"/>
      <c r="C11059" s="428"/>
      <c r="E11059" s="433"/>
      <c r="G11059" s="439"/>
      <c r="I11059" s="577"/>
    </row>
    <row r="11060" spans="2:9" x14ac:dyDescent="0.25">
      <c r="B11060" s="2"/>
      <c r="C11060" s="428"/>
      <c r="E11060" s="433"/>
      <c r="G11060" s="439"/>
      <c r="I11060" s="577"/>
    </row>
    <row r="11061" spans="2:9" x14ac:dyDescent="0.25">
      <c r="B11061" s="2"/>
      <c r="C11061" s="428"/>
      <c r="E11061" s="433"/>
      <c r="G11061" s="439"/>
      <c r="I11061" s="577"/>
    </row>
    <row r="11062" spans="2:9" x14ac:dyDescent="0.25">
      <c r="B11062" s="2"/>
      <c r="C11062" s="428"/>
      <c r="E11062" s="433"/>
      <c r="G11062" s="439"/>
      <c r="I11062" s="577"/>
    </row>
    <row r="11063" spans="2:9" x14ac:dyDescent="0.25">
      <c r="B11063" s="2"/>
      <c r="C11063" s="428"/>
      <c r="E11063" s="433"/>
      <c r="G11063" s="439"/>
      <c r="I11063" s="577"/>
    </row>
    <row r="11064" spans="2:9" x14ac:dyDescent="0.25">
      <c r="B11064" s="2"/>
      <c r="C11064" s="428"/>
      <c r="E11064" s="433"/>
      <c r="G11064" s="439"/>
      <c r="I11064" s="577"/>
    </row>
    <row r="11065" spans="2:9" x14ac:dyDescent="0.25">
      <c r="B11065" s="2"/>
      <c r="C11065" s="428"/>
      <c r="E11065" s="433"/>
      <c r="G11065" s="439"/>
      <c r="I11065" s="577"/>
    </row>
    <row r="11066" spans="2:9" x14ac:dyDescent="0.25">
      <c r="B11066" s="2"/>
      <c r="C11066" s="428"/>
      <c r="E11066" s="433"/>
      <c r="G11066" s="439"/>
      <c r="I11066" s="577"/>
    </row>
    <row r="11067" spans="2:9" x14ac:dyDescent="0.25">
      <c r="B11067" s="2"/>
      <c r="C11067" s="428"/>
      <c r="E11067" s="433"/>
      <c r="G11067" s="439"/>
      <c r="I11067" s="577"/>
    </row>
    <row r="11068" spans="2:9" x14ac:dyDescent="0.25">
      <c r="B11068" s="2"/>
      <c r="C11068" s="428"/>
      <c r="E11068" s="433"/>
      <c r="G11068" s="439"/>
      <c r="I11068" s="577"/>
    </row>
    <row r="11069" spans="2:9" x14ac:dyDescent="0.25">
      <c r="B11069" s="2"/>
      <c r="C11069" s="428"/>
      <c r="E11069" s="433"/>
      <c r="G11069" s="439"/>
      <c r="I11069" s="577"/>
    </row>
    <row r="11070" spans="2:9" x14ac:dyDescent="0.25">
      <c r="B11070" s="2"/>
      <c r="C11070" s="428"/>
      <c r="E11070" s="433"/>
      <c r="G11070" s="439"/>
      <c r="I11070" s="577"/>
    </row>
    <row r="11071" spans="2:9" x14ac:dyDescent="0.25">
      <c r="B11071" s="2"/>
      <c r="C11071" s="428"/>
      <c r="E11071" s="433"/>
      <c r="G11071" s="439"/>
      <c r="I11071" s="577"/>
    </row>
    <row r="11072" spans="2:9" x14ac:dyDescent="0.25">
      <c r="B11072" s="2"/>
      <c r="C11072" s="428"/>
      <c r="E11072" s="433"/>
      <c r="G11072" s="439"/>
      <c r="I11072" s="577"/>
    </row>
    <row r="11073" spans="2:9" x14ac:dyDescent="0.25">
      <c r="B11073" s="2"/>
      <c r="C11073" s="428"/>
      <c r="E11073" s="433"/>
      <c r="G11073" s="439"/>
      <c r="I11073" s="577"/>
    </row>
    <row r="11074" spans="2:9" x14ac:dyDescent="0.25">
      <c r="B11074" s="2"/>
      <c r="C11074" s="428"/>
      <c r="E11074" s="433"/>
      <c r="G11074" s="439"/>
      <c r="I11074" s="577"/>
    </row>
    <row r="11075" spans="2:9" x14ac:dyDescent="0.25">
      <c r="B11075" s="2"/>
      <c r="C11075" s="428"/>
      <c r="E11075" s="433"/>
      <c r="G11075" s="439"/>
      <c r="I11075" s="577"/>
    </row>
    <row r="11076" spans="2:9" x14ac:dyDescent="0.25">
      <c r="B11076" s="2"/>
      <c r="C11076" s="428"/>
      <c r="E11076" s="433"/>
      <c r="G11076" s="439"/>
      <c r="I11076" s="577"/>
    </row>
    <row r="11077" spans="2:9" x14ac:dyDescent="0.25">
      <c r="B11077" s="2"/>
      <c r="C11077" s="428"/>
      <c r="E11077" s="433"/>
      <c r="G11077" s="439"/>
      <c r="I11077" s="577"/>
    </row>
    <row r="11078" spans="2:9" x14ac:dyDescent="0.25">
      <c r="B11078" s="2"/>
      <c r="C11078" s="428"/>
      <c r="E11078" s="433"/>
      <c r="G11078" s="439"/>
      <c r="I11078" s="577"/>
    </row>
    <row r="11079" spans="2:9" x14ac:dyDescent="0.25">
      <c r="B11079" s="2"/>
      <c r="C11079" s="428"/>
      <c r="E11079" s="433"/>
      <c r="G11079" s="439"/>
      <c r="I11079" s="577"/>
    </row>
    <row r="11080" spans="2:9" x14ac:dyDescent="0.25">
      <c r="B11080" s="2"/>
      <c r="C11080" s="428"/>
      <c r="E11080" s="433"/>
      <c r="G11080" s="439"/>
      <c r="I11080" s="577"/>
    </row>
    <row r="11081" spans="2:9" x14ac:dyDescent="0.25">
      <c r="B11081" s="2"/>
      <c r="C11081" s="428"/>
      <c r="E11081" s="433"/>
      <c r="G11081" s="439"/>
      <c r="I11081" s="577"/>
    </row>
    <row r="11082" spans="2:9" x14ac:dyDescent="0.25">
      <c r="B11082" s="2"/>
      <c r="C11082" s="428"/>
      <c r="E11082" s="433"/>
      <c r="G11082" s="439"/>
      <c r="I11082" s="577"/>
    </row>
    <row r="11083" spans="2:9" x14ac:dyDescent="0.25">
      <c r="B11083" s="2"/>
      <c r="C11083" s="428"/>
      <c r="E11083" s="433"/>
      <c r="G11083" s="439"/>
      <c r="I11083" s="577"/>
    </row>
    <row r="11084" spans="2:9" x14ac:dyDescent="0.25">
      <c r="B11084" s="2"/>
      <c r="C11084" s="428"/>
      <c r="E11084" s="433"/>
      <c r="G11084" s="439"/>
      <c r="I11084" s="577"/>
    </row>
    <row r="11085" spans="2:9" x14ac:dyDescent="0.25">
      <c r="B11085" s="2"/>
      <c r="C11085" s="428"/>
      <c r="E11085" s="433"/>
      <c r="G11085" s="439"/>
      <c r="I11085" s="577"/>
    </row>
    <row r="11086" spans="2:9" x14ac:dyDescent="0.25">
      <c r="B11086" s="2"/>
      <c r="C11086" s="428"/>
      <c r="E11086" s="433"/>
      <c r="G11086" s="439"/>
      <c r="I11086" s="577"/>
    </row>
    <row r="11087" spans="2:9" x14ac:dyDescent="0.25">
      <c r="B11087" s="2"/>
      <c r="C11087" s="428"/>
      <c r="E11087" s="433"/>
      <c r="G11087" s="439"/>
      <c r="I11087" s="577"/>
    </row>
    <row r="11088" spans="2:9" x14ac:dyDescent="0.25">
      <c r="B11088" s="2"/>
      <c r="C11088" s="428"/>
      <c r="E11088" s="433"/>
      <c r="G11088" s="439"/>
      <c r="I11088" s="577"/>
    </row>
    <row r="11089" spans="2:9" x14ac:dyDescent="0.25">
      <c r="B11089" s="2"/>
      <c r="C11089" s="428"/>
      <c r="E11089" s="433"/>
      <c r="G11089" s="439"/>
      <c r="I11089" s="577"/>
    </row>
    <row r="11090" spans="2:9" x14ac:dyDescent="0.25">
      <c r="B11090" s="2"/>
      <c r="C11090" s="428"/>
      <c r="E11090" s="433"/>
      <c r="G11090" s="439"/>
      <c r="I11090" s="577"/>
    </row>
    <row r="11091" spans="2:9" x14ac:dyDescent="0.25">
      <c r="B11091" s="2"/>
      <c r="C11091" s="428"/>
      <c r="E11091" s="433"/>
      <c r="G11091" s="439"/>
      <c r="I11091" s="577"/>
    </row>
    <row r="11092" spans="2:9" x14ac:dyDescent="0.25">
      <c r="B11092" s="2"/>
      <c r="C11092" s="428"/>
      <c r="E11092" s="433"/>
      <c r="G11092" s="439"/>
      <c r="I11092" s="577"/>
    </row>
    <row r="11093" spans="2:9" x14ac:dyDescent="0.25">
      <c r="B11093" s="2"/>
      <c r="C11093" s="428"/>
      <c r="E11093" s="433"/>
      <c r="G11093" s="439"/>
      <c r="I11093" s="577"/>
    </row>
    <row r="11094" spans="2:9" x14ac:dyDescent="0.25">
      <c r="B11094" s="2"/>
      <c r="C11094" s="428"/>
      <c r="E11094" s="433"/>
      <c r="G11094" s="439"/>
      <c r="I11094" s="577"/>
    </row>
    <row r="11095" spans="2:9" x14ac:dyDescent="0.25">
      <c r="B11095" s="2"/>
      <c r="C11095" s="428"/>
      <c r="E11095" s="433"/>
      <c r="G11095" s="439"/>
      <c r="I11095" s="577"/>
    </row>
    <row r="11096" spans="2:9" x14ac:dyDescent="0.25">
      <c r="B11096" s="2"/>
      <c r="C11096" s="428"/>
      <c r="E11096" s="433"/>
      <c r="G11096" s="439"/>
      <c r="I11096" s="577"/>
    </row>
    <row r="11097" spans="2:9" x14ac:dyDescent="0.25">
      <c r="B11097" s="2"/>
      <c r="C11097" s="428"/>
      <c r="E11097" s="433"/>
      <c r="G11097" s="439"/>
      <c r="I11097" s="577"/>
    </row>
    <row r="11098" spans="2:9" x14ac:dyDescent="0.25">
      <c r="B11098" s="2"/>
      <c r="C11098" s="428"/>
      <c r="E11098" s="433"/>
      <c r="G11098" s="439"/>
      <c r="I11098" s="577"/>
    </row>
    <row r="11099" spans="2:9" x14ac:dyDescent="0.25">
      <c r="B11099" s="2"/>
      <c r="C11099" s="428"/>
      <c r="E11099" s="433"/>
      <c r="G11099" s="439"/>
      <c r="I11099" s="577"/>
    </row>
    <row r="11100" spans="2:9" x14ac:dyDescent="0.25">
      <c r="B11100" s="2"/>
      <c r="C11100" s="428"/>
      <c r="E11100" s="433"/>
      <c r="G11100" s="439"/>
      <c r="I11100" s="577"/>
    </row>
    <row r="11101" spans="2:9" x14ac:dyDescent="0.25">
      <c r="B11101" s="2"/>
      <c r="C11101" s="428"/>
      <c r="E11101" s="433"/>
      <c r="G11101" s="439"/>
      <c r="I11101" s="577"/>
    </row>
    <row r="11102" spans="2:9" x14ac:dyDescent="0.25">
      <c r="B11102" s="2"/>
      <c r="C11102" s="428"/>
      <c r="E11102" s="433"/>
      <c r="G11102" s="439"/>
      <c r="I11102" s="577"/>
    </row>
    <row r="11103" spans="2:9" x14ac:dyDescent="0.25">
      <c r="B11103" s="2"/>
      <c r="C11103" s="428"/>
      <c r="E11103" s="433"/>
      <c r="G11103" s="439"/>
      <c r="I11103" s="577"/>
    </row>
    <row r="11104" spans="2:9" x14ac:dyDescent="0.25">
      <c r="B11104" s="2"/>
      <c r="C11104" s="428"/>
      <c r="E11104" s="433"/>
      <c r="G11104" s="439"/>
      <c r="I11104" s="577"/>
    </row>
    <row r="11105" spans="2:9" x14ac:dyDescent="0.25">
      <c r="B11105" s="2"/>
      <c r="C11105" s="428"/>
      <c r="E11105" s="433"/>
      <c r="G11105" s="439"/>
      <c r="I11105" s="577"/>
    </row>
    <row r="11106" spans="2:9" x14ac:dyDescent="0.25">
      <c r="B11106" s="2"/>
      <c r="C11106" s="428"/>
      <c r="E11106" s="433"/>
      <c r="G11106" s="439"/>
      <c r="I11106" s="577"/>
    </row>
    <row r="11107" spans="2:9" x14ac:dyDescent="0.25">
      <c r="B11107" s="2"/>
      <c r="C11107" s="428"/>
      <c r="E11107" s="433"/>
      <c r="G11107" s="439"/>
      <c r="I11107" s="577"/>
    </row>
    <row r="11108" spans="2:9" x14ac:dyDescent="0.25">
      <c r="B11108" s="2"/>
      <c r="C11108" s="428"/>
      <c r="E11108" s="433"/>
      <c r="G11108" s="439"/>
      <c r="I11108" s="577"/>
    </row>
    <row r="11109" spans="2:9" x14ac:dyDescent="0.25">
      <c r="B11109" s="2"/>
      <c r="C11109" s="428"/>
      <c r="E11109" s="433"/>
      <c r="G11109" s="439"/>
      <c r="I11109" s="577"/>
    </row>
    <row r="11110" spans="2:9" x14ac:dyDescent="0.25">
      <c r="B11110" s="2"/>
      <c r="C11110" s="428"/>
      <c r="E11110" s="433"/>
      <c r="G11110" s="439"/>
      <c r="I11110" s="577"/>
    </row>
    <row r="11111" spans="2:9" x14ac:dyDescent="0.25">
      <c r="B11111" s="2"/>
      <c r="C11111" s="428"/>
      <c r="E11111" s="433"/>
      <c r="G11111" s="439"/>
      <c r="I11111" s="577"/>
    </row>
    <row r="11112" spans="2:9" x14ac:dyDescent="0.25">
      <c r="B11112" s="2"/>
      <c r="C11112" s="428"/>
      <c r="E11112" s="433"/>
      <c r="G11112" s="439"/>
      <c r="I11112" s="577"/>
    </row>
    <row r="11113" spans="2:9" x14ac:dyDescent="0.25">
      <c r="B11113" s="2"/>
      <c r="C11113" s="428"/>
      <c r="E11113" s="433"/>
      <c r="G11113" s="439"/>
      <c r="I11113" s="577"/>
    </row>
    <row r="11114" spans="2:9" x14ac:dyDescent="0.25">
      <c r="B11114" s="2"/>
      <c r="C11114" s="428"/>
      <c r="E11114" s="433"/>
      <c r="G11114" s="439"/>
      <c r="I11114" s="577"/>
    </row>
    <row r="11115" spans="2:9" x14ac:dyDescent="0.25">
      <c r="B11115" s="2"/>
      <c r="C11115" s="428"/>
      <c r="E11115" s="433"/>
      <c r="G11115" s="439"/>
      <c r="I11115" s="577"/>
    </row>
    <row r="11116" spans="2:9" x14ac:dyDescent="0.25">
      <c r="B11116" s="2"/>
      <c r="C11116" s="428"/>
      <c r="E11116" s="433"/>
      <c r="G11116" s="439"/>
      <c r="I11116" s="577"/>
    </row>
    <row r="11117" spans="2:9" x14ac:dyDescent="0.25">
      <c r="B11117" s="2"/>
      <c r="C11117" s="428"/>
      <c r="E11117" s="433"/>
      <c r="G11117" s="439"/>
      <c r="I11117" s="577"/>
    </row>
    <row r="11118" spans="2:9" x14ac:dyDescent="0.25">
      <c r="B11118" s="2"/>
      <c r="C11118" s="428"/>
      <c r="E11118" s="433"/>
      <c r="G11118" s="439"/>
      <c r="I11118" s="577"/>
    </row>
    <row r="11119" spans="2:9" x14ac:dyDescent="0.25">
      <c r="B11119" s="2"/>
      <c r="C11119" s="428"/>
      <c r="E11119" s="433"/>
      <c r="G11119" s="439"/>
      <c r="I11119" s="577"/>
    </row>
    <row r="11120" spans="2:9" x14ac:dyDescent="0.25">
      <c r="B11120" s="2"/>
      <c r="C11120" s="428"/>
      <c r="E11120" s="433"/>
      <c r="G11120" s="439"/>
      <c r="I11120" s="577"/>
    </row>
    <row r="11121" spans="2:9" x14ac:dyDescent="0.25">
      <c r="B11121" s="2"/>
      <c r="C11121" s="428"/>
      <c r="E11121" s="433"/>
      <c r="G11121" s="439"/>
      <c r="I11121" s="577"/>
    </row>
    <row r="11122" spans="2:9" x14ac:dyDescent="0.25">
      <c r="B11122" s="2"/>
      <c r="C11122" s="428"/>
      <c r="E11122" s="433"/>
      <c r="G11122" s="439"/>
      <c r="I11122" s="577"/>
    </row>
    <row r="11123" spans="2:9" x14ac:dyDescent="0.25">
      <c r="B11123" s="2"/>
      <c r="C11123" s="428"/>
      <c r="E11123" s="433"/>
      <c r="G11123" s="439"/>
      <c r="I11123" s="577"/>
    </row>
    <row r="11124" spans="2:9" x14ac:dyDescent="0.25">
      <c r="B11124" s="2"/>
      <c r="C11124" s="428"/>
      <c r="E11124" s="433"/>
      <c r="G11124" s="439"/>
      <c r="I11124" s="577"/>
    </row>
    <row r="11125" spans="2:9" x14ac:dyDescent="0.25">
      <c r="B11125" s="2"/>
      <c r="C11125" s="428"/>
      <c r="E11125" s="433"/>
      <c r="G11125" s="439"/>
      <c r="I11125" s="577"/>
    </row>
    <row r="11126" spans="2:9" x14ac:dyDescent="0.25">
      <c r="B11126" s="2"/>
      <c r="C11126" s="428"/>
      <c r="E11126" s="433"/>
      <c r="G11126" s="439"/>
      <c r="I11126" s="577"/>
    </row>
    <row r="11127" spans="2:9" x14ac:dyDescent="0.25">
      <c r="B11127" s="2"/>
      <c r="C11127" s="428"/>
      <c r="E11127" s="433"/>
      <c r="G11127" s="439"/>
      <c r="I11127" s="577"/>
    </row>
    <row r="11128" spans="2:9" x14ac:dyDescent="0.25">
      <c r="B11128" s="2"/>
      <c r="C11128" s="428"/>
      <c r="E11128" s="433"/>
      <c r="G11128" s="439"/>
      <c r="I11128" s="577"/>
    </row>
    <row r="11129" spans="2:9" x14ac:dyDescent="0.25">
      <c r="B11129" s="2"/>
      <c r="C11129" s="428"/>
      <c r="E11129" s="433"/>
      <c r="G11129" s="439"/>
      <c r="I11129" s="577"/>
    </row>
    <row r="11130" spans="2:9" x14ac:dyDescent="0.25">
      <c r="B11130" s="2"/>
      <c r="C11130" s="428"/>
      <c r="E11130" s="433"/>
      <c r="G11130" s="439"/>
      <c r="I11130" s="577"/>
    </row>
    <row r="11131" spans="2:9" x14ac:dyDescent="0.25">
      <c r="B11131" s="2"/>
      <c r="C11131" s="428"/>
      <c r="E11131" s="433"/>
      <c r="G11131" s="439"/>
      <c r="I11131" s="577"/>
    </row>
    <row r="11132" spans="2:9" x14ac:dyDescent="0.25">
      <c r="B11132" s="2"/>
      <c r="C11132" s="428"/>
      <c r="E11132" s="433"/>
      <c r="G11132" s="439"/>
      <c r="I11132" s="577"/>
    </row>
    <row r="11133" spans="2:9" x14ac:dyDescent="0.25">
      <c r="B11133" s="2"/>
      <c r="C11133" s="428"/>
      <c r="E11133" s="433"/>
      <c r="G11133" s="439"/>
      <c r="I11133" s="577"/>
    </row>
    <row r="11134" spans="2:9" x14ac:dyDescent="0.25">
      <c r="B11134" s="2"/>
      <c r="C11134" s="428"/>
      <c r="E11134" s="433"/>
      <c r="G11134" s="439"/>
      <c r="I11134" s="577"/>
    </row>
    <row r="11135" spans="2:9" x14ac:dyDescent="0.25">
      <c r="B11135" s="2"/>
      <c r="C11135" s="428"/>
      <c r="E11135" s="433"/>
      <c r="G11135" s="439"/>
      <c r="I11135" s="577"/>
    </row>
    <row r="11136" spans="2:9" x14ac:dyDescent="0.25">
      <c r="B11136" s="2"/>
      <c r="C11136" s="428"/>
      <c r="E11136" s="433"/>
      <c r="G11136" s="439"/>
      <c r="I11136" s="577"/>
    </row>
    <row r="11137" spans="2:9" x14ac:dyDescent="0.25">
      <c r="B11137" s="2"/>
      <c r="C11137" s="428"/>
      <c r="E11137" s="433"/>
      <c r="G11137" s="439"/>
      <c r="I11137" s="577"/>
    </row>
    <row r="11138" spans="2:9" x14ac:dyDescent="0.25">
      <c r="B11138" s="2"/>
      <c r="C11138" s="428"/>
      <c r="E11138" s="433"/>
      <c r="G11138" s="439"/>
      <c r="I11138" s="577"/>
    </row>
    <row r="11139" spans="2:9" x14ac:dyDescent="0.25">
      <c r="B11139" s="2"/>
      <c r="C11139" s="428"/>
      <c r="E11139" s="433"/>
      <c r="G11139" s="439"/>
      <c r="I11139" s="577"/>
    </row>
    <row r="11140" spans="2:9" x14ac:dyDescent="0.25">
      <c r="B11140" s="2"/>
      <c r="C11140" s="428"/>
      <c r="E11140" s="433"/>
      <c r="G11140" s="439"/>
      <c r="I11140" s="577"/>
    </row>
    <row r="11141" spans="2:9" x14ac:dyDescent="0.25">
      <c r="B11141" s="2"/>
      <c r="C11141" s="428"/>
      <c r="E11141" s="433"/>
      <c r="G11141" s="439"/>
      <c r="I11141" s="577"/>
    </row>
    <row r="11142" spans="2:9" x14ac:dyDescent="0.25">
      <c r="B11142" s="2"/>
      <c r="C11142" s="428"/>
      <c r="E11142" s="433"/>
      <c r="G11142" s="439"/>
      <c r="I11142" s="577"/>
    </row>
    <row r="11143" spans="2:9" x14ac:dyDescent="0.25">
      <c r="B11143" s="2"/>
      <c r="C11143" s="428"/>
      <c r="E11143" s="433"/>
      <c r="G11143" s="439"/>
      <c r="I11143" s="577"/>
    </row>
    <row r="11144" spans="2:9" x14ac:dyDescent="0.25">
      <c r="B11144" s="2"/>
      <c r="C11144" s="428"/>
      <c r="E11144" s="433"/>
      <c r="G11144" s="439"/>
      <c r="I11144" s="577"/>
    </row>
    <row r="11145" spans="2:9" x14ac:dyDescent="0.25">
      <c r="B11145" s="2"/>
      <c r="C11145" s="428"/>
      <c r="E11145" s="433"/>
      <c r="G11145" s="439"/>
      <c r="I11145" s="577"/>
    </row>
    <row r="11146" spans="2:9" x14ac:dyDescent="0.25">
      <c r="B11146" s="2"/>
      <c r="C11146" s="428"/>
      <c r="E11146" s="433"/>
      <c r="G11146" s="439"/>
      <c r="I11146" s="577"/>
    </row>
    <row r="11147" spans="2:9" x14ac:dyDescent="0.25">
      <c r="B11147" s="2"/>
      <c r="C11147" s="428"/>
      <c r="E11147" s="433"/>
      <c r="G11147" s="439"/>
      <c r="I11147" s="577"/>
    </row>
    <row r="11148" spans="2:9" x14ac:dyDescent="0.25">
      <c r="B11148" s="2"/>
      <c r="C11148" s="428"/>
      <c r="E11148" s="433"/>
      <c r="G11148" s="439"/>
      <c r="I11148" s="577"/>
    </row>
    <row r="11149" spans="2:9" x14ac:dyDescent="0.25">
      <c r="B11149" s="2"/>
      <c r="C11149" s="428"/>
      <c r="E11149" s="433"/>
      <c r="G11149" s="439"/>
      <c r="I11149" s="577"/>
    </row>
    <row r="11150" spans="2:9" x14ac:dyDescent="0.25">
      <c r="B11150" s="2"/>
      <c r="C11150" s="428"/>
      <c r="E11150" s="433"/>
      <c r="G11150" s="439"/>
      <c r="I11150" s="577"/>
    </row>
    <row r="11151" spans="2:9" x14ac:dyDescent="0.25">
      <c r="B11151" s="2"/>
      <c r="C11151" s="428"/>
      <c r="E11151" s="433"/>
      <c r="G11151" s="439"/>
      <c r="I11151" s="577"/>
    </row>
    <row r="11152" spans="2:9" x14ac:dyDescent="0.25">
      <c r="B11152" s="2"/>
      <c r="C11152" s="428"/>
      <c r="E11152" s="433"/>
      <c r="G11152" s="439"/>
      <c r="I11152" s="577"/>
    </row>
    <row r="11153" spans="2:9" x14ac:dyDescent="0.25">
      <c r="B11153" s="2"/>
      <c r="C11153" s="428"/>
      <c r="E11153" s="433"/>
      <c r="G11153" s="439"/>
      <c r="I11153" s="577"/>
    </row>
    <row r="11154" spans="2:9" x14ac:dyDescent="0.25">
      <c r="B11154" s="2"/>
      <c r="C11154" s="428"/>
      <c r="E11154" s="433"/>
      <c r="G11154" s="439"/>
      <c r="I11154" s="577"/>
    </row>
    <row r="11155" spans="2:9" x14ac:dyDescent="0.25">
      <c r="B11155" s="2"/>
      <c r="C11155" s="428"/>
      <c r="E11155" s="433"/>
      <c r="G11155" s="439"/>
      <c r="I11155" s="577"/>
    </row>
    <row r="11156" spans="2:9" x14ac:dyDescent="0.25">
      <c r="B11156" s="2"/>
      <c r="C11156" s="428"/>
      <c r="E11156" s="433"/>
      <c r="G11156" s="439"/>
      <c r="I11156" s="577"/>
    </row>
    <row r="11157" spans="2:9" x14ac:dyDescent="0.25">
      <c r="B11157" s="2"/>
      <c r="C11157" s="428"/>
      <c r="E11157" s="433"/>
      <c r="G11157" s="439"/>
      <c r="I11157" s="577"/>
    </row>
    <row r="11158" spans="2:9" x14ac:dyDescent="0.25">
      <c r="B11158" s="2"/>
      <c r="C11158" s="428"/>
      <c r="E11158" s="433"/>
      <c r="G11158" s="439"/>
      <c r="I11158" s="577"/>
    </row>
    <row r="11159" spans="2:9" x14ac:dyDescent="0.25">
      <c r="B11159" s="2"/>
      <c r="C11159" s="428"/>
      <c r="E11159" s="433"/>
      <c r="G11159" s="439"/>
      <c r="I11159" s="577"/>
    </row>
    <row r="11160" spans="2:9" x14ac:dyDescent="0.25">
      <c r="B11160" s="2"/>
      <c r="C11160" s="428"/>
      <c r="E11160" s="433"/>
      <c r="G11160" s="439"/>
      <c r="I11160" s="577"/>
    </row>
    <row r="11161" spans="2:9" x14ac:dyDescent="0.25">
      <c r="B11161" s="2"/>
      <c r="C11161" s="428"/>
      <c r="E11161" s="433"/>
      <c r="G11161" s="439"/>
      <c r="I11161" s="577"/>
    </row>
    <row r="11162" spans="2:9" x14ac:dyDescent="0.25">
      <c r="B11162" s="2"/>
      <c r="C11162" s="428"/>
      <c r="E11162" s="433"/>
      <c r="G11162" s="439"/>
      <c r="I11162" s="577"/>
    </row>
    <row r="11163" spans="2:9" x14ac:dyDescent="0.25">
      <c r="B11163" s="2"/>
      <c r="C11163" s="428"/>
      <c r="E11163" s="433"/>
      <c r="G11163" s="439"/>
      <c r="I11163" s="577"/>
    </row>
    <row r="11164" spans="2:9" x14ac:dyDescent="0.25">
      <c r="B11164" s="2"/>
      <c r="C11164" s="428"/>
      <c r="E11164" s="433"/>
      <c r="G11164" s="439"/>
      <c r="I11164" s="577"/>
    </row>
    <row r="11165" spans="2:9" x14ac:dyDescent="0.25">
      <c r="B11165" s="2"/>
      <c r="C11165" s="428"/>
      <c r="E11165" s="433"/>
      <c r="G11165" s="439"/>
      <c r="I11165" s="577"/>
    </row>
    <row r="11166" spans="2:9" x14ac:dyDescent="0.25">
      <c r="B11166" s="2"/>
      <c r="C11166" s="428"/>
      <c r="E11166" s="433"/>
      <c r="G11166" s="439"/>
      <c r="I11166" s="577"/>
    </row>
    <row r="11167" spans="2:9" x14ac:dyDescent="0.25">
      <c r="B11167" s="2"/>
      <c r="C11167" s="428"/>
      <c r="E11167" s="433"/>
      <c r="G11167" s="439"/>
      <c r="I11167" s="577"/>
    </row>
    <row r="11168" spans="2:9" x14ac:dyDescent="0.25">
      <c r="B11168" s="2"/>
      <c r="C11168" s="428"/>
      <c r="E11168" s="433"/>
      <c r="G11168" s="439"/>
      <c r="I11168" s="577"/>
    </row>
    <row r="11169" spans="2:9" x14ac:dyDescent="0.25">
      <c r="B11169" s="2"/>
      <c r="C11169" s="428"/>
      <c r="E11169" s="433"/>
      <c r="G11169" s="439"/>
      <c r="I11169" s="577"/>
    </row>
    <row r="11170" spans="2:9" x14ac:dyDescent="0.25">
      <c r="B11170" s="2"/>
      <c r="C11170" s="428"/>
      <c r="E11170" s="433"/>
      <c r="G11170" s="439"/>
      <c r="I11170" s="577"/>
    </row>
    <row r="11171" spans="2:9" x14ac:dyDescent="0.25">
      <c r="B11171" s="2"/>
      <c r="C11171" s="428"/>
      <c r="E11171" s="433"/>
      <c r="G11171" s="439"/>
      <c r="I11171" s="577"/>
    </row>
    <row r="11172" spans="2:9" x14ac:dyDescent="0.25">
      <c r="B11172" s="2"/>
      <c r="C11172" s="428"/>
      <c r="E11172" s="433"/>
      <c r="G11172" s="439"/>
      <c r="I11172" s="577"/>
    </row>
    <row r="11173" spans="2:9" x14ac:dyDescent="0.25">
      <c r="B11173" s="2"/>
      <c r="C11173" s="428"/>
      <c r="E11173" s="433"/>
      <c r="G11173" s="439"/>
      <c r="I11173" s="577"/>
    </row>
    <row r="11174" spans="2:9" x14ac:dyDescent="0.25">
      <c r="B11174" s="2"/>
      <c r="C11174" s="428"/>
      <c r="E11174" s="433"/>
      <c r="G11174" s="439"/>
      <c r="I11174" s="577"/>
    </row>
    <row r="11175" spans="2:9" x14ac:dyDescent="0.25">
      <c r="B11175" s="2"/>
      <c r="C11175" s="428"/>
      <c r="E11175" s="433"/>
      <c r="G11175" s="439"/>
      <c r="I11175" s="577"/>
    </row>
    <row r="11176" spans="2:9" x14ac:dyDescent="0.25">
      <c r="B11176" s="2"/>
      <c r="C11176" s="428"/>
      <c r="E11176" s="433"/>
      <c r="G11176" s="439"/>
      <c r="I11176" s="577"/>
    </row>
    <row r="11177" spans="2:9" x14ac:dyDescent="0.25">
      <c r="B11177" s="2"/>
      <c r="C11177" s="428"/>
      <c r="E11177" s="433"/>
      <c r="G11177" s="439"/>
      <c r="I11177" s="577"/>
    </row>
    <row r="11178" spans="2:9" x14ac:dyDescent="0.25">
      <c r="B11178" s="2"/>
      <c r="C11178" s="428"/>
      <c r="E11178" s="433"/>
      <c r="G11178" s="439"/>
      <c r="I11178" s="577"/>
    </row>
    <row r="11179" spans="2:9" x14ac:dyDescent="0.25">
      <c r="B11179" s="2"/>
      <c r="C11179" s="428"/>
      <c r="E11179" s="433"/>
      <c r="G11179" s="439"/>
      <c r="I11179" s="577"/>
    </row>
    <row r="11180" spans="2:9" x14ac:dyDescent="0.25">
      <c r="B11180" s="2"/>
      <c r="C11180" s="428"/>
      <c r="E11180" s="433"/>
      <c r="G11180" s="439"/>
      <c r="I11180" s="577"/>
    </row>
    <row r="11181" spans="2:9" x14ac:dyDescent="0.25">
      <c r="B11181" s="2"/>
      <c r="C11181" s="428"/>
      <c r="E11181" s="433"/>
      <c r="G11181" s="439"/>
      <c r="I11181" s="577"/>
    </row>
    <row r="11182" spans="2:9" x14ac:dyDescent="0.25">
      <c r="B11182" s="2"/>
      <c r="C11182" s="428"/>
      <c r="E11182" s="433"/>
      <c r="G11182" s="439"/>
      <c r="I11182" s="577"/>
    </row>
    <row r="11183" spans="2:9" x14ac:dyDescent="0.25">
      <c r="B11183" s="2"/>
      <c r="C11183" s="428"/>
      <c r="E11183" s="433"/>
      <c r="G11183" s="439"/>
      <c r="I11183" s="577"/>
    </row>
    <row r="11184" spans="2:9" x14ac:dyDescent="0.25">
      <c r="B11184" s="2"/>
      <c r="C11184" s="428"/>
      <c r="E11184" s="433"/>
      <c r="G11184" s="439"/>
      <c r="I11184" s="577"/>
    </row>
    <row r="11185" spans="2:9" x14ac:dyDescent="0.25">
      <c r="B11185" s="2"/>
      <c r="C11185" s="428"/>
      <c r="E11185" s="433"/>
      <c r="G11185" s="439"/>
      <c r="I11185" s="577"/>
    </row>
    <row r="11186" spans="2:9" x14ac:dyDescent="0.25">
      <c r="B11186" s="2"/>
      <c r="C11186" s="428"/>
      <c r="E11186" s="433"/>
      <c r="G11186" s="439"/>
      <c r="I11186" s="577"/>
    </row>
    <row r="11187" spans="2:9" x14ac:dyDescent="0.25">
      <c r="B11187" s="2"/>
      <c r="C11187" s="428"/>
      <c r="E11187" s="433"/>
      <c r="G11187" s="439"/>
      <c r="I11187" s="577"/>
    </row>
    <row r="11188" spans="2:9" x14ac:dyDescent="0.25">
      <c r="B11188" s="2"/>
      <c r="C11188" s="428"/>
      <c r="E11188" s="433"/>
      <c r="G11188" s="439"/>
      <c r="I11188" s="577"/>
    </row>
    <row r="11189" spans="2:9" x14ac:dyDescent="0.25">
      <c r="B11189" s="2"/>
      <c r="C11189" s="428"/>
      <c r="E11189" s="433"/>
      <c r="G11189" s="439"/>
      <c r="I11189" s="577"/>
    </row>
    <row r="11190" spans="2:9" x14ac:dyDescent="0.25">
      <c r="B11190" s="2"/>
      <c r="C11190" s="428"/>
      <c r="E11190" s="433"/>
      <c r="G11190" s="439"/>
      <c r="I11190" s="577"/>
    </row>
    <row r="11191" spans="2:9" x14ac:dyDescent="0.25">
      <c r="B11191" s="2"/>
      <c r="C11191" s="428"/>
      <c r="E11191" s="433"/>
      <c r="G11191" s="439"/>
      <c r="I11191" s="577"/>
    </row>
    <row r="11192" spans="2:9" x14ac:dyDescent="0.25">
      <c r="B11192" s="2"/>
      <c r="C11192" s="428"/>
      <c r="E11192" s="433"/>
      <c r="G11192" s="439"/>
      <c r="I11192" s="577"/>
    </row>
    <row r="11193" spans="2:9" x14ac:dyDescent="0.25">
      <c r="B11193" s="2"/>
      <c r="C11193" s="428"/>
      <c r="E11193" s="433"/>
      <c r="G11193" s="439"/>
      <c r="I11193" s="577"/>
    </row>
    <row r="11194" spans="2:9" x14ac:dyDescent="0.25">
      <c r="B11194" s="2"/>
      <c r="C11194" s="428"/>
      <c r="E11194" s="433"/>
      <c r="G11194" s="439"/>
      <c r="I11194" s="577"/>
    </row>
    <row r="11195" spans="2:9" x14ac:dyDescent="0.25">
      <c r="B11195" s="2"/>
      <c r="C11195" s="428"/>
      <c r="E11195" s="433"/>
      <c r="G11195" s="439"/>
      <c r="I11195" s="577"/>
    </row>
    <row r="11196" spans="2:9" x14ac:dyDescent="0.25">
      <c r="B11196" s="2"/>
      <c r="C11196" s="428"/>
      <c r="E11196" s="433"/>
      <c r="G11196" s="439"/>
      <c r="I11196" s="577"/>
    </row>
    <row r="11197" spans="2:9" x14ac:dyDescent="0.25">
      <c r="B11197" s="2"/>
      <c r="C11197" s="428"/>
      <c r="E11197" s="433"/>
      <c r="G11197" s="439"/>
      <c r="I11197" s="577"/>
    </row>
    <row r="11198" spans="2:9" x14ac:dyDescent="0.25">
      <c r="B11198" s="2"/>
      <c r="C11198" s="428"/>
      <c r="E11198" s="433"/>
      <c r="G11198" s="439"/>
      <c r="I11198" s="577"/>
    </row>
    <row r="11199" spans="2:9" x14ac:dyDescent="0.25">
      <c r="B11199" s="2"/>
      <c r="C11199" s="428"/>
      <c r="E11199" s="433"/>
      <c r="G11199" s="439"/>
      <c r="I11199" s="577"/>
    </row>
    <row r="11200" spans="2:9" x14ac:dyDescent="0.25">
      <c r="B11200" s="2"/>
      <c r="C11200" s="428"/>
      <c r="E11200" s="433"/>
      <c r="G11200" s="439"/>
      <c r="I11200" s="577"/>
    </row>
    <row r="11201" spans="2:9" x14ac:dyDescent="0.25">
      <c r="B11201" s="2"/>
      <c r="C11201" s="428"/>
      <c r="E11201" s="433"/>
      <c r="G11201" s="439"/>
      <c r="I11201" s="577"/>
    </row>
    <row r="11202" spans="2:9" x14ac:dyDescent="0.25">
      <c r="B11202" s="2"/>
      <c r="C11202" s="428"/>
      <c r="E11202" s="433"/>
      <c r="G11202" s="439"/>
      <c r="I11202" s="577"/>
    </row>
    <row r="11203" spans="2:9" x14ac:dyDescent="0.25">
      <c r="B11203" s="2"/>
      <c r="C11203" s="428"/>
      <c r="E11203" s="433"/>
      <c r="G11203" s="439"/>
      <c r="I11203" s="577"/>
    </row>
    <row r="11204" spans="2:9" x14ac:dyDescent="0.25">
      <c r="B11204" s="2"/>
      <c r="C11204" s="428"/>
      <c r="E11204" s="433"/>
      <c r="G11204" s="439"/>
      <c r="I11204" s="577"/>
    </row>
    <row r="11205" spans="2:9" x14ac:dyDescent="0.25">
      <c r="B11205" s="2"/>
      <c r="C11205" s="428"/>
      <c r="E11205" s="433"/>
      <c r="G11205" s="439"/>
      <c r="I11205" s="577"/>
    </row>
    <row r="11206" spans="2:9" x14ac:dyDescent="0.25">
      <c r="B11206" s="2"/>
      <c r="C11206" s="428"/>
      <c r="E11206" s="433"/>
      <c r="G11206" s="439"/>
      <c r="I11206" s="577"/>
    </row>
    <row r="11207" spans="2:9" x14ac:dyDescent="0.25">
      <c r="B11207" s="2"/>
      <c r="C11207" s="428"/>
      <c r="E11207" s="433"/>
      <c r="G11207" s="439"/>
      <c r="I11207" s="577"/>
    </row>
    <row r="11208" spans="2:9" x14ac:dyDescent="0.25">
      <c r="B11208" s="2"/>
      <c r="C11208" s="428"/>
      <c r="E11208" s="433"/>
      <c r="G11208" s="439"/>
      <c r="I11208" s="577"/>
    </row>
    <row r="11209" spans="2:9" x14ac:dyDescent="0.25">
      <c r="B11209" s="2"/>
      <c r="C11209" s="428"/>
      <c r="E11209" s="433"/>
      <c r="G11209" s="439"/>
      <c r="I11209" s="577"/>
    </row>
    <row r="11210" spans="2:9" x14ac:dyDescent="0.25">
      <c r="B11210" s="2"/>
      <c r="C11210" s="428"/>
      <c r="E11210" s="433"/>
      <c r="G11210" s="439"/>
      <c r="I11210" s="577"/>
    </row>
    <row r="11211" spans="2:9" x14ac:dyDescent="0.25">
      <c r="B11211" s="2"/>
      <c r="C11211" s="428"/>
      <c r="E11211" s="433"/>
      <c r="G11211" s="439"/>
      <c r="I11211" s="577"/>
    </row>
    <row r="11212" spans="2:9" x14ac:dyDescent="0.25">
      <c r="B11212" s="2"/>
      <c r="C11212" s="428"/>
      <c r="E11212" s="433"/>
      <c r="G11212" s="439"/>
      <c r="I11212" s="577"/>
    </row>
    <row r="11213" spans="2:9" x14ac:dyDescent="0.25">
      <c r="B11213" s="2"/>
      <c r="C11213" s="428"/>
      <c r="E11213" s="433"/>
      <c r="G11213" s="439"/>
      <c r="I11213" s="577"/>
    </row>
    <row r="11214" spans="2:9" x14ac:dyDescent="0.25">
      <c r="B11214" s="2"/>
      <c r="C11214" s="428"/>
      <c r="E11214" s="433"/>
      <c r="G11214" s="439"/>
      <c r="I11214" s="577"/>
    </row>
    <row r="11215" spans="2:9" x14ac:dyDescent="0.25">
      <c r="B11215" s="2"/>
      <c r="C11215" s="428"/>
      <c r="E11215" s="433"/>
      <c r="G11215" s="439"/>
      <c r="I11215" s="577"/>
    </row>
    <row r="11216" spans="2:9" x14ac:dyDescent="0.25">
      <c r="B11216" s="2"/>
      <c r="C11216" s="428"/>
      <c r="E11216" s="433"/>
      <c r="G11216" s="439"/>
      <c r="I11216" s="577"/>
    </row>
    <row r="11217" spans="2:9" x14ac:dyDescent="0.25">
      <c r="B11217" s="2"/>
      <c r="C11217" s="428"/>
      <c r="E11217" s="433"/>
      <c r="G11217" s="439"/>
      <c r="I11217" s="577"/>
    </row>
    <row r="11218" spans="2:9" x14ac:dyDescent="0.25">
      <c r="B11218" s="2"/>
      <c r="C11218" s="428"/>
      <c r="E11218" s="433"/>
      <c r="G11218" s="439"/>
      <c r="I11218" s="577"/>
    </row>
    <row r="11219" spans="2:9" x14ac:dyDescent="0.25">
      <c r="B11219" s="2"/>
      <c r="C11219" s="428"/>
      <c r="E11219" s="433"/>
      <c r="G11219" s="439"/>
      <c r="I11219" s="577"/>
    </row>
    <row r="11220" spans="2:9" x14ac:dyDescent="0.25">
      <c r="B11220" s="2"/>
      <c r="C11220" s="428"/>
      <c r="E11220" s="433"/>
      <c r="G11220" s="439"/>
      <c r="I11220" s="577"/>
    </row>
    <row r="11221" spans="2:9" x14ac:dyDescent="0.25">
      <c r="B11221" s="2"/>
      <c r="C11221" s="428"/>
      <c r="E11221" s="433"/>
      <c r="G11221" s="439"/>
      <c r="I11221" s="577"/>
    </row>
    <row r="11222" spans="2:9" x14ac:dyDescent="0.25">
      <c r="B11222" s="2"/>
      <c r="C11222" s="428"/>
      <c r="E11222" s="433"/>
      <c r="G11222" s="439"/>
      <c r="I11222" s="577"/>
    </row>
    <row r="11223" spans="2:9" x14ac:dyDescent="0.25">
      <c r="B11223" s="2"/>
      <c r="C11223" s="428"/>
      <c r="E11223" s="433"/>
      <c r="G11223" s="439"/>
      <c r="I11223" s="577"/>
    </row>
    <row r="11224" spans="2:9" x14ac:dyDescent="0.25">
      <c r="B11224" s="2"/>
      <c r="C11224" s="428"/>
      <c r="E11224" s="433"/>
      <c r="G11224" s="439"/>
      <c r="I11224" s="577"/>
    </row>
    <row r="11225" spans="2:9" x14ac:dyDescent="0.25">
      <c r="B11225" s="2"/>
      <c r="C11225" s="428"/>
      <c r="E11225" s="433"/>
      <c r="G11225" s="439"/>
      <c r="I11225" s="577"/>
    </row>
    <row r="11226" spans="2:9" x14ac:dyDescent="0.25">
      <c r="B11226" s="2"/>
      <c r="C11226" s="428"/>
      <c r="E11226" s="433"/>
      <c r="G11226" s="439"/>
      <c r="I11226" s="577"/>
    </row>
    <row r="11227" spans="2:9" x14ac:dyDescent="0.25">
      <c r="B11227" s="2"/>
      <c r="C11227" s="428"/>
      <c r="E11227" s="433"/>
      <c r="G11227" s="439"/>
      <c r="I11227" s="577"/>
    </row>
    <row r="11228" spans="2:9" x14ac:dyDescent="0.25">
      <c r="B11228" s="2"/>
      <c r="C11228" s="428"/>
      <c r="E11228" s="433"/>
      <c r="G11228" s="439"/>
      <c r="I11228" s="577"/>
    </row>
    <row r="11229" spans="2:9" x14ac:dyDescent="0.25">
      <c r="B11229" s="2"/>
      <c r="C11229" s="428"/>
      <c r="E11229" s="433"/>
      <c r="G11229" s="439"/>
      <c r="I11229" s="577"/>
    </row>
    <row r="11230" spans="2:9" x14ac:dyDescent="0.25">
      <c r="B11230" s="2"/>
      <c r="C11230" s="428"/>
      <c r="E11230" s="433"/>
      <c r="G11230" s="439"/>
      <c r="I11230" s="577"/>
    </row>
    <row r="11231" spans="2:9" x14ac:dyDescent="0.25">
      <c r="B11231" s="2"/>
      <c r="C11231" s="428"/>
      <c r="E11231" s="433"/>
      <c r="G11231" s="439"/>
      <c r="I11231" s="577"/>
    </row>
    <row r="11232" spans="2:9" x14ac:dyDescent="0.25">
      <c r="B11232" s="2"/>
      <c r="C11232" s="428"/>
      <c r="E11232" s="433"/>
      <c r="G11232" s="439"/>
      <c r="I11232" s="577"/>
    </row>
    <row r="11233" spans="2:9" x14ac:dyDescent="0.25">
      <c r="B11233" s="2"/>
      <c r="C11233" s="428"/>
      <c r="E11233" s="433"/>
      <c r="G11233" s="439"/>
      <c r="I11233" s="577"/>
    </row>
    <row r="11234" spans="2:9" x14ac:dyDescent="0.25">
      <c r="B11234" s="2"/>
      <c r="C11234" s="428"/>
      <c r="E11234" s="433"/>
      <c r="G11234" s="439"/>
      <c r="I11234" s="577"/>
    </row>
    <row r="11235" spans="2:9" x14ac:dyDescent="0.25">
      <c r="B11235" s="2"/>
      <c r="C11235" s="428"/>
      <c r="E11235" s="433"/>
      <c r="G11235" s="439"/>
      <c r="I11235" s="577"/>
    </row>
    <row r="11236" spans="2:9" x14ac:dyDescent="0.25">
      <c r="B11236" s="2"/>
      <c r="C11236" s="428"/>
      <c r="E11236" s="433"/>
      <c r="G11236" s="439"/>
      <c r="I11236" s="577"/>
    </row>
    <row r="11237" spans="2:9" x14ac:dyDescent="0.25">
      <c r="B11237" s="2"/>
      <c r="C11237" s="428"/>
      <c r="E11237" s="433"/>
      <c r="G11237" s="439"/>
      <c r="I11237" s="577"/>
    </row>
    <row r="11238" spans="2:9" x14ac:dyDescent="0.25">
      <c r="B11238" s="2"/>
      <c r="C11238" s="428"/>
      <c r="E11238" s="433"/>
      <c r="G11238" s="439"/>
      <c r="I11238" s="577"/>
    </row>
    <row r="11239" spans="2:9" x14ac:dyDescent="0.25">
      <c r="B11239" s="2"/>
      <c r="C11239" s="428"/>
      <c r="E11239" s="433"/>
      <c r="G11239" s="439"/>
      <c r="I11239" s="577"/>
    </row>
    <row r="11240" spans="2:9" x14ac:dyDescent="0.25">
      <c r="B11240" s="2"/>
      <c r="C11240" s="428"/>
      <c r="E11240" s="433"/>
      <c r="G11240" s="439"/>
      <c r="I11240" s="577"/>
    </row>
    <row r="11241" spans="2:9" x14ac:dyDescent="0.25">
      <c r="B11241" s="2"/>
      <c r="C11241" s="428"/>
      <c r="E11241" s="433"/>
      <c r="G11241" s="439"/>
      <c r="I11241" s="577"/>
    </row>
    <row r="11242" spans="2:9" x14ac:dyDescent="0.25">
      <c r="B11242" s="2"/>
      <c r="C11242" s="428"/>
      <c r="E11242" s="433"/>
      <c r="G11242" s="439"/>
      <c r="I11242" s="577"/>
    </row>
    <row r="11243" spans="2:9" x14ac:dyDescent="0.25">
      <c r="B11243" s="2"/>
      <c r="C11243" s="428"/>
      <c r="E11243" s="433"/>
      <c r="G11243" s="439"/>
      <c r="I11243" s="577"/>
    </row>
    <row r="11244" spans="2:9" x14ac:dyDescent="0.25">
      <c r="B11244" s="2"/>
      <c r="C11244" s="428"/>
      <c r="E11244" s="433"/>
      <c r="G11244" s="439"/>
      <c r="I11244" s="577"/>
    </row>
    <row r="11245" spans="2:9" x14ac:dyDescent="0.25">
      <c r="B11245" s="2"/>
      <c r="C11245" s="428"/>
      <c r="E11245" s="433"/>
      <c r="G11245" s="439"/>
      <c r="I11245" s="577"/>
    </row>
    <row r="11246" spans="2:9" x14ac:dyDescent="0.25">
      <c r="B11246" s="2"/>
      <c r="C11246" s="428"/>
      <c r="E11246" s="433"/>
      <c r="G11246" s="439"/>
      <c r="I11246" s="577"/>
    </row>
    <row r="11247" spans="2:9" x14ac:dyDescent="0.25">
      <c r="B11247" s="2"/>
      <c r="C11247" s="428"/>
      <c r="E11247" s="433"/>
      <c r="G11247" s="439"/>
      <c r="I11247" s="577"/>
    </row>
    <row r="11248" spans="2:9" x14ac:dyDescent="0.25">
      <c r="B11248" s="2"/>
      <c r="C11248" s="428"/>
      <c r="E11248" s="433"/>
      <c r="G11248" s="439"/>
      <c r="I11248" s="577"/>
    </row>
    <row r="11249" spans="2:9" x14ac:dyDescent="0.25">
      <c r="B11249" s="2"/>
      <c r="C11249" s="428"/>
      <c r="E11249" s="433"/>
      <c r="G11249" s="439"/>
      <c r="I11249" s="577"/>
    </row>
    <row r="11250" spans="2:9" x14ac:dyDescent="0.25">
      <c r="B11250" s="2"/>
      <c r="C11250" s="428"/>
      <c r="E11250" s="433"/>
      <c r="G11250" s="439"/>
      <c r="I11250" s="577"/>
    </row>
    <row r="11251" spans="2:9" x14ac:dyDescent="0.25">
      <c r="B11251" s="2"/>
      <c r="C11251" s="428"/>
      <c r="E11251" s="433"/>
      <c r="G11251" s="439"/>
      <c r="I11251" s="577"/>
    </row>
    <row r="11252" spans="2:9" x14ac:dyDescent="0.25">
      <c r="B11252" s="2"/>
      <c r="C11252" s="428"/>
      <c r="E11252" s="433"/>
      <c r="G11252" s="439"/>
      <c r="I11252" s="577"/>
    </row>
    <row r="11253" spans="2:9" x14ac:dyDescent="0.25">
      <c r="B11253" s="2"/>
      <c r="C11253" s="428"/>
      <c r="E11253" s="433"/>
      <c r="G11253" s="439"/>
      <c r="I11253" s="577"/>
    </row>
    <row r="11254" spans="2:9" x14ac:dyDescent="0.25">
      <c r="B11254" s="2"/>
      <c r="C11254" s="428"/>
      <c r="E11254" s="433"/>
      <c r="G11254" s="439"/>
      <c r="I11254" s="577"/>
    </row>
    <row r="11255" spans="2:9" x14ac:dyDescent="0.25">
      <c r="B11255" s="2"/>
      <c r="C11255" s="428"/>
      <c r="E11255" s="433"/>
      <c r="G11255" s="439"/>
      <c r="I11255" s="577"/>
    </row>
    <row r="11256" spans="2:9" x14ac:dyDescent="0.25">
      <c r="B11256" s="2"/>
      <c r="C11256" s="428"/>
      <c r="E11256" s="433"/>
      <c r="G11256" s="439"/>
      <c r="I11256" s="577"/>
    </row>
    <row r="11257" spans="2:9" x14ac:dyDescent="0.25">
      <c r="B11257" s="2"/>
      <c r="C11257" s="428"/>
      <c r="E11257" s="433"/>
      <c r="G11257" s="439"/>
      <c r="I11257" s="577"/>
    </row>
    <row r="11258" spans="2:9" x14ac:dyDescent="0.25">
      <c r="B11258" s="2"/>
      <c r="C11258" s="428"/>
      <c r="E11258" s="433"/>
      <c r="G11258" s="439"/>
      <c r="I11258" s="577"/>
    </row>
    <row r="11259" spans="2:9" x14ac:dyDescent="0.25">
      <c r="B11259" s="2"/>
      <c r="C11259" s="428"/>
      <c r="E11259" s="433"/>
      <c r="G11259" s="439"/>
      <c r="I11259" s="577"/>
    </row>
    <row r="11260" spans="2:9" x14ac:dyDescent="0.25">
      <c r="B11260" s="2"/>
      <c r="C11260" s="428"/>
      <c r="E11260" s="433"/>
      <c r="G11260" s="439"/>
      <c r="I11260" s="577"/>
    </row>
    <row r="11261" spans="2:9" x14ac:dyDescent="0.25">
      <c r="B11261" s="2"/>
      <c r="C11261" s="428"/>
      <c r="E11261" s="433"/>
      <c r="G11261" s="439"/>
      <c r="I11261" s="577"/>
    </row>
    <row r="11262" spans="2:9" x14ac:dyDescent="0.25">
      <c r="B11262" s="2"/>
      <c r="C11262" s="428"/>
      <c r="E11262" s="433"/>
      <c r="G11262" s="439"/>
      <c r="I11262" s="577"/>
    </row>
    <row r="11263" spans="2:9" x14ac:dyDescent="0.25">
      <c r="B11263" s="2"/>
      <c r="C11263" s="428"/>
      <c r="E11263" s="433"/>
      <c r="G11263" s="439"/>
      <c r="I11263" s="577"/>
    </row>
    <row r="11264" spans="2:9" x14ac:dyDescent="0.25">
      <c r="B11264" s="2"/>
      <c r="C11264" s="428"/>
      <c r="E11264" s="433"/>
      <c r="G11264" s="439"/>
      <c r="I11264" s="577"/>
    </row>
    <row r="11265" spans="2:9" x14ac:dyDescent="0.25">
      <c r="B11265" s="2"/>
      <c r="C11265" s="428"/>
      <c r="E11265" s="433"/>
      <c r="G11265" s="439"/>
      <c r="I11265" s="577"/>
    </row>
    <row r="11266" spans="2:9" x14ac:dyDescent="0.25">
      <c r="B11266" s="2"/>
      <c r="C11266" s="428"/>
      <c r="E11266" s="433"/>
      <c r="G11266" s="439"/>
      <c r="I11266" s="577"/>
    </row>
    <row r="11267" spans="2:9" x14ac:dyDescent="0.25">
      <c r="B11267" s="2"/>
      <c r="C11267" s="428"/>
      <c r="E11267" s="433"/>
      <c r="G11267" s="439"/>
      <c r="I11267" s="577"/>
    </row>
    <row r="11268" spans="2:9" x14ac:dyDescent="0.25">
      <c r="B11268" s="2"/>
      <c r="C11268" s="428"/>
      <c r="E11268" s="433"/>
      <c r="G11268" s="439"/>
      <c r="I11268" s="577"/>
    </row>
    <row r="11269" spans="2:9" x14ac:dyDescent="0.25">
      <c r="B11269" s="2"/>
      <c r="C11269" s="428"/>
      <c r="E11269" s="433"/>
      <c r="G11269" s="439"/>
      <c r="I11269" s="577"/>
    </row>
    <row r="11270" spans="2:9" x14ac:dyDescent="0.25">
      <c r="B11270" s="2"/>
      <c r="C11270" s="428"/>
      <c r="E11270" s="433"/>
      <c r="G11270" s="439"/>
      <c r="I11270" s="577"/>
    </row>
    <row r="11271" spans="2:9" x14ac:dyDescent="0.25">
      <c r="B11271" s="2"/>
      <c r="C11271" s="428"/>
      <c r="E11271" s="433"/>
      <c r="G11271" s="439"/>
      <c r="I11271" s="577"/>
    </row>
    <row r="11272" spans="2:9" x14ac:dyDescent="0.25">
      <c r="B11272" s="2"/>
      <c r="C11272" s="428"/>
      <c r="E11272" s="433"/>
      <c r="G11272" s="439"/>
      <c r="I11272" s="577"/>
    </row>
    <row r="11273" spans="2:9" x14ac:dyDescent="0.25">
      <c r="B11273" s="2"/>
      <c r="C11273" s="428"/>
      <c r="E11273" s="433"/>
      <c r="G11273" s="439"/>
      <c r="I11273" s="577"/>
    </row>
    <row r="11274" spans="2:9" x14ac:dyDescent="0.25">
      <c r="B11274" s="2"/>
      <c r="C11274" s="428"/>
      <c r="E11274" s="433"/>
      <c r="G11274" s="439"/>
      <c r="I11274" s="577"/>
    </row>
    <row r="11275" spans="2:9" x14ac:dyDescent="0.25">
      <c r="B11275" s="2"/>
      <c r="C11275" s="428"/>
      <c r="E11275" s="433"/>
      <c r="G11275" s="439"/>
      <c r="I11275" s="577"/>
    </row>
    <row r="11276" spans="2:9" x14ac:dyDescent="0.25">
      <c r="B11276" s="2"/>
      <c r="C11276" s="428"/>
      <c r="E11276" s="433"/>
      <c r="G11276" s="439"/>
      <c r="I11276" s="577"/>
    </row>
    <row r="11277" spans="2:9" x14ac:dyDescent="0.25">
      <c r="B11277" s="2"/>
      <c r="C11277" s="428"/>
      <c r="E11277" s="433"/>
      <c r="G11277" s="439"/>
      <c r="I11277" s="577"/>
    </row>
    <row r="11278" spans="2:9" x14ac:dyDescent="0.25">
      <c r="B11278" s="2"/>
      <c r="C11278" s="428"/>
      <c r="E11278" s="433"/>
      <c r="G11278" s="439"/>
      <c r="I11278" s="577"/>
    </row>
    <row r="11279" spans="2:9" x14ac:dyDescent="0.25">
      <c r="B11279" s="2"/>
      <c r="C11279" s="428"/>
      <c r="E11279" s="433"/>
      <c r="G11279" s="439"/>
      <c r="I11279" s="577"/>
    </row>
    <row r="11280" spans="2:9" x14ac:dyDescent="0.25">
      <c r="B11280" s="2"/>
      <c r="C11280" s="428"/>
      <c r="E11280" s="433"/>
      <c r="G11280" s="439"/>
      <c r="I11280" s="577"/>
    </row>
    <row r="11281" spans="2:9" x14ac:dyDescent="0.25">
      <c r="B11281" s="2"/>
      <c r="C11281" s="428"/>
      <c r="E11281" s="433"/>
      <c r="G11281" s="439"/>
      <c r="I11281" s="577"/>
    </row>
    <row r="11282" spans="2:9" x14ac:dyDescent="0.25">
      <c r="B11282" s="2"/>
      <c r="C11282" s="428"/>
      <c r="E11282" s="433"/>
      <c r="G11282" s="439"/>
      <c r="I11282" s="577"/>
    </row>
    <row r="11283" spans="2:9" x14ac:dyDescent="0.25">
      <c r="B11283" s="2"/>
      <c r="C11283" s="428"/>
      <c r="E11283" s="433"/>
      <c r="G11283" s="439"/>
      <c r="I11283" s="577"/>
    </row>
    <row r="11284" spans="2:9" x14ac:dyDescent="0.25">
      <c r="B11284" s="2"/>
      <c r="C11284" s="428"/>
      <c r="E11284" s="433"/>
      <c r="G11284" s="439"/>
      <c r="I11284" s="577"/>
    </row>
    <row r="11285" spans="2:9" x14ac:dyDescent="0.25">
      <c r="B11285" s="2"/>
      <c r="C11285" s="428"/>
      <c r="E11285" s="433"/>
      <c r="G11285" s="439"/>
      <c r="I11285" s="577"/>
    </row>
    <row r="11286" spans="2:9" x14ac:dyDescent="0.25">
      <c r="B11286" s="2"/>
      <c r="C11286" s="428"/>
      <c r="E11286" s="433"/>
      <c r="G11286" s="439"/>
      <c r="I11286" s="577"/>
    </row>
    <row r="11287" spans="2:9" x14ac:dyDescent="0.25">
      <c r="B11287" s="2"/>
      <c r="C11287" s="428"/>
      <c r="E11287" s="433"/>
      <c r="G11287" s="439"/>
      <c r="I11287" s="577"/>
    </row>
    <row r="11288" spans="2:9" x14ac:dyDescent="0.25">
      <c r="B11288" s="2"/>
      <c r="C11288" s="428"/>
      <c r="E11288" s="433"/>
      <c r="G11288" s="439"/>
      <c r="I11288" s="577"/>
    </row>
    <row r="11289" spans="2:9" x14ac:dyDescent="0.25">
      <c r="B11289" s="2"/>
      <c r="C11289" s="428"/>
      <c r="E11289" s="433"/>
      <c r="G11289" s="439"/>
      <c r="I11289" s="577"/>
    </row>
    <row r="11290" spans="2:9" x14ac:dyDescent="0.25">
      <c r="B11290" s="2"/>
      <c r="C11290" s="428"/>
      <c r="E11290" s="433"/>
      <c r="G11290" s="439"/>
      <c r="I11290" s="577"/>
    </row>
    <row r="11291" spans="2:9" x14ac:dyDescent="0.25">
      <c r="B11291" s="2"/>
      <c r="C11291" s="428"/>
      <c r="E11291" s="433"/>
      <c r="G11291" s="439"/>
      <c r="I11291" s="577"/>
    </row>
    <row r="11292" spans="2:9" x14ac:dyDescent="0.25">
      <c r="B11292" s="2"/>
      <c r="C11292" s="428"/>
      <c r="E11292" s="433"/>
      <c r="G11292" s="439"/>
      <c r="I11292" s="577"/>
    </row>
    <row r="11293" spans="2:9" x14ac:dyDescent="0.25">
      <c r="B11293" s="2"/>
      <c r="C11293" s="428"/>
      <c r="E11293" s="433"/>
      <c r="G11293" s="439"/>
      <c r="I11293" s="577"/>
    </row>
    <row r="11294" spans="2:9" x14ac:dyDescent="0.25">
      <c r="B11294" s="2"/>
      <c r="C11294" s="428"/>
      <c r="E11294" s="433"/>
      <c r="G11294" s="439"/>
      <c r="I11294" s="577"/>
    </row>
    <row r="11295" spans="2:9" x14ac:dyDescent="0.25">
      <c r="B11295" s="2"/>
      <c r="C11295" s="428"/>
      <c r="E11295" s="433"/>
      <c r="G11295" s="439"/>
      <c r="I11295" s="577"/>
    </row>
    <row r="11296" spans="2:9" x14ac:dyDescent="0.25">
      <c r="B11296" s="2"/>
      <c r="C11296" s="428"/>
      <c r="E11296" s="433"/>
      <c r="G11296" s="439"/>
      <c r="I11296" s="577"/>
    </row>
    <row r="11297" spans="2:9" x14ac:dyDescent="0.25">
      <c r="B11297" s="2"/>
      <c r="C11297" s="428"/>
      <c r="E11297" s="433"/>
      <c r="G11297" s="439"/>
      <c r="I11297" s="577"/>
    </row>
    <row r="11298" spans="2:9" x14ac:dyDescent="0.25">
      <c r="B11298" s="2"/>
      <c r="C11298" s="428"/>
      <c r="E11298" s="433"/>
      <c r="G11298" s="439"/>
      <c r="I11298" s="577"/>
    </row>
    <row r="11299" spans="2:9" x14ac:dyDescent="0.25">
      <c r="B11299" s="2"/>
      <c r="C11299" s="428"/>
      <c r="E11299" s="433"/>
      <c r="G11299" s="439"/>
      <c r="I11299" s="577"/>
    </row>
    <row r="11300" spans="2:9" x14ac:dyDescent="0.25">
      <c r="B11300" s="2"/>
      <c r="C11300" s="428"/>
      <c r="E11300" s="433"/>
      <c r="G11300" s="439"/>
      <c r="I11300" s="577"/>
    </row>
    <row r="11301" spans="2:9" x14ac:dyDescent="0.25">
      <c r="B11301" s="2"/>
      <c r="C11301" s="428"/>
      <c r="E11301" s="433"/>
      <c r="G11301" s="439"/>
      <c r="I11301" s="577"/>
    </row>
    <row r="11302" spans="2:9" x14ac:dyDescent="0.25">
      <c r="B11302" s="2"/>
      <c r="C11302" s="428"/>
      <c r="E11302" s="433"/>
      <c r="G11302" s="439"/>
      <c r="I11302" s="577"/>
    </row>
    <row r="11303" spans="2:9" x14ac:dyDescent="0.25">
      <c r="B11303" s="2"/>
      <c r="C11303" s="428"/>
      <c r="E11303" s="433"/>
      <c r="G11303" s="439"/>
      <c r="I11303" s="577"/>
    </row>
    <row r="11304" spans="2:9" x14ac:dyDescent="0.25">
      <c r="B11304" s="2"/>
      <c r="C11304" s="428"/>
      <c r="E11304" s="433"/>
      <c r="G11304" s="439"/>
      <c r="I11304" s="577"/>
    </row>
    <row r="11305" spans="2:9" x14ac:dyDescent="0.25">
      <c r="B11305" s="2"/>
      <c r="C11305" s="428"/>
      <c r="E11305" s="433"/>
      <c r="G11305" s="439"/>
      <c r="I11305" s="577"/>
    </row>
    <row r="11306" spans="2:9" x14ac:dyDescent="0.25">
      <c r="B11306" s="2"/>
      <c r="C11306" s="428"/>
      <c r="E11306" s="433"/>
      <c r="G11306" s="439"/>
      <c r="I11306" s="577"/>
    </row>
    <row r="11307" spans="2:9" x14ac:dyDescent="0.25">
      <c r="B11307" s="2"/>
      <c r="C11307" s="428"/>
      <c r="E11307" s="433"/>
      <c r="G11307" s="439"/>
      <c r="I11307" s="577"/>
    </row>
    <row r="11308" spans="2:9" x14ac:dyDescent="0.25">
      <c r="B11308" s="2"/>
      <c r="C11308" s="428"/>
      <c r="E11308" s="433"/>
      <c r="G11308" s="439"/>
      <c r="I11308" s="577"/>
    </row>
    <row r="11309" spans="2:9" x14ac:dyDescent="0.25">
      <c r="B11309" s="2"/>
      <c r="C11309" s="428"/>
      <c r="E11309" s="433"/>
      <c r="G11309" s="439"/>
      <c r="I11309" s="577"/>
    </row>
    <row r="11310" spans="2:9" x14ac:dyDescent="0.25">
      <c r="B11310" s="2"/>
      <c r="C11310" s="428"/>
      <c r="E11310" s="433"/>
      <c r="G11310" s="439"/>
      <c r="I11310" s="577"/>
    </row>
    <row r="11311" spans="2:9" x14ac:dyDescent="0.25">
      <c r="B11311" s="2"/>
      <c r="C11311" s="428"/>
      <c r="E11311" s="433"/>
      <c r="G11311" s="439"/>
      <c r="I11311" s="577"/>
    </row>
    <row r="11312" spans="2:9" x14ac:dyDescent="0.25">
      <c r="B11312" s="2"/>
      <c r="C11312" s="428"/>
      <c r="E11312" s="433"/>
      <c r="G11312" s="439"/>
      <c r="I11312" s="577"/>
    </row>
    <row r="11313" spans="2:9" x14ac:dyDescent="0.25">
      <c r="B11313" s="2"/>
      <c r="C11313" s="428"/>
      <c r="E11313" s="433"/>
      <c r="G11313" s="439"/>
      <c r="I11313" s="577"/>
    </row>
    <row r="11314" spans="2:9" x14ac:dyDescent="0.25">
      <c r="B11314" s="2"/>
      <c r="C11314" s="428"/>
      <c r="E11314" s="433"/>
      <c r="G11314" s="439"/>
      <c r="I11314" s="577"/>
    </row>
    <row r="11315" spans="2:9" x14ac:dyDescent="0.25">
      <c r="B11315" s="2"/>
      <c r="C11315" s="428"/>
      <c r="E11315" s="433"/>
      <c r="G11315" s="439"/>
      <c r="I11315" s="577"/>
    </row>
    <row r="11316" spans="2:9" x14ac:dyDescent="0.25">
      <c r="B11316" s="2"/>
      <c r="C11316" s="428"/>
      <c r="E11316" s="433"/>
      <c r="G11316" s="439"/>
      <c r="I11316" s="577"/>
    </row>
    <row r="11317" spans="2:9" x14ac:dyDescent="0.25">
      <c r="B11317" s="2"/>
      <c r="C11317" s="428"/>
      <c r="E11317" s="433"/>
      <c r="G11317" s="439"/>
      <c r="I11317" s="577"/>
    </row>
    <row r="11318" spans="2:9" x14ac:dyDescent="0.25">
      <c r="B11318" s="2"/>
      <c r="C11318" s="428"/>
      <c r="E11318" s="433"/>
      <c r="G11318" s="439"/>
      <c r="I11318" s="577"/>
    </row>
    <row r="11319" spans="2:9" x14ac:dyDescent="0.25">
      <c r="B11319" s="2"/>
      <c r="C11319" s="428"/>
      <c r="E11319" s="433"/>
      <c r="G11319" s="439"/>
      <c r="I11319" s="577"/>
    </row>
    <row r="11320" spans="2:9" x14ac:dyDescent="0.25">
      <c r="B11320" s="2"/>
      <c r="C11320" s="428"/>
      <c r="E11320" s="433"/>
      <c r="G11320" s="439"/>
      <c r="I11320" s="577"/>
    </row>
    <row r="11321" spans="2:9" x14ac:dyDescent="0.25">
      <c r="B11321" s="2"/>
      <c r="C11321" s="428"/>
      <c r="E11321" s="433"/>
      <c r="G11321" s="439"/>
      <c r="I11321" s="577"/>
    </row>
    <row r="11322" spans="2:9" x14ac:dyDescent="0.25">
      <c r="B11322" s="2"/>
      <c r="C11322" s="428"/>
      <c r="E11322" s="433"/>
      <c r="G11322" s="439"/>
      <c r="I11322" s="577"/>
    </row>
    <row r="11323" spans="2:9" x14ac:dyDescent="0.25">
      <c r="B11323" s="2"/>
      <c r="C11323" s="428"/>
      <c r="E11323" s="433"/>
      <c r="G11323" s="439"/>
      <c r="I11323" s="577"/>
    </row>
    <row r="11324" spans="2:9" x14ac:dyDescent="0.25">
      <c r="B11324" s="2"/>
      <c r="C11324" s="428"/>
      <c r="E11324" s="433"/>
      <c r="G11324" s="439"/>
      <c r="I11324" s="577"/>
    </row>
    <row r="11325" spans="2:9" x14ac:dyDescent="0.25">
      <c r="B11325" s="2"/>
      <c r="C11325" s="428"/>
      <c r="E11325" s="433"/>
      <c r="G11325" s="439"/>
      <c r="I11325" s="577"/>
    </row>
    <row r="11326" spans="2:9" x14ac:dyDescent="0.25">
      <c r="B11326" s="2"/>
      <c r="C11326" s="428"/>
      <c r="E11326" s="433"/>
      <c r="G11326" s="439"/>
      <c r="I11326" s="577"/>
    </row>
    <row r="11327" spans="2:9" x14ac:dyDescent="0.25">
      <c r="B11327" s="2"/>
      <c r="C11327" s="428"/>
      <c r="E11327" s="433"/>
      <c r="G11327" s="439"/>
      <c r="I11327" s="577"/>
    </row>
    <row r="11328" spans="2:9" x14ac:dyDescent="0.25">
      <c r="B11328" s="2"/>
      <c r="C11328" s="428"/>
      <c r="E11328" s="433"/>
      <c r="G11328" s="439"/>
      <c r="I11328" s="577"/>
    </row>
    <row r="11329" spans="2:9" x14ac:dyDescent="0.25">
      <c r="B11329" s="2"/>
      <c r="C11329" s="428"/>
      <c r="E11329" s="433"/>
      <c r="G11329" s="439"/>
      <c r="I11329" s="577"/>
    </row>
    <row r="11330" spans="2:9" x14ac:dyDescent="0.25">
      <c r="B11330" s="2"/>
      <c r="C11330" s="428"/>
      <c r="E11330" s="433"/>
      <c r="G11330" s="439"/>
      <c r="I11330" s="577"/>
    </row>
    <row r="11331" spans="2:9" x14ac:dyDescent="0.25">
      <c r="B11331" s="2"/>
      <c r="C11331" s="428"/>
      <c r="E11331" s="433"/>
      <c r="G11331" s="439"/>
      <c r="I11331" s="577"/>
    </row>
    <row r="11332" spans="2:9" x14ac:dyDescent="0.25">
      <c r="B11332" s="2"/>
      <c r="C11332" s="428"/>
      <c r="E11332" s="433"/>
      <c r="G11332" s="439"/>
      <c r="I11332" s="577"/>
    </row>
    <row r="11333" spans="2:9" x14ac:dyDescent="0.25">
      <c r="B11333" s="2"/>
      <c r="C11333" s="428"/>
      <c r="E11333" s="433"/>
      <c r="G11333" s="439"/>
      <c r="I11333" s="577"/>
    </row>
    <row r="11334" spans="2:9" x14ac:dyDescent="0.25">
      <c r="B11334" s="2"/>
      <c r="C11334" s="428"/>
      <c r="E11334" s="433"/>
      <c r="G11334" s="439"/>
      <c r="I11334" s="577"/>
    </row>
    <row r="11335" spans="2:9" x14ac:dyDescent="0.25">
      <c r="B11335" s="2"/>
      <c r="C11335" s="428"/>
      <c r="E11335" s="433"/>
      <c r="G11335" s="439"/>
      <c r="I11335" s="577"/>
    </row>
    <row r="11336" spans="2:9" x14ac:dyDescent="0.25">
      <c r="B11336" s="2"/>
      <c r="C11336" s="428"/>
      <c r="E11336" s="433"/>
      <c r="G11336" s="439"/>
      <c r="I11336" s="577"/>
    </row>
    <row r="11337" spans="2:9" x14ac:dyDescent="0.25">
      <c r="B11337" s="2"/>
      <c r="C11337" s="428"/>
      <c r="E11337" s="433"/>
      <c r="G11337" s="439"/>
      <c r="I11337" s="577"/>
    </row>
    <row r="11338" spans="2:9" x14ac:dyDescent="0.25">
      <c r="B11338" s="2"/>
      <c r="C11338" s="428"/>
      <c r="E11338" s="433"/>
      <c r="G11338" s="439"/>
      <c r="I11338" s="577"/>
    </row>
    <row r="11339" spans="2:9" x14ac:dyDescent="0.25">
      <c r="B11339" s="2"/>
      <c r="C11339" s="428"/>
      <c r="E11339" s="433"/>
      <c r="G11339" s="439"/>
      <c r="I11339" s="577"/>
    </row>
    <row r="11340" spans="2:9" x14ac:dyDescent="0.25">
      <c r="B11340" s="2"/>
      <c r="C11340" s="428"/>
      <c r="E11340" s="433"/>
      <c r="G11340" s="439"/>
      <c r="I11340" s="577"/>
    </row>
    <row r="11341" spans="2:9" x14ac:dyDescent="0.25">
      <c r="B11341" s="2"/>
      <c r="C11341" s="428"/>
      <c r="E11341" s="433"/>
      <c r="G11341" s="439"/>
      <c r="I11341" s="577"/>
    </row>
    <row r="11342" spans="2:9" x14ac:dyDescent="0.25">
      <c r="B11342" s="2"/>
      <c r="C11342" s="428"/>
      <c r="E11342" s="433"/>
      <c r="G11342" s="439"/>
      <c r="I11342" s="577"/>
    </row>
    <row r="11343" spans="2:9" x14ac:dyDescent="0.25">
      <c r="B11343" s="2"/>
      <c r="C11343" s="428"/>
      <c r="E11343" s="433"/>
      <c r="G11343" s="439"/>
      <c r="I11343" s="577"/>
    </row>
    <row r="11344" spans="2:9" x14ac:dyDescent="0.25">
      <c r="B11344" s="2"/>
      <c r="C11344" s="428"/>
      <c r="E11344" s="433"/>
      <c r="G11344" s="439"/>
      <c r="I11344" s="577"/>
    </row>
    <row r="11345" spans="2:9" x14ac:dyDescent="0.25">
      <c r="B11345" s="2"/>
      <c r="C11345" s="428"/>
      <c r="E11345" s="433"/>
      <c r="G11345" s="439"/>
      <c r="I11345" s="577"/>
    </row>
    <row r="11346" spans="2:9" x14ac:dyDescent="0.25">
      <c r="B11346" s="2"/>
      <c r="C11346" s="428"/>
      <c r="E11346" s="433"/>
      <c r="G11346" s="439"/>
      <c r="I11346" s="577"/>
    </row>
    <row r="11347" spans="2:9" x14ac:dyDescent="0.25">
      <c r="B11347" s="2"/>
      <c r="C11347" s="428"/>
      <c r="E11347" s="433"/>
      <c r="G11347" s="439"/>
      <c r="I11347" s="577"/>
    </row>
    <row r="11348" spans="2:9" x14ac:dyDescent="0.25">
      <c r="B11348" s="2"/>
      <c r="C11348" s="428"/>
      <c r="E11348" s="433"/>
      <c r="G11348" s="439"/>
      <c r="I11348" s="577"/>
    </row>
    <row r="11349" spans="2:9" x14ac:dyDescent="0.25">
      <c r="B11349" s="2"/>
      <c r="C11349" s="428"/>
      <c r="E11349" s="433"/>
      <c r="G11349" s="439"/>
      <c r="I11349" s="577"/>
    </row>
    <row r="11350" spans="2:9" x14ac:dyDescent="0.25">
      <c r="B11350" s="2"/>
      <c r="C11350" s="428"/>
      <c r="E11350" s="433"/>
      <c r="G11350" s="439"/>
      <c r="I11350" s="577"/>
    </row>
    <row r="11351" spans="2:9" x14ac:dyDescent="0.25">
      <c r="B11351" s="2"/>
      <c r="C11351" s="428"/>
      <c r="E11351" s="433"/>
      <c r="G11351" s="439"/>
      <c r="I11351" s="577"/>
    </row>
    <row r="11352" spans="2:9" x14ac:dyDescent="0.25">
      <c r="B11352" s="2"/>
      <c r="C11352" s="428"/>
      <c r="E11352" s="433"/>
      <c r="G11352" s="439"/>
      <c r="I11352" s="577"/>
    </row>
    <row r="11353" spans="2:9" x14ac:dyDescent="0.25">
      <c r="B11353" s="2"/>
      <c r="C11353" s="428"/>
      <c r="E11353" s="433"/>
      <c r="G11353" s="439"/>
      <c r="I11353" s="577"/>
    </row>
    <row r="11354" spans="2:9" x14ac:dyDescent="0.25">
      <c r="B11354" s="2"/>
      <c r="C11354" s="428"/>
      <c r="E11354" s="433"/>
      <c r="G11354" s="439"/>
      <c r="I11354" s="577"/>
    </row>
    <row r="11355" spans="2:9" x14ac:dyDescent="0.25">
      <c r="B11355" s="2"/>
      <c r="C11355" s="428"/>
      <c r="E11355" s="433"/>
      <c r="G11355" s="439"/>
      <c r="I11355" s="577"/>
    </row>
    <row r="11356" spans="2:9" x14ac:dyDescent="0.25">
      <c r="B11356" s="2"/>
      <c r="C11356" s="428"/>
      <c r="E11356" s="433"/>
      <c r="G11356" s="439"/>
      <c r="I11356" s="577"/>
    </row>
    <row r="11357" spans="2:9" x14ac:dyDescent="0.25">
      <c r="B11357" s="2"/>
      <c r="C11357" s="428"/>
      <c r="E11357" s="433"/>
      <c r="G11357" s="439"/>
      <c r="I11357" s="577"/>
    </row>
    <row r="11358" spans="2:9" x14ac:dyDescent="0.25">
      <c r="B11358" s="2"/>
      <c r="C11358" s="428"/>
      <c r="E11358" s="433"/>
      <c r="G11358" s="439"/>
      <c r="I11358" s="577"/>
    </row>
    <row r="11359" spans="2:9" x14ac:dyDescent="0.25">
      <c r="B11359" s="2"/>
      <c r="C11359" s="428"/>
      <c r="E11359" s="433"/>
      <c r="G11359" s="439"/>
      <c r="I11359" s="577"/>
    </row>
    <row r="11360" spans="2:9" x14ac:dyDescent="0.25">
      <c r="B11360" s="2"/>
      <c r="C11360" s="428"/>
      <c r="E11360" s="433"/>
      <c r="G11360" s="439"/>
      <c r="I11360" s="577"/>
    </row>
    <row r="11361" spans="2:9" x14ac:dyDescent="0.25">
      <c r="B11361" s="2"/>
      <c r="C11361" s="428"/>
      <c r="E11361" s="433"/>
      <c r="G11361" s="439"/>
      <c r="I11361" s="577"/>
    </row>
    <row r="11362" spans="2:9" x14ac:dyDescent="0.25">
      <c r="B11362" s="2"/>
      <c r="C11362" s="428"/>
      <c r="E11362" s="433"/>
      <c r="G11362" s="439"/>
      <c r="I11362" s="577"/>
    </row>
    <row r="11363" spans="2:9" x14ac:dyDescent="0.25">
      <c r="B11363" s="2"/>
      <c r="C11363" s="428"/>
      <c r="E11363" s="433"/>
      <c r="G11363" s="439"/>
      <c r="I11363" s="577"/>
    </row>
    <row r="11364" spans="2:9" x14ac:dyDescent="0.25">
      <c r="B11364" s="2"/>
      <c r="C11364" s="428"/>
      <c r="E11364" s="433"/>
      <c r="G11364" s="439"/>
      <c r="I11364" s="577"/>
    </row>
    <row r="11365" spans="2:9" x14ac:dyDescent="0.25">
      <c r="B11365" s="2"/>
      <c r="C11365" s="428"/>
      <c r="E11365" s="433"/>
      <c r="G11365" s="439"/>
      <c r="I11365" s="577"/>
    </row>
    <row r="11366" spans="2:9" x14ac:dyDescent="0.25">
      <c r="B11366" s="2"/>
      <c r="C11366" s="428"/>
      <c r="E11366" s="433"/>
      <c r="G11366" s="439"/>
      <c r="I11366" s="577"/>
    </row>
    <row r="11367" spans="2:9" x14ac:dyDescent="0.25">
      <c r="B11367" s="2"/>
      <c r="C11367" s="428"/>
      <c r="E11367" s="433"/>
      <c r="G11367" s="439"/>
      <c r="I11367" s="577"/>
    </row>
    <row r="11368" spans="2:9" x14ac:dyDescent="0.25">
      <c r="B11368" s="2"/>
      <c r="C11368" s="428"/>
      <c r="E11368" s="433"/>
      <c r="G11368" s="439"/>
      <c r="I11368" s="577"/>
    </row>
    <row r="11369" spans="2:9" x14ac:dyDescent="0.25">
      <c r="B11369" s="2"/>
      <c r="C11369" s="428"/>
      <c r="E11369" s="433"/>
      <c r="G11369" s="439"/>
      <c r="I11369" s="577"/>
    </row>
    <row r="11370" spans="2:9" x14ac:dyDescent="0.25">
      <c r="B11370" s="2"/>
      <c r="C11370" s="428"/>
      <c r="E11370" s="433"/>
      <c r="G11370" s="439"/>
      <c r="I11370" s="577"/>
    </row>
    <row r="11371" spans="2:9" x14ac:dyDescent="0.25">
      <c r="B11371" s="2"/>
      <c r="C11371" s="428"/>
      <c r="E11371" s="433"/>
      <c r="G11371" s="439"/>
      <c r="I11371" s="577"/>
    </row>
    <row r="11372" spans="2:9" x14ac:dyDescent="0.25">
      <c r="B11372" s="2"/>
      <c r="C11372" s="428"/>
      <c r="E11372" s="433"/>
      <c r="G11372" s="439"/>
      <c r="I11372" s="577"/>
    </row>
    <row r="11373" spans="2:9" x14ac:dyDescent="0.25">
      <c r="B11373" s="2"/>
      <c r="C11373" s="428"/>
      <c r="E11373" s="433"/>
      <c r="G11373" s="439"/>
      <c r="I11373" s="577"/>
    </row>
    <row r="11374" spans="2:9" x14ac:dyDescent="0.25">
      <c r="B11374" s="2"/>
      <c r="C11374" s="428"/>
      <c r="E11374" s="433"/>
      <c r="G11374" s="439"/>
      <c r="I11374" s="577"/>
    </row>
    <row r="11375" spans="2:9" x14ac:dyDescent="0.25">
      <c r="B11375" s="2"/>
      <c r="C11375" s="428"/>
      <c r="E11375" s="433"/>
      <c r="G11375" s="439"/>
      <c r="I11375" s="577"/>
    </row>
    <row r="11376" spans="2:9" x14ac:dyDescent="0.25">
      <c r="B11376" s="2"/>
      <c r="C11376" s="428"/>
      <c r="E11376" s="433"/>
      <c r="G11376" s="439"/>
      <c r="I11376" s="577"/>
    </row>
    <row r="11377" spans="2:9" x14ac:dyDescent="0.25">
      <c r="B11377" s="2"/>
      <c r="C11377" s="428"/>
      <c r="E11377" s="433"/>
      <c r="G11377" s="439"/>
      <c r="I11377" s="577"/>
    </row>
    <row r="11378" spans="2:9" x14ac:dyDescent="0.25">
      <c r="B11378" s="2"/>
      <c r="C11378" s="428"/>
      <c r="E11378" s="433"/>
      <c r="G11378" s="439"/>
      <c r="I11378" s="577"/>
    </row>
    <row r="11379" spans="2:9" x14ac:dyDescent="0.25">
      <c r="B11379" s="2"/>
      <c r="C11379" s="428"/>
      <c r="E11379" s="433"/>
      <c r="G11379" s="439"/>
      <c r="I11379" s="577"/>
    </row>
    <row r="11380" spans="2:9" x14ac:dyDescent="0.25">
      <c r="B11380" s="2"/>
      <c r="C11380" s="428"/>
      <c r="E11380" s="433"/>
      <c r="G11380" s="439"/>
      <c r="I11380" s="577"/>
    </row>
    <row r="11381" spans="2:9" x14ac:dyDescent="0.25">
      <c r="B11381" s="2"/>
      <c r="C11381" s="428"/>
      <c r="E11381" s="433"/>
      <c r="G11381" s="439"/>
      <c r="I11381" s="577"/>
    </row>
    <row r="11382" spans="2:9" x14ac:dyDescent="0.25">
      <c r="B11382" s="2"/>
      <c r="C11382" s="428"/>
      <c r="E11382" s="433"/>
      <c r="G11382" s="439"/>
      <c r="I11382" s="577"/>
    </row>
    <row r="11383" spans="2:9" x14ac:dyDescent="0.25">
      <c r="B11383" s="2"/>
      <c r="C11383" s="428"/>
      <c r="E11383" s="433"/>
      <c r="G11383" s="439"/>
      <c r="I11383" s="577"/>
    </row>
    <row r="11384" spans="2:9" x14ac:dyDescent="0.25">
      <c r="B11384" s="2"/>
      <c r="C11384" s="428"/>
      <c r="E11384" s="433"/>
      <c r="G11384" s="439"/>
      <c r="I11384" s="577"/>
    </row>
    <row r="11385" spans="2:9" x14ac:dyDescent="0.25">
      <c r="B11385" s="2"/>
      <c r="C11385" s="428"/>
      <c r="E11385" s="433"/>
      <c r="G11385" s="439"/>
      <c r="I11385" s="577"/>
    </row>
    <row r="11386" spans="2:9" x14ac:dyDescent="0.25">
      <c r="B11386" s="2"/>
      <c r="C11386" s="428"/>
      <c r="E11386" s="433"/>
      <c r="G11386" s="439"/>
      <c r="I11386" s="577"/>
    </row>
    <row r="11387" spans="2:9" x14ac:dyDescent="0.25">
      <c r="B11387" s="2"/>
      <c r="C11387" s="428"/>
      <c r="E11387" s="433"/>
      <c r="G11387" s="439"/>
      <c r="I11387" s="577"/>
    </row>
    <row r="11388" spans="2:9" x14ac:dyDescent="0.25">
      <c r="B11388" s="2"/>
      <c r="C11388" s="428"/>
      <c r="E11388" s="433"/>
      <c r="G11388" s="439"/>
      <c r="I11388" s="577"/>
    </row>
    <row r="11389" spans="2:9" x14ac:dyDescent="0.25">
      <c r="B11389" s="2"/>
      <c r="C11389" s="428"/>
      <c r="E11389" s="433"/>
      <c r="G11389" s="439"/>
      <c r="I11389" s="577"/>
    </row>
    <row r="11390" spans="2:9" x14ac:dyDescent="0.25">
      <c r="B11390" s="2"/>
      <c r="C11390" s="428"/>
      <c r="E11390" s="433"/>
      <c r="G11390" s="439"/>
      <c r="I11390" s="577"/>
    </row>
    <row r="11391" spans="2:9" x14ac:dyDescent="0.25">
      <c r="B11391" s="2"/>
      <c r="C11391" s="428"/>
      <c r="E11391" s="433"/>
      <c r="G11391" s="439"/>
      <c r="I11391" s="577"/>
    </row>
    <row r="11392" spans="2:9" x14ac:dyDescent="0.25">
      <c r="B11392" s="2"/>
      <c r="C11392" s="428"/>
      <c r="E11392" s="433"/>
      <c r="G11392" s="439"/>
      <c r="I11392" s="577"/>
    </row>
    <row r="11393" spans="2:9" x14ac:dyDescent="0.25">
      <c r="B11393" s="2"/>
      <c r="C11393" s="428"/>
      <c r="E11393" s="433"/>
      <c r="G11393" s="439"/>
      <c r="I11393" s="577"/>
    </row>
    <row r="11394" spans="2:9" x14ac:dyDescent="0.25">
      <c r="B11394" s="2"/>
      <c r="C11394" s="428"/>
      <c r="E11394" s="433"/>
      <c r="G11394" s="439"/>
      <c r="I11394" s="577"/>
    </row>
    <row r="11395" spans="2:9" x14ac:dyDescent="0.25">
      <c r="B11395" s="2"/>
      <c r="C11395" s="428"/>
      <c r="E11395" s="433"/>
      <c r="G11395" s="439"/>
      <c r="I11395" s="577"/>
    </row>
    <row r="11396" spans="2:9" x14ac:dyDescent="0.25">
      <c r="B11396" s="2"/>
      <c r="C11396" s="428"/>
      <c r="E11396" s="433"/>
      <c r="G11396" s="439"/>
      <c r="I11396" s="577"/>
    </row>
    <row r="11397" spans="2:9" x14ac:dyDescent="0.25">
      <c r="B11397" s="2"/>
      <c r="C11397" s="428"/>
      <c r="E11397" s="433"/>
      <c r="G11397" s="439"/>
      <c r="I11397" s="577"/>
    </row>
    <row r="11398" spans="2:9" x14ac:dyDescent="0.25">
      <c r="B11398" s="2"/>
      <c r="C11398" s="428"/>
      <c r="E11398" s="433"/>
      <c r="G11398" s="439"/>
      <c r="I11398" s="577"/>
    </row>
    <row r="11399" spans="2:9" x14ac:dyDescent="0.25">
      <c r="B11399" s="2"/>
      <c r="C11399" s="428"/>
      <c r="E11399" s="433"/>
      <c r="G11399" s="439"/>
      <c r="I11399" s="577"/>
    </row>
    <row r="11400" spans="2:9" x14ac:dyDescent="0.25">
      <c r="B11400" s="2"/>
      <c r="C11400" s="428"/>
      <c r="E11400" s="433"/>
      <c r="G11400" s="439"/>
      <c r="I11400" s="577"/>
    </row>
    <row r="11401" spans="2:9" x14ac:dyDescent="0.25">
      <c r="B11401" s="2"/>
      <c r="C11401" s="428"/>
      <c r="E11401" s="433"/>
      <c r="G11401" s="439"/>
      <c r="I11401" s="577"/>
    </row>
    <row r="11402" spans="2:9" x14ac:dyDescent="0.25">
      <c r="B11402" s="2"/>
      <c r="C11402" s="428"/>
      <c r="E11402" s="433"/>
      <c r="G11402" s="439"/>
      <c r="I11402" s="577"/>
    </row>
    <row r="11403" spans="2:9" x14ac:dyDescent="0.25">
      <c r="B11403" s="2"/>
      <c r="C11403" s="428"/>
      <c r="E11403" s="433"/>
      <c r="G11403" s="439"/>
      <c r="I11403" s="577"/>
    </row>
    <row r="11404" spans="2:9" x14ac:dyDescent="0.25">
      <c r="B11404" s="2"/>
      <c r="C11404" s="428"/>
      <c r="E11404" s="433"/>
      <c r="G11404" s="439"/>
      <c r="I11404" s="577"/>
    </row>
    <row r="11405" spans="2:9" x14ac:dyDescent="0.25">
      <c r="B11405" s="2"/>
      <c r="C11405" s="428"/>
      <c r="E11405" s="433"/>
      <c r="G11405" s="439"/>
      <c r="I11405" s="577"/>
    </row>
    <row r="11406" spans="2:9" x14ac:dyDescent="0.25">
      <c r="B11406" s="2"/>
      <c r="C11406" s="428"/>
      <c r="E11406" s="433"/>
      <c r="G11406" s="439"/>
      <c r="I11406" s="577"/>
    </row>
    <row r="11407" spans="2:9" x14ac:dyDescent="0.25">
      <c r="B11407" s="2"/>
      <c r="C11407" s="428"/>
      <c r="E11407" s="433"/>
      <c r="G11407" s="439"/>
      <c r="I11407" s="577"/>
    </row>
    <row r="11408" spans="2:9" x14ac:dyDescent="0.25">
      <c r="B11408" s="2"/>
      <c r="C11408" s="428"/>
      <c r="E11408" s="433"/>
      <c r="G11408" s="439"/>
      <c r="I11408" s="577"/>
    </row>
    <row r="11409" spans="2:9" x14ac:dyDescent="0.25">
      <c r="B11409" s="2"/>
      <c r="C11409" s="428"/>
      <c r="E11409" s="433"/>
      <c r="G11409" s="439"/>
      <c r="I11409" s="577"/>
    </row>
    <row r="11410" spans="2:9" x14ac:dyDescent="0.25">
      <c r="B11410" s="2"/>
      <c r="C11410" s="428"/>
      <c r="E11410" s="433"/>
      <c r="G11410" s="439"/>
      <c r="I11410" s="577"/>
    </row>
    <row r="11411" spans="2:9" x14ac:dyDescent="0.25">
      <c r="B11411" s="2"/>
      <c r="C11411" s="428"/>
      <c r="E11411" s="433"/>
      <c r="G11411" s="439"/>
      <c r="I11411" s="577"/>
    </row>
    <row r="11412" spans="2:9" x14ac:dyDescent="0.25">
      <c r="B11412" s="2"/>
      <c r="C11412" s="428"/>
      <c r="E11412" s="433"/>
      <c r="G11412" s="439"/>
      <c r="I11412" s="577"/>
    </row>
    <row r="11413" spans="2:9" x14ac:dyDescent="0.25">
      <c r="B11413" s="2"/>
      <c r="C11413" s="428"/>
      <c r="E11413" s="433"/>
      <c r="G11413" s="439"/>
      <c r="I11413" s="577"/>
    </row>
    <row r="11414" spans="2:9" x14ac:dyDescent="0.25">
      <c r="B11414" s="2"/>
      <c r="C11414" s="428"/>
      <c r="E11414" s="433"/>
      <c r="G11414" s="439"/>
      <c r="I11414" s="577"/>
    </row>
    <row r="11415" spans="2:9" x14ac:dyDescent="0.25">
      <c r="B11415" s="2"/>
      <c r="C11415" s="428"/>
      <c r="E11415" s="433"/>
      <c r="G11415" s="439"/>
      <c r="I11415" s="577"/>
    </row>
    <row r="11416" spans="2:9" x14ac:dyDescent="0.25">
      <c r="B11416" s="2"/>
      <c r="C11416" s="428"/>
      <c r="E11416" s="433"/>
      <c r="G11416" s="439"/>
      <c r="I11416" s="577"/>
    </row>
    <row r="11417" spans="2:9" x14ac:dyDescent="0.25">
      <c r="B11417" s="2"/>
      <c r="C11417" s="428"/>
      <c r="E11417" s="433"/>
      <c r="G11417" s="439"/>
      <c r="I11417" s="577"/>
    </row>
    <row r="11418" spans="2:9" x14ac:dyDescent="0.25">
      <c r="B11418" s="2"/>
      <c r="C11418" s="428"/>
      <c r="E11418" s="433"/>
      <c r="G11418" s="439"/>
      <c r="I11418" s="577"/>
    </row>
    <row r="11419" spans="2:9" x14ac:dyDescent="0.25">
      <c r="B11419" s="2"/>
      <c r="C11419" s="428"/>
      <c r="E11419" s="433"/>
      <c r="G11419" s="439"/>
      <c r="I11419" s="577"/>
    </row>
    <row r="11420" spans="2:9" x14ac:dyDescent="0.25">
      <c r="B11420" s="2"/>
      <c r="C11420" s="428"/>
      <c r="E11420" s="433"/>
      <c r="G11420" s="439"/>
      <c r="I11420" s="577"/>
    </row>
    <row r="11421" spans="2:9" x14ac:dyDescent="0.25">
      <c r="B11421" s="2"/>
      <c r="C11421" s="428"/>
      <c r="E11421" s="433"/>
      <c r="G11421" s="439"/>
      <c r="I11421" s="577"/>
    </row>
    <row r="11422" spans="2:9" x14ac:dyDescent="0.25">
      <c r="B11422" s="2"/>
      <c r="C11422" s="428"/>
      <c r="E11422" s="433"/>
      <c r="G11422" s="439"/>
      <c r="I11422" s="577"/>
    </row>
    <row r="11423" spans="2:9" x14ac:dyDescent="0.25">
      <c r="B11423" s="2"/>
      <c r="C11423" s="428"/>
      <c r="E11423" s="433"/>
      <c r="G11423" s="439"/>
      <c r="I11423" s="577"/>
    </row>
    <row r="11424" spans="2:9" x14ac:dyDescent="0.25">
      <c r="B11424" s="2"/>
      <c r="C11424" s="428"/>
      <c r="E11424" s="433"/>
      <c r="G11424" s="439"/>
      <c r="I11424" s="577"/>
    </row>
    <row r="11425" spans="2:9" x14ac:dyDescent="0.25">
      <c r="B11425" s="2"/>
      <c r="C11425" s="428"/>
      <c r="E11425" s="433"/>
      <c r="G11425" s="439"/>
      <c r="I11425" s="577"/>
    </row>
    <row r="11426" spans="2:9" x14ac:dyDescent="0.25">
      <c r="B11426" s="2"/>
      <c r="C11426" s="428"/>
      <c r="E11426" s="433"/>
      <c r="G11426" s="439"/>
      <c r="I11426" s="577"/>
    </row>
    <row r="11427" spans="2:9" x14ac:dyDescent="0.25">
      <c r="B11427" s="2"/>
      <c r="C11427" s="428"/>
      <c r="E11427" s="433"/>
      <c r="G11427" s="439"/>
      <c r="I11427" s="577"/>
    </row>
    <row r="11428" spans="2:9" x14ac:dyDescent="0.25">
      <c r="B11428" s="2"/>
      <c r="C11428" s="428"/>
      <c r="E11428" s="433"/>
      <c r="G11428" s="439"/>
      <c r="I11428" s="577"/>
    </row>
    <row r="11429" spans="2:9" x14ac:dyDescent="0.25">
      <c r="B11429" s="2"/>
      <c r="C11429" s="428"/>
      <c r="E11429" s="433"/>
      <c r="G11429" s="439"/>
      <c r="I11429" s="577"/>
    </row>
    <row r="11430" spans="2:9" x14ac:dyDescent="0.25">
      <c r="B11430" s="2"/>
      <c r="C11430" s="428"/>
      <c r="E11430" s="433"/>
      <c r="G11430" s="439"/>
      <c r="I11430" s="577"/>
    </row>
    <row r="11431" spans="2:9" x14ac:dyDescent="0.25">
      <c r="B11431" s="2"/>
      <c r="C11431" s="428"/>
      <c r="E11431" s="433"/>
      <c r="G11431" s="439"/>
      <c r="I11431" s="577"/>
    </row>
    <row r="11432" spans="2:9" x14ac:dyDescent="0.25">
      <c r="B11432" s="2"/>
      <c r="C11432" s="428"/>
      <c r="E11432" s="433"/>
      <c r="G11432" s="439"/>
      <c r="I11432" s="577"/>
    </row>
    <row r="11433" spans="2:9" x14ac:dyDescent="0.25">
      <c r="B11433" s="2"/>
      <c r="C11433" s="428"/>
      <c r="E11433" s="433"/>
      <c r="G11433" s="439"/>
      <c r="I11433" s="577"/>
    </row>
    <row r="11434" spans="2:9" x14ac:dyDescent="0.25">
      <c r="B11434" s="2"/>
      <c r="C11434" s="428"/>
      <c r="E11434" s="433"/>
      <c r="G11434" s="439"/>
      <c r="I11434" s="577"/>
    </row>
    <row r="11435" spans="2:9" x14ac:dyDescent="0.25">
      <c r="B11435" s="2"/>
      <c r="C11435" s="428"/>
      <c r="E11435" s="433"/>
      <c r="G11435" s="439"/>
      <c r="I11435" s="577"/>
    </row>
    <row r="11436" spans="2:9" x14ac:dyDescent="0.25">
      <c r="B11436" s="2"/>
      <c r="C11436" s="428"/>
      <c r="E11436" s="433"/>
      <c r="G11436" s="439"/>
      <c r="I11436" s="577"/>
    </row>
    <row r="11437" spans="2:9" x14ac:dyDescent="0.25">
      <c r="B11437" s="2"/>
      <c r="C11437" s="428"/>
      <c r="E11437" s="433"/>
      <c r="G11437" s="439"/>
      <c r="I11437" s="577"/>
    </row>
    <row r="11438" spans="2:9" x14ac:dyDescent="0.25">
      <c r="B11438" s="2"/>
      <c r="C11438" s="428"/>
      <c r="E11438" s="433"/>
      <c r="G11438" s="439"/>
      <c r="I11438" s="577"/>
    </row>
    <row r="11439" spans="2:9" x14ac:dyDescent="0.25">
      <c r="B11439" s="2"/>
      <c r="C11439" s="428"/>
      <c r="E11439" s="433"/>
      <c r="G11439" s="439"/>
      <c r="I11439" s="577"/>
    </row>
    <row r="11440" spans="2:9" x14ac:dyDescent="0.25">
      <c r="B11440" s="2"/>
      <c r="C11440" s="428"/>
      <c r="E11440" s="433"/>
      <c r="G11440" s="439"/>
      <c r="I11440" s="577"/>
    </row>
    <row r="11441" spans="2:9" x14ac:dyDescent="0.25">
      <c r="B11441" s="2"/>
      <c r="C11441" s="428"/>
      <c r="E11441" s="433"/>
      <c r="G11441" s="439"/>
      <c r="I11441" s="577"/>
    </row>
    <row r="11442" spans="2:9" x14ac:dyDescent="0.25">
      <c r="B11442" s="2"/>
      <c r="C11442" s="428"/>
      <c r="E11442" s="433"/>
      <c r="G11442" s="439"/>
      <c r="I11442" s="577"/>
    </row>
    <row r="11443" spans="2:9" x14ac:dyDescent="0.25">
      <c r="B11443" s="2"/>
      <c r="C11443" s="428"/>
      <c r="E11443" s="433"/>
      <c r="G11443" s="439"/>
      <c r="I11443" s="577"/>
    </row>
    <row r="11444" spans="2:9" x14ac:dyDescent="0.25">
      <c r="B11444" s="2"/>
      <c r="C11444" s="428"/>
      <c r="E11444" s="433"/>
      <c r="G11444" s="439"/>
      <c r="I11444" s="577"/>
    </row>
    <row r="11445" spans="2:9" x14ac:dyDescent="0.25">
      <c r="B11445" s="2"/>
      <c r="C11445" s="428"/>
      <c r="E11445" s="433"/>
      <c r="G11445" s="439"/>
      <c r="I11445" s="577"/>
    </row>
    <row r="11446" spans="2:9" x14ac:dyDescent="0.25">
      <c r="B11446" s="2"/>
      <c r="C11446" s="428"/>
      <c r="E11446" s="433"/>
      <c r="G11446" s="439"/>
      <c r="I11446" s="577"/>
    </row>
    <row r="11447" spans="2:9" x14ac:dyDescent="0.25">
      <c r="B11447" s="2"/>
      <c r="C11447" s="428"/>
      <c r="E11447" s="433"/>
      <c r="G11447" s="439"/>
      <c r="I11447" s="577"/>
    </row>
    <row r="11448" spans="2:9" x14ac:dyDescent="0.25">
      <c r="B11448" s="2"/>
      <c r="C11448" s="428"/>
      <c r="E11448" s="433"/>
      <c r="G11448" s="439"/>
      <c r="I11448" s="577"/>
    </row>
    <row r="11449" spans="2:9" x14ac:dyDescent="0.25">
      <c r="B11449" s="2"/>
      <c r="C11449" s="428"/>
      <c r="E11449" s="433"/>
      <c r="G11449" s="439"/>
      <c r="I11449" s="577"/>
    </row>
    <row r="11450" spans="2:9" x14ac:dyDescent="0.25">
      <c r="B11450" s="2"/>
      <c r="C11450" s="428"/>
      <c r="E11450" s="433"/>
      <c r="G11450" s="439"/>
      <c r="I11450" s="577"/>
    </row>
    <row r="11451" spans="2:9" x14ac:dyDescent="0.25">
      <c r="B11451" s="2"/>
      <c r="C11451" s="428"/>
      <c r="E11451" s="433"/>
      <c r="G11451" s="439"/>
      <c r="I11451" s="577"/>
    </row>
    <row r="11452" spans="2:9" x14ac:dyDescent="0.25">
      <c r="B11452" s="2"/>
      <c r="C11452" s="428"/>
      <c r="E11452" s="433"/>
      <c r="G11452" s="439"/>
      <c r="I11452" s="577"/>
    </row>
    <row r="11453" spans="2:9" x14ac:dyDescent="0.25">
      <c r="B11453" s="2"/>
      <c r="C11453" s="428"/>
      <c r="E11453" s="433"/>
      <c r="G11453" s="439"/>
      <c r="I11453" s="577"/>
    </row>
    <row r="11454" spans="2:9" x14ac:dyDescent="0.25">
      <c r="B11454" s="2"/>
      <c r="C11454" s="428"/>
      <c r="E11454" s="433"/>
      <c r="G11454" s="439"/>
      <c r="I11454" s="577"/>
    </row>
    <row r="11455" spans="2:9" x14ac:dyDescent="0.25">
      <c r="B11455" s="2"/>
      <c r="C11455" s="428"/>
      <c r="E11455" s="433"/>
      <c r="G11455" s="439"/>
      <c r="I11455" s="577"/>
    </row>
    <row r="11456" spans="2:9" x14ac:dyDescent="0.25">
      <c r="B11456" s="2"/>
      <c r="C11456" s="428"/>
      <c r="E11456" s="433"/>
      <c r="G11456" s="439"/>
      <c r="I11456" s="577"/>
    </row>
    <row r="11457" spans="2:9" x14ac:dyDescent="0.25">
      <c r="B11457" s="2"/>
      <c r="C11457" s="428"/>
      <c r="E11457" s="433"/>
      <c r="G11457" s="439"/>
      <c r="I11457" s="577"/>
    </row>
    <row r="11458" spans="2:9" x14ac:dyDescent="0.25">
      <c r="B11458" s="2"/>
      <c r="C11458" s="428"/>
      <c r="E11458" s="433"/>
      <c r="G11458" s="439"/>
      <c r="I11458" s="577"/>
    </row>
    <row r="11459" spans="2:9" x14ac:dyDescent="0.25">
      <c r="B11459" s="2"/>
      <c r="C11459" s="428"/>
      <c r="E11459" s="433"/>
      <c r="G11459" s="439"/>
      <c r="I11459" s="577"/>
    </row>
    <row r="11460" spans="2:9" x14ac:dyDescent="0.25">
      <c r="B11460" s="2"/>
      <c r="C11460" s="428"/>
      <c r="E11460" s="433"/>
      <c r="G11460" s="439"/>
      <c r="I11460" s="577"/>
    </row>
    <row r="11461" spans="2:9" x14ac:dyDescent="0.25">
      <c r="B11461" s="2"/>
      <c r="C11461" s="428"/>
      <c r="E11461" s="433"/>
      <c r="G11461" s="439"/>
      <c r="I11461" s="577"/>
    </row>
    <row r="11462" spans="2:9" x14ac:dyDescent="0.25">
      <c r="B11462" s="2"/>
      <c r="C11462" s="428"/>
      <c r="E11462" s="433"/>
      <c r="G11462" s="439"/>
      <c r="I11462" s="577"/>
    </row>
    <row r="11463" spans="2:9" x14ac:dyDescent="0.25">
      <c r="B11463" s="2"/>
      <c r="C11463" s="428"/>
      <c r="E11463" s="433"/>
      <c r="G11463" s="439"/>
      <c r="I11463" s="577"/>
    </row>
    <row r="11464" spans="2:9" x14ac:dyDescent="0.25">
      <c r="B11464" s="2"/>
      <c r="C11464" s="428"/>
      <c r="E11464" s="433"/>
      <c r="G11464" s="439"/>
      <c r="I11464" s="577"/>
    </row>
    <row r="11465" spans="2:9" x14ac:dyDescent="0.25">
      <c r="B11465" s="2"/>
      <c r="C11465" s="428"/>
      <c r="E11465" s="433"/>
      <c r="G11465" s="439"/>
      <c r="I11465" s="577"/>
    </row>
    <row r="11466" spans="2:9" x14ac:dyDescent="0.25">
      <c r="B11466" s="2"/>
      <c r="C11466" s="428"/>
      <c r="E11466" s="433"/>
      <c r="G11466" s="439"/>
      <c r="I11466" s="577"/>
    </row>
    <row r="11467" spans="2:9" x14ac:dyDescent="0.25">
      <c r="B11467" s="2"/>
      <c r="C11467" s="428"/>
      <c r="E11467" s="433"/>
      <c r="G11467" s="439"/>
      <c r="I11467" s="577"/>
    </row>
    <row r="11468" spans="2:9" x14ac:dyDescent="0.25">
      <c r="B11468" s="2"/>
      <c r="C11468" s="428"/>
      <c r="E11468" s="433"/>
      <c r="G11468" s="439"/>
      <c r="I11468" s="577"/>
    </row>
    <row r="11469" spans="2:9" x14ac:dyDescent="0.25">
      <c r="B11469" s="2"/>
      <c r="C11469" s="428"/>
      <c r="E11469" s="433"/>
      <c r="G11469" s="439"/>
      <c r="I11469" s="577"/>
    </row>
    <row r="11470" spans="2:9" x14ac:dyDescent="0.25">
      <c r="B11470" s="2"/>
      <c r="C11470" s="428"/>
      <c r="E11470" s="433"/>
      <c r="G11470" s="439"/>
      <c r="I11470" s="577"/>
    </row>
    <row r="11471" spans="2:9" x14ac:dyDescent="0.25">
      <c r="B11471" s="2"/>
      <c r="C11471" s="428"/>
      <c r="E11471" s="433"/>
      <c r="G11471" s="439"/>
      <c r="I11471" s="577"/>
    </row>
    <row r="11472" spans="2:9" x14ac:dyDescent="0.25">
      <c r="B11472" s="2"/>
      <c r="C11472" s="428"/>
      <c r="E11472" s="433"/>
      <c r="G11472" s="439"/>
      <c r="I11472" s="577"/>
    </row>
    <row r="11473" spans="2:9" x14ac:dyDescent="0.25">
      <c r="B11473" s="2"/>
      <c r="C11473" s="428"/>
      <c r="E11473" s="433"/>
      <c r="G11473" s="439"/>
      <c r="I11473" s="577"/>
    </row>
    <row r="11474" spans="2:9" x14ac:dyDescent="0.25">
      <c r="B11474" s="2"/>
      <c r="C11474" s="428"/>
      <c r="E11474" s="433"/>
      <c r="G11474" s="439"/>
      <c r="I11474" s="577"/>
    </row>
    <row r="11475" spans="2:9" x14ac:dyDescent="0.25">
      <c r="B11475" s="2"/>
      <c r="C11475" s="428"/>
      <c r="E11475" s="433"/>
      <c r="G11475" s="439"/>
      <c r="I11475" s="577"/>
    </row>
    <row r="11476" spans="2:9" x14ac:dyDescent="0.25">
      <c r="B11476" s="2"/>
      <c r="C11476" s="428"/>
      <c r="E11476" s="433"/>
      <c r="G11476" s="439"/>
      <c r="I11476" s="577"/>
    </row>
    <row r="11477" spans="2:9" x14ac:dyDescent="0.25">
      <c r="B11477" s="2"/>
      <c r="C11477" s="428"/>
      <c r="E11477" s="433"/>
      <c r="G11477" s="439"/>
      <c r="I11477" s="577"/>
    </row>
    <row r="11478" spans="2:9" x14ac:dyDescent="0.25">
      <c r="B11478" s="2"/>
      <c r="C11478" s="428"/>
      <c r="E11478" s="433"/>
      <c r="G11478" s="439"/>
      <c r="I11478" s="577"/>
    </row>
    <row r="11479" spans="2:9" x14ac:dyDescent="0.25">
      <c r="B11479" s="2"/>
      <c r="C11479" s="428"/>
      <c r="E11479" s="433"/>
      <c r="G11479" s="439"/>
      <c r="I11479" s="577"/>
    </row>
    <row r="11480" spans="2:9" x14ac:dyDescent="0.25">
      <c r="B11480" s="2"/>
      <c r="C11480" s="428"/>
      <c r="E11480" s="433"/>
      <c r="G11480" s="439"/>
      <c r="I11480" s="577"/>
    </row>
    <row r="11481" spans="2:9" x14ac:dyDescent="0.25">
      <c r="B11481" s="2"/>
      <c r="C11481" s="428"/>
      <c r="E11481" s="433"/>
      <c r="G11481" s="439"/>
      <c r="I11481" s="577"/>
    </row>
    <row r="11482" spans="2:9" x14ac:dyDescent="0.25">
      <c r="B11482" s="2"/>
      <c r="C11482" s="428"/>
      <c r="E11482" s="433"/>
      <c r="G11482" s="439"/>
      <c r="I11482" s="577"/>
    </row>
    <row r="11483" spans="2:9" x14ac:dyDescent="0.25">
      <c r="B11483" s="2"/>
      <c r="C11483" s="428"/>
      <c r="E11483" s="433"/>
      <c r="G11483" s="439"/>
      <c r="I11483" s="577"/>
    </row>
    <row r="11484" spans="2:9" x14ac:dyDescent="0.25">
      <c r="B11484" s="2"/>
      <c r="C11484" s="428"/>
      <c r="E11484" s="433"/>
      <c r="G11484" s="439"/>
      <c r="I11484" s="577"/>
    </row>
    <row r="11485" spans="2:9" x14ac:dyDescent="0.25">
      <c r="B11485" s="2"/>
      <c r="C11485" s="428"/>
      <c r="E11485" s="433"/>
      <c r="G11485" s="439"/>
      <c r="I11485" s="577"/>
    </row>
    <row r="11486" spans="2:9" x14ac:dyDescent="0.25">
      <c r="B11486" s="2"/>
      <c r="C11486" s="428"/>
      <c r="E11486" s="433"/>
      <c r="G11486" s="439"/>
      <c r="I11486" s="577"/>
    </row>
    <row r="11487" spans="2:9" x14ac:dyDescent="0.25">
      <c r="B11487" s="2"/>
      <c r="C11487" s="428"/>
      <c r="E11487" s="433"/>
      <c r="G11487" s="439"/>
      <c r="I11487" s="577"/>
    </row>
    <row r="11488" spans="2:9" x14ac:dyDescent="0.25">
      <c r="B11488" s="2"/>
      <c r="C11488" s="428"/>
      <c r="E11488" s="433"/>
      <c r="G11488" s="439"/>
      <c r="I11488" s="577"/>
    </row>
    <row r="11489" spans="2:9" x14ac:dyDescent="0.25">
      <c r="B11489" s="2"/>
      <c r="C11489" s="428"/>
      <c r="E11489" s="433"/>
      <c r="G11489" s="439"/>
      <c r="I11489" s="577"/>
    </row>
    <row r="11490" spans="2:9" x14ac:dyDescent="0.25">
      <c r="B11490" s="2"/>
      <c r="C11490" s="428"/>
      <c r="E11490" s="433"/>
      <c r="G11490" s="439"/>
      <c r="I11490" s="577"/>
    </row>
    <row r="11491" spans="2:9" x14ac:dyDescent="0.25">
      <c r="B11491" s="2"/>
      <c r="C11491" s="428"/>
      <c r="E11491" s="433"/>
      <c r="G11491" s="439"/>
      <c r="I11491" s="577"/>
    </row>
    <row r="11492" spans="2:9" x14ac:dyDescent="0.25">
      <c r="B11492" s="2"/>
      <c r="C11492" s="428"/>
      <c r="E11492" s="433"/>
      <c r="G11492" s="439"/>
      <c r="I11492" s="577"/>
    </row>
    <row r="11493" spans="2:9" x14ac:dyDescent="0.25">
      <c r="B11493" s="2"/>
      <c r="C11493" s="428"/>
      <c r="E11493" s="433"/>
      <c r="G11493" s="439"/>
      <c r="I11493" s="577"/>
    </row>
    <row r="11494" spans="2:9" x14ac:dyDescent="0.25">
      <c r="B11494" s="2"/>
      <c r="C11494" s="428"/>
      <c r="E11494" s="433"/>
      <c r="G11494" s="439"/>
      <c r="I11494" s="577"/>
    </row>
    <row r="11495" spans="2:9" x14ac:dyDescent="0.25">
      <c r="B11495" s="2"/>
      <c r="C11495" s="428"/>
      <c r="E11495" s="433"/>
      <c r="G11495" s="439"/>
      <c r="I11495" s="577"/>
    </row>
    <row r="11496" spans="2:9" x14ac:dyDescent="0.25">
      <c r="B11496" s="2"/>
      <c r="C11496" s="428"/>
      <c r="E11496" s="433"/>
      <c r="G11496" s="439"/>
      <c r="I11496" s="577"/>
    </row>
    <row r="11497" spans="2:9" x14ac:dyDescent="0.25">
      <c r="B11497" s="2"/>
      <c r="C11497" s="428"/>
      <c r="E11497" s="433"/>
      <c r="G11497" s="439"/>
      <c r="I11497" s="577"/>
    </row>
    <row r="11498" spans="2:9" x14ac:dyDescent="0.25">
      <c r="B11498" s="2"/>
      <c r="C11498" s="428"/>
      <c r="E11498" s="433"/>
      <c r="G11498" s="439"/>
      <c r="I11498" s="577"/>
    </row>
    <row r="11499" spans="2:9" x14ac:dyDescent="0.25">
      <c r="B11499" s="2"/>
      <c r="C11499" s="428"/>
      <c r="E11499" s="433"/>
      <c r="G11499" s="439"/>
      <c r="I11499" s="577"/>
    </row>
    <row r="11500" spans="2:9" x14ac:dyDescent="0.25">
      <c r="B11500" s="2"/>
      <c r="C11500" s="428"/>
      <c r="E11500" s="433"/>
      <c r="G11500" s="439"/>
      <c r="I11500" s="577"/>
    </row>
    <row r="11501" spans="2:9" x14ac:dyDescent="0.25">
      <c r="B11501" s="2"/>
      <c r="C11501" s="428"/>
      <c r="E11501" s="433"/>
      <c r="G11501" s="439"/>
      <c r="I11501" s="577"/>
    </row>
    <row r="11502" spans="2:9" x14ac:dyDescent="0.25">
      <c r="B11502" s="2"/>
      <c r="C11502" s="428"/>
      <c r="E11502" s="433"/>
      <c r="G11502" s="439"/>
      <c r="I11502" s="577"/>
    </row>
    <row r="11503" spans="2:9" x14ac:dyDescent="0.25">
      <c r="B11503" s="2"/>
      <c r="C11503" s="428"/>
      <c r="E11503" s="433"/>
      <c r="G11503" s="439"/>
      <c r="I11503" s="577"/>
    </row>
    <row r="11504" spans="2:9" x14ac:dyDescent="0.25">
      <c r="B11504" s="2"/>
      <c r="C11504" s="428"/>
      <c r="E11504" s="433"/>
      <c r="G11504" s="439"/>
      <c r="I11504" s="577"/>
    </row>
    <row r="11505" spans="2:9" x14ac:dyDescent="0.25">
      <c r="B11505" s="2"/>
      <c r="C11505" s="428"/>
      <c r="E11505" s="433"/>
      <c r="G11505" s="439"/>
      <c r="I11505" s="577"/>
    </row>
    <row r="11506" spans="2:9" x14ac:dyDescent="0.25">
      <c r="B11506" s="2"/>
      <c r="C11506" s="428"/>
      <c r="E11506" s="433"/>
      <c r="G11506" s="439"/>
      <c r="I11506" s="577"/>
    </row>
    <row r="11507" spans="2:9" x14ac:dyDescent="0.25">
      <c r="B11507" s="2"/>
      <c r="C11507" s="428"/>
      <c r="E11507" s="433"/>
      <c r="G11507" s="439"/>
      <c r="I11507" s="577"/>
    </row>
    <row r="11508" spans="2:9" x14ac:dyDescent="0.25">
      <c r="B11508" s="2"/>
      <c r="C11508" s="428"/>
      <c r="E11508" s="433"/>
      <c r="G11508" s="439"/>
      <c r="I11508" s="577"/>
    </row>
    <row r="11509" spans="2:9" x14ac:dyDescent="0.25">
      <c r="B11509" s="2"/>
      <c r="C11509" s="428"/>
      <c r="E11509" s="433"/>
      <c r="G11509" s="439"/>
      <c r="I11509" s="577"/>
    </row>
    <row r="11510" spans="2:9" x14ac:dyDescent="0.25">
      <c r="B11510" s="2"/>
      <c r="C11510" s="428"/>
      <c r="E11510" s="433"/>
      <c r="G11510" s="439"/>
      <c r="I11510" s="577"/>
    </row>
    <row r="11511" spans="2:9" x14ac:dyDescent="0.25">
      <c r="B11511" s="2"/>
      <c r="C11511" s="428"/>
      <c r="E11511" s="433"/>
      <c r="G11511" s="439"/>
      <c r="I11511" s="577"/>
    </row>
    <row r="11512" spans="2:9" x14ac:dyDescent="0.25">
      <c r="B11512" s="2"/>
      <c r="C11512" s="428"/>
      <c r="E11512" s="433"/>
      <c r="G11512" s="439"/>
      <c r="I11512" s="577"/>
    </row>
    <row r="11513" spans="2:9" x14ac:dyDescent="0.25">
      <c r="B11513" s="2"/>
      <c r="C11513" s="428"/>
      <c r="E11513" s="433"/>
      <c r="G11513" s="439"/>
      <c r="I11513" s="577"/>
    </row>
    <row r="11514" spans="2:9" x14ac:dyDescent="0.25">
      <c r="B11514" s="2"/>
      <c r="C11514" s="428"/>
      <c r="E11514" s="433"/>
      <c r="G11514" s="439"/>
      <c r="I11514" s="577"/>
    </row>
    <row r="11515" spans="2:9" x14ac:dyDescent="0.25">
      <c r="B11515" s="2"/>
      <c r="C11515" s="428"/>
      <c r="E11515" s="433"/>
      <c r="G11515" s="439"/>
      <c r="I11515" s="577"/>
    </row>
    <row r="11516" spans="2:9" x14ac:dyDescent="0.25">
      <c r="B11516" s="2"/>
      <c r="C11516" s="428"/>
      <c r="E11516" s="433"/>
      <c r="G11516" s="439"/>
      <c r="I11516" s="577"/>
    </row>
    <row r="11517" spans="2:9" x14ac:dyDescent="0.25">
      <c r="B11517" s="2"/>
      <c r="C11517" s="428"/>
      <c r="E11517" s="433"/>
      <c r="G11517" s="439"/>
      <c r="I11517" s="577"/>
    </row>
    <row r="11518" spans="2:9" x14ac:dyDescent="0.25">
      <c r="B11518" s="2"/>
      <c r="C11518" s="428"/>
      <c r="E11518" s="433"/>
      <c r="G11518" s="439"/>
      <c r="I11518" s="577"/>
    </row>
    <row r="11519" spans="2:9" x14ac:dyDescent="0.25">
      <c r="B11519" s="2"/>
      <c r="C11519" s="428"/>
      <c r="E11519" s="433"/>
      <c r="G11519" s="439"/>
      <c r="I11519" s="577"/>
    </row>
    <row r="11520" spans="2:9" x14ac:dyDescent="0.25">
      <c r="B11520" s="2"/>
      <c r="C11520" s="428"/>
      <c r="E11520" s="433"/>
      <c r="G11520" s="439"/>
      <c r="I11520" s="577"/>
    </row>
    <row r="11521" spans="2:9" x14ac:dyDescent="0.25">
      <c r="B11521" s="2"/>
      <c r="C11521" s="428"/>
      <c r="E11521" s="433"/>
      <c r="G11521" s="439"/>
      <c r="I11521" s="577"/>
    </row>
    <row r="11522" spans="2:9" x14ac:dyDescent="0.25">
      <c r="B11522" s="2"/>
      <c r="C11522" s="428"/>
      <c r="E11522" s="433"/>
      <c r="G11522" s="439"/>
      <c r="I11522" s="577"/>
    </row>
    <row r="11523" spans="2:9" x14ac:dyDescent="0.25">
      <c r="B11523" s="2"/>
      <c r="C11523" s="428"/>
      <c r="E11523" s="433"/>
      <c r="G11523" s="439"/>
      <c r="I11523" s="577"/>
    </row>
    <row r="11524" spans="2:9" x14ac:dyDescent="0.25">
      <c r="B11524" s="2"/>
      <c r="C11524" s="428"/>
      <c r="E11524" s="433"/>
      <c r="G11524" s="439"/>
      <c r="I11524" s="577"/>
    </row>
    <row r="11525" spans="2:9" x14ac:dyDescent="0.25">
      <c r="B11525" s="2"/>
      <c r="C11525" s="428"/>
      <c r="E11525" s="433"/>
      <c r="G11525" s="439"/>
      <c r="I11525" s="577"/>
    </row>
    <row r="11526" spans="2:9" x14ac:dyDescent="0.25">
      <c r="B11526" s="2"/>
      <c r="C11526" s="428"/>
      <c r="E11526" s="433"/>
      <c r="G11526" s="439"/>
      <c r="I11526" s="577"/>
    </row>
    <row r="11527" spans="2:9" x14ac:dyDescent="0.25">
      <c r="B11527" s="2"/>
      <c r="C11527" s="428"/>
      <c r="E11527" s="433"/>
      <c r="G11527" s="439"/>
      <c r="I11527" s="577"/>
    </row>
    <row r="11528" spans="2:9" x14ac:dyDescent="0.25">
      <c r="B11528" s="2"/>
      <c r="C11528" s="428"/>
      <c r="E11528" s="433"/>
      <c r="G11528" s="439"/>
      <c r="I11528" s="577"/>
    </row>
    <row r="11529" spans="2:9" x14ac:dyDescent="0.25">
      <c r="B11529" s="2"/>
      <c r="C11529" s="428"/>
      <c r="E11529" s="433"/>
      <c r="G11529" s="439"/>
      <c r="I11529" s="577"/>
    </row>
    <row r="11530" spans="2:9" x14ac:dyDescent="0.25">
      <c r="B11530" s="2"/>
      <c r="C11530" s="428"/>
      <c r="E11530" s="433"/>
      <c r="G11530" s="439"/>
      <c r="I11530" s="577"/>
    </row>
    <row r="11531" spans="2:9" x14ac:dyDescent="0.25">
      <c r="B11531" s="2"/>
      <c r="C11531" s="428"/>
      <c r="E11531" s="433"/>
      <c r="G11531" s="439"/>
      <c r="I11531" s="577"/>
    </row>
    <row r="11532" spans="2:9" x14ac:dyDescent="0.25">
      <c r="B11532" s="2"/>
      <c r="C11532" s="428"/>
      <c r="E11532" s="433"/>
      <c r="G11532" s="439"/>
      <c r="I11532" s="577"/>
    </row>
    <row r="11533" spans="2:9" x14ac:dyDescent="0.25">
      <c r="B11533" s="2"/>
      <c r="C11533" s="428"/>
      <c r="E11533" s="433"/>
      <c r="G11533" s="439"/>
      <c r="I11533" s="577"/>
    </row>
    <row r="11534" spans="2:9" x14ac:dyDescent="0.25">
      <c r="B11534" s="2"/>
      <c r="C11534" s="428"/>
      <c r="E11534" s="433"/>
      <c r="G11534" s="439"/>
      <c r="I11534" s="577"/>
    </row>
    <row r="11535" spans="2:9" x14ac:dyDescent="0.25">
      <c r="B11535" s="2"/>
      <c r="C11535" s="428"/>
      <c r="E11535" s="433"/>
      <c r="G11535" s="439"/>
      <c r="I11535" s="577"/>
    </row>
    <row r="11536" spans="2:9" x14ac:dyDescent="0.25">
      <c r="B11536" s="2"/>
      <c r="C11536" s="428"/>
      <c r="E11536" s="433"/>
      <c r="G11536" s="439"/>
      <c r="I11536" s="577"/>
    </row>
    <row r="11537" spans="2:9" x14ac:dyDescent="0.25">
      <c r="B11537" s="2"/>
      <c r="C11537" s="428"/>
      <c r="E11537" s="433"/>
      <c r="G11537" s="439"/>
      <c r="I11537" s="577"/>
    </row>
    <row r="11538" spans="2:9" x14ac:dyDescent="0.25">
      <c r="B11538" s="2"/>
      <c r="C11538" s="428"/>
      <c r="E11538" s="433"/>
      <c r="G11538" s="439"/>
      <c r="I11538" s="577"/>
    </row>
    <row r="11539" spans="2:9" x14ac:dyDescent="0.25">
      <c r="B11539" s="2"/>
      <c r="C11539" s="428"/>
      <c r="E11539" s="433"/>
      <c r="G11539" s="439"/>
      <c r="I11539" s="577"/>
    </row>
    <row r="11540" spans="2:9" x14ac:dyDescent="0.25">
      <c r="B11540" s="2"/>
      <c r="C11540" s="428"/>
      <c r="E11540" s="433"/>
      <c r="G11540" s="439"/>
      <c r="I11540" s="577"/>
    </row>
    <row r="11541" spans="2:9" x14ac:dyDescent="0.25">
      <c r="B11541" s="2"/>
      <c r="C11541" s="428"/>
      <c r="E11541" s="433"/>
      <c r="G11541" s="439"/>
      <c r="I11541" s="577"/>
    </row>
    <row r="11542" spans="2:9" x14ac:dyDescent="0.25">
      <c r="B11542" s="2"/>
      <c r="C11542" s="428"/>
      <c r="E11542" s="433"/>
      <c r="G11542" s="439"/>
      <c r="I11542" s="577"/>
    </row>
    <row r="11543" spans="2:9" x14ac:dyDescent="0.25">
      <c r="B11543" s="2"/>
      <c r="C11543" s="428"/>
      <c r="E11543" s="433"/>
      <c r="G11543" s="439"/>
      <c r="I11543" s="577"/>
    </row>
    <row r="11544" spans="2:9" x14ac:dyDescent="0.25">
      <c r="B11544" s="2"/>
      <c r="C11544" s="428"/>
      <c r="E11544" s="433"/>
      <c r="G11544" s="439"/>
      <c r="I11544" s="577"/>
    </row>
    <row r="11545" spans="2:9" x14ac:dyDescent="0.25">
      <c r="B11545" s="2"/>
      <c r="C11545" s="428"/>
      <c r="E11545" s="433"/>
      <c r="G11545" s="439"/>
      <c r="I11545" s="577"/>
    </row>
    <row r="11546" spans="2:9" x14ac:dyDescent="0.25">
      <c r="B11546" s="2"/>
      <c r="C11546" s="428"/>
      <c r="E11546" s="433"/>
      <c r="G11546" s="439"/>
      <c r="I11546" s="577"/>
    </row>
    <row r="11547" spans="2:9" x14ac:dyDescent="0.25">
      <c r="B11547" s="2"/>
      <c r="C11547" s="428"/>
      <c r="E11547" s="433"/>
      <c r="G11547" s="439"/>
      <c r="I11547" s="577"/>
    </row>
    <row r="11548" spans="2:9" x14ac:dyDescent="0.25">
      <c r="B11548" s="2"/>
      <c r="C11548" s="428"/>
      <c r="E11548" s="433"/>
      <c r="G11548" s="439"/>
      <c r="I11548" s="577"/>
    </row>
    <row r="11549" spans="2:9" x14ac:dyDescent="0.25">
      <c r="B11549" s="2"/>
      <c r="C11549" s="428"/>
      <c r="E11549" s="433"/>
      <c r="G11549" s="439"/>
      <c r="I11549" s="577"/>
    </row>
    <row r="11550" spans="2:9" x14ac:dyDescent="0.25">
      <c r="B11550" s="2"/>
      <c r="C11550" s="428"/>
      <c r="E11550" s="433"/>
      <c r="G11550" s="439"/>
      <c r="I11550" s="577"/>
    </row>
    <row r="11551" spans="2:9" x14ac:dyDescent="0.25">
      <c r="B11551" s="2"/>
      <c r="C11551" s="428"/>
      <c r="E11551" s="433"/>
      <c r="G11551" s="439"/>
      <c r="I11551" s="577"/>
    </row>
    <row r="11552" spans="2:9" x14ac:dyDescent="0.25">
      <c r="B11552" s="2"/>
      <c r="C11552" s="428"/>
      <c r="E11552" s="433"/>
      <c r="G11552" s="439"/>
      <c r="I11552" s="577"/>
    </row>
    <row r="11553" spans="2:9" x14ac:dyDescent="0.25">
      <c r="B11553" s="2"/>
      <c r="C11553" s="428"/>
      <c r="E11553" s="433"/>
      <c r="G11553" s="439"/>
      <c r="I11553" s="577"/>
    </row>
    <row r="11554" spans="2:9" x14ac:dyDescent="0.25">
      <c r="B11554" s="2"/>
      <c r="C11554" s="428"/>
      <c r="E11554" s="433"/>
      <c r="G11554" s="439"/>
      <c r="I11554" s="577"/>
    </row>
    <row r="11555" spans="2:9" x14ac:dyDescent="0.25">
      <c r="B11555" s="2"/>
      <c r="C11555" s="428"/>
      <c r="E11555" s="433"/>
      <c r="G11555" s="439"/>
      <c r="I11555" s="577"/>
    </row>
    <row r="11556" spans="2:9" x14ac:dyDescent="0.25">
      <c r="B11556" s="2"/>
      <c r="C11556" s="428"/>
      <c r="E11556" s="433"/>
      <c r="G11556" s="439"/>
      <c r="I11556" s="577"/>
    </row>
    <row r="11557" spans="2:9" x14ac:dyDescent="0.25">
      <c r="B11557" s="2"/>
      <c r="C11557" s="428"/>
      <c r="E11557" s="433"/>
      <c r="G11557" s="439"/>
      <c r="I11557" s="577"/>
    </row>
    <row r="11558" spans="2:9" x14ac:dyDescent="0.25">
      <c r="B11558" s="2"/>
      <c r="C11558" s="428"/>
      <c r="E11558" s="433"/>
      <c r="G11558" s="439"/>
      <c r="I11558" s="577"/>
    </row>
    <row r="11559" spans="2:9" x14ac:dyDescent="0.25">
      <c r="B11559" s="2"/>
      <c r="C11559" s="428"/>
      <c r="E11559" s="433"/>
      <c r="G11559" s="439"/>
      <c r="I11559" s="577"/>
    </row>
    <row r="11560" spans="2:9" x14ac:dyDescent="0.25">
      <c r="B11560" s="2"/>
      <c r="C11560" s="428"/>
      <c r="E11560" s="433"/>
      <c r="G11560" s="439"/>
      <c r="I11560" s="577"/>
    </row>
    <row r="11561" spans="2:9" x14ac:dyDescent="0.25">
      <c r="B11561" s="2"/>
      <c r="C11561" s="428"/>
      <c r="E11561" s="433"/>
      <c r="G11561" s="439"/>
      <c r="I11561" s="577"/>
    </row>
    <row r="11562" spans="2:9" x14ac:dyDescent="0.25">
      <c r="B11562" s="2"/>
      <c r="C11562" s="428"/>
      <c r="E11562" s="433"/>
      <c r="G11562" s="439"/>
      <c r="I11562" s="577"/>
    </row>
    <row r="11563" spans="2:9" x14ac:dyDescent="0.25">
      <c r="B11563" s="2"/>
      <c r="C11563" s="428"/>
      <c r="E11563" s="433"/>
      <c r="G11563" s="439"/>
      <c r="I11563" s="577"/>
    </row>
    <row r="11564" spans="2:9" x14ac:dyDescent="0.25">
      <c r="B11564" s="2"/>
      <c r="C11564" s="428"/>
      <c r="E11564" s="433"/>
      <c r="G11564" s="439"/>
      <c r="I11564" s="577"/>
    </row>
    <row r="11565" spans="2:9" x14ac:dyDescent="0.25">
      <c r="B11565" s="2"/>
      <c r="C11565" s="428"/>
      <c r="E11565" s="433"/>
      <c r="G11565" s="439"/>
      <c r="I11565" s="577"/>
    </row>
    <row r="11566" spans="2:9" x14ac:dyDescent="0.25">
      <c r="B11566" s="2"/>
      <c r="C11566" s="428"/>
      <c r="E11566" s="433"/>
      <c r="G11566" s="439"/>
      <c r="I11566" s="577"/>
    </row>
    <row r="11567" spans="2:9" x14ac:dyDescent="0.25">
      <c r="B11567" s="2"/>
      <c r="C11567" s="428"/>
      <c r="E11567" s="433"/>
      <c r="G11567" s="439"/>
      <c r="I11567" s="577"/>
    </row>
    <row r="11568" spans="2:9" x14ac:dyDescent="0.25">
      <c r="B11568" s="2"/>
      <c r="C11568" s="428"/>
      <c r="E11568" s="433"/>
      <c r="G11568" s="439"/>
      <c r="I11568" s="577"/>
    </row>
    <row r="11569" spans="2:9" x14ac:dyDescent="0.25">
      <c r="B11569" s="2"/>
      <c r="C11569" s="428"/>
      <c r="E11569" s="433"/>
      <c r="G11569" s="439"/>
      <c r="I11569" s="577"/>
    </row>
    <row r="11570" spans="2:9" x14ac:dyDescent="0.25">
      <c r="B11570" s="2"/>
      <c r="C11570" s="428"/>
      <c r="E11570" s="433"/>
      <c r="G11570" s="439"/>
      <c r="I11570" s="577"/>
    </row>
    <row r="11571" spans="2:9" x14ac:dyDescent="0.25">
      <c r="B11571" s="2"/>
      <c r="C11571" s="428"/>
      <c r="E11571" s="433"/>
      <c r="G11571" s="439"/>
      <c r="I11571" s="577"/>
    </row>
    <row r="11572" spans="2:9" x14ac:dyDescent="0.25">
      <c r="B11572" s="2"/>
      <c r="C11572" s="428"/>
      <c r="E11572" s="433"/>
      <c r="G11572" s="439"/>
      <c r="I11572" s="577"/>
    </row>
    <row r="11573" spans="2:9" x14ac:dyDescent="0.25">
      <c r="B11573" s="2"/>
      <c r="C11573" s="428"/>
      <c r="E11573" s="433"/>
      <c r="G11573" s="439"/>
      <c r="I11573" s="577"/>
    </row>
    <row r="11574" spans="2:9" x14ac:dyDescent="0.25">
      <c r="B11574" s="2"/>
      <c r="C11574" s="428"/>
      <c r="E11574" s="433"/>
      <c r="G11574" s="439"/>
      <c r="I11574" s="577"/>
    </row>
    <row r="11575" spans="2:9" x14ac:dyDescent="0.25">
      <c r="B11575" s="2"/>
      <c r="C11575" s="428"/>
      <c r="E11575" s="433"/>
      <c r="G11575" s="439"/>
      <c r="I11575" s="577"/>
    </row>
    <row r="11576" spans="2:9" x14ac:dyDescent="0.25">
      <c r="B11576" s="2"/>
      <c r="C11576" s="428"/>
      <c r="E11576" s="433"/>
      <c r="G11576" s="439"/>
      <c r="I11576" s="577"/>
    </row>
    <row r="11577" spans="2:9" x14ac:dyDescent="0.25">
      <c r="B11577" s="2"/>
      <c r="C11577" s="428"/>
      <c r="E11577" s="433"/>
      <c r="G11577" s="439"/>
      <c r="I11577" s="577"/>
    </row>
    <row r="11578" spans="2:9" x14ac:dyDescent="0.25">
      <c r="B11578" s="2"/>
      <c r="C11578" s="428"/>
      <c r="E11578" s="433"/>
      <c r="G11578" s="439"/>
      <c r="I11578" s="577"/>
    </row>
    <row r="11579" spans="2:9" x14ac:dyDescent="0.25">
      <c r="B11579" s="2"/>
      <c r="C11579" s="428"/>
      <c r="E11579" s="433"/>
      <c r="G11579" s="439"/>
      <c r="I11579" s="577"/>
    </row>
    <row r="11580" spans="2:9" x14ac:dyDescent="0.25">
      <c r="B11580" s="2"/>
      <c r="C11580" s="428"/>
      <c r="E11580" s="433"/>
      <c r="G11580" s="439"/>
      <c r="I11580" s="577"/>
    </row>
    <row r="11581" spans="2:9" x14ac:dyDescent="0.25">
      <c r="B11581" s="2"/>
      <c r="C11581" s="428"/>
      <c r="E11581" s="433"/>
      <c r="G11581" s="439"/>
      <c r="I11581" s="577"/>
    </row>
    <row r="11582" spans="2:9" x14ac:dyDescent="0.25">
      <c r="B11582" s="2"/>
      <c r="C11582" s="428"/>
      <c r="E11582" s="433"/>
      <c r="G11582" s="439"/>
      <c r="I11582" s="577"/>
    </row>
    <row r="11583" spans="2:9" x14ac:dyDescent="0.25">
      <c r="B11583" s="2"/>
      <c r="C11583" s="428"/>
      <c r="E11583" s="433"/>
      <c r="G11583" s="439"/>
      <c r="I11583" s="577"/>
    </row>
    <row r="11584" spans="2:9" x14ac:dyDescent="0.25">
      <c r="B11584" s="2"/>
      <c r="C11584" s="428"/>
      <c r="E11584" s="433"/>
      <c r="G11584" s="439"/>
      <c r="I11584" s="577"/>
    </row>
    <row r="11585" spans="2:9" x14ac:dyDescent="0.25">
      <c r="B11585" s="2"/>
      <c r="C11585" s="428"/>
      <c r="E11585" s="433"/>
      <c r="G11585" s="439"/>
      <c r="I11585" s="577"/>
    </row>
    <row r="11586" spans="2:9" x14ac:dyDescent="0.25">
      <c r="B11586" s="2"/>
      <c r="C11586" s="428"/>
      <c r="E11586" s="433"/>
      <c r="G11586" s="439"/>
      <c r="I11586" s="577"/>
    </row>
    <row r="11587" spans="2:9" x14ac:dyDescent="0.25">
      <c r="B11587" s="2"/>
      <c r="C11587" s="428"/>
      <c r="E11587" s="433"/>
      <c r="G11587" s="439"/>
      <c r="I11587" s="577"/>
    </row>
    <row r="11588" spans="2:9" x14ac:dyDescent="0.25">
      <c r="B11588" s="2"/>
      <c r="C11588" s="428"/>
      <c r="E11588" s="433"/>
      <c r="G11588" s="439"/>
      <c r="I11588" s="577"/>
    </row>
    <row r="11589" spans="2:9" x14ac:dyDescent="0.25">
      <c r="B11589" s="2"/>
      <c r="C11589" s="428"/>
      <c r="E11589" s="433"/>
      <c r="G11589" s="439"/>
      <c r="I11589" s="577"/>
    </row>
    <row r="11590" spans="2:9" x14ac:dyDescent="0.25">
      <c r="B11590" s="2"/>
      <c r="C11590" s="428"/>
      <c r="E11590" s="433"/>
      <c r="G11590" s="439"/>
      <c r="I11590" s="577"/>
    </row>
    <row r="11591" spans="2:9" x14ac:dyDescent="0.25">
      <c r="B11591" s="2"/>
      <c r="C11591" s="428"/>
      <c r="E11591" s="433"/>
      <c r="G11591" s="439"/>
      <c r="I11591" s="577"/>
    </row>
    <row r="11592" spans="2:9" x14ac:dyDescent="0.25">
      <c r="B11592" s="2"/>
      <c r="C11592" s="428"/>
      <c r="E11592" s="433"/>
      <c r="G11592" s="439"/>
      <c r="I11592" s="577"/>
    </row>
    <row r="11593" spans="2:9" x14ac:dyDescent="0.25">
      <c r="B11593" s="2"/>
      <c r="C11593" s="428"/>
      <c r="E11593" s="433"/>
      <c r="G11593" s="439"/>
      <c r="I11593" s="577"/>
    </row>
    <row r="11594" spans="2:9" x14ac:dyDescent="0.25">
      <c r="B11594" s="2"/>
      <c r="C11594" s="428"/>
      <c r="E11594" s="433"/>
      <c r="G11594" s="439"/>
      <c r="I11594" s="577"/>
    </row>
    <row r="11595" spans="2:9" x14ac:dyDescent="0.25">
      <c r="B11595" s="2"/>
      <c r="C11595" s="428"/>
      <c r="E11595" s="433"/>
      <c r="G11595" s="439"/>
      <c r="I11595" s="577"/>
    </row>
    <row r="11596" spans="2:9" x14ac:dyDescent="0.25">
      <c r="B11596" s="2"/>
      <c r="C11596" s="428"/>
      <c r="E11596" s="433"/>
      <c r="G11596" s="439"/>
      <c r="I11596" s="577"/>
    </row>
    <row r="11597" spans="2:9" x14ac:dyDescent="0.25">
      <c r="B11597" s="2"/>
      <c r="C11597" s="428"/>
      <c r="E11597" s="433"/>
      <c r="G11597" s="439"/>
      <c r="I11597" s="577"/>
    </row>
    <row r="11598" spans="2:9" x14ac:dyDescent="0.25">
      <c r="B11598" s="2"/>
      <c r="C11598" s="428"/>
      <c r="E11598" s="433"/>
      <c r="G11598" s="439"/>
      <c r="I11598" s="577"/>
    </row>
    <row r="11599" spans="2:9" x14ac:dyDescent="0.25">
      <c r="B11599" s="2"/>
      <c r="C11599" s="428"/>
      <c r="E11599" s="433"/>
      <c r="G11599" s="439"/>
      <c r="I11599" s="577"/>
    </row>
    <row r="11600" spans="2:9" x14ac:dyDescent="0.25">
      <c r="B11600" s="2"/>
      <c r="C11600" s="428"/>
      <c r="E11600" s="433"/>
      <c r="G11600" s="439"/>
      <c r="I11600" s="577"/>
    </row>
    <row r="11601" spans="2:9" x14ac:dyDescent="0.25">
      <c r="B11601" s="2"/>
      <c r="C11601" s="428"/>
      <c r="E11601" s="433"/>
      <c r="G11601" s="439"/>
      <c r="I11601" s="577"/>
    </row>
    <row r="11602" spans="2:9" x14ac:dyDescent="0.25">
      <c r="B11602" s="2"/>
      <c r="C11602" s="428"/>
      <c r="E11602" s="433"/>
      <c r="G11602" s="439"/>
      <c r="I11602" s="577"/>
    </row>
    <row r="11603" spans="2:9" x14ac:dyDescent="0.25">
      <c r="B11603" s="2"/>
      <c r="C11603" s="428"/>
      <c r="E11603" s="433"/>
      <c r="G11603" s="439"/>
      <c r="I11603" s="577"/>
    </row>
    <row r="11604" spans="2:9" x14ac:dyDescent="0.25">
      <c r="B11604" s="2"/>
      <c r="C11604" s="428"/>
      <c r="E11604" s="433"/>
      <c r="G11604" s="439"/>
      <c r="I11604" s="577"/>
    </row>
    <row r="11605" spans="2:9" x14ac:dyDescent="0.25">
      <c r="B11605" s="2"/>
      <c r="C11605" s="428"/>
      <c r="E11605" s="433"/>
      <c r="G11605" s="439"/>
      <c r="I11605" s="577"/>
    </row>
    <row r="11606" spans="2:9" x14ac:dyDescent="0.25">
      <c r="B11606" s="2"/>
      <c r="C11606" s="428"/>
      <c r="E11606" s="433"/>
      <c r="G11606" s="439"/>
      <c r="I11606" s="577"/>
    </row>
    <row r="11607" spans="2:9" x14ac:dyDescent="0.25">
      <c r="B11607" s="2"/>
      <c r="C11607" s="428"/>
      <c r="E11607" s="433"/>
      <c r="G11607" s="439"/>
      <c r="I11607" s="577"/>
    </row>
    <row r="11608" spans="2:9" x14ac:dyDescent="0.25">
      <c r="B11608" s="2"/>
      <c r="C11608" s="428"/>
      <c r="E11608" s="433"/>
      <c r="G11608" s="439"/>
      <c r="I11608" s="577"/>
    </row>
    <row r="11609" spans="2:9" x14ac:dyDescent="0.25">
      <c r="B11609" s="2"/>
      <c r="C11609" s="428"/>
      <c r="E11609" s="433"/>
      <c r="G11609" s="439"/>
      <c r="I11609" s="577"/>
    </row>
    <row r="11610" spans="2:9" x14ac:dyDescent="0.25">
      <c r="B11610" s="2"/>
      <c r="C11610" s="428"/>
      <c r="E11610" s="433"/>
      <c r="G11610" s="439"/>
      <c r="I11610" s="577"/>
    </row>
    <row r="11611" spans="2:9" x14ac:dyDescent="0.25">
      <c r="B11611" s="2"/>
      <c r="C11611" s="428"/>
      <c r="E11611" s="433"/>
      <c r="G11611" s="439"/>
      <c r="I11611" s="577"/>
    </row>
    <row r="11612" spans="2:9" x14ac:dyDescent="0.25">
      <c r="B11612" s="2"/>
      <c r="C11612" s="428"/>
      <c r="E11612" s="433"/>
      <c r="G11612" s="439"/>
      <c r="I11612" s="577"/>
    </row>
    <row r="11613" spans="2:9" x14ac:dyDescent="0.25">
      <c r="B11613" s="2"/>
      <c r="C11613" s="428"/>
      <c r="E11613" s="433"/>
      <c r="G11613" s="439"/>
      <c r="I11613" s="577"/>
    </row>
    <row r="11614" spans="2:9" x14ac:dyDescent="0.25">
      <c r="B11614" s="2"/>
      <c r="C11614" s="428"/>
      <c r="E11614" s="433"/>
      <c r="G11614" s="439"/>
      <c r="I11614" s="577"/>
    </row>
    <row r="11615" spans="2:9" x14ac:dyDescent="0.25">
      <c r="B11615" s="2"/>
      <c r="C11615" s="428"/>
      <c r="E11615" s="433"/>
      <c r="G11615" s="439"/>
      <c r="I11615" s="577"/>
    </row>
    <row r="11616" spans="2:9" x14ac:dyDescent="0.25">
      <c r="B11616" s="2"/>
      <c r="C11616" s="428"/>
      <c r="E11616" s="433"/>
      <c r="G11616" s="439"/>
      <c r="I11616" s="577"/>
    </row>
    <row r="11617" spans="2:9" x14ac:dyDescent="0.25">
      <c r="B11617" s="2"/>
      <c r="C11617" s="428"/>
      <c r="E11617" s="433"/>
      <c r="G11617" s="439"/>
      <c r="I11617" s="577"/>
    </row>
    <row r="11618" spans="2:9" x14ac:dyDescent="0.25">
      <c r="B11618" s="2"/>
      <c r="C11618" s="428"/>
      <c r="E11618" s="433"/>
      <c r="G11618" s="439"/>
      <c r="I11618" s="577"/>
    </row>
    <row r="11619" spans="2:9" x14ac:dyDescent="0.25">
      <c r="B11619" s="2"/>
      <c r="C11619" s="428"/>
      <c r="E11619" s="433"/>
      <c r="G11619" s="439"/>
      <c r="I11619" s="577"/>
    </row>
    <row r="11620" spans="2:9" x14ac:dyDescent="0.25">
      <c r="B11620" s="2"/>
      <c r="C11620" s="428"/>
      <c r="E11620" s="433"/>
      <c r="G11620" s="439"/>
      <c r="I11620" s="577"/>
    </row>
    <row r="11621" spans="2:9" x14ac:dyDescent="0.25">
      <c r="B11621" s="2"/>
      <c r="C11621" s="428"/>
      <c r="E11621" s="433"/>
      <c r="G11621" s="439"/>
      <c r="I11621" s="577"/>
    </row>
    <row r="11622" spans="2:9" x14ac:dyDescent="0.25">
      <c r="B11622" s="2"/>
      <c r="C11622" s="428"/>
      <c r="E11622" s="433"/>
      <c r="G11622" s="439"/>
      <c r="I11622" s="577"/>
    </row>
    <row r="11623" spans="2:9" x14ac:dyDescent="0.25">
      <c r="B11623" s="2"/>
      <c r="C11623" s="428"/>
      <c r="E11623" s="433"/>
      <c r="G11623" s="439"/>
      <c r="I11623" s="577"/>
    </row>
    <row r="11624" spans="2:9" x14ac:dyDescent="0.25">
      <c r="B11624" s="2"/>
      <c r="C11624" s="428"/>
      <c r="E11624" s="433"/>
      <c r="G11624" s="439"/>
      <c r="I11624" s="577"/>
    </row>
    <row r="11625" spans="2:9" x14ac:dyDescent="0.25">
      <c r="B11625" s="2"/>
      <c r="C11625" s="428"/>
      <c r="E11625" s="433"/>
      <c r="G11625" s="439"/>
      <c r="I11625" s="577"/>
    </row>
    <row r="11626" spans="2:9" x14ac:dyDescent="0.25">
      <c r="B11626" s="2"/>
      <c r="C11626" s="428"/>
      <c r="E11626" s="433"/>
      <c r="G11626" s="439"/>
      <c r="I11626" s="577"/>
    </row>
    <row r="11627" spans="2:9" x14ac:dyDescent="0.25">
      <c r="B11627" s="2"/>
      <c r="C11627" s="428"/>
      <c r="E11627" s="433"/>
      <c r="G11627" s="439"/>
      <c r="I11627" s="577"/>
    </row>
    <row r="11628" spans="2:9" x14ac:dyDescent="0.25">
      <c r="B11628" s="2"/>
      <c r="C11628" s="428"/>
      <c r="E11628" s="433"/>
      <c r="G11628" s="439"/>
      <c r="I11628" s="577"/>
    </row>
    <row r="11629" spans="2:9" x14ac:dyDescent="0.25">
      <c r="B11629" s="2"/>
      <c r="C11629" s="428"/>
      <c r="E11629" s="433"/>
      <c r="G11629" s="439"/>
      <c r="I11629" s="577"/>
    </row>
    <row r="11630" spans="2:9" x14ac:dyDescent="0.25">
      <c r="B11630" s="2"/>
      <c r="C11630" s="428"/>
      <c r="E11630" s="433"/>
      <c r="G11630" s="439"/>
      <c r="I11630" s="577"/>
    </row>
    <row r="11631" spans="2:9" x14ac:dyDescent="0.25">
      <c r="B11631" s="2"/>
      <c r="C11631" s="428"/>
      <c r="E11631" s="433"/>
      <c r="G11631" s="439"/>
      <c r="I11631" s="577"/>
    </row>
    <row r="11632" spans="2:9" x14ac:dyDescent="0.25">
      <c r="B11632" s="2"/>
      <c r="C11632" s="428"/>
      <c r="E11632" s="433"/>
      <c r="G11632" s="439"/>
      <c r="I11632" s="577"/>
    </row>
    <row r="11633" spans="2:9" x14ac:dyDescent="0.25">
      <c r="B11633" s="2"/>
      <c r="C11633" s="428"/>
      <c r="E11633" s="433"/>
      <c r="G11633" s="439"/>
      <c r="I11633" s="577"/>
    </row>
    <row r="11634" spans="2:9" x14ac:dyDescent="0.25">
      <c r="B11634" s="2"/>
      <c r="C11634" s="428"/>
      <c r="E11634" s="433"/>
      <c r="G11634" s="439"/>
      <c r="I11634" s="577"/>
    </row>
    <row r="11635" spans="2:9" x14ac:dyDescent="0.25">
      <c r="B11635" s="2"/>
      <c r="C11635" s="428"/>
      <c r="E11635" s="433"/>
      <c r="G11635" s="439"/>
      <c r="I11635" s="577"/>
    </row>
    <row r="11636" spans="2:9" x14ac:dyDescent="0.25">
      <c r="B11636" s="2"/>
      <c r="C11636" s="428"/>
      <c r="E11636" s="433"/>
      <c r="G11636" s="439"/>
      <c r="I11636" s="577"/>
    </row>
    <row r="11637" spans="2:9" x14ac:dyDescent="0.25">
      <c r="B11637" s="2"/>
      <c r="C11637" s="428"/>
      <c r="E11637" s="433"/>
      <c r="G11637" s="439"/>
      <c r="I11637" s="577"/>
    </row>
    <row r="11638" spans="2:9" x14ac:dyDescent="0.25">
      <c r="B11638" s="2"/>
      <c r="C11638" s="428"/>
      <c r="E11638" s="433"/>
      <c r="G11638" s="439"/>
      <c r="I11638" s="577"/>
    </row>
    <row r="11639" spans="2:9" x14ac:dyDescent="0.25">
      <c r="B11639" s="2"/>
      <c r="C11639" s="428"/>
      <c r="E11639" s="433"/>
      <c r="G11639" s="439"/>
      <c r="I11639" s="577"/>
    </row>
    <row r="11640" spans="2:9" x14ac:dyDescent="0.25">
      <c r="B11640" s="2"/>
      <c r="C11640" s="428"/>
      <c r="E11640" s="433"/>
      <c r="G11640" s="439"/>
      <c r="I11640" s="577"/>
    </row>
    <row r="11641" spans="2:9" x14ac:dyDescent="0.25">
      <c r="B11641" s="2"/>
      <c r="C11641" s="428"/>
      <c r="E11641" s="433"/>
      <c r="G11641" s="439"/>
      <c r="I11641" s="577"/>
    </row>
    <row r="11642" spans="2:9" x14ac:dyDescent="0.25">
      <c r="B11642" s="2"/>
      <c r="C11642" s="428"/>
      <c r="E11642" s="433"/>
      <c r="G11642" s="439"/>
      <c r="I11642" s="577"/>
    </row>
    <row r="11643" spans="2:9" x14ac:dyDescent="0.25">
      <c r="B11643" s="2"/>
      <c r="C11643" s="428"/>
      <c r="E11643" s="433"/>
      <c r="G11643" s="439"/>
      <c r="I11643" s="577"/>
    </row>
    <row r="11644" spans="2:9" x14ac:dyDescent="0.25">
      <c r="B11644" s="2"/>
      <c r="C11644" s="428"/>
      <c r="E11644" s="433"/>
      <c r="G11644" s="439"/>
      <c r="I11644" s="577"/>
    </row>
    <row r="11645" spans="2:9" x14ac:dyDescent="0.25">
      <c r="B11645" s="2"/>
      <c r="C11645" s="428"/>
      <c r="E11645" s="433"/>
      <c r="G11645" s="439"/>
      <c r="I11645" s="577"/>
    </row>
    <row r="11646" spans="2:9" x14ac:dyDescent="0.25">
      <c r="B11646" s="2"/>
      <c r="C11646" s="428"/>
      <c r="E11646" s="433"/>
      <c r="G11646" s="439"/>
      <c r="I11646" s="577"/>
    </row>
    <row r="11647" spans="2:9" x14ac:dyDescent="0.25">
      <c r="B11647" s="2"/>
      <c r="C11647" s="428"/>
      <c r="E11647" s="433"/>
      <c r="G11647" s="439"/>
      <c r="I11647" s="577"/>
    </row>
    <row r="11648" spans="2:9" x14ac:dyDescent="0.25">
      <c r="B11648" s="2"/>
      <c r="C11648" s="428"/>
      <c r="E11648" s="433"/>
      <c r="G11648" s="439"/>
      <c r="I11648" s="577"/>
    </row>
    <row r="11649" spans="2:9" x14ac:dyDescent="0.25">
      <c r="B11649" s="2"/>
      <c r="C11649" s="428"/>
      <c r="E11649" s="433"/>
      <c r="G11649" s="439"/>
      <c r="I11649" s="577"/>
    </row>
    <row r="11650" spans="2:9" x14ac:dyDescent="0.25">
      <c r="B11650" s="2"/>
      <c r="C11650" s="428"/>
      <c r="E11650" s="433"/>
      <c r="G11650" s="439"/>
      <c r="I11650" s="577"/>
    </row>
    <row r="11651" spans="2:9" x14ac:dyDescent="0.25">
      <c r="B11651" s="2"/>
      <c r="C11651" s="428"/>
      <c r="E11651" s="433"/>
      <c r="G11651" s="439"/>
      <c r="I11651" s="577"/>
    </row>
    <row r="11652" spans="2:9" x14ac:dyDescent="0.25">
      <c r="B11652" s="2"/>
      <c r="C11652" s="428"/>
      <c r="E11652" s="433"/>
      <c r="G11652" s="439"/>
      <c r="I11652" s="577"/>
    </row>
    <row r="11653" spans="2:9" x14ac:dyDescent="0.25">
      <c r="B11653" s="2"/>
      <c r="C11653" s="428"/>
      <c r="E11653" s="433"/>
      <c r="G11653" s="439"/>
      <c r="I11653" s="577"/>
    </row>
    <row r="11654" spans="2:9" x14ac:dyDescent="0.25">
      <c r="B11654" s="2"/>
      <c r="C11654" s="428"/>
      <c r="E11654" s="433"/>
      <c r="G11654" s="439"/>
      <c r="I11654" s="577"/>
    </row>
    <row r="11655" spans="2:9" x14ac:dyDescent="0.25">
      <c r="B11655" s="2"/>
      <c r="C11655" s="428"/>
      <c r="E11655" s="433"/>
      <c r="G11655" s="439"/>
      <c r="I11655" s="577"/>
    </row>
    <row r="11656" spans="2:9" x14ac:dyDescent="0.25">
      <c r="B11656" s="2"/>
      <c r="C11656" s="428"/>
      <c r="E11656" s="433"/>
      <c r="G11656" s="439"/>
      <c r="I11656" s="577"/>
    </row>
    <row r="11657" spans="2:9" x14ac:dyDescent="0.25">
      <c r="B11657" s="2"/>
      <c r="C11657" s="428"/>
      <c r="E11657" s="433"/>
      <c r="G11657" s="439"/>
      <c r="I11657" s="577"/>
    </row>
    <row r="11658" spans="2:9" x14ac:dyDescent="0.25">
      <c r="B11658" s="2"/>
      <c r="C11658" s="428"/>
      <c r="E11658" s="433"/>
      <c r="G11658" s="439"/>
      <c r="I11658" s="577"/>
    </row>
    <row r="11659" spans="2:9" x14ac:dyDescent="0.25">
      <c r="B11659" s="2"/>
      <c r="C11659" s="428"/>
      <c r="E11659" s="433"/>
      <c r="G11659" s="439"/>
      <c r="I11659" s="577"/>
    </row>
    <row r="11660" spans="2:9" x14ac:dyDescent="0.25">
      <c r="B11660" s="2"/>
      <c r="C11660" s="428"/>
      <c r="E11660" s="433"/>
      <c r="G11660" s="439"/>
      <c r="I11660" s="577"/>
    </row>
    <row r="11661" spans="2:9" x14ac:dyDescent="0.25">
      <c r="B11661" s="2"/>
      <c r="C11661" s="428"/>
      <c r="E11661" s="433"/>
      <c r="G11661" s="439"/>
      <c r="I11661" s="577"/>
    </row>
    <row r="11662" spans="2:9" x14ac:dyDescent="0.25">
      <c r="B11662" s="2"/>
      <c r="C11662" s="428"/>
      <c r="E11662" s="433"/>
      <c r="G11662" s="439"/>
      <c r="I11662" s="577"/>
    </row>
    <row r="11663" spans="2:9" x14ac:dyDescent="0.25">
      <c r="B11663" s="2"/>
      <c r="C11663" s="428"/>
      <c r="E11663" s="433"/>
      <c r="G11663" s="439"/>
      <c r="I11663" s="577"/>
    </row>
    <row r="11664" spans="2:9" x14ac:dyDescent="0.25">
      <c r="B11664" s="2"/>
      <c r="C11664" s="428"/>
      <c r="E11664" s="433"/>
      <c r="G11664" s="439"/>
      <c r="I11664" s="577"/>
    </row>
    <row r="11665" spans="2:9" x14ac:dyDescent="0.25">
      <c r="B11665" s="2"/>
      <c r="C11665" s="428"/>
      <c r="E11665" s="433"/>
      <c r="G11665" s="439"/>
      <c r="I11665" s="577"/>
    </row>
    <row r="11666" spans="2:9" x14ac:dyDescent="0.25">
      <c r="B11666" s="2"/>
      <c r="C11666" s="428"/>
      <c r="E11666" s="433"/>
      <c r="G11666" s="439"/>
      <c r="I11666" s="577"/>
    </row>
    <row r="11667" spans="2:9" x14ac:dyDescent="0.25">
      <c r="B11667" s="2"/>
      <c r="C11667" s="428"/>
      <c r="E11667" s="433"/>
      <c r="G11667" s="439"/>
      <c r="I11667" s="577"/>
    </row>
    <row r="11668" spans="2:9" x14ac:dyDescent="0.25">
      <c r="B11668" s="2"/>
      <c r="C11668" s="428"/>
      <c r="E11668" s="433"/>
      <c r="G11668" s="439"/>
      <c r="I11668" s="577"/>
    </row>
    <row r="11669" spans="2:9" x14ac:dyDescent="0.25">
      <c r="B11669" s="2"/>
      <c r="C11669" s="428"/>
      <c r="E11669" s="433"/>
      <c r="G11669" s="439"/>
      <c r="I11669" s="577"/>
    </row>
    <row r="11670" spans="2:9" x14ac:dyDescent="0.25">
      <c r="B11670" s="2"/>
      <c r="C11670" s="428"/>
      <c r="E11670" s="433"/>
      <c r="G11670" s="439"/>
      <c r="I11670" s="577"/>
    </row>
    <row r="11671" spans="2:9" x14ac:dyDescent="0.25">
      <c r="B11671" s="2"/>
      <c r="C11671" s="428"/>
      <c r="E11671" s="433"/>
      <c r="G11671" s="439"/>
      <c r="I11671" s="577"/>
    </row>
    <row r="11672" spans="2:9" x14ac:dyDescent="0.25">
      <c r="B11672" s="2"/>
      <c r="C11672" s="428"/>
      <c r="E11672" s="433"/>
      <c r="G11672" s="439"/>
      <c r="I11672" s="577"/>
    </row>
    <row r="11673" spans="2:9" x14ac:dyDescent="0.25">
      <c r="B11673" s="2"/>
      <c r="C11673" s="428"/>
      <c r="E11673" s="433"/>
      <c r="G11673" s="439"/>
      <c r="I11673" s="577"/>
    </row>
    <row r="11674" spans="2:9" x14ac:dyDescent="0.25">
      <c r="B11674" s="2"/>
      <c r="C11674" s="428"/>
      <c r="E11674" s="433"/>
      <c r="G11674" s="439"/>
      <c r="I11674" s="577"/>
    </row>
    <row r="11675" spans="2:9" x14ac:dyDescent="0.25">
      <c r="B11675" s="2"/>
      <c r="C11675" s="428"/>
      <c r="E11675" s="433"/>
      <c r="G11675" s="439"/>
      <c r="I11675" s="577"/>
    </row>
    <row r="11676" spans="2:9" x14ac:dyDescent="0.25">
      <c r="B11676" s="2"/>
      <c r="C11676" s="428"/>
      <c r="E11676" s="433"/>
      <c r="G11676" s="439"/>
      <c r="I11676" s="577"/>
    </row>
    <row r="11677" spans="2:9" x14ac:dyDescent="0.25">
      <c r="B11677" s="2"/>
      <c r="C11677" s="428"/>
      <c r="E11677" s="433"/>
      <c r="G11677" s="439"/>
      <c r="I11677" s="577"/>
    </row>
    <row r="11678" spans="2:9" x14ac:dyDescent="0.25">
      <c r="B11678" s="2"/>
      <c r="C11678" s="428"/>
      <c r="E11678" s="433"/>
      <c r="G11678" s="439"/>
      <c r="I11678" s="577"/>
    </row>
    <row r="11679" spans="2:9" x14ac:dyDescent="0.25">
      <c r="B11679" s="2"/>
      <c r="C11679" s="428"/>
      <c r="E11679" s="433"/>
      <c r="G11679" s="439"/>
      <c r="I11679" s="577"/>
    </row>
    <row r="11680" spans="2:9" x14ac:dyDescent="0.25">
      <c r="B11680" s="2"/>
      <c r="C11680" s="428"/>
      <c r="E11680" s="433"/>
      <c r="G11680" s="439"/>
      <c r="I11680" s="577"/>
    </row>
    <row r="11681" spans="2:9" x14ac:dyDescent="0.25">
      <c r="B11681" s="2"/>
      <c r="C11681" s="428"/>
      <c r="E11681" s="433"/>
      <c r="G11681" s="439"/>
      <c r="I11681" s="577"/>
    </row>
    <row r="11682" spans="2:9" x14ac:dyDescent="0.25">
      <c r="B11682" s="2"/>
      <c r="C11682" s="428"/>
      <c r="E11682" s="433"/>
      <c r="G11682" s="439"/>
      <c r="I11682" s="577"/>
    </row>
    <row r="11683" spans="2:9" x14ac:dyDescent="0.25">
      <c r="B11683" s="2"/>
      <c r="C11683" s="428"/>
      <c r="E11683" s="433"/>
      <c r="G11683" s="439"/>
      <c r="I11683" s="577"/>
    </row>
    <row r="11684" spans="2:9" x14ac:dyDescent="0.25">
      <c r="B11684" s="2"/>
      <c r="C11684" s="428"/>
      <c r="E11684" s="433"/>
      <c r="G11684" s="439"/>
      <c r="I11684" s="577"/>
    </row>
    <row r="11685" spans="2:9" x14ac:dyDescent="0.25">
      <c r="B11685" s="2"/>
      <c r="C11685" s="428"/>
      <c r="E11685" s="433"/>
      <c r="G11685" s="439"/>
      <c r="I11685" s="577"/>
    </row>
    <row r="11686" spans="2:9" x14ac:dyDescent="0.25">
      <c r="B11686" s="2"/>
      <c r="C11686" s="428"/>
      <c r="E11686" s="433"/>
      <c r="G11686" s="439"/>
      <c r="I11686" s="577"/>
    </row>
    <row r="11687" spans="2:9" x14ac:dyDescent="0.25">
      <c r="B11687" s="2"/>
      <c r="C11687" s="428"/>
      <c r="E11687" s="433"/>
      <c r="G11687" s="439"/>
      <c r="I11687" s="577"/>
    </row>
    <row r="11688" spans="2:9" x14ac:dyDescent="0.25">
      <c r="B11688" s="2"/>
      <c r="C11688" s="428"/>
      <c r="E11688" s="433"/>
      <c r="G11688" s="439"/>
      <c r="I11688" s="577"/>
    </row>
    <row r="11689" spans="2:9" x14ac:dyDescent="0.25">
      <c r="B11689" s="2"/>
      <c r="C11689" s="428"/>
      <c r="E11689" s="433"/>
      <c r="G11689" s="439"/>
      <c r="I11689" s="577"/>
    </row>
    <row r="11690" spans="2:9" x14ac:dyDescent="0.25">
      <c r="B11690" s="2"/>
      <c r="C11690" s="428"/>
      <c r="E11690" s="433"/>
      <c r="G11690" s="439"/>
      <c r="I11690" s="577"/>
    </row>
    <row r="11691" spans="2:9" x14ac:dyDescent="0.25">
      <c r="B11691" s="2"/>
      <c r="C11691" s="428"/>
      <c r="E11691" s="433"/>
      <c r="G11691" s="439"/>
      <c r="I11691" s="577"/>
    </row>
    <row r="11692" spans="2:9" x14ac:dyDescent="0.25">
      <c r="B11692" s="2"/>
      <c r="C11692" s="428"/>
      <c r="E11692" s="433"/>
      <c r="G11692" s="439"/>
      <c r="I11692" s="577"/>
    </row>
    <row r="11693" spans="2:9" x14ac:dyDescent="0.25">
      <c r="B11693" s="2"/>
      <c r="C11693" s="428"/>
      <c r="E11693" s="433"/>
      <c r="G11693" s="439"/>
      <c r="I11693" s="577"/>
    </row>
    <row r="11694" spans="2:9" x14ac:dyDescent="0.25">
      <c r="B11694" s="2"/>
      <c r="C11694" s="428"/>
      <c r="E11694" s="433"/>
      <c r="G11694" s="439"/>
      <c r="I11694" s="577"/>
    </row>
    <row r="11695" spans="2:9" x14ac:dyDescent="0.25">
      <c r="B11695" s="2"/>
      <c r="C11695" s="428"/>
      <c r="E11695" s="433"/>
      <c r="G11695" s="439"/>
      <c r="I11695" s="577"/>
    </row>
    <row r="11696" spans="2:9" x14ac:dyDescent="0.25">
      <c r="B11696" s="2"/>
      <c r="C11696" s="428"/>
      <c r="E11696" s="433"/>
      <c r="G11696" s="439"/>
      <c r="I11696" s="577"/>
    </row>
    <row r="11697" spans="2:9" x14ac:dyDescent="0.25">
      <c r="B11697" s="2"/>
      <c r="C11697" s="428"/>
      <c r="E11697" s="433"/>
      <c r="G11697" s="439"/>
      <c r="I11697" s="577"/>
    </row>
    <row r="11698" spans="2:9" x14ac:dyDescent="0.25">
      <c r="B11698" s="2"/>
      <c r="C11698" s="428"/>
      <c r="E11698" s="433"/>
      <c r="G11698" s="439"/>
      <c r="I11698" s="577"/>
    </row>
    <row r="11699" spans="2:9" x14ac:dyDescent="0.25">
      <c r="B11699" s="2"/>
      <c r="C11699" s="428"/>
      <c r="E11699" s="433"/>
      <c r="G11699" s="439"/>
      <c r="I11699" s="577"/>
    </row>
    <row r="11700" spans="2:9" x14ac:dyDescent="0.25">
      <c r="B11700" s="2"/>
      <c r="C11700" s="428"/>
      <c r="E11700" s="433"/>
      <c r="G11700" s="439"/>
      <c r="I11700" s="577"/>
    </row>
    <row r="11701" spans="2:9" x14ac:dyDescent="0.25">
      <c r="B11701" s="2"/>
      <c r="C11701" s="428"/>
      <c r="E11701" s="433"/>
      <c r="G11701" s="439"/>
      <c r="I11701" s="577"/>
    </row>
    <row r="11702" spans="2:9" x14ac:dyDescent="0.25">
      <c r="B11702" s="2"/>
      <c r="C11702" s="428"/>
      <c r="E11702" s="433"/>
      <c r="G11702" s="439"/>
      <c r="I11702" s="577"/>
    </row>
    <row r="11703" spans="2:9" x14ac:dyDescent="0.25">
      <c r="B11703" s="2"/>
      <c r="C11703" s="428"/>
      <c r="E11703" s="433"/>
      <c r="G11703" s="439"/>
      <c r="I11703" s="577"/>
    </row>
    <row r="11704" spans="2:9" x14ac:dyDescent="0.25">
      <c r="B11704" s="2"/>
      <c r="C11704" s="428"/>
      <c r="E11704" s="433"/>
      <c r="G11704" s="439"/>
      <c r="I11704" s="577"/>
    </row>
    <row r="11705" spans="2:9" x14ac:dyDescent="0.25">
      <c r="B11705" s="2"/>
      <c r="C11705" s="428"/>
      <c r="E11705" s="433"/>
      <c r="G11705" s="439"/>
      <c r="I11705" s="577"/>
    </row>
    <row r="11706" spans="2:9" x14ac:dyDescent="0.25">
      <c r="B11706" s="2"/>
      <c r="C11706" s="428"/>
      <c r="E11706" s="433"/>
      <c r="G11706" s="439"/>
      <c r="I11706" s="577"/>
    </row>
    <row r="11707" spans="2:9" x14ac:dyDescent="0.25">
      <c r="B11707" s="2"/>
      <c r="C11707" s="428"/>
      <c r="E11707" s="433"/>
      <c r="G11707" s="439"/>
      <c r="I11707" s="577"/>
    </row>
    <row r="11708" spans="2:9" x14ac:dyDescent="0.25">
      <c r="B11708" s="2"/>
      <c r="C11708" s="428"/>
      <c r="E11708" s="433"/>
      <c r="G11708" s="439"/>
      <c r="I11708" s="577"/>
    </row>
    <row r="11709" spans="2:9" x14ac:dyDescent="0.25">
      <c r="B11709" s="2"/>
      <c r="C11709" s="428"/>
      <c r="E11709" s="433"/>
      <c r="G11709" s="439"/>
      <c r="I11709" s="577"/>
    </row>
    <row r="11710" spans="2:9" x14ac:dyDescent="0.25">
      <c r="B11710" s="2"/>
      <c r="C11710" s="428"/>
      <c r="E11710" s="433"/>
      <c r="G11710" s="439"/>
      <c r="I11710" s="577"/>
    </row>
    <row r="11711" spans="2:9" x14ac:dyDescent="0.25">
      <c r="B11711" s="2"/>
      <c r="C11711" s="428"/>
      <c r="E11711" s="433"/>
      <c r="G11711" s="439"/>
      <c r="I11711" s="577"/>
    </row>
    <row r="11712" spans="2:9" x14ac:dyDescent="0.25">
      <c r="B11712" s="2"/>
      <c r="C11712" s="428"/>
      <c r="E11712" s="433"/>
      <c r="G11712" s="439"/>
      <c r="I11712" s="577"/>
    </row>
    <row r="11713" spans="2:9" x14ac:dyDescent="0.25">
      <c r="B11713" s="2"/>
      <c r="C11713" s="428"/>
      <c r="E11713" s="433"/>
      <c r="G11713" s="439"/>
      <c r="I11713" s="577"/>
    </row>
    <row r="11714" spans="2:9" x14ac:dyDescent="0.25">
      <c r="B11714" s="2"/>
      <c r="C11714" s="428"/>
      <c r="E11714" s="433"/>
      <c r="G11714" s="439"/>
      <c r="I11714" s="577"/>
    </row>
    <row r="11715" spans="2:9" x14ac:dyDescent="0.25">
      <c r="B11715" s="2"/>
      <c r="C11715" s="428"/>
      <c r="E11715" s="433"/>
      <c r="G11715" s="439"/>
      <c r="I11715" s="577"/>
    </row>
    <row r="11716" spans="2:9" x14ac:dyDescent="0.25">
      <c r="B11716" s="2"/>
      <c r="C11716" s="428"/>
      <c r="E11716" s="433"/>
      <c r="G11716" s="439"/>
      <c r="I11716" s="577"/>
    </row>
    <row r="11717" spans="2:9" x14ac:dyDescent="0.25">
      <c r="B11717" s="2"/>
      <c r="C11717" s="428"/>
      <c r="E11717" s="433"/>
      <c r="G11717" s="439"/>
      <c r="I11717" s="577"/>
    </row>
    <row r="11718" spans="2:9" x14ac:dyDescent="0.25">
      <c r="B11718" s="2"/>
      <c r="C11718" s="428"/>
      <c r="E11718" s="433"/>
      <c r="G11718" s="439"/>
      <c r="I11718" s="577"/>
    </row>
    <row r="11719" spans="2:9" x14ac:dyDescent="0.25">
      <c r="B11719" s="2"/>
      <c r="C11719" s="428"/>
      <c r="E11719" s="433"/>
      <c r="G11719" s="439"/>
      <c r="I11719" s="577"/>
    </row>
    <row r="11720" spans="2:9" x14ac:dyDescent="0.25">
      <c r="B11720" s="2"/>
      <c r="C11720" s="428"/>
      <c r="E11720" s="433"/>
      <c r="G11720" s="439"/>
      <c r="I11720" s="577"/>
    </row>
    <row r="11721" spans="2:9" x14ac:dyDescent="0.25">
      <c r="B11721" s="2"/>
      <c r="C11721" s="428"/>
      <c r="E11721" s="433"/>
      <c r="G11721" s="439"/>
      <c r="I11721" s="577"/>
    </row>
    <row r="11722" spans="2:9" x14ac:dyDescent="0.25">
      <c r="B11722" s="2"/>
      <c r="C11722" s="428"/>
      <c r="E11722" s="433"/>
      <c r="G11722" s="439"/>
      <c r="I11722" s="577"/>
    </row>
    <row r="11723" spans="2:9" x14ac:dyDescent="0.25">
      <c r="B11723" s="2"/>
      <c r="C11723" s="428"/>
      <c r="E11723" s="433"/>
      <c r="G11723" s="439"/>
      <c r="I11723" s="577"/>
    </row>
    <row r="11724" spans="2:9" x14ac:dyDescent="0.25">
      <c r="B11724" s="2"/>
      <c r="C11724" s="428"/>
      <c r="E11724" s="433"/>
      <c r="G11724" s="439"/>
      <c r="I11724" s="577"/>
    </row>
    <row r="11725" spans="2:9" x14ac:dyDescent="0.25">
      <c r="B11725" s="2"/>
      <c r="C11725" s="428"/>
      <c r="E11725" s="433"/>
      <c r="G11725" s="439"/>
      <c r="I11725" s="577"/>
    </row>
    <row r="11726" spans="2:9" x14ac:dyDescent="0.25">
      <c r="B11726" s="2"/>
      <c r="C11726" s="428"/>
      <c r="E11726" s="433"/>
      <c r="G11726" s="439"/>
      <c r="I11726" s="577"/>
    </row>
    <row r="11727" spans="2:9" x14ac:dyDescent="0.25">
      <c r="B11727" s="2"/>
      <c r="C11727" s="428"/>
      <c r="E11727" s="433"/>
      <c r="G11727" s="439"/>
      <c r="I11727" s="577"/>
    </row>
    <row r="11728" spans="2:9" x14ac:dyDescent="0.25">
      <c r="B11728" s="2"/>
      <c r="C11728" s="428"/>
      <c r="E11728" s="433"/>
      <c r="G11728" s="439"/>
      <c r="I11728" s="577"/>
    </row>
    <row r="11729" spans="2:9" x14ac:dyDescent="0.25">
      <c r="B11729" s="2"/>
      <c r="C11729" s="428"/>
      <c r="E11729" s="433"/>
      <c r="G11729" s="439"/>
      <c r="I11729" s="577"/>
    </row>
    <row r="11730" spans="2:9" x14ac:dyDescent="0.25">
      <c r="B11730" s="2"/>
      <c r="C11730" s="428"/>
      <c r="E11730" s="433"/>
      <c r="G11730" s="439"/>
      <c r="I11730" s="577"/>
    </row>
    <row r="11731" spans="2:9" x14ac:dyDescent="0.25">
      <c r="B11731" s="2"/>
      <c r="C11731" s="428"/>
      <c r="E11731" s="433"/>
      <c r="G11731" s="439"/>
      <c r="I11731" s="577"/>
    </row>
    <row r="11732" spans="2:9" x14ac:dyDescent="0.25">
      <c r="B11732" s="2"/>
      <c r="C11732" s="428"/>
      <c r="E11732" s="433"/>
      <c r="G11732" s="439"/>
      <c r="I11732" s="577"/>
    </row>
    <row r="11733" spans="2:9" x14ac:dyDescent="0.25">
      <c r="B11733" s="2"/>
      <c r="C11733" s="428"/>
      <c r="E11733" s="433"/>
      <c r="G11733" s="439"/>
      <c r="I11733" s="577"/>
    </row>
    <row r="11734" spans="2:9" x14ac:dyDescent="0.25">
      <c r="B11734" s="2"/>
      <c r="C11734" s="428"/>
      <c r="E11734" s="433"/>
      <c r="G11734" s="439"/>
      <c r="I11734" s="577"/>
    </row>
    <row r="11735" spans="2:9" x14ac:dyDescent="0.25">
      <c r="B11735" s="2"/>
      <c r="C11735" s="428"/>
      <c r="E11735" s="433"/>
      <c r="G11735" s="439"/>
      <c r="I11735" s="577"/>
    </row>
    <row r="11736" spans="2:9" x14ac:dyDescent="0.25">
      <c r="B11736" s="2"/>
      <c r="C11736" s="428"/>
      <c r="E11736" s="433"/>
      <c r="G11736" s="439"/>
      <c r="I11736" s="577"/>
    </row>
    <row r="11737" spans="2:9" x14ac:dyDescent="0.25">
      <c r="B11737" s="2"/>
      <c r="C11737" s="428"/>
      <c r="E11737" s="433"/>
      <c r="G11737" s="439"/>
      <c r="I11737" s="577"/>
    </row>
    <row r="11738" spans="2:9" x14ac:dyDescent="0.25">
      <c r="B11738" s="2"/>
      <c r="C11738" s="428"/>
      <c r="E11738" s="433"/>
      <c r="G11738" s="439"/>
      <c r="I11738" s="577"/>
    </row>
    <row r="11739" spans="2:9" x14ac:dyDescent="0.25">
      <c r="B11739" s="2"/>
      <c r="C11739" s="428"/>
      <c r="E11739" s="433"/>
      <c r="G11739" s="439"/>
      <c r="I11739" s="577"/>
    </row>
    <row r="11740" spans="2:9" x14ac:dyDescent="0.25">
      <c r="B11740" s="2"/>
      <c r="C11740" s="428"/>
      <c r="E11740" s="433"/>
      <c r="G11740" s="439"/>
      <c r="I11740" s="577"/>
    </row>
    <row r="11741" spans="2:9" x14ac:dyDescent="0.25">
      <c r="B11741" s="2"/>
      <c r="C11741" s="428"/>
      <c r="E11741" s="433"/>
      <c r="G11741" s="439"/>
      <c r="I11741" s="577"/>
    </row>
    <row r="11742" spans="2:9" x14ac:dyDescent="0.25">
      <c r="B11742" s="2"/>
      <c r="C11742" s="428"/>
      <c r="E11742" s="433"/>
      <c r="G11742" s="439"/>
      <c r="I11742" s="577"/>
    </row>
    <row r="11743" spans="2:9" x14ac:dyDescent="0.25">
      <c r="B11743" s="2"/>
      <c r="C11743" s="428"/>
      <c r="E11743" s="433"/>
      <c r="G11743" s="439"/>
      <c r="I11743" s="577"/>
    </row>
    <row r="11744" spans="2:9" x14ac:dyDescent="0.25">
      <c r="B11744" s="2"/>
      <c r="C11744" s="428"/>
      <c r="E11744" s="433"/>
      <c r="G11744" s="439"/>
      <c r="I11744" s="577"/>
    </row>
    <row r="11745" spans="2:9" x14ac:dyDescent="0.25">
      <c r="B11745" s="2"/>
      <c r="C11745" s="428"/>
      <c r="E11745" s="433"/>
      <c r="G11745" s="439"/>
      <c r="I11745" s="577"/>
    </row>
    <row r="11746" spans="2:9" x14ac:dyDescent="0.25">
      <c r="B11746" s="2"/>
      <c r="C11746" s="428"/>
      <c r="E11746" s="433"/>
      <c r="G11746" s="439"/>
      <c r="I11746" s="577"/>
    </row>
    <row r="11747" spans="2:9" x14ac:dyDescent="0.25">
      <c r="B11747" s="2"/>
      <c r="C11747" s="428"/>
      <c r="E11747" s="433"/>
      <c r="G11747" s="439"/>
      <c r="I11747" s="577"/>
    </row>
    <row r="11748" spans="2:9" x14ac:dyDescent="0.25">
      <c r="B11748" s="2"/>
      <c r="C11748" s="428"/>
      <c r="E11748" s="433"/>
      <c r="G11748" s="439"/>
      <c r="I11748" s="577"/>
    </row>
    <row r="11749" spans="2:9" x14ac:dyDescent="0.25">
      <c r="B11749" s="2"/>
      <c r="C11749" s="428"/>
      <c r="E11749" s="433"/>
      <c r="G11749" s="439"/>
      <c r="I11749" s="577"/>
    </row>
    <row r="11750" spans="2:9" x14ac:dyDescent="0.25">
      <c r="B11750" s="2"/>
      <c r="C11750" s="428"/>
      <c r="E11750" s="433"/>
      <c r="G11750" s="439"/>
      <c r="I11750" s="577"/>
    </row>
    <row r="11751" spans="2:9" x14ac:dyDescent="0.25">
      <c r="B11751" s="2"/>
      <c r="C11751" s="428"/>
      <c r="E11751" s="433"/>
      <c r="G11751" s="439"/>
      <c r="I11751" s="577"/>
    </row>
    <row r="11752" spans="2:9" x14ac:dyDescent="0.25">
      <c r="B11752" s="2"/>
      <c r="C11752" s="428"/>
      <c r="E11752" s="433"/>
      <c r="G11752" s="439"/>
      <c r="I11752" s="577"/>
    </row>
    <row r="11753" spans="2:9" x14ac:dyDescent="0.25">
      <c r="B11753" s="2"/>
      <c r="C11753" s="428"/>
      <c r="E11753" s="433"/>
      <c r="G11753" s="439"/>
      <c r="I11753" s="577"/>
    </row>
    <row r="11754" spans="2:9" x14ac:dyDescent="0.25">
      <c r="B11754" s="2"/>
      <c r="C11754" s="428"/>
      <c r="E11754" s="433"/>
      <c r="G11754" s="439"/>
      <c r="I11754" s="577"/>
    </row>
    <row r="11755" spans="2:9" x14ac:dyDescent="0.25">
      <c r="B11755" s="2"/>
      <c r="C11755" s="428"/>
      <c r="E11755" s="433"/>
      <c r="G11755" s="439"/>
      <c r="I11755" s="577"/>
    </row>
    <row r="11756" spans="2:9" x14ac:dyDescent="0.25">
      <c r="B11756" s="2"/>
      <c r="C11756" s="428"/>
      <c r="E11756" s="433"/>
      <c r="G11756" s="439"/>
      <c r="I11756" s="577"/>
    </row>
    <row r="11757" spans="2:9" x14ac:dyDescent="0.25">
      <c r="B11757" s="2"/>
      <c r="C11757" s="428"/>
      <c r="E11757" s="433"/>
      <c r="G11757" s="439"/>
      <c r="I11757" s="577"/>
    </row>
    <row r="11758" spans="2:9" x14ac:dyDescent="0.25">
      <c r="B11758" s="2"/>
      <c r="C11758" s="428"/>
      <c r="E11758" s="433"/>
      <c r="G11758" s="439"/>
      <c r="I11758" s="577"/>
    </row>
    <row r="11759" spans="2:9" x14ac:dyDescent="0.25">
      <c r="B11759" s="2"/>
      <c r="C11759" s="428"/>
      <c r="E11759" s="433"/>
      <c r="G11759" s="439"/>
      <c r="I11759" s="577"/>
    </row>
    <row r="11760" spans="2:9" x14ac:dyDescent="0.25">
      <c r="B11760" s="2"/>
      <c r="C11760" s="428"/>
      <c r="E11760" s="433"/>
      <c r="G11760" s="439"/>
      <c r="I11760" s="577"/>
    </row>
    <row r="11761" spans="2:9" x14ac:dyDescent="0.25">
      <c r="B11761" s="2"/>
      <c r="C11761" s="428"/>
      <c r="E11761" s="433"/>
      <c r="G11761" s="439"/>
      <c r="I11761" s="577"/>
    </row>
    <row r="11762" spans="2:9" x14ac:dyDescent="0.25">
      <c r="B11762" s="2"/>
      <c r="C11762" s="428"/>
      <c r="E11762" s="433"/>
      <c r="G11762" s="439"/>
      <c r="I11762" s="577"/>
    </row>
    <row r="11763" spans="2:9" x14ac:dyDescent="0.25">
      <c r="B11763" s="2"/>
      <c r="C11763" s="428"/>
      <c r="E11763" s="433"/>
      <c r="G11763" s="439"/>
      <c r="I11763" s="577"/>
    </row>
    <row r="11764" spans="2:9" x14ac:dyDescent="0.25">
      <c r="B11764" s="2"/>
      <c r="C11764" s="428"/>
      <c r="E11764" s="433"/>
      <c r="G11764" s="439"/>
      <c r="I11764" s="577"/>
    </row>
    <row r="11765" spans="2:9" x14ac:dyDescent="0.25">
      <c r="B11765" s="2"/>
      <c r="C11765" s="428"/>
      <c r="E11765" s="433"/>
      <c r="G11765" s="439"/>
      <c r="I11765" s="577"/>
    </row>
    <row r="11766" spans="2:9" x14ac:dyDescent="0.25">
      <c r="B11766" s="2"/>
      <c r="C11766" s="428"/>
      <c r="E11766" s="433"/>
      <c r="G11766" s="439"/>
      <c r="I11766" s="577"/>
    </row>
    <row r="11767" spans="2:9" x14ac:dyDescent="0.25">
      <c r="B11767" s="2"/>
      <c r="C11767" s="428"/>
      <c r="E11767" s="433"/>
      <c r="G11767" s="439"/>
      <c r="I11767" s="577"/>
    </row>
    <row r="11768" spans="2:9" x14ac:dyDescent="0.25">
      <c r="B11768" s="2"/>
      <c r="C11768" s="428"/>
      <c r="E11768" s="433"/>
      <c r="G11768" s="439"/>
      <c r="I11768" s="577"/>
    </row>
    <row r="11769" spans="2:9" x14ac:dyDescent="0.25">
      <c r="B11769" s="2"/>
      <c r="C11769" s="428"/>
      <c r="E11769" s="433"/>
      <c r="G11769" s="439"/>
      <c r="I11769" s="577"/>
    </row>
    <row r="11770" spans="2:9" x14ac:dyDescent="0.25">
      <c r="B11770" s="2"/>
      <c r="C11770" s="428"/>
      <c r="E11770" s="433"/>
      <c r="G11770" s="439"/>
      <c r="I11770" s="577"/>
    </row>
    <row r="11771" spans="2:9" x14ac:dyDescent="0.25">
      <c r="B11771" s="2"/>
      <c r="C11771" s="428"/>
      <c r="E11771" s="433"/>
      <c r="G11771" s="439"/>
      <c r="I11771" s="577"/>
    </row>
    <row r="11772" spans="2:9" x14ac:dyDescent="0.25">
      <c r="B11772" s="2"/>
      <c r="C11772" s="428"/>
      <c r="E11772" s="433"/>
      <c r="G11772" s="439"/>
      <c r="I11772" s="577"/>
    </row>
    <row r="11773" spans="2:9" x14ac:dyDescent="0.25">
      <c r="B11773" s="2"/>
      <c r="C11773" s="428"/>
      <c r="E11773" s="433"/>
      <c r="G11773" s="439"/>
      <c r="I11773" s="577"/>
    </row>
    <row r="11774" spans="2:9" x14ac:dyDescent="0.25">
      <c r="B11774" s="2"/>
      <c r="C11774" s="428"/>
      <c r="E11774" s="433"/>
      <c r="G11774" s="439"/>
      <c r="I11774" s="577"/>
    </row>
    <row r="11775" spans="2:9" x14ac:dyDescent="0.25">
      <c r="B11775" s="2"/>
      <c r="C11775" s="428"/>
      <c r="E11775" s="433"/>
      <c r="G11775" s="439"/>
      <c r="I11775" s="577"/>
    </row>
    <row r="11776" spans="2:9" x14ac:dyDescent="0.25">
      <c r="B11776" s="2"/>
      <c r="C11776" s="428"/>
      <c r="E11776" s="433"/>
      <c r="G11776" s="439"/>
      <c r="I11776" s="577"/>
    </row>
    <row r="11777" spans="2:9" x14ac:dyDescent="0.25">
      <c r="B11777" s="2"/>
      <c r="C11777" s="428"/>
      <c r="E11777" s="433"/>
      <c r="G11777" s="439"/>
      <c r="I11777" s="577"/>
    </row>
    <row r="11778" spans="2:9" x14ac:dyDescent="0.25">
      <c r="B11778" s="2"/>
      <c r="C11778" s="428"/>
      <c r="E11778" s="433"/>
      <c r="G11778" s="439"/>
      <c r="I11778" s="577"/>
    </row>
    <row r="11779" spans="2:9" x14ac:dyDescent="0.25">
      <c r="B11779" s="2"/>
      <c r="C11779" s="428"/>
      <c r="E11779" s="433"/>
      <c r="G11779" s="439"/>
      <c r="I11779" s="577"/>
    </row>
    <row r="11780" spans="2:9" x14ac:dyDescent="0.25">
      <c r="B11780" s="2"/>
      <c r="C11780" s="428"/>
      <c r="E11780" s="433"/>
      <c r="G11780" s="439"/>
      <c r="I11780" s="577"/>
    </row>
    <row r="11781" spans="2:9" x14ac:dyDescent="0.25">
      <c r="B11781" s="2"/>
      <c r="C11781" s="428"/>
      <c r="E11781" s="433"/>
      <c r="G11781" s="439"/>
      <c r="I11781" s="577"/>
    </row>
    <row r="11782" spans="2:9" x14ac:dyDescent="0.25">
      <c r="B11782" s="2"/>
      <c r="C11782" s="428"/>
      <c r="E11782" s="433"/>
      <c r="G11782" s="439"/>
      <c r="I11782" s="577"/>
    </row>
    <row r="11783" spans="2:9" x14ac:dyDescent="0.25">
      <c r="B11783" s="2"/>
      <c r="C11783" s="428"/>
      <c r="E11783" s="433"/>
      <c r="G11783" s="439"/>
      <c r="I11783" s="577"/>
    </row>
    <row r="11784" spans="2:9" x14ac:dyDescent="0.25">
      <c r="B11784" s="2"/>
      <c r="C11784" s="428"/>
      <c r="E11784" s="433"/>
      <c r="G11784" s="439"/>
      <c r="I11784" s="577"/>
    </row>
    <row r="11785" spans="2:9" x14ac:dyDescent="0.25">
      <c r="B11785" s="2"/>
      <c r="C11785" s="428"/>
      <c r="E11785" s="433"/>
      <c r="G11785" s="439"/>
      <c r="I11785" s="577"/>
    </row>
    <row r="11786" spans="2:9" x14ac:dyDescent="0.25">
      <c r="B11786" s="2"/>
      <c r="C11786" s="428"/>
      <c r="E11786" s="433"/>
      <c r="G11786" s="439"/>
      <c r="I11786" s="577"/>
    </row>
    <row r="11787" spans="2:9" x14ac:dyDescent="0.25">
      <c r="B11787" s="2"/>
      <c r="C11787" s="428"/>
      <c r="E11787" s="433"/>
      <c r="G11787" s="439"/>
      <c r="I11787" s="577"/>
    </row>
    <row r="11788" spans="2:9" x14ac:dyDescent="0.25">
      <c r="B11788" s="2"/>
      <c r="C11788" s="428"/>
      <c r="E11788" s="433"/>
      <c r="G11788" s="439"/>
      <c r="I11788" s="577"/>
    </row>
    <row r="11789" spans="2:9" x14ac:dyDescent="0.25">
      <c r="B11789" s="2"/>
      <c r="C11789" s="428"/>
      <c r="E11789" s="433"/>
      <c r="G11789" s="439"/>
      <c r="I11789" s="577"/>
    </row>
    <row r="11790" spans="2:9" x14ac:dyDescent="0.25">
      <c r="B11790" s="2"/>
      <c r="C11790" s="428"/>
      <c r="E11790" s="433"/>
      <c r="G11790" s="439"/>
      <c r="I11790" s="577"/>
    </row>
    <row r="11791" spans="2:9" x14ac:dyDescent="0.25">
      <c r="B11791" s="2"/>
      <c r="C11791" s="428"/>
      <c r="E11791" s="433"/>
      <c r="G11791" s="439"/>
      <c r="I11791" s="577"/>
    </row>
    <row r="11792" spans="2:9" x14ac:dyDescent="0.25">
      <c r="B11792" s="2"/>
      <c r="C11792" s="428"/>
      <c r="E11792" s="433"/>
      <c r="G11792" s="439"/>
      <c r="I11792" s="577"/>
    </row>
    <row r="11793" spans="2:9" x14ac:dyDescent="0.25">
      <c r="B11793" s="2"/>
      <c r="C11793" s="428"/>
      <c r="E11793" s="433"/>
      <c r="G11793" s="439"/>
      <c r="I11793" s="577"/>
    </row>
    <row r="11794" spans="2:9" x14ac:dyDescent="0.25">
      <c r="B11794" s="2"/>
      <c r="C11794" s="428"/>
      <c r="E11794" s="433"/>
      <c r="G11794" s="439"/>
      <c r="I11794" s="577"/>
    </row>
    <row r="11795" spans="2:9" x14ac:dyDescent="0.25">
      <c r="B11795" s="2"/>
      <c r="C11795" s="428"/>
      <c r="E11795" s="433"/>
      <c r="G11795" s="439"/>
      <c r="I11795" s="577"/>
    </row>
    <row r="11796" spans="2:9" x14ac:dyDescent="0.25">
      <c r="B11796" s="2"/>
      <c r="C11796" s="428"/>
      <c r="E11796" s="433"/>
      <c r="G11796" s="439"/>
      <c r="I11796" s="577"/>
    </row>
    <row r="11797" spans="2:9" x14ac:dyDescent="0.25">
      <c r="B11797" s="2"/>
      <c r="C11797" s="428"/>
      <c r="E11797" s="433"/>
      <c r="G11797" s="439"/>
      <c r="I11797" s="577"/>
    </row>
    <row r="11798" spans="2:9" x14ac:dyDescent="0.25">
      <c r="B11798" s="2"/>
      <c r="C11798" s="428"/>
      <c r="E11798" s="433"/>
      <c r="G11798" s="439"/>
      <c r="I11798" s="577"/>
    </row>
    <row r="11799" spans="2:9" x14ac:dyDescent="0.25">
      <c r="B11799" s="2"/>
      <c r="C11799" s="428"/>
      <c r="E11799" s="433"/>
      <c r="G11799" s="439"/>
      <c r="I11799" s="577"/>
    </row>
    <row r="11800" spans="2:9" x14ac:dyDescent="0.25">
      <c r="B11800" s="2"/>
      <c r="C11800" s="428"/>
      <c r="E11800" s="433"/>
      <c r="G11800" s="439"/>
      <c r="I11800" s="577"/>
    </row>
    <row r="11801" spans="2:9" x14ac:dyDescent="0.25">
      <c r="B11801" s="2"/>
      <c r="C11801" s="428"/>
      <c r="E11801" s="433"/>
      <c r="G11801" s="439"/>
      <c r="I11801" s="577"/>
    </row>
    <row r="11802" spans="2:9" x14ac:dyDescent="0.25">
      <c r="B11802" s="2"/>
      <c r="C11802" s="428"/>
      <c r="E11802" s="433"/>
      <c r="G11802" s="439"/>
      <c r="I11802" s="577"/>
    </row>
    <row r="11803" spans="2:9" x14ac:dyDescent="0.25">
      <c r="B11803" s="2"/>
      <c r="C11803" s="428"/>
      <c r="E11803" s="433"/>
      <c r="G11803" s="439"/>
      <c r="I11803" s="577"/>
    </row>
    <row r="11804" spans="2:9" x14ac:dyDescent="0.25">
      <c r="B11804" s="2"/>
      <c r="C11804" s="428"/>
      <c r="E11804" s="433"/>
      <c r="G11804" s="439"/>
      <c r="I11804" s="577"/>
    </row>
    <row r="11805" spans="2:9" x14ac:dyDescent="0.25">
      <c r="B11805" s="2"/>
      <c r="C11805" s="428"/>
      <c r="E11805" s="433"/>
      <c r="G11805" s="439"/>
      <c r="I11805" s="577"/>
    </row>
    <row r="11806" spans="2:9" x14ac:dyDescent="0.25">
      <c r="B11806" s="2"/>
      <c r="C11806" s="428"/>
      <c r="E11806" s="433"/>
      <c r="G11806" s="439"/>
      <c r="I11806" s="577"/>
    </row>
    <row r="11807" spans="2:9" x14ac:dyDescent="0.25">
      <c r="B11807" s="2"/>
      <c r="C11807" s="428"/>
      <c r="E11807" s="433"/>
      <c r="G11807" s="439"/>
      <c r="I11807" s="577"/>
    </row>
    <row r="11808" spans="2:9" x14ac:dyDescent="0.25">
      <c r="B11808" s="2"/>
      <c r="C11808" s="428"/>
      <c r="E11808" s="433"/>
      <c r="G11808" s="439"/>
      <c r="I11808" s="577"/>
    </row>
    <row r="11809" spans="2:9" x14ac:dyDescent="0.25">
      <c r="B11809" s="2"/>
      <c r="C11809" s="428"/>
      <c r="E11809" s="433"/>
      <c r="G11809" s="439"/>
      <c r="I11809" s="577"/>
    </row>
    <row r="11810" spans="2:9" x14ac:dyDescent="0.25">
      <c r="B11810" s="2"/>
      <c r="C11810" s="428"/>
      <c r="E11810" s="433"/>
      <c r="G11810" s="439"/>
      <c r="I11810" s="577"/>
    </row>
    <row r="11811" spans="2:9" x14ac:dyDescent="0.25">
      <c r="B11811" s="2"/>
      <c r="C11811" s="428"/>
      <c r="E11811" s="433"/>
      <c r="G11811" s="439"/>
      <c r="I11811" s="577"/>
    </row>
    <row r="11812" spans="2:9" x14ac:dyDescent="0.25">
      <c r="B11812" s="2"/>
      <c r="C11812" s="428"/>
      <c r="E11812" s="433"/>
      <c r="G11812" s="439"/>
      <c r="I11812" s="577"/>
    </row>
    <row r="11813" spans="2:9" x14ac:dyDescent="0.25">
      <c r="B11813" s="2"/>
      <c r="C11813" s="428"/>
      <c r="E11813" s="433"/>
      <c r="G11813" s="439"/>
      <c r="I11813" s="577"/>
    </row>
    <row r="11814" spans="2:9" x14ac:dyDescent="0.25">
      <c r="B11814" s="2"/>
      <c r="C11814" s="428"/>
      <c r="E11814" s="433"/>
      <c r="G11814" s="439"/>
      <c r="I11814" s="577"/>
    </row>
    <row r="11815" spans="2:9" x14ac:dyDescent="0.25">
      <c r="B11815" s="2"/>
      <c r="C11815" s="428"/>
      <c r="E11815" s="433"/>
      <c r="G11815" s="439"/>
      <c r="I11815" s="577"/>
    </row>
    <row r="11816" spans="2:9" x14ac:dyDescent="0.25">
      <c r="B11816" s="2"/>
      <c r="C11816" s="428"/>
      <c r="E11816" s="433"/>
      <c r="G11816" s="439"/>
      <c r="I11816" s="577"/>
    </row>
    <row r="11817" spans="2:9" x14ac:dyDescent="0.25">
      <c r="B11817" s="2"/>
      <c r="C11817" s="428"/>
      <c r="E11817" s="433"/>
      <c r="G11817" s="439"/>
      <c r="I11817" s="577"/>
    </row>
    <row r="11818" spans="2:9" x14ac:dyDescent="0.25">
      <c r="B11818" s="2"/>
      <c r="C11818" s="428"/>
      <c r="E11818" s="433"/>
      <c r="G11818" s="439"/>
      <c r="I11818" s="577"/>
    </row>
    <row r="11819" spans="2:9" x14ac:dyDescent="0.25">
      <c r="B11819" s="2"/>
      <c r="C11819" s="428"/>
      <c r="E11819" s="433"/>
      <c r="G11819" s="439"/>
      <c r="I11819" s="577"/>
    </row>
    <row r="11820" spans="2:9" x14ac:dyDescent="0.25">
      <c r="B11820" s="2"/>
      <c r="C11820" s="428"/>
      <c r="E11820" s="433"/>
      <c r="G11820" s="439"/>
      <c r="I11820" s="577"/>
    </row>
    <row r="11821" spans="2:9" x14ac:dyDescent="0.25">
      <c r="B11821" s="2"/>
      <c r="C11821" s="428"/>
      <c r="E11821" s="433"/>
      <c r="G11821" s="439"/>
      <c r="I11821" s="577"/>
    </row>
    <row r="11822" spans="2:9" x14ac:dyDescent="0.25">
      <c r="B11822" s="2"/>
      <c r="C11822" s="428"/>
      <c r="E11822" s="433"/>
      <c r="G11822" s="439"/>
      <c r="I11822" s="577"/>
    </row>
    <row r="11823" spans="2:9" x14ac:dyDescent="0.25">
      <c r="B11823" s="2"/>
      <c r="C11823" s="428"/>
      <c r="E11823" s="433"/>
      <c r="G11823" s="439"/>
      <c r="I11823" s="577"/>
    </row>
    <row r="11824" spans="2:9" x14ac:dyDescent="0.25">
      <c r="B11824" s="2"/>
      <c r="C11824" s="428"/>
      <c r="E11824" s="433"/>
      <c r="G11824" s="439"/>
      <c r="I11824" s="577"/>
    </row>
    <row r="11825" spans="2:9" x14ac:dyDescent="0.25">
      <c r="B11825" s="2"/>
      <c r="C11825" s="428"/>
      <c r="E11825" s="433"/>
      <c r="G11825" s="439"/>
      <c r="I11825" s="577"/>
    </row>
    <row r="11826" spans="2:9" x14ac:dyDescent="0.25">
      <c r="B11826" s="2"/>
      <c r="C11826" s="428"/>
      <c r="E11826" s="433"/>
      <c r="G11826" s="439"/>
      <c r="I11826" s="577"/>
    </row>
    <row r="11827" spans="2:9" x14ac:dyDescent="0.25">
      <c r="B11827" s="2"/>
      <c r="C11827" s="428"/>
      <c r="E11827" s="433"/>
      <c r="G11827" s="439"/>
      <c r="I11827" s="577"/>
    </row>
    <row r="11828" spans="2:9" x14ac:dyDescent="0.25">
      <c r="B11828" s="2"/>
      <c r="C11828" s="428"/>
      <c r="E11828" s="433"/>
      <c r="G11828" s="439"/>
      <c r="I11828" s="577"/>
    </row>
    <row r="11829" spans="2:9" x14ac:dyDescent="0.25">
      <c r="B11829" s="2"/>
      <c r="C11829" s="428"/>
      <c r="E11829" s="433"/>
      <c r="G11829" s="439"/>
      <c r="I11829" s="577"/>
    </row>
    <row r="11830" spans="2:9" x14ac:dyDescent="0.25">
      <c r="B11830" s="2"/>
      <c r="C11830" s="428"/>
      <c r="E11830" s="433"/>
      <c r="G11830" s="439"/>
      <c r="I11830" s="577"/>
    </row>
    <row r="11831" spans="2:9" x14ac:dyDescent="0.25">
      <c r="B11831" s="2"/>
      <c r="C11831" s="428"/>
      <c r="E11831" s="433"/>
      <c r="G11831" s="439"/>
      <c r="I11831" s="577"/>
    </row>
    <row r="11832" spans="2:9" x14ac:dyDescent="0.25">
      <c r="B11832" s="2"/>
      <c r="C11832" s="428"/>
      <c r="E11832" s="433"/>
      <c r="G11832" s="439"/>
      <c r="I11832" s="577"/>
    </row>
    <row r="11833" spans="2:9" x14ac:dyDescent="0.25">
      <c r="B11833" s="2"/>
      <c r="C11833" s="428"/>
      <c r="E11833" s="433"/>
      <c r="G11833" s="439"/>
      <c r="I11833" s="577"/>
    </row>
    <row r="11834" spans="2:9" x14ac:dyDescent="0.25">
      <c r="B11834" s="2"/>
      <c r="C11834" s="428"/>
      <c r="E11834" s="433"/>
      <c r="G11834" s="439"/>
      <c r="I11834" s="577"/>
    </row>
    <row r="11835" spans="2:9" x14ac:dyDescent="0.25">
      <c r="B11835" s="2"/>
      <c r="C11835" s="428"/>
      <c r="E11835" s="433"/>
      <c r="G11835" s="439"/>
      <c r="I11835" s="577"/>
    </row>
    <row r="11836" spans="2:9" x14ac:dyDescent="0.25">
      <c r="B11836" s="2"/>
      <c r="C11836" s="428"/>
      <c r="E11836" s="433"/>
      <c r="G11836" s="439"/>
      <c r="I11836" s="577"/>
    </row>
    <row r="11837" spans="2:9" x14ac:dyDescent="0.25">
      <c r="B11837" s="2"/>
      <c r="C11837" s="428"/>
      <c r="E11837" s="433"/>
      <c r="G11837" s="439"/>
      <c r="I11837" s="577"/>
    </row>
    <row r="11838" spans="2:9" x14ac:dyDescent="0.25">
      <c r="B11838" s="2"/>
      <c r="C11838" s="428"/>
      <c r="E11838" s="433"/>
      <c r="G11838" s="439"/>
      <c r="I11838" s="577"/>
    </row>
    <row r="11839" spans="2:9" x14ac:dyDescent="0.25">
      <c r="B11839" s="2"/>
      <c r="C11839" s="428"/>
      <c r="E11839" s="433"/>
      <c r="G11839" s="439"/>
      <c r="I11839" s="577"/>
    </row>
    <row r="11840" spans="2:9" x14ac:dyDescent="0.25">
      <c r="B11840" s="2"/>
      <c r="C11840" s="428"/>
      <c r="E11840" s="433"/>
      <c r="G11840" s="439"/>
      <c r="I11840" s="577"/>
    </row>
    <row r="11841" spans="2:9" x14ac:dyDescent="0.25">
      <c r="B11841" s="2"/>
      <c r="C11841" s="428"/>
      <c r="E11841" s="433"/>
      <c r="G11841" s="439"/>
      <c r="I11841" s="577"/>
    </row>
    <row r="11842" spans="2:9" x14ac:dyDescent="0.25">
      <c r="B11842" s="2"/>
      <c r="C11842" s="428"/>
      <c r="E11842" s="433"/>
      <c r="G11842" s="439"/>
      <c r="I11842" s="577"/>
    </row>
    <row r="11843" spans="2:9" x14ac:dyDescent="0.25">
      <c r="B11843" s="2"/>
      <c r="C11843" s="428"/>
      <c r="E11843" s="433"/>
      <c r="G11843" s="439"/>
      <c r="I11843" s="577"/>
    </row>
    <row r="11844" spans="2:9" x14ac:dyDescent="0.25">
      <c r="B11844" s="2"/>
      <c r="C11844" s="428"/>
      <c r="E11844" s="433"/>
      <c r="G11844" s="439"/>
      <c r="I11844" s="577"/>
    </row>
    <row r="11845" spans="2:9" x14ac:dyDescent="0.25">
      <c r="B11845" s="2"/>
      <c r="C11845" s="428"/>
      <c r="E11845" s="433"/>
      <c r="G11845" s="439"/>
      <c r="I11845" s="577"/>
    </row>
    <row r="11846" spans="2:9" x14ac:dyDescent="0.25">
      <c r="B11846" s="2"/>
      <c r="C11846" s="428"/>
      <c r="E11846" s="433"/>
      <c r="G11846" s="439"/>
      <c r="I11846" s="577"/>
    </row>
    <row r="11847" spans="2:9" x14ac:dyDescent="0.25">
      <c r="B11847" s="2"/>
      <c r="C11847" s="428"/>
      <c r="E11847" s="433"/>
      <c r="G11847" s="439"/>
      <c r="I11847" s="577"/>
    </row>
    <row r="11848" spans="2:9" x14ac:dyDescent="0.25">
      <c r="B11848" s="2"/>
      <c r="C11848" s="428"/>
      <c r="E11848" s="433"/>
      <c r="G11848" s="439"/>
      <c r="I11848" s="577"/>
    </row>
    <row r="11849" spans="2:9" x14ac:dyDescent="0.25">
      <c r="B11849" s="2"/>
      <c r="C11849" s="428"/>
      <c r="E11849" s="433"/>
      <c r="G11849" s="439"/>
      <c r="I11849" s="577"/>
    </row>
    <row r="11850" spans="2:9" x14ac:dyDescent="0.25">
      <c r="B11850" s="2"/>
      <c r="C11850" s="428"/>
      <c r="E11850" s="433"/>
      <c r="G11850" s="439"/>
      <c r="I11850" s="577"/>
    </row>
    <row r="11851" spans="2:9" x14ac:dyDescent="0.25">
      <c r="B11851" s="2"/>
      <c r="C11851" s="428"/>
      <c r="E11851" s="433"/>
      <c r="G11851" s="439"/>
      <c r="I11851" s="577"/>
    </row>
    <row r="11852" spans="2:9" x14ac:dyDescent="0.25">
      <c r="B11852" s="2"/>
      <c r="C11852" s="428"/>
      <c r="E11852" s="433"/>
      <c r="G11852" s="439"/>
      <c r="I11852" s="577"/>
    </row>
    <row r="11853" spans="2:9" x14ac:dyDescent="0.25">
      <c r="B11853" s="2"/>
      <c r="C11853" s="428"/>
      <c r="E11853" s="433"/>
      <c r="G11853" s="439"/>
      <c r="I11853" s="577"/>
    </row>
    <row r="11854" spans="2:9" x14ac:dyDescent="0.25">
      <c r="B11854" s="2"/>
      <c r="C11854" s="428"/>
      <c r="E11854" s="433"/>
      <c r="G11854" s="439"/>
      <c r="I11854" s="577"/>
    </row>
    <row r="11855" spans="2:9" x14ac:dyDescent="0.25">
      <c r="B11855" s="2"/>
      <c r="C11855" s="428"/>
      <c r="E11855" s="433"/>
      <c r="G11855" s="439"/>
      <c r="I11855" s="577"/>
    </row>
    <row r="11856" spans="2:9" x14ac:dyDescent="0.25">
      <c r="B11856" s="2"/>
      <c r="C11856" s="428"/>
      <c r="E11856" s="433"/>
      <c r="G11856" s="439"/>
      <c r="I11856" s="577"/>
    </row>
    <row r="11857" spans="2:9" x14ac:dyDescent="0.25">
      <c r="B11857" s="2"/>
      <c r="C11857" s="428"/>
      <c r="E11857" s="433"/>
      <c r="G11857" s="439"/>
      <c r="I11857" s="577"/>
    </row>
    <row r="11858" spans="2:9" x14ac:dyDescent="0.25">
      <c r="B11858" s="2"/>
      <c r="C11858" s="428"/>
      <c r="E11858" s="433"/>
      <c r="G11858" s="439"/>
      <c r="I11858" s="577"/>
    </row>
    <row r="11859" spans="2:9" x14ac:dyDescent="0.25">
      <c r="B11859" s="2"/>
      <c r="C11859" s="428"/>
      <c r="E11859" s="433"/>
      <c r="G11859" s="439"/>
      <c r="I11859" s="577"/>
    </row>
    <row r="11860" spans="2:9" x14ac:dyDescent="0.25">
      <c r="B11860" s="2"/>
      <c r="C11860" s="428"/>
      <c r="E11860" s="433"/>
      <c r="G11860" s="439"/>
      <c r="I11860" s="577"/>
    </row>
    <row r="11861" spans="2:9" x14ac:dyDescent="0.25">
      <c r="B11861" s="2"/>
      <c r="C11861" s="428"/>
      <c r="E11861" s="433"/>
      <c r="G11861" s="439"/>
      <c r="I11861" s="577"/>
    </row>
    <row r="11862" spans="2:9" x14ac:dyDescent="0.25">
      <c r="B11862" s="2"/>
      <c r="C11862" s="428"/>
      <c r="E11862" s="433"/>
      <c r="G11862" s="439"/>
      <c r="I11862" s="577"/>
    </row>
    <row r="11863" spans="2:9" x14ac:dyDescent="0.25">
      <c r="B11863" s="2"/>
      <c r="C11863" s="428"/>
      <c r="E11863" s="433"/>
      <c r="G11863" s="439"/>
      <c r="I11863" s="577"/>
    </row>
    <row r="11864" spans="2:9" x14ac:dyDescent="0.25">
      <c r="B11864" s="2"/>
      <c r="C11864" s="428"/>
      <c r="E11864" s="433"/>
      <c r="G11864" s="439"/>
      <c r="I11864" s="577"/>
    </row>
    <row r="11865" spans="2:9" x14ac:dyDescent="0.25">
      <c r="B11865" s="2"/>
      <c r="C11865" s="428"/>
      <c r="E11865" s="433"/>
      <c r="G11865" s="439"/>
      <c r="I11865" s="577"/>
    </row>
    <row r="11866" spans="2:9" x14ac:dyDescent="0.25">
      <c r="B11866" s="2"/>
      <c r="C11866" s="428"/>
      <c r="E11866" s="433"/>
      <c r="G11866" s="439"/>
      <c r="I11866" s="577"/>
    </row>
    <row r="11867" spans="2:9" x14ac:dyDescent="0.25">
      <c r="B11867" s="2"/>
      <c r="C11867" s="428"/>
      <c r="E11867" s="433"/>
      <c r="G11867" s="439"/>
      <c r="I11867" s="577"/>
    </row>
    <row r="11868" spans="2:9" x14ac:dyDescent="0.25">
      <c r="B11868" s="2"/>
      <c r="C11868" s="428"/>
      <c r="E11868" s="433"/>
      <c r="G11868" s="439"/>
      <c r="I11868" s="577"/>
    </row>
    <row r="11869" spans="2:9" x14ac:dyDescent="0.25">
      <c r="B11869" s="2"/>
      <c r="C11869" s="428"/>
      <c r="E11869" s="433"/>
      <c r="G11869" s="439"/>
      <c r="I11869" s="577"/>
    </row>
    <row r="11870" spans="2:9" x14ac:dyDescent="0.25">
      <c r="B11870" s="2"/>
      <c r="C11870" s="428"/>
      <c r="E11870" s="433"/>
      <c r="G11870" s="439"/>
      <c r="I11870" s="577"/>
    </row>
    <row r="11871" spans="2:9" x14ac:dyDescent="0.25">
      <c r="B11871" s="2"/>
      <c r="C11871" s="428"/>
      <c r="E11871" s="433"/>
      <c r="G11871" s="439"/>
      <c r="I11871" s="577"/>
    </row>
    <row r="11872" spans="2:9" x14ac:dyDescent="0.25">
      <c r="B11872" s="2"/>
      <c r="C11872" s="428"/>
      <c r="E11872" s="433"/>
      <c r="G11872" s="439"/>
      <c r="I11872" s="577"/>
    </row>
    <row r="11873" spans="2:9" x14ac:dyDescent="0.25">
      <c r="B11873" s="2"/>
      <c r="C11873" s="428"/>
      <c r="E11873" s="433"/>
      <c r="G11873" s="439"/>
      <c r="I11873" s="577"/>
    </row>
    <row r="11874" spans="2:9" x14ac:dyDescent="0.25">
      <c r="B11874" s="2"/>
      <c r="C11874" s="428"/>
      <c r="E11874" s="433"/>
      <c r="G11874" s="439"/>
      <c r="I11874" s="577"/>
    </row>
    <row r="11875" spans="2:9" x14ac:dyDescent="0.25">
      <c r="B11875" s="2"/>
      <c r="C11875" s="428"/>
      <c r="E11875" s="433"/>
      <c r="G11875" s="439"/>
      <c r="I11875" s="577"/>
    </row>
    <row r="11876" spans="2:9" x14ac:dyDescent="0.25">
      <c r="B11876" s="2"/>
      <c r="C11876" s="428"/>
      <c r="E11876" s="433"/>
      <c r="G11876" s="439"/>
      <c r="I11876" s="577"/>
    </row>
    <row r="11877" spans="2:9" x14ac:dyDescent="0.25">
      <c r="B11877" s="2"/>
      <c r="C11877" s="428"/>
      <c r="E11877" s="433"/>
      <c r="G11877" s="439"/>
      <c r="I11877" s="577"/>
    </row>
    <row r="11878" spans="2:9" x14ac:dyDescent="0.25">
      <c r="B11878" s="2"/>
      <c r="C11878" s="428"/>
      <c r="E11878" s="433"/>
      <c r="G11878" s="439"/>
      <c r="I11878" s="577"/>
    </row>
    <row r="11879" spans="2:9" x14ac:dyDescent="0.25">
      <c r="B11879" s="2"/>
      <c r="C11879" s="428"/>
      <c r="E11879" s="433"/>
      <c r="G11879" s="439"/>
      <c r="I11879" s="577"/>
    </row>
    <row r="11880" spans="2:9" x14ac:dyDescent="0.25">
      <c r="B11880" s="2"/>
      <c r="C11880" s="428"/>
      <c r="E11880" s="433"/>
      <c r="G11880" s="439"/>
      <c r="I11880" s="577"/>
    </row>
    <row r="11881" spans="2:9" x14ac:dyDescent="0.25">
      <c r="B11881" s="2"/>
      <c r="C11881" s="428"/>
      <c r="E11881" s="433"/>
      <c r="G11881" s="439"/>
      <c r="I11881" s="577"/>
    </row>
    <row r="11882" spans="2:9" x14ac:dyDescent="0.25">
      <c r="B11882" s="2"/>
      <c r="C11882" s="428"/>
      <c r="E11882" s="433"/>
      <c r="G11882" s="439"/>
      <c r="I11882" s="577"/>
    </row>
    <row r="11883" spans="2:9" x14ac:dyDescent="0.25">
      <c r="B11883" s="2"/>
      <c r="C11883" s="428"/>
      <c r="E11883" s="433"/>
      <c r="G11883" s="439"/>
      <c r="I11883" s="577"/>
    </row>
    <row r="11884" spans="2:9" x14ac:dyDescent="0.25">
      <c r="B11884" s="2"/>
      <c r="C11884" s="428"/>
      <c r="E11884" s="433"/>
      <c r="G11884" s="439"/>
      <c r="I11884" s="577"/>
    </row>
    <row r="11885" spans="2:9" x14ac:dyDescent="0.25">
      <c r="B11885" s="2"/>
      <c r="C11885" s="428"/>
      <c r="E11885" s="433"/>
      <c r="G11885" s="439"/>
      <c r="I11885" s="577"/>
    </row>
    <row r="11886" spans="2:9" x14ac:dyDescent="0.25">
      <c r="B11886" s="2"/>
      <c r="C11886" s="428"/>
      <c r="E11886" s="433"/>
      <c r="G11886" s="439"/>
      <c r="I11886" s="577"/>
    </row>
    <row r="11887" spans="2:9" x14ac:dyDescent="0.25">
      <c r="B11887" s="2"/>
      <c r="C11887" s="428"/>
      <c r="E11887" s="433"/>
      <c r="G11887" s="439"/>
      <c r="I11887" s="577"/>
    </row>
    <row r="11888" spans="2:9" x14ac:dyDescent="0.25">
      <c r="B11888" s="2"/>
      <c r="C11888" s="428"/>
      <c r="E11888" s="433"/>
      <c r="G11888" s="439"/>
      <c r="I11888" s="577"/>
    </row>
    <row r="11889" spans="2:9" x14ac:dyDescent="0.25">
      <c r="B11889" s="2"/>
      <c r="C11889" s="428"/>
      <c r="E11889" s="433"/>
      <c r="G11889" s="439"/>
      <c r="I11889" s="577"/>
    </row>
    <row r="11890" spans="2:9" x14ac:dyDescent="0.25">
      <c r="B11890" s="2"/>
      <c r="C11890" s="428"/>
      <c r="E11890" s="433"/>
      <c r="G11890" s="439"/>
      <c r="I11890" s="577"/>
    </row>
    <row r="11891" spans="2:9" x14ac:dyDescent="0.25">
      <c r="B11891" s="2"/>
      <c r="C11891" s="428"/>
      <c r="E11891" s="433"/>
      <c r="G11891" s="439"/>
      <c r="I11891" s="577"/>
    </row>
    <row r="11892" spans="2:9" x14ac:dyDescent="0.25">
      <c r="B11892" s="2"/>
      <c r="C11892" s="428"/>
      <c r="E11892" s="433"/>
      <c r="G11892" s="439"/>
      <c r="I11892" s="577"/>
    </row>
    <row r="11893" spans="2:9" x14ac:dyDescent="0.25">
      <c r="B11893" s="2"/>
      <c r="C11893" s="428"/>
      <c r="E11893" s="433"/>
      <c r="G11893" s="439"/>
      <c r="I11893" s="577"/>
    </row>
    <row r="11894" spans="2:9" x14ac:dyDescent="0.25">
      <c r="B11894" s="2"/>
      <c r="C11894" s="428"/>
      <c r="E11894" s="433"/>
      <c r="G11894" s="439"/>
      <c r="I11894" s="577"/>
    </row>
    <row r="11895" spans="2:9" x14ac:dyDescent="0.25">
      <c r="B11895" s="2"/>
      <c r="C11895" s="428"/>
      <c r="E11895" s="433"/>
      <c r="G11895" s="439"/>
      <c r="I11895" s="577"/>
    </row>
    <row r="11896" spans="2:9" x14ac:dyDescent="0.25">
      <c r="B11896" s="2"/>
      <c r="C11896" s="428"/>
      <c r="E11896" s="433"/>
      <c r="G11896" s="439"/>
      <c r="I11896" s="577"/>
    </row>
    <row r="11897" spans="2:9" x14ac:dyDescent="0.25">
      <c r="B11897" s="2"/>
      <c r="C11897" s="428"/>
      <c r="E11897" s="433"/>
      <c r="G11897" s="439"/>
      <c r="I11897" s="577"/>
    </row>
    <row r="11898" spans="2:9" x14ac:dyDescent="0.25">
      <c r="B11898" s="2"/>
      <c r="C11898" s="428"/>
      <c r="E11898" s="433"/>
      <c r="G11898" s="439"/>
      <c r="I11898" s="577"/>
    </row>
    <row r="11899" spans="2:9" x14ac:dyDescent="0.25">
      <c r="B11899" s="2"/>
      <c r="C11899" s="428"/>
      <c r="E11899" s="433"/>
      <c r="G11899" s="439"/>
      <c r="I11899" s="577"/>
    </row>
    <row r="11900" spans="2:9" x14ac:dyDescent="0.25">
      <c r="B11900" s="2"/>
      <c r="C11900" s="428"/>
      <c r="E11900" s="433"/>
      <c r="G11900" s="439"/>
      <c r="I11900" s="577"/>
    </row>
    <row r="11901" spans="2:9" x14ac:dyDescent="0.25">
      <c r="B11901" s="2"/>
      <c r="C11901" s="428"/>
      <c r="E11901" s="433"/>
      <c r="G11901" s="439"/>
      <c r="I11901" s="577"/>
    </row>
    <row r="11902" spans="2:9" x14ac:dyDescent="0.25">
      <c r="B11902" s="2"/>
      <c r="C11902" s="428"/>
      <c r="E11902" s="433"/>
      <c r="G11902" s="439"/>
      <c r="I11902" s="577"/>
    </row>
    <row r="11903" spans="2:9" x14ac:dyDescent="0.25">
      <c r="B11903" s="2"/>
      <c r="C11903" s="428"/>
      <c r="E11903" s="433"/>
      <c r="G11903" s="439"/>
      <c r="I11903" s="577"/>
    </row>
    <row r="11904" spans="2:9" x14ac:dyDescent="0.25">
      <c r="B11904" s="2"/>
      <c r="C11904" s="428"/>
      <c r="E11904" s="433"/>
      <c r="G11904" s="439"/>
      <c r="I11904" s="577"/>
    </row>
    <row r="11905" spans="2:9" x14ac:dyDescent="0.25">
      <c r="B11905" s="2"/>
      <c r="C11905" s="428"/>
      <c r="E11905" s="433"/>
      <c r="G11905" s="439"/>
      <c r="I11905" s="577"/>
    </row>
    <row r="11906" spans="2:9" x14ac:dyDescent="0.25">
      <c r="B11906" s="2"/>
      <c r="C11906" s="428"/>
      <c r="E11906" s="433"/>
      <c r="G11906" s="439"/>
      <c r="I11906" s="577"/>
    </row>
    <row r="11907" spans="2:9" x14ac:dyDescent="0.25">
      <c r="B11907" s="2"/>
      <c r="C11907" s="428"/>
      <c r="E11907" s="433"/>
      <c r="G11907" s="439"/>
      <c r="I11907" s="577"/>
    </row>
    <row r="11908" spans="2:9" x14ac:dyDescent="0.25">
      <c r="B11908" s="2"/>
      <c r="C11908" s="428"/>
      <c r="E11908" s="433"/>
      <c r="G11908" s="439"/>
      <c r="I11908" s="577"/>
    </row>
    <row r="11909" spans="2:9" x14ac:dyDescent="0.25">
      <c r="B11909" s="2"/>
      <c r="C11909" s="428"/>
      <c r="E11909" s="433"/>
      <c r="G11909" s="439"/>
      <c r="I11909" s="577"/>
    </row>
  </sheetData>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pageSetUpPr fitToPage="1"/>
  </sheetPr>
  <dimension ref="A1:F27"/>
  <sheetViews>
    <sheetView workbookViewId="0">
      <selection activeCell="B4" sqref="B4"/>
    </sheetView>
  </sheetViews>
  <sheetFormatPr baseColWidth="10" defaultRowHeight="15" x14ac:dyDescent="0.25"/>
  <cols>
    <col min="1" max="1" width="18" style="354" bestFit="1" customWidth="1"/>
    <col min="2" max="4" width="13.85546875" bestFit="1" customWidth="1"/>
    <col min="5" max="5" width="35.85546875" bestFit="1" customWidth="1"/>
  </cols>
  <sheetData>
    <row r="1" spans="1:6" s="354" customFormat="1" x14ac:dyDescent="0.25">
      <c r="A1" s="101" t="s">
        <v>98</v>
      </c>
      <c r="B1" s="469" t="str">
        <f>'Basis - base - base'!G27</f>
        <v>eigener Tarif</v>
      </c>
    </row>
    <row r="2" spans="1:6" s="354" customFormat="1" x14ac:dyDescent="0.25">
      <c r="A2" s="101" t="s">
        <v>99</v>
      </c>
      <c r="B2" s="469" t="str">
        <f>'Basis - base - base'!G28</f>
        <v>-</v>
      </c>
    </row>
    <row r="3" spans="1:6" s="354" customFormat="1" x14ac:dyDescent="0.25">
      <c r="A3" s="101" t="s">
        <v>105</v>
      </c>
      <c r="B3" s="469" t="str">
        <f>'Basis - base - base'!G29</f>
        <v>-</v>
      </c>
    </row>
    <row r="4" spans="1:6" s="354" customFormat="1" x14ac:dyDescent="0.25">
      <c r="A4" s="468" t="s">
        <v>708</v>
      </c>
      <c r="B4" s="468" t="str">
        <f>VLOOKUP(B1&amp;B2&amp;B3,E7:F27,2,FALSE)</f>
        <v>C</v>
      </c>
    </row>
    <row r="5" spans="1:6" s="354" customFormat="1" x14ac:dyDescent="0.25"/>
    <row r="6" spans="1:6" x14ac:dyDescent="0.25">
      <c r="A6" s="46" t="s">
        <v>268</v>
      </c>
      <c r="B6" s="46" t="s">
        <v>98</v>
      </c>
      <c r="C6" s="46" t="s">
        <v>99</v>
      </c>
      <c r="D6" s="46" t="s">
        <v>105</v>
      </c>
      <c r="E6" s="46"/>
      <c r="F6" s="46" t="s">
        <v>97</v>
      </c>
    </row>
    <row r="7" spans="1:6" x14ac:dyDescent="0.25">
      <c r="A7" s="354" t="s">
        <v>269</v>
      </c>
      <c r="B7" t="str">
        <f>Sprachentabelle!M5</f>
        <v>KEV</v>
      </c>
      <c r="C7" t="str">
        <f>Sprachentabelle!P4</f>
        <v>-</v>
      </c>
      <c r="D7" t="str">
        <f>Sprachentabelle!S4</f>
        <v>-</v>
      </c>
      <c r="E7" t="str">
        <f>B7&amp;C7&amp;D7</f>
        <v>KEV--</v>
      </c>
      <c r="F7" t="s">
        <v>100</v>
      </c>
    </row>
    <row r="8" spans="1:6" x14ac:dyDescent="0.25">
      <c r="A8" s="354" t="s">
        <v>269</v>
      </c>
      <c r="B8" t="str">
        <f>Sprachentabelle!M5</f>
        <v>KEV</v>
      </c>
      <c r="C8" t="str">
        <f>Sprachentabelle!P5</f>
        <v>eigener Tarif</v>
      </c>
      <c r="D8" t="str">
        <f>Sprachentabelle!S4</f>
        <v>-</v>
      </c>
      <c r="E8" t="str">
        <f t="shared" ref="E8:E27" si="0">B8&amp;C8&amp;D8</f>
        <v>KEVeigener Tarif-</v>
      </c>
      <c r="F8" t="s">
        <v>101</v>
      </c>
    </row>
    <row r="9" spans="1:6" x14ac:dyDescent="0.25">
      <c r="A9" s="354" t="s">
        <v>269</v>
      </c>
      <c r="B9" t="str">
        <f>Sprachentabelle!M4</f>
        <v>eigener Tarif</v>
      </c>
      <c r="C9" t="str">
        <f>Sprachentabelle!P4</f>
        <v>-</v>
      </c>
      <c r="D9" t="str">
        <f>Sprachentabelle!S4</f>
        <v>-</v>
      </c>
      <c r="E9" t="str">
        <f t="shared" si="0"/>
        <v>eigener Tarif--</v>
      </c>
      <c r="F9" t="s">
        <v>102</v>
      </c>
    </row>
    <row r="10" spans="1:6" x14ac:dyDescent="0.25">
      <c r="A10" s="354" t="s">
        <v>269</v>
      </c>
      <c r="B10" t="str">
        <f>Sprachentabelle!M4</f>
        <v>eigener Tarif</v>
      </c>
      <c r="C10" t="str">
        <f>Sprachentabelle!P6</f>
        <v>KEV</v>
      </c>
      <c r="D10" t="str">
        <f>Sprachentabelle!S4</f>
        <v>-</v>
      </c>
      <c r="E10" t="str">
        <f t="shared" si="0"/>
        <v>eigener TarifKEV-</v>
      </c>
      <c r="F10" t="s">
        <v>103</v>
      </c>
    </row>
    <row r="11" spans="1:6" x14ac:dyDescent="0.25">
      <c r="A11" s="354" t="s">
        <v>269</v>
      </c>
      <c r="B11" t="str">
        <f>Sprachentabelle!M4</f>
        <v>eigener Tarif</v>
      </c>
      <c r="C11" t="str">
        <f>Sprachentabelle!P6</f>
        <v>KEV</v>
      </c>
      <c r="D11" t="str">
        <f>Sprachentabelle!S5</f>
        <v>eigener Tarif</v>
      </c>
      <c r="E11" t="str">
        <f t="shared" si="0"/>
        <v>eigener TarifKEVeigener Tarif</v>
      </c>
      <c r="F11" t="s">
        <v>104</v>
      </c>
    </row>
    <row r="12" spans="1:6" x14ac:dyDescent="0.25">
      <c r="A12" s="354" t="s">
        <v>269</v>
      </c>
      <c r="B12" t="str">
        <f>Sprachentabelle!M4</f>
        <v>eigener Tarif</v>
      </c>
      <c r="C12" t="str">
        <f>Sprachentabelle!P5</f>
        <v>eigener Tarif</v>
      </c>
      <c r="D12" t="str">
        <f>Sprachentabelle!S4</f>
        <v>-</v>
      </c>
      <c r="E12" t="str">
        <f t="shared" si="0"/>
        <v>eigener Tarifeigener Tarif-</v>
      </c>
      <c r="F12" t="s">
        <v>106</v>
      </c>
    </row>
    <row r="13" spans="1:6" x14ac:dyDescent="0.25">
      <c r="A13" s="354" t="s">
        <v>269</v>
      </c>
      <c r="B13" t="str">
        <f>Sprachentabelle!M4</f>
        <v>eigener Tarif</v>
      </c>
      <c r="C13" t="str">
        <f>Sprachentabelle!P5</f>
        <v>eigener Tarif</v>
      </c>
      <c r="D13" t="str">
        <f>Sprachentabelle!S5</f>
        <v>eigener Tarif</v>
      </c>
      <c r="E13" t="str">
        <f t="shared" si="0"/>
        <v>eigener Tarifeigener Tarifeigener Tarif</v>
      </c>
      <c r="F13" t="s">
        <v>107</v>
      </c>
    </row>
    <row r="14" spans="1:6" x14ac:dyDescent="0.25">
      <c r="A14" s="354" t="s">
        <v>270</v>
      </c>
      <c r="B14" s="354" t="str">
        <f>Sprachentabelle!M7</f>
        <v>RPC</v>
      </c>
      <c r="C14" t="str">
        <f>Sprachentabelle!P7</f>
        <v>-</v>
      </c>
      <c r="D14" t="str">
        <f>Sprachentabelle!S6</f>
        <v>-</v>
      </c>
      <c r="E14" s="354" t="str">
        <f t="shared" si="0"/>
        <v>RPC--</v>
      </c>
      <c r="F14" s="354" t="s">
        <v>100</v>
      </c>
    </row>
    <row r="15" spans="1:6" x14ac:dyDescent="0.25">
      <c r="A15" s="354" t="s">
        <v>270</v>
      </c>
      <c r="B15" s="354" t="str">
        <f>Sprachentabelle!M7</f>
        <v>RPC</v>
      </c>
      <c r="C15" t="str">
        <f>Sprachentabelle!P8</f>
        <v>tarif propre</v>
      </c>
      <c r="D15" t="str">
        <f>Sprachentabelle!S6</f>
        <v>-</v>
      </c>
      <c r="E15" s="354" t="str">
        <f t="shared" si="0"/>
        <v>RPCtarif propre-</v>
      </c>
      <c r="F15" s="354" t="s">
        <v>101</v>
      </c>
    </row>
    <row r="16" spans="1:6" x14ac:dyDescent="0.25">
      <c r="A16" s="354" t="s">
        <v>270</v>
      </c>
      <c r="B16" s="354" t="str">
        <f>Sprachentabelle!M6</f>
        <v>tarif propre</v>
      </c>
      <c r="C16" t="str">
        <f>Sprachentabelle!P7</f>
        <v>-</v>
      </c>
      <c r="D16" t="str">
        <f>Sprachentabelle!S6</f>
        <v>-</v>
      </c>
      <c r="E16" s="354" t="str">
        <f t="shared" si="0"/>
        <v>tarif propre--</v>
      </c>
      <c r="F16" s="354" t="s">
        <v>102</v>
      </c>
    </row>
    <row r="17" spans="1:6" x14ac:dyDescent="0.25">
      <c r="A17" s="354" t="s">
        <v>270</v>
      </c>
      <c r="B17" s="354" t="str">
        <f>Sprachentabelle!M6</f>
        <v>tarif propre</v>
      </c>
      <c r="C17" t="str">
        <f>Sprachentabelle!P9</f>
        <v>RPC</v>
      </c>
      <c r="D17" t="str">
        <f>Sprachentabelle!S6</f>
        <v>-</v>
      </c>
      <c r="E17" s="354" t="str">
        <f t="shared" si="0"/>
        <v>tarif propreRPC-</v>
      </c>
      <c r="F17" s="354" t="s">
        <v>103</v>
      </c>
    </row>
    <row r="18" spans="1:6" x14ac:dyDescent="0.25">
      <c r="A18" s="354" t="s">
        <v>270</v>
      </c>
      <c r="B18" s="354" t="str">
        <f>Sprachentabelle!M6</f>
        <v>tarif propre</v>
      </c>
      <c r="C18" s="9" t="str">
        <f>Sprachentabelle!P9</f>
        <v>RPC</v>
      </c>
      <c r="D18" s="9" t="str">
        <f>Sprachentabelle!S7</f>
        <v>tarif propre</v>
      </c>
      <c r="E18" s="354" t="str">
        <f t="shared" si="0"/>
        <v>tarif propreRPCtarif propre</v>
      </c>
      <c r="F18" s="354" t="s">
        <v>104</v>
      </c>
    </row>
    <row r="19" spans="1:6" x14ac:dyDescent="0.25">
      <c r="A19" s="354" t="s">
        <v>270</v>
      </c>
      <c r="B19" s="354" t="str">
        <f>Sprachentabelle!M6</f>
        <v>tarif propre</v>
      </c>
      <c r="C19" t="str">
        <f>Sprachentabelle!P8</f>
        <v>tarif propre</v>
      </c>
      <c r="D19" t="str">
        <f>Sprachentabelle!S6</f>
        <v>-</v>
      </c>
      <c r="E19" s="354" t="str">
        <f t="shared" si="0"/>
        <v>tarif propretarif propre-</v>
      </c>
      <c r="F19" s="354" t="s">
        <v>106</v>
      </c>
    </row>
    <row r="20" spans="1:6" x14ac:dyDescent="0.25">
      <c r="A20" s="354" t="s">
        <v>270</v>
      </c>
      <c r="B20" s="354" t="str">
        <f>Sprachentabelle!M6</f>
        <v>tarif propre</v>
      </c>
      <c r="C20" t="str">
        <f>Sprachentabelle!P8</f>
        <v>tarif propre</v>
      </c>
      <c r="D20" t="str">
        <f>Sprachentabelle!S7</f>
        <v>tarif propre</v>
      </c>
      <c r="E20" s="354" t="str">
        <f t="shared" si="0"/>
        <v>tarif propretarif propretarif propre</v>
      </c>
      <c r="F20" s="354" t="s">
        <v>107</v>
      </c>
    </row>
    <row r="21" spans="1:6" x14ac:dyDescent="0.25">
      <c r="A21" s="354" t="s">
        <v>272</v>
      </c>
      <c r="B21" t="str">
        <f>Sprachentabelle!M9</f>
        <v>RIC</v>
      </c>
      <c r="C21" t="str">
        <f>Sprachentabelle!P10</f>
        <v>-</v>
      </c>
      <c r="D21" t="str">
        <f>Sprachentabelle!S8</f>
        <v>-</v>
      </c>
      <c r="E21" s="354" t="str">
        <f t="shared" si="0"/>
        <v>RIC--</v>
      </c>
      <c r="F21" s="354" t="s">
        <v>100</v>
      </c>
    </row>
    <row r="22" spans="1:6" x14ac:dyDescent="0.25">
      <c r="A22" s="354" t="s">
        <v>272</v>
      </c>
      <c r="B22" t="str">
        <f>Sprachentabelle!M9</f>
        <v>RIC</v>
      </c>
      <c r="C22" s="354" t="str">
        <f>Sprachentabelle!P11</f>
        <v>tariffa az. el.</v>
      </c>
      <c r="D22" t="str">
        <f>Sprachentabelle!S8</f>
        <v>-</v>
      </c>
      <c r="E22" s="354" t="str">
        <f t="shared" si="0"/>
        <v>RICtariffa az. el.-</v>
      </c>
      <c r="F22" s="354" t="s">
        <v>101</v>
      </c>
    </row>
    <row r="23" spans="1:6" x14ac:dyDescent="0.25">
      <c r="A23" s="354" t="s">
        <v>272</v>
      </c>
      <c r="B23" t="str">
        <f>Sprachentabelle!M8</f>
        <v>tariffa az. el.</v>
      </c>
      <c r="C23" s="354" t="str">
        <f>Sprachentabelle!P10</f>
        <v>-</v>
      </c>
      <c r="D23" t="str">
        <f>Sprachentabelle!S8</f>
        <v>-</v>
      </c>
      <c r="E23" s="354" t="str">
        <f t="shared" si="0"/>
        <v>tariffa az. el.--</v>
      </c>
      <c r="F23" s="354" t="s">
        <v>102</v>
      </c>
    </row>
    <row r="24" spans="1:6" x14ac:dyDescent="0.25">
      <c r="A24" s="354" t="s">
        <v>272</v>
      </c>
      <c r="B24" t="str">
        <f>Sprachentabelle!M8</f>
        <v>tariffa az. el.</v>
      </c>
      <c r="C24" s="354" t="str">
        <f>Sprachentabelle!P12</f>
        <v>RIC</v>
      </c>
      <c r="D24" t="str">
        <f>Sprachentabelle!S8</f>
        <v>-</v>
      </c>
      <c r="E24" s="354" t="str">
        <f t="shared" si="0"/>
        <v>tariffa az. el.RIC-</v>
      </c>
      <c r="F24" s="354" t="s">
        <v>103</v>
      </c>
    </row>
    <row r="25" spans="1:6" x14ac:dyDescent="0.25">
      <c r="A25" s="354" t="s">
        <v>272</v>
      </c>
      <c r="B25" t="str">
        <f>Sprachentabelle!M8</f>
        <v>tariffa az. el.</v>
      </c>
      <c r="C25" s="9" t="str">
        <f>Sprachentabelle!P12</f>
        <v>RIC</v>
      </c>
      <c r="D25" t="str">
        <f>Sprachentabelle!S9</f>
        <v>tariffa az. el.</v>
      </c>
      <c r="E25" s="354" t="str">
        <f t="shared" si="0"/>
        <v>tariffa az. el.RICtariffa az. el.</v>
      </c>
      <c r="F25" s="354" t="s">
        <v>104</v>
      </c>
    </row>
    <row r="26" spans="1:6" x14ac:dyDescent="0.25">
      <c r="A26" s="354" t="s">
        <v>272</v>
      </c>
      <c r="B26" t="str">
        <f>Sprachentabelle!M8</f>
        <v>tariffa az. el.</v>
      </c>
      <c r="C26" s="354" t="str">
        <f>Sprachentabelle!P11</f>
        <v>tariffa az. el.</v>
      </c>
      <c r="D26" t="str">
        <f>Sprachentabelle!S8</f>
        <v>-</v>
      </c>
      <c r="E26" s="354" t="str">
        <f t="shared" si="0"/>
        <v>tariffa az. el.tariffa az. el.-</v>
      </c>
      <c r="F26" s="354" t="s">
        <v>106</v>
      </c>
    </row>
    <row r="27" spans="1:6" x14ac:dyDescent="0.25">
      <c r="A27" s="354" t="s">
        <v>272</v>
      </c>
      <c r="B27" t="str">
        <f>Sprachentabelle!M8</f>
        <v>tariffa az. el.</v>
      </c>
      <c r="C27" s="354" t="str">
        <f>Sprachentabelle!P11</f>
        <v>tariffa az. el.</v>
      </c>
      <c r="D27" t="str">
        <f>Sprachentabelle!S9</f>
        <v>tariffa az. el.</v>
      </c>
      <c r="E27" s="354" t="str">
        <f t="shared" si="0"/>
        <v>tariffa az. el.tariffa az. el.tariffa az. el.</v>
      </c>
      <c r="F27" s="354" t="s">
        <v>107</v>
      </c>
    </row>
  </sheetData>
  <printOptions gridLines="1"/>
  <pageMargins left="0.7" right="0.7" top="0.78740157499999996" bottom="0.78740157499999996" header="0.3" footer="0.3"/>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BS17"/>
  <sheetViews>
    <sheetView zoomScale="90" zoomScaleNormal="90" workbookViewId="0">
      <pane xSplit="2" ySplit="2" topLeftCell="X3" activePane="bottomRight" state="frozen"/>
      <selection pane="topRight" activeCell="C1" sqref="C1"/>
      <selection pane="bottomLeft" activeCell="A3" sqref="A3"/>
      <selection pane="bottomRight" activeCell="B36" sqref="B36"/>
    </sheetView>
  </sheetViews>
  <sheetFormatPr baseColWidth="10" defaultColWidth="11.42578125" defaultRowHeight="15" x14ac:dyDescent="0.25"/>
  <cols>
    <col min="1" max="1" width="25.28515625" style="458" customWidth="1"/>
    <col min="2" max="2" width="43.5703125" style="458" customWidth="1"/>
    <col min="3" max="3" width="23.5703125" style="457" customWidth="1"/>
    <col min="4" max="4" width="12.28515625" style="458" customWidth="1"/>
    <col min="5" max="5" width="14.42578125" style="458" bestFit="1" customWidth="1"/>
    <col min="6" max="6" width="8.5703125" style="458" customWidth="1"/>
    <col min="7" max="7" width="21.28515625" style="457" bestFit="1" customWidth="1"/>
    <col min="8" max="8" width="12.28515625" style="458" customWidth="1"/>
    <col min="9" max="9" width="20.5703125" style="458" bestFit="1" customWidth="1"/>
    <col min="10" max="10" width="8.5703125" style="458" customWidth="1"/>
    <col min="11" max="11" width="21.28515625" style="457" bestFit="1" customWidth="1"/>
    <col min="12" max="12" width="12.28515625" style="458" customWidth="1"/>
    <col min="13" max="13" width="21.85546875" style="458" bestFit="1" customWidth="1"/>
    <col min="14" max="14" width="8.5703125" style="458" customWidth="1"/>
    <col min="15" max="15" width="21.28515625" style="457" bestFit="1" customWidth="1"/>
    <col min="16" max="16" width="12.28515625" style="458" customWidth="1"/>
    <col min="17" max="17" width="21.85546875" style="458" bestFit="1" customWidth="1"/>
    <col min="18" max="18" width="8.5703125" style="458" customWidth="1"/>
    <col min="19" max="19" width="21.28515625" style="457" bestFit="1" customWidth="1"/>
    <col min="20" max="20" width="12.28515625" style="458" customWidth="1"/>
    <col min="21" max="21" width="14.42578125" style="458" bestFit="1" customWidth="1"/>
    <col min="22" max="22" width="8.5703125" style="458" customWidth="1"/>
    <col min="23" max="23" width="30.85546875" style="457" bestFit="1" customWidth="1"/>
    <col min="24" max="24" width="11.42578125" style="458"/>
    <col min="25" max="25" width="14.42578125" style="458" bestFit="1" customWidth="1"/>
    <col min="26" max="26" width="11.42578125" style="458"/>
    <col min="27" max="27" width="13" style="457" bestFit="1" customWidth="1"/>
    <col min="28" max="28" width="11.42578125" style="458"/>
    <col min="29" max="29" width="14.42578125" style="458" bestFit="1" customWidth="1"/>
    <col min="30" max="30" width="11.42578125" style="458"/>
    <col min="31" max="31" width="13" style="457" bestFit="1" customWidth="1"/>
    <col min="32" max="32" width="11.42578125" style="458"/>
    <col min="33" max="33" width="14.42578125" style="458" bestFit="1" customWidth="1"/>
    <col min="34" max="34" width="11.42578125" style="458"/>
    <col min="35" max="35" width="20.7109375" style="457" customWidth="1"/>
    <col min="36" max="36" width="11.42578125" style="458"/>
    <col min="37" max="37" width="14.42578125" style="458" bestFit="1" customWidth="1"/>
    <col min="38" max="38" width="11.42578125" style="458"/>
    <col min="39" max="39" width="19.7109375" style="457" customWidth="1"/>
    <col min="40" max="40" width="11.42578125" style="458"/>
    <col min="41" max="41" width="14.42578125" style="458" bestFit="1" customWidth="1"/>
    <col min="42" max="42" width="11.42578125" style="458"/>
    <col min="43" max="43" width="19.28515625" style="457" customWidth="1"/>
    <col min="44" max="44" width="11.42578125" style="458"/>
    <col min="45" max="45" width="19.42578125" style="458" bestFit="1" customWidth="1"/>
    <col min="46" max="46" width="11.42578125" style="458"/>
    <col min="47" max="47" width="20" style="457" customWidth="1"/>
    <col min="48" max="48" width="11.42578125" style="458"/>
    <col min="49" max="49" width="19" style="458" customWidth="1"/>
    <col min="50" max="50" width="11.42578125" style="458"/>
    <col min="51" max="51" width="19.5703125" style="457" customWidth="1"/>
    <col min="52" max="52" width="11.42578125" style="458"/>
    <col min="53" max="53" width="19.42578125" style="458" bestFit="1" customWidth="1"/>
    <col min="54" max="54" width="11.42578125" style="458"/>
    <col min="55" max="55" width="18.42578125" style="457" customWidth="1"/>
    <col min="56" max="56" width="11.42578125" style="458"/>
    <col min="57" max="57" width="18.42578125" style="458" customWidth="1"/>
    <col min="58" max="58" width="11.42578125" style="458"/>
    <col min="59" max="59" width="18.5703125" style="457" customWidth="1"/>
    <col min="60" max="60" width="11.42578125" style="458"/>
    <col min="61" max="61" width="18.42578125" style="458" bestFit="1" customWidth="1"/>
    <col min="62" max="62" width="11.42578125" style="458"/>
    <col min="63" max="63" width="18.42578125" style="457" customWidth="1"/>
    <col min="64" max="64" width="11.42578125" style="458"/>
    <col min="65" max="65" width="18.85546875" style="458" bestFit="1" customWidth="1"/>
    <col min="66" max="66" width="11.42578125" style="458"/>
    <col min="67" max="67" width="13" style="457" bestFit="1" customWidth="1"/>
    <col min="68" max="68" width="11.42578125" style="458"/>
    <col min="69" max="69" width="14.42578125" style="458" bestFit="1" customWidth="1"/>
    <col min="70" max="70" width="11.42578125" style="458"/>
    <col min="71" max="71" width="11.42578125" style="457"/>
    <col min="72" max="16384" width="11.42578125" style="458"/>
  </cols>
  <sheetData>
    <row r="1" spans="1:71" s="451" customFormat="1" ht="45" x14ac:dyDescent="0.25">
      <c r="A1" s="448" t="s">
        <v>761</v>
      </c>
      <c r="B1" s="448"/>
      <c r="C1" s="467" t="s">
        <v>742</v>
      </c>
      <c r="D1" s="450"/>
      <c r="E1" s="450"/>
      <c r="G1" s="467" t="s">
        <v>755</v>
      </c>
      <c r="H1" s="450"/>
      <c r="I1" s="450"/>
      <c r="K1" s="467" t="s">
        <v>757</v>
      </c>
      <c r="L1" s="450"/>
      <c r="M1" s="450"/>
      <c r="O1" s="467" t="s">
        <v>756</v>
      </c>
      <c r="P1" s="450"/>
      <c r="Q1" s="450"/>
      <c r="S1" s="449" t="s">
        <v>701</v>
      </c>
      <c r="T1" s="450"/>
      <c r="U1" s="450"/>
      <c r="W1" s="449" t="s">
        <v>752</v>
      </c>
      <c r="AA1" s="467" t="s">
        <v>707</v>
      </c>
      <c r="AE1" s="467" t="s">
        <v>711</v>
      </c>
      <c r="AI1" s="471" t="s">
        <v>717</v>
      </c>
      <c r="AM1" s="471" t="s">
        <v>716</v>
      </c>
      <c r="AQ1" s="471" t="s">
        <v>727</v>
      </c>
      <c r="AU1" s="471" t="s">
        <v>723</v>
      </c>
      <c r="AY1" s="471" t="s">
        <v>728</v>
      </c>
      <c r="BC1" s="471" t="s">
        <v>730</v>
      </c>
      <c r="BG1" s="467" t="s">
        <v>736</v>
      </c>
      <c r="BK1" s="467" t="s">
        <v>737</v>
      </c>
      <c r="BO1" s="452"/>
      <c r="BS1" s="452"/>
    </row>
    <row r="2" spans="1:71" s="455" customFormat="1" x14ac:dyDescent="0.25">
      <c r="A2" s="453"/>
      <c r="B2" s="453"/>
      <c r="C2" s="454" t="s">
        <v>694</v>
      </c>
      <c r="D2" s="455" t="s">
        <v>698</v>
      </c>
      <c r="E2" s="455" t="s">
        <v>705</v>
      </c>
      <c r="F2" s="455" t="s">
        <v>695</v>
      </c>
      <c r="G2" s="454" t="s">
        <v>694</v>
      </c>
      <c r="H2" s="455" t="s">
        <v>698</v>
      </c>
      <c r="I2" s="455" t="s">
        <v>705</v>
      </c>
      <c r="J2" s="455" t="s">
        <v>695</v>
      </c>
      <c r="K2" s="454" t="s">
        <v>694</v>
      </c>
      <c r="L2" s="455" t="s">
        <v>698</v>
      </c>
      <c r="M2" s="455" t="s">
        <v>705</v>
      </c>
      <c r="N2" s="455" t="s">
        <v>695</v>
      </c>
      <c r="O2" s="454" t="s">
        <v>694</v>
      </c>
      <c r="P2" s="455" t="s">
        <v>698</v>
      </c>
      <c r="Q2" s="455" t="s">
        <v>705</v>
      </c>
      <c r="R2" s="455" t="s">
        <v>695</v>
      </c>
      <c r="S2" s="454" t="s">
        <v>694</v>
      </c>
      <c r="T2" s="455" t="s">
        <v>698</v>
      </c>
      <c r="U2" s="455" t="s">
        <v>705</v>
      </c>
      <c r="V2" s="455" t="s">
        <v>695</v>
      </c>
      <c r="W2" s="454" t="s">
        <v>694</v>
      </c>
      <c r="X2" s="455" t="s">
        <v>698</v>
      </c>
      <c r="Y2" s="455" t="s">
        <v>705</v>
      </c>
      <c r="Z2" s="455" t="s">
        <v>695</v>
      </c>
      <c r="AA2" s="454" t="s">
        <v>694</v>
      </c>
      <c r="AB2" s="455" t="s">
        <v>698</v>
      </c>
      <c r="AC2" s="455" t="s">
        <v>705</v>
      </c>
      <c r="AD2" s="455" t="s">
        <v>695</v>
      </c>
      <c r="AE2" s="454" t="s">
        <v>694</v>
      </c>
      <c r="AF2" s="455" t="s">
        <v>698</v>
      </c>
      <c r="AG2" s="455" t="s">
        <v>705</v>
      </c>
      <c r="AH2" s="455" t="s">
        <v>695</v>
      </c>
      <c r="AI2" s="454" t="s">
        <v>694</v>
      </c>
      <c r="AJ2" s="455" t="s">
        <v>698</v>
      </c>
      <c r="AK2" s="455" t="s">
        <v>705</v>
      </c>
      <c r="AL2" s="455" t="s">
        <v>695</v>
      </c>
      <c r="AM2" s="454" t="s">
        <v>694</v>
      </c>
      <c r="AN2" s="455" t="s">
        <v>698</v>
      </c>
      <c r="AO2" s="455" t="s">
        <v>705</v>
      </c>
      <c r="AP2" s="455" t="s">
        <v>695</v>
      </c>
      <c r="AQ2" s="454" t="s">
        <v>694</v>
      </c>
      <c r="AR2" s="455" t="s">
        <v>698</v>
      </c>
      <c r="AS2" s="455" t="s">
        <v>705</v>
      </c>
      <c r="AT2" s="455" t="s">
        <v>695</v>
      </c>
      <c r="AU2" s="454" t="s">
        <v>694</v>
      </c>
      <c r="AV2" s="455" t="s">
        <v>698</v>
      </c>
      <c r="AW2" s="455" t="s">
        <v>705</v>
      </c>
      <c r="AX2" s="455" t="s">
        <v>695</v>
      </c>
      <c r="AY2" s="454" t="s">
        <v>694</v>
      </c>
      <c r="AZ2" s="455" t="s">
        <v>698</v>
      </c>
      <c r="BA2" s="455" t="s">
        <v>705</v>
      </c>
      <c r="BB2" s="455" t="s">
        <v>695</v>
      </c>
      <c r="BC2" s="454" t="s">
        <v>694</v>
      </c>
      <c r="BD2" s="455" t="s">
        <v>698</v>
      </c>
      <c r="BE2" s="455" t="s">
        <v>705</v>
      </c>
      <c r="BF2" s="455" t="s">
        <v>695</v>
      </c>
      <c r="BG2" s="454" t="s">
        <v>694</v>
      </c>
      <c r="BH2" s="455" t="s">
        <v>698</v>
      </c>
      <c r="BI2" s="455" t="s">
        <v>705</v>
      </c>
      <c r="BJ2" s="455" t="s">
        <v>695</v>
      </c>
      <c r="BK2" s="454" t="s">
        <v>694</v>
      </c>
      <c r="BL2" s="455" t="s">
        <v>698</v>
      </c>
      <c r="BM2" s="455" t="s">
        <v>705</v>
      </c>
      <c r="BN2" s="455" t="s">
        <v>695</v>
      </c>
      <c r="BO2" s="454" t="s">
        <v>694</v>
      </c>
      <c r="BP2" s="455" t="s">
        <v>698</v>
      </c>
      <c r="BQ2" s="455" t="s">
        <v>705</v>
      </c>
      <c r="BR2" s="455" t="s">
        <v>695</v>
      </c>
      <c r="BS2" s="454"/>
    </row>
    <row r="3" spans="1:71" x14ac:dyDescent="0.25">
      <c r="A3" s="456" t="s">
        <v>688</v>
      </c>
      <c r="B3" s="456"/>
      <c r="C3" s="457" t="s">
        <v>743</v>
      </c>
      <c r="D3" s="458" t="str">
        <f>'Basis - base - base'!K8</f>
        <v>MWST-pflichtig</v>
      </c>
      <c r="E3" s="458" t="s">
        <v>744</v>
      </c>
      <c r="F3" s="458" t="b">
        <f t="shared" ref="F3:F10" si="0">IF(D3&lt;&gt;0,FALSE,TRUE)</f>
        <v>0</v>
      </c>
      <c r="G3" s="457" t="s">
        <v>173</v>
      </c>
      <c r="H3" s="458">
        <f>'Basis - base - base'!V12</f>
        <v>30</v>
      </c>
      <c r="I3" s="458" t="s">
        <v>745</v>
      </c>
      <c r="J3" s="458" t="b">
        <f>IF(H3&lt;H4,TRUE,FALSE)</f>
        <v>0</v>
      </c>
      <c r="K3" s="457" t="s">
        <v>173</v>
      </c>
      <c r="L3" s="458">
        <f>'Basis - base - base'!V12</f>
        <v>30</v>
      </c>
      <c r="M3" s="458" t="s">
        <v>753</v>
      </c>
      <c r="N3" s="458" t="b">
        <f>IF(L3&lt;L4,TRUE,FALSE)</f>
        <v>0</v>
      </c>
      <c r="O3" s="457" t="s">
        <v>173</v>
      </c>
      <c r="P3" s="458">
        <f>'Basis - base - base'!V12</f>
        <v>30</v>
      </c>
      <c r="Q3" s="458" t="s">
        <v>754</v>
      </c>
      <c r="R3" s="458" t="b">
        <f>IF(P3&lt;P4,TRUE,FALSE)</f>
        <v>0</v>
      </c>
      <c r="S3" s="457" t="s">
        <v>55</v>
      </c>
      <c r="T3" s="458">
        <f>'Basis - base - base'!V11</f>
        <v>30</v>
      </c>
      <c r="U3" s="458">
        <v>10</v>
      </c>
      <c r="V3" s="458" t="b">
        <f>IF(T3&lt;=U3,TRUE,FALSE)</f>
        <v>0</v>
      </c>
      <c r="W3" s="457" t="s">
        <v>697</v>
      </c>
      <c r="X3" s="459">
        <f>'Basis - base - base'!O27</f>
        <v>44287</v>
      </c>
      <c r="Y3" s="459"/>
      <c r="Z3" s="458" t="b">
        <f>IF(X3&lt;DATE(2014,1,1),TRUE,FALSE)</f>
        <v>0</v>
      </c>
      <c r="AA3" s="457" t="s">
        <v>97</v>
      </c>
      <c r="AB3" s="458" t="str">
        <f>Varianten!B4</f>
        <v>C</v>
      </c>
      <c r="AC3" s="459" t="s">
        <v>709</v>
      </c>
      <c r="AD3" s="458" t="b">
        <f>ISERROR(AB3)</f>
        <v>0</v>
      </c>
      <c r="AE3" s="457" t="s">
        <v>712</v>
      </c>
      <c r="AF3" s="470" t="str">
        <f>'Basis - base - base'!J27</f>
        <v>2021 (1.4.)</v>
      </c>
      <c r="AG3" s="470">
        <v>0</v>
      </c>
      <c r="AH3" s="458" t="b">
        <f>IF(AF3=AG3,TRUE,FALSE)</f>
        <v>0</v>
      </c>
      <c r="AI3" s="472" t="s">
        <v>718</v>
      </c>
      <c r="AJ3" s="458" t="str">
        <f>'Basis - base - base'!J28</f>
        <v/>
      </c>
      <c r="AK3" s="470">
        <v>0</v>
      </c>
      <c r="AL3" s="458" t="b">
        <f>IF(AJ3=AK3,TRUE,FALSE)</f>
        <v>0</v>
      </c>
      <c r="AM3" s="472" t="s">
        <v>719</v>
      </c>
      <c r="AN3" s="458" t="str">
        <f>'Basis - base - base'!J29</f>
        <v/>
      </c>
      <c r="AO3" s="470">
        <v>0</v>
      </c>
      <c r="AP3" s="458" t="b">
        <f>IF(AN3=AO3,TRUE,FALSE)</f>
        <v>0</v>
      </c>
      <c r="AQ3" s="457" t="s">
        <v>97</v>
      </c>
      <c r="AR3" s="458" t="str">
        <f>Varianten!B4</f>
        <v>C</v>
      </c>
      <c r="AS3" s="459" t="s">
        <v>735</v>
      </c>
      <c r="AT3" s="458" t="b">
        <f>IF(AND(AR3&lt;&gt;"A",AR3&lt;&gt;"C"),TRUE,FALSE)</f>
        <v>0</v>
      </c>
      <c r="AU3" s="457" t="s">
        <v>97</v>
      </c>
      <c r="AV3" s="458" t="str">
        <f>Varianten!B4</f>
        <v>C</v>
      </c>
      <c r="AW3" s="459" t="s">
        <v>734</v>
      </c>
      <c r="AX3" s="458" t="b">
        <f>IF(OR(AV3="E",AV3="G"),TRUE,FALSE)</f>
        <v>0</v>
      </c>
      <c r="AY3" s="457" t="s">
        <v>97</v>
      </c>
      <c r="AZ3" s="458" t="str">
        <f>Varianten!B4</f>
        <v>C</v>
      </c>
      <c r="BA3" s="459" t="s">
        <v>101</v>
      </c>
      <c r="BB3" s="458" t="b">
        <f>IF(AZ3=BA3,TRUE,FALSE)</f>
        <v>0</v>
      </c>
      <c r="BC3" s="457" t="s">
        <v>97</v>
      </c>
      <c r="BD3" s="458" t="str">
        <f>Varianten!B4</f>
        <v>C</v>
      </c>
      <c r="BE3" s="459" t="s">
        <v>104</v>
      </c>
      <c r="BF3" s="458" t="b">
        <f>IF(BD3=BE3,TRUE,FALSE)</f>
        <v>0</v>
      </c>
      <c r="BG3" s="457" t="s">
        <v>97</v>
      </c>
      <c r="BH3" s="458" t="str">
        <f>Varianten!B4</f>
        <v>C</v>
      </c>
      <c r="BI3" s="459" t="s">
        <v>733</v>
      </c>
      <c r="BJ3" s="458" t="b">
        <f>IF(OR(BH3="B",BH3="D",BH3="F"),TRUE,FALSE)</f>
        <v>0</v>
      </c>
      <c r="BK3" s="457" t="s">
        <v>97</v>
      </c>
      <c r="BL3" s="458" t="str">
        <f>Varianten!B4</f>
        <v>C</v>
      </c>
      <c r="BM3" s="459" t="s">
        <v>734</v>
      </c>
      <c r="BN3" s="458" t="b">
        <f>IF(OR(BL3="E",BL3="G"),TRUE,FALSE)</f>
        <v>0</v>
      </c>
      <c r="BQ3" s="459"/>
    </row>
    <row r="4" spans="1:71" x14ac:dyDescent="0.25">
      <c r="A4" s="456" t="s">
        <v>689</v>
      </c>
      <c r="B4" s="456"/>
      <c r="C4" s="457" t="s">
        <v>70</v>
      </c>
      <c r="D4" s="459" t="str">
        <f>'Basis - base - base'!V10</f>
        <v>freistehend</v>
      </c>
      <c r="E4" s="458" t="s">
        <v>744</v>
      </c>
      <c r="F4" s="458" t="b">
        <f t="shared" si="0"/>
        <v>0</v>
      </c>
      <c r="G4" s="457" t="s">
        <v>745</v>
      </c>
      <c r="H4" s="470">
        <f>'Basis - base - base'!V13</f>
        <v>1</v>
      </c>
      <c r="I4" s="459"/>
      <c r="K4" s="457" t="s">
        <v>753</v>
      </c>
      <c r="L4" s="470">
        <f>'Basis - base - base'!Y24</f>
        <v>10</v>
      </c>
      <c r="M4" s="459"/>
      <c r="O4" s="457" t="s">
        <v>754</v>
      </c>
      <c r="P4" s="490">
        <f>'Basis - base - base'!Y25</f>
        <v>10</v>
      </c>
      <c r="Q4" s="459"/>
      <c r="S4" s="457" t="s">
        <v>697</v>
      </c>
      <c r="T4" s="459">
        <f>'Basis - base - base'!O27</f>
        <v>44287</v>
      </c>
      <c r="U4" s="459">
        <v>41640</v>
      </c>
      <c r="V4" s="458" t="b">
        <f>IF(T4&gt;=U4,TRUE,FALSE)</f>
        <v>1</v>
      </c>
      <c r="W4" s="457" t="s">
        <v>97</v>
      </c>
      <c r="X4" s="458" t="str">
        <f>Varianten!B4</f>
        <v>C</v>
      </c>
      <c r="Z4" s="458" t="b">
        <f>IF(OR(T5="A",T5="B",T5="D",T5="E"),TRUE,FALSE)</f>
        <v>0</v>
      </c>
      <c r="AI4" s="457" t="s">
        <v>97</v>
      </c>
      <c r="AJ4" s="458" t="str">
        <f>Varianten!B4</f>
        <v>C</v>
      </c>
      <c r="AK4" s="458" t="s">
        <v>100</v>
      </c>
      <c r="AL4" s="458" t="b">
        <f>IF(AJ4&lt;&gt;AK4,TRUE,FALSE)</f>
        <v>1</v>
      </c>
      <c r="AM4" s="457" t="s">
        <v>97</v>
      </c>
      <c r="AN4" s="458" t="str">
        <f>Varianten!B4</f>
        <v>C</v>
      </c>
      <c r="AO4" s="458" t="s">
        <v>720</v>
      </c>
      <c r="AP4" s="458" t="b">
        <f>IF(OR(AN4="E",AN4="G"),TRUE,FALSE)</f>
        <v>0</v>
      </c>
      <c r="AQ4" s="472" t="s">
        <v>721</v>
      </c>
      <c r="AR4" s="459">
        <f>'Basis - base - base'!P27</f>
        <v>44561</v>
      </c>
      <c r="AS4" s="473" t="s">
        <v>718</v>
      </c>
      <c r="AT4" s="458" t="b">
        <f>IF(AR4&gt;=AR5,TRUE,FALSE)</f>
        <v>0</v>
      </c>
      <c r="AU4" s="472" t="s">
        <v>725</v>
      </c>
      <c r="AV4" s="459" t="str">
        <f>'Basis - base - base'!P28</f>
        <v/>
      </c>
      <c r="AW4" s="475" t="s">
        <v>719</v>
      </c>
      <c r="AX4" s="458" t="b">
        <f>IF(AV4&gt;=AV5,TRUE,FALSE)</f>
        <v>1</v>
      </c>
      <c r="AY4" s="472" t="s">
        <v>726</v>
      </c>
      <c r="AZ4" s="459">
        <f>'Basis - base - base'!Q27</f>
        <v>44926</v>
      </c>
      <c r="BA4" s="473" t="s">
        <v>718</v>
      </c>
      <c r="BB4" s="458" t="b">
        <f>IF(AZ4&gt;=AZ5,TRUE,FALSE)</f>
        <v>0</v>
      </c>
      <c r="BC4" s="472" t="s">
        <v>726</v>
      </c>
      <c r="BD4" s="459">
        <f>'Basis - base - base'!Q27</f>
        <v>44926</v>
      </c>
      <c r="BE4" s="473" t="s">
        <v>719</v>
      </c>
      <c r="BF4" s="458" t="b">
        <f>IF(BD4&gt;=BD5,TRUE,FALSE)</f>
        <v>0</v>
      </c>
      <c r="BG4" s="472" t="s">
        <v>731</v>
      </c>
      <c r="BH4" s="459">
        <f>'Basis - base - base'!R27</f>
        <v>55243</v>
      </c>
      <c r="BI4" s="473" t="s">
        <v>718</v>
      </c>
      <c r="BJ4" s="458" t="b">
        <f>IF(BH5&gt;BH4,TRUE,FALSE)</f>
        <v>1</v>
      </c>
      <c r="BK4" s="472" t="s">
        <v>731</v>
      </c>
      <c r="BL4" s="459">
        <f>'Basis - base - base'!R27</f>
        <v>55243</v>
      </c>
      <c r="BM4" s="458" t="s">
        <v>732</v>
      </c>
      <c r="BN4" s="458" t="b">
        <f>IF(BL5&gt;BL4,TRUE,FALSE)</f>
        <v>1</v>
      </c>
    </row>
    <row r="5" spans="1:71" x14ac:dyDescent="0.25">
      <c r="A5" s="456" t="s">
        <v>690</v>
      </c>
      <c r="B5" s="456"/>
      <c r="C5" s="457" t="s">
        <v>55</v>
      </c>
      <c r="D5" s="470">
        <f>'Basis - base - base'!V11</f>
        <v>30</v>
      </c>
      <c r="E5" s="458" t="s">
        <v>744</v>
      </c>
      <c r="F5" s="458" t="b">
        <f t="shared" si="0"/>
        <v>0</v>
      </c>
      <c r="K5" s="457" t="s">
        <v>123</v>
      </c>
      <c r="L5" s="491">
        <f>'Basis - base - base'!V24</f>
        <v>0</v>
      </c>
      <c r="M5" s="458" t="s">
        <v>760</v>
      </c>
      <c r="N5" s="458" t="b">
        <f>IF(L5&gt;0,TRUE,FALSE)</f>
        <v>0</v>
      </c>
      <c r="O5" s="457" t="s">
        <v>124</v>
      </c>
      <c r="P5" s="491">
        <f>'Basis - base - base'!V25</f>
        <v>0</v>
      </c>
      <c r="Q5" s="458" t="s">
        <v>760</v>
      </c>
      <c r="R5" s="458" t="b">
        <f>IF(P5&gt;0,TRUE,FALSE)</f>
        <v>0</v>
      </c>
      <c r="S5" s="457" t="s">
        <v>97</v>
      </c>
      <c r="T5" s="458" t="str">
        <f>Varianten!B4</f>
        <v>C</v>
      </c>
      <c r="U5" s="458" t="s">
        <v>706</v>
      </c>
      <c r="V5" s="458" t="b">
        <f>IF(OR(T5="A",T5="B",T5="D",T5="E"),TRUE,FALSE)</f>
        <v>0</v>
      </c>
      <c r="W5" s="457" t="s">
        <v>700</v>
      </c>
      <c r="X5" s="460">
        <f>'Basis - base - base'!Z40</f>
        <v>0</v>
      </c>
      <c r="Y5" s="460"/>
      <c r="Z5" s="458" t="b">
        <f>IF(X5&gt;0,TRUE,FALSE)</f>
        <v>0</v>
      </c>
      <c r="AC5" s="460"/>
      <c r="AG5" s="460"/>
      <c r="AI5" s="457" t="s">
        <v>97</v>
      </c>
      <c r="AJ5" s="458" t="str">
        <f>Varianten!B4</f>
        <v>C</v>
      </c>
      <c r="AK5" s="460" t="s">
        <v>102</v>
      </c>
      <c r="AL5" s="458" t="b">
        <f>IF(AJ5&lt;&gt;AK5,TRUE,FALSE)</f>
        <v>0</v>
      </c>
      <c r="AO5" s="460"/>
      <c r="AQ5" s="472" t="s">
        <v>718</v>
      </c>
      <c r="AR5" s="459" t="str">
        <f>'Basis - base - base'!O28</f>
        <v/>
      </c>
      <c r="AS5" s="474"/>
      <c r="AU5" s="472" t="s">
        <v>719</v>
      </c>
      <c r="AV5" s="459" t="str">
        <f>'Basis - base - base'!O29</f>
        <v/>
      </c>
      <c r="AW5" s="475"/>
      <c r="AY5" s="472" t="s">
        <v>718</v>
      </c>
      <c r="AZ5" s="459" t="str">
        <f>'Basis - base - base'!O28</f>
        <v/>
      </c>
      <c r="BA5" s="460"/>
      <c r="BC5" s="472" t="s">
        <v>719</v>
      </c>
      <c r="BD5" s="459" t="str">
        <f>'Basis - base - base'!O29</f>
        <v/>
      </c>
      <c r="BE5" s="460"/>
      <c r="BG5" s="472" t="s">
        <v>718</v>
      </c>
      <c r="BH5" s="459" t="str">
        <f>'Basis - base - base'!O28</f>
        <v/>
      </c>
      <c r="BI5" s="460"/>
      <c r="BK5" s="472" t="s">
        <v>719</v>
      </c>
      <c r="BL5" s="459" t="str">
        <f>'Basis - base - base'!O29</f>
        <v/>
      </c>
      <c r="BM5" s="460"/>
      <c r="BQ5" s="460"/>
    </row>
    <row r="6" spans="1:71" x14ac:dyDescent="0.25">
      <c r="A6" s="456" t="s">
        <v>691</v>
      </c>
      <c r="B6" s="456"/>
      <c r="C6" s="457" t="s">
        <v>173</v>
      </c>
      <c r="D6" s="470">
        <f>'Basis - base - base'!V12</f>
        <v>30</v>
      </c>
      <c r="E6" s="458" t="s">
        <v>744</v>
      </c>
      <c r="F6" s="458" t="b">
        <f t="shared" si="0"/>
        <v>0</v>
      </c>
    </row>
    <row r="7" spans="1:71" x14ac:dyDescent="0.25">
      <c r="A7" s="456" t="s">
        <v>692</v>
      </c>
      <c r="B7" s="456"/>
      <c r="C7" s="457" t="s">
        <v>745</v>
      </c>
      <c r="D7" s="470">
        <f>'Basis - base - base'!V13</f>
        <v>1</v>
      </c>
      <c r="E7" s="458" t="s">
        <v>744</v>
      </c>
      <c r="F7" s="458" t="b">
        <f t="shared" si="0"/>
        <v>0</v>
      </c>
    </row>
    <row r="8" spans="1:71" x14ac:dyDescent="0.25">
      <c r="A8" s="456" t="s">
        <v>693</v>
      </c>
      <c r="B8" s="456"/>
      <c r="C8" s="457" t="s">
        <v>746</v>
      </c>
      <c r="D8" s="470">
        <f>'Basis - base - base'!V14</f>
        <v>877</v>
      </c>
      <c r="E8" s="458" t="s">
        <v>744</v>
      </c>
      <c r="F8" s="458" t="b">
        <f t="shared" si="0"/>
        <v>0</v>
      </c>
    </row>
    <row r="9" spans="1:71" x14ac:dyDescent="0.25">
      <c r="A9" s="456" t="s">
        <v>699</v>
      </c>
      <c r="B9" s="456"/>
      <c r="C9" s="457" t="s">
        <v>750</v>
      </c>
      <c r="D9" s="470">
        <f>'Basis - base - base'!K15</f>
        <v>25</v>
      </c>
      <c r="E9" s="458" t="s">
        <v>744</v>
      </c>
      <c r="F9" s="458" t="b">
        <f t="shared" si="0"/>
        <v>0</v>
      </c>
    </row>
    <row r="10" spans="1:71" x14ac:dyDescent="0.25">
      <c r="A10" s="456" t="s">
        <v>747</v>
      </c>
      <c r="B10" s="456"/>
      <c r="C10" s="457" t="s">
        <v>751</v>
      </c>
      <c r="D10" s="470">
        <f>'Basis - base - base'!V15</f>
        <v>85</v>
      </c>
      <c r="E10" s="458" t="s">
        <v>744</v>
      </c>
      <c r="F10" s="458" t="b">
        <f t="shared" si="0"/>
        <v>0</v>
      </c>
    </row>
    <row r="11" spans="1:71" x14ac:dyDescent="0.25">
      <c r="A11" s="456" t="s">
        <v>748</v>
      </c>
      <c r="B11" s="456"/>
      <c r="D11" s="470"/>
    </row>
    <row r="12" spans="1:71" x14ac:dyDescent="0.25">
      <c r="A12" s="456" t="s">
        <v>749</v>
      </c>
      <c r="B12" s="456"/>
    </row>
    <row r="13" spans="1:71" s="461" customFormat="1" x14ac:dyDescent="0.25">
      <c r="A13" s="492" t="s">
        <v>762</v>
      </c>
      <c r="C13" s="462"/>
      <c r="G13" s="462"/>
      <c r="H13" s="461" t="b">
        <f>OR(D13,F14)</f>
        <v>0</v>
      </c>
      <c r="K13" s="462"/>
      <c r="L13" s="461" t="b">
        <f>OR(H13,J14)</f>
        <v>0</v>
      </c>
      <c r="O13" s="462"/>
      <c r="P13" s="461" t="b">
        <f>OR(L13,N14)</f>
        <v>0</v>
      </c>
      <c r="S13" s="462"/>
      <c r="T13" s="461" t="b">
        <f>OR(P13,R14)</f>
        <v>0</v>
      </c>
      <c r="W13" s="462"/>
      <c r="X13" s="461" t="b">
        <f>OR(T13,V14)</f>
        <v>0</v>
      </c>
      <c r="AA13" s="462"/>
      <c r="AB13" s="461" t="b">
        <f>OR(X13,Z14)</f>
        <v>0</v>
      </c>
      <c r="AE13" s="462"/>
      <c r="AF13" s="461" t="b">
        <f>OR(AB13,AD14)</f>
        <v>0</v>
      </c>
      <c r="AI13" s="462"/>
      <c r="AJ13" s="461" t="b">
        <f>OR(AF13,AH14)</f>
        <v>0</v>
      </c>
      <c r="AM13" s="462"/>
      <c r="AN13" s="461" t="b">
        <f>OR(AJ13,AL14)</f>
        <v>0</v>
      </c>
      <c r="AQ13" s="462"/>
      <c r="AR13" s="461" t="b">
        <f>OR(AN13,AP14)</f>
        <v>0</v>
      </c>
      <c r="AU13" s="462"/>
      <c r="AV13" s="461" t="b">
        <f>OR(AR13,AT14)</f>
        <v>0</v>
      </c>
      <c r="AY13" s="462"/>
      <c r="AZ13" s="461" t="b">
        <f>OR(AV13,AX14)</f>
        <v>0</v>
      </c>
      <c r="BC13" s="462"/>
      <c r="BD13" s="461" t="b">
        <f>OR(AZ13,BB14)</f>
        <v>0</v>
      </c>
      <c r="BG13" s="462"/>
      <c r="BH13" s="461" t="b">
        <f>OR(BD13,BF14)</f>
        <v>0</v>
      </c>
      <c r="BK13" s="462"/>
      <c r="BL13" s="461" t="b">
        <f>OR(BH13,BJ14)</f>
        <v>0</v>
      </c>
      <c r="BO13" s="462"/>
      <c r="BP13" s="461" t="b">
        <f>OR(BL13,BN14)</f>
        <v>0</v>
      </c>
      <c r="BS13" s="462"/>
    </row>
    <row r="14" spans="1:71" x14ac:dyDescent="0.25">
      <c r="A14" s="456" t="s">
        <v>696</v>
      </c>
      <c r="B14" s="456"/>
      <c r="F14" s="458" t="b">
        <f>IFERROR(OR(F3:F12),FALSE)</f>
        <v>0</v>
      </c>
      <c r="J14" s="458" t="b">
        <f>IFERROR(IF(H13=FALSE,AND(J3:J12),FALSE),FALSE)</f>
        <v>0</v>
      </c>
      <c r="N14" s="458" t="b">
        <f>IFERROR(IF(L13=FALSE,AND(N3:N12),FALSE),FALSE)</f>
        <v>0</v>
      </c>
      <c r="R14" s="458" t="b">
        <f>IFERROR(IF(P13=FALSE,AND(R3:R12),FALSE),FALSE)</f>
        <v>0</v>
      </c>
      <c r="V14" s="458" t="b">
        <f>IFERROR(IF(T13=FALSE,AND(V3:V12),FALSE),FALSE)</f>
        <v>0</v>
      </c>
      <c r="Z14" s="458" t="b">
        <f>IFERROR(IF(X13=FALSE,AND(Z3:Z12),FALSE),FALSE)</f>
        <v>0</v>
      </c>
      <c r="AD14" s="458" t="b">
        <f>IFERROR(IF(AB13=FALSE,AND(AD3:AD12),FALSE),FALSE)</f>
        <v>0</v>
      </c>
      <c r="AH14" s="458" t="b">
        <f>IFERROR(IF(AF13=FALSE,AND(AH3:AH12),FALSE),FALSE)</f>
        <v>0</v>
      </c>
      <c r="AL14" s="458" t="b">
        <f>IFERROR(IF(AJ13=FALSE,AND(AL3:AL12),FALSE),FALSE)</f>
        <v>0</v>
      </c>
      <c r="AP14" s="458" t="b">
        <f>IFERROR(IF(AN13=FALSE,AND(AP3:AP12),FALSE),FALSE)</f>
        <v>0</v>
      </c>
      <c r="AT14" s="458" t="b">
        <f>IFERROR(IF(AR13=FALSE,AND(AT3:AT12),FALSE),FALSE)</f>
        <v>0</v>
      </c>
      <c r="AX14" s="458" t="b">
        <f>IFERROR(IF(AV13=FALSE,AND(AX3:AX12),FALSE),FALSE)</f>
        <v>0</v>
      </c>
      <c r="BB14" s="458" t="b">
        <f>IFERROR(IF(AZ13=FALSE,AND(BB3:BB12),FALSE),FALSE)</f>
        <v>0</v>
      </c>
      <c r="BF14" s="458" t="b">
        <f>IFERROR(IF(BD13=FALSE,AND(BF3:BF12),FALSE),FALSE)</f>
        <v>0</v>
      </c>
      <c r="BJ14" s="458" t="b">
        <f>IFERROR(IF(BH13=FALSE,AND(BJ3:BJ12),FALSE),FALSE)</f>
        <v>0</v>
      </c>
      <c r="BN14" s="458" t="b">
        <f>IFERROR(IF(BL13=FALSE,AND(BN3:BN12),FALSE),FALSE)</f>
        <v>0</v>
      </c>
      <c r="BR14" s="458" t="b">
        <f>IFERROR(IF(BP13=FALSE,AND(BR3:BR12),FALSE),FALSE)</f>
        <v>0</v>
      </c>
    </row>
    <row r="15" spans="1:71" x14ac:dyDescent="0.25">
      <c r="A15" s="456" t="s">
        <v>702</v>
      </c>
      <c r="B15" s="456"/>
      <c r="C15" s="457" t="str">
        <f>IF(F14=TRUE,HLOOKUP('Basis - base - base'!AD3,Sprachentabelle!B2:D201,154,FALSE),"")</f>
        <v/>
      </c>
      <c r="G15" s="457" t="str">
        <f>IF(J14=TRUE,HLOOKUP('Basis - base - base'!AD3,Sprachentabelle!B2:D201,155,FALSE),"")</f>
        <v/>
      </c>
      <c r="K15" s="457" t="str">
        <f>IF(N14=TRUE,HLOOKUP('Basis - base - base'!AD3,Sprachentabelle!B2:D201,156,FALSE),"")</f>
        <v/>
      </c>
      <c r="O15" s="457" t="str">
        <f>IF(R14=TRUE,HLOOKUP('Basis - base - base'!AD3,Sprachentabelle!B2:D201,157,FALSE),"")</f>
        <v/>
      </c>
      <c r="S15" s="457" t="str">
        <f>IF(V14=TRUE,HLOOKUP('Basis - base - base'!AD3,Sprachentabelle!B2:D201,140,FALSE),"")</f>
        <v/>
      </c>
      <c r="W15" s="457" t="str">
        <f>IF(Z14=TRUE,HLOOKUP('Basis - base - base'!AD3,Sprachentabelle!B2:D201,141,FALSE),"")</f>
        <v/>
      </c>
      <c r="AA15" s="457" t="str">
        <f>IF(AD14=TRUE,HLOOKUP('Basis - base - base'!AD3,Sprachentabelle!B2:D201,143,FALSE),"")</f>
        <v/>
      </c>
      <c r="AE15" s="457" t="str">
        <f>IF(AH14=TRUE,HLOOKUP('Basis - base - base'!AD3,Sprachentabelle!B2:D201,144,FALSE),"")</f>
        <v/>
      </c>
      <c r="AI15" s="457" t="str">
        <f>IF(AL14=TRUE,HLOOKUP('Basis - base - base'!AD3,Sprachentabelle!B2:D201,145,FALSE),"")</f>
        <v/>
      </c>
      <c r="AM15" s="457" t="str">
        <f>IF(AP14=TRUE,HLOOKUP('Basis - base - base'!AD3,Sprachentabelle!B2:D201,146,FALSE),"")</f>
        <v/>
      </c>
      <c r="AQ15" s="457" t="str">
        <f>IF(AT14=TRUE,HLOOKUP('Basis - base - base'!AD3,Sprachentabelle!B2:D201,147,FALSE),"")</f>
        <v/>
      </c>
      <c r="AU15" s="457" t="str">
        <f>IF(AX14=TRUE,HLOOKUP('Basis - base - base'!AD3,Sprachentabelle!B2:D201,148,FALSE),"")</f>
        <v/>
      </c>
      <c r="AY15" s="457" t="str">
        <f>IF(BB14=TRUE,HLOOKUP('Basis - base - base'!AD3,Sprachentabelle!B2:D201,149,FALSE),"")</f>
        <v/>
      </c>
      <c r="BC15" s="457" t="str">
        <f>IF(BF14=TRUE,HLOOKUP('Basis - base - base'!AD3,Sprachentabelle!B2:D201,150,FALSE),"")</f>
        <v/>
      </c>
      <c r="BG15" s="457" t="str">
        <f>IF(BJ14=TRUE,HLOOKUP('Basis - base - base'!AD3,Sprachentabelle!B2:D201,151,FALSE),"")</f>
        <v/>
      </c>
      <c r="BK15" s="457" t="str">
        <f>IF(BN14=TRUE,HLOOKUP('Basis - base - base'!AD3,Sprachentabelle!B2:D201,152,FALSE),"")</f>
        <v/>
      </c>
    </row>
    <row r="17" spans="1:71" s="463" customFormat="1" ht="60" x14ac:dyDescent="0.25">
      <c r="A17" s="465" t="s">
        <v>704</v>
      </c>
      <c r="B17" s="465" t="e">
        <f>VLOOKUP(A15,A15:BR15,MATCH("?*",INDEX(B15:BR15&amp;"",0),0)+1,FALSE)</f>
        <v>#N/A</v>
      </c>
      <c r="C17" s="464"/>
      <c r="G17" s="464"/>
      <c r="K17" s="464"/>
      <c r="O17" s="464"/>
      <c r="S17" s="464"/>
      <c r="W17" s="464"/>
      <c r="AA17" s="464"/>
      <c r="AE17" s="464"/>
      <c r="AI17" s="464"/>
      <c r="AM17" s="464"/>
      <c r="AQ17" s="464"/>
      <c r="AU17" s="464"/>
      <c r="AY17" s="464"/>
      <c r="BC17" s="464"/>
      <c r="BG17" s="464"/>
      <c r="BK17" s="464"/>
      <c r="BO17" s="464"/>
      <c r="BS17" s="464"/>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X201"/>
  <sheetViews>
    <sheetView zoomScale="85" zoomScaleNormal="85" workbookViewId="0">
      <pane xSplit="1" ySplit="3" topLeftCell="B35" activePane="bottomRight" state="frozen"/>
      <selection pane="topRight" activeCell="B1" sqref="B1"/>
      <selection pane="bottomLeft" activeCell="A5" sqref="A5"/>
      <selection pane="bottomRight" activeCell="C39" sqref="C39"/>
    </sheetView>
  </sheetViews>
  <sheetFormatPr baseColWidth="10" defaultColWidth="11.42578125" defaultRowHeight="15" x14ac:dyDescent="0.25"/>
  <cols>
    <col min="1" max="1" width="11.42578125" style="383" customWidth="1"/>
    <col min="2" max="2" width="75.7109375" style="381" customWidth="1"/>
    <col min="3" max="3" width="75.7109375" style="385" customWidth="1"/>
    <col min="4" max="4" width="75.7109375" style="399" customWidth="1"/>
    <col min="5" max="5" width="28.42578125" style="386" customWidth="1"/>
    <col min="6" max="6" width="11.5703125" style="381" customWidth="1"/>
    <col min="7" max="8" width="23.7109375" style="385" customWidth="1"/>
    <col min="9" max="9" width="11.5703125" style="381" customWidth="1"/>
    <col min="10" max="11" width="23.7109375" style="385" customWidth="1"/>
    <col min="12" max="12" width="11.5703125" style="381" customWidth="1"/>
    <col min="13" max="14" width="23.7109375" style="385" customWidth="1"/>
    <col min="15" max="15" width="11.5703125" style="381" customWidth="1"/>
    <col min="16" max="17" width="23.7109375" style="385" customWidth="1"/>
    <col min="18" max="18" width="11.5703125" style="381" customWidth="1"/>
    <col min="19" max="19" width="23.7109375" style="385" customWidth="1"/>
    <col min="20" max="20" width="23.7109375" style="386" customWidth="1"/>
    <col min="21" max="21" width="11.5703125" style="381" customWidth="1"/>
    <col min="22" max="22" width="23.7109375" style="385" customWidth="1"/>
    <col min="23" max="23" width="11.140625" style="386" customWidth="1"/>
    <col min="24" max="24" width="23.7109375" style="386" customWidth="1"/>
    <col min="25" max="16384" width="11.42578125" style="383"/>
  </cols>
  <sheetData>
    <row r="1" spans="1:24" ht="45" x14ac:dyDescent="0.25">
      <c r="B1" s="384" t="s">
        <v>307</v>
      </c>
      <c r="F1" s="384" t="s">
        <v>283</v>
      </c>
      <c r="G1" s="385" t="str">
        <f>IF('Basis - base - base'!$AD$2="français","DD_MWST_Pflicht_fr",IF('Basis - base - base'!$AD$2="italiano","DD_MWST_Pflicht_it","DD_MWST_Pflicht_de"))</f>
        <v>DD_MWST_Pflicht_it</v>
      </c>
      <c r="I1" s="384" t="s">
        <v>293</v>
      </c>
      <c r="J1" s="385" t="str">
        <f>IF('Basis - base - base'!$AD$2="français","DD_Anlagen_Kategorie_fr",IF('Basis - base - base'!$AD$2="italiano","DD_Anlagen_Kategorie_it","DD_Anlagen_Kategorie_de"))</f>
        <v>DD_Anlagen_Kategorie_it</v>
      </c>
      <c r="L1" s="384" t="s">
        <v>294</v>
      </c>
      <c r="M1" s="385" t="str">
        <f>IF('Basis - base - base'!$AD$2="français","DD_Phase1_fr",IF('Basis - base - base'!$AD$2="italiano","DD_Phase1_it","DD_Phase1_de"))</f>
        <v>DD_Phase1_it</v>
      </c>
      <c r="O1" s="384" t="s">
        <v>295</v>
      </c>
      <c r="P1" s="385" t="str">
        <f>IF('Basis - base - base'!$AD$2="français","DD_Phase2_fr",IF('Basis - base - base'!$AD$2="italiano","DD_Phase2_it","DD_Phase2_de"))</f>
        <v>DD_Phase2_it</v>
      </c>
      <c r="R1" s="384" t="s">
        <v>296</v>
      </c>
      <c r="S1" s="385" t="str">
        <f>IF('Basis - base - base'!$AD$2="français","DD_Phase3_fr",IF('Basis - base - base'!$AD$2="italiano","DD_Phase3_it","DD_Phase3_de"))</f>
        <v>DD_Phase3_it</v>
      </c>
      <c r="U1" s="384" t="s">
        <v>899</v>
      </c>
      <c r="V1" s="385" t="str">
        <f>IF('Basis - base - base'!$AD$2="français","DD_Monat_fr",IF('Basis - base - base'!$AD$2="italiano","DD_Monat_it","DD_Monat_de"))</f>
        <v>DD_Monat_it</v>
      </c>
    </row>
    <row r="2" spans="1:24" s="391" customFormat="1" x14ac:dyDescent="0.25">
      <c r="A2" s="387" t="s">
        <v>273</v>
      </c>
      <c r="B2" s="388">
        <v>1</v>
      </c>
      <c r="C2" s="389">
        <v>2</v>
      </c>
      <c r="D2" s="400">
        <v>3</v>
      </c>
      <c r="E2" s="390"/>
      <c r="F2" s="388"/>
      <c r="G2" s="389"/>
      <c r="H2" s="389"/>
      <c r="I2" s="388"/>
      <c r="J2" s="389"/>
      <c r="K2" s="389"/>
      <c r="L2" s="388"/>
      <c r="M2" s="389"/>
      <c r="N2" s="389"/>
      <c r="O2" s="388"/>
      <c r="P2" s="389"/>
      <c r="Q2" s="389"/>
      <c r="R2" s="388"/>
      <c r="S2" s="389"/>
      <c r="T2" s="390"/>
      <c r="U2" s="388"/>
      <c r="V2" s="389"/>
      <c r="W2" s="390"/>
      <c r="X2" s="390"/>
    </row>
    <row r="3" spans="1:24" s="391" customFormat="1" x14ac:dyDescent="0.25">
      <c r="A3" s="387" t="s">
        <v>268</v>
      </c>
      <c r="B3" s="388" t="s">
        <v>269</v>
      </c>
      <c r="C3" s="389" t="s">
        <v>270</v>
      </c>
      <c r="D3" s="400" t="s">
        <v>272</v>
      </c>
      <c r="E3" s="390" t="s">
        <v>6</v>
      </c>
      <c r="F3" s="388" t="s">
        <v>268</v>
      </c>
      <c r="G3" s="389" t="s">
        <v>301</v>
      </c>
      <c r="H3" s="389" t="s">
        <v>281</v>
      </c>
      <c r="I3" s="388" t="s">
        <v>268</v>
      </c>
      <c r="J3" s="389" t="s">
        <v>301</v>
      </c>
      <c r="K3" s="389" t="s">
        <v>281</v>
      </c>
      <c r="L3" s="388" t="s">
        <v>268</v>
      </c>
      <c r="M3" s="389" t="s">
        <v>301</v>
      </c>
      <c r="N3" s="389" t="s">
        <v>281</v>
      </c>
      <c r="O3" s="388" t="s">
        <v>268</v>
      </c>
      <c r="P3" s="389" t="s">
        <v>301</v>
      </c>
      <c r="Q3" s="389" t="s">
        <v>281</v>
      </c>
      <c r="R3" s="388" t="s">
        <v>268</v>
      </c>
      <c r="S3" s="389" t="s">
        <v>301</v>
      </c>
      <c r="T3" s="390" t="s">
        <v>281</v>
      </c>
      <c r="U3" s="388" t="s">
        <v>268</v>
      </c>
      <c r="V3" s="389" t="s">
        <v>900</v>
      </c>
      <c r="W3" s="390" t="s">
        <v>281</v>
      </c>
      <c r="X3" s="390" t="s">
        <v>36</v>
      </c>
    </row>
    <row r="4" spans="1:24" s="379" customFormat="1" x14ac:dyDescent="0.25">
      <c r="A4" s="379">
        <v>3</v>
      </c>
      <c r="B4" s="382" t="s">
        <v>165</v>
      </c>
      <c r="C4" s="401" t="s">
        <v>449</v>
      </c>
      <c r="D4" s="407" t="s">
        <v>317</v>
      </c>
      <c r="E4" s="406"/>
      <c r="F4" s="382" t="s">
        <v>269</v>
      </c>
      <c r="G4" s="394" t="s">
        <v>244</v>
      </c>
      <c r="H4" s="392">
        <v>1</v>
      </c>
      <c r="I4" s="395" t="s">
        <v>269</v>
      </c>
      <c r="J4" s="396" t="s">
        <v>14</v>
      </c>
      <c r="K4" s="392">
        <v>1</v>
      </c>
      <c r="L4" s="382" t="s">
        <v>269</v>
      </c>
      <c r="M4" s="392" t="s">
        <v>245</v>
      </c>
      <c r="N4" s="392">
        <v>1</v>
      </c>
      <c r="O4" s="395" t="s">
        <v>269</v>
      </c>
      <c r="P4" s="396" t="s">
        <v>96</v>
      </c>
      <c r="Q4" s="392">
        <v>3</v>
      </c>
      <c r="R4" s="382" t="s">
        <v>269</v>
      </c>
      <c r="S4" s="392" t="s">
        <v>96</v>
      </c>
      <c r="T4" s="393">
        <v>3</v>
      </c>
      <c r="U4" s="382" t="s">
        <v>269</v>
      </c>
      <c r="V4" s="518" t="s">
        <v>893</v>
      </c>
      <c r="W4" s="393">
        <v>1</v>
      </c>
      <c r="X4" s="393">
        <v>2009</v>
      </c>
    </row>
    <row r="5" spans="1:24" x14ac:dyDescent="0.25">
      <c r="A5" s="383">
        <f>A4+1</f>
        <v>4</v>
      </c>
      <c r="B5" s="382" t="s">
        <v>155</v>
      </c>
      <c r="C5" s="401" t="s">
        <v>450</v>
      </c>
      <c r="D5" s="392" t="s">
        <v>316</v>
      </c>
      <c r="E5" s="406"/>
      <c r="F5" s="382" t="s">
        <v>269</v>
      </c>
      <c r="G5" s="394" t="s">
        <v>282</v>
      </c>
      <c r="H5" s="392">
        <v>2</v>
      </c>
      <c r="I5" s="395" t="s">
        <v>269</v>
      </c>
      <c r="J5" s="392" t="s">
        <v>1</v>
      </c>
      <c r="K5" s="392">
        <v>2</v>
      </c>
      <c r="L5" s="382" t="s">
        <v>269</v>
      </c>
      <c r="M5" s="392" t="s">
        <v>69</v>
      </c>
      <c r="N5" s="392">
        <v>2</v>
      </c>
      <c r="O5" s="395" t="s">
        <v>269</v>
      </c>
      <c r="P5" s="392" t="s">
        <v>245</v>
      </c>
      <c r="Q5" s="392">
        <v>1</v>
      </c>
      <c r="R5" s="382" t="s">
        <v>269</v>
      </c>
      <c r="S5" s="392" t="s">
        <v>245</v>
      </c>
      <c r="T5" s="393">
        <v>1</v>
      </c>
      <c r="U5" s="382" t="s">
        <v>269</v>
      </c>
      <c r="V5" s="518" t="s">
        <v>894</v>
      </c>
      <c r="W5" s="393">
        <v>2</v>
      </c>
      <c r="X5" s="393">
        <v>2010</v>
      </c>
    </row>
    <row r="6" spans="1:24" x14ac:dyDescent="0.25">
      <c r="A6" s="383">
        <f t="shared" ref="A6:A69" si="0">A5+1</f>
        <v>5</v>
      </c>
      <c r="B6" s="382" t="s">
        <v>143</v>
      </c>
      <c r="C6" s="401" t="s">
        <v>451</v>
      </c>
      <c r="D6" s="392" t="s">
        <v>315</v>
      </c>
      <c r="E6" s="406"/>
      <c r="F6" s="382" t="s">
        <v>270</v>
      </c>
      <c r="G6" s="392" t="s">
        <v>414</v>
      </c>
      <c r="H6" s="392">
        <v>1</v>
      </c>
      <c r="I6" s="395" t="s">
        <v>269</v>
      </c>
      <c r="J6" s="392" t="s">
        <v>2</v>
      </c>
      <c r="K6" s="392">
        <v>3</v>
      </c>
      <c r="L6" s="382" t="s">
        <v>270</v>
      </c>
      <c r="M6" s="392" t="s">
        <v>298</v>
      </c>
      <c r="N6" s="392">
        <v>1</v>
      </c>
      <c r="O6" s="395" t="s">
        <v>269</v>
      </c>
      <c r="P6" s="392" t="s">
        <v>69</v>
      </c>
      <c r="Q6" s="392">
        <v>2</v>
      </c>
      <c r="R6" s="382" t="s">
        <v>270</v>
      </c>
      <c r="S6" s="392" t="s">
        <v>96</v>
      </c>
      <c r="T6" s="393">
        <v>3</v>
      </c>
      <c r="U6" s="382" t="s">
        <v>269</v>
      </c>
      <c r="V6" s="518" t="s">
        <v>902</v>
      </c>
      <c r="W6" s="393">
        <v>3</v>
      </c>
      <c r="X6" s="393">
        <v>2011</v>
      </c>
    </row>
    <row r="7" spans="1:24" x14ac:dyDescent="0.25">
      <c r="A7" s="383">
        <f t="shared" si="0"/>
        <v>6</v>
      </c>
      <c r="B7" s="382" t="s">
        <v>85</v>
      </c>
      <c r="C7" s="401" t="s">
        <v>452</v>
      </c>
      <c r="D7" s="392" t="s">
        <v>318</v>
      </c>
      <c r="E7" s="406"/>
      <c r="F7" s="382" t="s">
        <v>270</v>
      </c>
      <c r="G7" s="392" t="s">
        <v>413</v>
      </c>
      <c r="H7" s="392">
        <v>2</v>
      </c>
      <c r="I7" s="382" t="s">
        <v>270</v>
      </c>
      <c r="J7" s="392" t="s">
        <v>288</v>
      </c>
      <c r="K7" s="392">
        <v>1</v>
      </c>
      <c r="L7" s="382" t="s">
        <v>270</v>
      </c>
      <c r="M7" s="392" t="s">
        <v>297</v>
      </c>
      <c r="N7" s="392">
        <v>2</v>
      </c>
      <c r="O7" s="382" t="s">
        <v>270</v>
      </c>
      <c r="P7" s="392" t="s">
        <v>96</v>
      </c>
      <c r="Q7" s="392">
        <v>3</v>
      </c>
      <c r="R7" s="382" t="s">
        <v>270</v>
      </c>
      <c r="S7" s="392" t="s">
        <v>298</v>
      </c>
      <c r="T7" s="393">
        <v>1</v>
      </c>
      <c r="U7" s="382" t="s">
        <v>269</v>
      </c>
      <c r="V7" s="518" t="s">
        <v>903</v>
      </c>
      <c r="W7" s="393">
        <v>4</v>
      </c>
      <c r="X7" s="393">
        <v>2012</v>
      </c>
    </row>
    <row r="8" spans="1:24" x14ac:dyDescent="0.25">
      <c r="A8" s="383">
        <f t="shared" si="0"/>
        <v>7</v>
      </c>
      <c r="B8" s="382" t="s">
        <v>4</v>
      </c>
      <c r="C8" s="401" t="s">
        <v>453</v>
      </c>
      <c r="D8" s="392" t="s">
        <v>319</v>
      </c>
      <c r="E8" s="406"/>
      <c r="F8" s="382" t="s">
        <v>272</v>
      </c>
      <c r="G8" s="392" t="s">
        <v>324</v>
      </c>
      <c r="H8" s="392">
        <v>1</v>
      </c>
      <c r="I8" s="382" t="s">
        <v>270</v>
      </c>
      <c r="J8" s="392" t="s">
        <v>287</v>
      </c>
      <c r="K8" s="392">
        <v>2</v>
      </c>
      <c r="L8" s="382" t="s">
        <v>272</v>
      </c>
      <c r="M8" s="392" t="s">
        <v>360</v>
      </c>
      <c r="N8" s="392">
        <v>1</v>
      </c>
      <c r="O8" s="382" t="s">
        <v>270</v>
      </c>
      <c r="P8" s="392" t="s">
        <v>298</v>
      </c>
      <c r="Q8" s="392">
        <v>1</v>
      </c>
      <c r="R8" s="382" t="s">
        <v>272</v>
      </c>
      <c r="S8" s="392" t="s">
        <v>96</v>
      </c>
      <c r="T8" s="393">
        <v>3</v>
      </c>
      <c r="U8" s="382" t="s">
        <v>269</v>
      </c>
      <c r="V8" s="518" t="s">
        <v>895</v>
      </c>
      <c r="W8" s="393">
        <v>5</v>
      </c>
      <c r="X8" s="393">
        <v>2013</v>
      </c>
    </row>
    <row r="9" spans="1:24" x14ac:dyDescent="0.25">
      <c r="A9" s="383">
        <f t="shared" si="0"/>
        <v>8</v>
      </c>
      <c r="B9" s="382" t="s">
        <v>5</v>
      </c>
      <c r="C9" s="401" t="s">
        <v>454</v>
      </c>
      <c r="D9" s="392" t="s">
        <v>320</v>
      </c>
      <c r="E9" s="406"/>
      <c r="F9" s="382" t="s">
        <v>272</v>
      </c>
      <c r="G9" s="392" t="s">
        <v>349</v>
      </c>
      <c r="H9" s="392">
        <v>2</v>
      </c>
      <c r="I9" s="382" t="s">
        <v>270</v>
      </c>
      <c r="J9" s="392" t="s">
        <v>289</v>
      </c>
      <c r="K9" s="392">
        <v>3</v>
      </c>
      <c r="L9" s="382" t="s">
        <v>272</v>
      </c>
      <c r="M9" s="392" t="s">
        <v>228</v>
      </c>
      <c r="N9" s="392">
        <v>2</v>
      </c>
      <c r="O9" s="382" t="s">
        <v>270</v>
      </c>
      <c r="P9" s="392" t="s">
        <v>297</v>
      </c>
      <c r="Q9" s="392">
        <v>2</v>
      </c>
      <c r="R9" s="382" t="s">
        <v>272</v>
      </c>
      <c r="S9" s="392" t="s">
        <v>360</v>
      </c>
      <c r="T9" s="393">
        <v>1</v>
      </c>
      <c r="U9" s="382" t="s">
        <v>269</v>
      </c>
      <c r="V9" s="518" t="s">
        <v>904</v>
      </c>
      <c r="W9" s="393">
        <v>6</v>
      </c>
      <c r="X9" s="393">
        <v>2014</v>
      </c>
    </row>
    <row r="10" spans="1:24" x14ac:dyDescent="0.25">
      <c r="A10" s="383">
        <f t="shared" si="0"/>
        <v>9</v>
      </c>
      <c r="B10" s="382" t="s">
        <v>7</v>
      </c>
      <c r="C10" s="401" t="s">
        <v>455</v>
      </c>
      <c r="D10" s="392" t="s">
        <v>321</v>
      </c>
      <c r="E10" s="406"/>
      <c r="F10" s="382"/>
      <c r="G10" s="392"/>
      <c r="H10" s="392"/>
      <c r="I10" s="382" t="s">
        <v>272</v>
      </c>
      <c r="J10" s="392" t="s">
        <v>290</v>
      </c>
      <c r="K10" s="392">
        <v>1</v>
      </c>
      <c r="L10" s="382"/>
      <c r="M10" s="392"/>
      <c r="N10" s="392"/>
      <c r="O10" s="382" t="s">
        <v>272</v>
      </c>
      <c r="P10" s="392" t="s">
        <v>96</v>
      </c>
      <c r="Q10" s="392">
        <v>3</v>
      </c>
      <c r="R10" s="382"/>
      <c r="S10" s="392"/>
      <c r="T10" s="393"/>
      <c r="U10" s="382" t="s">
        <v>269</v>
      </c>
      <c r="V10" s="518" t="s">
        <v>905</v>
      </c>
      <c r="W10" s="393">
        <v>7</v>
      </c>
      <c r="X10" s="393">
        <v>2015</v>
      </c>
    </row>
    <row r="11" spans="1:24" x14ac:dyDescent="0.25">
      <c r="A11" s="383">
        <f t="shared" si="0"/>
        <v>10</v>
      </c>
      <c r="B11" s="382" t="s">
        <v>6</v>
      </c>
      <c r="C11" s="401" t="s">
        <v>456</v>
      </c>
      <c r="D11" s="392" t="s">
        <v>322</v>
      </c>
      <c r="E11" s="406"/>
      <c r="F11" s="382"/>
      <c r="G11" s="392"/>
      <c r="H11" s="392"/>
      <c r="I11" s="382" t="s">
        <v>272</v>
      </c>
      <c r="J11" s="392" t="s">
        <v>291</v>
      </c>
      <c r="K11" s="392">
        <v>2</v>
      </c>
      <c r="L11" s="382"/>
      <c r="M11" s="392"/>
      <c r="N11" s="392"/>
      <c r="O11" s="382" t="s">
        <v>272</v>
      </c>
      <c r="P11" s="392" t="s">
        <v>360</v>
      </c>
      <c r="Q11" s="392">
        <v>1</v>
      </c>
      <c r="R11" s="382"/>
      <c r="S11" s="392"/>
      <c r="T11" s="393"/>
      <c r="U11" s="382" t="s">
        <v>269</v>
      </c>
      <c r="V11" s="518" t="s">
        <v>906</v>
      </c>
      <c r="W11" s="393">
        <v>8</v>
      </c>
      <c r="X11" s="393">
        <v>2016</v>
      </c>
    </row>
    <row r="12" spans="1:24" x14ac:dyDescent="0.25">
      <c r="A12" s="383">
        <f t="shared" si="0"/>
        <v>11</v>
      </c>
      <c r="B12" s="382" t="s">
        <v>176</v>
      </c>
      <c r="C12" s="401" t="s">
        <v>280</v>
      </c>
      <c r="D12" s="392" t="s">
        <v>279</v>
      </c>
      <c r="E12" s="406"/>
      <c r="F12" s="382"/>
      <c r="G12" s="392"/>
      <c r="H12" s="392"/>
      <c r="I12" s="382" t="s">
        <v>272</v>
      </c>
      <c r="J12" s="392" t="s">
        <v>292</v>
      </c>
      <c r="K12" s="392">
        <v>3</v>
      </c>
      <c r="L12" s="382"/>
      <c r="M12" s="392"/>
      <c r="N12" s="392"/>
      <c r="O12" s="382" t="s">
        <v>272</v>
      </c>
      <c r="P12" s="392" t="s">
        <v>228</v>
      </c>
      <c r="Q12" s="392">
        <v>2</v>
      </c>
      <c r="R12" s="382"/>
      <c r="S12" s="392"/>
      <c r="T12" s="393"/>
      <c r="U12" s="382" t="s">
        <v>269</v>
      </c>
      <c r="V12" s="518" t="s">
        <v>896</v>
      </c>
      <c r="W12" s="393">
        <v>9</v>
      </c>
      <c r="X12" s="393">
        <v>2017</v>
      </c>
    </row>
    <row r="13" spans="1:24" x14ac:dyDescent="0.25">
      <c r="A13" s="383">
        <f t="shared" si="0"/>
        <v>12</v>
      </c>
      <c r="B13" s="382" t="s">
        <v>175</v>
      </c>
      <c r="C13" s="401" t="s">
        <v>457</v>
      </c>
      <c r="D13" s="392" t="s">
        <v>323</v>
      </c>
      <c r="E13" s="406"/>
      <c r="F13" s="382"/>
      <c r="G13" s="392"/>
      <c r="H13" s="392"/>
      <c r="I13" s="382"/>
      <c r="J13" s="392"/>
      <c r="K13" s="392"/>
      <c r="L13" s="382"/>
      <c r="M13" s="392"/>
      <c r="N13" s="392"/>
      <c r="O13" s="382"/>
      <c r="P13" s="392"/>
      <c r="Q13" s="392"/>
      <c r="R13" s="382"/>
      <c r="S13" s="392"/>
      <c r="T13" s="393"/>
      <c r="U13" s="382" t="s">
        <v>269</v>
      </c>
      <c r="V13" s="518" t="s">
        <v>897</v>
      </c>
      <c r="W13" s="393">
        <v>10</v>
      </c>
      <c r="X13" s="393">
        <v>2018</v>
      </c>
    </row>
    <row r="14" spans="1:24" x14ac:dyDescent="0.25">
      <c r="A14" s="383">
        <f t="shared" si="0"/>
        <v>13</v>
      </c>
      <c r="B14" s="382" t="s">
        <v>191</v>
      </c>
      <c r="C14" s="401" t="s">
        <v>458</v>
      </c>
      <c r="D14" s="392" t="s">
        <v>325</v>
      </c>
      <c r="E14" s="406"/>
      <c r="F14" s="382"/>
      <c r="G14" s="392"/>
      <c r="H14" s="392"/>
      <c r="I14" s="382"/>
      <c r="J14" s="392"/>
      <c r="K14" s="392"/>
      <c r="L14" s="382"/>
      <c r="M14" s="392"/>
      <c r="N14" s="392"/>
      <c r="O14" s="382"/>
      <c r="P14" s="392"/>
      <c r="Q14" s="392"/>
      <c r="R14" s="382"/>
      <c r="S14" s="392"/>
      <c r="T14" s="393"/>
      <c r="U14" s="382" t="s">
        <v>269</v>
      </c>
      <c r="V14" s="518" t="s">
        <v>898</v>
      </c>
      <c r="W14" s="393">
        <v>11</v>
      </c>
      <c r="X14" s="393">
        <v>2019</v>
      </c>
    </row>
    <row r="15" spans="1:24" x14ac:dyDescent="0.25">
      <c r="A15" s="383">
        <f t="shared" si="0"/>
        <v>14</v>
      </c>
      <c r="B15" s="382" t="s">
        <v>192</v>
      </c>
      <c r="C15" s="401" t="s">
        <v>459</v>
      </c>
      <c r="D15" s="392" t="s">
        <v>326</v>
      </c>
      <c r="E15" s="406"/>
      <c r="F15" s="382"/>
      <c r="G15" s="392"/>
      <c r="H15" s="392"/>
      <c r="I15" s="382"/>
      <c r="J15" s="392"/>
      <c r="K15" s="392"/>
      <c r="L15" s="382"/>
      <c r="M15" s="392"/>
      <c r="N15" s="392"/>
      <c r="O15" s="382"/>
      <c r="P15" s="392"/>
      <c r="Q15" s="392"/>
      <c r="R15" s="382"/>
      <c r="S15" s="392"/>
      <c r="T15" s="393"/>
      <c r="U15" s="382" t="s">
        <v>269</v>
      </c>
      <c r="V15" s="518" t="s">
        <v>901</v>
      </c>
      <c r="W15" s="393">
        <v>12</v>
      </c>
      <c r="X15" s="393">
        <v>2020</v>
      </c>
    </row>
    <row r="16" spans="1:24" x14ac:dyDescent="0.25">
      <c r="A16" s="383">
        <f t="shared" si="0"/>
        <v>15</v>
      </c>
      <c r="B16" s="382" t="s">
        <v>8</v>
      </c>
      <c r="C16" s="401" t="s">
        <v>460</v>
      </c>
      <c r="D16" s="392" t="s">
        <v>327</v>
      </c>
      <c r="E16" s="406"/>
      <c r="F16" s="382"/>
      <c r="G16" s="392"/>
      <c r="H16" s="392"/>
      <c r="I16" s="382"/>
      <c r="J16" s="392"/>
      <c r="K16" s="392"/>
      <c r="L16" s="382"/>
      <c r="M16" s="392"/>
      <c r="N16" s="392"/>
      <c r="O16" s="382"/>
      <c r="P16" s="392"/>
      <c r="Q16" s="392"/>
      <c r="R16" s="382"/>
      <c r="S16" s="392"/>
      <c r="T16" s="393"/>
      <c r="U16" s="382" t="s">
        <v>270</v>
      </c>
      <c r="V16" s="518" t="s">
        <v>912</v>
      </c>
      <c r="W16" s="393">
        <v>1</v>
      </c>
      <c r="X16" s="393">
        <v>2021</v>
      </c>
    </row>
    <row r="17" spans="1:24" x14ac:dyDescent="0.25">
      <c r="A17" s="383">
        <f t="shared" si="0"/>
        <v>16</v>
      </c>
      <c r="B17" s="382" t="s">
        <v>70</v>
      </c>
      <c r="C17" s="401" t="s">
        <v>461</v>
      </c>
      <c r="D17" s="392" t="s">
        <v>328</v>
      </c>
      <c r="E17" s="406"/>
      <c r="F17" s="382"/>
      <c r="G17" s="392"/>
      <c r="H17" s="392"/>
      <c r="I17" s="382"/>
      <c r="J17" s="392"/>
      <c r="K17" s="392"/>
      <c r="L17" s="382"/>
      <c r="M17" s="392"/>
      <c r="N17" s="392"/>
      <c r="O17" s="382"/>
      <c r="P17" s="392"/>
      <c r="Q17" s="392"/>
      <c r="R17" s="382"/>
      <c r="S17" s="392"/>
      <c r="T17" s="393"/>
      <c r="U17" s="382" t="s">
        <v>270</v>
      </c>
      <c r="V17" s="518" t="s">
        <v>913</v>
      </c>
      <c r="W17" s="393">
        <v>2</v>
      </c>
      <c r="X17" s="393">
        <v>2022</v>
      </c>
    </row>
    <row r="18" spans="1:24" x14ac:dyDescent="0.25">
      <c r="A18" s="383">
        <f t="shared" si="0"/>
        <v>17</v>
      </c>
      <c r="B18" s="382" t="s">
        <v>55</v>
      </c>
      <c r="C18" s="401" t="s">
        <v>445</v>
      </c>
      <c r="D18" s="392" t="s">
        <v>212</v>
      </c>
      <c r="E18" s="406"/>
      <c r="F18" s="382"/>
      <c r="G18" s="392"/>
      <c r="H18" s="392"/>
      <c r="I18" s="382"/>
      <c r="J18" s="392"/>
      <c r="K18" s="392"/>
      <c r="L18" s="382"/>
      <c r="M18" s="392"/>
      <c r="N18" s="392"/>
      <c r="O18" s="382"/>
      <c r="P18" s="392"/>
      <c r="Q18" s="392"/>
      <c r="R18" s="382"/>
      <c r="S18" s="392"/>
      <c r="T18" s="393"/>
      <c r="U18" s="382" t="s">
        <v>270</v>
      </c>
      <c r="V18" s="518" t="s">
        <v>914</v>
      </c>
      <c r="W18" s="393">
        <v>3</v>
      </c>
      <c r="X18" s="393">
        <v>2023</v>
      </c>
    </row>
    <row r="19" spans="1:24" x14ac:dyDescent="0.25">
      <c r="A19" s="383">
        <f t="shared" si="0"/>
        <v>18</v>
      </c>
      <c r="B19" s="382" t="s">
        <v>13</v>
      </c>
      <c r="C19" s="401" t="s">
        <v>13</v>
      </c>
      <c r="D19" s="392" t="s">
        <v>13</v>
      </c>
      <c r="E19" s="406"/>
      <c r="F19" s="382"/>
      <c r="G19" s="392"/>
      <c r="H19" s="392"/>
      <c r="I19" s="382"/>
      <c r="J19" s="392"/>
      <c r="K19" s="392"/>
      <c r="L19" s="382"/>
      <c r="M19" s="392"/>
      <c r="N19" s="392"/>
      <c r="O19" s="382"/>
      <c r="P19" s="392"/>
      <c r="Q19" s="392"/>
      <c r="R19" s="382"/>
      <c r="S19" s="392"/>
      <c r="T19" s="393"/>
      <c r="U19" s="382" t="s">
        <v>270</v>
      </c>
      <c r="V19" s="518" t="s">
        <v>915</v>
      </c>
      <c r="W19" s="393">
        <v>4</v>
      </c>
      <c r="X19" s="393">
        <v>2024</v>
      </c>
    </row>
    <row r="20" spans="1:24" x14ac:dyDescent="0.25">
      <c r="A20" s="383">
        <f t="shared" si="0"/>
        <v>19</v>
      </c>
      <c r="B20" s="382" t="s">
        <v>173</v>
      </c>
      <c r="C20" s="401" t="s">
        <v>462</v>
      </c>
      <c r="D20" s="392" t="s">
        <v>329</v>
      </c>
      <c r="E20" s="406"/>
      <c r="F20" s="382"/>
      <c r="G20" s="392"/>
      <c r="H20" s="392"/>
      <c r="I20" s="382"/>
      <c r="J20" s="392"/>
      <c r="K20" s="392"/>
      <c r="L20" s="382"/>
      <c r="M20" s="392"/>
      <c r="N20" s="392"/>
      <c r="O20" s="382"/>
      <c r="P20" s="392"/>
      <c r="Q20" s="392"/>
      <c r="R20" s="382"/>
      <c r="S20" s="392"/>
      <c r="T20" s="393"/>
      <c r="U20" s="382" t="s">
        <v>270</v>
      </c>
      <c r="V20" s="518" t="s">
        <v>916</v>
      </c>
      <c r="W20" s="393">
        <v>5</v>
      </c>
      <c r="X20" s="393">
        <v>2025</v>
      </c>
    </row>
    <row r="21" spans="1:24" x14ac:dyDescent="0.25">
      <c r="A21" s="383">
        <f t="shared" si="0"/>
        <v>20</v>
      </c>
      <c r="B21" s="382" t="s">
        <v>60</v>
      </c>
      <c r="C21" s="401" t="s">
        <v>463</v>
      </c>
      <c r="D21" s="392" t="s">
        <v>330</v>
      </c>
      <c r="E21" s="406"/>
      <c r="F21" s="382"/>
      <c r="G21" s="392"/>
      <c r="H21" s="392"/>
      <c r="I21" s="382"/>
      <c r="J21" s="392"/>
      <c r="K21" s="392"/>
      <c r="L21" s="382"/>
      <c r="M21" s="392"/>
      <c r="N21" s="392"/>
      <c r="O21" s="382"/>
      <c r="P21" s="392"/>
      <c r="Q21" s="392"/>
      <c r="R21" s="382"/>
      <c r="S21" s="392"/>
      <c r="T21" s="393"/>
      <c r="U21" s="382" t="s">
        <v>270</v>
      </c>
      <c r="V21" s="518" t="s">
        <v>917</v>
      </c>
      <c r="W21" s="393">
        <v>6</v>
      </c>
      <c r="X21" s="393">
        <v>2026</v>
      </c>
    </row>
    <row r="22" spans="1:24" x14ac:dyDescent="0.25">
      <c r="A22" s="383">
        <f t="shared" si="0"/>
        <v>21</v>
      </c>
      <c r="B22" s="382" t="s">
        <v>91</v>
      </c>
      <c r="C22" s="401" t="s">
        <v>464</v>
      </c>
      <c r="D22" s="392" t="s">
        <v>331</v>
      </c>
      <c r="E22" s="406"/>
      <c r="F22" s="382"/>
      <c r="G22" s="392"/>
      <c r="H22" s="392"/>
      <c r="I22" s="382"/>
      <c r="J22" s="392"/>
      <c r="K22" s="392"/>
      <c r="L22" s="382"/>
      <c r="M22" s="392"/>
      <c r="N22" s="392"/>
      <c r="O22" s="382"/>
      <c r="P22" s="392"/>
      <c r="Q22" s="392"/>
      <c r="R22" s="382"/>
      <c r="S22" s="392"/>
      <c r="T22" s="393"/>
      <c r="U22" s="382" t="s">
        <v>270</v>
      </c>
      <c r="V22" s="518" t="s">
        <v>918</v>
      </c>
      <c r="W22" s="393">
        <v>7</v>
      </c>
      <c r="X22" s="393">
        <v>2027</v>
      </c>
    </row>
    <row r="23" spans="1:24" x14ac:dyDescent="0.25">
      <c r="A23" s="383">
        <f t="shared" si="0"/>
        <v>22</v>
      </c>
      <c r="B23" s="382" t="s">
        <v>198</v>
      </c>
      <c r="C23" s="401" t="s">
        <v>465</v>
      </c>
      <c r="D23" s="392" t="s">
        <v>332</v>
      </c>
      <c r="E23" s="406"/>
      <c r="F23" s="382"/>
      <c r="G23" s="392"/>
      <c r="H23" s="392"/>
      <c r="I23" s="382"/>
      <c r="J23" s="392"/>
      <c r="K23" s="392"/>
      <c r="L23" s="382"/>
      <c r="M23" s="392"/>
      <c r="N23" s="392"/>
      <c r="O23" s="382"/>
      <c r="P23" s="392"/>
      <c r="Q23" s="392"/>
      <c r="R23" s="382"/>
      <c r="S23" s="392"/>
      <c r="T23" s="393"/>
      <c r="U23" s="382" t="s">
        <v>270</v>
      </c>
      <c r="V23" s="518" t="s">
        <v>919</v>
      </c>
      <c r="W23" s="393">
        <v>8</v>
      </c>
      <c r="X23" s="393">
        <v>2028</v>
      </c>
    </row>
    <row r="24" spans="1:24" x14ac:dyDescent="0.25">
      <c r="A24" s="383">
        <f t="shared" si="0"/>
        <v>23</v>
      </c>
      <c r="B24" s="382" t="s">
        <v>844</v>
      </c>
      <c r="C24" s="401" t="s">
        <v>845</v>
      </c>
      <c r="D24" s="392" t="s">
        <v>846</v>
      </c>
      <c r="E24" s="406"/>
      <c r="F24" s="382"/>
      <c r="G24" s="392"/>
      <c r="H24" s="392"/>
      <c r="I24" s="382"/>
      <c r="J24" s="392"/>
      <c r="K24" s="392"/>
      <c r="L24" s="382"/>
      <c r="M24" s="392"/>
      <c r="N24" s="392"/>
      <c r="O24" s="382"/>
      <c r="P24" s="392"/>
      <c r="Q24" s="392"/>
      <c r="R24" s="382"/>
      <c r="S24" s="392"/>
      <c r="T24" s="393"/>
      <c r="U24" s="382" t="s">
        <v>270</v>
      </c>
      <c r="V24" s="518" t="s">
        <v>920</v>
      </c>
      <c r="W24" s="393">
        <v>9</v>
      </c>
      <c r="X24" s="393">
        <v>2029</v>
      </c>
    </row>
    <row r="25" spans="1:24" x14ac:dyDescent="0.25">
      <c r="A25" s="383">
        <f t="shared" si="0"/>
        <v>24</v>
      </c>
      <c r="B25" s="382" t="s">
        <v>205</v>
      </c>
      <c r="C25" s="401" t="s">
        <v>466</v>
      </c>
      <c r="D25" s="392" t="s">
        <v>333</v>
      </c>
      <c r="E25" s="406"/>
      <c r="F25" s="382"/>
      <c r="G25" s="392"/>
      <c r="H25" s="392"/>
      <c r="I25" s="382"/>
      <c r="J25" s="392"/>
      <c r="K25" s="392"/>
      <c r="L25" s="382"/>
      <c r="M25" s="392"/>
      <c r="N25" s="392"/>
      <c r="O25" s="382"/>
      <c r="P25" s="392"/>
      <c r="Q25" s="392"/>
      <c r="R25" s="382"/>
      <c r="S25" s="392"/>
      <c r="T25" s="393"/>
      <c r="U25" s="382" t="s">
        <v>270</v>
      </c>
      <c r="V25" s="518" t="s">
        <v>921</v>
      </c>
      <c r="W25" s="393">
        <v>10</v>
      </c>
      <c r="X25" s="393">
        <v>2030</v>
      </c>
    </row>
    <row r="26" spans="1:24" x14ac:dyDescent="0.25">
      <c r="A26" s="383">
        <f t="shared" si="0"/>
        <v>25</v>
      </c>
      <c r="B26" s="382" t="s">
        <v>208</v>
      </c>
      <c r="C26" s="401" t="s">
        <v>467</v>
      </c>
      <c r="D26" s="392" t="s">
        <v>334</v>
      </c>
      <c r="E26" s="406"/>
      <c r="F26" s="382"/>
      <c r="G26" s="392"/>
      <c r="H26" s="392"/>
      <c r="I26" s="382"/>
      <c r="J26" s="392"/>
      <c r="K26" s="392"/>
      <c r="L26" s="382"/>
      <c r="M26" s="392"/>
      <c r="N26" s="392"/>
      <c r="O26" s="382"/>
      <c r="P26" s="392"/>
      <c r="Q26" s="392"/>
      <c r="R26" s="382"/>
      <c r="S26" s="392"/>
      <c r="T26" s="393"/>
      <c r="U26" s="382" t="s">
        <v>270</v>
      </c>
      <c r="V26" s="518" t="s">
        <v>922</v>
      </c>
      <c r="W26" s="393">
        <v>11</v>
      </c>
      <c r="X26" s="393">
        <v>2031</v>
      </c>
    </row>
    <row r="27" spans="1:24" x14ac:dyDescent="0.25">
      <c r="A27" s="383">
        <f t="shared" si="0"/>
        <v>26</v>
      </c>
      <c r="B27" s="382" t="s">
        <v>10</v>
      </c>
      <c r="C27" s="401" t="s">
        <v>468</v>
      </c>
      <c r="D27" s="392" t="s">
        <v>335</v>
      </c>
      <c r="E27" s="406"/>
      <c r="F27" s="382"/>
      <c r="G27" s="392"/>
      <c r="H27" s="392"/>
      <c r="I27" s="382"/>
      <c r="J27" s="392"/>
      <c r="K27" s="392"/>
      <c r="L27" s="382"/>
      <c r="M27" s="392"/>
      <c r="N27" s="392"/>
      <c r="O27" s="382"/>
      <c r="P27" s="392"/>
      <c r="Q27" s="392"/>
      <c r="R27" s="382"/>
      <c r="S27" s="392"/>
      <c r="T27" s="393"/>
      <c r="U27" s="382" t="s">
        <v>270</v>
      </c>
      <c r="V27" s="518" t="s">
        <v>923</v>
      </c>
      <c r="W27" s="393">
        <v>12</v>
      </c>
      <c r="X27" s="393">
        <v>2032</v>
      </c>
    </row>
    <row r="28" spans="1:24" x14ac:dyDescent="0.25">
      <c r="A28" s="383">
        <f t="shared" si="0"/>
        <v>27</v>
      </c>
      <c r="B28" s="382" t="s">
        <v>15</v>
      </c>
      <c r="C28" s="401" t="s">
        <v>469</v>
      </c>
      <c r="D28" s="392" t="s">
        <v>336</v>
      </c>
      <c r="E28" s="406"/>
      <c r="F28" s="382"/>
      <c r="G28" s="392"/>
      <c r="H28" s="392"/>
      <c r="I28" s="382"/>
      <c r="J28" s="392"/>
      <c r="K28" s="392"/>
      <c r="L28" s="382"/>
      <c r="M28" s="392"/>
      <c r="N28" s="392"/>
      <c r="O28" s="382"/>
      <c r="P28" s="392"/>
      <c r="Q28" s="392"/>
      <c r="R28" s="382"/>
      <c r="S28" s="392"/>
      <c r="T28" s="393"/>
      <c r="U28" s="382" t="s">
        <v>272</v>
      </c>
      <c r="V28" s="518" t="s">
        <v>924</v>
      </c>
      <c r="W28" s="393">
        <v>1</v>
      </c>
      <c r="X28" s="393">
        <v>2033</v>
      </c>
    </row>
    <row r="29" spans="1:24" x14ac:dyDescent="0.25">
      <c r="A29" s="383">
        <f t="shared" si="0"/>
        <v>28</v>
      </c>
      <c r="B29" s="382" t="s">
        <v>59</v>
      </c>
      <c r="C29" s="401" t="s">
        <v>463</v>
      </c>
      <c r="D29" s="392" t="s">
        <v>330</v>
      </c>
      <c r="E29" s="406"/>
      <c r="F29" s="382"/>
      <c r="G29" s="392"/>
      <c r="H29" s="392"/>
      <c r="I29" s="382"/>
      <c r="J29" s="392"/>
      <c r="K29" s="392"/>
      <c r="L29" s="382"/>
      <c r="M29" s="392"/>
      <c r="N29" s="392"/>
      <c r="O29" s="382"/>
      <c r="P29" s="392"/>
      <c r="Q29" s="392"/>
      <c r="R29" s="382"/>
      <c r="S29" s="392"/>
      <c r="T29" s="393"/>
      <c r="U29" s="382" t="s">
        <v>272</v>
      </c>
      <c r="V29" s="518" t="s">
        <v>925</v>
      </c>
      <c r="W29" s="393">
        <v>2</v>
      </c>
      <c r="X29" s="393">
        <v>2034</v>
      </c>
    </row>
    <row r="30" spans="1:24" x14ac:dyDescent="0.25">
      <c r="A30" s="383">
        <f t="shared" si="0"/>
        <v>29</v>
      </c>
      <c r="B30" s="382" t="s">
        <v>9</v>
      </c>
      <c r="C30" s="401" t="s">
        <v>470</v>
      </c>
      <c r="D30" s="392" t="s">
        <v>337</v>
      </c>
      <c r="E30" s="406"/>
      <c r="F30" s="382"/>
      <c r="G30" s="392"/>
      <c r="H30" s="392"/>
      <c r="I30" s="382"/>
      <c r="J30" s="392"/>
      <c r="K30" s="392"/>
      <c r="L30" s="382"/>
      <c r="M30" s="392"/>
      <c r="N30" s="392"/>
      <c r="O30" s="382"/>
      <c r="P30" s="392"/>
      <c r="Q30" s="392"/>
      <c r="R30" s="382"/>
      <c r="S30" s="392"/>
      <c r="T30" s="393"/>
      <c r="U30" s="382" t="s">
        <v>272</v>
      </c>
      <c r="V30" s="518" t="s">
        <v>926</v>
      </c>
      <c r="W30" s="393">
        <v>3</v>
      </c>
      <c r="X30" s="393">
        <v>2035</v>
      </c>
    </row>
    <row r="31" spans="1:24" x14ac:dyDescent="0.25">
      <c r="A31" s="383">
        <f t="shared" si="0"/>
        <v>30</v>
      </c>
      <c r="B31" s="382" t="s">
        <v>54</v>
      </c>
      <c r="C31" s="401" t="s">
        <v>471</v>
      </c>
      <c r="D31" s="392" t="s">
        <v>338</v>
      </c>
      <c r="E31" s="406"/>
      <c r="F31" s="382"/>
      <c r="G31" s="392"/>
      <c r="H31" s="392"/>
      <c r="I31" s="382"/>
      <c r="J31" s="392"/>
      <c r="K31" s="392"/>
      <c r="L31" s="382"/>
      <c r="M31" s="392"/>
      <c r="N31" s="392"/>
      <c r="O31" s="382"/>
      <c r="P31" s="392"/>
      <c r="Q31" s="392"/>
      <c r="R31" s="382"/>
      <c r="S31" s="392"/>
      <c r="T31" s="393"/>
      <c r="U31" s="382" t="s">
        <v>272</v>
      </c>
      <c r="V31" s="518" t="s">
        <v>927</v>
      </c>
      <c r="W31" s="393">
        <v>4</v>
      </c>
      <c r="X31" s="393">
        <v>2036</v>
      </c>
    </row>
    <row r="32" spans="1:24" x14ac:dyDescent="0.25">
      <c r="A32" s="383">
        <f t="shared" si="0"/>
        <v>31</v>
      </c>
      <c r="B32" s="382" t="s">
        <v>50</v>
      </c>
      <c r="C32" s="401" t="s">
        <v>50</v>
      </c>
      <c r="D32" s="392" t="s">
        <v>50</v>
      </c>
      <c r="E32" s="406"/>
      <c r="F32" s="382"/>
      <c r="G32" s="392"/>
      <c r="H32" s="392"/>
      <c r="I32" s="382"/>
      <c r="J32" s="392"/>
      <c r="K32" s="392"/>
      <c r="L32" s="382"/>
      <c r="M32" s="392"/>
      <c r="N32" s="392"/>
      <c r="O32" s="382"/>
      <c r="P32" s="392"/>
      <c r="Q32" s="392"/>
      <c r="R32" s="382"/>
      <c r="S32" s="392"/>
      <c r="T32" s="393"/>
      <c r="U32" s="382" t="s">
        <v>272</v>
      </c>
      <c r="V32" s="518" t="s">
        <v>928</v>
      </c>
      <c r="W32" s="393">
        <v>5</v>
      </c>
      <c r="X32" s="393">
        <v>2037</v>
      </c>
    </row>
    <row r="33" spans="1:24" x14ac:dyDescent="0.25">
      <c r="A33" s="383">
        <f t="shared" si="0"/>
        <v>32</v>
      </c>
      <c r="B33" s="382" t="s">
        <v>174</v>
      </c>
      <c r="C33" s="401" t="s">
        <v>472</v>
      </c>
      <c r="D33" s="392" t="s">
        <v>339</v>
      </c>
      <c r="E33" s="406"/>
      <c r="F33" s="382"/>
      <c r="G33" s="392"/>
      <c r="H33" s="392"/>
      <c r="I33" s="382"/>
      <c r="J33" s="392"/>
      <c r="K33" s="392"/>
      <c r="L33" s="382"/>
      <c r="M33" s="392"/>
      <c r="N33" s="392"/>
      <c r="O33" s="382"/>
      <c r="P33" s="392"/>
      <c r="Q33" s="392"/>
      <c r="R33" s="382"/>
      <c r="S33" s="392"/>
      <c r="T33" s="393"/>
      <c r="U33" s="382" t="s">
        <v>272</v>
      </c>
      <c r="V33" s="518" t="s">
        <v>929</v>
      </c>
      <c r="W33" s="393">
        <v>6</v>
      </c>
      <c r="X33" s="393">
        <v>2038</v>
      </c>
    </row>
    <row r="34" spans="1:24" x14ac:dyDescent="0.25">
      <c r="A34" s="383">
        <f t="shared" si="0"/>
        <v>33</v>
      </c>
      <c r="B34" s="382" t="s">
        <v>303</v>
      </c>
      <c r="C34" s="401" t="s">
        <v>544</v>
      </c>
      <c r="D34" s="392" t="s">
        <v>355</v>
      </c>
      <c r="E34" s="406"/>
      <c r="F34" s="382"/>
      <c r="G34" s="392"/>
      <c r="H34" s="392"/>
      <c r="I34" s="382"/>
      <c r="J34" s="392"/>
      <c r="K34" s="392"/>
      <c r="L34" s="382"/>
      <c r="M34" s="392"/>
      <c r="N34" s="392"/>
      <c r="O34" s="382"/>
      <c r="P34" s="392"/>
      <c r="Q34" s="392"/>
      <c r="R34" s="382"/>
      <c r="S34" s="392"/>
      <c r="T34" s="393"/>
      <c r="U34" s="382" t="s">
        <v>272</v>
      </c>
      <c r="V34" s="518" t="s">
        <v>930</v>
      </c>
      <c r="W34" s="393">
        <v>7</v>
      </c>
      <c r="X34" s="393">
        <v>2039</v>
      </c>
    </row>
    <row r="35" spans="1:24" x14ac:dyDescent="0.25">
      <c r="A35" s="383">
        <f t="shared" si="0"/>
        <v>34</v>
      </c>
      <c r="B35" s="382" t="s">
        <v>86</v>
      </c>
      <c r="C35" s="401" t="s">
        <v>473</v>
      </c>
      <c r="D35" s="392" t="s">
        <v>222</v>
      </c>
      <c r="E35" s="406"/>
      <c r="F35" s="382"/>
      <c r="G35" s="392"/>
      <c r="H35" s="392"/>
      <c r="I35" s="382"/>
      <c r="J35" s="392"/>
      <c r="K35" s="392"/>
      <c r="L35" s="382"/>
      <c r="M35" s="392"/>
      <c r="N35" s="392"/>
      <c r="O35" s="382"/>
      <c r="P35" s="392"/>
      <c r="Q35" s="392"/>
      <c r="R35" s="382"/>
      <c r="S35" s="392"/>
      <c r="T35" s="393"/>
      <c r="U35" s="382" t="s">
        <v>272</v>
      </c>
      <c r="V35" s="518" t="s">
        <v>931</v>
      </c>
      <c r="W35" s="393">
        <v>8</v>
      </c>
      <c r="X35" s="393">
        <v>2040</v>
      </c>
    </row>
    <row r="36" spans="1:24" x14ac:dyDescent="0.25">
      <c r="A36" s="383">
        <f t="shared" si="0"/>
        <v>35</v>
      </c>
      <c r="B36" s="382" t="s">
        <v>151</v>
      </c>
      <c r="C36" s="401" t="s">
        <v>437</v>
      </c>
      <c r="D36" s="392" t="s">
        <v>340</v>
      </c>
      <c r="E36" s="406"/>
      <c r="F36" s="382"/>
      <c r="G36" s="392"/>
      <c r="H36" s="392"/>
      <c r="I36" s="382"/>
      <c r="J36" s="392"/>
      <c r="K36" s="392"/>
      <c r="L36" s="382"/>
      <c r="M36" s="392"/>
      <c r="N36" s="392"/>
      <c r="O36" s="382"/>
      <c r="P36" s="392"/>
      <c r="Q36" s="392"/>
      <c r="R36" s="382"/>
      <c r="S36" s="392"/>
      <c r="T36" s="393"/>
      <c r="U36" s="382" t="s">
        <v>272</v>
      </c>
      <c r="V36" s="518" t="s">
        <v>932</v>
      </c>
      <c r="W36" s="393">
        <v>9</v>
      </c>
      <c r="X36" s="393">
        <v>2041</v>
      </c>
    </row>
    <row r="37" spans="1:24" x14ac:dyDescent="0.25">
      <c r="A37" s="383">
        <f t="shared" si="0"/>
        <v>36</v>
      </c>
      <c r="B37" s="382" t="s">
        <v>12</v>
      </c>
      <c r="C37" s="401" t="s">
        <v>12</v>
      </c>
      <c r="D37" s="392" t="s">
        <v>12</v>
      </c>
      <c r="E37" s="406"/>
      <c r="F37" s="382"/>
      <c r="G37" s="392"/>
      <c r="H37" s="392"/>
      <c r="I37" s="382"/>
      <c r="J37" s="392"/>
      <c r="K37" s="392"/>
      <c r="L37" s="382"/>
      <c r="M37" s="392"/>
      <c r="N37" s="392"/>
      <c r="O37" s="382"/>
      <c r="P37" s="392"/>
      <c r="Q37" s="392"/>
      <c r="R37" s="382"/>
      <c r="S37" s="392"/>
      <c r="T37" s="393"/>
      <c r="U37" s="382" t="s">
        <v>272</v>
      </c>
      <c r="V37" s="518" t="s">
        <v>933</v>
      </c>
      <c r="W37" s="393">
        <v>10</v>
      </c>
      <c r="X37" s="393">
        <v>2042</v>
      </c>
    </row>
    <row r="38" spans="1:24" x14ac:dyDescent="0.25">
      <c r="A38" s="383">
        <f t="shared" si="0"/>
        <v>37</v>
      </c>
      <c r="B38" s="382" t="s">
        <v>890</v>
      </c>
      <c r="C38" s="401" t="s">
        <v>891</v>
      </c>
      <c r="D38" s="392" t="s">
        <v>892</v>
      </c>
      <c r="E38" s="406"/>
      <c r="F38" s="382"/>
      <c r="G38" s="392"/>
      <c r="H38" s="392"/>
      <c r="I38" s="382"/>
      <c r="J38" s="392"/>
      <c r="K38" s="392"/>
      <c r="L38" s="382"/>
      <c r="M38" s="392"/>
      <c r="N38" s="392"/>
      <c r="O38" s="382"/>
      <c r="P38" s="392"/>
      <c r="Q38" s="392"/>
      <c r="R38" s="382"/>
      <c r="S38" s="392"/>
      <c r="T38" s="393"/>
      <c r="U38" s="382" t="s">
        <v>272</v>
      </c>
      <c r="V38" s="518" t="s">
        <v>922</v>
      </c>
      <c r="W38" s="393">
        <v>11</v>
      </c>
      <c r="X38" s="393">
        <v>2043</v>
      </c>
    </row>
    <row r="39" spans="1:24" x14ac:dyDescent="0.25">
      <c r="A39" s="383">
        <f t="shared" si="0"/>
        <v>38</v>
      </c>
      <c r="B39" s="382" t="s">
        <v>52</v>
      </c>
      <c r="C39" s="401" t="s">
        <v>474</v>
      </c>
      <c r="D39" s="392" t="s">
        <v>341</v>
      </c>
      <c r="E39" s="406"/>
      <c r="F39" s="382"/>
      <c r="G39" s="392"/>
      <c r="H39" s="392"/>
      <c r="I39" s="382"/>
      <c r="J39" s="392"/>
      <c r="K39" s="392"/>
      <c r="L39" s="382"/>
      <c r="M39" s="392"/>
      <c r="N39" s="392"/>
      <c r="O39" s="382"/>
      <c r="P39" s="392"/>
      <c r="Q39" s="392"/>
      <c r="R39" s="382"/>
      <c r="S39" s="392"/>
      <c r="T39" s="393"/>
      <c r="U39" s="382" t="s">
        <v>272</v>
      </c>
      <c r="V39" s="518" t="s">
        <v>934</v>
      </c>
      <c r="W39" s="393">
        <v>12</v>
      </c>
      <c r="X39" s="393">
        <v>2044</v>
      </c>
    </row>
    <row r="40" spans="1:24" x14ac:dyDescent="0.25">
      <c r="A40" s="383">
        <f t="shared" si="0"/>
        <v>39</v>
      </c>
      <c r="B40" s="382" t="s">
        <v>122</v>
      </c>
      <c r="C40" s="401" t="s">
        <v>475</v>
      </c>
      <c r="D40" s="392" t="s">
        <v>342</v>
      </c>
      <c r="E40" s="406"/>
      <c r="F40" s="382"/>
      <c r="G40" s="392"/>
      <c r="H40" s="392"/>
      <c r="I40" s="382"/>
      <c r="J40" s="392"/>
      <c r="K40" s="392"/>
      <c r="L40" s="382"/>
      <c r="M40" s="392"/>
      <c r="N40" s="392"/>
      <c r="O40" s="382"/>
      <c r="P40" s="392"/>
      <c r="Q40" s="392"/>
      <c r="R40" s="382"/>
      <c r="S40" s="392"/>
      <c r="T40" s="393"/>
      <c r="U40" s="382"/>
      <c r="V40" s="518"/>
      <c r="W40" s="393"/>
      <c r="X40" s="393">
        <v>2045</v>
      </c>
    </row>
    <row r="41" spans="1:24" x14ac:dyDescent="0.25">
      <c r="A41" s="383">
        <f t="shared" si="0"/>
        <v>40</v>
      </c>
      <c r="B41" s="382" t="s">
        <v>27</v>
      </c>
      <c r="C41" s="401" t="s">
        <v>476</v>
      </c>
      <c r="D41" s="392" t="s">
        <v>343</v>
      </c>
      <c r="E41" s="406"/>
      <c r="F41" s="382"/>
      <c r="G41" s="392"/>
      <c r="H41" s="392"/>
      <c r="I41" s="382"/>
      <c r="J41" s="392"/>
      <c r="K41" s="392"/>
      <c r="L41" s="382"/>
      <c r="M41" s="392"/>
      <c r="N41" s="392"/>
      <c r="O41" s="382"/>
      <c r="P41" s="392"/>
      <c r="Q41" s="392"/>
      <c r="R41" s="382"/>
      <c r="S41" s="392"/>
      <c r="T41" s="393"/>
      <c r="U41" s="382"/>
      <c r="V41" s="518"/>
      <c r="W41" s="393"/>
      <c r="X41" s="393">
        <v>2046</v>
      </c>
    </row>
    <row r="42" spans="1:24" x14ac:dyDescent="0.25">
      <c r="A42" s="383">
        <f t="shared" si="0"/>
        <v>41</v>
      </c>
      <c r="B42" s="382" t="s">
        <v>170</v>
      </c>
      <c r="C42" s="401" t="s">
        <v>480</v>
      </c>
      <c r="D42" s="392" t="s">
        <v>344</v>
      </c>
      <c r="E42" s="406"/>
      <c r="F42" s="382"/>
      <c r="G42" s="392"/>
      <c r="H42" s="392"/>
      <c r="I42" s="382"/>
      <c r="J42" s="392"/>
      <c r="K42" s="392"/>
      <c r="L42" s="382"/>
      <c r="M42" s="392"/>
      <c r="N42" s="392"/>
      <c r="O42" s="382"/>
      <c r="P42" s="392"/>
      <c r="Q42" s="392"/>
      <c r="R42" s="382"/>
      <c r="S42" s="392"/>
      <c r="T42" s="393"/>
      <c r="U42" s="382"/>
      <c r="V42" s="518"/>
      <c r="W42" s="393"/>
      <c r="X42" s="393">
        <v>2047</v>
      </c>
    </row>
    <row r="43" spans="1:24" ht="30" x14ac:dyDescent="0.25">
      <c r="A43" s="383">
        <f t="shared" si="0"/>
        <v>42</v>
      </c>
      <c r="B43" s="382" t="s">
        <v>137</v>
      </c>
      <c r="C43" s="401" t="s">
        <v>477</v>
      </c>
      <c r="D43" s="392" t="s">
        <v>345</v>
      </c>
      <c r="E43" s="406" t="s">
        <v>308</v>
      </c>
      <c r="F43" s="382"/>
      <c r="G43" s="392"/>
      <c r="H43" s="392"/>
      <c r="I43" s="382"/>
      <c r="J43" s="392"/>
      <c r="K43" s="392"/>
      <c r="L43" s="382"/>
      <c r="M43" s="392"/>
      <c r="N43" s="392"/>
      <c r="O43" s="382"/>
      <c r="P43" s="392"/>
      <c r="Q43" s="392"/>
      <c r="R43" s="382"/>
      <c r="S43" s="392"/>
      <c r="T43" s="393"/>
      <c r="U43" s="382"/>
      <c r="V43" s="518"/>
      <c r="W43" s="393"/>
      <c r="X43" s="393">
        <v>2048</v>
      </c>
    </row>
    <row r="44" spans="1:24" x14ac:dyDescent="0.25">
      <c r="A44" s="383">
        <f t="shared" si="0"/>
        <v>43</v>
      </c>
      <c r="B44" s="382" t="s">
        <v>123</v>
      </c>
      <c r="C44" s="401" t="s">
        <v>478</v>
      </c>
      <c r="D44" s="392" t="s">
        <v>346</v>
      </c>
      <c r="E44" s="406"/>
      <c r="F44" s="382"/>
      <c r="G44" s="392"/>
      <c r="H44" s="392"/>
      <c r="I44" s="382"/>
      <c r="J44" s="392"/>
      <c r="K44" s="392"/>
      <c r="L44" s="382"/>
      <c r="M44" s="392"/>
      <c r="N44" s="392"/>
      <c r="O44" s="382"/>
      <c r="P44" s="392"/>
      <c r="Q44" s="392"/>
      <c r="R44" s="382"/>
      <c r="S44" s="392"/>
      <c r="T44" s="393"/>
      <c r="U44" s="382"/>
      <c r="V44" s="518"/>
      <c r="W44" s="393"/>
      <c r="X44" s="393"/>
    </row>
    <row r="45" spans="1:24" x14ac:dyDescent="0.25">
      <c r="A45" s="383">
        <f t="shared" si="0"/>
        <v>44</v>
      </c>
      <c r="B45" s="382" t="s">
        <v>3</v>
      </c>
      <c r="C45" s="401" t="s">
        <v>480</v>
      </c>
      <c r="D45" s="392" t="s">
        <v>350</v>
      </c>
      <c r="E45" s="406"/>
      <c r="F45" s="382"/>
      <c r="G45" s="392"/>
      <c r="H45" s="392"/>
      <c r="I45" s="382"/>
      <c r="J45" s="392"/>
      <c r="K45" s="392"/>
      <c r="L45" s="382"/>
      <c r="M45" s="392"/>
      <c r="N45" s="392"/>
      <c r="O45" s="382"/>
      <c r="P45" s="392"/>
      <c r="Q45" s="392"/>
      <c r="R45" s="382"/>
      <c r="S45" s="392"/>
      <c r="T45" s="393"/>
      <c r="U45" s="382"/>
      <c r="V45" s="518"/>
      <c r="W45" s="393"/>
      <c r="X45" s="393"/>
    </row>
    <row r="46" spans="1:24" x14ac:dyDescent="0.25">
      <c r="A46" s="383">
        <f t="shared" si="0"/>
        <v>45</v>
      </c>
      <c r="B46" s="382" t="s">
        <v>124</v>
      </c>
      <c r="C46" s="401" t="s">
        <v>479</v>
      </c>
      <c r="D46" s="392" t="s">
        <v>347</v>
      </c>
      <c r="E46" s="406"/>
      <c r="F46" s="382"/>
      <c r="G46" s="392"/>
      <c r="H46" s="392"/>
      <c r="I46" s="382"/>
      <c r="J46" s="392"/>
      <c r="K46" s="392"/>
      <c r="L46" s="382"/>
      <c r="M46" s="392"/>
      <c r="N46" s="392"/>
      <c r="O46" s="382"/>
      <c r="P46" s="392"/>
      <c r="Q46" s="392"/>
      <c r="R46" s="382"/>
      <c r="S46" s="392"/>
      <c r="T46" s="393"/>
      <c r="U46" s="382"/>
      <c r="V46" s="518"/>
      <c r="W46" s="393"/>
      <c r="X46" s="393"/>
    </row>
    <row r="47" spans="1:24" x14ac:dyDescent="0.25">
      <c r="A47" s="383">
        <f t="shared" si="0"/>
        <v>46</v>
      </c>
      <c r="B47" s="382" t="s">
        <v>580</v>
      </c>
      <c r="C47" s="401" t="s">
        <v>581</v>
      </c>
      <c r="D47" s="392" t="s">
        <v>582</v>
      </c>
      <c r="E47" s="406"/>
      <c r="F47" s="382"/>
      <c r="G47" s="392"/>
      <c r="H47" s="392"/>
      <c r="I47" s="382"/>
      <c r="J47" s="392"/>
      <c r="K47" s="392"/>
      <c r="L47" s="382"/>
      <c r="M47" s="392"/>
      <c r="N47" s="392"/>
      <c r="O47" s="382"/>
      <c r="P47" s="392"/>
      <c r="Q47" s="392"/>
      <c r="R47" s="382"/>
      <c r="S47" s="392"/>
      <c r="T47" s="393"/>
      <c r="U47" s="382"/>
      <c r="V47" s="518"/>
      <c r="W47" s="393"/>
      <c r="X47" s="393"/>
    </row>
    <row r="48" spans="1:24" x14ac:dyDescent="0.25">
      <c r="A48" s="383">
        <f t="shared" si="0"/>
        <v>47</v>
      </c>
      <c r="B48" s="382" t="s">
        <v>98</v>
      </c>
      <c r="C48" s="401" t="s">
        <v>98</v>
      </c>
      <c r="D48" s="392" t="s">
        <v>351</v>
      </c>
      <c r="E48" s="406"/>
      <c r="F48" s="382"/>
      <c r="G48" s="392"/>
      <c r="H48" s="392"/>
      <c r="I48" s="382"/>
      <c r="J48" s="392"/>
      <c r="K48" s="392"/>
      <c r="L48" s="382"/>
      <c r="M48" s="392"/>
      <c r="N48" s="392"/>
      <c r="O48" s="382"/>
      <c r="P48" s="392"/>
      <c r="Q48" s="392"/>
      <c r="R48" s="382"/>
      <c r="S48" s="392"/>
      <c r="T48" s="393"/>
      <c r="U48" s="382"/>
      <c r="V48" s="518"/>
      <c r="W48" s="393"/>
      <c r="X48" s="393"/>
    </row>
    <row r="49" spans="1:24" x14ac:dyDescent="0.25">
      <c r="A49" s="383">
        <f t="shared" si="0"/>
        <v>48</v>
      </c>
      <c r="B49" s="382" t="s">
        <v>99</v>
      </c>
      <c r="C49" s="401" t="s">
        <v>99</v>
      </c>
      <c r="D49" s="392" t="s">
        <v>352</v>
      </c>
      <c r="E49" s="406"/>
      <c r="F49" s="382"/>
      <c r="G49" s="392"/>
      <c r="H49" s="392"/>
      <c r="I49" s="382"/>
      <c r="J49" s="392"/>
      <c r="K49" s="392"/>
      <c r="L49" s="382"/>
      <c r="M49" s="392"/>
      <c r="N49" s="392"/>
      <c r="O49" s="382"/>
      <c r="P49" s="392"/>
      <c r="Q49" s="392"/>
      <c r="R49" s="382"/>
      <c r="S49" s="392"/>
      <c r="T49" s="393"/>
      <c r="U49" s="382"/>
      <c r="V49" s="518"/>
      <c r="W49" s="393"/>
      <c r="X49" s="393"/>
    </row>
    <row r="50" spans="1:24" x14ac:dyDescent="0.25">
      <c r="A50" s="383">
        <f t="shared" si="0"/>
        <v>49</v>
      </c>
      <c r="B50" s="382" t="s">
        <v>105</v>
      </c>
      <c r="C50" s="401" t="s">
        <v>105</v>
      </c>
      <c r="D50" s="392" t="s">
        <v>353</v>
      </c>
      <c r="E50" s="406"/>
      <c r="F50" s="382"/>
      <c r="G50" s="392"/>
      <c r="H50" s="392"/>
      <c r="I50" s="382"/>
      <c r="J50" s="392"/>
      <c r="K50" s="392"/>
      <c r="L50" s="382"/>
      <c r="M50" s="392"/>
      <c r="N50" s="392"/>
      <c r="O50" s="382"/>
      <c r="P50" s="392"/>
      <c r="Q50" s="392"/>
      <c r="R50" s="382"/>
      <c r="S50" s="392"/>
      <c r="T50" s="393"/>
      <c r="U50" s="382"/>
      <c r="V50" s="518"/>
      <c r="W50" s="393"/>
      <c r="X50" s="393"/>
    </row>
    <row r="51" spans="1:24" x14ac:dyDescent="0.25">
      <c r="A51" s="383">
        <f t="shared" si="0"/>
        <v>50</v>
      </c>
      <c r="B51" s="382" t="s">
        <v>194</v>
      </c>
      <c r="C51" s="401" t="s">
        <v>481</v>
      </c>
      <c r="D51" s="392" t="s">
        <v>348</v>
      </c>
      <c r="E51" s="406"/>
      <c r="F51" s="382"/>
      <c r="G51" s="392"/>
      <c r="H51" s="392"/>
      <c r="I51" s="382"/>
      <c r="J51" s="392"/>
      <c r="K51" s="392"/>
      <c r="L51" s="382"/>
      <c r="M51" s="392"/>
      <c r="N51" s="392"/>
      <c r="O51" s="382"/>
      <c r="P51" s="392"/>
      <c r="Q51" s="392"/>
      <c r="R51" s="382"/>
      <c r="S51" s="392"/>
      <c r="T51" s="393"/>
      <c r="U51" s="382"/>
      <c r="V51" s="518"/>
      <c r="W51" s="393"/>
      <c r="X51" s="393"/>
    </row>
    <row r="52" spans="1:24" x14ac:dyDescent="0.25">
      <c r="A52" s="383">
        <f t="shared" si="0"/>
        <v>51</v>
      </c>
      <c r="B52" s="382" t="s">
        <v>88</v>
      </c>
      <c r="C52" s="401" t="s">
        <v>482</v>
      </c>
      <c r="D52" s="392" t="s">
        <v>354</v>
      </c>
      <c r="E52" s="406"/>
      <c r="F52" s="382"/>
      <c r="G52" s="392"/>
      <c r="H52" s="392"/>
      <c r="I52" s="382"/>
      <c r="J52" s="392"/>
      <c r="K52" s="392"/>
      <c r="L52" s="382"/>
      <c r="M52" s="392"/>
      <c r="N52" s="392"/>
      <c r="O52" s="382"/>
      <c r="P52" s="392"/>
      <c r="Q52" s="392"/>
      <c r="R52" s="382"/>
      <c r="S52" s="392"/>
      <c r="T52" s="393"/>
      <c r="U52" s="382"/>
      <c r="V52" s="518"/>
      <c r="W52" s="393"/>
      <c r="X52" s="393"/>
    </row>
    <row r="53" spans="1:24" x14ac:dyDescent="0.25">
      <c r="A53" s="383">
        <f t="shared" si="0"/>
        <v>52</v>
      </c>
      <c r="B53" s="382" t="s">
        <v>132</v>
      </c>
      <c r="C53" s="401" t="s">
        <v>485</v>
      </c>
      <c r="D53" s="392" t="s">
        <v>356</v>
      </c>
      <c r="E53" s="406"/>
      <c r="F53" s="382"/>
      <c r="G53" s="392"/>
      <c r="H53" s="392"/>
      <c r="I53" s="382"/>
      <c r="J53" s="392"/>
      <c r="K53" s="392"/>
      <c r="L53" s="382"/>
      <c r="M53" s="392"/>
      <c r="N53" s="392"/>
      <c r="O53" s="382"/>
      <c r="P53" s="392"/>
      <c r="Q53" s="392"/>
      <c r="R53" s="382"/>
      <c r="S53" s="392"/>
      <c r="T53" s="393"/>
      <c r="U53" s="382"/>
      <c r="V53" s="518"/>
      <c r="W53" s="393"/>
      <c r="X53" s="393"/>
    </row>
    <row r="54" spans="1:24" x14ac:dyDescent="0.25">
      <c r="A54" s="383">
        <f t="shared" si="0"/>
        <v>53</v>
      </c>
      <c r="B54" s="382" t="s">
        <v>304</v>
      </c>
      <c r="C54" s="401" t="s">
        <v>483</v>
      </c>
      <c r="D54" s="392" t="s">
        <v>358</v>
      </c>
      <c r="E54" s="406"/>
      <c r="F54" s="382"/>
      <c r="G54" s="392"/>
      <c r="H54" s="392"/>
      <c r="I54" s="382"/>
      <c r="J54" s="392"/>
      <c r="K54" s="392"/>
      <c r="L54" s="382"/>
      <c r="M54" s="392"/>
      <c r="N54" s="392"/>
      <c r="O54" s="382"/>
      <c r="P54" s="392"/>
      <c r="Q54" s="392"/>
      <c r="R54" s="382"/>
      <c r="S54" s="392"/>
      <c r="T54" s="393"/>
      <c r="U54" s="382"/>
      <c r="V54" s="518"/>
      <c r="W54" s="393"/>
      <c r="X54" s="393"/>
    </row>
    <row r="55" spans="1:24" x14ac:dyDescent="0.25">
      <c r="A55" s="383">
        <f t="shared" si="0"/>
        <v>54</v>
      </c>
      <c r="B55" s="382" t="s">
        <v>305</v>
      </c>
      <c r="C55" s="401" t="s">
        <v>545</v>
      </c>
      <c r="D55" s="392" t="s">
        <v>357</v>
      </c>
      <c r="E55" s="406"/>
      <c r="F55" s="382"/>
      <c r="G55" s="392"/>
      <c r="H55" s="392"/>
      <c r="I55" s="382"/>
      <c r="J55" s="392"/>
      <c r="K55" s="392"/>
      <c r="L55" s="382"/>
      <c r="M55" s="392"/>
      <c r="N55" s="392"/>
      <c r="O55" s="382"/>
      <c r="P55" s="392"/>
      <c r="Q55" s="392"/>
      <c r="R55" s="382"/>
      <c r="S55" s="392"/>
      <c r="T55" s="393"/>
      <c r="U55" s="382"/>
      <c r="V55" s="518"/>
      <c r="W55" s="393"/>
      <c r="X55" s="393"/>
    </row>
    <row r="56" spans="1:24" x14ac:dyDescent="0.25">
      <c r="A56" s="383">
        <f t="shared" si="0"/>
        <v>55</v>
      </c>
      <c r="B56" s="382" t="s">
        <v>965</v>
      </c>
      <c r="C56" s="401" t="s">
        <v>966</v>
      </c>
      <c r="D56" s="392" t="s">
        <v>967</v>
      </c>
      <c r="E56" s="406"/>
      <c r="F56" s="382"/>
      <c r="G56" s="392"/>
      <c r="H56" s="392"/>
      <c r="I56" s="382"/>
      <c r="J56" s="392"/>
      <c r="K56" s="392"/>
      <c r="L56" s="382"/>
      <c r="M56" s="392"/>
      <c r="N56" s="392"/>
      <c r="O56" s="382"/>
      <c r="P56" s="392"/>
      <c r="Q56" s="392"/>
      <c r="R56" s="382"/>
      <c r="S56" s="392"/>
      <c r="T56" s="393"/>
      <c r="U56" s="382"/>
      <c r="V56" s="518"/>
      <c r="W56" s="393"/>
      <c r="X56" s="393"/>
    </row>
    <row r="57" spans="1:24" x14ac:dyDescent="0.25">
      <c r="A57" s="383">
        <f t="shared" si="0"/>
        <v>56</v>
      </c>
      <c r="B57" s="382" t="s">
        <v>66</v>
      </c>
      <c r="C57" s="401" t="s">
        <v>484</v>
      </c>
      <c r="D57" s="392" t="s">
        <v>218</v>
      </c>
      <c r="E57" s="406"/>
      <c r="F57" s="382"/>
      <c r="G57" s="392"/>
      <c r="H57" s="392"/>
      <c r="I57" s="382"/>
      <c r="J57" s="392"/>
      <c r="K57" s="392"/>
      <c r="L57" s="382"/>
      <c r="M57" s="392"/>
      <c r="N57" s="392"/>
      <c r="O57" s="382"/>
      <c r="P57" s="392"/>
      <c r="Q57" s="392"/>
      <c r="R57" s="382"/>
      <c r="S57" s="392"/>
      <c r="T57" s="393"/>
      <c r="U57" s="382"/>
      <c r="V57" s="518"/>
      <c r="W57" s="393"/>
      <c r="X57" s="393"/>
    </row>
    <row r="58" spans="1:24" ht="30" x14ac:dyDescent="0.25">
      <c r="A58" s="383">
        <f t="shared" si="0"/>
        <v>57</v>
      </c>
      <c r="B58" s="382" t="s">
        <v>850</v>
      </c>
      <c r="C58" s="401" t="s">
        <v>851</v>
      </c>
      <c r="D58" s="518" t="s">
        <v>855</v>
      </c>
      <c r="E58" s="406"/>
      <c r="F58" s="382"/>
      <c r="G58" s="392"/>
      <c r="H58" s="392"/>
      <c r="I58" s="382"/>
      <c r="J58" s="392"/>
      <c r="K58" s="392"/>
      <c r="L58" s="382"/>
      <c r="M58" s="392"/>
      <c r="N58" s="392"/>
      <c r="O58" s="382"/>
      <c r="P58" s="392"/>
      <c r="Q58" s="392"/>
      <c r="R58" s="382"/>
      <c r="S58" s="392"/>
      <c r="T58" s="393"/>
      <c r="U58" s="382"/>
      <c r="V58" s="518"/>
      <c r="W58" s="393"/>
      <c r="X58" s="393"/>
    </row>
    <row r="59" spans="1:24" x14ac:dyDescent="0.25">
      <c r="A59" s="383">
        <f t="shared" si="0"/>
        <v>58</v>
      </c>
      <c r="B59" s="382" t="s">
        <v>21</v>
      </c>
      <c r="C59" s="401" t="s">
        <v>311</v>
      </c>
      <c r="D59" s="392" t="s">
        <v>359</v>
      </c>
      <c r="E59" s="406"/>
      <c r="F59" s="382"/>
      <c r="G59" s="392"/>
      <c r="H59" s="392"/>
      <c r="I59" s="382"/>
      <c r="J59" s="392"/>
      <c r="K59" s="392"/>
      <c r="L59" s="382"/>
      <c r="M59" s="392"/>
      <c r="N59" s="392"/>
      <c r="O59" s="382"/>
      <c r="P59" s="392"/>
      <c r="Q59" s="392"/>
      <c r="R59" s="382"/>
      <c r="S59" s="392"/>
      <c r="T59" s="393"/>
      <c r="U59" s="382"/>
      <c r="V59" s="518"/>
      <c r="W59" s="393"/>
      <c r="X59" s="393"/>
    </row>
    <row r="60" spans="1:24" x14ac:dyDescent="0.25">
      <c r="A60" s="383">
        <f t="shared" si="0"/>
        <v>59</v>
      </c>
      <c r="B60" s="395" t="s">
        <v>22</v>
      </c>
      <c r="C60" s="401" t="s">
        <v>309</v>
      </c>
      <c r="D60" s="392" t="s">
        <v>310</v>
      </c>
      <c r="E60" s="406"/>
      <c r="F60" s="382"/>
      <c r="G60" s="392"/>
      <c r="H60" s="392"/>
      <c r="I60" s="382"/>
      <c r="J60" s="392"/>
      <c r="K60" s="392"/>
      <c r="L60" s="382"/>
      <c r="M60" s="392"/>
      <c r="N60" s="392"/>
      <c r="O60" s="382"/>
      <c r="P60" s="392"/>
      <c r="Q60" s="392"/>
      <c r="R60" s="382"/>
      <c r="S60" s="392"/>
      <c r="T60" s="393"/>
      <c r="U60" s="382"/>
      <c r="V60" s="518"/>
      <c r="W60" s="393"/>
      <c r="X60" s="393"/>
    </row>
    <row r="61" spans="1:24" x14ac:dyDescent="0.25">
      <c r="A61" s="383">
        <f t="shared" si="0"/>
        <v>60</v>
      </c>
      <c r="B61" s="382" t="s">
        <v>848</v>
      </c>
      <c r="C61" s="401" t="s">
        <v>847</v>
      </c>
      <c r="D61" s="392" t="s">
        <v>849</v>
      </c>
      <c r="E61" s="406"/>
      <c r="F61" s="382"/>
      <c r="G61" s="392"/>
      <c r="H61" s="392"/>
      <c r="I61" s="382"/>
      <c r="J61" s="392"/>
      <c r="K61" s="392"/>
      <c r="L61" s="382"/>
      <c r="M61" s="392"/>
      <c r="N61" s="392"/>
      <c r="O61" s="382"/>
      <c r="P61" s="392"/>
      <c r="Q61" s="392"/>
      <c r="R61" s="382"/>
      <c r="S61" s="392"/>
      <c r="T61" s="393"/>
      <c r="U61" s="382"/>
      <c r="V61" s="518"/>
      <c r="W61" s="393"/>
      <c r="X61" s="393"/>
    </row>
    <row r="62" spans="1:24" x14ac:dyDescent="0.25">
      <c r="A62" s="383">
        <f t="shared" si="0"/>
        <v>61</v>
      </c>
      <c r="B62" s="382" t="s">
        <v>135</v>
      </c>
      <c r="C62" s="401" t="s">
        <v>486</v>
      </c>
      <c r="D62" s="392" t="s">
        <v>363</v>
      </c>
      <c r="E62" s="406"/>
      <c r="F62" s="382"/>
      <c r="G62" s="392"/>
      <c r="H62" s="392"/>
      <c r="I62" s="382"/>
      <c r="J62" s="392"/>
      <c r="K62" s="392"/>
      <c r="L62" s="382"/>
      <c r="M62" s="392"/>
      <c r="N62" s="392"/>
      <c r="O62" s="382"/>
      <c r="P62" s="392"/>
      <c r="Q62" s="392"/>
      <c r="R62" s="382"/>
      <c r="S62" s="392"/>
      <c r="T62" s="393"/>
      <c r="U62" s="382"/>
      <c r="V62" s="518"/>
      <c r="W62" s="393"/>
      <c r="X62" s="393"/>
    </row>
    <row r="63" spans="1:24" x14ac:dyDescent="0.25">
      <c r="A63" s="383">
        <f t="shared" si="0"/>
        <v>62</v>
      </c>
      <c r="B63" s="382" t="s">
        <v>134</v>
      </c>
      <c r="C63" s="401" t="s">
        <v>487</v>
      </c>
      <c r="D63" s="392" t="s">
        <v>362</v>
      </c>
      <c r="E63" s="406"/>
      <c r="F63" s="382"/>
      <c r="G63" s="392"/>
      <c r="H63" s="392"/>
      <c r="I63" s="382"/>
      <c r="J63" s="392"/>
      <c r="K63" s="392"/>
      <c r="L63" s="382"/>
      <c r="M63" s="392"/>
      <c r="N63" s="392"/>
      <c r="O63" s="382"/>
      <c r="P63" s="392"/>
      <c r="Q63" s="392"/>
      <c r="R63" s="382"/>
      <c r="S63" s="392"/>
      <c r="T63" s="393"/>
      <c r="U63" s="382"/>
      <c r="V63" s="518"/>
      <c r="W63" s="393"/>
      <c r="X63" s="393"/>
    </row>
    <row r="64" spans="1:24" x14ac:dyDescent="0.25">
      <c r="A64" s="383">
        <f t="shared" si="0"/>
        <v>63</v>
      </c>
      <c r="B64" s="382" t="s">
        <v>314</v>
      </c>
      <c r="C64" s="401" t="s">
        <v>552</v>
      </c>
      <c r="D64" s="392" t="s">
        <v>553</v>
      </c>
      <c r="E64" s="406"/>
      <c r="F64" s="382"/>
      <c r="G64" s="392"/>
      <c r="H64" s="392"/>
      <c r="I64" s="382"/>
      <c r="J64" s="392"/>
      <c r="K64" s="392"/>
      <c r="L64" s="382"/>
      <c r="M64" s="392"/>
      <c r="N64" s="392"/>
      <c r="O64" s="382"/>
      <c r="P64" s="392"/>
      <c r="Q64" s="392"/>
      <c r="R64" s="382"/>
      <c r="S64" s="392"/>
      <c r="T64" s="393"/>
      <c r="U64" s="382"/>
      <c r="V64" s="518"/>
      <c r="W64" s="393"/>
      <c r="X64" s="393"/>
    </row>
    <row r="65" spans="1:24" x14ac:dyDescent="0.25">
      <c r="A65" s="383">
        <f t="shared" si="0"/>
        <v>64</v>
      </c>
      <c r="B65" s="382" t="s">
        <v>31</v>
      </c>
      <c r="C65" s="401" t="s">
        <v>488</v>
      </c>
      <c r="D65" s="392" t="s">
        <v>364</v>
      </c>
      <c r="E65" s="406"/>
      <c r="F65" s="382"/>
      <c r="G65" s="392"/>
      <c r="H65" s="392"/>
      <c r="I65" s="382"/>
      <c r="J65" s="392"/>
      <c r="K65" s="392"/>
      <c r="L65" s="382"/>
      <c r="M65" s="392"/>
      <c r="N65" s="392"/>
      <c r="O65" s="382"/>
      <c r="P65" s="392"/>
      <c r="Q65" s="392"/>
      <c r="R65" s="382"/>
      <c r="S65" s="392"/>
      <c r="T65" s="393"/>
      <c r="U65" s="382"/>
      <c r="V65" s="518"/>
      <c r="W65" s="393"/>
      <c r="X65" s="393"/>
    </row>
    <row r="66" spans="1:24" x14ac:dyDescent="0.25">
      <c r="A66" s="383">
        <f t="shared" si="0"/>
        <v>65</v>
      </c>
      <c r="B66" s="382" t="s">
        <v>166</v>
      </c>
      <c r="C66" s="401" t="s">
        <v>489</v>
      </c>
      <c r="D66" s="392" t="s">
        <v>365</v>
      </c>
      <c r="E66" s="406"/>
      <c r="F66" s="382"/>
      <c r="G66" s="392"/>
      <c r="H66" s="392"/>
      <c r="I66" s="382"/>
      <c r="J66" s="392"/>
      <c r="K66" s="392"/>
      <c r="L66" s="382"/>
      <c r="M66" s="392"/>
      <c r="N66" s="392"/>
      <c r="O66" s="382"/>
      <c r="P66" s="392"/>
      <c r="Q66" s="392"/>
      <c r="R66" s="382"/>
      <c r="S66" s="392"/>
      <c r="T66" s="393"/>
      <c r="U66" s="382"/>
      <c r="V66" s="518"/>
      <c r="W66" s="393"/>
      <c r="X66" s="393"/>
    </row>
    <row r="67" spans="1:24" x14ac:dyDescent="0.25">
      <c r="A67" s="383">
        <f t="shared" si="0"/>
        <v>66</v>
      </c>
      <c r="B67" s="382" t="s">
        <v>852</v>
      </c>
      <c r="C67" s="401" t="s">
        <v>853</v>
      </c>
      <c r="D67" s="392" t="s">
        <v>854</v>
      </c>
      <c r="E67" s="406"/>
      <c r="F67" s="382"/>
      <c r="G67" s="392"/>
      <c r="H67" s="392"/>
      <c r="I67" s="382"/>
      <c r="J67" s="392"/>
      <c r="K67" s="392"/>
      <c r="L67" s="382"/>
      <c r="M67" s="392"/>
      <c r="N67" s="392"/>
      <c r="O67" s="382"/>
      <c r="P67" s="392"/>
      <c r="Q67" s="392"/>
      <c r="R67" s="382"/>
      <c r="S67" s="392"/>
      <c r="T67" s="393"/>
      <c r="U67" s="382"/>
      <c r="V67" s="518"/>
      <c r="W67" s="393"/>
      <c r="X67" s="393"/>
    </row>
    <row r="68" spans="1:24" x14ac:dyDescent="0.25">
      <c r="A68" s="383">
        <f t="shared" si="0"/>
        <v>67</v>
      </c>
      <c r="B68" s="382" t="s">
        <v>51</v>
      </c>
      <c r="C68" s="401" t="s">
        <v>491</v>
      </c>
      <c r="D68" s="392" t="s">
        <v>366</v>
      </c>
      <c r="E68" s="406"/>
      <c r="F68" s="382"/>
      <c r="G68" s="392"/>
      <c r="H68" s="392"/>
      <c r="I68" s="382"/>
      <c r="J68" s="392"/>
      <c r="K68" s="392"/>
      <c r="L68" s="382"/>
      <c r="M68" s="392"/>
      <c r="N68" s="392"/>
      <c r="O68" s="382"/>
      <c r="P68" s="392"/>
      <c r="Q68" s="392"/>
      <c r="R68" s="382"/>
      <c r="S68" s="392"/>
      <c r="T68" s="393"/>
      <c r="U68" s="382"/>
      <c r="V68" s="518"/>
      <c r="W68" s="393"/>
      <c r="X68" s="393"/>
    </row>
    <row r="69" spans="1:24" x14ac:dyDescent="0.25">
      <c r="A69" s="383">
        <f t="shared" si="0"/>
        <v>68</v>
      </c>
      <c r="B69" s="382" t="s">
        <v>32</v>
      </c>
      <c r="C69" s="401" t="s">
        <v>492</v>
      </c>
      <c r="D69" s="392" t="s">
        <v>367</v>
      </c>
      <c r="E69" s="406"/>
      <c r="F69" s="382"/>
      <c r="G69" s="392"/>
      <c r="H69" s="392"/>
      <c r="I69" s="382"/>
      <c r="J69" s="392"/>
      <c r="K69" s="392"/>
      <c r="L69" s="382"/>
      <c r="M69" s="392"/>
      <c r="N69" s="392"/>
      <c r="O69" s="382"/>
      <c r="P69" s="392"/>
      <c r="Q69" s="392"/>
      <c r="R69" s="382"/>
      <c r="S69" s="392"/>
      <c r="T69" s="393"/>
      <c r="U69" s="382"/>
      <c r="V69" s="518"/>
      <c r="W69" s="393"/>
      <c r="X69" s="393"/>
    </row>
    <row r="70" spans="1:24" x14ac:dyDescent="0.25">
      <c r="A70" s="383">
        <f t="shared" ref="A70:A133" si="1">A69+1</f>
        <v>69</v>
      </c>
      <c r="B70" s="397" t="s">
        <v>49</v>
      </c>
      <c r="C70" s="401" t="s">
        <v>49</v>
      </c>
      <c r="D70" s="392" t="s">
        <v>368</v>
      </c>
      <c r="E70" s="406"/>
      <c r="F70" s="382"/>
      <c r="G70" s="392"/>
      <c r="H70" s="392"/>
      <c r="I70" s="382"/>
      <c r="J70" s="392"/>
      <c r="K70" s="392"/>
      <c r="L70" s="382"/>
      <c r="M70" s="392"/>
      <c r="N70" s="392"/>
      <c r="O70" s="382"/>
      <c r="P70" s="392"/>
      <c r="Q70" s="392"/>
      <c r="R70" s="382"/>
      <c r="S70" s="392"/>
      <c r="T70" s="393"/>
      <c r="U70" s="382"/>
      <c r="V70" s="518"/>
      <c r="W70" s="393"/>
      <c r="X70" s="393"/>
    </row>
    <row r="71" spans="1:24" x14ac:dyDescent="0.25">
      <c r="A71" s="383">
        <f t="shared" si="1"/>
        <v>70</v>
      </c>
      <c r="B71" s="409" t="s">
        <v>61</v>
      </c>
      <c r="C71" s="408" t="s">
        <v>61</v>
      </c>
      <c r="D71" s="408" t="s">
        <v>61</v>
      </c>
      <c r="E71" s="406"/>
      <c r="F71" s="382"/>
      <c r="G71" s="392"/>
      <c r="H71" s="392"/>
      <c r="I71" s="382"/>
      <c r="J71" s="392"/>
      <c r="K71" s="392"/>
      <c r="L71" s="382"/>
      <c r="M71" s="392"/>
      <c r="N71" s="392"/>
      <c r="O71" s="382"/>
      <c r="P71" s="392"/>
      <c r="Q71" s="392"/>
      <c r="R71" s="382"/>
      <c r="S71" s="392"/>
      <c r="T71" s="393"/>
      <c r="U71" s="382"/>
      <c r="V71" s="518"/>
      <c r="W71" s="393"/>
      <c r="X71" s="393"/>
    </row>
    <row r="72" spans="1:24" x14ac:dyDescent="0.25">
      <c r="A72" s="383">
        <f t="shared" si="1"/>
        <v>71</v>
      </c>
      <c r="B72" s="409" t="s">
        <v>62</v>
      </c>
      <c r="C72" s="408" t="s">
        <v>62</v>
      </c>
      <c r="D72" s="408" t="s">
        <v>62</v>
      </c>
      <c r="E72" s="406"/>
      <c r="F72" s="382"/>
      <c r="G72" s="392"/>
      <c r="H72" s="392"/>
      <c r="I72" s="382"/>
      <c r="J72" s="392"/>
      <c r="K72" s="392"/>
      <c r="L72" s="382"/>
      <c r="M72" s="392"/>
      <c r="N72" s="392"/>
      <c r="O72" s="382"/>
      <c r="P72" s="392"/>
      <c r="Q72" s="392"/>
      <c r="R72" s="382"/>
      <c r="S72" s="392"/>
      <c r="T72" s="393"/>
      <c r="U72" s="382"/>
      <c r="V72" s="518"/>
      <c r="W72" s="393"/>
      <c r="X72" s="393"/>
    </row>
    <row r="73" spans="1:24" x14ac:dyDescent="0.25">
      <c r="A73" s="383">
        <f t="shared" si="1"/>
        <v>72</v>
      </c>
      <c r="B73" s="409" t="s">
        <v>63</v>
      </c>
      <c r="C73" s="408" t="s">
        <v>63</v>
      </c>
      <c r="D73" s="408" t="s">
        <v>63</v>
      </c>
      <c r="E73" s="406"/>
      <c r="F73" s="382"/>
      <c r="G73" s="392"/>
      <c r="H73" s="392"/>
      <c r="I73" s="382"/>
      <c r="J73" s="392"/>
      <c r="K73" s="392"/>
      <c r="L73" s="382"/>
      <c r="M73" s="392"/>
      <c r="N73" s="392"/>
      <c r="O73" s="382"/>
      <c r="P73" s="392"/>
      <c r="Q73" s="392"/>
      <c r="R73" s="382"/>
      <c r="S73" s="392"/>
      <c r="T73" s="393"/>
      <c r="U73" s="382"/>
      <c r="V73" s="518"/>
      <c r="W73" s="393"/>
      <c r="X73" s="393"/>
    </row>
    <row r="74" spans="1:24" x14ac:dyDescent="0.25">
      <c r="A74" s="383">
        <f t="shared" si="1"/>
        <v>73</v>
      </c>
      <c r="B74" s="409" t="s">
        <v>64</v>
      </c>
      <c r="C74" s="408" t="s">
        <v>64</v>
      </c>
      <c r="D74" s="408" t="s">
        <v>64</v>
      </c>
      <c r="E74" s="406"/>
      <c r="F74" s="382"/>
      <c r="G74" s="392"/>
      <c r="H74" s="392"/>
      <c r="I74" s="382"/>
      <c r="J74" s="392"/>
      <c r="K74" s="392"/>
      <c r="L74" s="382"/>
      <c r="M74" s="392"/>
      <c r="N74" s="392"/>
      <c r="O74" s="382"/>
      <c r="P74" s="392"/>
      <c r="Q74" s="392"/>
      <c r="R74" s="382"/>
      <c r="S74" s="392"/>
      <c r="T74" s="393"/>
      <c r="U74" s="382"/>
      <c r="V74" s="518"/>
      <c r="W74" s="393"/>
      <c r="X74" s="393"/>
    </row>
    <row r="75" spans="1:24" x14ac:dyDescent="0.25">
      <c r="A75" s="383">
        <f t="shared" si="1"/>
        <v>74</v>
      </c>
      <c r="B75" s="409" t="s">
        <v>65</v>
      </c>
      <c r="C75" s="408" t="s">
        <v>65</v>
      </c>
      <c r="D75" s="408" t="s">
        <v>65</v>
      </c>
      <c r="E75" s="406"/>
      <c r="F75" s="382"/>
      <c r="G75" s="392"/>
      <c r="H75" s="392"/>
      <c r="I75" s="382"/>
      <c r="J75" s="392"/>
      <c r="K75" s="392"/>
      <c r="L75" s="382"/>
      <c r="M75" s="392"/>
      <c r="N75" s="392"/>
      <c r="O75" s="382"/>
      <c r="P75" s="392"/>
      <c r="Q75" s="392"/>
      <c r="R75" s="382"/>
      <c r="S75" s="392"/>
      <c r="T75" s="393"/>
      <c r="U75" s="382"/>
      <c r="V75" s="518"/>
      <c r="W75" s="393"/>
      <c r="X75" s="393"/>
    </row>
    <row r="76" spans="1:24" x14ac:dyDescent="0.25">
      <c r="A76" s="383">
        <f t="shared" si="1"/>
        <v>75</v>
      </c>
      <c r="B76" s="402" t="s">
        <v>712</v>
      </c>
      <c r="C76" s="401" t="s">
        <v>856</v>
      </c>
      <c r="D76" s="392" t="s">
        <v>857</v>
      </c>
      <c r="E76" s="406"/>
      <c r="F76" s="382"/>
      <c r="G76" s="392"/>
      <c r="H76" s="392"/>
      <c r="I76" s="382"/>
      <c r="J76" s="392"/>
      <c r="K76" s="392"/>
      <c r="L76" s="382"/>
      <c r="M76" s="392"/>
      <c r="N76" s="392"/>
      <c r="O76" s="382"/>
      <c r="P76" s="392"/>
      <c r="Q76" s="392"/>
      <c r="R76" s="382"/>
      <c r="S76" s="392"/>
      <c r="T76" s="393"/>
      <c r="U76" s="382"/>
      <c r="V76" s="518"/>
      <c r="W76" s="393"/>
      <c r="X76" s="393"/>
    </row>
    <row r="77" spans="1:24" x14ac:dyDescent="0.25">
      <c r="A77" s="383">
        <f t="shared" si="1"/>
        <v>76</v>
      </c>
      <c r="B77" s="397" t="s">
        <v>858</v>
      </c>
      <c r="C77" s="401" t="s">
        <v>859</v>
      </c>
      <c r="D77" s="392" t="s">
        <v>860</v>
      </c>
      <c r="E77" s="406"/>
      <c r="F77" s="382"/>
      <c r="G77" s="392"/>
      <c r="H77" s="392"/>
      <c r="I77" s="382"/>
      <c r="J77" s="392"/>
      <c r="K77" s="392"/>
      <c r="L77" s="382"/>
      <c r="M77" s="392"/>
      <c r="N77" s="392"/>
      <c r="O77" s="382"/>
      <c r="P77" s="392"/>
      <c r="Q77" s="392"/>
      <c r="R77" s="382"/>
      <c r="S77" s="392"/>
      <c r="T77" s="393"/>
      <c r="U77" s="382"/>
      <c r="V77" s="518"/>
      <c r="W77" s="393"/>
      <c r="X77" s="393"/>
    </row>
    <row r="78" spans="1:24" x14ac:dyDescent="0.25">
      <c r="A78" s="383">
        <f t="shared" si="1"/>
        <v>77</v>
      </c>
      <c r="B78" s="397" t="s">
        <v>156</v>
      </c>
      <c r="C78" s="401" t="s">
        <v>493</v>
      </c>
      <c r="D78" s="392" t="s">
        <v>369</v>
      </c>
      <c r="E78" s="406"/>
      <c r="F78" s="382"/>
      <c r="G78" s="392"/>
      <c r="H78" s="392"/>
      <c r="I78" s="382"/>
      <c r="J78" s="392"/>
      <c r="K78" s="392"/>
      <c r="L78" s="382"/>
      <c r="M78" s="392"/>
      <c r="N78" s="392"/>
      <c r="O78" s="382"/>
      <c r="P78" s="392"/>
      <c r="Q78" s="392"/>
      <c r="R78" s="382"/>
      <c r="S78" s="392"/>
      <c r="T78" s="393"/>
      <c r="U78" s="382"/>
      <c r="V78" s="518"/>
      <c r="W78" s="393"/>
      <c r="X78" s="393"/>
    </row>
    <row r="79" spans="1:24" x14ac:dyDescent="0.25">
      <c r="A79" s="383">
        <f t="shared" si="1"/>
        <v>78</v>
      </c>
      <c r="B79" s="397" t="s">
        <v>203</v>
      </c>
      <c r="C79" s="401" t="s">
        <v>494</v>
      </c>
      <c r="D79" s="392" t="s">
        <v>370</v>
      </c>
      <c r="E79" s="406"/>
      <c r="F79" s="382"/>
      <c r="G79" s="392"/>
      <c r="H79" s="392"/>
      <c r="I79" s="382"/>
      <c r="J79" s="392"/>
      <c r="K79" s="392"/>
      <c r="L79" s="382"/>
      <c r="M79" s="392"/>
      <c r="N79" s="392"/>
      <c r="O79" s="382"/>
      <c r="P79" s="392"/>
      <c r="Q79" s="392"/>
      <c r="R79" s="382"/>
      <c r="S79" s="392"/>
      <c r="T79" s="393"/>
      <c r="U79" s="382"/>
      <c r="V79" s="518"/>
      <c r="W79" s="393"/>
      <c r="X79" s="393"/>
    </row>
    <row r="80" spans="1:24" x14ac:dyDescent="0.25">
      <c r="A80" s="383">
        <f t="shared" si="1"/>
        <v>79</v>
      </c>
      <c r="B80" s="410" t="s">
        <v>84</v>
      </c>
      <c r="C80" s="411" t="s">
        <v>495</v>
      </c>
      <c r="D80" s="392" t="s">
        <v>371</v>
      </c>
      <c r="E80" s="406"/>
      <c r="F80" s="382"/>
      <c r="G80" s="392"/>
      <c r="H80" s="392"/>
      <c r="I80" s="382"/>
      <c r="J80" s="392"/>
      <c r="K80" s="392"/>
      <c r="L80" s="382"/>
      <c r="M80" s="392"/>
      <c r="N80" s="392"/>
      <c r="O80" s="382"/>
      <c r="P80" s="392"/>
      <c r="Q80" s="392"/>
      <c r="R80" s="382"/>
      <c r="S80" s="392"/>
      <c r="T80" s="393"/>
      <c r="U80" s="382"/>
      <c r="V80" s="518"/>
      <c r="W80" s="393"/>
      <c r="X80" s="393"/>
    </row>
    <row r="81" spans="1:24" x14ac:dyDescent="0.25">
      <c r="A81" s="383">
        <f t="shared" si="1"/>
        <v>80</v>
      </c>
      <c r="B81" s="409" t="s">
        <v>139</v>
      </c>
      <c r="C81" s="408" t="s">
        <v>496</v>
      </c>
      <c r="D81" s="392" t="s">
        <v>372</v>
      </c>
      <c r="E81" s="406"/>
      <c r="F81" s="382"/>
      <c r="G81" s="392"/>
      <c r="H81" s="392"/>
      <c r="I81" s="382"/>
      <c r="J81" s="392"/>
      <c r="K81" s="392"/>
      <c r="L81" s="382"/>
      <c r="M81" s="392"/>
      <c r="N81" s="392"/>
      <c r="O81" s="382"/>
      <c r="P81" s="392"/>
      <c r="Q81" s="392"/>
      <c r="R81" s="382"/>
      <c r="S81" s="392"/>
      <c r="T81" s="393"/>
      <c r="U81" s="382"/>
      <c r="V81" s="518"/>
      <c r="W81" s="393"/>
      <c r="X81" s="393"/>
    </row>
    <row r="82" spans="1:24" x14ac:dyDescent="0.25">
      <c r="A82" s="383">
        <f t="shared" si="1"/>
        <v>81</v>
      </c>
      <c r="B82" s="409" t="s">
        <v>190</v>
      </c>
      <c r="C82" s="408" t="s">
        <v>497</v>
      </c>
      <c r="D82" s="392" t="s">
        <v>373</v>
      </c>
      <c r="E82" s="406"/>
      <c r="F82" s="382"/>
      <c r="G82" s="392"/>
      <c r="H82" s="392"/>
      <c r="I82" s="382"/>
      <c r="J82" s="392"/>
      <c r="K82" s="392"/>
      <c r="L82" s="382"/>
      <c r="M82" s="392"/>
      <c r="N82" s="392"/>
      <c r="O82" s="382"/>
      <c r="P82" s="392"/>
      <c r="Q82" s="392"/>
      <c r="R82" s="382"/>
      <c r="S82" s="392"/>
      <c r="T82" s="393"/>
      <c r="U82" s="382"/>
      <c r="V82" s="518"/>
      <c r="W82" s="393"/>
      <c r="X82" s="393"/>
    </row>
    <row r="83" spans="1:24" x14ac:dyDescent="0.25">
      <c r="A83" s="383">
        <f t="shared" si="1"/>
        <v>82</v>
      </c>
      <c r="B83" s="409" t="s">
        <v>189</v>
      </c>
      <c r="C83" s="408" t="s">
        <v>498</v>
      </c>
      <c r="D83" s="392" t="s">
        <v>374</v>
      </c>
      <c r="E83" s="406"/>
      <c r="F83" s="382"/>
      <c r="G83" s="392"/>
      <c r="H83" s="392"/>
      <c r="I83" s="382"/>
      <c r="J83" s="392"/>
      <c r="K83" s="392"/>
      <c r="L83" s="382"/>
      <c r="M83" s="392"/>
      <c r="N83" s="392"/>
      <c r="O83" s="382"/>
      <c r="P83" s="392"/>
      <c r="Q83" s="392"/>
      <c r="R83" s="382"/>
      <c r="S83" s="392"/>
      <c r="T83" s="393"/>
      <c r="U83" s="382"/>
      <c r="V83" s="518"/>
      <c r="W83" s="393"/>
      <c r="X83" s="393"/>
    </row>
    <row r="84" spans="1:24" x14ac:dyDescent="0.25">
      <c r="A84" s="383">
        <f t="shared" si="1"/>
        <v>83</v>
      </c>
      <c r="B84" s="409" t="s">
        <v>34</v>
      </c>
      <c r="C84" s="408" t="s">
        <v>499</v>
      </c>
      <c r="D84" s="392" t="s">
        <v>375</v>
      </c>
      <c r="E84" s="406"/>
      <c r="F84" s="382"/>
      <c r="G84" s="392"/>
      <c r="H84" s="392"/>
      <c r="I84" s="382"/>
      <c r="J84" s="392"/>
      <c r="K84" s="392"/>
      <c r="L84" s="382"/>
      <c r="M84" s="392"/>
      <c r="N84" s="392"/>
      <c r="O84" s="382"/>
      <c r="P84" s="392"/>
      <c r="Q84" s="392"/>
      <c r="R84" s="382"/>
      <c r="S84" s="392"/>
      <c r="T84" s="393"/>
      <c r="U84" s="382"/>
      <c r="V84" s="518"/>
      <c r="W84" s="393"/>
      <c r="X84" s="393"/>
    </row>
    <row r="85" spans="1:24" x14ac:dyDescent="0.25">
      <c r="A85" s="383">
        <f t="shared" si="1"/>
        <v>84</v>
      </c>
      <c r="B85" s="409" t="s">
        <v>196</v>
      </c>
      <c r="C85" s="408" t="s">
        <v>500</v>
      </c>
      <c r="D85" s="392" t="s">
        <v>376</v>
      </c>
      <c r="E85" s="406"/>
      <c r="F85" s="382"/>
      <c r="G85" s="392"/>
      <c r="H85" s="392"/>
      <c r="I85" s="382"/>
      <c r="J85" s="392"/>
      <c r="K85" s="392"/>
      <c r="L85" s="382"/>
      <c r="M85" s="392"/>
      <c r="N85" s="392"/>
      <c r="O85" s="382"/>
      <c r="P85" s="392"/>
      <c r="Q85" s="392"/>
      <c r="R85" s="382"/>
      <c r="S85" s="392"/>
      <c r="T85" s="393"/>
      <c r="U85" s="382"/>
      <c r="V85" s="518"/>
      <c r="W85" s="393"/>
      <c r="X85" s="393"/>
    </row>
    <row r="86" spans="1:24" x14ac:dyDescent="0.25">
      <c r="A86" s="383">
        <f t="shared" si="1"/>
        <v>85</v>
      </c>
      <c r="B86" s="409" t="s">
        <v>171</v>
      </c>
      <c r="C86" s="408" t="s">
        <v>501</v>
      </c>
      <c r="D86" s="392" t="s">
        <v>377</v>
      </c>
      <c r="E86" s="406"/>
      <c r="F86" s="382"/>
      <c r="G86" s="392"/>
      <c r="H86" s="392"/>
      <c r="I86" s="382"/>
      <c r="J86" s="392"/>
      <c r="K86" s="392"/>
      <c r="L86" s="382"/>
      <c r="M86" s="392"/>
      <c r="N86" s="392"/>
      <c r="O86" s="382"/>
      <c r="P86" s="392"/>
      <c r="Q86" s="392"/>
      <c r="R86" s="382"/>
      <c r="S86" s="392"/>
      <c r="T86" s="393"/>
      <c r="U86" s="382"/>
      <c r="V86" s="518"/>
      <c r="W86" s="393"/>
      <c r="X86" s="393"/>
    </row>
    <row r="87" spans="1:24" x14ac:dyDescent="0.25">
      <c r="A87" s="383">
        <f t="shared" si="1"/>
        <v>86</v>
      </c>
      <c r="B87" s="410" t="s">
        <v>35</v>
      </c>
      <c r="C87" s="411" t="s">
        <v>502</v>
      </c>
      <c r="D87" s="392" t="s">
        <v>378</v>
      </c>
      <c r="E87" s="406"/>
      <c r="F87" s="382"/>
      <c r="G87" s="392"/>
      <c r="H87" s="392"/>
      <c r="I87" s="382"/>
      <c r="J87" s="392"/>
      <c r="K87" s="392"/>
      <c r="L87" s="382"/>
      <c r="M87" s="392"/>
      <c r="N87" s="392"/>
      <c r="O87" s="382"/>
      <c r="P87" s="392"/>
      <c r="Q87" s="392"/>
      <c r="R87" s="382"/>
      <c r="S87" s="392"/>
      <c r="T87" s="393"/>
      <c r="U87" s="382"/>
      <c r="V87" s="518"/>
      <c r="W87" s="393"/>
      <c r="X87" s="393"/>
    </row>
    <row r="88" spans="1:24" x14ac:dyDescent="0.25">
      <c r="A88" s="383">
        <f t="shared" si="1"/>
        <v>87</v>
      </c>
      <c r="B88" s="402" t="s">
        <v>206</v>
      </c>
      <c r="C88" s="401" t="s">
        <v>503</v>
      </c>
      <c r="D88" s="392" t="s">
        <v>226</v>
      </c>
      <c r="E88" s="406"/>
      <c r="F88" s="382"/>
      <c r="G88" s="392"/>
      <c r="H88" s="392"/>
      <c r="I88" s="382"/>
      <c r="J88" s="392"/>
      <c r="K88" s="392"/>
      <c r="L88" s="382"/>
      <c r="M88" s="392"/>
      <c r="N88" s="392"/>
      <c r="O88" s="382"/>
      <c r="P88" s="392"/>
      <c r="Q88" s="392"/>
      <c r="R88" s="382"/>
      <c r="S88" s="392"/>
      <c r="T88" s="393"/>
      <c r="U88" s="382"/>
      <c r="V88" s="518"/>
      <c r="W88" s="393"/>
      <c r="X88" s="393"/>
    </row>
    <row r="89" spans="1:24" x14ac:dyDescent="0.25">
      <c r="A89" s="383">
        <f t="shared" si="1"/>
        <v>88</v>
      </c>
      <c r="B89" s="402" t="s">
        <v>141</v>
      </c>
      <c r="C89" s="401" t="s">
        <v>141</v>
      </c>
      <c r="D89" s="392" t="s">
        <v>141</v>
      </c>
      <c r="E89" s="406"/>
      <c r="F89" s="382"/>
      <c r="G89" s="392"/>
      <c r="H89" s="392"/>
      <c r="I89" s="382"/>
      <c r="J89" s="392"/>
      <c r="K89" s="392"/>
      <c r="L89" s="382"/>
      <c r="M89" s="392"/>
      <c r="N89" s="392"/>
      <c r="O89" s="382"/>
      <c r="P89" s="392"/>
      <c r="Q89" s="392"/>
      <c r="R89" s="382"/>
      <c r="S89" s="392"/>
      <c r="T89" s="393"/>
      <c r="U89" s="382"/>
      <c r="V89" s="518"/>
      <c r="W89" s="393"/>
      <c r="X89" s="393"/>
    </row>
    <row r="90" spans="1:24" x14ac:dyDescent="0.25">
      <c r="A90" s="383">
        <f t="shared" si="1"/>
        <v>89</v>
      </c>
      <c r="B90" s="402" t="s">
        <v>56</v>
      </c>
      <c r="C90" s="401" t="s">
        <v>504</v>
      </c>
      <c r="D90" s="392" t="s">
        <v>379</v>
      </c>
      <c r="E90" s="406"/>
      <c r="F90" s="382"/>
      <c r="G90" s="392"/>
      <c r="H90" s="392"/>
      <c r="I90" s="382"/>
      <c r="J90" s="392"/>
      <c r="K90" s="392"/>
      <c r="L90" s="382"/>
      <c r="M90" s="392"/>
      <c r="N90" s="392"/>
      <c r="O90" s="382"/>
      <c r="P90" s="392"/>
      <c r="Q90" s="392"/>
      <c r="R90" s="382"/>
      <c r="S90" s="392"/>
      <c r="T90" s="393"/>
      <c r="U90" s="382"/>
      <c r="V90" s="518"/>
      <c r="W90" s="393"/>
      <c r="X90" s="393"/>
    </row>
    <row r="91" spans="1:24" x14ac:dyDescent="0.25">
      <c r="A91" s="383">
        <f t="shared" si="1"/>
        <v>90</v>
      </c>
      <c r="B91" s="398" t="s">
        <v>145</v>
      </c>
      <c r="C91" s="401" t="s">
        <v>505</v>
      </c>
      <c r="D91" s="392" t="s">
        <v>546</v>
      </c>
      <c r="E91" s="406"/>
      <c r="F91" s="382"/>
      <c r="G91" s="392"/>
      <c r="H91" s="392"/>
      <c r="I91" s="382"/>
      <c r="J91" s="392"/>
      <c r="K91" s="392"/>
      <c r="L91" s="382"/>
      <c r="M91" s="392"/>
      <c r="N91" s="392"/>
      <c r="O91" s="382"/>
      <c r="P91" s="392"/>
      <c r="Q91" s="392"/>
      <c r="R91" s="382"/>
      <c r="S91" s="392"/>
      <c r="T91" s="393"/>
      <c r="U91" s="382"/>
      <c r="V91" s="518"/>
      <c r="W91" s="393"/>
      <c r="X91" s="393"/>
    </row>
    <row r="92" spans="1:24" x14ac:dyDescent="0.25">
      <c r="A92" s="383">
        <f t="shared" si="1"/>
        <v>91</v>
      </c>
      <c r="B92" s="398" t="s">
        <v>204</v>
      </c>
      <c r="C92" s="401" t="s">
        <v>507</v>
      </c>
      <c r="D92" s="392" t="s">
        <v>380</v>
      </c>
      <c r="E92" s="406"/>
      <c r="F92" s="382"/>
      <c r="G92" s="392"/>
      <c r="H92" s="392"/>
      <c r="I92" s="382"/>
      <c r="J92" s="392"/>
      <c r="K92" s="392"/>
      <c r="L92" s="382"/>
      <c r="M92" s="392"/>
      <c r="N92" s="392"/>
      <c r="O92" s="382"/>
      <c r="P92" s="392"/>
      <c r="Q92" s="392"/>
      <c r="R92" s="382"/>
      <c r="S92" s="392"/>
      <c r="T92" s="393"/>
      <c r="U92" s="382"/>
      <c r="V92" s="518"/>
      <c r="W92" s="393"/>
      <c r="X92" s="393"/>
    </row>
    <row r="93" spans="1:24" x14ac:dyDescent="0.25">
      <c r="A93" s="383">
        <f t="shared" si="1"/>
        <v>92</v>
      </c>
      <c r="B93" s="402" t="s">
        <v>142</v>
      </c>
      <c r="C93" s="401" t="s">
        <v>506</v>
      </c>
      <c r="D93" s="392" t="s">
        <v>381</v>
      </c>
      <c r="E93" s="406"/>
      <c r="F93" s="382"/>
      <c r="G93" s="392"/>
      <c r="H93" s="392"/>
      <c r="I93" s="382"/>
      <c r="J93" s="392"/>
      <c r="K93" s="392"/>
      <c r="L93" s="382"/>
      <c r="M93" s="392"/>
      <c r="N93" s="392"/>
      <c r="O93" s="382"/>
      <c r="P93" s="392"/>
      <c r="Q93" s="392"/>
      <c r="R93" s="382"/>
      <c r="S93" s="392"/>
      <c r="T93" s="393"/>
      <c r="U93" s="382"/>
      <c r="V93" s="518"/>
      <c r="W93" s="393"/>
      <c r="X93" s="393"/>
    </row>
    <row r="94" spans="1:24" x14ac:dyDescent="0.25">
      <c r="A94" s="383">
        <f t="shared" si="1"/>
        <v>93</v>
      </c>
      <c r="B94" s="398" t="s">
        <v>861</v>
      </c>
      <c r="C94" s="401" t="s">
        <v>862</v>
      </c>
      <c r="D94" s="392" t="s">
        <v>863</v>
      </c>
      <c r="E94" s="406"/>
      <c r="F94" s="382"/>
      <c r="G94" s="392"/>
      <c r="H94" s="392"/>
      <c r="I94" s="382"/>
      <c r="J94" s="392"/>
      <c r="K94" s="392"/>
      <c r="L94" s="382"/>
      <c r="M94" s="392"/>
      <c r="N94" s="392"/>
      <c r="O94" s="382"/>
      <c r="P94" s="392"/>
      <c r="Q94" s="392"/>
      <c r="R94" s="382"/>
      <c r="S94" s="392"/>
      <c r="T94" s="393"/>
      <c r="U94" s="382"/>
      <c r="V94" s="518"/>
      <c r="W94" s="393"/>
      <c r="X94" s="393"/>
    </row>
    <row r="95" spans="1:24" x14ac:dyDescent="0.25">
      <c r="A95" s="383">
        <f t="shared" si="1"/>
        <v>94</v>
      </c>
      <c r="B95" s="398" t="s">
        <v>207</v>
      </c>
      <c r="C95" s="401" t="s">
        <v>508</v>
      </c>
      <c r="D95" s="392" t="s">
        <v>382</v>
      </c>
      <c r="E95" s="406"/>
      <c r="F95" s="382"/>
      <c r="G95" s="392"/>
      <c r="H95" s="392"/>
      <c r="I95" s="382"/>
      <c r="J95" s="392"/>
      <c r="K95" s="392"/>
      <c r="L95" s="382"/>
      <c r="M95" s="392"/>
      <c r="N95" s="392"/>
      <c r="O95" s="382"/>
      <c r="P95" s="392"/>
      <c r="Q95" s="392"/>
      <c r="R95" s="382"/>
      <c r="S95" s="392"/>
      <c r="T95" s="393"/>
      <c r="U95" s="382"/>
      <c r="V95" s="518"/>
      <c r="W95" s="393"/>
      <c r="X95" s="393"/>
    </row>
    <row r="96" spans="1:24" ht="30" x14ac:dyDescent="0.25">
      <c r="A96" s="383">
        <f t="shared" si="1"/>
        <v>95</v>
      </c>
      <c r="B96" s="398" t="s">
        <v>186</v>
      </c>
      <c r="C96" s="401" t="s">
        <v>509</v>
      </c>
      <c r="D96" s="392" t="s">
        <v>383</v>
      </c>
      <c r="E96" s="406"/>
      <c r="F96" s="382"/>
      <c r="G96" s="392"/>
      <c r="H96" s="392"/>
      <c r="I96" s="382"/>
      <c r="J96" s="392"/>
      <c r="K96" s="392"/>
      <c r="L96" s="382"/>
      <c r="M96" s="392"/>
      <c r="N96" s="392"/>
      <c r="O96" s="382"/>
      <c r="P96" s="392"/>
      <c r="Q96" s="392"/>
      <c r="R96" s="382"/>
      <c r="S96" s="392"/>
      <c r="T96" s="393"/>
      <c r="U96" s="382"/>
      <c r="V96" s="518"/>
      <c r="W96" s="393"/>
      <c r="X96" s="393"/>
    </row>
    <row r="97" spans="1:24" x14ac:dyDescent="0.25">
      <c r="A97" s="383">
        <f t="shared" si="1"/>
        <v>96</v>
      </c>
      <c r="B97" s="398" t="s">
        <v>172</v>
      </c>
      <c r="C97" s="401" t="s">
        <v>510</v>
      </c>
      <c r="D97" s="392" t="s">
        <v>384</v>
      </c>
      <c r="E97" s="406"/>
      <c r="F97" s="382"/>
      <c r="G97" s="392"/>
      <c r="H97" s="392"/>
      <c r="I97" s="382"/>
      <c r="J97" s="392"/>
      <c r="K97" s="392"/>
      <c r="L97" s="382"/>
      <c r="M97" s="392"/>
      <c r="N97" s="392"/>
      <c r="O97" s="382"/>
      <c r="P97" s="392"/>
      <c r="Q97" s="392"/>
      <c r="R97" s="382"/>
      <c r="S97" s="392"/>
      <c r="T97" s="393"/>
      <c r="U97" s="382"/>
      <c r="V97" s="518"/>
      <c r="W97" s="393"/>
      <c r="X97" s="393"/>
    </row>
    <row r="98" spans="1:24" x14ac:dyDescent="0.25">
      <c r="A98" s="383">
        <f t="shared" si="1"/>
        <v>97</v>
      </c>
      <c r="B98" s="398" t="s">
        <v>306</v>
      </c>
      <c r="C98" s="401" t="s">
        <v>543</v>
      </c>
      <c r="D98" s="392" t="s">
        <v>385</v>
      </c>
      <c r="E98" s="406"/>
      <c r="F98" s="382"/>
      <c r="G98" s="392"/>
      <c r="H98" s="392"/>
      <c r="I98" s="382"/>
      <c r="J98" s="392"/>
      <c r="K98" s="392"/>
      <c r="L98" s="382"/>
      <c r="M98" s="392"/>
      <c r="N98" s="392"/>
      <c r="O98" s="382"/>
      <c r="P98" s="392"/>
      <c r="Q98" s="392"/>
      <c r="R98" s="382"/>
      <c r="S98" s="392"/>
      <c r="T98" s="393"/>
      <c r="U98" s="382"/>
      <c r="V98" s="518"/>
      <c r="W98" s="393"/>
      <c r="X98" s="393"/>
    </row>
    <row r="99" spans="1:24" x14ac:dyDescent="0.25">
      <c r="A99" s="383">
        <f t="shared" si="1"/>
        <v>98</v>
      </c>
      <c r="B99" s="382" t="s">
        <v>312</v>
      </c>
      <c r="C99" s="401" t="s">
        <v>550</v>
      </c>
      <c r="D99" s="392" t="s">
        <v>554</v>
      </c>
      <c r="E99" s="406"/>
      <c r="F99" s="382"/>
      <c r="G99" s="392"/>
      <c r="H99" s="392"/>
      <c r="I99" s="382"/>
      <c r="J99" s="392"/>
      <c r="K99" s="392"/>
      <c r="L99" s="382"/>
      <c r="M99" s="392"/>
      <c r="N99" s="392"/>
      <c r="O99" s="382"/>
      <c r="P99" s="392"/>
      <c r="Q99" s="392"/>
      <c r="R99" s="382"/>
      <c r="S99" s="392"/>
      <c r="T99" s="393"/>
      <c r="U99" s="382"/>
      <c r="V99" s="518"/>
      <c r="W99" s="393"/>
      <c r="X99" s="393"/>
    </row>
    <row r="100" spans="1:24" x14ac:dyDescent="0.25">
      <c r="A100" s="383">
        <f t="shared" si="1"/>
        <v>99</v>
      </c>
      <c r="B100" s="382" t="s">
        <v>313</v>
      </c>
      <c r="C100" s="401" t="s">
        <v>551</v>
      </c>
      <c r="D100" s="392" t="s">
        <v>555</v>
      </c>
      <c r="E100" s="406"/>
      <c r="F100" s="382"/>
      <c r="G100" s="392"/>
      <c r="H100" s="392"/>
      <c r="I100" s="382"/>
      <c r="J100" s="392"/>
      <c r="K100" s="392"/>
      <c r="L100" s="382"/>
      <c r="M100" s="392"/>
      <c r="N100" s="392"/>
      <c r="O100" s="382"/>
      <c r="P100" s="392"/>
      <c r="Q100" s="392"/>
      <c r="R100" s="382"/>
      <c r="S100" s="392"/>
      <c r="T100" s="393"/>
      <c r="U100" s="382"/>
      <c r="V100" s="518"/>
      <c r="W100" s="393"/>
      <c r="X100" s="393"/>
    </row>
    <row r="101" spans="1:24" x14ac:dyDescent="0.25">
      <c r="A101" s="383">
        <f t="shared" si="1"/>
        <v>100</v>
      </c>
      <c r="B101" s="382" t="s">
        <v>144</v>
      </c>
      <c r="C101" s="401" t="s">
        <v>511</v>
      </c>
      <c r="D101" s="392" t="s">
        <v>386</v>
      </c>
      <c r="E101" s="406"/>
      <c r="F101" s="382"/>
      <c r="G101" s="392"/>
      <c r="H101" s="392"/>
      <c r="I101" s="382"/>
      <c r="J101" s="392"/>
      <c r="K101" s="392"/>
      <c r="L101" s="382"/>
      <c r="M101" s="392"/>
      <c r="N101" s="392"/>
      <c r="O101" s="382"/>
      <c r="P101" s="392"/>
      <c r="Q101" s="392"/>
      <c r="R101" s="382"/>
      <c r="S101" s="392"/>
      <c r="T101" s="393"/>
      <c r="U101" s="382"/>
      <c r="V101" s="518"/>
      <c r="W101" s="393"/>
      <c r="X101" s="393"/>
    </row>
    <row r="102" spans="1:24" x14ac:dyDescent="0.25">
      <c r="A102" s="383">
        <f t="shared" si="1"/>
        <v>101</v>
      </c>
      <c r="B102" s="382" t="s">
        <v>864</v>
      </c>
      <c r="C102" s="401" t="s">
        <v>865</v>
      </c>
      <c r="D102" s="392" t="s">
        <v>866</v>
      </c>
      <c r="E102" s="406"/>
      <c r="F102" s="382"/>
      <c r="G102" s="392"/>
      <c r="H102" s="392"/>
      <c r="I102" s="382"/>
      <c r="J102" s="392"/>
      <c r="K102" s="392"/>
      <c r="L102" s="382"/>
      <c r="M102" s="392"/>
      <c r="N102" s="392"/>
      <c r="O102" s="382"/>
      <c r="P102" s="392"/>
      <c r="Q102" s="392"/>
      <c r="R102" s="382"/>
      <c r="S102" s="392"/>
      <c r="T102" s="393"/>
      <c r="U102" s="382"/>
      <c r="V102" s="518"/>
      <c r="W102" s="393"/>
      <c r="X102" s="393"/>
    </row>
    <row r="103" spans="1:24" x14ac:dyDescent="0.25">
      <c r="A103" s="383">
        <f t="shared" si="1"/>
        <v>102</v>
      </c>
      <c r="B103" s="382" t="s">
        <v>265</v>
      </c>
      <c r="C103" s="401" t="s">
        <v>512</v>
      </c>
      <c r="D103" s="392" t="s">
        <v>389</v>
      </c>
      <c r="E103" s="406"/>
      <c r="F103" s="382"/>
      <c r="G103" s="392"/>
      <c r="H103" s="392"/>
      <c r="I103" s="382"/>
      <c r="J103" s="392"/>
      <c r="K103" s="392"/>
      <c r="L103" s="382"/>
      <c r="M103" s="392"/>
      <c r="N103" s="392"/>
      <c r="O103" s="382"/>
      <c r="P103" s="392"/>
      <c r="Q103" s="392"/>
      <c r="R103" s="382"/>
      <c r="S103" s="392"/>
      <c r="T103" s="393"/>
      <c r="U103" s="382"/>
      <c r="V103" s="518"/>
      <c r="W103" s="393"/>
      <c r="X103" s="393"/>
    </row>
    <row r="104" spans="1:24" x14ac:dyDescent="0.25">
      <c r="A104" s="383">
        <f t="shared" si="1"/>
        <v>103</v>
      </c>
      <c r="B104" s="382" t="s">
        <v>266</v>
      </c>
      <c r="C104" s="401" t="s">
        <v>513</v>
      </c>
      <c r="D104" s="392" t="s">
        <v>390</v>
      </c>
      <c r="E104" s="406"/>
      <c r="F104" s="382"/>
      <c r="G104" s="392"/>
      <c r="H104" s="392"/>
      <c r="I104" s="382"/>
      <c r="J104" s="392"/>
      <c r="K104" s="392"/>
      <c r="L104" s="382"/>
      <c r="M104" s="392"/>
      <c r="N104" s="392"/>
      <c r="O104" s="382"/>
      <c r="P104" s="392"/>
      <c r="Q104" s="392"/>
      <c r="R104" s="382"/>
      <c r="S104" s="392"/>
      <c r="T104" s="393"/>
      <c r="U104" s="382"/>
      <c r="V104" s="518"/>
      <c r="W104" s="393"/>
      <c r="X104" s="393"/>
    </row>
    <row r="105" spans="1:24" x14ac:dyDescent="0.25">
      <c r="A105" s="383">
        <f t="shared" si="1"/>
        <v>104</v>
      </c>
      <c r="B105" s="382" t="s">
        <v>267</v>
      </c>
      <c r="C105" s="401" t="s">
        <v>514</v>
      </c>
      <c r="D105" s="392" t="s">
        <v>391</v>
      </c>
      <c r="E105" s="406"/>
      <c r="F105" s="382"/>
      <c r="G105" s="392"/>
      <c r="H105" s="392"/>
      <c r="I105" s="382"/>
      <c r="J105" s="392"/>
      <c r="K105" s="392"/>
      <c r="L105" s="382"/>
      <c r="M105" s="392"/>
      <c r="N105" s="392"/>
      <c r="O105" s="382"/>
      <c r="P105" s="392"/>
      <c r="Q105" s="392"/>
      <c r="R105" s="382"/>
      <c r="S105" s="392"/>
      <c r="T105" s="393"/>
      <c r="U105" s="382"/>
      <c r="V105" s="518"/>
      <c r="W105" s="393"/>
      <c r="X105" s="393"/>
    </row>
    <row r="106" spans="1:24" x14ac:dyDescent="0.25">
      <c r="A106" s="383">
        <f t="shared" si="1"/>
        <v>105</v>
      </c>
      <c r="B106" s="382" t="s">
        <v>112</v>
      </c>
      <c r="C106" s="401" t="s">
        <v>515</v>
      </c>
      <c r="D106" s="392" t="s">
        <v>556</v>
      </c>
      <c r="E106" s="406"/>
      <c r="F106" s="382"/>
      <c r="G106" s="392"/>
      <c r="H106" s="392"/>
      <c r="I106" s="382"/>
      <c r="J106" s="392"/>
      <c r="K106" s="392"/>
      <c r="L106" s="382"/>
      <c r="M106" s="392"/>
      <c r="N106" s="392"/>
      <c r="O106" s="382"/>
      <c r="P106" s="392"/>
      <c r="Q106" s="392"/>
      <c r="R106" s="382"/>
      <c r="S106" s="392"/>
      <c r="T106" s="393"/>
      <c r="U106" s="382"/>
      <c r="V106" s="518"/>
      <c r="W106" s="393"/>
      <c r="X106" s="393"/>
    </row>
    <row r="107" spans="1:24" x14ac:dyDescent="0.25">
      <c r="A107" s="383">
        <f t="shared" si="1"/>
        <v>106</v>
      </c>
      <c r="B107" s="382" t="s">
        <v>111</v>
      </c>
      <c r="C107" s="401" t="s">
        <v>516</v>
      </c>
      <c r="D107" s="392" t="s">
        <v>557</v>
      </c>
      <c r="E107" s="406"/>
      <c r="F107" s="382"/>
      <c r="G107" s="392"/>
      <c r="H107" s="392"/>
      <c r="I107" s="382"/>
      <c r="J107" s="392"/>
      <c r="K107" s="392"/>
      <c r="L107" s="382"/>
      <c r="M107" s="392"/>
      <c r="N107" s="392"/>
      <c r="O107" s="382"/>
      <c r="P107" s="392"/>
      <c r="Q107" s="392"/>
      <c r="R107" s="382"/>
      <c r="S107" s="392"/>
      <c r="T107" s="393"/>
      <c r="U107" s="382"/>
      <c r="V107" s="518"/>
      <c r="W107" s="393"/>
      <c r="X107" s="393"/>
    </row>
    <row r="108" spans="1:24" x14ac:dyDescent="0.25">
      <c r="A108" s="383">
        <f t="shared" si="1"/>
        <v>107</v>
      </c>
      <c r="B108" s="382" t="s">
        <v>125</v>
      </c>
      <c r="C108" s="401" t="s">
        <v>517</v>
      </c>
      <c r="D108" s="392" t="s">
        <v>542</v>
      </c>
      <c r="E108" s="406"/>
      <c r="F108" s="382"/>
      <c r="G108" s="392"/>
      <c r="H108" s="392"/>
      <c r="I108" s="382"/>
      <c r="J108" s="392"/>
      <c r="K108" s="392"/>
      <c r="L108" s="382"/>
      <c r="M108" s="392"/>
      <c r="N108" s="392"/>
      <c r="O108" s="382"/>
      <c r="P108" s="392"/>
      <c r="Q108" s="392"/>
      <c r="R108" s="382"/>
      <c r="S108" s="392"/>
      <c r="T108" s="393"/>
      <c r="U108" s="382"/>
      <c r="V108" s="518"/>
      <c r="W108" s="393"/>
      <c r="X108" s="393"/>
    </row>
    <row r="109" spans="1:24" ht="30" x14ac:dyDescent="0.25">
      <c r="A109" s="383">
        <f t="shared" si="1"/>
        <v>108</v>
      </c>
      <c r="B109" s="382" t="s">
        <v>136</v>
      </c>
      <c r="C109" s="401" t="s">
        <v>518</v>
      </c>
      <c r="D109" s="392" t="s">
        <v>392</v>
      </c>
      <c r="E109" s="406" t="s">
        <v>308</v>
      </c>
      <c r="F109" s="382"/>
      <c r="G109" s="392"/>
      <c r="H109" s="392"/>
      <c r="I109" s="382"/>
      <c r="J109" s="392"/>
      <c r="K109" s="392"/>
      <c r="L109" s="382"/>
      <c r="M109" s="392"/>
      <c r="N109" s="392"/>
      <c r="O109" s="382"/>
      <c r="P109" s="392"/>
      <c r="Q109" s="392"/>
      <c r="R109" s="382"/>
      <c r="S109" s="392"/>
      <c r="T109" s="393"/>
      <c r="U109" s="382"/>
      <c r="V109" s="518"/>
      <c r="W109" s="393"/>
      <c r="X109" s="393"/>
    </row>
    <row r="110" spans="1:24" x14ac:dyDescent="0.25">
      <c r="A110" s="383">
        <f t="shared" si="1"/>
        <v>109</v>
      </c>
      <c r="B110" s="382" t="s">
        <v>36</v>
      </c>
      <c r="C110" s="401" t="s">
        <v>519</v>
      </c>
      <c r="D110" s="392" t="s">
        <v>393</v>
      </c>
      <c r="E110" s="406"/>
      <c r="F110" s="382"/>
      <c r="G110" s="392"/>
      <c r="H110" s="392"/>
      <c r="I110" s="382"/>
      <c r="J110" s="392"/>
      <c r="K110" s="392"/>
      <c r="L110" s="382"/>
      <c r="M110" s="392"/>
      <c r="N110" s="392"/>
      <c r="O110" s="382"/>
      <c r="P110" s="392"/>
      <c r="Q110" s="392"/>
      <c r="R110" s="382"/>
      <c r="S110" s="392"/>
      <c r="T110" s="393"/>
      <c r="U110" s="382"/>
      <c r="V110" s="518"/>
      <c r="W110" s="393"/>
      <c r="X110" s="393"/>
    </row>
    <row r="111" spans="1:24" ht="30" x14ac:dyDescent="0.25">
      <c r="A111" s="383">
        <f t="shared" si="1"/>
        <v>110</v>
      </c>
      <c r="B111" s="382" t="s">
        <v>533</v>
      </c>
      <c r="C111" s="401" t="s">
        <v>534</v>
      </c>
      <c r="D111" s="392" t="s">
        <v>343</v>
      </c>
      <c r="E111" s="406" t="s">
        <v>308</v>
      </c>
      <c r="F111" s="382"/>
      <c r="G111" s="392"/>
      <c r="H111" s="392"/>
      <c r="I111" s="382"/>
      <c r="J111" s="392"/>
      <c r="K111" s="392"/>
      <c r="L111" s="382"/>
      <c r="M111" s="392"/>
      <c r="N111" s="392"/>
      <c r="O111" s="382"/>
      <c r="P111" s="392"/>
      <c r="Q111" s="392"/>
      <c r="R111" s="382"/>
      <c r="S111" s="392"/>
      <c r="T111" s="393"/>
      <c r="U111" s="382"/>
      <c r="V111" s="518"/>
      <c r="W111" s="393"/>
      <c r="X111" s="393"/>
    </row>
    <row r="112" spans="1:24" ht="30" x14ac:dyDescent="0.25">
      <c r="A112" s="383">
        <f t="shared" si="1"/>
        <v>111</v>
      </c>
      <c r="B112" s="382" t="s">
        <v>113</v>
      </c>
      <c r="C112" s="401" t="s">
        <v>520</v>
      </c>
      <c r="D112" s="392" t="s">
        <v>394</v>
      </c>
      <c r="E112" s="406" t="s">
        <v>308</v>
      </c>
      <c r="F112" s="382"/>
      <c r="G112" s="392"/>
      <c r="H112" s="392"/>
      <c r="I112" s="382"/>
      <c r="J112" s="392"/>
      <c r="K112" s="392"/>
      <c r="L112" s="382"/>
      <c r="M112" s="392"/>
      <c r="N112" s="392"/>
      <c r="O112" s="382"/>
      <c r="P112" s="392"/>
      <c r="Q112" s="392"/>
      <c r="R112" s="382"/>
      <c r="S112" s="392"/>
      <c r="T112" s="393"/>
      <c r="U112" s="382"/>
      <c r="V112" s="518"/>
      <c r="W112" s="393"/>
      <c r="X112" s="393"/>
    </row>
    <row r="113" spans="1:24" ht="45" x14ac:dyDescent="0.25">
      <c r="A113" s="383">
        <f t="shared" si="1"/>
        <v>112</v>
      </c>
      <c r="B113" s="382" t="s">
        <v>396</v>
      </c>
      <c r="C113" s="401" t="s">
        <v>521</v>
      </c>
      <c r="D113" s="392" t="s">
        <v>395</v>
      </c>
      <c r="E113" s="406" t="s">
        <v>308</v>
      </c>
      <c r="F113" s="382"/>
      <c r="G113" s="392"/>
      <c r="H113" s="392"/>
      <c r="I113" s="382"/>
      <c r="J113" s="392"/>
      <c r="K113" s="392"/>
      <c r="L113" s="382"/>
      <c r="M113" s="392"/>
      <c r="N113" s="392"/>
      <c r="O113" s="382"/>
      <c r="P113" s="392"/>
      <c r="Q113" s="392"/>
      <c r="R113" s="382"/>
      <c r="S113" s="392"/>
      <c r="T113" s="393"/>
      <c r="U113" s="382"/>
      <c r="V113" s="518"/>
      <c r="W113" s="393"/>
      <c r="X113" s="393"/>
    </row>
    <row r="114" spans="1:24" ht="45" x14ac:dyDescent="0.25">
      <c r="A114" s="383">
        <f t="shared" si="1"/>
        <v>113</v>
      </c>
      <c r="B114" s="382" t="s">
        <v>397</v>
      </c>
      <c r="C114" s="401" t="s">
        <v>523</v>
      </c>
      <c r="D114" s="392" t="s">
        <v>399</v>
      </c>
      <c r="E114" s="406" t="s">
        <v>308</v>
      </c>
      <c r="F114" s="382"/>
      <c r="G114" s="392"/>
      <c r="H114" s="392"/>
      <c r="I114" s="382"/>
      <c r="J114" s="392"/>
      <c r="K114" s="392"/>
      <c r="L114" s="382"/>
      <c r="M114" s="392"/>
      <c r="N114" s="392"/>
      <c r="O114" s="382"/>
      <c r="P114" s="392"/>
      <c r="Q114" s="392"/>
      <c r="R114" s="382"/>
      <c r="S114" s="392"/>
      <c r="T114" s="393"/>
      <c r="U114" s="382"/>
      <c r="V114" s="518"/>
      <c r="W114" s="393"/>
      <c r="X114" s="393"/>
    </row>
    <row r="115" spans="1:24" ht="45" x14ac:dyDescent="0.25">
      <c r="A115" s="383">
        <f t="shared" si="1"/>
        <v>114</v>
      </c>
      <c r="B115" s="382" t="s">
        <v>398</v>
      </c>
      <c r="C115" s="401" t="s">
        <v>522</v>
      </c>
      <c r="D115" s="392" t="s">
        <v>400</v>
      </c>
      <c r="E115" s="406" t="s">
        <v>308</v>
      </c>
      <c r="F115" s="382"/>
      <c r="G115" s="392"/>
      <c r="H115" s="392"/>
      <c r="I115" s="382"/>
      <c r="J115" s="392"/>
      <c r="K115" s="392"/>
      <c r="L115" s="382"/>
      <c r="M115" s="392"/>
      <c r="N115" s="392"/>
      <c r="O115" s="382"/>
      <c r="P115" s="392"/>
      <c r="Q115" s="392"/>
      <c r="R115" s="382"/>
      <c r="S115" s="392"/>
      <c r="T115" s="393"/>
      <c r="U115" s="382"/>
      <c r="V115" s="518"/>
      <c r="W115" s="393"/>
      <c r="X115" s="393"/>
    </row>
    <row r="116" spans="1:24" ht="45" x14ac:dyDescent="0.25">
      <c r="A116" s="383">
        <f t="shared" si="1"/>
        <v>115</v>
      </c>
      <c r="B116" s="382" t="s">
        <v>121</v>
      </c>
      <c r="C116" s="401" t="s">
        <v>524</v>
      </c>
      <c r="D116" s="392" t="s">
        <v>401</v>
      </c>
      <c r="E116" s="406" t="s">
        <v>308</v>
      </c>
      <c r="F116" s="382"/>
      <c r="G116" s="392"/>
      <c r="H116" s="392"/>
      <c r="I116" s="382"/>
      <c r="J116" s="392"/>
      <c r="K116" s="392"/>
      <c r="L116" s="382"/>
      <c r="M116" s="392"/>
      <c r="N116" s="392"/>
      <c r="O116" s="382"/>
      <c r="P116" s="392"/>
      <c r="Q116" s="392"/>
      <c r="R116" s="382"/>
      <c r="S116" s="392"/>
      <c r="T116" s="393"/>
      <c r="U116" s="382"/>
      <c r="V116" s="518"/>
      <c r="W116" s="393"/>
      <c r="X116" s="393"/>
    </row>
    <row r="117" spans="1:24" x14ac:dyDescent="0.25">
      <c r="A117" s="383">
        <f t="shared" si="1"/>
        <v>116</v>
      </c>
      <c r="B117" s="382" t="s">
        <v>57</v>
      </c>
      <c r="C117" s="401" t="s">
        <v>525</v>
      </c>
      <c r="D117" s="392" t="s">
        <v>402</v>
      </c>
      <c r="E117" s="406"/>
      <c r="F117" s="382"/>
      <c r="G117" s="392"/>
      <c r="H117" s="392"/>
      <c r="I117" s="382"/>
      <c r="J117" s="392"/>
      <c r="K117" s="392"/>
      <c r="L117" s="382"/>
      <c r="M117" s="392"/>
      <c r="N117" s="392"/>
      <c r="O117" s="382"/>
      <c r="P117" s="392"/>
      <c r="Q117" s="392"/>
      <c r="R117" s="382"/>
      <c r="S117" s="392"/>
      <c r="T117" s="393"/>
      <c r="U117" s="382"/>
      <c r="V117" s="518"/>
      <c r="W117" s="393"/>
      <c r="X117" s="393"/>
    </row>
    <row r="118" spans="1:24" ht="30" x14ac:dyDescent="0.25">
      <c r="A118" s="383">
        <f t="shared" si="1"/>
        <v>117</v>
      </c>
      <c r="B118" s="382" t="s">
        <v>388</v>
      </c>
      <c r="C118" s="401" t="s">
        <v>526</v>
      </c>
      <c r="D118" s="392" t="s">
        <v>403</v>
      </c>
      <c r="E118" s="406" t="s">
        <v>308</v>
      </c>
      <c r="F118" s="382"/>
      <c r="G118" s="392"/>
      <c r="H118" s="392"/>
      <c r="I118" s="382"/>
      <c r="J118" s="392"/>
      <c r="K118" s="392"/>
      <c r="L118" s="382"/>
      <c r="M118" s="392"/>
      <c r="N118" s="392"/>
      <c r="O118" s="382"/>
      <c r="P118" s="392"/>
      <c r="Q118" s="392"/>
      <c r="R118" s="382"/>
      <c r="S118" s="392"/>
      <c r="T118" s="393"/>
      <c r="U118" s="382"/>
      <c r="V118" s="518"/>
      <c r="W118" s="393"/>
      <c r="X118" s="393"/>
    </row>
    <row r="119" spans="1:24" x14ac:dyDescent="0.25">
      <c r="A119" s="383">
        <f t="shared" si="1"/>
        <v>118</v>
      </c>
      <c r="B119" s="382" t="s">
        <v>387</v>
      </c>
      <c r="C119" s="401" t="s">
        <v>280</v>
      </c>
      <c r="D119" s="392" t="s">
        <v>404</v>
      </c>
      <c r="E119" s="406"/>
      <c r="F119" s="382"/>
      <c r="G119" s="392"/>
      <c r="H119" s="392"/>
      <c r="I119" s="382"/>
      <c r="J119" s="392"/>
      <c r="K119" s="392"/>
      <c r="L119" s="382"/>
      <c r="M119" s="392"/>
      <c r="N119" s="392"/>
      <c r="O119" s="382"/>
      <c r="P119" s="392"/>
      <c r="Q119" s="392"/>
      <c r="R119" s="382"/>
      <c r="S119" s="392"/>
      <c r="T119" s="393"/>
      <c r="U119" s="382"/>
      <c r="V119" s="518"/>
      <c r="W119" s="393"/>
      <c r="X119" s="393"/>
    </row>
    <row r="120" spans="1:24" ht="45" x14ac:dyDescent="0.25">
      <c r="A120" s="383">
        <f t="shared" si="1"/>
        <v>119</v>
      </c>
      <c r="B120" s="382" t="s">
        <v>535</v>
      </c>
      <c r="C120" s="401" t="s">
        <v>527</v>
      </c>
      <c r="D120" s="392" t="s">
        <v>405</v>
      </c>
      <c r="E120" s="406" t="s">
        <v>308</v>
      </c>
      <c r="F120" s="382"/>
      <c r="G120" s="392"/>
      <c r="H120" s="392"/>
      <c r="I120" s="382"/>
      <c r="J120" s="392"/>
      <c r="K120" s="392"/>
      <c r="L120" s="382"/>
      <c r="M120" s="392"/>
      <c r="N120" s="392"/>
      <c r="O120" s="382"/>
      <c r="P120" s="392"/>
      <c r="Q120" s="392"/>
      <c r="R120" s="382"/>
      <c r="S120" s="392"/>
      <c r="T120" s="393"/>
      <c r="U120" s="382"/>
      <c r="V120" s="518"/>
      <c r="W120" s="393"/>
      <c r="X120" s="393"/>
    </row>
    <row r="121" spans="1:24" ht="30" x14ac:dyDescent="0.25">
      <c r="A121" s="383">
        <f t="shared" si="1"/>
        <v>120</v>
      </c>
      <c r="B121" s="382" t="s">
        <v>197</v>
      </c>
      <c r="C121" s="401" t="s">
        <v>528</v>
      </c>
      <c r="D121" s="392" t="s">
        <v>406</v>
      </c>
      <c r="E121" s="406"/>
      <c r="F121" s="382"/>
      <c r="G121" s="392"/>
      <c r="H121" s="392"/>
      <c r="I121" s="382"/>
      <c r="J121" s="392"/>
      <c r="K121" s="392"/>
      <c r="L121" s="382"/>
      <c r="M121" s="392"/>
      <c r="N121" s="392"/>
      <c r="O121" s="382"/>
      <c r="P121" s="392"/>
      <c r="Q121" s="392"/>
      <c r="R121" s="382"/>
      <c r="S121" s="392"/>
      <c r="T121" s="393"/>
      <c r="U121" s="382"/>
      <c r="V121" s="518"/>
      <c r="W121" s="393"/>
      <c r="X121" s="393"/>
    </row>
    <row r="122" spans="1:24" x14ac:dyDescent="0.25">
      <c r="A122" s="383">
        <f t="shared" si="1"/>
        <v>121</v>
      </c>
      <c r="B122" s="382" t="s">
        <v>159</v>
      </c>
      <c r="C122" s="401" t="s">
        <v>529</v>
      </c>
      <c r="D122" s="392" t="s">
        <v>159</v>
      </c>
      <c r="E122" s="406"/>
      <c r="F122" s="382"/>
      <c r="G122" s="392"/>
      <c r="H122" s="392"/>
      <c r="I122" s="382"/>
      <c r="J122" s="392"/>
      <c r="K122" s="392"/>
      <c r="L122" s="382"/>
      <c r="M122" s="392"/>
      <c r="N122" s="392"/>
      <c r="O122" s="382"/>
      <c r="P122" s="392"/>
      <c r="Q122" s="392"/>
      <c r="R122" s="382"/>
      <c r="S122" s="392"/>
      <c r="T122" s="393"/>
      <c r="U122" s="382"/>
      <c r="V122" s="518"/>
      <c r="W122" s="393"/>
      <c r="X122" s="393"/>
    </row>
    <row r="123" spans="1:24" ht="45" x14ac:dyDescent="0.25">
      <c r="A123" s="383">
        <f t="shared" si="1"/>
        <v>122</v>
      </c>
      <c r="B123" s="382" t="s">
        <v>536</v>
      </c>
      <c r="C123" s="401" t="s">
        <v>537</v>
      </c>
      <c r="D123" s="392" t="s">
        <v>407</v>
      </c>
      <c r="E123" s="406" t="s">
        <v>308</v>
      </c>
      <c r="F123" s="382"/>
      <c r="G123" s="392"/>
      <c r="H123" s="392"/>
      <c r="I123" s="382"/>
      <c r="J123" s="392"/>
      <c r="K123" s="392"/>
      <c r="L123" s="382"/>
      <c r="M123" s="392"/>
      <c r="N123" s="392"/>
      <c r="O123" s="382"/>
      <c r="P123" s="392"/>
      <c r="Q123" s="392"/>
      <c r="R123" s="382"/>
      <c r="S123" s="392"/>
      <c r="T123" s="393"/>
      <c r="U123" s="382"/>
      <c r="V123" s="518"/>
      <c r="W123" s="393"/>
      <c r="X123" s="393"/>
    </row>
    <row r="124" spans="1:24" ht="45" x14ac:dyDescent="0.25">
      <c r="A124" s="383">
        <f t="shared" si="1"/>
        <v>123</v>
      </c>
      <c r="B124" s="382" t="s">
        <v>568</v>
      </c>
      <c r="C124" s="401" t="s">
        <v>567</v>
      </c>
      <c r="D124" s="392" t="s">
        <v>569</v>
      </c>
      <c r="E124" s="406" t="s">
        <v>308</v>
      </c>
      <c r="F124" s="382"/>
      <c r="G124" s="392"/>
      <c r="H124" s="392"/>
      <c r="I124" s="382"/>
      <c r="J124" s="392"/>
      <c r="K124" s="392"/>
      <c r="L124" s="382"/>
      <c r="M124" s="392"/>
      <c r="N124" s="392"/>
      <c r="O124" s="382"/>
      <c r="P124" s="392"/>
      <c r="Q124" s="392"/>
      <c r="R124" s="382"/>
      <c r="S124" s="392"/>
      <c r="T124" s="393"/>
      <c r="U124" s="382"/>
      <c r="V124" s="518"/>
      <c r="W124" s="393"/>
      <c r="X124" s="393"/>
    </row>
    <row r="125" spans="1:24" x14ac:dyDescent="0.25">
      <c r="A125" s="383">
        <f t="shared" si="1"/>
        <v>124</v>
      </c>
      <c r="B125" s="382" t="s">
        <v>131</v>
      </c>
      <c r="C125" s="401" t="s">
        <v>456</v>
      </c>
      <c r="D125" s="392" t="s">
        <v>322</v>
      </c>
      <c r="E125" s="406"/>
      <c r="F125" s="382"/>
      <c r="G125" s="392"/>
      <c r="H125" s="392"/>
      <c r="I125" s="382"/>
      <c r="J125" s="392"/>
      <c r="K125" s="392"/>
      <c r="L125" s="382"/>
      <c r="M125" s="392"/>
      <c r="N125" s="392"/>
      <c r="O125" s="382"/>
      <c r="P125" s="392"/>
      <c r="Q125" s="392"/>
      <c r="R125" s="382"/>
      <c r="S125" s="392"/>
      <c r="T125" s="393"/>
      <c r="U125" s="382"/>
      <c r="V125" s="518"/>
      <c r="W125" s="393"/>
      <c r="X125" s="393"/>
    </row>
    <row r="126" spans="1:24" x14ac:dyDescent="0.25">
      <c r="A126" s="383">
        <f t="shared" si="1"/>
        <v>125</v>
      </c>
      <c r="B126" s="382" t="s">
        <v>116</v>
      </c>
      <c r="C126" s="401" t="s">
        <v>530</v>
      </c>
      <c r="D126" s="392" t="s">
        <v>408</v>
      </c>
      <c r="E126" s="406"/>
      <c r="F126" s="382"/>
      <c r="G126" s="392"/>
      <c r="H126" s="392"/>
      <c r="I126" s="382"/>
      <c r="J126" s="392"/>
      <c r="K126" s="392"/>
      <c r="L126" s="382"/>
      <c r="M126" s="392"/>
      <c r="N126" s="392"/>
      <c r="O126" s="382"/>
      <c r="P126" s="392"/>
      <c r="Q126" s="392"/>
      <c r="R126" s="382"/>
      <c r="S126" s="392"/>
      <c r="T126" s="393"/>
      <c r="U126" s="382"/>
      <c r="V126" s="518"/>
      <c r="W126" s="393"/>
      <c r="X126" s="393"/>
    </row>
    <row r="127" spans="1:24" x14ac:dyDescent="0.25">
      <c r="A127" s="383">
        <f t="shared" si="1"/>
        <v>126</v>
      </c>
      <c r="B127" s="382" t="s">
        <v>119</v>
      </c>
      <c r="C127" s="401" t="s">
        <v>119</v>
      </c>
      <c r="D127" s="392" t="s">
        <v>119</v>
      </c>
      <c r="E127" s="406"/>
      <c r="F127" s="382"/>
      <c r="G127" s="392"/>
      <c r="H127" s="392"/>
      <c r="I127" s="382"/>
      <c r="J127" s="392"/>
      <c r="K127" s="392"/>
      <c r="L127" s="382"/>
      <c r="M127" s="392"/>
      <c r="N127" s="392"/>
      <c r="O127" s="382"/>
      <c r="P127" s="392"/>
      <c r="Q127" s="392"/>
      <c r="R127" s="382"/>
      <c r="S127" s="392"/>
      <c r="T127" s="393"/>
      <c r="U127" s="382"/>
      <c r="V127" s="518"/>
      <c r="W127" s="393"/>
      <c r="X127" s="393"/>
    </row>
    <row r="128" spans="1:24" x14ac:dyDescent="0.25">
      <c r="A128" s="383">
        <f t="shared" si="1"/>
        <v>127</v>
      </c>
      <c r="B128" s="382" t="s">
        <v>120</v>
      </c>
      <c r="C128" s="401" t="s">
        <v>120</v>
      </c>
      <c r="D128" s="392" t="s">
        <v>120</v>
      </c>
      <c r="E128" s="406"/>
      <c r="F128" s="382"/>
      <c r="G128" s="392"/>
      <c r="H128" s="392"/>
      <c r="I128" s="382"/>
      <c r="J128" s="392"/>
      <c r="K128" s="392"/>
      <c r="L128" s="382"/>
      <c r="M128" s="392"/>
      <c r="N128" s="392"/>
      <c r="O128" s="382"/>
      <c r="P128" s="392"/>
      <c r="Q128" s="392"/>
      <c r="R128" s="382"/>
      <c r="S128" s="392"/>
      <c r="T128" s="393"/>
      <c r="U128" s="382"/>
      <c r="V128" s="518"/>
      <c r="W128" s="393"/>
      <c r="X128" s="393"/>
    </row>
    <row r="129" spans="1:24" x14ac:dyDescent="0.25">
      <c r="A129" s="383">
        <f t="shared" si="1"/>
        <v>128</v>
      </c>
      <c r="B129" s="382" t="s">
        <v>127</v>
      </c>
      <c r="C129" s="401" t="s">
        <v>547</v>
      </c>
      <c r="D129" s="392" t="s">
        <v>409</v>
      </c>
      <c r="E129" s="406"/>
      <c r="F129" s="382"/>
      <c r="G129" s="392"/>
      <c r="H129" s="392"/>
      <c r="I129" s="382"/>
      <c r="J129" s="392"/>
      <c r="K129" s="392"/>
      <c r="L129" s="382"/>
      <c r="M129" s="392"/>
      <c r="N129" s="392"/>
      <c r="O129" s="382"/>
      <c r="P129" s="392"/>
      <c r="Q129" s="392"/>
      <c r="R129" s="382"/>
      <c r="S129" s="392"/>
      <c r="T129" s="393"/>
      <c r="U129" s="382"/>
      <c r="V129" s="518"/>
      <c r="W129" s="393"/>
      <c r="X129" s="393"/>
    </row>
    <row r="130" spans="1:24" x14ac:dyDescent="0.25">
      <c r="A130" s="383">
        <f t="shared" si="1"/>
        <v>129</v>
      </c>
      <c r="B130" s="382" t="s">
        <v>93</v>
      </c>
      <c r="C130" s="401" t="s">
        <v>531</v>
      </c>
      <c r="D130" s="392" t="s">
        <v>410</v>
      </c>
      <c r="E130" s="406"/>
      <c r="F130" s="382"/>
      <c r="G130" s="392"/>
      <c r="H130" s="392"/>
      <c r="I130" s="382"/>
      <c r="J130" s="392"/>
      <c r="K130" s="392"/>
      <c r="L130" s="382"/>
      <c r="M130" s="392"/>
      <c r="N130" s="392"/>
      <c r="O130" s="382"/>
      <c r="P130" s="392"/>
      <c r="Q130" s="392"/>
      <c r="R130" s="382"/>
      <c r="S130" s="392"/>
      <c r="T130" s="393"/>
      <c r="U130" s="382"/>
      <c r="V130" s="518"/>
      <c r="W130" s="393"/>
      <c r="X130" s="393"/>
    </row>
    <row r="131" spans="1:24" x14ac:dyDescent="0.25">
      <c r="A131" s="383">
        <f t="shared" si="1"/>
        <v>130</v>
      </c>
      <c r="B131" s="382" t="s">
        <v>11</v>
      </c>
      <c r="C131" s="401" t="s">
        <v>532</v>
      </c>
      <c r="D131" s="392" t="s">
        <v>411</v>
      </c>
      <c r="E131" s="406"/>
      <c r="F131" s="382"/>
      <c r="G131" s="392"/>
      <c r="H131" s="392"/>
      <c r="I131" s="382"/>
      <c r="J131" s="392"/>
      <c r="K131" s="392"/>
      <c r="L131" s="382"/>
      <c r="M131" s="392"/>
      <c r="N131" s="392"/>
      <c r="O131" s="382"/>
      <c r="P131" s="392"/>
      <c r="Q131" s="392"/>
      <c r="R131" s="382"/>
      <c r="S131" s="392"/>
      <c r="T131" s="393"/>
      <c r="U131" s="382"/>
      <c r="V131" s="518"/>
      <c r="W131" s="393"/>
      <c r="X131" s="393"/>
    </row>
    <row r="132" spans="1:24" x14ac:dyDescent="0.25">
      <c r="A132" s="383">
        <f t="shared" si="1"/>
        <v>131</v>
      </c>
      <c r="B132" s="382" t="s">
        <v>53</v>
      </c>
      <c r="C132" s="401" t="s">
        <v>53</v>
      </c>
      <c r="D132" s="392" t="s">
        <v>412</v>
      </c>
      <c r="E132" s="406"/>
      <c r="F132" s="382"/>
      <c r="G132" s="392"/>
      <c r="H132" s="392"/>
      <c r="I132" s="382"/>
      <c r="J132" s="392"/>
      <c r="K132" s="392"/>
      <c r="L132" s="382"/>
      <c r="M132" s="392"/>
      <c r="N132" s="392"/>
      <c r="O132" s="382"/>
      <c r="P132" s="392"/>
      <c r="Q132" s="392"/>
      <c r="R132" s="382"/>
      <c r="S132" s="392"/>
      <c r="T132" s="393"/>
      <c r="U132" s="382"/>
      <c r="V132" s="518"/>
      <c r="W132" s="393"/>
      <c r="X132" s="393"/>
    </row>
    <row r="133" spans="1:24" x14ac:dyDescent="0.25">
      <c r="A133" s="383">
        <f t="shared" si="1"/>
        <v>132</v>
      </c>
      <c r="B133" s="382" t="s">
        <v>415</v>
      </c>
      <c r="C133" s="401" t="s">
        <v>549</v>
      </c>
      <c r="D133" s="392" t="s">
        <v>548</v>
      </c>
      <c r="E133" s="406"/>
      <c r="F133" s="382"/>
      <c r="G133" s="392"/>
      <c r="H133" s="392"/>
      <c r="I133" s="382"/>
      <c r="J133" s="392"/>
      <c r="K133" s="392"/>
      <c r="L133" s="382"/>
      <c r="M133" s="392"/>
      <c r="N133" s="392"/>
      <c r="O133" s="382"/>
      <c r="P133" s="392"/>
      <c r="Q133" s="392"/>
      <c r="R133" s="382"/>
      <c r="S133" s="392"/>
      <c r="T133" s="393"/>
      <c r="U133" s="382"/>
      <c r="V133" s="518"/>
      <c r="W133" s="393"/>
      <c r="X133" s="393"/>
    </row>
    <row r="134" spans="1:24" ht="30" x14ac:dyDescent="0.25">
      <c r="A134" s="383">
        <f t="shared" ref="A134:A197" si="2">A133+1</f>
        <v>133</v>
      </c>
      <c r="B134" s="382" t="s">
        <v>95</v>
      </c>
      <c r="C134" s="401" t="s">
        <v>538</v>
      </c>
      <c r="D134" s="392" t="s">
        <v>539</v>
      </c>
      <c r="E134" s="406"/>
      <c r="F134" s="382"/>
      <c r="G134" s="392"/>
      <c r="H134" s="392"/>
      <c r="I134" s="382"/>
      <c r="J134" s="392"/>
      <c r="K134" s="392"/>
      <c r="L134" s="382"/>
      <c r="M134" s="392"/>
      <c r="N134" s="392"/>
      <c r="O134" s="382"/>
      <c r="P134" s="392"/>
      <c r="Q134" s="392"/>
      <c r="R134" s="382"/>
      <c r="S134" s="392"/>
      <c r="T134" s="393"/>
      <c r="U134" s="382"/>
      <c r="V134" s="518"/>
      <c r="W134" s="393"/>
      <c r="X134" s="393"/>
    </row>
    <row r="135" spans="1:24" ht="30" x14ac:dyDescent="0.25">
      <c r="A135" s="383">
        <f t="shared" si="2"/>
        <v>134</v>
      </c>
      <c r="B135" s="382" t="s">
        <v>52</v>
      </c>
      <c r="C135" s="401" t="s">
        <v>540</v>
      </c>
      <c r="D135" s="392" t="s">
        <v>541</v>
      </c>
      <c r="E135" s="406"/>
      <c r="F135" s="382"/>
      <c r="G135" s="392"/>
      <c r="H135" s="392"/>
      <c r="I135" s="382"/>
      <c r="J135" s="392"/>
      <c r="K135" s="392"/>
      <c r="L135" s="382"/>
      <c r="M135" s="392"/>
      <c r="N135" s="392"/>
      <c r="O135" s="382"/>
      <c r="P135" s="392"/>
      <c r="Q135" s="392"/>
      <c r="R135" s="382"/>
      <c r="S135" s="392"/>
      <c r="T135" s="393"/>
      <c r="U135" s="382"/>
      <c r="V135" s="518"/>
      <c r="W135" s="393"/>
      <c r="X135" s="393"/>
    </row>
    <row r="136" spans="1:24" x14ac:dyDescent="0.25">
      <c r="A136" s="383">
        <f t="shared" si="2"/>
        <v>135</v>
      </c>
      <c r="B136" s="382" t="s">
        <v>815</v>
      </c>
      <c r="C136" s="401" t="s">
        <v>816</v>
      </c>
      <c r="D136" s="392" t="s">
        <v>817</v>
      </c>
      <c r="E136" s="406"/>
      <c r="F136" s="382"/>
      <c r="G136" s="392"/>
      <c r="H136" s="392"/>
      <c r="I136" s="382"/>
      <c r="J136" s="392"/>
      <c r="K136" s="392"/>
      <c r="L136" s="382"/>
      <c r="M136" s="392"/>
      <c r="N136" s="392"/>
      <c r="O136" s="382"/>
      <c r="P136" s="392"/>
      <c r="Q136" s="392"/>
      <c r="R136" s="382"/>
      <c r="S136" s="392"/>
      <c r="T136" s="393"/>
      <c r="U136" s="382"/>
      <c r="V136" s="518"/>
      <c r="W136" s="393"/>
      <c r="X136" s="393"/>
    </row>
    <row r="137" spans="1:24" x14ac:dyDescent="0.25">
      <c r="A137" s="383">
        <f t="shared" si="2"/>
        <v>136</v>
      </c>
      <c r="B137" s="382" t="s">
        <v>829</v>
      </c>
      <c r="C137" s="401" t="s">
        <v>830</v>
      </c>
      <c r="D137" s="392" t="s">
        <v>831</v>
      </c>
      <c r="E137" s="406"/>
      <c r="F137" s="382"/>
      <c r="G137" s="392"/>
      <c r="H137" s="392"/>
      <c r="I137" s="382"/>
      <c r="J137" s="392"/>
      <c r="K137" s="392"/>
      <c r="L137" s="382"/>
      <c r="M137" s="392"/>
      <c r="N137" s="392"/>
      <c r="O137" s="382"/>
      <c r="P137" s="392"/>
      <c r="Q137" s="392"/>
      <c r="R137" s="382"/>
      <c r="S137" s="392"/>
      <c r="T137" s="393"/>
      <c r="U137" s="382"/>
      <c r="V137" s="518"/>
      <c r="W137" s="393"/>
      <c r="X137" s="393"/>
    </row>
    <row r="138" spans="1:24" ht="30" x14ac:dyDescent="0.25">
      <c r="A138" s="383">
        <f t="shared" si="2"/>
        <v>137</v>
      </c>
      <c r="B138" s="382" t="s">
        <v>832</v>
      </c>
      <c r="C138" s="401" t="s">
        <v>833</v>
      </c>
      <c r="D138" s="392" t="s">
        <v>834</v>
      </c>
      <c r="E138" s="406"/>
      <c r="F138" s="382"/>
      <c r="G138" s="392"/>
      <c r="H138" s="392"/>
      <c r="I138" s="382"/>
      <c r="J138" s="392"/>
      <c r="K138" s="392"/>
      <c r="L138" s="382"/>
      <c r="M138" s="392"/>
      <c r="N138" s="392"/>
      <c r="O138" s="382"/>
      <c r="P138" s="392"/>
      <c r="Q138" s="392"/>
      <c r="R138" s="382"/>
      <c r="S138" s="392"/>
      <c r="T138" s="393"/>
      <c r="U138" s="382"/>
      <c r="V138" s="518"/>
      <c r="W138" s="393"/>
      <c r="X138" s="393"/>
    </row>
    <row r="139" spans="1:24" ht="45" x14ac:dyDescent="0.25">
      <c r="A139" s="383">
        <f t="shared" si="2"/>
        <v>138</v>
      </c>
      <c r="B139" s="382" t="s">
        <v>570</v>
      </c>
      <c r="C139" s="401" t="s">
        <v>571</v>
      </c>
      <c r="D139" s="392" t="s">
        <v>572</v>
      </c>
      <c r="E139" s="406"/>
      <c r="F139" s="382"/>
      <c r="G139" s="392"/>
      <c r="H139" s="392"/>
      <c r="I139" s="382"/>
      <c r="J139" s="392"/>
      <c r="K139" s="392"/>
      <c r="L139" s="382"/>
      <c r="M139" s="392"/>
      <c r="N139" s="392"/>
      <c r="O139" s="382"/>
      <c r="P139" s="392"/>
      <c r="Q139" s="392"/>
      <c r="R139" s="382"/>
      <c r="S139" s="392"/>
      <c r="T139" s="393"/>
      <c r="U139" s="382"/>
      <c r="V139" s="518"/>
      <c r="W139" s="393"/>
      <c r="X139" s="393"/>
    </row>
    <row r="140" spans="1:24" ht="45" x14ac:dyDescent="0.25">
      <c r="A140" s="383">
        <f t="shared" si="2"/>
        <v>139</v>
      </c>
      <c r="B140" s="382" t="s">
        <v>573</v>
      </c>
      <c r="C140" s="401" t="s">
        <v>602</v>
      </c>
      <c r="D140" s="392" t="s">
        <v>603</v>
      </c>
      <c r="E140" s="406"/>
      <c r="F140" s="382"/>
      <c r="G140" s="392"/>
      <c r="H140" s="392"/>
      <c r="I140" s="382"/>
      <c r="J140" s="392"/>
      <c r="K140" s="392"/>
      <c r="L140" s="382"/>
      <c r="M140" s="392"/>
      <c r="N140" s="392"/>
      <c r="O140" s="382"/>
      <c r="P140" s="392"/>
      <c r="Q140" s="392"/>
      <c r="R140" s="382"/>
      <c r="S140" s="392"/>
      <c r="T140" s="393"/>
      <c r="U140" s="382"/>
      <c r="V140" s="518"/>
      <c r="W140" s="393"/>
      <c r="X140" s="393"/>
    </row>
    <row r="141" spans="1:24" ht="30" x14ac:dyDescent="0.25">
      <c r="A141" s="383">
        <f t="shared" si="2"/>
        <v>140</v>
      </c>
      <c r="B141" s="382" t="s">
        <v>835</v>
      </c>
      <c r="C141" s="401" t="s">
        <v>837</v>
      </c>
      <c r="D141" s="516" t="s">
        <v>836</v>
      </c>
      <c r="E141" s="406" t="s">
        <v>308</v>
      </c>
      <c r="F141" s="382"/>
      <c r="G141" s="392"/>
      <c r="H141" s="392"/>
      <c r="I141" s="382"/>
      <c r="J141" s="392"/>
      <c r="K141" s="392"/>
      <c r="L141" s="382"/>
      <c r="M141" s="392"/>
      <c r="N141" s="392"/>
      <c r="O141" s="382"/>
      <c r="P141" s="392"/>
      <c r="Q141" s="392"/>
      <c r="R141" s="382"/>
      <c r="S141" s="392"/>
      <c r="T141" s="393"/>
      <c r="U141" s="382"/>
      <c r="V141" s="518"/>
      <c r="W141" s="393"/>
      <c r="X141" s="393"/>
    </row>
    <row r="142" spans="1:24" ht="30" x14ac:dyDescent="0.25">
      <c r="A142" s="383">
        <f t="shared" si="2"/>
        <v>141</v>
      </c>
      <c r="B142" s="382" t="s">
        <v>838</v>
      </c>
      <c r="C142" s="401" t="s">
        <v>839</v>
      </c>
      <c r="D142" s="516" t="s">
        <v>840</v>
      </c>
      <c r="E142" s="406" t="s">
        <v>308</v>
      </c>
      <c r="F142" s="382"/>
      <c r="G142" s="392"/>
      <c r="H142" s="392"/>
      <c r="I142" s="382"/>
      <c r="J142" s="392"/>
      <c r="K142" s="392"/>
      <c r="L142" s="382"/>
      <c r="M142" s="392"/>
      <c r="N142" s="392"/>
      <c r="O142" s="382"/>
      <c r="P142" s="392"/>
      <c r="Q142" s="392"/>
      <c r="R142" s="382"/>
      <c r="S142" s="392"/>
      <c r="T142" s="393"/>
      <c r="U142" s="382"/>
      <c r="V142" s="518"/>
      <c r="W142" s="393"/>
      <c r="X142" s="393"/>
    </row>
    <row r="143" spans="1:24" x14ac:dyDescent="0.25">
      <c r="A143" s="383">
        <f t="shared" si="2"/>
        <v>142</v>
      </c>
      <c r="B143" s="382" t="s">
        <v>703</v>
      </c>
      <c r="C143" s="401" t="s">
        <v>777</v>
      </c>
      <c r="D143" s="392" t="s">
        <v>778</v>
      </c>
      <c r="E143" s="406"/>
      <c r="F143" s="382"/>
      <c r="G143" s="392"/>
      <c r="H143" s="392"/>
      <c r="I143" s="382"/>
      <c r="J143" s="392"/>
      <c r="K143" s="392"/>
      <c r="L143" s="382"/>
      <c r="M143" s="392"/>
      <c r="N143" s="392"/>
      <c r="O143" s="382"/>
      <c r="P143" s="392"/>
      <c r="Q143" s="392"/>
      <c r="R143" s="382"/>
      <c r="S143" s="392"/>
      <c r="T143" s="393"/>
      <c r="U143" s="382"/>
      <c r="V143" s="518"/>
      <c r="W143" s="393"/>
      <c r="X143" s="393"/>
    </row>
    <row r="144" spans="1:24" x14ac:dyDescent="0.25">
      <c r="A144" s="383">
        <f t="shared" si="2"/>
        <v>143</v>
      </c>
      <c r="B144" s="382" t="s">
        <v>710</v>
      </c>
      <c r="C144" s="401" t="s">
        <v>776</v>
      </c>
      <c r="D144" s="517" t="s">
        <v>786</v>
      </c>
      <c r="E144" s="406"/>
      <c r="F144" s="382"/>
      <c r="G144" s="392"/>
      <c r="H144" s="392"/>
      <c r="I144" s="382"/>
      <c r="J144" s="392"/>
      <c r="K144" s="392"/>
      <c r="L144" s="382"/>
      <c r="M144" s="392"/>
      <c r="N144" s="392"/>
      <c r="O144" s="382"/>
      <c r="P144" s="392"/>
      <c r="Q144" s="392"/>
      <c r="R144" s="382"/>
      <c r="S144" s="392"/>
      <c r="T144" s="393"/>
      <c r="U144" s="382"/>
      <c r="V144" s="518"/>
      <c r="W144" s="393"/>
      <c r="X144" s="393"/>
    </row>
    <row r="145" spans="1:24" x14ac:dyDescent="0.25">
      <c r="A145" s="383">
        <f t="shared" si="2"/>
        <v>144</v>
      </c>
      <c r="B145" s="382" t="s">
        <v>713</v>
      </c>
      <c r="C145" s="401" t="s">
        <v>775</v>
      </c>
      <c r="D145" s="518" t="s">
        <v>787</v>
      </c>
      <c r="E145" s="406"/>
      <c r="F145" s="382"/>
      <c r="G145" s="392"/>
      <c r="H145" s="392"/>
      <c r="I145" s="382"/>
      <c r="J145" s="392"/>
      <c r="K145" s="392"/>
      <c r="L145" s="382"/>
      <c r="M145" s="392"/>
      <c r="N145" s="392"/>
      <c r="O145" s="382"/>
      <c r="P145" s="392"/>
      <c r="Q145" s="392"/>
      <c r="R145" s="382"/>
      <c r="S145" s="392"/>
      <c r="T145" s="393"/>
      <c r="U145" s="382"/>
      <c r="V145" s="518"/>
      <c r="W145" s="393"/>
      <c r="X145" s="393"/>
    </row>
    <row r="146" spans="1:24" x14ac:dyDescent="0.25">
      <c r="A146" s="383">
        <f t="shared" si="2"/>
        <v>145</v>
      </c>
      <c r="B146" s="382" t="s">
        <v>714</v>
      </c>
      <c r="C146" s="401" t="s">
        <v>774</v>
      </c>
      <c r="D146" s="518" t="s">
        <v>788</v>
      </c>
      <c r="E146" s="406"/>
      <c r="F146" s="382"/>
      <c r="G146" s="392"/>
      <c r="H146" s="392"/>
      <c r="I146" s="382"/>
      <c r="J146" s="392"/>
      <c r="K146" s="392"/>
      <c r="L146" s="382"/>
      <c r="M146" s="392"/>
      <c r="N146" s="392"/>
      <c r="O146" s="382"/>
      <c r="P146" s="392"/>
      <c r="Q146" s="392"/>
      <c r="R146" s="382"/>
      <c r="S146" s="392"/>
      <c r="T146" s="393"/>
      <c r="U146" s="382"/>
      <c r="V146" s="518"/>
      <c r="W146" s="393"/>
      <c r="X146" s="393"/>
    </row>
    <row r="147" spans="1:24" x14ac:dyDescent="0.25">
      <c r="A147" s="383">
        <f t="shared" si="2"/>
        <v>146</v>
      </c>
      <c r="B147" s="382" t="s">
        <v>715</v>
      </c>
      <c r="C147" s="401" t="s">
        <v>773</v>
      </c>
      <c r="D147" s="518" t="s">
        <v>789</v>
      </c>
      <c r="E147" s="406"/>
      <c r="F147" s="382"/>
      <c r="G147" s="392"/>
      <c r="H147" s="392"/>
      <c r="I147" s="382"/>
      <c r="J147" s="392"/>
      <c r="K147" s="392"/>
      <c r="L147" s="382"/>
      <c r="M147" s="392"/>
      <c r="N147" s="392"/>
      <c r="O147" s="382"/>
      <c r="P147" s="392"/>
      <c r="Q147" s="392"/>
      <c r="R147" s="382"/>
      <c r="S147" s="392"/>
      <c r="T147" s="393"/>
      <c r="U147" s="382"/>
      <c r="V147" s="518"/>
      <c r="W147" s="393"/>
      <c r="X147" s="393"/>
    </row>
    <row r="148" spans="1:24" x14ac:dyDescent="0.25">
      <c r="A148" s="383">
        <f t="shared" si="2"/>
        <v>147</v>
      </c>
      <c r="B148" s="382" t="s">
        <v>722</v>
      </c>
      <c r="C148" s="401" t="s">
        <v>772</v>
      </c>
      <c r="D148" s="518" t="s">
        <v>790</v>
      </c>
      <c r="E148" s="406"/>
      <c r="F148" s="382"/>
      <c r="G148" s="392"/>
      <c r="H148" s="392"/>
      <c r="I148" s="382"/>
      <c r="J148" s="392"/>
      <c r="K148" s="392"/>
      <c r="L148" s="382"/>
      <c r="M148" s="392"/>
      <c r="N148" s="392"/>
      <c r="O148" s="382"/>
      <c r="P148" s="392"/>
      <c r="Q148" s="392"/>
      <c r="R148" s="382"/>
      <c r="S148" s="392"/>
      <c r="T148" s="393"/>
      <c r="U148" s="382"/>
      <c r="V148" s="518"/>
      <c r="W148" s="393"/>
      <c r="X148" s="393"/>
    </row>
    <row r="149" spans="1:24" x14ac:dyDescent="0.25">
      <c r="A149" s="383">
        <f t="shared" si="2"/>
        <v>148</v>
      </c>
      <c r="B149" s="382" t="s">
        <v>724</v>
      </c>
      <c r="C149" s="401" t="s">
        <v>771</v>
      </c>
      <c r="D149" s="518" t="s">
        <v>791</v>
      </c>
      <c r="E149" s="406"/>
      <c r="F149" s="382"/>
      <c r="G149" s="392"/>
      <c r="H149" s="392"/>
      <c r="I149" s="382"/>
      <c r="J149" s="392"/>
      <c r="K149" s="392"/>
      <c r="L149" s="382"/>
      <c r="M149" s="392"/>
      <c r="N149" s="392"/>
      <c r="O149" s="382"/>
      <c r="P149" s="392"/>
      <c r="Q149" s="392"/>
      <c r="R149" s="382"/>
      <c r="S149" s="392"/>
      <c r="T149" s="393"/>
      <c r="U149" s="382"/>
      <c r="V149" s="518"/>
      <c r="W149" s="393"/>
      <c r="X149" s="393"/>
    </row>
    <row r="150" spans="1:24" x14ac:dyDescent="0.25">
      <c r="A150" s="383">
        <f t="shared" si="2"/>
        <v>149</v>
      </c>
      <c r="B150" s="382" t="s">
        <v>867</v>
      </c>
      <c r="C150" s="401" t="s">
        <v>869</v>
      </c>
      <c r="D150" s="518" t="s">
        <v>871</v>
      </c>
      <c r="E150" s="406"/>
      <c r="F150" s="382"/>
      <c r="G150" s="392"/>
      <c r="H150" s="392"/>
      <c r="I150" s="382"/>
      <c r="J150" s="392"/>
      <c r="K150" s="392"/>
      <c r="L150" s="382"/>
      <c r="M150" s="392"/>
      <c r="N150" s="392"/>
      <c r="O150" s="382"/>
      <c r="P150" s="392"/>
      <c r="Q150" s="392"/>
      <c r="R150" s="382"/>
      <c r="S150" s="392"/>
      <c r="T150" s="393"/>
      <c r="U150" s="382"/>
      <c r="V150" s="518"/>
      <c r="W150" s="393"/>
      <c r="X150" s="393"/>
    </row>
    <row r="151" spans="1:24" x14ac:dyDescent="0.25">
      <c r="A151" s="383">
        <f t="shared" si="2"/>
        <v>150</v>
      </c>
      <c r="B151" s="382" t="s">
        <v>868</v>
      </c>
      <c r="C151" s="401" t="s">
        <v>870</v>
      </c>
      <c r="D151" s="518" t="s">
        <v>872</v>
      </c>
      <c r="E151" s="406"/>
      <c r="F151" s="382"/>
      <c r="G151" s="392"/>
      <c r="H151" s="392"/>
      <c r="I151" s="382"/>
      <c r="J151" s="392"/>
      <c r="K151" s="392"/>
      <c r="L151" s="382"/>
      <c r="M151" s="392"/>
      <c r="N151" s="392"/>
      <c r="O151" s="382"/>
      <c r="P151" s="392"/>
      <c r="Q151" s="392"/>
      <c r="R151" s="382"/>
      <c r="S151" s="392"/>
      <c r="T151" s="393"/>
      <c r="U151" s="382"/>
      <c r="V151" s="518"/>
      <c r="W151" s="393"/>
      <c r="X151" s="393"/>
    </row>
    <row r="152" spans="1:24" x14ac:dyDescent="0.25">
      <c r="A152" s="383">
        <f t="shared" si="2"/>
        <v>151</v>
      </c>
      <c r="B152" s="382" t="s">
        <v>738</v>
      </c>
      <c r="C152" s="401" t="s">
        <v>770</v>
      </c>
      <c r="D152" s="518" t="s">
        <v>792</v>
      </c>
      <c r="E152" s="406"/>
      <c r="F152" s="382"/>
      <c r="G152" s="392"/>
      <c r="H152" s="392"/>
      <c r="I152" s="382"/>
      <c r="J152" s="392"/>
      <c r="K152" s="392"/>
      <c r="L152" s="382"/>
      <c r="M152" s="392"/>
      <c r="N152" s="392"/>
      <c r="O152" s="382"/>
      <c r="P152" s="392"/>
      <c r="Q152" s="392"/>
      <c r="R152" s="382"/>
      <c r="S152" s="392"/>
      <c r="T152" s="393"/>
      <c r="U152" s="382"/>
      <c r="V152" s="518"/>
      <c r="W152" s="393"/>
      <c r="X152" s="393"/>
    </row>
    <row r="153" spans="1:24" x14ac:dyDescent="0.25">
      <c r="A153" s="383">
        <f t="shared" si="2"/>
        <v>152</v>
      </c>
      <c r="B153" s="382" t="s">
        <v>739</v>
      </c>
      <c r="C153" s="401" t="s">
        <v>769</v>
      </c>
      <c r="D153" s="518" t="s">
        <v>793</v>
      </c>
      <c r="E153" s="406"/>
      <c r="F153" s="382"/>
      <c r="G153" s="392"/>
      <c r="H153" s="392"/>
      <c r="I153" s="382"/>
      <c r="J153" s="392"/>
      <c r="K153" s="392"/>
      <c r="L153" s="382"/>
      <c r="M153" s="392"/>
      <c r="N153" s="392"/>
      <c r="O153" s="382"/>
      <c r="P153" s="392"/>
      <c r="Q153" s="392"/>
      <c r="R153" s="382"/>
      <c r="S153" s="392"/>
      <c r="T153" s="393"/>
      <c r="U153" s="382"/>
      <c r="V153" s="518"/>
      <c r="W153" s="393"/>
      <c r="X153" s="393"/>
    </row>
    <row r="154" spans="1:24" x14ac:dyDescent="0.25">
      <c r="A154" s="383">
        <f t="shared" si="2"/>
        <v>153</v>
      </c>
      <c r="B154" s="382" t="s">
        <v>33</v>
      </c>
      <c r="C154" s="401" t="s">
        <v>740</v>
      </c>
      <c r="D154" s="518" t="s">
        <v>741</v>
      </c>
      <c r="E154" s="406"/>
      <c r="F154" s="382"/>
      <c r="G154" s="392"/>
      <c r="H154" s="392"/>
      <c r="I154" s="382"/>
      <c r="J154" s="392"/>
      <c r="K154" s="392"/>
      <c r="L154" s="382"/>
      <c r="M154" s="392"/>
      <c r="N154" s="392"/>
      <c r="O154" s="382"/>
      <c r="P154" s="392"/>
      <c r="Q154" s="392"/>
      <c r="R154" s="382"/>
      <c r="S154" s="392"/>
      <c r="T154" s="393"/>
      <c r="U154" s="382"/>
      <c r="V154" s="518"/>
      <c r="W154" s="393"/>
      <c r="X154" s="393"/>
    </row>
    <row r="155" spans="1:24" x14ac:dyDescent="0.25">
      <c r="A155" s="383">
        <f t="shared" si="2"/>
        <v>154</v>
      </c>
      <c r="B155" s="382" t="s">
        <v>742</v>
      </c>
      <c r="C155" s="401" t="s">
        <v>768</v>
      </c>
      <c r="D155" s="518" t="s">
        <v>794</v>
      </c>
      <c r="E155" s="406"/>
      <c r="F155" s="382"/>
      <c r="G155" s="392"/>
      <c r="H155" s="392"/>
      <c r="I155" s="382"/>
      <c r="J155" s="392"/>
      <c r="K155" s="392"/>
      <c r="L155" s="382"/>
      <c r="M155" s="392"/>
      <c r="N155" s="392"/>
      <c r="O155" s="382"/>
      <c r="P155" s="392"/>
      <c r="Q155" s="392"/>
      <c r="R155" s="382"/>
      <c r="S155" s="392"/>
      <c r="T155" s="393"/>
      <c r="U155" s="382"/>
      <c r="V155" s="518"/>
      <c r="W155" s="393"/>
      <c r="X155" s="393"/>
    </row>
    <row r="156" spans="1:24" x14ac:dyDescent="0.25">
      <c r="A156" s="383">
        <f t="shared" si="2"/>
        <v>155</v>
      </c>
      <c r="B156" s="382" t="s">
        <v>841</v>
      </c>
      <c r="C156" s="401" t="s">
        <v>842</v>
      </c>
      <c r="D156" s="518" t="s">
        <v>843</v>
      </c>
      <c r="E156" s="406"/>
      <c r="F156" s="382"/>
      <c r="G156" s="392"/>
      <c r="H156" s="392"/>
      <c r="I156" s="382"/>
      <c r="J156" s="392"/>
      <c r="K156" s="392"/>
      <c r="L156" s="382"/>
      <c r="M156" s="392"/>
      <c r="N156" s="392"/>
      <c r="O156" s="382"/>
      <c r="P156" s="392"/>
      <c r="Q156" s="392"/>
      <c r="R156" s="382"/>
      <c r="S156" s="392"/>
      <c r="T156" s="393"/>
      <c r="U156" s="382"/>
      <c r="V156" s="518"/>
      <c r="W156" s="393"/>
      <c r="X156" s="393"/>
    </row>
    <row r="157" spans="1:24" x14ac:dyDescent="0.25">
      <c r="A157" s="383">
        <f t="shared" si="2"/>
        <v>156</v>
      </c>
      <c r="B157" s="382" t="s">
        <v>758</v>
      </c>
      <c r="C157" s="401" t="s">
        <v>767</v>
      </c>
      <c r="D157" s="518" t="s">
        <v>795</v>
      </c>
      <c r="E157" s="406"/>
      <c r="F157" s="382"/>
      <c r="G157" s="392"/>
      <c r="H157" s="392"/>
      <c r="I157" s="382"/>
      <c r="J157" s="392"/>
      <c r="K157" s="392"/>
      <c r="L157" s="382"/>
      <c r="M157" s="392"/>
      <c r="N157" s="392"/>
      <c r="O157" s="382"/>
      <c r="P157" s="392"/>
      <c r="Q157" s="392"/>
      <c r="R157" s="382"/>
      <c r="S157" s="392"/>
      <c r="T157" s="393"/>
      <c r="U157" s="382"/>
      <c r="V157" s="518"/>
      <c r="W157" s="393"/>
      <c r="X157" s="393"/>
    </row>
    <row r="158" spans="1:24" x14ac:dyDescent="0.25">
      <c r="A158" s="383">
        <f t="shared" si="2"/>
        <v>157</v>
      </c>
      <c r="B158" s="382" t="s">
        <v>759</v>
      </c>
      <c r="C158" s="401" t="s">
        <v>766</v>
      </c>
      <c r="D158" s="518" t="s">
        <v>796</v>
      </c>
      <c r="E158" s="406"/>
      <c r="F158" s="382"/>
      <c r="G158" s="392"/>
      <c r="H158" s="392"/>
      <c r="I158" s="382"/>
      <c r="J158" s="392"/>
      <c r="K158" s="392"/>
      <c r="L158" s="382"/>
      <c r="M158" s="392"/>
      <c r="N158" s="392"/>
      <c r="O158" s="382"/>
      <c r="P158" s="392"/>
      <c r="Q158" s="392"/>
      <c r="R158" s="382"/>
      <c r="S158" s="392"/>
      <c r="T158" s="393"/>
      <c r="U158" s="382"/>
      <c r="V158" s="518"/>
      <c r="W158" s="393"/>
      <c r="X158" s="393"/>
    </row>
    <row r="159" spans="1:24" x14ac:dyDescent="0.25">
      <c r="A159" s="383">
        <f t="shared" si="2"/>
        <v>158</v>
      </c>
      <c r="B159" s="382" t="s">
        <v>765</v>
      </c>
      <c r="C159" s="401" t="s">
        <v>785</v>
      </c>
      <c r="D159" s="392" t="s">
        <v>797</v>
      </c>
      <c r="E159" s="406"/>
      <c r="F159" s="382"/>
      <c r="G159" s="392"/>
      <c r="H159" s="392"/>
      <c r="I159" s="382"/>
      <c r="J159" s="392"/>
      <c r="K159" s="392"/>
      <c r="L159" s="382"/>
      <c r="M159" s="392"/>
      <c r="N159" s="392"/>
      <c r="O159" s="382"/>
      <c r="P159" s="392"/>
      <c r="Q159" s="392"/>
      <c r="R159" s="382"/>
      <c r="S159" s="392"/>
      <c r="T159" s="393"/>
      <c r="U159" s="382"/>
      <c r="V159" s="518"/>
      <c r="W159" s="393"/>
      <c r="X159" s="393"/>
    </row>
    <row r="160" spans="1:24" x14ac:dyDescent="0.25">
      <c r="A160" s="383">
        <f t="shared" si="2"/>
        <v>159</v>
      </c>
      <c r="B160" s="382" t="s">
        <v>779</v>
      </c>
      <c r="C160" s="401" t="s">
        <v>784</v>
      </c>
      <c r="D160" s="392" t="s">
        <v>798</v>
      </c>
      <c r="E160" s="406"/>
      <c r="F160" s="382"/>
      <c r="G160" s="392"/>
      <c r="H160" s="392"/>
      <c r="I160" s="382"/>
      <c r="J160" s="392"/>
      <c r="K160" s="392"/>
      <c r="L160" s="382"/>
      <c r="M160" s="392"/>
      <c r="N160" s="392"/>
      <c r="O160" s="382"/>
      <c r="P160" s="392"/>
      <c r="Q160" s="392"/>
      <c r="R160" s="382"/>
      <c r="S160" s="392"/>
      <c r="T160" s="393"/>
      <c r="U160" s="382"/>
      <c r="V160" s="518"/>
      <c r="W160" s="393"/>
      <c r="X160" s="393"/>
    </row>
    <row r="161" spans="1:24" x14ac:dyDescent="0.25">
      <c r="A161" s="383">
        <f t="shared" si="2"/>
        <v>160</v>
      </c>
      <c r="B161" s="382" t="s">
        <v>886</v>
      </c>
      <c r="C161" s="401" t="s">
        <v>938</v>
      </c>
      <c r="D161" s="392" t="s">
        <v>885</v>
      </c>
      <c r="E161" s="406"/>
      <c r="F161" s="382"/>
      <c r="G161" s="392"/>
      <c r="H161" s="392"/>
      <c r="I161" s="382"/>
      <c r="J161" s="392"/>
      <c r="K161" s="392"/>
      <c r="L161" s="382"/>
      <c r="M161" s="392"/>
      <c r="N161" s="392"/>
      <c r="O161" s="382"/>
      <c r="P161" s="392"/>
      <c r="Q161" s="392"/>
      <c r="R161" s="382"/>
      <c r="S161" s="392"/>
      <c r="T161" s="393"/>
      <c r="U161" s="382"/>
      <c r="V161" s="518"/>
      <c r="W161" s="393"/>
      <c r="X161" s="393"/>
    </row>
    <row r="162" spans="1:24" x14ac:dyDescent="0.25">
      <c r="A162" s="383">
        <f t="shared" si="2"/>
        <v>161</v>
      </c>
      <c r="B162" s="382" t="s">
        <v>954</v>
      </c>
      <c r="C162" s="401" t="s">
        <v>955</v>
      </c>
      <c r="D162" s="392" t="s">
        <v>956</v>
      </c>
      <c r="E162" s="406"/>
      <c r="F162" s="382"/>
      <c r="G162" s="392"/>
      <c r="H162" s="392"/>
      <c r="I162" s="382"/>
      <c r="J162" s="392"/>
      <c r="K162" s="392"/>
      <c r="L162" s="382"/>
      <c r="M162" s="392"/>
      <c r="N162" s="392"/>
      <c r="O162" s="382"/>
      <c r="P162" s="392"/>
      <c r="Q162" s="392"/>
      <c r="R162" s="382"/>
      <c r="S162" s="392"/>
      <c r="T162" s="393"/>
      <c r="U162" s="382"/>
      <c r="V162" s="518"/>
      <c r="W162" s="393"/>
      <c r="X162" s="393"/>
    </row>
    <row r="163" spans="1:24" x14ac:dyDescent="0.25">
      <c r="A163" s="383">
        <f t="shared" si="2"/>
        <v>162</v>
      </c>
      <c r="B163" s="382" t="s">
        <v>958</v>
      </c>
      <c r="C163" s="401" t="s">
        <v>959</v>
      </c>
      <c r="D163" s="392" t="s">
        <v>957</v>
      </c>
      <c r="E163" s="406"/>
      <c r="F163" s="382"/>
      <c r="G163" s="392"/>
      <c r="H163" s="392"/>
      <c r="I163" s="382"/>
      <c r="J163" s="392"/>
      <c r="K163" s="392"/>
      <c r="L163" s="382"/>
      <c r="M163" s="392"/>
      <c r="N163" s="392"/>
      <c r="O163" s="382"/>
      <c r="P163" s="392"/>
      <c r="Q163" s="392"/>
      <c r="R163" s="382"/>
      <c r="S163" s="392"/>
      <c r="T163" s="393"/>
      <c r="U163" s="382"/>
      <c r="V163" s="518"/>
      <c r="W163" s="393"/>
      <c r="X163" s="393"/>
    </row>
    <row r="164" spans="1:24" x14ac:dyDescent="0.25">
      <c r="A164" s="383">
        <f t="shared" si="2"/>
        <v>163</v>
      </c>
      <c r="B164" s="382" t="s">
        <v>888</v>
      </c>
      <c r="C164" s="401" t="s">
        <v>936</v>
      </c>
      <c r="D164" s="392" t="s">
        <v>889</v>
      </c>
      <c r="E164" s="406"/>
      <c r="F164" s="382"/>
      <c r="G164" s="392"/>
      <c r="H164" s="392"/>
      <c r="I164" s="382"/>
      <c r="J164" s="392"/>
      <c r="K164" s="392"/>
      <c r="L164" s="382"/>
      <c r="M164" s="392"/>
      <c r="N164" s="392"/>
      <c r="O164" s="382"/>
      <c r="P164" s="392"/>
      <c r="Q164" s="392"/>
      <c r="R164" s="382"/>
      <c r="S164" s="392"/>
      <c r="T164" s="393"/>
      <c r="U164" s="382"/>
      <c r="V164" s="518"/>
      <c r="W164" s="393"/>
      <c r="X164" s="393"/>
    </row>
    <row r="165" spans="1:24" x14ac:dyDescent="0.25">
      <c r="A165" s="383">
        <f t="shared" si="2"/>
        <v>164</v>
      </c>
      <c r="B165" s="382" t="s">
        <v>887</v>
      </c>
      <c r="C165" s="401" t="s">
        <v>937</v>
      </c>
      <c r="D165" s="392" t="s">
        <v>884</v>
      </c>
      <c r="E165" s="406"/>
      <c r="F165" s="382"/>
      <c r="G165" s="392"/>
      <c r="H165" s="392"/>
      <c r="I165" s="382"/>
      <c r="J165" s="392"/>
      <c r="K165" s="392"/>
      <c r="L165" s="382"/>
      <c r="M165" s="392"/>
      <c r="N165" s="392"/>
      <c r="O165" s="382"/>
      <c r="P165" s="392"/>
      <c r="Q165" s="392"/>
      <c r="R165" s="382"/>
      <c r="S165" s="392"/>
      <c r="T165" s="393"/>
      <c r="U165" s="382"/>
      <c r="V165" s="518"/>
      <c r="W165" s="393"/>
      <c r="X165" s="393"/>
    </row>
    <row r="166" spans="1:24" x14ac:dyDescent="0.25">
      <c r="A166" s="383">
        <f t="shared" si="2"/>
        <v>165</v>
      </c>
      <c r="B166" s="382"/>
      <c r="C166" s="401"/>
      <c r="D166" s="392"/>
      <c r="E166" s="406"/>
      <c r="F166" s="382"/>
      <c r="G166" s="392"/>
      <c r="H166" s="392"/>
      <c r="I166" s="382"/>
      <c r="J166" s="392"/>
      <c r="K166" s="392"/>
      <c r="L166" s="382"/>
      <c r="M166" s="392"/>
      <c r="N166" s="392"/>
      <c r="O166" s="382"/>
      <c r="P166" s="392"/>
      <c r="Q166" s="392"/>
      <c r="R166" s="382"/>
      <c r="S166" s="392"/>
      <c r="T166" s="393"/>
      <c r="U166" s="382"/>
      <c r="V166" s="518"/>
      <c r="W166" s="393"/>
      <c r="X166" s="393"/>
    </row>
    <row r="167" spans="1:24" x14ac:dyDescent="0.25">
      <c r="A167" s="383">
        <f t="shared" si="2"/>
        <v>166</v>
      </c>
      <c r="B167" s="382"/>
      <c r="C167" s="401"/>
      <c r="D167" s="392"/>
      <c r="E167" s="406"/>
      <c r="F167" s="382"/>
      <c r="G167" s="392"/>
      <c r="H167" s="392"/>
      <c r="I167" s="382"/>
      <c r="J167" s="392"/>
      <c r="K167" s="392"/>
      <c r="L167" s="382"/>
      <c r="M167" s="392"/>
      <c r="N167" s="392"/>
      <c r="O167" s="382"/>
      <c r="P167" s="392"/>
      <c r="Q167" s="392"/>
      <c r="R167" s="382"/>
      <c r="S167" s="392"/>
      <c r="T167" s="393"/>
      <c r="U167" s="382"/>
      <c r="V167" s="518"/>
      <c r="W167" s="393"/>
      <c r="X167" s="393"/>
    </row>
    <row r="168" spans="1:24" x14ac:dyDescent="0.25">
      <c r="A168" s="383">
        <f t="shared" si="2"/>
        <v>167</v>
      </c>
      <c r="B168" s="382"/>
      <c r="C168" s="401"/>
      <c r="D168" s="392"/>
      <c r="E168" s="406"/>
      <c r="F168" s="382"/>
      <c r="G168" s="392"/>
      <c r="H168" s="392"/>
      <c r="I168" s="382"/>
      <c r="J168" s="392"/>
      <c r="K168" s="392"/>
      <c r="L168" s="382"/>
      <c r="M168" s="392"/>
      <c r="N168" s="392"/>
      <c r="O168" s="382"/>
      <c r="P168" s="392"/>
      <c r="Q168" s="392"/>
      <c r="R168" s="382"/>
      <c r="S168" s="392"/>
      <c r="T168" s="393"/>
      <c r="U168" s="382"/>
      <c r="V168" s="518"/>
      <c r="W168" s="393"/>
      <c r="X168" s="393"/>
    </row>
    <row r="169" spans="1:24" x14ac:dyDescent="0.25">
      <c r="A169" s="383">
        <f t="shared" si="2"/>
        <v>168</v>
      </c>
      <c r="B169" s="382"/>
      <c r="C169" s="401"/>
      <c r="D169" s="392"/>
      <c r="E169" s="406"/>
      <c r="F169" s="382"/>
      <c r="G169" s="392"/>
      <c r="H169" s="392"/>
      <c r="I169" s="382"/>
      <c r="J169" s="392"/>
      <c r="K169" s="392"/>
      <c r="L169" s="382"/>
      <c r="M169" s="392"/>
      <c r="N169" s="392"/>
      <c r="O169" s="382"/>
      <c r="P169" s="392"/>
      <c r="Q169" s="392"/>
      <c r="R169" s="382"/>
      <c r="S169" s="392"/>
      <c r="T169" s="393"/>
      <c r="U169" s="382"/>
      <c r="V169" s="518"/>
      <c r="W169" s="393"/>
      <c r="X169" s="393"/>
    </row>
    <row r="170" spans="1:24" x14ac:dyDescent="0.25">
      <c r="A170" s="383">
        <f t="shared" si="2"/>
        <v>169</v>
      </c>
      <c r="B170" s="382"/>
      <c r="C170" s="401"/>
      <c r="D170" s="392"/>
      <c r="E170" s="406"/>
      <c r="F170" s="382"/>
      <c r="G170" s="392"/>
      <c r="H170" s="392"/>
      <c r="I170" s="382"/>
      <c r="J170" s="392"/>
      <c r="K170" s="392"/>
      <c r="L170" s="382"/>
      <c r="M170" s="392"/>
      <c r="N170" s="392"/>
      <c r="O170" s="382"/>
      <c r="P170" s="392"/>
      <c r="Q170" s="392"/>
      <c r="R170" s="382"/>
      <c r="S170" s="392"/>
      <c r="T170" s="393"/>
      <c r="U170" s="382"/>
      <c r="V170" s="518"/>
      <c r="W170" s="393"/>
      <c r="X170" s="393"/>
    </row>
    <row r="171" spans="1:24" x14ac:dyDescent="0.25">
      <c r="A171" s="383">
        <f t="shared" si="2"/>
        <v>170</v>
      </c>
      <c r="B171" s="382"/>
      <c r="C171" s="401"/>
      <c r="D171" s="392"/>
      <c r="E171" s="406"/>
      <c r="F171" s="382"/>
      <c r="G171" s="392"/>
      <c r="H171" s="392"/>
      <c r="I171" s="382"/>
      <c r="J171" s="392"/>
      <c r="K171" s="392"/>
      <c r="L171" s="382"/>
      <c r="M171" s="392"/>
      <c r="N171" s="392"/>
      <c r="O171" s="382"/>
      <c r="P171" s="392"/>
      <c r="Q171" s="392"/>
      <c r="R171" s="382"/>
      <c r="S171" s="392"/>
      <c r="T171" s="393"/>
      <c r="U171" s="382"/>
      <c r="V171" s="518"/>
      <c r="W171" s="393"/>
      <c r="X171" s="393"/>
    </row>
    <row r="172" spans="1:24" x14ac:dyDescent="0.25">
      <c r="A172" s="383">
        <f t="shared" si="2"/>
        <v>171</v>
      </c>
      <c r="B172" s="382"/>
      <c r="C172" s="401"/>
      <c r="D172" s="392"/>
      <c r="E172" s="406"/>
      <c r="F172" s="382"/>
      <c r="G172" s="392"/>
      <c r="H172" s="392"/>
      <c r="I172" s="382"/>
      <c r="J172" s="392"/>
      <c r="K172" s="392"/>
      <c r="L172" s="382"/>
      <c r="M172" s="392"/>
      <c r="N172" s="392"/>
      <c r="O172" s="382"/>
      <c r="P172" s="392"/>
      <c r="Q172" s="392"/>
      <c r="R172" s="382"/>
      <c r="S172" s="392"/>
      <c r="T172" s="393"/>
      <c r="U172" s="382"/>
      <c r="V172" s="518"/>
      <c r="W172" s="393"/>
      <c r="X172" s="393"/>
    </row>
    <row r="173" spans="1:24" x14ac:dyDescent="0.25">
      <c r="A173" s="383">
        <f t="shared" si="2"/>
        <v>172</v>
      </c>
      <c r="B173" s="382"/>
      <c r="C173" s="401"/>
      <c r="D173" s="392"/>
      <c r="E173" s="406"/>
      <c r="F173" s="382"/>
      <c r="G173" s="392"/>
      <c r="H173" s="392"/>
      <c r="I173" s="382"/>
      <c r="J173" s="392"/>
      <c r="K173" s="392"/>
      <c r="L173" s="382"/>
      <c r="M173" s="392"/>
      <c r="N173" s="392"/>
      <c r="O173" s="382"/>
      <c r="P173" s="392"/>
      <c r="Q173" s="392"/>
      <c r="R173" s="382"/>
      <c r="S173" s="392"/>
      <c r="T173" s="393"/>
      <c r="U173" s="382"/>
      <c r="V173" s="518"/>
      <c r="W173" s="393"/>
      <c r="X173" s="393"/>
    </row>
    <row r="174" spans="1:24" x14ac:dyDescent="0.25">
      <c r="A174" s="383">
        <f t="shared" si="2"/>
        <v>173</v>
      </c>
      <c r="B174" s="382"/>
      <c r="C174" s="401"/>
      <c r="D174" s="392"/>
      <c r="E174" s="406"/>
      <c r="F174" s="382"/>
      <c r="G174" s="392"/>
      <c r="H174" s="392"/>
      <c r="I174" s="382"/>
      <c r="J174" s="392"/>
      <c r="K174" s="392"/>
      <c r="L174" s="382"/>
      <c r="M174" s="392"/>
      <c r="N174" s="392"/>
      <c r="O174" s="382"/>
      <c r="P174" s="392"/>
      <c r="Q174" s="392"/>
      <c r="R174" s="382"/>
      <c r="S174" s="392"/>
      <c r="T174" s="393"/>
      <c r="U174" s="382"/>
      <c r="V174" s="518"/>
      <c r="W174" s="393"/>
      <c r="X174" s="393"/>
    </row>
    <row r="175" spans="1:24" x14ac:dyDescent="0.25">
      <c r="A175" s="383">
        <f t="shared" si="2"/>
        <v>174</v>
      </c>
      <c r="B175" s="382"/>
      <c r="C175" s="401"/>
      <c r="D175" s="392"/>
      <c r="E175" s="406"/>
      <c r="F175" s="382"/>
      <c r="G175" s="392"/>
      <c r="H175" s="392"/>
      <c r="I175" s="382"/>
      <c r="J175" s="392"/>
      <c r="K175" s="392"/>
      <c r="L175" s="382"/>
      <c r="M175" s="392"/>
      <c r="N175" s="392"/>
      <c r="O175" s="382"/>
      <c r="P175" s="392"/>
      <c r="Q175" s="392"/>
      <c r="R175" s="382"/>
      <c r="S175" s="392"/>
      <c r="T175" s="393"/>
      <c r="U175" s="382"/>
      <c r="V175" s="518"/>
      <c r="W175" s="393"/>
      <c r="X175" s="393"/>
    </row>
    <row r="176" spans="1:24" x14ac:dyDescent="0.25">
      <c r="A176" s="383">
        <f t="shared" si="2"/>
        <v>175</v>
      </c>
      <c r="B176" s="382"/>
      <c r="C176" s="401"/>
      <c r="D176" s="392"/>
      <c r="E176" s="406"/>
      <c r="F176" s="382"/>
      <c r="G176" s="392"/>
      <c r="H176" s="392"/>
      <c r="I176" s="382"/>
      <c r="J176" s="392"/>
      <c r="K176" s="392"/>
      <c r="L176" s="382"/>
      <c r="M176" s="392"/>
      <c r="N176" s="392"/>
      <c r="O176" s="382"/>
      <c r="P176" s="392"/>
      <c r="Q176" s="392"/>
      <c r="R176" s="382"/>
      <c r="S176" s="392"/>
      <c r="T176" s="393"/>
      <c r="U176" s="382"/>
      <c r="V176" s="518"/>
      <c r="W176" s="393"/>
      <c r="X176" s="393"/>
    </row>
    <row r="177" spans="1:24" x14ac:dyDescent="0.25">
      <c r="A177" s="383">
        <f t="shared" si="2"/>
        <v>176</v>
      </c>
      <c r="B177" s="382"/>
      <c r="C177" s="401"/>
      <c r="D177" s="392"/>
      <c r="E177" s="406"/>
      <c r="F177" s="382"/>
      <c r="G177" s="392"/>
      <c r="H177" s="392"/>
      <c r="I177" s="382"/>
      <c r="J177" s="392"/>
      <c r="K177" s="392"/>
      <c r="L177" s="382"/>
      <c r="M177" s="392"/>
      <c r="N177" s="392"/>
      <c r="O177" s="382"/>
      <c r="P177" s="392"/>
      <c r="Q177" s="392"/>
      <c r="R177" s="382"/>
      <c r="S177" s="392"/>
      <c r="T177" s="393"/>
      <c r="U177" s="382"/>
      <c r="V177" s="518"/>
      <c r="W177" s="393"/>
      <c r="X177" s="393"/>
    </row>
    <row r="178" spans="1:24" x14ac:dyDescent="0.25">
      <c r="A178" s="383">
        <f t="shared" si="2"/>
        <v>177</v>
      </c>
      <c r="B178" s="382"/>
      <c r="C178" s="401"/>
      <c r="D178" s="392"/>
      <c r="E178" s="406"/>
      <c r="F178" s="382"/>
      <c r="G178" s="392"/>
      <c r="H178" s="392"/>
      <c r="I178" s="382"/>
      <c r="J178" s="392"/>
      <c r="K178" s="392"/>
      <c r="L178" s="382"/>
      <c r="M178" s="392"/>
      <c r="N178" s="392"/>
      <c r="O178" s="382"/>
      <c r="P178" s="392"/>
      <c r="Q178" s="392"/>
      <c r="R178" s="382"/>
      <c r="S178" s="392"/>
      <c r="T178" s="393"/>
      <c r="U178" s="382"/>
      <c r="V178" s="518"/>
      <c r="W178" s="393"/>
      <c r="X178" s="393"/>
    </row>
    <row r="179" spans="1:24" x14ac:dyDescent="0.25">
      <c r="A179" s="383">
        <f t="shared" si="2"/>
        <v>178</v>
      </c>
      <c r="B179" s="382"/>
      <c r="C179" s="401"/>
      <c r="D179" s="392"/>
      <c r="E179" s="406"/>
      <c r="F179" s="382"/>
      <c r="G179" s="392"/>
      <c r="H179" s="392"/>
      <c r="I179" s="382"/>
      <c r="J179" s="392"/>
      <c r="K179" s="392"/>
      <c r="L179" s="382"/>
      <c r="M179" s="392"/>
      <c r="N179" s="392"/>
      <c r="O179" s="382"/>
      <c r="P179" s="392"/>
      <c r="Q179" s="392"/>
      <c r="R179" s="382"/>
      <c r="S179" s="392"/>
      <c r="T179" s="393"/>
      <c r="U179" s="382"/>
      <c r="V179" s="518"/>
      <c r="W179" s="393"/>
      <c r="X179" s="393"/>
    </row>
    <row r="180" spans="1:24" x14ac:dyDescent="0.25">
      <c r="A180" s="383">
        <f t="shared" si="2"/>
        <v>179</v>
      </c>
      <c r="B180" s="382"/>
      <c r="C180" s="401"/>
      <c r="D180" s="392"/>
      <c r="E180" s="406"/>
      <c r="F180" s="382"/>
      <c r="G180" s="392"/>
      <c r="H180" s="392"/>
      <c r="I180" s="382"/>
      <c r="J180" s="392"/>
      <c r="K180" s="392"/>
      <c r="L180" s="382"/>
      <c r="M180" s="392"/>
      <c r="N180" s="392"/>
      <c r="O180" s="382"/>
      <c r="P180" s="392"/>
      <c r="Q180" s="392"/>
      <c r="R180" s="382"/>
      <c r="S180" s="392"/>
      <c r="T180" s="393"/>
      <c r="U180" s="382"/>
      <c r="V180" s="518"/>
      <c r="W180" s="393"/>
      <c r="X180" s="393"/>
    </row>
    <row r="181" spans="1:24" x14ac:dyDescent="0.25">
      <c r="A181" s="383">
        <f t="shared" si="2"/>
        <v>180</v>
      </c>
      <c r="B181" s="382"/>
      <c r="C181" s="401"/>
      <c r="D181" s="392"/>
      <c r="E181" s="406"/>
      <c r="F181" s="382"/>
      <c r="G181" s="392"/>
      <c r="H181" s="392"/>
      <c r="I181" s="382"/>
      <c r="J181" s="392"/>
      <c r="K181" s="392"/>
      <c r="L181" s="382"/>
      <c r="M181" s="392"/>
      <c r="N181" s="392"/>
      <c r="O181" s="382"/>
      <c r="P181" s="392"/>
      <c r="Q181" s="392"/>
      <c r="R181" s="382"/>
      <c r="S181" s="392"/>
      <c r="T181" s="393"/>
      <c r="U181" s="382"/>
      <c r="V181" s="518"/>
      <c r="W181" s="393"/>
      <c r="X181" s="393"/>
    </row>
    <row r="182" spans="1:24" x14ac:dyDescent="0.25">
      <c r="A182" s="383">
        <f t="shared" si="2"/>
        <v>181</v>
      </c>
      <c r="B182" s="382"/>
      <c r="C182" s="401"/>
      <c r="D182" s="392"/>
      <c r="E182" s="406"/>
      <c r="F182" s="382"/>
      <c r="G182" s="392"/>
      <c r="H182" s="392"/>
      <c r="I182" s="382"/>
      <c r="J182" s="392"/>
      <c r="K182" s="392"/>
      <c r="L182" s="382"/>
      <c r="M182" s="392"/>
      <c r="N182" s="392"/>
      <c r="O182" s="382"/>
      <c r="P182" s="392"/>
      <c r="Q182" s="392"/>
      <c r="R182" s="382"/>
      <c r="S182" s="392"/>
      <c r="T182" s="393"/>
      <c r="U182" s="382"/>
      <c r="V182" s="518"/>
      <c r="W182" s="393"/>
      <c r="X182" s="393"/>
    </row>
    <row r="183" spans="1:24" x14ac:dyDescent="0.25">
      <c r="A183" s="383">
        <f t="shared" si="2"/>
        <v>182</v>
      </c>
      <c r="B183" s="382"/>
      <c r="C183" s="401"/>
      <c r="D183" s="392"/>
      <c r="E183" s="406"/>
      <c r="F183" s="382"/>
      <c r="G183" s="392"/>
      <c r="H183" s="392"/>
      <c r="I183" s="382"/>
      <c r="J183" s="392"/>
      <c r="K183" s="392"/>
      <c r="L183" s="382"/>
      <c r="M183" s="392"/>
      <c r="N183" s="392"/>
      <c r="O183" s="382"/>
      <c r="P183" s="392"/>
      <c r="Q183" s="392"/>
      <c r="R183" s="382"/>
      <c r="S183" s="392"/>
      <c r="T183" s="393"/>
      <c r="U183" s="382"/>
      <c r="V183" s="518"/>
      <c r="W183" s="393"/>
      <c r="X183" s="393"/>
    </row>
    <row r="184" spans="1:24" x14ac:dyDescent="0.25">
      <c r="A184" s="383">
        <f t="shared" si="2"/>
        <v>183</v>
      </c>
      <c r="B184" s="382"/>
      <c r="C184" s="401"/>
      <c r="D184" s="392"/>
      <c r="E184" s="406"/>
      <c r="F184" s="382"/>
      <c r="G184" s="392"/>
      <c r="H184" s="392"/>
      <c r="I184" s="382"/>
      <c r="J184" s="392"/>
      <c r="K184" s="392"/>
      <c r="L184" s="382"/>
      <c r="M184" s="392"/>
      <c r="N184" s="392"/>
      <c r="O184" s="382"/>
      <c r="P184" s="392"/>
      <c r="Q184" s="392"/>
      <c r="R184" s="382"/>
      <c r="S184" s="392"/>
      <c r="T184" s="393"/>
      <c r="U184" s="382"/>
      <c r="V184" s="518"/>
      <c r="W184" s="393"/>
      <c r="X184" s="393"/>
    </row>
    <row r="185" spans="1:24" x14ac:dyDescent="0.25">
      <c r="A185" s="383">
        <f t="shared" si="2"/>
        <v>184</v>
      </c>
      <c r="B185" s="382"/>
      <c r="C185" s="401"/>
      <c r="D185" s="392"/>
      <c r="E185" s="406"/>
      <c r="F185" s="382"/>
      <c r="G185" s="392"/>
      <c r="H185" s="392"/>
      <c r="I185" s="382"/>
      <c r="J185" s="392"/>
      <c r="K185" s="392"/>
      <c r="L185" s="382"/>
      <c r="M185" s="392"/>
      <c r="N185" s="392"/>
      <c r="O185" s="382"/>
      <c r="P185" s="392"/>
      <c r="Q185" s="392"/>
      <c r="R185" s="382"/>
      <c r="S185" s="392"/>
      <c r="T185" s="393"/>
      <c r="U185" s="382"/>
      <c r="V185" s="518"/>
      <c r="W185" s="393"/>
      <c r="X185" s="393"/>
    </row>
    <row r="186" spans="1:24" x14ac:dyDescent="0.25">
      <c r="A186" s="383">
        <f t="shared" si="2"/>
        <v>185</v>
      </c>
      <c r="B186" s="382"/>
      <c r="C186" s="401"/>
      <c r="D186" s="392"/>
      <c r="E186" s="406"/>
      <c r="F186" s="382"/>
      <c r="G186" s="392"/>
      <c r="H186" s="392"/>
      <c r="I186" s="382"/>
      <c r="J186" s="392"/>
      <c r="K186" s="392"/>
      <c r="L186" s="382"/>
      <c r="M186" s="392"/>
      <c r="N186" s="392"/>
      <c r="O186" s="382"/>
      <c r="P186" s="392"/>
      <c r="Q186" s="392"/>
      <c r="R186" s="382"/>
      <c r="S186" s="392"/>
      <c r="T186" s="393"/>
      <c r="U186" s="382"/>
      <c r="V186" s="518"/>
      <c r="W186" s="393"/>
      <c r="X186" s="393"/>
    </row>
    <row r="187" spans="1:24" x14ac:dyDescent="0.25">
      <c r="A187" s="383">
        <f t="shared" si="2"/>
        <v>186</v>
      </c>
      <c r="B187" s="382"/>
      <c r="C187" s="401"/>
      <c r="D187" s="392"/>
      <c r="E187" s="406"/>
      <c r="F187" s="382"/>
      <c r="G187" s="392"/>
      <c r="H187" s="392"/>
      <c r="I187" s="382"/>
      <c r="J187" s="392"/>
      <c r="K187" s="392"/>
      <c r="L187" s="382"/>
      <c r="M187" s="392"/>
      <c r="N187" s="392"/>
      <c r="O187" s="382"/>
      <c r="P187" s="392"/>
      <c r="Q187" s="392"/>
      <c r="R187" s="382"/>
      <c r="S187" s="392"/>
      <c r="T187" s="393"/>
      <c r="U187" s="382"/>
      <c r="V187" s="518"/>
      <c r="W187" s="393"/>
      <c r="X187" s="393"/>
    </row>
    <row r="188" spans="1:24" x14ac:dyDescent="0.25">
      <c r="A188" s="383">
        <f t="shared" si="2"/>
        <v>187</v>
      </c>
      <c r="B188" s="382"/>
      <c r="C188" s="401"/>
      <c r="D188" s="392"/>
      <c r="E188" s="406"/>
      <c r="F188" s="382"/>
      <c r="G188" s="392"/>
      <c r="H188" s="392"/>
      <c r="I188" s="382"/>
      <c r="J188" s="392"/>
      <c r="K188" s="392"/>
      <c r="L188" s="382"/>
      <c r="M188" s="392"/>
      <c r="N188" s="392"/>
      <c r="O188" s="382"/>
      <c r="P188" s="392"/>
      <c r="Q188" s="392"/>
      <c r="R188" s="382"/>
      <c r="S188" s="392"/>
      <c r="T188" s="393"/>
      <c r="U188" s="382"/>
      <c r="V188" s="518"/>
      <c r="W188" s="393"/>
      <c r="X188" s="393"/>
    </row>
    <row r="189" spans="1:24" x14ac:dyDescent="0.25">
      <c r="A189" s="383">
        <f t="shared" si="2"/>
        <v>188</v>
      </c>
      <c r="B189" s="382"/>
      <c r="C189" s="401"/>
      <c r="D189" s="392"/>
      <c r="E189" s="406"/>
      <c r="F189" s="382"/>
      <c r="G189" s="392"/>
      <c r="H189" s="392"/>
      <c r="I189" s="382"/>
      <c r="J189" s="392"/>
      <c r="K189" s="392"/>
      <c r="L189" s="382"/>
      <c r="M189" s="392"/>
      <c r="N189" s="392"/>
      <c r="O189" s="382"/>
      <c r="P189" s="392"/>
      <c r="Q189" s="392"/>
      <c r="R189" s="382"/>
      <c r="S189" s="392"/>
      <c r="T189" s="393"/>
      <c r="U189" s="382"/>
      <c r="V189" s="518"/>
      <c r="W189" s="393"/>
      <c r="X189" s="393"/>
    </row>
    <row r="190" spans="1:24" x14ac:dyDescent="0.25">
      <c r="A190" s="383">
        <f t="shared" si="2"/>
        <v>189</v>
      </c>
      <c r="B190" s="382"/>
      <c r="C190" s="401"/>
      <c r="D190" s="392"/>
      <c r="E190" s="406"/>
      <c r="F190" s="382"/>
      <c r="G190" s="392"/>
      <c r="H190" s="392"/>
      <c r="I190" s="382"/>
      <c r="J190" s="392"/>
      <c r="K190" s="392"/>
      <c r="L190" s="382"/>
      <c r="M190" s="392"/>
      <c r="N190" s="392"/>
      <c r="O190" s="382"/>
      <c r="P190" s="392"/>
      <c r="Q190" s="392"/>
      <c r="R190" s="382"/>
      <c r="S190" s="392"/>
      <c r="T190" s="393"/>
      <c r="U190" s="382"/>
      <c r="V190" s="518"/>
      <c r="W190" s="393"/>
      <c r="X190" s="393"/>
    </row>
    <row r="191" spans="1:24" x14ac:dyDescent="0.25">
      <c r="A191" s="383">
        <f t="shared" si="2"/>
        <v>190</v>
      </c>
      <c r="B191" s="382"/>
      <c r="C191" s="401"/>
      <c r="D191" s="392"/>
      <c r="E191" s="406"/>
      <c r="F191" s="382"/>
      <c r="G191" s="392"/>
      <c r="H191" s="392"/>
      <c r="I191" s="382"/>
      <c r="J191" s="392"/>
      <c r="K191" s="392"/>
      <c r="L191" s="382"/>
      <c r="M191" s="392"/>
      <c r="N191" s="392"/>
      <c r="O191" s="382"/>
      <c r="P191" s="392"/>
      <c r="Q191" s="392"/>
      <c r="R191" s="382"/>
      <c r="S191" s="392"/>
      <c r="T191" s="393"/>
      <c r="U191" s="382"/>
      <c r="V191" s="518"/>
      <c r="W191" s="393"/>
      <c r="X191" s="393"/>
    </row>
    <row r="192" spans="1:24" x14ac:dyDescent="0.25">
      <c r="A192" s="383">
        <f t="shared" si="2"/>
        <v>191</v>
      </c>
      <c r="B192" s="382"/>
      <c r="C192" s="392"/>
      <c r="D192" s="401"/>
      <c r="E192" s="406"/>
      <c r="F192" s="382"/>
      <c r="G192" s="392"/>
      <c r="H192" s="392"/>
      <c r="I192" s="382"/>
      <c r="J192" s="392"/>
      <c r="K192" s="392"/>
      <c r="L192" s="382"/>
      <c r="M192" s="392"/>
      <c r="N192" s="392"/>
      <c r="O192" s="382"/>
      <c r="P192" s="392"/>
      <c r="Q192" s="392"/>
      <c r="R192" s="382"/>
      <c r="S192" s="392"/>
      <c r="T192" s="393"/>
      <c r="U192" s="382"/>
      <c r="V192" s="518"/>
      <c r="W192" s="393"/>
      <c r="X192" s="393"/>
    </row>
    <row r="193" spans="1:24" x14ac:dyDescent="0.25">
      <c r="A193" s="383">
        <f t="shared" si="2"/>
        <v>192</v>
      </c>
      <c r="B193" s="382"/>
      <c r="C193" s="392"/>
      <c r="D193" s="401"/>
      <c r="E193" s="406"/>
      <c r="F193" s="382"/>
      <c r="G193" s="392"/>
      <c r="H193" s="392"/>
      <c r="I193" s="382"/>
      <c r="J193" s="392"/>
      <c r="K193" s="392"/>
      <c r="L193" s="382"/>
      <c r="M193" s="392"/>
      <c r="N193" s="392"/>
      <c r="O193" s="382"/>
      <c r="P193" s="392"/>
      <c r="Q193" s="392"/>
      <c r="R193" s="382"/>
      <c r="S193" s="392"/>
      <c r="T193" s="393"/>
      <c r="U193" s="382"/>
      <c r="V193" s="518"/>
      <c r="W193" s="393"/>
      <c r="X193" s="393"/>
    </row>
    <row r="194" spans="1:24" x14ac:dyDescent="0.25">
      <c r="A194" s="383">
        <f t="shared" si="2"/>
        <v>193</v>
      </c>
      <c r="B194" s="382"/>
      <c r="C194" s="392"/>
      <c r="D194" s="401"/>
      <c r="E194" s="406"/>
      <c r="F194" s="382"/>
      <c r="G194" s="392"/>
      <c r="H194" s="392"/>
      <c r="I194" s="382"/>
      <c r="J194" s="392"/>
      <c r="K194" s="392"/>
      <c r="L194" s="382"/>
      <c r="M194" s="392"/>
      <c r="N194" s="392"/>
      <c r="O194" s="382"/>
      <c r="P194" s="392"/>
      <c r="Q194" s="392"/>
      <c r="R194" s="382"/>
      <c r="S194" s="392"/>
      <c r="T194" s="393"/>
      <c r="U194" s="382"/>
      <c r="V194" s="518"/>
      <c r="W194" s="393"/>
      <c r="X194" s="393"/>
    </row>
    <row r="195" spans="1:24" x14ac:dyDescent="0.25">
      <c r="A195" s="383">
        <f t="shared" si="2"/>
        <v>194</v>
      </c>
      <c r="B195" s="382"/>
      <c r="C195" s="392"/>
      <c r="D195" s="401"/>
      <c r="E195" s="406"/>
      <c r="F195" s="382"/>
      <c r="G195" s="392"/>
      <c r="H195" s="392"/>
      <c r="I195" s="382"/>
      <c r="J195" s="392"/>
      <c r="K195" s="392"/>
      <c r="L195" s="382"/>
      <c r="M195" s="392"/>
      <c r="N195" s="392"/>
      <c r="O195" s="382"/>
      <c r="P195" s="392"/>
      <c r="Q195" s="392"/>
      <c r="R195" s="382"/>
      <c r="S195" s="392"/>
      <c r="T195" s="393"/>
      <c r="U195" s="382"/>
      <c r="V195" s="518"/>
      <c r="W195" s="393"/>
      <c r="X195" s="393"/>
    </row>
    <row r="196" spans="1:24" x14ac:dyDescent="0.25">
      <c r="A196" s="383">
        <f t="shared" si="2"/>
        <v>195</v>
      </c>
      <c r="B196" s="382"/>
      <c r="C196" s="392"/>
      <c r="D196" s="401"/>
      <c r="E196" s="406"/>
      <c r="F196" s="382"/>
      <c r="G196" s="392"/>
      <c r="H196" s="392"/>
      <c r="I196" s="382"/>
      <c r="J196" s="392"/>
      <c r="K196" s="392"/>
      <c r="L196" s="382"/>
      <c r="M196" s="392"/>
      <c r="N196" s="392"/>
      <c r="O196" s="382"/>
      <c r="P196" s="392"/>
      <c r="Q196" s="392"/>
      <c r="R196" s="382"/>
      <c r="S196" s="392"/>
      <c r="T196" s="393"/>
      <c r="U196" s="382"/>
      <c r="V196" s="518"/>
      <c r="W196" s="393"/>
      <c r="X196" s="393"/>
    </row>
    <row r="197" spans="1:24" x14ac:dyDescent="0.25">
      <c r="A197" s="383">
        <f t="shared" si="2"/>
        <v>196</v>
      </c>
      <c r="B197" s="382"/>
      <c r="C197" s="392"/>
      <c r="D197" s="401"/>
      <c r="E197" s="406"/>
      <c r="F197" s="382"/>
      <c r="G197" s="392"/>
      <c r="H197" s="392"/>
      <c r="I197" s="382"/>
      <c r="J197" s="392"/>
      <c r="K197" s="392"/>
      <c r="L197" s="382"/>
      <c r="M197" s="392"/>
      <c r="N197" s="392"/>
      <c r="O197" s="382"/>
      <c r="P197" s="392"/>
      <c r="Q197" s="392"/>
      <c r="R197" s="382"/>
      <c r="S197" s="392"/>
      <c r="T197" s="393"/>
      <c r="U197" s="382"/>
      <c r="V197" s="518"/>
      <c r="W197" s="393"/>
      <c r="X197" s="393"/>
    </row>
    <row r="198" spans="1:24" x14ac:dyDescent="0.25">
      <c r="A198" s="383">
        <f t="shared" ref="A198:A201" si="3">A197+1</f>
        <v>197</v>
      </c>
      <c r="B198" s="382"/>
      <c r="C198" s="392"/>
      <c r="D198" s="401"/>
      <c r="E198" s="406"/>
      <c r="F198" s="382"/>
      <c r="G198" s="392"/>
      <c r="H198" s="392"/>
      <c r="I198" s="382"/>
      <c r="J198" s="392"/>
      <c r="K198" s="392"/>
      <c r="L198" s="382"/>
      <c r="M198" s="392"/>
      <c r="N198" s="392"/>
      <c r="O198" s="382"/>
      <c r="P198" s="392"/>
      <c r="Q198" s="392"/>
      <c r="R198" s="382"/>
      <c r="S198" s="392"/>
      <c r="T198" s="393"/>
      <c r="U198" s="382"/>
      <c r="V198" s="518"/>
      <c r="W198" s="393"/>
      <c r="X198" s="393"/>
    </row>
    <row r="199" spans="1:24" x14ac:dyDescent="0.25">
      <c r="A199" s="383">
        <f t="shared" si="3"/>
        <v>198</v>
      </c>
      <c r="B199" s="382"/>
      <c r="C199" s="392"/>
      <c r="D199" s="401"/>
      <c r="E199" s="406"/>
      <c r="F199" s="382"/>
      <c r="G199" s="392"/>
      <c r="H199" s="392"/>
      <c r="I199" s="382"/>
      <c r="J199" s="392"/>
      <c r="K199" s="392"/>
      <c r="L199" s="382"/>
      <c r="M199" s="392"/>
      <c r="N199" s="392"/>
      <c r="O199" s="382"/>
      <c r="P199" s="392"/>
      <c r="Q199" s="392"/>
      <c r="R199" s="382"/>
      <c r="S199" s="392"/>
      <c r="T199" s="393"/>
      <c r="U199" s="382"/>
      <c r="V199" s="518"/>
      <c r="W199" s="393"/>
      <c r="X199" s="393"/>
    </row>
    <row r="200" spans="1:24" x14ac:dyDescent="0.25">
      <c r="A200" s="383">
        <f t="shared" si="3"/>
        <v>199</v>
      </c>
      <c r="B200" s="382"/>
      <c r="C200" s="392"/>
      <c r="D200" s="401"/>
      <c r="E200" s="406"/>
      <c r="F200" s="382"/>
      <c r="G200" s="392"/>
      <c r="H200" s="392"/>
      <c r="I200" s="382"/>
      <c r="J200" s="392"/>
      <c r="K200" s="392"/>
      <c r="L200" s="382"/>
      <c r="M200" s="392"/>
      <c r="N200" s="392"/>
      <c r="O200" s="382"/>
      <c r="P200" s="392"/>
      <c r="Q200" s="392"/>
      <c r="R200" s="382"/>
      <c r="S200" s="392"/>
      <c r="T200" s="393"/>
      <c r="U200" s="382"/>
      <c r="V200" s="518"/>
      <c r="W200" s="393"/>
      <c r="X200" s="393"/>
    </row>
    <row r="201" spans="1:24" x14ac:dyDescent="0.25">
      <c r="A201" s="383">
        <f t="shared" si="3"/>
        <v>200</v>
      </c>
      <c r="B201" s="382"/>
      <c r="C201" s="392"/>
      <c r="D201" s="401"/>
      <c r="E201" s="406"/>
      <c r="F201" s="382"/>
      <c r="G201" s="392"/>
      <c r="H201" s="392"/>
      <c r="I201" s="382"/>
      <c r="J201" s="392"/>
      <c r="K201" s="392"/>
      <c r="L201" s="382"/>
      <c r="M201" s="392"/>
      <c r="N201" s="392"/>
      <c r="O201" s="382"/>
      <c r="P201" s="392"/>
      <c r="Q201" s="392"/>
      <c r="R201" s="382"/>
      <c r="S201" s="392"/>
      <c r="T201" s="393"/>
      <c r="U201" s="382"/>
      <c r="V201" s="518"/>
      <c r="W201" s="393"/>
      <c r="X201" s="393"/>
    </row>
  </sheetData>
  <sheetProtection selectLockedCells="1"/>
  <conditionalFormatting sqref="B4:D201">
    <cfRule type="expression" dxfId="0" priority="1">
      <formula>B4=""</formula>
    </cfRule>
  </conditionalFormatting>
  <pageMargins left="0.70866141732283472" right="0.70866141732283472" top="0.78740157480314965" bottom="0.78740157480314965" header="0.31496062992125984" footer="0.31496062992125984"/>
  <pageSetup paperSize="9"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pageSetUpPr fitToPage="1"/>
  </sheetPr>
  <dimension ref="A1:BL79"/>
  <sheetViews>
    <sheetView showGridLines="0" showRowColHeaders="0" topLeftCell="H28" zoomScale="55" zoomScaleNormal="55" workbookViewId="0">
      <selection activeCell="AQ8" sqref="AQ8"/>
    </sheetView>
  </sheetViews>
  <sheetFormatPr baseColWidth="10" defaultColWidth="0" defaultRowHeight="15" zeroHeight="1" x14ac:dyDescent="0.25"/>
  <cols>
    <col min="1" max="2" width="0.85546875" style="37" customWidth="1"/>
    <col min="3" max="3" width="9.42578125" style="37" hidden="1" customWidth="1"/>
    <col min="4" max="4" width="22.7109375" style="37" customWidth="1"/>
    <col min="5" max="5" width="12.7109375" style="37" customWidth="1"/>
    <col min="6" max="6" width="14.140625" style="37" customWidth="1"/>
    <col min="7" max="7" width="14.85546875" style="37" bestFit="1" customWidth="1"/>
    <col min="8" max="8" width="13.42578125" style="37" customWidth="1"/>
    <col min="9" max="11" width="15.7109375" style="37" hidden="1" customWidth="1"/>
    <col min="12" max="12" width="16.7109375" style="37" customWidth="1"/>
    <col min="13" max="15" width="15.7109375" style="37" hidden="1" customWidth="1"/>
    <col min="16" max="16" width="25.5703125" style="37" hidden="1" customWidth="1"/>
    <col min="17" max="17" width="24.5703125" style="37" hidden="1" customWidth="1"/>
    <col min="18" max="18" width="18.140625" style="37" hidden="1" customWidth="1"/>
    <col min="19" max="19" width="18.28515625" style="37" customWidth="1"/>
    <col min="20" max="21" width="15.7109375" style="37" hidden="1" customWidth="1"/>
    <col min="22" max="22" width="18.85546875" style="37" hidden="1" customWidth="1"/>
    <col min="23" max="23" width="25.5703125" style="37" hidden="1" customWidth="1"/>
    <col min="24" max="24" width="24.5703125" style="37" hidden="1" customWidth="1"/>
    <col min="25" max="25" width="17" style="37" hidden="1" customWidth="1"/>
    <col min="26" max="26" width="16.7109375" style="37" customWidth="1"/>
    <col min="27" max="27" width="14.7109375" style="37" hidden="1" customWidth="1"/>
    <col min="28" max="29" width="18.140625" style="37" hidden="1" customWidth="1"/>
    <col min="30" max="30" width="25.5703125" style="37" hidden="1" customWidth="1"/>
    <col min="31" max="31" width="24.5703125" style="37" hidden="1" customWidth="1"/>
    <col min="32" max="32" width="18.42578125" style="37" hidden="1" customWidth="1"/>
    <col min="33" max="33" width="16.7109375" style="37" customWidth="1"/>
    <col min="34" max="34" width="13.42578125" style="37" hidden="1" customWidth="1"/>
    <col min="35" max="35" width="15.7109375" style="37" hidden="1" customWidth="1"/>
    <col min="36" max="38" width="18.7109375" style="37" hidden="1" customWidth="1"/>
    <col min="39" max="39" width="19.7109375" style="37" customWidth="1"/>
    <col min="40" max="42" width="15.7109375" style="37" customWidth="1"/>
    <col min="43" max="43" width="19" style="37" customWidth="1"/>
    <col min="44" max="44" width="23.42578125" style="37" customWidth="1"/>
    <col min="45" max="46" width="23.42578125" style="37" hidden="1" customWidth="1"/>
    <col min="47" max="47" width="19" style="37" customWidth="1"/>
    <col min="48" max="48" width="19.7109375" style="37" customWidth="1"/>
    <col min="49" max="50" width="19.85546875" style="37" customWidth="1"/>
    <col min="51" max="51" width="28.42578125" style="37" customWidth="1"/>
    <col min="52" max="52" width="15.140625" style="37" hidden="1" customWidth="1"/>
    <col min="53" max="54" width="19.85546875" style="37" customWidth="1"/>
    <col min="55" max="55" width="19.7109375" style="37" customWidth="1"/>
    <col min="56" max="57" width="15.28515625" style="37" hidden="1" customWidth="1"/>
    <col min="58" max="58" width="24.140625" style="37" customWidth="1"/>
    <col min="59" max="59" width="3.28515625" style="37" customWidth="1"/>
    <col min="60" max="64" width="0" style="37" hidden="1" customWidth="1"/>
    <col min="65" max="16384" width="11.42578125" style="37" hidden="1"/>
  </cols>
  <sheetData>
    <row r="1" spans="2:58" ht="26.25" x14ac:dyDescent="0.4">
      <c r="C1" s="161" t="s">
        <v>94</v>
      </c>
      <c r="D1" s="45" t="str">
        <f>HLOOKUP('Basis - base - base'!AD3,Sprachentabelle!B2:D201,100,FALSE)</f>
        <v>Economicità FV (dati dettagliati)</v>
      </c>
      <c r="H1" s="162"/>
      <c r="I1" s="161" t="s">
        <v>94</v>
      </c>
      <c r="J1" s="161" t="s">
        <v>94</v>
      </c>
      <c r="K1" s="161" t="s">
        <v>94</v>
      </c>
      <c r="M1" s="161" t="s">
        <v>94</v>
      </c>
      <c r="N1" s="161" t="s">
        <v>94</v>
      </c>
      <c r="O1" s="161" t="s">
        <v>94</v>
      </c>
      <c r="P1" s="161" t="s">
        <v>94</v>
      </c>
      <c r="Q1" s="161" t="s">
        <v>94</v>
      </c>
      <c r="R1" s="161" t="s">
        <v>94</v>
      </c>
      <c r="S1" s="162"/>
      <c r="T1" s="161" t="s">
        <v>94</v>
      </c>
      <c r="U1" s="161" t="s">
        <v>94</v>
      </c>
      <c r="V1" s="161" t="s">
        <v>94</v>
      </c>
      <c r="W1" s="161" t="s">
        <v>94</v>
      </c>
      <c r="X1" s="161" t="s">
        <v>94</v>
      </c>
      <c r="Y1" s="161" t="s">
        <v>94</v>
      </c>
      <c r="Z1" s="162"/>
      <c r="AA1" s="161" t="s">
        <v>94</v>
      </c>
      <c r="AB1" s="161" t="s">
        <v>94</v>
      </c>
      <c r="AC1" s="161" t="s">
        <v>94</v>
      </c>
      <c r="AD1" s="161" t="s">
        <v>94</v>
      </c>
      <c r="AE1" s="161" t="s">
        <v>94</v>
      </c>
      <c r="AF1" s="161" t="s">
        <v>94</v>
      </c>
      <c r="AG1" s="162"/>
      <c r="AH1" s="161" t="s">
        <v>94</v>
      </c>
      <c r="AI1" s="161" t="s">
        <v>94</v>
      </c>
      <c r="AJ1" s="161" t="s">
        <v>94</v>
      </c>
      <c r="AK1" s="161" t="s">
        <v>94</v>
      </c>
      <c r="AL1" s="161" t="s">
        <v>94</v>
      </c>
      <c r="AN1" s="162"/>
      <c r="AO1" s="162"/>
      <c r="AQ1" s="162"/>
      <c r="AR1" s="162"/>
      <c r="AS1" s="161" t="s">
        <v>94</v>
      </c>
      <c r="AT1" s="161" t="s">
        <v>94</v>
      </c>
      <c r="AU1" s="162"/>
      <c r="AZ1" s="161" t="s">
        <v>94</v>
      </c>
      <c r="BD1" s="161" t="s">
        <v>94</v>
      </c>
      <c r="BE1" s="161" t="s">
        <v>94</v>
      </c>
    </row>
    <row r="2" spans="2:58" s="41" customFormat="1" ht="14.25" customHeight="1" x14ac:dyDescent="0.25">
      <c r="D2" s="163"/>
      <c r="AN2" s="164"/>
      <c r="AO2" s="164"/>
    </row>
    <row r="3" spans="2:58" s="240" customFormat="1" ht="31.5" customHeight="1" x14ac:dyDescent="0.25">
      <c r="D3" s="413" t="str">
        <f>HLOOKUP('Basis - base - base'!AD3,Sprachentabelle!B2:D201,133,FALSE)</f>
        <v>Tariffe
rimunerazione</v>
      </c>
      <c r="E3" s="241" t="str">
        <f>HLOOKUP('Basis - base - base'!AD3,Sprachentabelle!B2:D201,105,FALSE)</f>
        <v>Data dal</v>
      </c>
      <c r="F3" s="242" t="str">
        <f>HLOOKUP('Basis - base - base'!AD3,Sprachentabelle!B2:D201,106,FALSE)</f>
        <v>Data al</v>
      </c>
      <c r="G3" s="242" t="str">
        <f>HLOOKUP('Basis - base - base'!AD3,Sprachentabelle!B2:D201,52,FALSE)</f>
        <v>tariffa di ripresa</v>
      </c>
      <c r="H3" s="333"/>
      <c r="I3" s="244"/>
      <c r="J3" s="242"/>
      <c r="K3" s="244"/>
      <c r="L3" s="342" t="str">
        <f>HLOOKUP('Basis - base - base'!AD3,Sprachentabelle!B2:D201,56,FALSE)</f>
        <v>Grado di autoconsumo</v>
      </c>
      <c r="M3" s="242"/>
      <c r="N3" s="242"/>
      <c r="O3" s="242"/>
      <c r="P3" s="242"/>
      <c r="Q3" s="242"/>
      <c r="R3" s="242"/>
      <c r="S3" s="243" t="str">
        <f>HLOOKUP('Basis - base - base'!AD3,Sprachentabelle!B2:D201,55,FALSE)</f>
        <v>tariffa acquisto / tarriffa solare ZEV</v>
      </c>
      <c r="T3" s="245"/>
      <c r="U3" s="245"/>
      <c r="V3" s="245"/>
      <c r="W3" s="245"/>
      <c r="X3" s="245"/>
      <c r="Y3" s="245"/>
      <c r="Z3" s="246"/>
      <c r="AA3" s="245"/>
      <c r="AB3" s="245"/>
      <c r="AC3" s="245"/>
      <c r="AD3" s="245"/>
      <c r="AE3" s="245"/>
      <c r="AF3" s="245"/>
      <c r="AG3" s="246"/>
      <c r="AH3" s="245"/>
      <c r="AI3" s="245"/>
      <c r="AJ3" s="245"/>
      <c r="AK3" s="245"/>
      <c r="AL3" s="245"/>
      <c r="AM3" s="414" t="str">
        <f>HLOOKUP('Basis - base - base'!AD3,Sprachentabelle!B2:D201,134,FALSE)</f>
        <v>Struttura del
capitale</v>
      </c>
      <c r="AN3" s="241" t="str">
        <f>HLOOKUP('Basis - base - base'!AD3,Sprachentabelle!B2:D201,107,FALSE)</f>
        <v>Somma</v>
      </c>
      <c r="AO3" s="531"/>
      <c r="AP3" s="242" t="str">
        <f>HLOOKUP('Basis - base - base'!AD3,Sprachentabelle!B2:D201,40,FALSE)</f>
        <v>Durata</v>
      </c>
      <c r="AQ3" s="312"/>
      <c r="AR3" s="531"/>
      <c r="AS3" s="531" t="s">
        <v>911</v>
      </c>
      <c r="AT3" s="531" t="s">
        <v>908</v>
      </c>
      <c r="AU3" s="412"/>
      <c r="AV3" s="610" t="str">
        <f>HLOOKUP('Basis - base - base'!AD3,Sprachentabelle!B2:D201,108,FALSE)</f>
        <v>Tasso d'interesse
(p.a. nominale, incl. spese acessorie)</v>
      </c>
      <c r="AW3" s="611"/>
      <c r="AX3" s="556"/>
      <c r="AY3" s="556"/>
    </row>
    <row r="4" spans="2:58" s="41" customFormat="1" ht="14.25" customHeight="1" x14ac:dyDescent="0.25">
      <c r="D4" s="209" t="str">
        <f>HLOOKUP('Basis - base - base'!AD3,Sprachentabelle!B2:D201,101,FALSE)</f>
        <v>Fase retribuzione</v>
      </c>
      <c r="E4" s="168" t="str">
        <f>'Basis - base - base'!G41</f>
        <v/>
      </c>
      <c r="F4" s="167" t="str">
        <f>'Basis - base - base'!G42</f>
        <v/>
      </c>
      <c r="G4" s="350">
        <f>IF('Basis - base - base'!U43="",0,'Basis - base - base'!U43)</f>
        <v>0</v>
      </c>
      <c r="H4" s="237"/>
      <c r="I4" s="237"/>
      <c r="J4" s="234"/>
      <c r="K4" s="237"/>
      <c r="L4" s="370">
        <f>'Basis - base - base'!Z40</f>
        <v>0</v>
      </c>
      <c r="M4" s="369"/>
      <c r="N4" s="369"/>
      <c r="O4" s="369"/>
      <c r="P4" s="369"/>
      <c r="Q4" s="369"/>
      <c r="R4" s="369"/>
      <c r="S4" s="371">
        <f>'Basis - base - base'!Z39</f>
        <v>0</v>
      </c>
      <c r="T4" s="229"/>
      <c r="U4" s="229"/>
      <c r="V4" s="229"/>
      <c r="W4" s="229"/>
      <c r="X4" s="229"/>
      <c r="Y4" s="229"/>
      <c r="Z4" s="229"/>
      <c r="AA4" s="229"/>
      <c r="AB4" s="229"/>
      <c r="AC4" s="229"/>
      <c r="AD4" s="230"/>
      <c r="AE4" s="230"/>
      <c r="AF4" s="231"/>
      <c r="AG4" s="229"/>
      <c r="AH4" s="231"/>
      <c r="AI4" s="231"/>
      <c r="AJ4" s="231"/>
      <c r="AK4" s="231"/>
      <c r="AL4" s="231"/>
      <c r="AM4" s="17" t="str">
        <f>HLOOKUP('Basis - base - base'!AD3,Sprachentabelle!B2:D201,39,FALSE)</f>
        <v>Capitale proprio</v>
      </c>
      <c r="AN4" s="523">
        <f>'Basis - base - base'!V23</f>
        <v>45000</v>
      </c>
      <c r="AO4" s="519"/>
      <c r="AP4" s="266">
        <f>'Basis - base - base'!Y23</f>
        <v>30</v>
      </c>
      <c r="AQ4" s="313"/>
      <c r="AR4" s="313"/>
      <c r="AS4" s="313">
        <f>'Basis - base - base'!V21</f>
        <v>2</v>
      </c>
      <c r="AT4" s="313">
        <f>'Basis - base - base'!V20</f>
        <v>13400</v>
      </c>
      <c r="AU4" s="313"/>
      <c r="AV4" s="612">
        <f>'Basis - base - base'!AC23</f>
        <v>0</v>
      </c>
      <c r="AW4" s="613"/>
      <c r="AX4" s="557"/>
      <c r="AY4" s="181"/>
    </row>
    <row r="5" spans="2:58" s="41" customFormat="1" ht="14.25" customHeight="1" x14ac:dyDescent="0.25">
      <c r="D5" s="209" t="str">
        <f>HLOOKUP('Basis - base - base'!AD3,Sprachentabelle!B2:D201,102,FALSE)</f>
        <v>Fase tariffa az. el. 1</v>
      </c>
      <c r="E5" s="169">
        <f>'Basis - base - base'!I32</f>
        <v>44287</v>
      </c>
      <c r="F5" s="166">
        <f>'Basis - base - base'!K32</f>
        <v>55243</v>
      </c>
      <c r="G5" s="351">
        <f>'Basis - base - base'!M32</f>
        <v>0.08</v>
      </c>
      <c r="H5" s="238"/>
      <c r="I5" s="238"/>
      <c r="J5" s="235"/>
      <c r="K5" s="238"/>
      <c r="L5" s="266">
        <f>'Basis - base - base'!N32</f>
        <v>0.4</v>
      </c>
      <c r="M5" s="234"/>
      <c r="N5" s="234"/>
      <c r="O5" s="234"/>
      <c r="P5" s="234"/>
      <c r="Q5" s="234"/>
      <c r="R5" s="234"/>
      <c r="S5" s="267">
        <f>'Basis - base - base'!O32</f>
        <v>0.2</v>
      </c>
      <c r="T5" s="229"/>
      <c r="U5" s="229"/>
      <c r="V5" s="229"/>
      <c r="W5" s="229"/>
      <c r="X5" s="229"/>
      <c r="Y5" s="230"/>
      <c r="Z5" s="229"/>
      <c r="AA5" s="230"/>
      <c r="AB5" s="230"/>
      <c r="AC5" s="230"/>
      <c r="AD5" s="230"/>
      <c r="AE5" s="230"/>
      <c r="AF5" s="231"/>
      <c r="AG5" s="229"/>
      <c r="AH5" s="231"/>
      <c r="AI5" s="231"/>
      <c r="AJ5" s="231"/>
      <c r="AK5" s="231"/>
      <c r="AL5" s="231"/>
      <c r="AM5" s="17" t="str">
        <f>HLOOKUP('Basis - base - base'!AD3,Sprachentabelle!B2:D201,43,FALSE)</f>
        <v>Capitale di terzi 1</v>
      </c>
      <c r="AN5" s="524">
        <f>'Basis - base - base'!V24</f>
        <v>0</v>
      </c>
      <c r="AO5" s="520"/>
      <c r="AP5" s="224">
        <f>'Basis - base - base'!Y24</f>
        <v>10</v>
      </c>
      <c r="AQ5" s="314"/>
      <c r="AR5" s="314"/>
      <c r="AS5" s="314"/>
      <c r="AT5" s="314"/>
      <c r="AU5" s="314"/>
      <c r="AV5" s="614">
        <f>'Basis - base - base'!AC24</f>
        <v>0.01</v>
      </c>
      <c r="AW5" s="615"/>
      <c r="AX5" s="557"/>
      <c r="AY5" s="557"/>
    </row>
    <row r="6" spans="2:58" s="41" customFormat="1" ht="14.25" customHeight="1" x14ac:dyDescent="0.25">
      <c r="D6" s="209" t="str">
        <f>HLOOKUP('Basis - base - base'!AD3,Sprachentabelle!B2:D201,103,FALSE)</f>
        <v>Fase tariffa az. el. 2</v>
      </c>
      <c r="E6" s="169" t="str">
        <f>'Basis - base - base'!I33</f>
        <v/>
      </c>
      <c r="F6" s="166" t="str">
        <f>'Basis - base - base'!K33</f>
        <v/>
      </c>
      <c r="G6" s="351">
        <f>'Basis - base - base'!M33</f>
        <v>0</v>
      </c>
      <c r="H6" s="238"/>
      <c r="I6" s="238"/>
      <c r="J6" s="235"/>
      <c r="K6" s="238"/>
      <c r="L6" s="224">
        <f>'Basis - base - base'!N33</f>
        <v>0</v>
      </c>
      <c r="M6" s="235"/>
      <c r="N6" s="235"/>
      <c r="O6" s="235"/>
      <c r="P6" s="235"/>
      <c r="Q6" s="235"/>
      <c r="R6" s="235"/>
      <c r="S6" s="232">
        <f>'Basis - base - base'!O33</f>
        <v>0</v>
      </c>
      <c r="T6" s="229"/>
      <c r="U6" s="229"/>
      <c r="V6" s="229"/>
      <c r="W6" s="229"/>
      <c r="X6" s="229"/>
      <c r="Y6" s="230"/>
      <c r="Z6" s="229"/>
      <c r="AA6" s="230"/>
      <c r="AB6" s="230"/>
      <c r="AC6" s="230"/>
      <c r="AD6" s="230"/>
      <c r="AE6" s="230"/>
      <c r="AF6" s="231"/>
      <c r="AG6" s="229"/>
      <c r="AH6" s="231"/>
      <c r="AI6" s="231"/>
      <c r="AJ6" s="231"/>
      <c r="AK6" s="231"/>
      <c r="AL6" s="231"/>
      <c r="AM6" s="19" t="str">
        <f>HLOOKUP('Basis - base - base'!AD3,Sprachentabelle!B2:D201,45,FALSE)</f>
        <v>Capitale di terzi 2</v>
      </c>
      <c r="AN6" s="525">
        <f>'Basis - base - base'!V25</f>
        <v>0</v>
      </c>
      <c r="AO6" s="521"/>
      <c r="AP6" s="225">
        <f>'Basis - base - base'!Y25</f>
        <v>10</v>
      </c>
      <c r="AQ6" s="315"/>
      <c r="AR6" s="315"/>
      <c r="AS6" s="315"/>
      <c r="AT6" s="315"/>
      <c r="AU6" s="315"/>
      <c r="AV6" s="616">
        <f>'Basis - base - base'!AC25</f>
        <v>0</v>
      </c>
      <c r="AW6" s="617"/>
      <c r="AX6" s="557"/>
      <c r="AY6" s="557"/>
    </row>
    <row r="7" spans="2:58" s="41" customFormat="1" ht="14.25" customHeight="1" x14ac:dyDescent="0.25">
      <c r="D7" s="210" t="str">
        <f>HLOOKUP('Basis - base - base'!AD3,Sprachentabelle!B2:D201,104,FALSE)</f>
        <v>Fase tariffa az. el. 3</v>
      </c>
      <c r="E7" s="211" t="str">
        <f>'Basis - base - base'!I34</f>
        <v/>
      </c>
      <c r="F7" s="212" t="str">
        <f>'Basis - base - base'!K34</f>
        <v/>
      </c>
      <c r="G7" s="352">
        <f>'Basis - base - base'!M34</f>
        <v>0</v>
      </c>
      <c r="H7" s="239"/>
      <c r="I7" s="239"/>
      <c r="J7" s="236"/>
      <c r="K7" s="239"/>
      <c r="L7" s="225">
        <f>'Basis - base - base'!N34</f>
        <v>0</v>
      </c>
      <c r="M7" s="236"/>
      <c r="N7" s="236"/>
      <c r="O7" s="236"/>
      <c r="P7" s="236"/>
      <c r="Q7" s="236"/>
      <c r="R7" s="236"/>
      <c r="S7" s="233">
        <f>'Basis - base - base'!O34</f>
        <v>0</v>
      </c>
      <c r="AN7" s="164"/>
      <c r="AO7" s="164"/>
    </row>
    <row r="8" spans="2:58" s="41" customFormat="1" ht="14.25" customHeight="1" x14ac:dyDescent="0.25">
      <c r="D8" s="47"/>
      <c r="E8" s="226"/>
      <c r="F8" s="226"/>
      <c r="G8" s="227"/>
      <c r="H8" s="227"/>
      <c r="I8" s="228"/>
      <c r="J8" s="228"/>
      <c r="AN8" s="164"/>
      <c r="AO8" s="164"/>
      <c r="AY8" s="206" t="str">
        <f>HLOOKUP('Basis - base - base'!AD3,Sprachentabelle!B2:D201,87,FALSE)</f>
        <v>Valore attuale netto (VAN - NPV)</v>
      </c>
      <c r="AZ8" s="207"/>
      <c r="BA8" s="208">
        <f>SUM(BA12:BA43)</f>
        <v>37679.875336700003</v>
      </c>
      <c r="BB8" s="208"/>
      <c r="BC8" s="608" t="str">
        <f>IF(BA8&gt;=0,HLOOKUP('Basis - base - base'!AD3,Sprachentabelle!B2:D201,97,FALSE),"")</f>
        <v>Investimento è molto vantaggioso</v>
      </c>
      <c r="BD8" s="608"/>
      <c r="BE8" s="608"/>
      <c r="BF8" s="609"/>
    </row>
    <row r="9" spans="2:58" s="41" customFormat="1" x14ac:dyDescent="0.25">
      <c r="AZ9" s="182"/>
      <c r="BA9" s="182"/>
      <c r="BB9" s="182"/>
    </row>
    <row r="10" spans="2:58" ht="58.5" customHeight="1" x14ac:dyDescent="0.25">
      <c r="D10" s="49"/>
      <c r="E10" s="497" t="str">
        <f>HLOOKUP('Basis - base - base'!AD3,Sprachentabelle!B2:D201,109,FALSE)</f>
        <v>Anno</v>
      </c>
      <c r="F10" s="498" t="str">
        <f>HLOOKUP('Basis - base - base'!AD3,Sprachentabelle!B2:D201,105,FALSE)</f>
        <v>Data dal</v>
      </c>
      <c r="G10" s="498" t="str">
        <f>HLOOKUP('Basis - base - base'!AD3,Sprachentabelle!B2:D201,106,FALSE)</f>
        <v>Data al</v>
      </c>
      <c r="H10" s="499" t="str">
        <f>HLOOKUP('Basis - base - base'!AD3,Sprachentabelle!B2:D201,110,FALSE)</f>
        <v>Durata</v>
      </c>
      <c r="I10" s="499" t="s">
        <v>117</v>
      </c>
      <c r="J10" s="499" t="s">
        <v>118</v>
      </c>
      <c r="K10" s="499" t="s">
        <v>115</v>
      </c>
      <c r="L10" s="499" t="str">
        <f>HLOOKUP('Basis - base - base'!AD3,Sprachentabelle!B2:D201,111,FALSE)</f>
        <v>Numero di mesi
a tariffa RIC</v>
      </c>
      <c r="M10" s="499" t="s">
        <v>114</v>
      </c>
      <c r="N10" s="499" t="s">
        <v>277</v>
      </c>
      <c r="O10" s="499" t="s">
        <v>278</v>
      </c>
      <c r="P10" s="499" t="s">
        <v>246</v>
      </c>
      <c r="Q10" s="499" t="s">
        <v>247</v>
      </c>
      <c r="R10" s="499" t="s">
        <v>248</v>
      </c>
      <c r="S10" s="499" t="str">
        <f>HLOOKUP('Basis - base - base'!AD3,Sprachentabelle!B2:D201,112,FALSE)</f>
        <v>Numero di mesi
a tariffa fase
az. el. 1</v>
      </c>
      <c r="T10" s="499" t="s">
        <v>249</v>
      </c>
      <c r="U10" s="499" t="s">
        <v>257</v>
      </c>
      <c r="V10" s="499" t="s">
        <v>250</v>
      </c>
      <c r="W10" s="499" t="s">
        <v>251</v>
      </c>
      <c r="X10" s="499" t="s">
        <v>253</v>
      </c>
      <c r="Y10" s="499" t="s">
        <v>254</v>
      </c>
      <c r="Z10" s="499" t="str">
        <f>HLOOKUP('Basis - base - base'!AD3,Sprachentabelle!B2:D201,113,FALSE)</f>
        <v>Numero di mesi
a tariffa fase
az. el. 2</v>
      </c>
      <c r="AA10" s="499" t="s">
        <v>255</v>
      </c>
      <c r="AB10" s="499" t="s">
        <v>256</v>
      </c>
      <c r="AC10" s="499" t="s">
        <v>258</v>
      </c>
      <c r="AD10" s="499" t="s">
        <v>259</v>
      </c>
      <c r="AE10" s="499" t="s">
        <v>260</v>
      </c>
      <c r="AF10" s="499" t="s">
        <v>261</v>
      </c>
      <c r="AG10" s="499" t="str">
        <f>HLOOKUP('Basis - base - base'!AD3,Sprachentabelle!B2:D201,114,FALSE)</f>
        <v>Numero di mesi
a tariffa fase
az. el. 3</v>
      </c>
      <c r="AH10" s="499" t="s">
        <v>262</v>
      </c>
      <c r="AI10" s="499" t="s">
        <v>263</v>
      </c>
      <c r="AJ10" s="499" t="s">
        <v>264</v>
      </c>
      <c r="AK10" s="499" t="s">
        <v>195</v>
      </c>
      <c r="AL10" s="499" t="s">
        <v>200</v>
      </c>
      <c r="AM10" s="500" t="str">
        <f>HLOOKUP('Basis - base - base'!AD3,Sprachentabelle!B2:D201,115,FALSE)</f>
        <v>Resa energetica
annua</v>
      </c>
      <c r="AN10" s="501" t="str">
        <f>HLOOKUP('Basis - base - base'!AD3,Sprachentabelle!B2:D201,116,FALSE)</f>
        <v>Ricavi</v>
      </c>
      <c r="AO10" s="522" t="str">
        <f>HLOOKUP('Basis - base - base'!AD3,Sprachentabelle!B2:D201,62,FALSE)</f>
        <v>risparmio sull'energia acquistata</v>
      </c>
      <c r="AP10" s="502" t="str">
        <f>HLOOKUP('Basis - base - base'!AD3,Sprachentabelle!B2:D201,117,FALSE)</f>
        <v>Gestione &amp;
manutenzione</v>
      </c>
      <c r="AQ10" s="503" t="str">
        <f>HLOOKUP('Basis - base - base'!AD3,Sprachentabelle!B2:D201,118,FALSE)</f>
        <v>IVA sui ricavi</v>
      </c>
      <c r="AR10" s="503" t="str">
        <f>HLOOKUP('Basis - base - base'!AD3,Sprachentabelle!B2:D201,119,FALSE)</f>
        <v>IVA precedente
Costi di gestione
e manutenzione</v>
      </c>
      <c r="AS10" s="503" t="s">
        <v>909</v>
      </c>
      <c r="AT10" s="503" t="s">
        <v>910</v>
      </c>
      <c r="AU10" s="503" t="str">
        <f>HLOOKUP('Basis - base - base'!AD3,Sprachentabelle!B2:D201,120,FALSE)</f>
        <v>Capitale proprio
(interesse annuo)</v>
      </c>
      <c r="AV10" s="504" t="str">
        <f>HLOOKUP('Basis - base - base'!AD3,Sprachentabelle!B2:D201,43,FALSE)</f>
        <v>Capitale di terzi 1</v>
      </c>
      <c r="AW10" s="504" t="str">
        <f>HLOOKUP('Basis - base - base'!AD3,Sprachentabelle!B2:D201,45,FALSE)</f>
        <v>Capitale di terzi 2</v>
      </c>
      <c r="AX10" s="503" t="str">
        <f>HLOOKUP('Basis - base - base'!AD3,Sprachentabelle!B2:D201,163,FALSE)</f>
        <v>pagamento rimunerazione unica</v>
      </c>
      <c r="AY10" s="501" t="str">
        <f>HLOOKUP('Basis - base - base'!AD3,Sprachentabelle!B2:D201,121,FALSE)</f>
        <v>Cash Flow netto</v>
      </c>
      <c r="AZ10" s="505" t="s">
        <v>126</v>
      </c>
      <c r="BA10" s="503" t="str">
        <f>HLOOKUP('Basis - base - base'!AD3,Sprachentabelle!B2:D201,122,FALSE)</f>
        <v>Valora attuale
netto Cash Flow
(VAN)</v>
      </c>
      <c r="BB10" s="503" t="str">
        <f>HLOOKUP('Basis - base - base'!AD3,Sprachentabelle!B2:D201,138,FALSE)</f>
        <v>Sviluppo del
capitale
Cash Flow netto</v>
      </c>
      <c r="BC10" s="503" t="str">
        <f>HLOOKUP('Basis - base - base'!AD3,Sprachentabelle!B2:D201,123,FALSE)</f>
        <v>Sviluppo del
capitale
VAN</v>
      </c>
      <c r="BD10" s="503" t="s">
        <v>157</v>
      </c>
      <c r="BE10" s="503" t="s">
        <v>158</v>
      </c>
      <c r="BF10" s="506" t="str">
        <f>HLOOKUP('Basis - base - base'!AD3,Sprachentabelle!B2:D201,124,FALSE)</f>
        <v>Osservazioni</v>
      </c>
    </row>
    <row r="11" spans="2:58" x14ac:dyDescent="0.25">
      <c r="D11" s="50"/>
      <c r="E11" s="507"/>
      <c r="F11" s="508"/>
      <c r="G11" s="508"/>
      <c r="H11" s="508" t="str">
        <f>HLOOKUP('Basis - base - base'!AD3,Sprachentabelle!B2:D201,125,FALSE)</f>
        <v>[Mesi]</v>
      </c>
      <c r="I11" s="508" t="s">
        <v>116</v>
      </c>
      <c r="J11" s="508" t="s">
        <v>116</v>
      </c>
      <c r="K11" s="508" t="s">
        <v>116</v>
      </c>
      <c r="L11" s="508" t="str">
        <f>HLOOKUP('Basis - base - base'!AD3,Sprachentabelle!B2:D201,125,FALSE)</f>
        <v>[Mesi]</v>
      </c>
      <c r="M11" s="508" t="s">
        <v>120</v>
      </c>
      <c r="N11" s="508" t="s">
        <v>120</v>
      </c>
      <c r="O11" s="508"/>
      <c r="P11" s="508" t="s">
        <v>116</v>
      </c>
      <c r="Q11" s="508" t="s">
        <v>116</v>
      </c>
      <c r="R11" s="508" t="s">
        <v>116</v>
      </c>
      <c r="S11" s="508" t="str">
        <f>HLOOKUP('Basis - base - base'!AD3,Sprachentabelle!B2:D201,125,FALSE)</f>
        <v>[Mesi]</v>
      </c>
      <c r="T11" s="508" t="s">
        <v>120</v>
      </c>
      <c r="U11" s="508" t="s">
        <v>120</v>
      </c>
      <c r="V11" s="508"/>
      <c r="W11" s="508" t="s">
        <v>116</v>
      </c>
      <c r="X11" s="508" t="s">
        <v>252</v>
      </c>
      <c r="Y11" s="508" t="s">
        <v>116</v>
      </c>
      <c r="Z11" s="508" t="str">
        <f>HLOOKUP('Basis - base - base'!AD3,Sprachentabelle!B2:D201,125,FALSE)</f>
        <v>[Mesi]</v>
      </c>
      <c r="AA11" s="508" t="s">
        <v>120</v>
      </c>
      <c r="AB11" s="508" t="s">
        <v>120</v>
      </c>
      <c r="AC11" s="508"/>
      <c r="AD11" s="508" t="s">
        <v>116</v>
      </c>
      <c r="AE11" s="508" t="s">
        <v>116</v>
      </c>
      <c r="AF11" s="508" t="s">
        <v>116</v>
      </c>
      <c r="AG11" s="508" t="str">
        <f>HLOOKUP('Basis - base - base'!AD3,Sprachentabelle!B2:D201,125,FALSE)</f>
        <v>[Mesi]</v>
      </c>
      <c r="AH11" s="508" t="s">
        <v>120</v>
      </c>
      <c r="AI11" s="508" t="s">
        <v>120</v>
      </c>
      <c r="AJ11" s="508"/>
      <c r="AK11" s="508" t="s">
        <v>116</v>
      </c>
      <c r="AL11" s="508" t="s">
        <v>201</v>
      </c>
      <c r="AM11" s="507" t="str">
        <f>HLOOKUP('Basis - base - base'!AD3,Sprachentabelle!B2:D201,126,FALSE)</f>
        <v>[kWh]</v>
      </c>
      <c r="AN11" s="509" t="str">
        <f>HLOOKUP('Basis - base - base'!AD3,Sprachentabelle!B2:D201,127,FALSE)</f>
        <v>[SFr.]</v>
      </c>
      <c r="AO11" s="509" t="str">
        <f>HLOOKUP('Basis - base - base'!AD3,Sprachentabelle!B2:D201,127,FALSE)</f>
        <v>[SFr.]</v>
      </c>
      <c r="AP11" s="509" t="str">
        <f>HLOOKUP('Basis - base - base'!AD3,Sprachentabelle!B2:D201,127,FALSE)</f>
        <v>[SFr.]</v>
      </c>
      <c r="AQ11" s="509" t="str">
        <f>HLOOKUP('Basis - base - base'!AD3,Sprachentabelle!B2:D201,127,FALSE)</f>
        <v>[SFr.]</v>
      </c>
      <c r="AR11" s="509" t="str">
        <f>HLOOKUP('Basis - base - base'!AD3,Sprachentabelle!B2:D201,127,FALSE)</f>
        <v>[SFr.]</v>
      </c>
      <c r="AS11" s="509" t="s">
        <v>120</v>
      </c>
      <c r="AT11" s="509" t="s">
        <v>120</v>
      </c>
      <c r="AU11" s="509" t="str">
        <f>HLOOKUP('Basis - base - base'!AD3,Sprachentabelle!B2:D201,128,FALSE)</f>
        <v>Annualità [SFr.]</v>
      </c>
      <c r="AV11" s="509" t="str">
        <f>HLOOKUP('Basis - base - base'!AD3,Sprachentabelle!B2:D201,128,FALSE)</f>
        <v>Annualità [SFr.]</v>
      </c>
      <c r="AW11" s="509" t="str">
        <f>HLOOKUP('Basis - base - base'!AD3,Sprachentabelle!B2:D201,128,FALSE)</f>
        <v>Annualità [SFr.]</v>
      </c>
      <c r="AX11" s="509" t="str">
        <f>HLOOKUP('Basis - base - base'!AD3,Sprachentabelle!B2:D201,127,FALSE)</f>
        <v>[SFr.]</v>
      </c>
      <c r="AY11" s="509" t="str">
        <f>HLOOKUP('Basis - base - base'!AD3,Sprachentabelle!B2:D201,127,FALSE)</f>
        <v>[SFr.]</v>
      </c>
      <c r="AZ11" s="510" t="s">
        <v>120</v>
      </c>
      <c r="BA11" s="510" t="str">
        <f>HLOOKUP('Basis - base - base'!AD3,Sprachentabelle!B2:D201,127,FALSE)</f>
        <v>[SFr.]</v>
      </c>
      <c r="BB11" s="510" t="str">
        <f>HLOOKUP('Basis - base - base'!AD3,Sprachentabelle!B2:D201,127,FALSE)</f>
        <v>[SFr.]</v>
      </c>
      <c r="BC11" s="510" t="str">
        <f>HLOOKUP('Basis - base - base'!AD3,Sprachentabelle!B2:D201,127,FALSE)</f>
        <v>[SFr.]</v>
      </c>
      <c r="BD11" s="510"/>
      <c r="BE11" s="510"/>
      <c r="BF11" s="511"/>
    </row>
    <row r="12" spans="2:58" x14ac:dyDescent="0.25">
      <c r="D12" s="277">
        <v>0</v>
      </c>
      <c r="E12" s="191">
        <v>0</v>
      </c>
      <c r="F12" s="190"/>
      <c r="G12" s="190"/>
      <c r="H12" s="512"/>
      <c r="I12" s="190"/>
      <c r="J12" s="190"/>
      <c r="K12" s="190"/>
      <c r="L12" s="190"/>
      <c r="M12" s="190"/>
      <c r="N12" s="190"/>
      <c r="O12" s="335"/>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89"/>
      <c r="AN12" s="192"/>
      <c r="AO12" s="192"/>
      <c r="AP12" s="192"/>
      <c r="AQ12" s="192"/>
      <c r="AR12" s="192"/>
      <c r="AS12" s="192"/>
      <c r="AT12" s="192"/>
      <c r="AU12" s="192"/>
      <c r="AV12" s="192"/>
      <c r="AW12" s="192"/>
      <c r="AX12" s="192"/>
      <c r="AY12" s="193">
        <f>-AN4</f>
        <v>-45000</v>
      </c>
      <c r="AZ12" s="194">
        <f>AY12</f>
        <v>-45000</v>
      </c>
      <c r="BA12" s="193">
        <f>IF(ISERROR(AZ12),0,AZ12)</f>
        <v>-45000</v>
      </c>
      <c r="BB12" s="443"/>
      <c r="BC12" s="443"/>
      <c r="BD12" s="298"/>
      <c r="BE12" s="298"/>
      <c r="BF12" s="204"/>
    </row>
    <row r="13" spans="2:58" x14ac:dyDescent="0.25">
      <c r="B13" s="170"/>
      <c r="C13" s="320" t="b">
        <v>1</v>
      </c>
      <c r="D13" s="51">
        <v>1</v>
      </c>
      <c r="E13" s="183">
        <f t="shared" ref="E13:E38" si="0">IF(C13=TRUE,D13,"")</f>
        <v>1</v>
      </c>
      <c r="F13" s="184">
        <f>IF(C13=TRUE,'Basis - base - base'!O27,"")</f>
        <v>44287</v>
      </c>
      <c r="G13" s="184">
        <f>IF(C13=TRUE,DATE(YEAR(F13),12,31),"")</f>
        <v>44561</v>
      </c>
      <c r="H13" s="185">
        <f>DATEDIF(F13,G13,"m")+1</f>
        <v>9</v>
      </c>
      <c r="I13" s="185">
        <f>IF(AND($F13&lt;$E$4,$G13&gt;=$E$4,$G13&lt;=$F$4),DATEDIF($E$4,$G13,"m")+1,0)</f>
        <v>0</v>
      </c>
      <c r="J13" s="185">
        <f>IF(AND($G13&gt;$F$4,$F13&gt;=$E$4,$F13&lt;=$F$4),DATEDIF($F13,$F$4,"m")+1,0)</f>
        <v>0</v>
      </c>
      <c r="K13" s="185">
        <f>IF(AND($F13&gt;=$E$4,$G13&lt;=$F$4),DATEDIF($F13,$G13,"m")+1,0)</f>
        <v>0</v>
      </c>
      <c r="L13" s="185">
        <f>SUM(I13:K13)</f>
        <v>0</v>
      </c>
      <c r="M13" s="186">
        <f>$G$4</f>
        <v>0</v>
      </c>
      <c r="N13" s="186">
        <f>$S$4</f>
        <v>0</v>
      </c>
      <c r="O13" s="336">
        <f>$L$4</f>
        <v>0</v>
      </c>
      <c r="P13" s="185">
        <f>IF(AND($F13&lt;$E$5,$G13&gt;=$E$5,$G13&lt;=$F$5),DATEDIF($E$5,$G13,"m")+1,0)</f>
        <v>0</v>
      </c>
      <c r="Q13" s="185">
        <f>IF(AND($G13&gt;$F$5,$F13&gt;=$E$5,$F13&lt;=$F$5),DATEDIF($F13,$F$5,"m")+1,0)</f>
        <v>0</v>
      </c>
      <c r="R13" s="185">
        <f>IF(AND($F13&gt;=$E$5,$G13&lt;=$F$5),DATEDIF($F13,$G13,"m")+1,0)</f>
        <v>9</v>
      </c>
      <c r="S13" s="185">
        <f>SUM(P13:R13)</f>
        <v>9</v>
      </c>
      <c r="T13" s="186">
        <f>$G$5</f>
        <v>0.08</v>
      </c>
      <c r="U13" s="186">
        <f>$S$5</f>
        <v>0.2</v>
      </c>
      <c r="V13" s="248">
        <f>$L$5</f>
        <v>0.4</v>
      </c>
      <c r="W13" s="185">
        <f>IF(AND($F13&lt;$E$6,$G13&gt;=$E$6,$G13&lt;=$F$6),DATEDIF($E$6,$G13,"m")+1,0)</f>
        <v>0</v>
      </c>
      <c r="X13" s="185">
        <f>IF(AND($G13&gt;$F$6,$F13&gt;=$E$6,$F13&lt;=$F$6),DATEDIF($F13,$F$6,"m")+1,0)</f>
        <v>0</v>
      </c>
      <c r="Y13" s="185">
        <f>IF(AND($F13&gt;=$E$6,$G13&lt;=$F$6),DATEDIF($F13,$G13,"m")+1,0)</f>
        <v>0</v>
      </c>
      <c r="Z13" s="185">
        <f>SUM(W13:Y13)</f>
        <v>0</v>
      </c>
      <c r="AA13" s="186">
        <f>$G$6</f>
        <v>0</v>
      </c>
      <c r="AB13" s="186">
        <f>$S$6</f>
        <v>0</v>
      </c>
      <c r="AC13" s="248">
        <f t="shared" ref="AC13:AC43" si="1">$L$6</f>
        <v>0</v>
      </c>
      <c r="AD13" s="185">
        <f>IF(AND($F13&lt;$E$7,$G13&gt;=$E$7,$G13&lt;=$F$7),DATEDIF($E$7,$G13,"m")+1,0)</f>
        <v>0</v>
      </c>
      <c r="AE13" s="185">
        <f>IF(AND($G13&gt;$F$7,$F13&gt;=$E$7,$F13&lt;=$F$7),DATEDIF($F13,$F$7,"m")+1,0)</f>
        <v>0</v>
      </c>
      <c r="AF13" s="185">
        <f>IF(AND($F13&gt;=$E$7,$G13&lt;=$F$7),DATEDIF($F13,$G13,"m")+1,0)</f>
        <v>0</v>
      </c>
      <c r="AG13" s="185">
        <f>SUM(AD13:AF13)</f>
        <v>0</v>
      </c>
      <c r="AH13" s="186">
        <f>$G$7</f>
        <v>0</v>
      </c>
      <c r="AI13" s="186">
        <f>$S$7</f>
        <v>0</v>
      </c>
      <c r="AJ13" s="248">
        <f t="shared" ref="AJ13:AJ43" si="2">$L$7</f>
        <v>0</v>
      </c>
      <c r="AK13" s="248">
        <f t="shared" ref="AK13:AK43" si="3">L13+S13+Y13+AF13</f>
        <v>9</v>
      </c>
      <c r="AL13" s="248">
        <f>IF(OR(AK13=12,AL12&gt;0),AL12+1,0)</f>
        <v>0</v>
      </c>
      <c r="AM13" s="187">
        <f>'Basis - base - base'!$V$11*'Basis - base - base'!$V$14*VLOOKUP(E13,'Degradation linear'!$A$5:$C$37,3,TRUE)</f>
        <v>26231.07</v>
      </c>
      <c r="AN13" s="188">
        <f>(L13*M13*(1-O13)+S13*T13*(1-V13)+Z13*AA13*(1-AC13)+AG13*AH13*(1-AJ13))/12*AM13</f>
        <v>944.31851999999992</v>
      </c>
      <c r="AO13" s="188">
        <f>(L13*N13*O13+S13*U13*V13+Z13*AB13*AC13+AG13*AI13*AJ13)/12*AM13</f>
        <v>1573.8642000000002</v>
      </c>
      <c r="AP13" s="188">
        <f>AM13/12*H13*'Basis - base - base'!$V$16</f>
        <v>590.19907499999999</v>
      </c>
      <c r="AQ13" s="188">
        <f>IF('Basis - base - base'!$V$8=2,AN13*'Basis - base - base'!$Z$8,0)</f>
        <v>72.712526039999986</v>
      </c>
      <c r="AR13" s="188">
        <f>IF('Basis - base - base'!$V$8=2,AP13*'Basis - base - base'!$Z$8,0)</f>
        <v>45.445328775</v>
      </c>
      <c r="AS13" s="188">
        <f>IF(C13=TRUE,IF(AND(AL13&gt;=0,AL13&lt;=$AP$4),IF($AV$4=0,($AN$4-$AT$4)/$AP$4,VLOOKUP($AV$4*100,Annuität!$C$3:$D$10003,2,TRUE)*($AN$4-$AT$4))/12*H13,0),0)</f>
        <v>790</v>
      </c>
      <c r="AT13" s="188">
        <f>IF(C13=TRUE,IF(AND(AL13&gt;=0,AL13&lt;=$AS$4),(IF($AV$4=0,($AT$4)/$AS$4,VLOOKUP($AV$4*100,Annuität!$I$3:$J$10003,2,TRUE)*($AT$4))-($AT$4)/$AS$4)/12*H13,0),0)</f>
        <v>0</v>
      </c>
      <c r="AU13" s="188">
        <f>AS13+AT13</f>
        <v>790</v>
      </c>
      <c r="AV13" s="188">
        <f>IF(C13=TRUE,IF(AND(AL13&gt;0,AL13&lt;=$AP$5),IF($AV$5=0,$AN$5/$AP$5,VLOOKUP($AV$5*100,Annuität!$E$3:$F$10003,2,TRUE)*$AN$5),0),0)</f>
        <v>0</v>
      </c>
      <c r="AW13" s="188">
        <f>IF(C13=TRUE,IF(AND(AL13&gt;0,AL13&lt;=$AP$6),IF($AV$6=0,$AN$6/$AP$6,VLOOKUP($AV$6*100,Annuität!$G$3:$H$10003,2,TRUE)*$AN$6),0),0)</f>
        <v>0</v>
      </c>
      <c r="AX13" s="559">
        <f>IF(AL13='Basis - base - base'!$V$21,'Basis - base - base'!$V$20,0)</f>
        <v>0</v>
      </c>
      <c r="AY13" s="559">
        <f t="shared" ref="AY13:AY43" si="4">AN13+AO13-AP13-AQ13+AR13-AV13-AW13+AX13</f>
        <v>1900.7164477350002</v>
      </c>
      <c r="AZ13" s="195">
        <f t="shared" ref="AZ13:AZ43" si="5">AY13*(1+$AV$4)^-E13</f>
        <v>1900.7164477350002</v>
      </c>
      <c r="BA13" s="197">
        <f t="shared" ref="BA13:BA43" si="6">IF(ISERROR(AZ13),0,AZ13)</f>
        <v>1900.7164477350002</v>
      </c>
      <c r="BB13" s="444">
        <f>IF(ISERROR(AY13),,AY12+AY13)</f>
        <v>-43099.283552264998</v>
      </c>
      <c r="BC13" s="202">
        <f>IF(ISERROR(AZ13),,BA12+BA13)</f>
        <v>-43099.283552264998</v>
      </c>
      <c r="BD13" s="299">
        <f>IF(OR(BC13&lt;0,ISERROR(BC13),BC13=""),0,1)</f>
        <v>0</v>
      </c>
      <c r="BE13" s="299">
        <v>0</v>
      </c>
      <c r="BF13" s="205" t="str">
        <f>IF(AY13&lt;0,HLOOKUP('Basis - base - base'!AD3,Sprachentabelle!B2:D201,159,FALSE),"")</f>
        <v/>
      </c>
    </row>
    <row r="14" spans="2:58" x14ac:dyDescent="0.25">
      <c r="B14" s="170"/>
      <c r="C14" s="320" t="b">
        <f>IF(DATE(YEAR(G13),MONTH(G13),DAY(G13)+1)&lt;='Basis - base - base'!$R$27,TRUE,FALSE)</f>
        <v>1</v>
      </c>
      <c r="D14" s="51">
        <v>2</v>
      </c>
      <c r="E14" s="52">
        <f t="shared" si="0"/>
        <v>2</v>
      </c>
      <c r="F14" s="172">
        <f>IF(C14=TRUE,G13+1,"")</f>
        <v>44562</v>
      </c>
      <c r="G14" s="172">
        <f>IF(C14=TRUE,IF(DATE(YEAR(F14)+1,MONTH(F14),DAY(F14)-1)&gt;'Basis - base - base'!$R$27,'Basis - base - base'!$R$27,DATE(YEAR(F14)+1,MONTH(F14),DAY(F14)-1)),"")</f>
        <v>44926</v>
      </c>
      <c r="H14" s="185">
        <f t="shared" ref="H14:H43" si="7">DATEDIF(F14,G14,"m")+1</f>
        <v>12</v>
      </c>
      <c r="I14" s="173">
        <f t="shared" ref="I14:I43" si="8">IF(AND($F14&lt;$E$4,$G14&gt;=$E$4,$G14&lt;=$F$4),DATEDIF($E$4,$G14,"m")+1,0)</f>
        <v>0</v>
      </c>
      <c r="J14" s="173">
        <f t="shared" ref="J14:J43" si="9">IF(AND($G14&gt;$F$4,$F14&gt;=$E$4,$F14&lt;=$F$4),DATEDIF($F14,$F$4,"m")+1,0)</f>
        <v>0</v>
      </c>
      <c r="K14" s="173">
        <f t="shared" ref="K14:K43" si="10">IF(AND($F14&gt;=$E$4,$G14&lt;=$F$4),DATEDIF($F14,$G14,"m")+1,0)</f>
        <v>0</v>
      </c>
      <c r="L14" s="173">
        <f t="shared" ref="L14:L42" si="11">SUM(I14:K14)</f>
        <v>0</v>
      </c>
      <c r="M14" s="174">
        <f t="shared" ref="M14:M43" si="12">$G$4</f>
        <v>0</v>
      </c>
      <c r="N14" s="186">
        <f t="shared" ref="N14:N43" si="13">$S$4</f>
        <v>0</v>
      </c>
      <c r="O14" s="336">
        <f t="shared" ref="O14:O43" si="14">$L$4</f>
        <v>0</v>
      </c>
      <c r="P14" s="173">
        <f t="shared" ref="P14:P43" si="15">IF(AND($F14&lt;$E$5,$G14&gt;=$E$5,$G14&lt;=$F$5),DATEDIF($E$5,$G14,"m")+1,0)</f>
        <v>0</v>
      </c>
      <c r="Q14" s="173">
        <f t="shared" ref="Q14:Q43" si="16">IF(AND($G14&gt;$F$5,$F14&gt;=$E$5,$F14&lt;=$F$5),DATEDIF($F14,$F$5,"m")+1,0)</f>
        <v>0</v>
      </c>
      <c r="R14" s="173">
        <f t="shared" ref="R14:R43" si="17">IF(AND($F14&gt;=$E$5,$G14&lt;=$F$5),DATEDIF($F14,$G14,"m")+1,0)</f>
        <v>12</v>
      </c>
      <c r="S14" s="173">
        <f t="shared" ref="S14:S43" si="18">SUM(P14:R14)</f>
        <v>12</v>
      </c>
      <c r="T14" s="174">
        <f t="shared" ref="T14:T43" si="19">$G$5</f>
        <v>0.08</v>
      </c>
      <c r="U14" s="186">
        <f t="shared" ref="U14:U43" si="20">$S$5</f>
        <v>0.2</v>
      </c>
      <c r="V14" s="248">
        <f t="shared" ref="V14:V43" si="21">$L$5</f>
        <v>0.4</v>
      </c>
      <c r="W14" s="173">
        <f t="shared" ref="W14:W43" si="22">IF(AND($F14&lt;$E$6,$G14&gt;=$E$6,$G14&lt;=$F$6),DATEDIF($E$6,$G14,"m")+1,0)</f>
        <v>0</v>
      </c>
      <c r="X14" s="173">
        <f t="shared" ref="X14:X43" si="23">IF(AND($G14&gt;$F$6,$F14&gt;=$E$6,$F14&lt;=$F$6),DATEDIF($F14,$F$6,"m")+1,0)</f>
        <v>0</v>
      </c>
      <c r="Y14" s="173">
        <f t="shared" ref="Y14:Y43" si="24">IF(AND($F14&gt;=$E$6,$G14&lt;=$F$6),DATEDIF($F14,$G14,"m")+1,0)</f>
        <v>0</v>
      </c>
      <c r="Z14" s="173">
        <f t="shared" ref="Z14:Z43" si="25">SUM(W14:Y14)</f>
        <v>0</v>
      </c>
      <c r="AA14" s="174">
        <f t="shared" ref="AA14:AA43" si="26">$G$6</f>
        <v>0</v>
      </c>
      <c r="AB14" s="186">
        <f t="shared" ref="AB14:AB43" si="27">$S$6</f>
        <v>0</v>
      </c>
      <c r="AC14" s="248">
        <f t="shared" si="1"/>
        <v>0</v>
      </c>
      <c r="AD14" s="173">
        <f t="shared" ref="AD14:AD43" si="28">IF(AND($F14&lt;$E$7,$G14&gt;=$E$7,$G14&lt;=$F$7),DATEDIF($E$7,$G14,"m")+1,0)</f>
        <v>0</v>
      </c>
      <c r="AE14" s="173">
        <f t="shared" ref="AE14:AE43" si="29">IF(AND($G14&gt;$F$7,$F14&gt;=$E$7,$F14&lt;=$F$7),DATEDIF($F14,$F$7,"m")+1,0)</f>
        <v>0</v>
      </c>
      <c r="AF14" s="173">
        <f t="shared" ref="AF14:AF43" si="30">IF(AND($F14&gt;=$E$7,$G14&lt;=$F$7),DATEDIF($F14,$G14,"m")+1,0)</f>
        <v>0</v>
      </c>
      <c r="AG14" s="173">
        <f t="shared" ref="AG14:AG43" si="31">SUM(AD14:AF14)</f>
        <v>0</v>
      </c>
      <c r="AH14" s="174">
        <f t="shared" ref="AH14:AH43" si="32">$G$7</f>
        <v>0</v>
      </c>
      <c r="AI14" s="186">
        <f t="shared" ref="AI14:AI43" si="33">$S$7</f>
        <v>0</v>
      </c>
      <c r="AJ14" s="248">
        <f t="shared" si="2"/>
        <v>0</v>
      </c>
      <c r="AK14" s="248">
        <f t="shared" si="3"/>
        <v>12</v>
      </c>
      <c r="AL14" s="248">
        <f t="shared" ref="AL14:AL43" si="34">IF(OR(AK14=12,AL13&gt;0),AL13+1,0)</f>
        <v>1</v>
      </c>
      <c r="AM14" s="187">
        <f>'Basis - base - base'!$V$11*'Basis - base - base'!$V$14*VLOOKUP(E14,'Degradation linear'!$A$5:$C$37,3,TRUE)</f>
        <v>26073.21</v>
      </c>
      <c r="AN14" s="188">
        <f t="shared" ref="AN14:AN43" si="35">(L14*M14*(1-O14)+S14*T14*(1-V14)+Z14*AA14*(1-AC14)+AG14*AH14*(1-AJ14))/12*AM14</f>
        <v>1251.5140799999997</v>
      </c>
      <c r="AO14" s="188">
        <f t="shared" ref="AO14:AO43" si="36">(L14*N14*O14+S14*U14*V14+Z14*AB14*AC14+AG14*AI14*AJ14)/12*AM14</f>
        <v>2085.8568000000005</v>
      </c>
      <c r="AP14" s="188">
        <f>AM14/12*H14*'Basis - base - base'!$V$16</f>
        <v>782.19629999999995</v>
      </c>
      <c r="AQ14" s="188">
        <f>IF('Basis - base - base'!$V$8=2,AN14*'Basis - base - base'!$Z$8,0)</f>
        <v>96.366584159999974</v>
      </c>
      <c r="AR14" s="188">
        <f>IF('Basis - base - base'!$V$8=2,AP14*'Basis - base - base'!$Z$8,0)</f>
        <v>60.229115099999994</v>
      </c>
      <c r="AS14" s="188">
        <f>IF(C14=TRUE,IF(AND(AL14&gt;=0,AL14&lt;=$AP$4),IF($AV$4=0,($AN$4-$AT$4)/$AP$4,VLOOKUP($AV$4*100,Annuität!$C$3:$D$10003,2,TRUE)*($AN$4-$AT$4))/12*H14,0),0)</f>
        <v>1053.3333333333333</v>
      </c>
      <c r="AT14" s="188">
        <f>IF(C14=TRUE,IF(AND(AL14&gt;=0,AL14&lt;=$AS$4),(IF($AV$4=0,($AT$4)/$AS$4,VLOOKUP($AV$4*100,Annuität!$I$3:$J$10003,2,TRUE)*($AT$4))-($AT$4)/$AS$4)/12*H14,0),0)</f>
        <v>0</v>
      </c>
      <c r="AU14" s="188">
        <f t="shared" ref="AU14:AU43" si="37">AS14+AT14</f>
        <v>1053.3333333333333</v>
      </c>
      <c r="AV14" s="188">
        <f>IF(C14=TRUE,IF(AND(AL14&gt;0,AL14&lt;=$AP$5),IF($AV$5=0,$AN$5/$AP$5,VLOOKUP($AV$5*100,Annuität!$E$3:$F$10003,2,TRUE)*$AN$5),0),0)</f>
        <v>0</v>
      </c>
      <c r="AW14" s="188">
        <f>IF(C14=TRUE,IF(AND(AL14&gt;0,AL14&lt;=$AP$6),IF($AV$6=0,$AN$6/$AP$6,VLOOKUP($AV$6*100,Annuität!$G$3:$H$10003,2,TRUE)*$AN$6),0),0)</f>
        <v>0</v>
      </c>
      <c r="AX14" s="559">
        <f>IF(AL14='Basis - base - base'!$V$21,'Basis - base - base'!$V$20,0)</f>
        <v>0</v>
      </c>
      <c r="AY14" s="188">
        <f t="shared" si="4"/>
        <v>2519.0371109400003</v>
      </c>
      <c r="AZ14" s="195">
        <f t="shared" si="5"/>
        <v>2519.0371109400003</v>
      </c>
      <c r="BA14" s="197">
        <f>IF(ISERROR(AZ14),0,AZ14)</f>
        <v>2519.0371109400003</v>
      </c>
      <c r="BB14" s="444">
        <f>IF(ISERROR(AY14),,BB13+AY14)</f>
        <v>-40580.246441324998</v>
      </c>
      <c r="BC14" s="203">
        <f>IF(ISERROR(AZ14),"",BC13+BA14)</f>
        <v>-40580.246441324998</v>
      </c>
      <c r="BD14" s="299">
        <f>IF(OR(BC14&lt;0,ISERROR(BC14),BC14=""),0,IF(OR(BC13&lt;0,ISERROR(BC13),BC13=""),1,0))</f>
        <v>0</v>
      </c>
      <c r="BE14" s="300">
        <v>1</v>
      </c>
      <c r="BF14" s="205" t="str">
        <f>IF(AY14&lt;0,HLOOKUP('Basis - base - base'!AD3,Sprachentabelle!B2:D201,159,FALSE),"")</f>
        <v/>
      </c>
    </row>
    <row r="15" spans="2:58" x14ac:dyDescent="0.25">
      <c r="B15" s="170"/>
      <c r="C15" s="320" t="b">
        <f>IF(DATE(YEAR(G14),MONTH(G14),DAY(G14)+1)&lt;='Basis - base - base'!$R$27,TRUE,FALSE)</f>
        <v>1</v>
      </c>
      <c r="D15" s="51">
        <v>3</v>
      </c>
      <c r="E15" s="52">
        <f t="shared" si="0"/>
        <v>3</v>
      </c>
      <c r="F15" s="172">
        <f t="shared" ref="F15:F41" si="38">IF(C15=TRUE,DATE(YEAR(G14),MONTH(G14),DAY(G14)+1),"")</f>
        <v>44927</v>
      </c>
      <c r="G15" s="172">
        <f>IF(C15=TRUE,IF(DATE(YEAR(F15)+1,MONTH(F15),DAY(F15)-1)&gt;'Basis - base - base'!$R$27,'Basis - base - base'!$R$27,DATE(YEAR(F15)+1,MONTH(F15),DAY(F15)-1)),"")</f>
        <v>45291</v>
      </c>
      <c r="H15" s="185">
        <f t="shared" si="7"/>
        <v>12</v>
      </c>
      <c r="I15" s="173">
        <f t="shared" si="8"/>
        <v>0</v>
      </c>
      <c r="J15" s="173">
        <f t="shared" si="9"/>
        <v>0</v>
      </c>
      <c r="K15" s="173">
        <f t="shared" si="10"/>
        <v>0</v>
      </c>
      <c r="L15" s="173">
        <f t="shared" si="11"/>
        <v>0</v>
      </c>
      <c r="M15" s="174">
        <f t="shared" si="12"/>
        <v>0</v>
      </c>
      <c r="N15" s="186">
        <f t="shared" si="13"/>
        <v>0</v>
      </c>
      <c r="O15" s="336">
        <f t="shared" si="14"/>
        <v>0</v>
      </c>
      <c r="P15" s="173">
        <f t="shared" si="15"/>
        <v>0</v>
      </c>
      <c r="Q15" s="173">
        <f t="shared" si="16"/>
        <v>0</v>
      </c>
      <c r="R15" s="173">
        <f t="shared" si="17"/>
        <v>12</v>
      </c>
      <c r="S15" s="173">
        <f t="shared" si="18"/>
        <v>12</v>
      </c>
      <c r="T15" s="174">
        <f t="shared" si="19"/>
        <v>0.08</v>
      </c>
      <c r="U15" s="186">
        <f t="shared" si="20"/>
        <v>0.2</v>
      </c>
      <c r="V15" s="248">
        <f t="shared" si="21"/>
        <v>0.4</v>
      </c>
      <c r="W15" s="173">
        <f t="shared" si="22"/>
        <v>0</v>
      </c>
      <c r="X15" s="173">
        <f t="shared" si="23"/>
        <v>0</v>
      </c>
      <c r="Y15" s="173">
        <f t="shared" si="24"/>
        <v>0</v>
      </c>
      <c r="Z15" s="173">
        <f t="shared" si="25"/>
        <v>0</v>
      </c>
      <c r="AA15" s="174">
        <f t="shared" si="26"/>
        <v>0</v>
      </c>
      <c r="AB15" s="186">
        <f t="shared" si="27"/>
        <v>0</v>
      </c>
      <c r="AC15" s="248">
        <f t="shared" si="1"/>
        <v>0</v>
      </c>
      <c r="AD15" s="173">
        <f t="shared" si="28"/>
        <v>0</v>
      </c>
      <c r="AE15" s="173">
        <f t="shared" si="29"/>
        <v>0</v>
      </c>
      <c r="AF15" s="173">
        <f t="shared" si="30"/>
        <v>0</v>
      </c>
      <c r="AG15" s="173">
        <f t="shared" si="31"/>
        <v>0</v>
      </c>
      <c r="AH15" s="174">
        <f t="shared" si="32"/>
        <v>0</v>
      </c>
      <c r="AI15" s="186">
        <f t="shared" si="33"/>
        <v>0</v>
      </c>
      <c r="AJ15" s="248">
        <f t="shared" si="2"/>
        <v>0</v>
      </c>
      <c r="AK15" s="248">
        <f t="shared" si="3"/>
        <v>12</v>
      </c>
      <c r="AL15" s="248">
        <f t="shared" si="34"/>
        <v>2</v>
      </c>
      <c r="AM15" s="187">
        <f>'Basis - base - base'!$V$11*'Basis - base - base'!$V$14*VLOOKUP(E15,'Degradation linear'!$A$5:$C$37,3,TRUE)</f>
        <v>25915.35</v>
      </c>
      <c r="AN15" s="188">
        <f t="shared" si="35"/>
        <v>1243.9367999999997</v>
      </c>
      <c r="AO15" s="188">
        <f t="shared" si="36"/>
        <v>2073.2280000000001</v>
      </c>
      <c r="AP15" s="188">
        <f>AM15/12*H15*'Basis - base - base'!$V$16</f>
        <v>777.46049999999991</v>
      </c>
      <c r="AQ15" s="188">
        <f>IF('Basis - base - base'!$V$8=2,AN15*'Basis - base - base'!$Z$8,0)</f>
        <v>95.783133599999971</v>
      </c>
      <c r="AR15" s="188">
        <f>IF('Basis - base - base'!$V$8=2,AP15*'Basis - base - base'!$Z$8,0)</f>
        <v>59.864458499999991</v>
      </c>
      <c r="AS15" s="188">
        <f>IF(C15=TRUE,IF(AND(AL15&gt;=0,AL15&lt;=$AP$4),IF($AV$4=0,($AN$4-$AT$4)/$AP$4,VLOOKUP($AV$4*100,Annuität!$C$3:$D$10003,2,TRUE)*($AN$4-$AT$4))/12*H15,0),0)</f>
        <v>1053.3333333333333</v>
      </c>
      <c r="AT15" s="188">
        <f>IF(C15=TRUE,IF(AND(AL15&gt;=0,AL15&lt;=$AS$4),(IF($AV$4=0,($AT$4)/$AS$4,VLOOKUP($AV$4*100,Annuität!$I$3:$J$10003,2,TRUE)*($AT$4))-($AT$4)/$AS$4)/12*H15,0),0)</f>
        <v>0</v>
      </c>
      <c r="AU15" s="188">
        <f t="shared" si="37"/>
        <v>1053.3333333333333</v>
      </c>
      <c r="AV15" s="188">
        <f>IF(C15=TRUE,IF(AND(AL15&gt;0,AL15&lt;=$AP$5),IF($AV$5=0,$AN$5/$AP$5,VLOOKUP($AV$5*100,Annuität!$E$3:$F$10003,2,TRUE)*$AN$5),0),0)</f>
        <v>0</v>
      </c>
      <c r="AW15" s="188">
        <f>IF(C15=TRUE,IF(AND(AL15&gt;0,AL15&lt;=$AP$6),IF($AV$6=0,$AN$6/$AP$6,VLOOKUP($AV$6*100,Annuität!$G$3:$H$10003,2,TRUE)*$AN$6),0),0)</f>
        <v>0</v>
      </c>
      <c r="AX15" s="559">
        <f>IF(AL15='Basis - base - base'!$V$21,'Basis - base - base'!$V$20,0)</f>
        <v>13400</v>
      </c>
      <c r="AY15" s="188">
        <f t="shared" si="4"/>
        <v>15903.7856249</v>
      </c>
      <c r="AZ15" s="195">
        <f t="shared" si="5"/>
        <v>15903.7856249</v>
      </c>
      <c r="BA15" s="197">
        <f>IF(ISERROR(AZ15),0,AZ15)</f>
        <v>15903.7856249</v>
      </c>
      <c r="BB15" s="444">
        <f t="shared" ref="BB15:BB43" si="39">IF(ISERROR(AY15),,BB14+AY15)</f>
        <v>-24676.460816424998</v>
      </c>
      <c r="BC15" s="203">
        <f t="shared" ref="BC15:BC43" si="40">IF(ISERROR(AZ15),"",BC14+BA15)</f>
        <v>-24676.460816424998</v>
      </c>
      <c r="BD15" s="299">
        <f t="shared" ref="BD15:BD43" si="41">IF(OR(BC15&lt;0,ISERROR(BC15),BC15=""),0,IF(OR(BC14&lt;0,ISERROR(BC14),BC14=""),1,0))</f>
        <v>0</v>
      </c>
      <c r="BE15" s="300">
        <v>2</v>
      </c>
      <c r="BF15" s="205" t="str">
        <f>IF(AY15&lt;0,HLOOKUP('Basis - base - base'!AD3,Sprachentabelle!B2:D201,159,FALSE),"")</f>
        <v/>
      </c>
    </row>
    <row r="16" spans="2:58" x14ac:dyDescent="0.25">
      <c r="B16" s="170"/>
      <c r="C16" s="320" t="b">
        <f>IF(DATE(YEAR(G15),MONTH(G15),DAY(G15)+1)&lt;='Basis - base - base'!$R$27,TRUE,FALSE)</f>
        <v>1</v>
      </c>
      <c r="D16" s="51">
        <v>4</v>
      </c>
      <c r="E16" s="52">
        <f t="shared" si="0"/>
        <v>4</v>
      </c>
      <c r="F16" s="172">
        <f t="shared" si="38"/>
        <v>45292</v>
      </c>
      <c r="G16" s="172">
        <f>IF(C16=TRUE,IF(DATE(YEAR(F16)+1,MONTH(F16),DAY(F16)-1)&gt;'Basis - base - base'!$R$27,'Basis - base - base'!$R$27,DATE(YEAR(F16)+1,MONTH(F16),DAY(F16)-1)),"")</f>
        <v>45657</v>
      </c>
      <c r="H16" s="185">
        <f t="shared" si="7"/>
        <v>12</v>
      </c>
      <c r="I16" s="173">
        <f t="shared" si="8"/>
        <v>0</v>
      </c>
      <c r="J16" s="173">
        <f t="shared" si="9"/>
        <v>0</v>
      </c>
      <c r="K16" s="173">
        <f t="shared" si="10"/>
        <v>0</v>
      </c>
      <c r="L16" s="173">
        <f t="shared" si="11"/>
        <v>0</v>
      </c>
      <c r="M16" s="174">
        <f t="shared" si="12"/>
        <v>0</v>
      </c>
      <c r="N16" s="186">
        <f t="shared" si="13"/>
        <v>0</v>
      </c>
      <c r="O16" s="336">
        <f t="shared" si="14"/>
        <v>0</v>
      </c>
      <c r="P16" s="173">
        <f t="shared" si="15"/>
        <v>0</v>
      </c>
      <c r="Q16" s="173">
        <f t="shared" si="16"/>
        <v>0</v>
      </c>
      <c r="R16" s="173">
        <f t="shared" si="17"/>
        <v>12</v>
      </c>
      <c r="S16" s="173">
        <f t="shared" si="18"/>
        <v>12</v>
      </c>
      <c r="T16" s="174">
        <f t="shared" si="19"/>
        <v>0.08</v>
      </c>
      <c r="U16" s="186">
        <f t="shared" si="20"/>
        <v>0.2</v>
      </c>
      <c r="V16" s="248">
        <f t="shared" si="21"/>
        <v>0.4</v>
      </c>
      <c r="W16" s="173">
        <f t="shared" si="22"/>
        <v>0</v>
      </c>
      <c r="X16" s="173">
        <f t="shared" si="23"/>
        <v>0</v>
      </c>
      <c r="Y16" s="173">
        <f t="shared" si="24"/>
        <v>0</v>
      </c>
      <c r="Z16" s="173">
        <f t="shared" si="25"/>
        <v>0</v>
      </c>
      <c r="AA16" s="174">
        <f t="shared" si="26"/>
        <v>0</v>
      </c>
      <c r="AB16" s="186">
        <f t="shared" si="27"/>
        <v>0</v>
      </c>
      <c r="AC16" s="248">
        <f t="shared" si="1"/>
        <v>0</v>
      </c>
      <c r="AD16" s="173">
        <f t="shared" si="28"/>
        <v>0</v>
      </c>
      <c r="AE16" s="173">
        <f t="shared" si="29"/>
        <v>0</v>
      </c>
      <c r="AF16" s="173">
        <f t="shared" si="30"/>
        <v>0</v>
      </c>
      <c r="AG16" s="173">
        <f t="shared" si="31"/>
        <v>0</v>
      </c>
      <c r="AH16" s="174">
        <f t="shared" si="32"/>
        <v>0</v>
      </c>
      <c r="AI16" s="186">
        <f t="shared" si="33"/>
        <v>0</v>
      </c>
      <c r="AJ16" s="248">
        <f t="shared" si="2"/>
        <v>0</v>
      </c>
      <c r="AK16" s="248">
        <f t="shared" si="3"/>
        <v>12</v>
      </c>
      <c r="AL16" s="248">
        <f t="shared" si="34"/>
        <v>3</v>
      </c>
      <c r="AM16" s="187">
        <f>'Basis - base - base'!$V$11*'Basis - base - base'!$V$14*VLOOKUP(E16,'Degradation linear'!$A$5:$C$37,3,TRUE)</f>
        <v>25757.489999999998</v>
      </c>
      <c r="AN16" s="188">
        <f t="shared" si="35"/>
        <v>1236.3595199999997</v>
      </c>
      <c r="AO16" s="188">
        <f t="shared" si="36"/>
        <v>2060.5992000000001</v>
      </c>
      <c r="AP16" s="188">
        <f>AM16/12*H16*'Basis - base - base'!$V$16</f>
        <v>772.72469999999987</v>
      </c>
      <c r="AQ16" s="188">
        <f>IF('Basis - base - base'!$V$8=2,AN16*'Basis - base - base'!$Z$8,0)</f>
        <v>95.199683039999982</v>
      </c>
      <c r="AR16" s="188">
        <f>IF('Basis - base - base'!$V$8=2,AP16*'Basis - base - base'!$Z$8,0)</f>
        <v>59.499801899999987</v>
      </c>
      <c r="AS16" s="188">
        <f>IF(C16=TRUE,IF(AND(AL16&gt;=0,AL16&lt;=$AP$4),IF($AV$4=0,($AN$4-$AT$4)/$AP$4,VLOOKUP($AV$4*100,Annuität!$C$3:$D$10003,2,TRUE)*($AN$4-$AT$4))/12*H16,0),0)</f>
        <v>1053.3333333333333</v>
      </c>
      <c r="AT16" s="188">
        <f>IF(C16=TRUE,IF(AND(AL16&gt;=0,AL16&lt;=$AS$4),(IF($AV$4=0,($AT$4)/$AS$4,VLOOKUP($AV$4*100,Annuität!$I$3:$J$10003,2,TRUE)*($AT$4))-($AT$4)/$AS$4)/12*H16,0),0)</f>
        <v>0</v>
      </c>
      <c r="AU16" s="188">
        <f t="shared" si="37"/>
        <v>1053.3333333333333</v>
      </c>
      <c r="AV16" s="188">
        <f>IF(C16=TRUE,IF(AND(AL16&gt;0,AL16&lt;=$AP$5),IF($AV$5=0,$AN$5/$AP$5,VLOOKUP($AV$5*100,Annuität!$E$3:$F$10003,2,TRUE)*$AN$5),0),0)</f>
        <v>0</v>
      </c>
      <c r="AW16" s="188">
        <f>IF(C16=TRUE,IF(AND(AL16&gt;0,AL16&lt;=$AP$6),IF($AV$6=0,$AN$6/$AP$6,VLOOKUP($AV$6*100,Annuität!$G$3:$H$10003,2,TRUE)*$AN$6),0),0)</f>
        <v>0</v>
      </c>
      <c r="AX16" s="559">
        <f>IF(AL16='Basis - base - base'!$V$21,'Basis - base - base'!$V$20,0)</f>
        <v>0</v>
      </c>
      <c r="AY16" s="188">
        <f t="shared" si="4"/>
        <v>2488.53413886</v>
      </c>
      <c r="AZ16" s="195">
        <f t="shared" si="5"/>
        <v>2488.53413886</v>
      </c>
      <c r="BA16" s="197">
        <f t="shared" si="6"/>
        <v>2488.53413886</v>
      </c>
      <c r="BB16" s="444">
        <f t="shared" si="39"/>
        <v>-22187.926677564999</v>
      </c>
      <c r="BC16" s="203">
        <f t="shared" si="40"/>
        <v>-22187.926677564999</v>
      </c>
      <c r="BD16" s="299">
        <f t="shared" si="41"/>
        <v>0</v>
      </c>
      <c r="BE16" s="300">
        <v>3</v>
      </c>
      <c r="BF16" s="205" t="str">
        <f>IF(AY16&lt;0,HLOOKUP('Basis - base - base'!AD3,Sprachentabelle!B2:D201,159,FALSE),"")</f>
        <v/>
      </c>
    </row>
    <row r="17" spans="2:58" x14ac:dyDescent="0.25">
      <c r="B17" s="170"/>
      <c r="C17" s="320" t="b">
        <f>IF(DATE(YEAR(G16),MONTH(G16),DAY(G16)+1)&lt;='Basis - base - base'!$R$27,TRUE,FALSE)</f>
        <v>1</v>
      </c>
      <c r="D17" s="51">
        <v>5</v>
      </c>
      <c r="E17" s="52">
        <f t="shared" si="0"/>
        <v>5</v>
      </c>
      <c r="F17" s="172">
        <f t="shared" si="38"/>
        <v>45658</v>
      </c>
      <c r="G17" s="172">
        <f>IF(C17=TRUE,IF(DATE(YEAR(F17)+1,MONTH(F17),DAY(F17)-1)&gt;'Basis - base - base'!$R$27,'Basis - base - base'!$R$27,DATE(YEAR(F17)+1,MONTH(F17),DAY(F17)-1)),"")</f>
        <v>46022</v>
      </c>
      <c r="H17" s="185">
        <f t="shared" si="7"/>
        <v>12</v>
      </c>
      <c r="I17" s="173">
        <f t="shared" si="8"/>
        <v>0</v>
      </c>
      <c r="J17" s="173">
        <f t="shared" si="9"/>
        <v>0</v>
      </c>
      <c r="K17" s="173">
        <f t="shared" si="10"/>
        <v>0</v>
      </c>
      <c r="L17" s="173">
        <f t="shared" si="11"/>
        <v>0</v>
      </c>
      <c r="M17" s="174">
        <f t="shared" si="12"/>
        <v>0</v>
      </c>
      <c r="N17" s="186">
        <f t="shared" si="13"/>
        <v>0</v>
      </c>
      <c r="O17" s="336">
        <f t="shared" si="14"/>
        <v>0</v>
      </c>
      <c r="P17" s="173">
        <f t="shared" si="15"/>
        <v>0</v>
      </c>
      <c r="Q17" s="173">
        <f t="shared" si="16"/>
        <v>0</v>
      </c>
      <c r="R17" s="173">
        <f t="shared" si="17"/>
        <v>12</v>
      </c>
      <c r="S17" s="173">
        <f t="shared" si="18"/>
        <v>12</v>
      </c>
      <c r="T17" s="174">
        <f t="shared" si="19"/>
        <v>0.08</v>
      </c>
      <c r="U17" s="186">
        <f t="shared" si="20"/>
        <v>0.2</v>
      </c>
      <c r="V17" s="248">
        <f t="shared" si="21"/>
        <v>0.4</v>
      </c>
      <c r="W17" s="173">
        <f t="shared" si="22"/>
        <v>0</v>
      </c>
      <c r="X17" s="173">
        <f t="shared" si="23"/>
        <v>0</v>
      </c>
      <c r="Y17" s="173">
        <f t="shared" si="24"/>
        <v>0</v>
      </c>
      <c r="Z17" s="173">
        <f t="shared" si="25"/>
        <v>0</v>
      </c>
      <c r="AA17" s="174">
        <f t="shared" si="26"/>
        <v>0</v>
      </c>
      <c r="AB17" s="186">
        <f t="shared" si="27"/>
        <v>0</v>
      </c>
      <c r="AC17" s="248">
        <f t="shared" si="1"/>
        <v>0</v>
      </c>
      <c r="AD17" s="173">
        <f t="shared" si="28"/>
        <v>0</v>
      </c>
      <c r="AE17" s="173">
        <f t="shared" si="29"/>
        <v>0</v>
      </c>
      <c r="AF17" s="173">
        <f t="shared" si="30"/>
        <v>0</v>
      </c>
      <c r="AG17" s="173">
        <f t="shared" si="31"/>
        <v>0</v>
      </c>
      <c r="AH17" s="174">
        <f t="shared" si="32"/>
        <v>0</v>
      </c>
      <c r="AI17" s="186">
        <f t="shared" si="33"/>
        <v>0</v>
      </c>
      <c r="AJ17" s="248">
        <f t="shared" si="2"/>
        <v>0</v>
      </c>
      <c r="AK17" s="248">
        <f t="shared" si="3"/>
        <v>12</v>
      </c>
      <c r="AL17" s="248">
        <f t="shared" si="34"/>
        <v>4</v>
      </c>
      <c r="AM17" s="187">
        <f>'Basis - base - base'!$V$11*'Basis - base - base'!$V$14*VLOOKUP(E17,'Degradation linear'!$A$5:$C$37,3,TRUE)</f>
        <v>25599.63</v>
      </c>
      <c r="AN17" s="188">
        <f t="shared" si="35"/>
        <v>1228.78224</v>
      </c>
      <c r="AO17" s="188">
        <f t="shared" si="36"/>
        <v>2047.9704000000004</v>
      </c>
      <c r="AP17" s="188">
        <f>AM17/12*H17*'Basis - base - base'!$V$16</f>
        <v>767.98890000000006</v>
      </c>
      <c r="AQ17" s="188">
        <f>IF('Basis - base - base'!$V$8=2,AN17*'Basis - base - base'!$Z$8,0)</f>
        <v>94.616232479999994</v>
      </c>
      <c r="AR17" s="188">
        <f>IF('Basis - base - base'!$V$8=2,AP17*'Basis - base - base'!$Z$8,0)</f>
        <v>59.135145300000005</v>
      </c>
      <c r="AS17" s="188">
        <f>IF(C17=TRUE,IF(AND(AL17&gt;=0,AL17&lt;=$AP$4),IF($AV$4=0,($AN$4-$AT$4)/$AP$4,VLOOKUP($AV$4*100,Annuität!$C$3:$D$10003,2,TRUE)*($AN$4-$AT$4))/12*H17,0),0)</f>
        <v>1053.3333333333333</v>
      </c>
      <c r="AT17" s="188">
        <f>IF(C17=TRUE,IF(AND(AL17&gt;=0,AL17&lt;=$AS$4),(IF($AV$4=0,($AT$4)/$AS$4,VLOOKUP($AV$4*100,Annuität!$I$3:$J$10003,2,TRUE)*($AT$4))-($AT$4)/$AS$4)/12*H17,0),0)</f>
        <v>0</v>
      </c>
      <c r="AU17" s="188">
        <f t="shared" si="37"/>
        <v>1053.3333333333333</v>
      </c>
      <c r="AV17" s="188">
        <f>IF(C17=TRUE,IF(AND(AL17&gt;0,AL17&lt;=$AP$5),IF($AV$5=0,$AN$5/$AP$5,VLOOKUP($AV$5*100,Annuität!$E$3:$F$10003,2,TRUE)*$AN$5),0),0)</f>
        <v>0</v>
      </c>
      <c r="AW17" s="188">
        <f>IF(C17=TRUE,IF(AND(AL17&gt;0,AL17&lt;=$AP$6),IF($AV$6=0,$AN$6/$AP$6,VLOOKUP($AV$6*100,Annuität!$G$3:$H$10003,2,TRUE)*$AN$6),0),0)</f>
        <v>0</v>
      </c>
      <c r="AX17" s="559">
        <f>IF(AL17='Basis - base - base'!$V$21,'Basis - base - base'!$V$20,0)</f>
        <v>0</v>
      </c>
      <c r="AY17" s="188">
        <f t="shared" si="4"/>
        <v>2473.2826528200007</v>
      </c>
      <c r="AZ17" s="195">
        <f t="shared" si="5"/>
        <v>2473.2826528200007</v>
      </c>
      <c r="BA17" s="197">
        <f t="shared" si="6"/>
        <v>2473.2826528200007</v>
      </c>
      <c r="BB17" s="444">
        <f t="shared" si="39"/>
        <v>-19714.644024744997</v>
      </c>
      <c r="BC17" s="203">
        <f t="shared" si="40"/>
        <v>-19714.644024744997</v>
      </c>
      <c r="BD17" s="299">
        <f t="shared" si="41"/>
        <v>0</v>
      </c>
      <c r="BE17" s="300">
        <v>4</v>
      </c>
      <c r="BF17" s="205" t="str">
        <f>IF(AY17&lt;0,HLOOKUP('Basis - base - base'!AD3,Sprachentabelle!B2:D201,159,FALSE),"")</f>
        <v/>
      </c>
    </row>
    <row r="18" spans="2:58" x14ac:dyDescent="0.25">
      <c r="B18" s="170"/>
      <c r="C18" s="320" t="b">
        <f>IF(DATE(YEAR(G17),MONTH(G17),DAY(G17)+1)&lt;='Basis - base - base'!$R$27,TRUE,FALSE)</f>
        <v>1</v>
      </c>
      <c r="D18" s="51">
        <v>6</v>
      </c>
      <c r="E18" s="52">
        <f t="shared" si="0"/>
        <v>6</v>
      </c>
      <c r="F18" s="172">
        <f t="shared" si="38"/>
        <v>46023</v>
      </c>
      <c r="G18" s="172">
        <f>IF(C18=TRUE,IF(DATE(YEAR(F18)+1,MONTH(F18),DAY(F18)-1)&gt;'Basis - base - base'!$R$27,'Basis - base - base'!$R$27,DATE(YEAR(F18)+1,MONTH(F18),DAY(F18)-1)),"")</f>
        <v>46387</v>
      </c>
      <c r="H18" s="185">
        <f t="shared" si="7"/>
        <v>12</v>
      </c>
      <c r="I18" s="173">
        <f t="shared" si="8"/>
        <v>0</v>
      </c>
      <c r="J18" s="173">
        <f t="shared" si="9"/>
        <v>0</v>
      </c>
      <c r="K18" s="173">
        <f t="shared" si="10"/>
        <v>0</v>
      </c>
      <c r="L18" s="173">
        <f t="shared" si="11"/>
        <v>0</v>
      </c>
      <c r="M18" s="174">
        <f t="shared" si="12"/>
        <v>0</v>
      </c>
      <c r="N18" s="186">
        <f t="shared" si="13"/>
        <v>0</v>
      </c>
      <c r="O18" s="336">
        <f t="shared" si="14"/>
        <v>0</v>
      </c>
      <c r="P18" s="173">
        <f t="shared" si="15"/>
        <v>0</v>
      </c>
      <c r="Q18" s="173">
        <f t="shared" si="16"/>
        <v>0</v>
      </c>
      <c r="R18" s="173">
        <f t="shared" si="17"/>
        <v>12</v>
      </c>
      <c r="S18" s="173">
        <f t="shared" si="18"/>
        <v>12</v>
      </c>
      <c r="T18" s="174">
        <f t="shared" si="19"/>
        <v>0.08</v>
      </c>
      <c r="U18" s="186">
        <f t="shared" si="20"/>
        <v>0.2</v>
      </c>
      <c r="V18" s="248">
        <f t="shared" si="21"/>
        <v>0.4</v>
      </c>
      <c r="W18" s="173">
        <f t="shared" si="22"/>
        <v>0</v>
      </c>
      <c r="X18" s="173">
        <f t="shared" si="23"/>
        <v>0</v>
      </c>
      <c r="Y18" s="173">
        <f t="shared" si="24"/>
        <v>0</v>
      </c>
      <c r="Z18" s="173">
        <f t="shared" si="25"/>
        <v>0</v>
      </c>
      <c r="AA18" s="174">
        <f t="shared" si="26"/>
        <v>0</v>
      </c>
      <c r="AB18" s="186">
        <f t="shared" si="27"/>
        <v>0</v>
      </c>
      <c r="AC18" s="248">
        <f t="shared" si="1"/>
        <v>0</v>
      </c>
      <c r="AD18" s="173">
        <f t="shared" si="28"/>
        <v>0</v>
      </c>
      <c r="AE18" s="173">
        <f t="shared" si="29"/>
        <v>0</v>
      </c>
      <c r="AF18" s="173">
        <f t="shared" si="30"/>
        <v>0</v>
      </c>
      <c r="AG18" s="173">
        <f t="shared" si="31"/>
        <v>0</v>
      </c>
      <c r="AH18" s="174">
        <f t="shared" si="32"/>
        <v>0</v>
      </c>
      <c r="AI18" s="186">
        <f t="shared" si="33"/>
        <v>0</v>
      </c>
      <c r="AJ18" s="248">
        <f t="shared" si="2"/>
        <v>0</v>
      </c>
      <c r="AK18" s="248">
        <f t="shared" si="3"/>
        <v>12</v>
      </c>
      <c r="AL18" s="248">
        <f t="shared" si="34"/>
        <v>5</v>
      </c>
      <c r="AM18" s="187">
        <f>'Basis - base - base'!$V$11*'Basis - base - base'!$V$14*VLOOKUP(E18,'Degradation linear'!$A$5:$C$37,3,TRUE)</f>
        <v>25441.77</v>
      </c>
      <c r="AN18" s="188">
        <f t="shared" si="35"/>
        <v>1221.2049599999998</v>
      </c>
      <c r="AO18" s="188">
        <f t="shared" si="36"/>
        <v>2035.3416000000004</v>
      </c>
      <c r="AP18" s="188">
        <f>AM18/12*H18*'Basis - base - base'!$V$16</f>
        <v>763.25310000000002</v>
      </c>
      <c r="AQ18" s="188">
        <f>IF('Basis - base - base'!$V$8=2,AN18*'Basis - base - base'!$Z$8,0)</f>
        <v>94.032781919999977</v>
      </c>
      <c r="AR18" s="188">
        <f>IF('Basis - base - base'!$V$8=2,AP18*'Basis - base - base'!$Z$8,0)</f>
        <v>58.770488700000001</v>
      </c>
      <c r="AS18" s="188">
        <f>IF(C18=TRUE,IF(AND(AL18&gt;=0,AL18&lt;=$AP$4),IF($AV$4=0,($AN$4-$AT$4)/$AP$4,VLOOKUP($AV$4*100,Annuität!$C$3:$D$10003,2,TRUE)*($AN$4-$AT$4))/12*H18,0),0)</f>
        <v>1053.3333333333333</v>
      </c>
      <c r="AT18" s="188">
        <f>IF(C18=TRUE,IF(AND(AL18&gt;=0,AL18&lt;=$AS$4),(IF($AV$4=0,($AT$4)/$AS$4,VLOOKUP($AV$4*100,Annuität!$I$3:$J$10003,2,TRUE)*($AT$4))-($AT$4)/$AS$4)/12*H18,0),0)</f>
        <v>0</v>
      </c>
      <c r="AU18" s="188">
        <f t="shared" si="37"/>
        <v>1053.3333333333333</v>
      </c>
      <c r="AV18" s="188">
        <f>IF(C18=TRUE,IF(AND(AL18&gt;0,AL18&lt;=$AP$5),IF($AV$5=0,$AN$5/$AP$5,VLOOKUP($AV$5*100,Annuität!$E$3:$F$10003,2,TRUE)*$AN$5),0),0)</f>
        <v>0</v>
      </c>
      <c r="AW18" s="188">
        <f>IF(C18=TRUE,IF(AND(AL18&gt;0,AL18&lt;=$AP$6),IF($AV$6=0,$AN$6/$AP$6,VLOOKUP($AV$6*100,Annuität!$G$3:$H$10003,2,TRUE)*$AN$6),0),0)</f>
        <v>0</v>
      </c>
      <c r="AX18" s="559">
        <f>IF(AL18='Basis - base - base'!$V$21,'Basis - base - base'!$V$20,0)</f>
        <v>0</v>
      </c>
      <c r="AY18" s="188">
        <f t="shared" si="4"/>
        <v>2458.0311667800001</v>
      </c>
      <c r="AZ18" s="195">
        <f t="shared" si="5"/>
        <v>2458.0311667800001</v>
      </c>
      <c r="BA18" s="197">
        <f t="shared" si="6"/>
        <v>2458.0311667800001</v>
      </c>
      <c r="BB18" s="444">
        <f t="shared" si="39"/>
        <v>-17256.612857964996</v>
      </c>
      <c r="BC18" s="203">
        <f t="shared" si="40"/>
        <v>-17256.612857964996</v>
      </c>
      <c r="BD18" s="299">
        <f t="shared" si="41"/>
        <v>0</v>
      </c>
      <c r="BE18" s="300">
        <v>5</v>
      </c>
      <c r="BF18" s="205" t="str">
        <f>IF(AY18&lt;0,HLOOKUP('Basis - base - base'!AD3,Sprachentabelle!B2:D201,159,FALSE),"")</f>
        <v/>
      </c>
    </row>
    <row r="19" spans="2:58" x14ac:dyDescent="0.25">
      <c r="B19" s="170"/>
      <c r="C19" s="320" t="b">
        <f>IF(DATE(YEAR(G18),MONTH(G18),DAY(G18)+1)&lt;='Basis - base - base'!$R$27,TRUE,FALSE)</f>
        <v>1</v>
      </c>
      <c r="D19" s="51">
        <v>7</v>
      </c>
      <c r="E19" s="52">
        <f t="shared" si="0"/>
        <v>7</v>
      </c>
      <c r="F19" s="172">
        <f t="shared" si="38"/>
        <v>46388</v>
      </c>
      <c r="G19" s="172">
        <f>IF(C19=TRUE,IF(DATE(YEAR(F19)+1,MONTH(F19),DAY(F19)-1)&gt;'Basis - base - base'!$R$27,'Basis - base - base'!$R$27,DATE(YEAR(F19)+1,MONTH(F19),DAY(F19)-1)),"")</f>
        <v>46752</v>
      </c>
      <c r="H19" s="185">
        <f t="shared" si="7"/>
        <v>12</v>
      </c>
      <c r="I19" s="173">
        <f t="shared" si="8"/>
        <v>0</v>
      </c>
      <c r="J19" s="173">
        <f t="shared" si="9"/>
        <v>0</v>
      </c>
      <c r="K19" s="173">
        <f t="shared" si="10"/>
        <v>0</v>
      </c>
      <c r="L19" s="173">
        <f t="shared" si="11"/>
        <v>0</v>
      </c>
      <c r="M19" s="174">
        <f t="shared" si="12"/>
        <v>0</v>
      </c>
      <c r="N19" s="186">
        <f t="shared" si="13"/>
        <v>0</v>
      </c>
      <c r="O19" s="336">
        <f t="shared" si="14"/>
        <v>0</v>
      </c>
      <c r="P19" s="173">
        <f t="shared" si="15"/>
        <v>0</v>
      </c>
      <c r="Q19" s="173">
        <f t="shared" si="16"/>
        <v>0</v>
      </c>
      <c r="R19" s="173">
        <f t="shared" si="17"/>
        <v>12</v>
      </c>
      <c r="S19" s="173">
        <f t="shared" si="18"/>
        <v>12</v>
      </c>
      <c r="T19" s="174">
        <f t="shared" si="19"/>
        <v>0.08</v>
      </c>
      <c r="U19" s="186">
        <f t="shared" si="20"/>
        <v>0.2</v>
      </c>
      <c r="V19" s="248">
        <f t="shared" si="21"/>
        <v>0.4</v>
      </c>
      <c r="W19" s="173">
        <f t="shared" si="22"/>
        <v>0</v>
      </c>
      <c r="X19" s="173">
        <f t="shared" si="23"/>
        <v>0</v>
      </c>
      <c r="Y19" s="173">
        <f t="shared" si="24"/>
        <v>0</v>
      </c>
      <c r="Z19" s="173">
        <f t="shared" si="25"/>
        <v>0</v>
      </c>
      <c r="AA19" s="174">
        <f t="shared" si="26"/>
        <v>0</v>
      </c>
      <c r="AB19" s="186">
        <f t="shared" si="27"/>
        <v>0</v>
      </c>
      <c r="AC19" s="248">
        <f t="shared" si="1"/>
        <v>0</v>
      </c>
      <c r="AD19" s="173">
        <f t="shared" si="28"/>
        <v>0</v>
      </c>
      <c r="AE19" s="173">
        <f t="shared" si="29"/>
        <v>0</v>
      </c>
      <c r="AF19" s="173">
        <f t="shared" si="30"/>
        <v>0</v>
      </c>
      <c r="AG19" s="173">
        <f t="shared" si="31"/>
        <v>0</v>
      </c>
      <c r="AH19" s="174">
        <f t="shared" si="32"/>
        <v>0</v>
      </c>
      <c r="AI19" s="186">
        <f t="shared" si="33"/>
        <v>0</v>
      </c>
      <c r="AJ19" s="248">
        <f t="shared" si="2"/>
        <v>0</v>
      </c>
      <c r="AK19" s="248">
        <f t="shared" si="3"/>
        <v>12</v>
      </c>
      <c r="AL19" s="248">
        <f t="shared" si="34"/>
        <v>6</v>
      </c>
      <c r="AM19" s="187">
        <f>'Basis - base - base'!$V$11*'Basis - base - base'!$V$14*VLOOKUP(E19,'Degradation linear'!$A$5:$C$37,3,TRUE)</f>
        <v>25283.91</v>
      </c>
      <c r="AN19" s="188">
        <f t="shared" si="35"/>
        <v>1213.6276799999998</v>
      </c>
      <c r="AO19" s="188">
        <f t="shared" si="36"/>
        <v>2022.7128000000005</v>
      </c>
      <c r="AP19" s="188">
        <f>AM19/12*H19*'Basis - base - base'!$V$16</f>
        <v>758.51729999999986</v>
      </c>
      <c r="AQ19" s="188">
        <f>IF('Basis - base - base'!$V$8=2,AN19*'Basis - base - base'!$Z$8,0)</f>
        <v>93.449331359999988</v>
      </c>
      <c r="AR19" s="188">
        <f>IF('Basis - base - base'!$V$8=2,AP19*'Basis - base - base'!$Z$8,0)</f>
        <v>58.405832099999991</v>
      </c>
      <c r="AS19" s="188">
        <f>IF(C19=TRUE,IF(AND(AL19&gt;=0,AL19&lt;=$AP$4),IF($AV$4=0,($AN$4-$AT$4)/$AP$4,VLOOKUP($AV$4*100,Annuität!$C$3:$D$10003,2,TRUE)*($AN$4-$AT$4))/12*H19,0),0)</f>
        <v>1053.3333333333333</v>
      </c>
      <c r="AT19" s="188">
        <f>IF(C19=TRUE,IF(AND(AL19&gt;=0,AL19&lt;=$AS$4),(IF($AV$4=0,($AT$4)/$AS$4,VLOOKUP($AV$4*100,Annuität!$I$3:$J$10003,2,TRUE)*($AT$4))-($AT$4)/$AS$4)/12*H19,0),0)</f>
        <v>0</v>
      </c>
      <c r="AU19" s="188">
        <f t="shared" si="37"/>
        <v>1053.3333333333333</v>
      </c>
      <c r="AV19" s="188">
        <f>IF(C19=TRUE,IF(AND(AL19&gt;0,AL19&lt;=$AP$5),IF($AV$5=0,$AN$5/$AP$5,VLOOKUP($AV$5*100,Annuität!$E$3:$F$10003,2,TRUE)*$AN$5),0),0)</f>
        <v>0</v>
      </c>
      <c r="AW19" s="188">
        <f>IF(C19=TRUE,IF(AND(AL19&gt;0,AL19&lt;=$AP$6),IF($AV$6=0,$AN$6/$AP$6,VLOOKUP($AV$6*100,Annuität!$G$3:$H$10003,2,TRUE)*$AN$6),0),0)</f>
        <v>0</v>
      </c>
      <c r="AX19" s="559">
        <f>IF(AL19='Basis - base - base'!$V$21,'Basis - base - base'!$V$20,0)</f>
        <v>0</v>
      </c>
      <c r="AY19" s="188">
        <f t="shared" si="4"/>
        <v>2442.77968074</v>
      </c>
      <c r="AZ19" s="195">
        <f t="shared" si="5"/>
        <v>2442.77968074</v>
      </c>
      <c r="BA19" s="197">
        <f t="shared" si="6"/>
        <v>2442.77968074</v>
      </c>
      <c r="BB19" s="444">
        <f t="shared" si="39"/>
        <v>-14813.833177224995</v>
      </c>
      <c r="BC19" s="203">
        <f t="shared" si="40"/>
        <v>-14813.833177224995</v>
      </c>
      <c r="BD19" s="299">
        <f t="shared" si="41"/>
        <v>0</v>
      </c>
      <c r="BE19" s="300">
        <v>6</v>
      </c>
      <c r="BF19" s="205" t="str">
        <f>IF(AY19&lt;0,HLOOKUP('Basis - base - base'!AD3,Sprachentabelle!B2:D201,159,FALSE),"")</f>
        <v/>
      </c>
    </row>
    <row r="20" spans="2:58" x14ac:dyDescent="0.25">
      <c r="B20" s="170"/>
      <c r="C20" s="320" t="b">
        <f>IF(DATE(YEAR(G19),MONTH(G19),DAY(G19)+1)&lt;='Basis - base - base'!$R$27,TRUE,FALSE)</f>
        <v>1</v>
      </c>
      <c r="D20" s="51">
        <v>8</v>
      </c>
      <c r="E20" s="52">
        <f t="shared" si="0"/>
        <v>8</v>
      </c>
      <c r="F20" s="172">
        <f t="shared" si="38"/>
        <v>46753</v>
      </c>
      <c r="G20" s="172">
        <f>IF(C20=TRUE,IF(DATE(YEAR(F20)+1,MONTH(F20),DAY(F20)-1)&gt;'Basis - base - base'!$R$27,'Basis - base - base'!$R$27,DATE(YEAR(F20)+1,MONTH(F20),DAY(F20)-1)),"")</f>
        <v>47118</v>
      </c>
      <c r="H20" s="185">
        <f t="shared" si="7"/>
        <v>12</v>
      </c>
      <c r="I20" s="173">
        <f t="shared" si="8"/>
        <v>0</v>
      </c>
      <c r="J20" s="173">
        <f t="shared" si="9"/>
        <v>0</v>
      </c>
      <c r="K20" s="173">
        <f t="shared" si="10"/>
        <v>0</v>
      </c>
      <c r="L20" s="173">
        <f t="shared" si="11"/>
        <v>0</v>
      </c>
      <c r="M20" s="174">
        <f t="shared" si="12"/>
        <v>0</v>
      </c>
      <c r="N20" s="186">
        <f t="shared" si="13"/>
        <v>0</v>
      </c>
      <c r="O20" s="336">
        <f t="shared" si="14"/>
        <v>0</v>
      </c>
      <c r="P20" s="173">
        <f t="shared" si="15"/>
        <v>0</v>
      </c>
      <c r="Q20" s="173">
        <f t="shared" si="16"/>
        <v>0</v>
      </c>
      <c r="R20" s="173">
        <f t="shared" si="17"/>
        <v>12</v>
      </c>
      <c r="S20" s="173">
        <f t="shared" si="18"/>
        <v>12</v>
      </c>
      <c r="T20" s="174">
        <f t="shared" si="19"/>
        <v>0.08</v>
      </c>
      <c r="U20" s="186">
        <f t="shared" si="20"/>
        <v>0.2</v>
      </c>
      <c r="V20" s="248">
        <f t="shared" si="21"/>
        <v>0.4</v>
      </c>
      <c r="W20" s="173">
        <f t="shared" si="22"/>
        <v>0</v>
      </c>
      <c r="X20" s="173">
        <f t="shared" si="23"/>
        <v>0</v>
      </c>
      <c r="Y20" s="173">
        <f t="shared" si="24"/>
        <v>0</v>
      </c>
      <c r="Z20" s="173">
        <f t="shared" si="25"/>
        <v>0</v>
      </c>
      <c r="AA20" s="174">
        <f t="shared" si="26"/>
        <v>0</v>
      </c>
      <c r="AB20" s="186">
        <f t="shared" si="27"/>
        <v>0</v>
      </c>
      <c r="AC20" s="248">
        <f t="shared" si="1"/>
        <v>0</v>
      </c>
      <c r="AD20" s="173">
        <f t="shared" si="28"/>
        <v>0</v>
      </c>
      <c r="AE20" s="173">
        <f t="shared" si="29"/>
        <v>0</v>
      </c>
      <c r="AF20" s="173">
        <f t="shared" si="30"/>
        <v>0</v>
      </c>
      <c r="AG20" s="173">
        <f t="shared" si="31"/>
        <v>0</v>
      </c>
      <c r="AH20" s="174">
        <f t="shared" si="32"/>
        <v>0</v>
      </c>
      <c r="AI20" s="186">
        <f t="shared" si="33"/>
        <v>0</v>
      </c>
      <c r="AJ20" s="248">
        <f t="shared" si="2"/>
        <v>0</v>
      </c>
      <c r="AK20" s="248">
        <f t="shared" si="3"/>
        <v>12</v>
      </c>
      <c r="AL20" s="248">
        <f t="shared" si="34"/>
        <v>7</v>
      </c>
      <c r="AM20" s="187">
        <f>'Basis - base - base'!$V$11*'Basis - base - base'!$V$14*VLOOKUP(E20,'Degradation linear'!$A$5:$C$37,3,TRUE)</f>
        <v>25126.05</v>
      </c>
      <c r="AN20" s="188">
        <f t="shared" si="35"/>
        <v>1206.0503999999999</v>
      </c>
      <c r="AO20" s="188">
        <f t="shared" si="36"/>
        <v>2010.0840000000003</v>
      </c>
      <c r="AP20" s="188">
        <f>AM20/12*H20*'Basis - base - base'!$V$16</f>
        <v>753.78150000000005</v>
      </c>
      <c r="AQ20" s="188">
        <f>IF('Basis - base - base'!$V$8=2,AN20*'Basis - base - base'!$Z$8,0)</f>
        <v>92.865880799999985</v>
      </c>
      <c r="AR20" s="188">
        <f>IF('Basis - base - base'!$V$8=2,AP20*'Basis - base - base'!$Z$8,0)</f>
        <v>58.041175500000001</v>
      </c>
      <c r="AS20" s="188">
        <f>IF(C20=TRUE,IF(AND(AL20&gt;=0,AL20&lt;=$AP$4),IF($AV$4=0,($AN$4-$AT$4)/$AP$4,VLOOKUP($AV$4*100,Annuität!$C$3:$D$10003,2,TRUE)*($AN$4-$AT$4))/12*H20,0),0)</f>
        <v>1053.3333333333333</v>
      </c>
      <c r="AT20" s="188">
        <f>IF(C20=TRUE,IF(AND(AL20&gt;=0,AL20&lt;=$AS$4),(IF($AV$4=0,($AT$4)/$AS$4,VLOOKUP($AV$4*100,Annuität!$I$3:$J$10003,2,TRUE)*($AT$4))-($AT$4)/$AS$4)/12*H20,0),0)</f>
        <v>0</v>
      </c>
      <c r="AU20" s="188">
        <f t="shared" si="37"/>
        <v>1053.3333333333333</v>
      </c>
      <c r="AV20" s="188">
        <f>IF(C20=TRUE,IF(AND(AL20&gt;0,AL20&lt;=$AP$5),IF($AV$5=0,$AN$5/$AP$5,VLOOKUP($AV$5*100,Annuität!$E$3:$F$10003,2,TRUE)*$AN$5),0),0)</f>
        <v>0</v>
      </c>
      <c r="AW20" s="188">
        <f>IF(C20=TRUE,IF(AND(AL20&gt;0,AL20&lt;=$AP$6),IF($AV$6=0,$AN$6/$AP$6,VLOOKUP($AV$6*100,Annuität!$G$3:$H$10003,2,TRUE)*$AN$6),0),0)</f>
        <v>0</v>
      </c>
      <c r="AX20" s="559">
        <f>IF(AL20='Basis - base - base'!$V$21,'Basis - base - base'!$V$20,0)</f>
        <v>0</v>
      </c>
      <c r="AY20" s="188">
        <f t="shared" si="4"/>
        <v>2427.5281946999999</v>
      </c>
      <c r="AZ20" s="195">
        <f t="shared" si="5"/>
        <v>2427.5281946999999</v>
      </c>
      <c r="BA20" s="197">
        <f t="shared" si="6"/>
        <v>2427.5281946999999</v>
      </c>
      <c r="BB20" s="444">
        <f t="shared" si="39"/>
        <v>-12386.304982524995</v>
      </c>
      <c r="BC20" s="203">
        <f t="shared" si="40"/>
        <v>-12386.304982524995</v>
      </c>
      <c r="BD20" s="299">
        <f t="shared" si="41"/>
        <v>0</v>
      </c>
      <c r="BE20" s="300">
        <v>7</v>
      </c>
      <c r="BF20" s="205" t="str">
        <f>IF(AY20&lt;0,HLOOKUP('Basis - base - base'!AD3,Sprachentabelle!B2:D201,159,FALSE),"")</f>
        <v/>
      </c>
    </row>
    <row r="21" spans="2:58" x14ac:dyDescent="0.25">
      <c r="B21" s="170"/>
      <c r="C21" s="320" t="b">
        <f>IF(DATE(YEAR(G20),MONTH(G20),DAY(G20)+1)&lt;='Basis - base - base'!$R$27,TRUE,FALSE)</f>
        <v>1</v>
      </c>
      <c r="D21" s="51">
        <v>9</v>
      </c>
      <c r="E21" s="52">
        <f t="shared" si="0"/>
        <v>9</v>
      </c>
      <c r="F21" s="172">
        <f t="shared" si="38"/>
        <v>47119</v>
      </c>
      <c r="G21" s="172">
        <f>IF(C21=TRUE,IF(DATE(YEAR(F21)+1,MONTH(F21),DAY(F21)-1)&gt;'Basis - base - base'!$R$27,'Basis - base - base'!$R$27,DATE(YEAR(F21)+1,MONTH(F21),DAY(F21)-1)),"")</f>
        <v>47483</v>
      </c>
      <c r="H21" s="185">
        <f t="shared" si="7"/>
        <v>12</v>
      </c>
      <c r="I21" s="173">
        <f t="shared" si="8"/>
        <v>0</v>
      </c>
      <c r="J21" s="173">
        <f t="shared" si="9"/>
        <v>0</v>
      </c>
      <c r="K21" s="173">
        <f t="shared" si="10"/>
        <v>0</v>
      </c>
      <c r="L21" s="173">
        <f t="shared" si="11"/>
        <v>0</v>
      </c>
      <c r="M21" s="174">
        <f t="shared" si="12"/>
        <v>0</v>
      </c>
      <c r="N21" s="186">
        <f t="shared" si="13"/>
        <v>0</v>
      </c>
      <c r="O21" s="336">
        <f t="shared" si="14"/>
        <v>0</v>
      </c>
      <c r="P21" s="173">
        <f t="shared" si="15"/>
        <v>0</v>
      </c>
      <c r="Q21" s="173">
        <f t="shared" si="16"/>
        <v>0</v>
      </c>
      <c r="R21" s="173">
        <f t="shared" si="17"/>
        <v>12</v>
      </c>
      <c r="S21" s="173">
        <f t="shared" si="18"/>
        <v>12</v>
      </c>
      <c r="T21" s="174">
        <f t="shared" si="19"/>
        <v>0.08</v>
      </c>
      <c r="U21" s="186">
        <f t="shared" si="20"/>
        <v>0.2</v>
      </c>
      <c r="V21" s="248">
        <f t="shared" si="21"/>
        <v>0.4</v>
      </c>
      <c r="W21" s="173">
        <f t="shared" si="22"/>
        <v>0</v>
      </c>
      <c r="X21" s="173">
        <f t="shared" si="23"/>
        <v>0</v>
      </c>
      <c r="Y21" s="173">
        <f t="shared" si="24"/>
        <v>0</v>
      </c>
      <c r="Z21" s="173">
        <f t="shared" si="25"/>
        <v>0</v>
      </c>
      <c r="AA21" s="174">
        <f t="shared" si="26"/>
        <v>0</v>
      </c>
      <c r="AB21" s="186">
        <f t="shared" si="27"/>
        <v>0</v>
      </c>
      <c r="AC21" s="248">
        <f t="shared" si="1"/>
        <v>0</v>
      </c>
      <c r="AD21" s="173">
        <f t="shared" si="28"/>
        <v>0</v>
      </c>
      <c r="AE21" s="173">
        <f t="shared" si="29"/>
        <v>0</v>
      </c>
      <c r="AF21" s="173">
        <f t="shared" si="30"/>
        <v>0</v>
      </c>
      <c r="AG21" s="173">
        <f t="shared" si="31"/>
        <v>0</v>
      </c>
      <c r="AH21" s="174">
        <f t="shared" si="32"/>
        <v>0</v>
      </c>
      <c r="AI21" s="186">
        <f t="shared" si="33"/>
        <v>0</v>
      </c>
      <c r="AJ21" s="248">
        <f t="shared" si="2"/>
        <v>0</v>
      </c>
      <c r="AK21" s="248">
        <f t="shared" si="3"/>
        <v>12</v>
      </c>
      <c r="AL21" s="248">
        <f t="shared" si="34"/>
        <v>8</v>
      </c>
      <c r="AM21" s="187">
        <f>'Basis - base - base'!$V$11*'Basis - base - base'!$V$14*VLOOKUP(E21,'Degradation linear'!$A$5:$C$37,3,TRUE)</f>
        <v>24968.19</v>
      </c>
      <c r="AN21" s="188">
        <f t="shared" si="35"/>
        <v>1198.4731199999999</v>
      </c>
      <c r="AO21" s="188">
        <f t="shared" si="36"/>
        <v>1997.4552000000003</v>
      </c>
      <c r="AP21" s="188">
        <f>AM21/12*H21*'Basis - base - base'!$V$16</f>
        <v>749.0456999999999</v>
      </c>
      <c r="AQ21" s="188">
        <f>IF('Basis - base - base'!$V$8=2,AN21*'Basis - base - base'!$Z$8,0)</f>
        <v>92.282430239999997</v>
      </c>
      <c r="AR21" s="188">
        <f>IF('Basis - base - base'!$V$8=2,AP21*'Basis - base - base'!$Z$8,0)</f>
        <v>57.676518899999991</v>
      </c>
      <c r="AS21" s="188">
        <f>IF(C21=TRUE,IF(AND(AL21&gt;=0,AL21&lt;=$AP$4),IF($AV$4=0,($AN$4-$AT$4)/$AP$4,VLOOKUP($AV$4*100,Annuität!$C$3:$D$10003,2,TRUE)*($AN$4-$AT$4))/12*H21,0),0)</f>
        <v>1053.3333333333333</v>
      </c>
      <c r="AT21" s="188">
        <f>IF(C21=TRUE,IF(AND(AL21&gt;=0,AL21&lt;=$AS$4),(IF($AV$4=0,($AT$4)/$AS$4,VLOOKUP($AV$4*100,Annuität!$I$3:$J$10003,2,TRUE)*($AT$4))-($AT$4)/$AS$4)/12*H21,0),0)</f>
        <v>0</v>
      </c>
      <c r="AU21" s="188">
        <f t="shared" si="37"/>
        <v>1053.3333333333333</v>
      </c>
      <c r="AV21" s="188">
        <f>IF(C21=TRUE,IF(AND(AL21&gt;0,AL21&lt;=$AP$5),IF($AV$5=0,$AN$5/$AP$5,VLOOKUP($AV$5*100,Annuität!$E$3:$F$10003,2,TRUE)*$AN$5),0),0)</f>
        <v>0</v>
      </c>
      <c r="AW21" s="188">
        <f>IF(C21=TRUE,IF(AND(AL21&gt;0,AL21&lt;=$AP$6),IF($AV$6=0,$AN$6/$AP$6,VLOOKUP($AV$6*100,Annuität!$G$3:$H$10003,2,TRUE)*$AN$6),0),0)</f>
        <v>0</v>
      </c>
      <c r="AX21" s="559">
        <f>IF(AL21='Basis - base - base'!$V$21,'Basis - base - base'!$V$20,0)</f>
        <v>0</v>
      </c>
      <c r="AY21" s="188">
        <f t="shared" si="4"/>
        <v>2412.2767086600002</v>
      </c>
      <c r="AZ21" s="195">
        <f t="shared" si="5"/>
        <v>2412.2767086600002</v>
      </c>
      <c r="BA21" s="197">
        <f t="shared" si="6"/>
        <v>2412.2767086600002</v>
      </c>
      <c r="BB21" s="444">
        <f t="shared" si="39"/>
        <v>-9974.0282738649948</v>
      </c>
      <c r="BC21" s="203">
        <f t="shared" si="40"/>
        <v>-9974.0282738649948</v>
      </c>
      <c r="BD21" s="299">
        <f t="shared" si="41"/>
        <v>0</v>
      </c>
      <c r="BE21" s="300">
        <v>8</v>
      </c>
      <c r="BF21" s="205" t="str">
        <f>IF(AY21&lt;0,HLOOKUP('Basis - base - base'!AD3,Sprachentabelle!B2:D201,159,FALSE),"")</f>
        <v/>
      </c>
    </row>
    <row r="22" spans="2:58" x14ac:dyDescent="0.25">
      <c r="B22" s="170"/>
      <c r="C22" s="320" t="b">
        <f>IF(DATE(YEAR(G21),MONTH(G21),DAY(G21)+1)&lt;='Basis - base - base'!$R$27,TRUE,FALSE)</f>
        <v>1</v>
      </c>
      <c r="D22" s="51">
        <v>10</v>
      </c>
      <c r="E22" s="52">
        <f t="shared" si="0"/>
        <v>10</v>
      </c>
      <c r="F22" s="172">
        <f t="shared" si="38"/>
        <v>47484</v>
      </c>
      <c r="G22" s="172">
        <f>IF(C22=TRUE,IF(DATE(YEAR(F22)+1,MONTH(F22),DAY(F22)-1)&gt;'Basis - base - base'!$R$27,'Basis - base - base'!$R$27,DATE(YEAR(F22)+1,MONTH(F22),DAY(F22)-1)),"")</f>
        <v>47848</v>
      </c>
      <c r="H22" s="185">
        <f t="shared" si="7"/>
        <v>12</v>
      </c>
      <c r="I22" s="173">
        <f t="shared" si="8"/>
        <v>0</v>
      </c>
      <c r="J22" s="173">
        <f t="shared" si="9"/>
        <v>0</v>
      </c>
      <c r="K22" s="173">
        <f t="shared" si="10"/>
        <v>0</v>
      </c>
      <c r="L22" s="173">
        <f t="shared" si="11"/>
        <v>0</v>
      </c>
      <c r="M22" s="174">
        <f t="shared" si="12"/>
        <v>0</v>
      </c>
      <c r="N22" s="186">
        <f t="shared" si="13"/>
        <v>0</v>
      </c>
      <c r="O22" s="336">
        <f t="shared" si="14"/>
        <v>0</v>
      </c>
      <c r="P22" s="173">
        <f t="shared" si="15"/>
        <v>0</v>
      </c>
      <c r="Q22" s="173">
        <f t="shared" si="16"/>
        <v>0</v>
      </c>
      <c r="R22" s="173">
        <f t="shared" si="17"/>
        <v>12</v>
      </c>
      <c r="S22" s="173">
        <f t="shared" si="18"/>
        <v>12</v>
      </c>
      <c r="T22" s="174">
        <f t="shared" si="19"/>
        <v>0.08</v>
      </c>
      <c r="U22" s="186">
        <f t="shared" si="20"/>
        <v>0.2</v>
      </c>
      <c r="V22" s="248">
        <f t="shared" si="21"/>
        <v>0.4</v>
      </c>
      <c r="W22" s="173">
        <f t="shared" si="22"/>
        <v>0</v>
      </c>
      <c r="X22" s="173">
        <f t="shared" si="23"/>
        <v>0</v>
      </c>
      <c r="Y22" s="173">
        <f t="shared" si="24"/>
        <v>0</v>
      </c>
      <c r="Z22" s="173">
        <f t="shared" si="25"/>
        <v>0</v>
      </c>
      <c r="AA22" s="174">
        <f t="shared" si="26"/>
        <v>0</v>
      </c>
      <c r="AB22" s="186">
        <f t="shared" si="27"/>
        <v>0</v>
      </c>
      <c r="AC22" s="248">
        <f t="shared" si="1"/>
        <v>0</v>
      </c>
      <c r="AD22" s="173">
        <f t="shared" si="28"/>
        <v>0</v>
      </c>
      <c r="AE22" s="173">
        <f t="shared" si="29"/>
        <v>0</v>
      </c>
      <c r="AF22" s="173">
        <f t="shared" si="30"/>
        <v>0</v>
      </c>
      <c r="AG22" s="173">
        <f t="shared" si="31"/>
        <v>0</v>
      </c>
      <c r="AH22" s="174">
        <f t="shared" si="32"/>
        <v>0</v>
      </c>
      <c r="AI22" s="186">
        <f t="shared" si="33"/>
        <v>0</v>
      </c>
      <c r="AJ22" s="248">
        <f t="shared" si="2"/>
        <v>0</v>
      </c>
      <c r="AK22" s="248">
        <f t="shared" si="3"/>
        <v>12</v>
      </c>
      <c r="AL22" s="248">
        <f t="shared" si="34"/>
        <v>9</v>
      </c>
      <c r="AM22" s="187">
        <f>'Basis - base - base'!$V$11*'Basis - base - base'!$V$14*VLOOKUP(E22,'Degradation linear'!$A$5:$C$37,3,TRUE)</f>
        <v>24810.329999999998</v>
      </c>
      <c r="AN22" s="188">
        <f t="shared" si="35"/>
        <v>1190.8958399999997</v>
      </c>
      <c r="AO22" s="188">
        <f t="shared" si="36"/>
        <v>1984.8264000000001</v>
      </c>
      <c r="AP22" s="188">
        <f>AM22/12*H22*'Basis - base - base'!$V$16</f>
        <v>744.30989999999986</v>
      </c>
      <c r="AQ22" s="188">
        <f>IF('Basis - base - base'!$V$8=2,AN22*'Basis - base - base'!$Z$8,0)</f>
        <v>91.698979679999979</v>
      </c>
      <c r="AR22" s="188">
        <f>IF('Basis - base - base'!$V$8=2,AP22*'Basis - base - base'!$Z$8,0)</f>
        <v>57.311862299999987</v>
      </c>
      <c r="AS22" s="188">
        <f>IF(C22=TRUE,IF(AND(AL22&gt;=0,AL22&lt;=$AP$4),IF($AV$4=0,($AN$4-$AT$4)/$AP$4,VLOOKUP($AV$4*100,Annuität!$C$3:$D$10003,2,TRUE)*($AN$4-$AT$4))/12*H22,0),0)</f>
        <v>1053.3333333333333</v>
      </c>
      <c r="AT22" s="188">
        <f>IF(C22=TRUE,IF(AND(AL22&gt;=0,AL22&lt;=$AS$4),(IF($AV$4=0,($AT$4)/$AS$4,VLOOKUP($AV$4*100,Annuität!$I$3:$J$10003,2,TRUE)*($AT$4))-($AT$4)/$AS$4)/12*H22,0),0)</f>
        <v>0</v>
      </c>
      <c r="AU22" s="188">
        <f t="shared" si="37"/>
        <v>1053.3333333333333</v>
      </c>
      <c r="AV22" s="188">
        <f>IF(C22=TRUE,IF(AND(AL22&gt;0,AL22&lt;=$AP$5),IF($AV$5=0,$AN$5/$AP$5,VLOOKUP($AV$5*100,Annuität!$E$3:$F$10003,2,TRUE)*$AN$5),0),0)</f>
        <v>0</v>
      </c>
      <c r="AW22" s="188">
        <f>IF(C22=TRUE,IF(AND(AL22&gt;0,AL22&lt;=$AP$6),IF($AV$6=0,$AN$6/$AP$6,VLOOKUP($AV$6*100,Annuität!$G$3:$H$10003,2,TRUE)*$AN$6),0),0)</f>
        <v>0</v>
      </c>
      <c r="AX22" s="559">
        <f>IF(AL22='Basis - base - base'!$V$21,'Basis - base - base'!$V$20,0)</f>
        <v>0</v>
      </c>
      <c r="AY22" s="188">
        <f t="shared" si="4"/>
        <v>2397.0252226200005</v>
      </c>
      <c r="AZ22" s="195">
        <f t="shared" si="5"/>
        <v>2397.0252226200005</v>
      </c>
      <c r="BA22" s="197">
        <f t="shared" si="6"/>
        <v>2397.0252226200005</v>
      </c>
      <c r="BB22" s="444">
        <f t="shared" si="39"/>
        <v>-7577.0030512449939</v>
      </c>
      <c r="BC22" s="203">
        <f t="shared" si="40"/>
        <v>-7577.0030512449939</v>
      </c>
      <c r="BD22" s="299">
        <f t="shared" si="41"/>
        <v>0</v>
      </c>
      <c r="BE22" s="300">
        <v>9</v>
      </c>
      <c r="BF22" s="205" t="str">
        <f>IF(AY22&lt;0,HLOOKUP('Basis - base - base'!AD3,Sprachentabelle!B2:D201,159,FALSE),"")</f>
        <v/>
      </c>
    </row>
    <row r="23" spans="2:58" x14ac:dyDescent="0.25">
      <c r="B23" s="170"/>
      <c r="C23" s="320" t="b">
        <f>IF(DATE(YEAR(G22),MONTH(G22),DAY(G22)+1)&lt;='Basis - base - base'!$R$27,TRUE,FALSE)</f>
        <v>1</v>
      </c>
      <c r="D23" s="51">
        <v>11</v>
      </c>
      <c r="E23" s="52">
        <f t="shared" si="0"/>
        <v>11</v>
      </c>
      <c r="F23" s="172">
        <f t="shared" si="38"/>
        <v>47849</v>
      </c>
      <c r="G23" s="172">
        <f>IF(C23=TRUE,IF(DATE(YEAR(F23)+1,MONTH(F23),DAY(F23)-1)&gt;'Basis - base - base'!$R$27,'Basis - base - base'!$R$27,DATE(YEAR(F23)+1,MONTH(F23),DAY(F23)-1)),"")</f>
        <v>48213</v>
      </c>
      <c r="H23" s="185">
        <f t="shared" si="7"/>
        <v>12</v>
      </c>
      <c r="I23" s="173">
        <f t="shared" si="8"/>
        <v>0</v>
      </c>
      <c r="J23" s="173">
        <f t="shared" si="9"/>
        <v>0</v>
      </c>
      <c r="K23" s="173">
        <f t="shared" si="10"/>
        <v>0</v>
      </c>
      <c r="L23" s="173">
        <f t="shared" si="11"/>
        <v>0</v>
      </c>
      <c r="M23" s="174">
        <f t="shared" si="12"/>
        <v>0</v>
      </c>
      <c r="N23" s="186">
        <f t="shared" si="13"/>
        <v>0</v>
      </c>
      <c r="O23" s="336">
        <f t="shared" si="14"/>
        <v>0</v>
      </c>
      <c r="P23" s="173">
        <f t="shared" si="15"/>
        <v>0</v>
      </c>
      <c r="Q23" s="173">
        <f t="shared" si="16"/>
        <v>0</v>
      </c>
      <c r="R23" s="173">
        <f t="shared" si="17"/>
        <v>12</v>
      </c>
      <c r="S23" s="173">
        <f t="shared" si="18"/>
        <v>12</v>
      </c>
      <c r="T23" s="174">
        <f t="shared" si="19"/>
        <v>0.08</v>
      </c>
      <c r="U23" s="186">
        <f t="shared" si="20"/>
        <v>0.2</v>
      </c>
      <c r="V23" s="248">
        <f t="shared" si="21"/>
        <v>0.4</v>
      </c>
      <c r="W23" s="173">
        <f t="shared" si="22"/>
        <v>0</v>
      </c>
      <c r="X23" s="173">
        <f t="shared" si="23"/>
        <v>0</v>
      </c>
      <c r="Y23" s="173">
        <f t="shared" si="24"/>
        <v>0</v>
      </c>
      <c r="Z23" s="173">
        <f t="shared" si="25"/>
        <v>0</v>
      </c>
      <c r="AA23" s="174">
        <f t="shared" si="26"/>
        <v>0</v>
      </c>
      <c r="AB23" s="186">
        <f t="shared" si="27"/>
        <v>0</v>
      </c>
      <c r="AC23" s="248">
        <f t="shared" si="1"/>
        <v>0</v>
      </c>
      <c r="AD23" s="173">
        <f t="shared" si="28"/>
        <v>0</v>
      </c>
      <c r="AE23" s="173">
        <f t="shared" si="29"/>
        <v>0</v>
      </c>
      <c r="AF23" s="173">
        <f t="shared" si="30"/>
        <v>0</v>
      </c>
      <c r="AG23" s="173">
        <f t="shared" si="31"/>
        <v>0</v>
      </c>
      <c r="AH23" s="174">
        <f t="shared" si="32"/>
        <v>0</v>
      </c>
      <c r="AI23" s="186">
        <f t="shared" si="33"/>
        <v>0</v>
      </c>
      <c r="AJ23" s="248">
        <f t="shared" si="2"/>
        <v>0</v>
      </c>
      <c r="AK23" s="248">
        <f t="shared" si="3"/>
        <v>12</v>
      </c>
      <c r="AL23" s="248">
        <f t="shared" si="34"/>
        <v>10</v>
      </c>
      <c r="AM23" s="187">
        <f>'Basis - base - base'!$V$11*'Basis - base - base'!$V$14*VLOOKUP(E23,'Degradation linear'!$A$5:$C$37,3,TRUE)</f>
        <v>24652.469999999998</v>
      </c>
      <c r="AN23" s="188">
        <f t="shared" si="35"/>
        <v>1183.3185599999997</v>
      </c>
      <c r="AO23" s="188">
        <f t="shared" si="36"/>
        <v>1972.1976000000002</v>
      </c>
      <c r="AP23" s="188">
        <f>AM23/12*H23*'Basis - base - base'!$V$16</f>
        <v>739.57410000000004</v>
      </c>
      <c r="AQ23" s="188">
        <f>IF('Basis - base - base'!$V$8=2,AN23*'Basis - base - base'!$Z$8,0)</f>
        <v>91.115529119999977</v>
      </c>
      <c r="AR23" s="188">
        <f>IF('Basis - base - base'!$V$8=2,AP23*'Basis - base - base'!$Z$8,0)</f>
        <v>56.947205700000005</v>
      </c>
      <c r="AS23" s="188">
        <f>IF(C23=TRUE,IF(AND(AL23&gt;=0,AL23&lt;=$AP$4),IF($AV$4=0,($AN$4-$AT$4)/$AP$4,VLOOKUP($AV$4*100,Annuität!$C$3:$D$10003,2,TRUE)*($AN$4-$AT$4))/12*H23,0),0)</f>
        <v>1053.3333333333333</v>
      </c>
      <c r="AT23" s="188">
        <f>IF(C23=TRUE,IF(AND(AL23&gt;=0,AL23&lt;=$AS$4),(IF($AV$4=0,($AT$4)/$AS$4,VLOOKUP($AV$4*100,Annuität!$I$3:$J$10003,2,TRUE)*($AT$4))-($AT$4)/$AS$4)/12*H23,0),0)</f>
        <v>0</v>
      </c>
      <c r="AU23" s="188">
        <f t="shared" si="37"/>
        <v>1053.3333333333333</v>
      </c>
      <c r="AV23" s="188">
        <f>IF(C23=TRUE,IF(AND(AL23&gt;0,AL23&lt;=$AP$5),IF($AV$5=0,$AN$5/$AP$5,VLOOKUP($AV$5*100,Annuität!$E$3:$F$10003,2,TRUE)*$AN$5),0),0)</f>
        <v>0</v>
      </c>
      <c r="AW23" s="188">
        <f>IF(C23=TRUE,IF(AND(AL23&gt;0,AL23&lt;=$AP$6),IF($AV$6=0,$AN$6/$AP$6,VLOOKUP($AV$6*100,Annuität!$G$3:$H$10003,2,TRUE)*$AN$6),0),0)</f>
        <v>0</v>
      </c>
      <c r="AX23" s="559">
        <f>IF(AL23='Basis - base - base'!$V$21,'Basis - base - base'!$V$20,0)</f>
        <v>0</v>
      </c>
      <c r="AY23" s="188">
        <f t="shared" si="4"/>
        <v>2381.7737365800003</v>
      </c>
      <c r="AZ23" s="195">
        <f t="shared" si="5"/>
        <v>2381.7737365800003</v>
      </c>
      <c r="BA23" s="197">
        <f t="shared" si="6"/>
        <v>2381.7737365800003</v>
      </c>
      <c r="BB23" s="444">
        <f t="shared" si="39"/>
        <v>-5195.2293146649936</v>
      </c>
      <c r="BC23" s="203">
        <f t="shared" si="40"/>
        <v>-5195.2293146649936</v>
      </c>
      <c r="BD23" s="299">
        <f t="shared" si="41"/>
        <v>0</v>
      </c>
      <c r="BE23" s="300">
        <v>10</v>
      </c>
      <c r="BF23" s="205" t="str">
        <f>IF(AY23&lt;0,HLOOKUP('Basis - base - base'!AD3,Sprachentabelle!B2:D201,159,FALSE),"")</f>
        <v/>
      </c>
    </row>
    <row r="24" spans="2:58" x14ac:dyDescent="0.25">
      <c r="B24" s="170"/>
      <c r="C24" s="320" t="b">
        <f>IF(DATE(YEAR(G23),MONTH(G23),DAY(G23)+1)&lt;='Basis - base - base'!$R$27,TRUE,FALSE)</f>
        <v>1</v>
      </c>
      <c r="D24" s="51">
        <v>12</v>
      </c>
      <c r="E24" s="52">
        <f t="shared" si="0"/>
        <v>12</v>
      </c>
      <c r="F24" s="172">
        <f t="shared" si="38"/>
        <v>48214</v>
      </c>
      <c r="G24" s="172">
        <f>IF(C24=TRUE,IF(DATE(YEAR(F24)+1,MONTH(F24),DAY(F24)-1)&gt;'Basis - base - base'!$R$27,'Basis - base - base'!$R$27,DATE(YEAR(F24)+1,MONTH(F24),DAY(F24)-1)),"")</f>
        <v>48579</v>
      </c>
      <c r="H24" s="185">
        <f t="shared" si="7"/>
        <v>12</v>
      </c>
      <c r="I24" s="173">
        <f t="shared" si="8"/>
        <v>0</v>
      </c>
      <c r="J24" s="173">
        <f t="shared" si="9"/>
        <v>0</v>
      </c>
      <c r="K24" s="173">
        <f t="shared" si="10"/>
        <v>0</v>
      </c>
      <c r="L24" s="173">
        <f t="shared" si="11"/>
        <v>0</v>
      </c>
      <c r="M24" s="174">
        <f t="shared" si="12"/>
        <v>0</v>
      </c>
      <c r="N24" s="186">
        <f t="shared" si="13"/>
        <v>0</v>
      </c>
      <c r="O24" s="336">
        <f t="shared" si="14"/>
        <v>0</v>
      </c>
      <c r="P24" s="173">
        <f t="shared" si="15"/>
        <v>0</v>
      </c>
      <c r="Q24" s="173">
        <f t="shared" si="16"/>
        <v>0</v>
      </c>
      <c r="R24" s="173">
        <f t="shared" si="17"/>
        <v>12</v>
      </c>
      <c r="S24" s="173">
        <f t="shared" si="18"/>
        <v>12</v>
      </c>
      <c r="T24" s="174">
        <f t="shared" si="19"/>
        <v>0.08</v>
      </c>
      <c r="U24" s="186">
        <f t="shared" si="20"/>
        <v>0.2</v>
      </c>
      <c r="V24" s="248">
        <f t="shared" si="21"/>
        <v>0.4</v>
      </c>
      <c r="W24" s="173">
        <f t="shared" si="22"/>
        <v>0</v>
      </c>
      <c r="X24" s="173">
        <f t="shared" si="23"/>
        <v>0</v>
      </c>
      <c r="Y24" s="173">
        <f t="shared" si="24"/>
        <v>0</v>
      </c>
      <c r="Z24" s="173">
        <f t="shared" si="25"/>
        <v>0</v>
      </c>
      <c r="AA24" s="174">
        <f t="shared" si="26"/>
        <v>0</v>
      </c>
      <c r="AB24" s="186">
        <f t="shared" si="27"/>
        <v>0</v>
      </c>
      <c r="AC24" s="248">
        <f t="shared" si="1"/>
        <v>0</v>
      </c>
      <c r="AD24" s="173">
        <f t="shared" si="28"/>
        <v>0</v>
      </c>
      <c r="AE24" s="173">
        <f t="shared" si="29"/>
        <v>0</v>
      </c>
      <c r="AF24" s="173">
        <f t="shared" si="30"/>
        <v>0</v>
      </c>
      <c r="AG24" s="173">
        <f t="shared" si="31"/>
        <v>0</v>
      </c>
      <c r="AH24" s="174">
        <f t="shared" si="32"/>
        <v>0</v>
      </c>
      <c r="AI24" s="186">
        <f t="shared" si="33"/>
        <v>0</v>
      </c>
      <c r="AJ24" s="248">
        <f t="shared" si="2"/>
        <v>0</v>
      </c>
      <c r="AK24" s="248">
        <f t="shared" si="3"/>
        <v>12</v>
      </c>
      <c r="AL24" s="248">
        <f t="shared" si="34"/>
        <v>11</v>
      </c>
      <c r="AM24" s="187">
        <f>'Basis - base - base'!$V$11*'Basis - base - base'!$V$14*VLOOKUP(E24,'Degradation linear'!$A$5:$C$37,3,TRUE)</f>
        <v>24494.609999999997</v>
      </c>
      <c r="AN24" s="188">
        <f t="shared" si="35"/>
        <v>1175.7412799999997</v>
      </c>
      <c r="AO24" s="188">
        <f t="shared" si="36"/>
        <v>1959.5688000000002</v>
      </c>
      <c r="AP24" s="188">
        <f>AM24/12*H24*'Basis - base - base'!$V$16</f>
        <v>734.83829999999989</v>
      </c>
      <c r="AQ24" s="188">
        <f>IF('Basis - base - base'!$V$8=2,AN24*'Basis - base - base'!$Z$8,0)</f>
        <v>90.532078559999974</v>
      </c>
      <c r="AR24" s="188">
        <f>IF('Basis - base - base'!$V$8=2,AP24*'Basis - base - base'!$Z$8,0)</f>
        <v>56.582549099999994</v>
      </c>
      <c r="AS24" s="188">
        <f>IF(C24=TRUE,IF(AND(AL24&gt;=0,AL24&lt;=$AP$4),IF($AV$4=0,($AN$4-$AT$4)/$AP$4,VLOOKUP($AV$4*100,Annuität!$C$3:$D$10003,2,TRUE)*($AN$4-$AT$4))/12*H24,0),0)</f>
        <v>1053.3333333333333</v>
      </c>
      <c r="AT24" s="188">
        <f>IF(C24=TRUE,IF(AND(AL24&gt;=0,AL24&lt;=$AS$4),(IF($AV$4=0,($AT$4)/$AS$4,VLOOKUP($AV$4*100,Annuität!$I$3:$J$10003,2,TRUE)*($AT$4))-($AT$4)/$AS$4)/12*H24,0),0)</f>
        <v>0</v>
      </c>
      <c r="AU24" s="188">
        <f t="shared" si="37"/>
        <v>1053.3333333333333</v>
      </c>
      <c r="AV24" s="188">
        <f>IF(C24=TRUE,IF(AND(AL24&gt;0,AL24&lt;=$AP$5),IF($AV$5=0,$AN$5/$AP$5,VLOOKUP($AV$5*100,Annuität!$E$3:$F$10003,2,TRUE)*$AN$5),0),0)</f>
        <v>0</v>
      </c>
      <c r="AW24" s="188">
        <f>IF(C24=TRUE,IF(AND(AL24&gt;0,AL24&lt;=$AP$6),IF($AV$6=0,$AN$6/$AP$6,VLOOKUP($AV$6*100,Annuität!$G$3:$H$10003,2,TRUE)*$AN$6),0),0)</f>
        <v>0</v>
      </c>
      <c r="AX24" s="559">
        <f>IF(AL24='Basis - base - base'!$V$21,'Basis - base - base'!$V$20,0)</f>
        <v>0</v>
      </c>
      <c r="AY24" s="188">
        <f t="shared" si="4"/>
        <v>2366.5222505400002</v>
      </c>
      <c r="AZ24" s="195">
        <f t="shared" si="5"/>
        <v>2366.5222505400002</v>
      </c>
      <c r="BA24" s="197">
        <f t="shared" si="6"/>
        <v>2366.5222505400002</v>
      </c>
      <c r="BB24" s="444">
        <f t="shared" si="39"/>
        <v>-2828.7070641249934</v>
      </c>
      <c r="BC24" s="203">
        <f t="shared" si="40"/>
        <v>-2828.7070641249934</v>
      </c>
      <c r="BD24" s="299">
        <f t="shared" si="41"/>
        <v>0</v>
      </c>
      <c r="BE24" s="300">
        <v>11</v>
      </c>
      <c r="BF24" s="205" t="str">
        <f>IF(AY24&lt;0,HLOOKUP('Basis - base - base'!AD3,Sprachentabelle!B2:D201,159,FALSE),"")</f>
        <v/>
      </c>
    </row>
    <row r="25" spans="2:58" x14ac:dyDescent="0.25">
      <c r="B25" s="170"/>
      <c r="C25" s="320" t="b">
        <f>IF(DATE(YEAR(G24),MONTH(G24),DAY(G24)+1)&lt;='Basis - base - base'!$R$27,TRUE,FALSE)</f>
        <v>1</v>
      </c>
      <c r="D25" s="51">
        <v>13</v>
      </c>
      <c r="E25" s="52">
        <f t="shared" si="0"/>
        <v>13</v>
      </c>
      <c r="F25" s="172">
        <f t="shared" si="38"/>
        <v>48580</v>
      </c>
      <c r="G25" s="172">
        <f>IF(C25=TRUE,IF(DATE(YEAR(F25)+1,MONTH(F25),DAY(F25)-1)&gt;'Basis - base - base'!$R$27,'Basis - base - base'!$R$27,DATE(YEAR(F25)+1,MONTH(F25),DAY(F25)-1)),"")</f>
        <v>48944</v>
      </c>
      <c r="H25" s="185">
        <f t="shared" si="7"/>
        <v>12</v>
      </c>
      <c r="I25" s="173">
        <f t="shared" si="8"/>
        <v>0</v>
      </c>
      <c r="J25" s="173">
        <f t="shared" si="9"/>
        <v>0</v>
      </c>
      <c r="K25" s="173">
        <f t="shared" si="10"/>
        <v>0</v>
      </c>
      <c r="L25" s="173">
        <f t="shared" si="11"/>
        <v>0</v>
      </c>
      <c r="M25" s="174">
        <f t="shared" si="12"/>
        <v>0</v>
      </c>
      <c r="N25" s="186">
        <f t="shared" si="13"/>
        <v>0</v>
      </c>
      <c r="O25" s="336">
        <f t="shared" si="14"/>
        <v>0</v>
      </c>
      <c r="P25" s="173">
        <f t="shared" si="15"/>
        <v>0</v>
      </c>
      <c r="Q25" s="173">
        <f t="shared" si="16"/>
        <v>0</v>
      </c>
      <c r="R25" s="173">
        <f t="shared" si="17"/>
        <v>12</v>
      </c>
      <c r="S25" s="173">
        <f t="shared" si="18"/>
        <v>12</v>
      </c>
      <c r="T25" s="174">
        <f t="shared" si="19"/>
        <v>0.08</v>
      </c>
      <c r="U25" s="186">
        <f t="shared" si="20"/>
        <v>0.2</v>
      </c>
      <c r="V25" s="248">
        <f t="shared" si="21"/>
        <v>0.4</v>
      </c>
      <c r="W25" s="173">
        <f t="shared" si="22"/>
        <v>0</v>
      </c>
      <c r="X25" s="173">
        <f t="shared" si="23"/>
        <v>0</v>
      </c>
      <c r="Y25" s="173">
        <f t="shared" si="24"/>
        <v>0</v>
      </c>
      <c r="Z25" s="173">
        <f t="shared" si="25"/>
        <v>0</v>
      </c>
      <c r="AA25" s="174">
        <f t="shared" si="26"/>
        <v>0</v>
      </c>
      <c r="AB25" s="186">
        <f t="shared" si="27"/>
        <v>0</v>
      </c>
      <c r="AC25" s="248">
        <f t="shared" si="1"/>
        <v>0</v>
      </c>
      <c r="AD25" s="173">
        <f t="shared" si="28"/>
        <v>0</v>
      </c>
      <c r="AE25" s="173">
        <f t="shared" si="29"/>
        <v>0</v>
      </c>
      <c r="AF25" s="173">
        <f t="shared" si="30"/>
        <v>0</v>
      </c>
      <c r="AG25" s="173">
        <f t="shared" si="31"/>
        <v>0</v>
      </c>
      <c r="AH25" s="174">
        <f t="shared" si="32"/>
        <v>0</v>
      </c>
      <c r="AI25" s="186">
        <f t="shared" si="33"/>
        <v>0</v>
      </c>
      <c r="AJ25" s="248">
        <f t="shared" si="2"/>
        <v>0</v>
      </c>
      <c r="AK25" s="248">
        <f t="shared" si="3"/>
        <v>12</v>
      </c>
      <c r="AL25" s="248">
        <f t="shared" si="34"/>
        <v>12</v>
      </c>
      <c r="AM25" s="187">
        <f>'Basis - base - base'!$V$11*'Basis - base - base'!$V$14*VLOOKUP(E25,'Degradation linear'!$A$5:$C$37,3,TRUE)</f>
        <v>24336.75</v>
      </c>
      <c r="AN25" s="188">
        <f t="shared" si="35"/>
        <v>1168.1639999999998</v>
      </c>
      <c r="AO25" s="188">
        <f t="shared" si="36"/>
        <v>1946.9400000000003</v>
      </c>
      <c r="AP25" s="188">
        <f>AM25/12*H25*'Basis - base - base'!$V$16</f>
        <v>730.10249999999996</v>
      </c>
      <c r="AQ25" s="188">
        <f>IF('Basis - base - base'!$V$8=2,AN25*'Basis - base - base'!$Z$8,0)</f>
        <v>89.948627999999985</v>
      </c>
      <c r="AR25" s="188">
        <f>IF('Basis - base - base'!$V$8=2,AP25*'Basis - base - base'!$Z$8,0)</f>
        <v>56.217892499999998</v>
      </c>
      <c r="AS25" s="188">
        <f>IF(C25=TRUE,IF(AND(AL25&gt;=0,AL25&lt;=$AP$4),IF($AV$4=0,($AN$4-$AT$4)/$AP$4,VLOOKUP($AV$4*100,Annuität!$C$3:$D$10003,2,TRUE)*($AN$4-$AT$4))/12*H25,0),0)</f>
        <v>1053.3333333333333</v>
      </c>
      <c r="AT25" s="188">
        <f>IF(C25=TRUE,IF(AND(AL25&gt;=0,AL25&lt;=$AS$4),(IF($AV$4=0,($AT$4)/$AS$4,VLOOKUP($AV$4*100,Annuität!$I$3:$J$10003,2,TRUE)*($AT$4))-($AT$4)/$AS$4)/12*H25,0),0)</f>
        <v>0</v>
      </c>
      <c r="AU25" s="188">
        <f t="shared" si="37"/>
        <v>1053.3333333333333</v>
      </c>
      <c r="AV25" s="188">
        <f>IF(C25=TRUE,IF(AND(AL25&gt;0,AL25&lt;=$AP$5),IF($AV$5=0,$AN$5/$AP$5,VLOOKUP($AV$5*100,Annuität!$E$3:$F$10003,2,TRUE)*$AN$5),0),0)</f>
        <v>0</v>
      </c>
      <c r="AW25" s="188">
        <f>IF(C25=TRUE,IF(AND(AL25&gt;0,AL25&lt;=$AP$6),IF($AV$6=0,$AN$6/$AP$6,VLOOKUP($AV$6*100,Annuität!$G$3:$H$10003,2,TRUE)*$AN$6),0),0)</f>
        <v>0</v>
      </c>
      <c r="AX25" s="559">
        <f>IF(AL25='Basis - base - base'!$V$21,'Basis - base - base'!$V$20,0)</f>
        <v>0</v>
      </c>
      <c r="AY25" s="188">
        <f t="shared" si="4"/>
        <v>2351.2707645</v>
      </c>
      <c r="AZ25" s="195">
        <f t="shared" si="5"/>
        <v>2351.2707645</v>
      </c>
      <c r="BA25" s="197">
        <f t="shared" si="6"/>
        <v>2351.2707645</v>
      </c>
      <c r="BB25" s="444">
        <f t="shared" si="39"/>
        <v>-477.43629962499335</v>
      </c>
      <c r="BC25" s="203">
        <f t="shared" si="40"/>
        <v>-477.43629962499335</v>
      </c>
      <c r="BD25" s="299">
        <f t="shared" si="41"/>
        <v>0</v>
      </c>
      <c r="BE25" s="300">
        <v>12</v>
      </c>
      <c r="BF25" s="205" t="str">
        <f>IF(AY25&lt;0,HLOOKUP('Basis - base - base'!AD3,Sprachentabelle!B2:D201,159,FALSE),"")</f>
        <v/>
      </c>
    </row>
    <row r="26" spans="2:58" x14ac:dyDescent="0.25">
      <c r="B26" s="170"/>
      <c r="C26" s="320" t="b">
        <f>IF(DATE(YEAR(G25),MONTH(G25),DAY(G25)+1)&lt;='Basis - base - base'!$R$27,TRUE,FALSE)</f>
        <v>1</v>
      </c>
      <c r="D26" s="51">
        <v>14</v>
      </c>
      <c r="E26" s="52">
        <f t="shared" si="0"/>
        <v>14</v>
      </c>
      <c r="F26" s="172">
        <f t="shared" si="38"/>
        <v>48945</v>
      </c>
      <c r="G26" s="172">
        <f>IF(C26=TRUE,IF(DATE(YEAR(F26)+1,MONTH(F26),DAY(F26)-1)&gt;'Basis - base - base'!$R$27,'Basis - base - base'!$R$27,DATE(YEAR(F26)+1,MONTH(F26),DAY(F26)-1)),"")</f>
        <v>49309</v>
      </c>
      <c r="H26" s="185">
        <f t="shared" si="7"/>
        <v>12</v>
      </c>
      <c r="I26" s="173">
        <f t="shared" si="8"/>
        <v>0</v>
      </c>
      <c r="J26" s="173">
        <f t="shared" si="9"/>
        <v>0</v>
      </c>
      <c r="K26" s="173">
        <f t="shared" si="10"/>
        <v>0</v>
      </c>
      <c r="L26" s="173">
        <f t="shared" si="11"/>
        <v>0</v>
      </c>
      <c r="M26" s="174">
        <f t="shared" si="12"/>
        <v>0</v>
      </c>
      <c r="N26" s="186">
        <f t="shared" si="13"/>
        <v>0</v>
      </c>
      <c r="O26" s="336">
        <f t="shared" si="14"/>
        <v>0</v>
      </c>
      <c r="P26" s="173">
        <f t="shared" si="15"/>
        <v>0</v>
      </c>
      <c r="Q26" s="173">
        <f t="shared" si="16"/>
        <v>0</v>
      </c>
      <c r="R26" s="173">
        <f t="shared" si="17"/>
        <v>12</v>
      </c>
      <c r="S26" s="173">
        <f t="shared" si="18"/>
        <v>12</v>
      </c>
      <c r="T26" s="174">
        <f t="shared" si="19"/>
        <v>0.08</v>
      </c>
      <c r="U26" s="186">
        <f t="shared" si="20"/>
        <v>0.2</v>
      </c>
      <c r="V26" s="248">
        <f t="shared" si="21"/>
        <v>0.4</v>
      </c>
      <c r="W26" s="173">
        <f t="shared" si="22"/>
        <v>0</v>
      </c>
      <c r="X26" s="173">
        <f t="shared" si="23"/>
        <v>0</v>
      </c>
      <c r="Y26" s="173">
        <f t="shared" si="24"/>
        <v>0</v>
      </c>
      <c r="Z26" s="173">
        <f t="shared" si="25"/>
        <v>0</v>
      </c>
      <c r="AA26" s="174">
        <f t="shared" si="26"/>
        <v>0</v>
      </c>
      <c r="AB26" s="186">
        <f t="shared" si="27"/>
        <v>0</v>
      </c>
      <c r="AC26" s="248">
        <f t="shared" si="1"/>
        <v>0</v>
      </c>
      <c r="AD26" s="173">
        <f t="shared" si="28"/>
        <v>0</v>
      </c>
      <c r="AE26" s="173">
        <f t="shared" si="29"/>
        <v>0</v>
      </c>
      <c r="AF26" s="173">
        <f t="shared" si="30"/>
        <v>0</v>
      </c>
      <c r="AG26" s="173">
        <f t="shared" si="31"/>
        <v>0</v>
      </c>
      <c r="AH26" s="174">
        <f t="shared" si="32"/>
        <v>0</v>
      </c>
      <c r="AI26" s="186">
        <f t="shared" si="33"/>
        <v>0</v>
      </c>
      <c r="AJ26" s="248">
        <f t="shared" si="2"/>
        <v>0</v>
      </c>
      <c r="AK26" s="248">
        <f t="shared" si="3"/>
        <v>12</v>
      </c>
      <c r="AL26" s="248">
        <f t="shared" si="34"/>
        <v>13</v>
      </c>
      <c r="AM26" s="187">
        <f>'Basis - base - base'!$V$11*'Basis - base - base'!$V$14*VLOOKUP(E26,'Degradation linear'!$A$5:$C$37,3,TRUE)</f>
        <v>24178.89</v>
      </c>
      <c r="AN26" s="188">
        <f t="shared" si="35"/>
        <v>1160.5867199999998</v>
      </c>
      <c r="AO26" s="188">
        <f t="shared" si="36"/>
        <v>1934.3112000000003</v>
      </c>
      <c r="AP26" s="188">
        <f>AM26/12*H26*'Basis - base - base'!$V$16</f>
        <v>725.36669999999992</v>
      </c>
      <c r="AQ26" s="188">
        <f>IF('Basis - base - base'!$V$8=2,AN26*'Basis - base - base'!$Z$8,0)</f>
        <v>89.365177439999982</v>
      </c>
      <c r="AR26" s="188">
        <f>IF('Basis - base - base'!$V$8=2,AP26*'Basis - base - base'!$Z$8,0)</f>
        <v>55.853235899999994</v>
      </c>
      <c r="AS26" s="188">
        <f>IF(C26=TRUE,IF(AND(AL26&gt;=0,AL26&lt;=$AP$4),IF($AV$4=0,($AN$4-$AT$4)/$AP$4,VLOOKUP($AV$4*100,Annuität!$C$3:$D$10003,2,TRUE)*($AN$4-$AT$4))/12*H26,0),0)</f>
        <v>1053.3333333333333</v>
      </c>
      <c r="AT26" s="188">
        <f>IF(C26=TRUE,IF(AND(AL26&gt;=0,AL26&lt;=$AS$4),(IF($AV$4=0,($AT$4)/$AS$4,VLOOKUP($AV$4*100,Annuität!$I$3:$J$10003,2,TRUE)*($AT$4))-($AT$4)/$AS$4)/12*H26,0),0)</f>
        <v>0</v>
      </c>
      <c r="AU26" s="188">
        <f t="shared" si="37"/>
        <v>1053.3333333333333</v>
      </c>
      <c r="AV26" s="188">
        <f>IF(C26=TRUE,IF(AND(AL26&gt;0,AL26&lt;=$AP$5),IF($AV$5=0,$AN$5/$AP$5,VLOOKUP($AV$5*100,Annuität!$E$3:$F$10003,2,TRUE)*$AN$5),0),0)</f>
        <v>0</v>
      </c>
      <c r="AW26" s="188">
        <f>IF(C26=TRUE,IF(AND(AL26&gt;0,AL26&lt;=$AP$6),IF($AV$6=0,$AN$6/$AP$6,VLOOKUP($AV$6*100,Annuität!$G$3:$H$10003,2,TRUE)*$AN$6),0),0)</f>
        <v>0</v>
      </c>
      <c r="AX26" s="559">
        <f>IF(AL26='Basis - base - base'!$V$21,'Basis - base - base'!$V$20,0)</f>
        <v>0</v>
      </c>
      <c r="AY26" s="188">
        <f t="shared" si="4"/>
        <v>2336.0192784600004</v>
      </c>
      <c r="AZ26" s="195">
        <f t="shared" si="5"/>
        <v>2336.0192784600004</v>
      </c>
      <c r="BA26" s="197">
        <f t="shared" si="6"/>
        <v>2336.0192784600004</v>
      </c>
      <c r="BB26" s="444">
        <f t="shared" si="39"/>
        <v>1858.582978835007</v>
      </c>
      <c r="BC26" s="203">
        <f t="shared" si="40"/>
        <v>1858.582978835007</v>
      </c>
      <c r="BD26" s="299">
        <f t="shared" si="41"/>
        <v>1</v>
      </c>
      <c r="BE26" s="300">
        <v>13</v>
      </c>
      <c r="BF26" s="205" t="str">
        <f>IF(AY26&lt;0,HLOOKUP('Basis - base - base'!AD3,Sprachentabelle!B2:D201,159,FALSE),"")</f>
        <v/>
      </c>
    </row>
    <row r="27" spans="2:58" x14ac:dyDescent="0.25">
      <c r="B27" s="170"/>
      <c r="C27" s="320" t="b">
        <f>IF(DATE(YEAR(G26),MONTH(G26),DAY(G26)+1)&lt;='Basis - base - base'!$R$27,TRUE,FALSE)</f>
        <v>1</v>
      </c>
      <c r="D27" s="51">
        <v>15</v>
      </c>
      <c r="E27" s="52">
        <f t="shared" si="0"/>
        <v>15</v>
      </c>
      <c r="F27" s="172">
        <f t="shared" si="38"/>
        <v>49310</v>
      </c>
      <c r="G27" s="172">
        <f>IF(C27=TRUE,IF(DATE(YEAR(F27)+1,MONTH(F27),DAY(F27)-1)&gt;'Basis - base - base'!$R$27,'Basis - base - base'!$R$27,DATE(YEAR(F27)+1,MONTH(F27),DAY(F27)-1)),"")</f>
        <v>49674</v>
      </c>
      <c r="H27" s="185">
        <f t="shared" si="7"/>
        <v>12</v>
      </c>
      <c r="I27" s="173">
        <f t="shared" si="8"/>
        <v>0</v>
      </c>
      <c r="J27" s="173">
        <f t="shared" si="9"/>
        <v>0</v>
      </c>
      <c r="K27" s="173">
        <f t="shared" si="10"/>
        <v>0</v>
      </c>
      <c r="L27" s="173">
        <f t="shared" si="11"/>
        <v>0</v>
      </c>
      <c r="M27" s="174">
        <f t="shared" si="12"/>
        <v>0</v>
      </c>
      <c r="N27" s="186">
        <f t="shared" si="13"/>
        <v>0</v>
      </c>
      <c r="O27" s="336">
        <f t="shared" si="14"/>
        <v>0</v>
      </c>
      <c r="P27" s="173">
        <f t="shared" si="15"/>
        <v>0</v>
      </c>
      <c r="Q27" s="173">
        <f t="shared" si="16"/>
        <v>0</v>
      </c>
      <c r="R27" s="173">
        <f t="shared" si="17"/>
        <v>12</v>
      </c>
      <c r="S27" s="173">
        <f t="shared" si="18"/>
        <v>12</v>
      </c>
      <c r="T27" s="174">
        <f t="shared" si="19"/>
        <v>0.08</v>
      </c>
      <c r="U27" s="186">
        <f t="shared" si="20"/>
        <v>0.2</v>
      </c>
      <c r="V27" s="248">
        <f t="shared" si="21"/>
        <v>0.4</v>
      </c>
      <c r="W27" s="173">
        <f t="shared" si="22"/>
        <v>0</v>
      </c>
      <c r="X27" s="173">
        <f t="shared" si="23"/>
        <v>0</v>
      </c>
      <c r="Y27" s="173">
        <f t="shared" si="24"/>
        <v>0</v>
      </c>
      <c r="Z27" s="173">
        <f t="shared" si="25"/>
        <v>0</v>
      </c>
      <c r="AA27" s="174">
        <f t="shared" si="26"/>
        <v>0</v>
      </c>
      <c r="AB27" s="186">
        <f t="shared" si="27"/>
        <v>0</v>
      </c>
      <c r="AC27" s="248">
        <f t="shared" si="1"/>
        <v>0</v>
      </c>
      <c r="AD27" s="173">
        <f t="shared" si="28"/>
        <v>0</v>
      </c>
      <c r="AE27" s="173">
        <f t="shared" si="29"/>
        <v>0</v>
      </c>
      <c r="AF27" s="173">
        <f t="shared" si="30"/>
        <v>0</v>
      </c>
      <c r="AG27" s="173">
        <f t="shared" si="31"/>
        <v>0</v>
      </c>
      <c r="AH27" s="174">
        <f t="shared" si="32"/>
        <v>0</v>
      </c>
      <c r="AI27" s="186">
        <f t="shared" si="33"/>
        <v>0</v>
      </c>
      <c r="AJ27" s="248">
        <f t="shared" si="2"/>
        <v>0</v>
      </c>
      <c r="AK27" s="248">
        <f t="shared" si="3"/>
        <v>12</v>
      </c>
      <c r="AL27" s="248">
        <f t="shared" si="34"/>
        <v>14</v>
      </c>
      <c r="AM27" s="187">
        <f>'Basis - base - base'!$V$11*'Basis - base - base'!$V$14*VLOOKUP(E27,'Degradation linear'!$A$5:$C$37,3,TRUE)</f>
        <v>24021.03</v>
      </c>
      <c r="AN27" s="188">
        <f t="shared" si="35"/>
        <v>1153.0094399999998</v>
      </c>
      <c r="AO27" s="188">
        <f t="shared" si="36"/>
        <v>1921.6824000000004</v>
      </c>
      <c r="AP27" s="188">
        <f>AM27/12*H27*'Basis - base - base'!$V$16</f>
        <v>720.63089999999988</v>
      </c>
      <c r="AQ27" s="188">
        <f>IF('Basis - base - base'!$V$8=2,AN27*'Basis - base - base'!$Z$8,0)</f>
        <v>88.781726879999979</v>
      </c>
      <c r="AR27" s="188">
        <f>IF('Basis - base - base'!$V$8=2,AP27*'Basis - base - base'!$Z$8,0)</f>
        <v>55.488579299999991</v>
      </c>
      <c r="AS27" s="188">
        <f>IF(C27=TRUE,IF(AND(AL27&gt;=0,AL27&lt;=$AP$4),IF($AV$4=0,($AN$4-$AT$4)/$AP$4,VLOOKUP($AV$4*100,Annuität!$C$3:$D$10003,2,TRUE)*($AN$4-$AT$4))/12*H27,0),0)</f>
        <v>1053.3333333333333</v>
      </c>
      <c r="AT27" s="188">
        <f>IF(C27=TRUE,IF(AND(AL27&gt;=0,AL27&lt;=$AS$4),(IF($AV$4=0,($AT$4)/$AS$4,VLOOKUP($AV$4*100,Annuität!$I$3:$J$10003,2,TRUE)*($AT$4))-($AT$4)/$AS$4)/12*H27,0),0)</f>
        <v>0</v>
      </c>
      <c r="AU27" s="188">
        <f t="shared" si="37"/>
        <v>1053.3333333333333</v>
      </c>
      <c r="AV27" s="188">
        <f>IF(C27=TRUE,IF(AND(AL27&gt;0,AL27&lt;=$AP$5),IF($AV$5=0,$AN$5/$AP$5,VLOOKUP($AV$5*100,Annuität!$E$3:$F$10003,2,TRUE)*$AN$5),0),0)</f>
        <v>0</v>
      </c>
      <c r="AW27" s="188">
        <f>IF(C27=TRUE,IF(AND(AL27&gt;0,AL27&lt;=$AP$6),IF($AV$6=0,$AN$6/$AP$6,VLOOKUP($AV$6*100,Annuität!$G$3:$H$10003,2,TRUE)*$AN$6),0),0)</f>
        <v>0</v>
      </c>
      <c r="AX27" s="559">
        <f>IF(AL27='Basis - base - base'!$V$21,'Basis - base - base'!$V$20,0)</f>
        <v>0</v>
      </c>
      <c r="AY27" s="188">
        <f t="shared" si="4"/>
        <v>2320.7677924200002</v>
      </c>
      <c r="AZ27" s="195">
        <f t="shared" si="5"/>
        <v>2320.7677924200002</v>
      </c>
      <c r="BA27" s="197">
        <f t="shared" si="6"/>
        <v>2320.7677924200002</v>
      </c>
      <c r="BB27" s="444">
        <f t="shared" si="39"/>
        <v>4179.3507712550072</v>
      </c>
      <c r="BC27" s="203">
        <f t="shared" si="40"/>
        <v>4179.3507712550072</v>
      </c>
      <c r="BD27" s="299">
        <f t="shared" si="41"/>
        <v>0</v>
      </c>
      <c r="BE27" s="300">
        <v>14</v>
      </c>
      <c r="BF27" s="205" t="str">
        <f>IF(AY27&lt;0,HLOOKUP('Basis - base - base'!AD3,Sprachentabelle!B2:D201,159,FALSE),"")</f>
        <v/>
      </c>
    </row>
    <row r="28" spans="2:58" x14ac:dyDescent="0.25">
      <c r="B28" s="170"/>
      <c r="C28" s="320" t="b">
        <f>IF(DATE(YEAR(G27),MONTH(G27),DAY(G27)+1)&lt;='Basis - base - base'!$R$27,TRUE,FALSE)</f>
        <v>1</v>
      </c>
      <c r="D28" s="51">
        <v>16</v>
      </c>
      <c r="E28" s="52">
        <f t="shared" si="0"/>
        <v>16</v>
      </c>
      <c r="F28" s="172">
        <f t="shared" si="38"/>
        <v>49675</v>
      </c>
      <c r="G28" s="172">
        <f>IF(C28=TRUE,IF(DATE(YEAR(F28)+1,MONTH(F28),DAY(F28)-1)&gt;'Basis - base - base'!$R$27,'Basis - base - base'!$R$27,DATE(YEAR(F28)+1,MONTH(F28),DAY(F28)-1)),"")</f>
        <v>50040</v>
      </c>
      <c r="H28" s="185">
        <f t="shared" si="7"/>
        <v>12</v>
      </c>
      <c r="I28" s="173">
        <f t="shared" si="8"/>
        <v>0</v>
      </c>
      <c r="J28" s="173">
        <f t="shared" si="9"/>
        <v>0</v>
      </c>
      <c r="K28" s="173">
        <f t="shared" si="10"/>
        <v>0</v>
      </c>
      <c r="L28" s="173">
        <f t="shared" si="11"/>
        <v>0</v>
      </c>
      <c r="M28" s="174">
        <f t="shared" si="12"/>
        <v>0</v>
      </c>
      <c r="N28" s="186">
        <f t="shared" si="13"/>
        <v>0</v>
      </c>
      <c r="O28" s="336">
        <f t="shared" si="14"/>
        <v>0</v>
      </c>
      <c r="P28" s="173">
        <f t="shared" si="15"/>
        <v>0</v>
      </c>
      <c r="Q28" s="173">
        <f t="shared" si="16"/>
        <v>0</v>
      </c>
      <c r="R28" s="173">
        <f t="shared" si="17"/>
        <v>12</v>
      </c>
      <c r="S28" s="173">
        <f t="shared" si="18"/>
        <v>12</v>
      </c>
      <c r="T28" s="174">
        <f t="shared" si="19"/>
        <v>0.08</v>
      </c>
      <c r="U28" s="186">
        <f t="shared" si="20"/>
        <v>0.2</v>
      </c>
      <c r="V28" s="248">
        <f t="shared" si="21"/>
        <v>0.4</v>
      </c>
      <c r="W28" s="173">
        <f t="shared" si="22"/>
        <v>0</v>
      </c>
      <c r="X28" s="173">
        <f t="shared" si="23"/>
        <v>0</v>
      </c>
      <c r="Y28" s="173">
        <f t="shared" si="24"/>
        <v>0</v>
      </c>
      <c r="Z28" s="173">
        <f t="shared" si="25"/>
        <v>0</v>
      </c>
      <c r="AA28" s="174">
        <f t="shared" si="26"/>
        <v>0</v>
      </c>
      <c r="AB28" s="186">
        <f t="shared" si="27"/>
        <v>0</v>
      </c>
      <c r="AC28" s="248">
        <f t="shared" si="1"/>
        <v>0</v>
      </c>
      <c r="AD28" s="173">
        <f t="shared" si="28"/>
        <v>0</v>
      </c>
      <c r="AE28" s="173">
        <f t="shared" si="29"/>
        <v>0</v>
      </c>
      <c r="AF28" s="173">
        <f t="shared" si="30"/>
        <v>0</v>
      </c>
      <c r="AG28" s="173">
        <f t="shared" si="31"/>
        <v>0</v>
      </c>
      <c r="AH28" s="174">
        <f t="shared" si="32"/>
        <v>0</v>
      </c>
      <c r="AI28" s="186">
        <f t="shared" si="33"/>
        <v>0</v>
      </c>
      <c r="AJ28" s="248">
        <f t="shared" si="2"/>
        <v>0</v>
      </c>
      <c r="AK28" s="248">
        <f t="shared" si="3"/>
        <v>12</v>
      </c>
      <c r="AL28" s="248">
        <f t="shared" si="34"/>
        <v>15</v>
      </c>
      <c r="AM28" s="187">
        <f>'Basis - base - base'!$V$11*'Basis - base - base'!$V$14*VLOOKUP(E28,'Degradation linear'!$A$5:$C$37,3,TRUE)</f>
        <v>23863.17</v>
      </c>
      <c r="AN28" s="188">
        <f t="shared" si="35"/>
        <v>1145.4321599999998</v>
      </c>
      <c r="AO28" s="188">
        <f t="shared" si="36"/>
        <v>1909.0536000000002</v>
      </c>
      <c r="AP28" s="188">
        <f>AM28/12*H28*'Basis - base - base'!$V$16</f>
        <v>715.89509999999996</v>
      </c>
      <c r="AQ28" s="188">
        <f>IF('Basis - base - base'!$V$8=2,AN28*'Basis - base - base'!$Z$8,0)</f>
        <v>88.198276319999991</v>
      </c>
      <c r="AR28" s="188">
        <f>IF('Basis - base - base'!$V$8=2,AP28*'Basis - base - base'!$Z$8,0)</f>
        <v>55.123922699999994</v>
      </c>
      <c r="AS28" s="188">
        <f>IF(C28=TRUE,IF(AND(AL28&gt;=0,AL28&lt;=$AP$4),IF($AV$4=0,($AN$4-$AT$4)/$AP$4,VLOOKUP($AV$4*100,Annuität!$C$3:$D$10003,2,TRUE)*($AN$4-$AT$4))/12*H28,0),0)</f>
        <v>1053.3333333333333</v>
      </c>
      <c r="AT28" s="188">
        <f>IF(C28=TRUE,IF(AND(AL28&gt;=0,AL28&lt;=$AS$4),(IF($AV$4=0,($AT$4)/$AS$4,VLOOKUP($AV$4*100,Annuität!$I$3:$J$10003,2,TRUE)*($AT$4))-($AT$4)/$AS$4)/12*H28,0),0)</f>
        <v>0</v>
      </c>
      <c r="AU28" s="188">
        <f t="shared" si="37"/>
        <v>1053.3333333333333</v>
      </c>
      <c r="AV28" s="188">
        <f>IF(C28=TRUE,IF(AND(AL28&gt;0,AL28&lt;=$AP$5),IF($AV$5=0,$AN$5/$AP$5,VLOOKUP($AV$5*100,Annuität!$E$3:$F$10003,2,TRUE)*$AN$5),0),0)</f>
        <v>0</v>
      </c>
      <c r="AW28" s="188">
        <f>IF(C28=TRUE,IF(AND(AL28&gt;0,AL28&lt;=$AP$6),IF($AV$6=0,$AN$6/$AP$6,VLOOKUP($AV$6*100,Annuität!$G$3:$H$10003,2,TRUE)*$AN$6),0),0)</f>
        <v>0</v>
      </c>
      <c r="AX28" s="559">
        <f>IF(AL28='Basis - base - base'!$V$21,'Basis - base - base'!$V$20,0)</f>
        <v>0</v>
      </c>
      <c r="AY28" s="188">
        <f t="shared" si="4"/>
        <v>2305.5163063800001</v>
      </c>
      <c r="AZ28" s="195">
        <f t="shared" si="5"/>
        <v>2305.5163063800001</v>
      </c>
      <c r="BA28" s="197">
        <f t="shared" si="6"/>
        <v>2305.5163063800001</v>
      </c>
      <c r="BB28" s="444">
        <f t="shared" si="39"/>
        <v>6484.8670776350073</v>
      </c>
      <c r="BC28" s="203">
        <f t="shared" si="40"/>
        <v>6484.8670776350073</v>
      </c>
      <c r="BD28" s="299">
        <f t="shared" si="41"/>
        <v>0</v>
      </c>
      <c r="BE28" s="300">
        <v>15</v>
      </c>
      <c r="BF28" s="205" t="str">
        <f>IF(AY28&lt;0,HLOOKUP('Basis - base - base'!AD3,Sprachentabelle!B2:D201,159,FALSE),"")</f>
        <v/>
      </c>
    </row>
    <row r="29" spans="2:58" x14ac:dyDescent="0.25">
      <c r="B29" s="170"/>
      <c r="C29" s="320" t="b">
        <f>IF(DATE(YEAR(G28),MONTH(G28),DAY(G28)+1)&lt;='Basis - base - base'!$R$27,TRUE,FALSE)</f>
        <v>1</v>
      </c>
      <c r="D29" s="51">
        <v>17</v>
      </c>
      <c r="E29" s="52">
        <f t="shared" si="0"/>
        <v>17</v>
      </c>
      <c r="F29" s="172">
        <f t="shared" si="38"/>
        <v>50041</v>
      </c>
      <c r="G29" s="172">
        <f>IF(C29=TRUE,IF(DATE(YEAR(F29)+1,MONTH(F29),DAY(F29)-1)&gt;'Basis - base - base'!$R$27,'Basis - base - base'!$R$27,DATE(YEAR(F29)+1,MONTH(F29),DAY(F29)-1)),"")</f>
        <v>50405</v>
      </c>
      <c r="H29" s="185">
        <f t="shared" si="7"/>
        <v>12</v>
      </c>
      <c r="I29" s="173">
        <f t="shared" si="8"/>
        <v>0</v>
      </c>
      <c r="J29" s="173">
        <f t="shared" si="9"/>
        <v>0</v>
      </c>
      <c r="K29" s="173">
        <f t="shared" si="10"/>
        <v>0</v>
      </c>
      <c r="L29" s="173">
        <f t="shared" si="11"/>
        <v>0</v>
      </c>
      <c r="M29" s="174">
        <f t="shared" si="12"/>
        <v>0</v>
      </c>
      <c r="N29" s="186">
        <f t="shared" si="13"/>
        <v>0</v>
      </c>
      <c r="O29" s="336">
        <f t="shared" si="14"/>
        <v>0</v>
      </c>
      <c r="P29" s="173">
        <f t="shared" si="15"/>
        <v>0</v>
      </c>
      <c r="Q29" s="173">
        <f t="shared" si="16"/>
        <v>0</v>
      </c>
      <c r="R29" s="173">
        <f t="shared" si="17"/>
        <v>12</v>
      </c>
      <c r="S29" s="173">
        <f t="shared" si="18"/>
        <v>12</v>
      </c>
      <c r="T29" s="174">
        <f t="shared" si="19"/>
        <v>0.08</v>
      </c>
      <c r="U29" s="186">
        <f t="shared" si="20"/>
        <v>0.2</v>
      </c>
      <c r="V29" s="248">
        <f t="shared" si="21"/>
        <v>0.4</v>
      </c>
      <c r="W29" s="173">
        <f t="shared" si="22"/>
        <v>0</v>
      </c>
      <c r="X29" s="173">
        <f t="shared" si="23"/>
        <v>0</v>
      </c>
      <c r="Y29" s="173">
        <f t="shared" si="24"/>
        <v>0</v>
      </c>
      <c r="Z29" s="173">
        <f t="shared" si="25"/>
        <v>0</v>
      </c>
      <c r="AA29" s="174">
        <f t="shared" si="26"/>
        <v>0</v>
      </c>
      <c r="AB29" s="186">
        <f t="shared" si="27"/>
        <v>0</v>
      </c>
      <c r="AC29" s="248">
        <f t="shared" si="1"/>
        <v>0</v>
      </c>
      <c r="AD29" s="173">
        <f t="shared" si="28"/>
        <v>0</v>
      </c>
      <c r="AE29" s="173">
        <f t="shared" si="29"/>
        <v>0</v>
      </c>
      <c r="AF29" s="173">
        <f t="shared" si="30"/>
        <v>0</v>
      </c>
      <c r="AG29" s="173">
        <f t="shared" si="31"/>
        <v>0</v>
      </c>
      <c r="AH29" s="174">
        <f t="shared" si="32"/>
        <v>0</v>
      </c>
      <c r="AI29" s="186">
        <f t="shared" si="33"/>
        <v>0</v>
      </c>
      <c r="AJ29" s="248">
        <f t="shared" si="2"/>
        <v>0</v>
      </c>
      <c r="AK29" s="248">
        <f t="shared" si="3"/>
        <v>12</v>
      </c>
      <c r="AL29" s="248">
        <f t="shared" si="34"/>
        <v>16</v>
      </c>
      <c r="AM29" s="187">
        <f>'Basis - base - base'!$V$11*'Basis - base - base'!$V$14*VLOOKUP(E29,'Degradation linear'!$A$5:$C$37,3,TRUE)</f>
        <v>23705.309999999998</v>
      </c>
      <c r="AN29" s="188">
        <f t="shared" si="35"/>
        <v>1137.8548799999996</v>
      </c>
      <c r="AO29" s="188">
        <f t="shared" si="36"/>
        <v>1896.4248000000002</v>
      </c>
      <c r="AP29" s="188">
        <f>AM29/12*H29*'Basis - base - base'!$V$16</f>
        <v>711.15929999999992</v>
      </c>
      <c r="AQ29" s="188">
        <f>IF('Basis - base - base'!$V$8=2,AN29*'Basis - base - base'!$Z$8,0)</f>
        <v>87.614825759999974</v>
      </c>
      <c r="AR29" s="188">
        <f>IF('Basis - base - base'!$V$8=2,AP29*'Basis - base - base'!$Z$8,0)</f>
        <v>54.759266099999991</v>
      </c>
      <c r="AS29" s="188">
        <f>IF(C29=TRUE,IF(AND(AL29&gt;=0,AL29&lt;=$AP$4),IF($AV$4=0,($AN$4-$AT$4)/$AP$4,VLOOKUP($AV$4*100,Annuität!$C$3:$D$10003,2,TRUE)*($AN$4-$AT$4))/12*H29,0),0)</f>
        <v>1053.3333333333333</v>
      </c>
      <c r="AT29" s="188">
        <f>IF(C29=TRUE,IF(AND(AL29&gt;=0,AL29&lt;=$AS$4),(IF($AV$4=0,($AT$4)/$AS$4,VLOOKUP($AV$4*100,Annuität!$I$3:$J$10003,2,TRUE)*($AT$4))-($AT$4)/$AS$4)/12*H29,0),0)</f>
        <v>0</v>
      </c>
      <c r="AU29" s="188">
        <f t="shared" si="37"/>
        <v>1053.3333333333333</v>
      </c>
      <c r="AV29" s="188">
        <f>IF(C29=TRUE,IF(AND(AL29&gt;0,AL29&lt;=$AP$5),IF($AV$5=0,$AN$5/$AP$5,VLOOKUP($AV$5*100,Annuität!$E$3:$F$10003,2,TRUE)*$AN$5),0),0)</f>
        <v>0</v>
      </c>
      <c r="AW29" s="188">
        <f>IF(C29=TRUE,IF(AND(AL29&gt;0,AL29&lt;=$AP$6),IF($AV$6=0,$AN$6/$AP$6,VLOOKUP($AV$6*100,Annuität!$G$3:$H$10003,2,TRUE)*$AN$6),0),0)</f>
        <v>0</v>
      </c>
      <c r="AX29" s="559">
        <f>IF(AL29='Basis - base - base'!$V$21,'Basis - base - base'!$V$20,0)</f>
        <v>0</v>
      </c>
      <c r="AY29" s="188">
        <f t="shared" si="4"/>
        <v>2290.2648203399999</v>
      </c>
      <c r="AZ29" s="195">
        <f t="shared" si="5"/>
        <v>2290.2648203399999</v>
      </c>
      <c r="BA29" s="197">
        <f t="shared" si="6"/>
        <v>2290.2648203399999</v>
      </c>
      <c r="BB29" s="444">
        <f t="shared" si="39"/>
        <v>8775.1318979750067</v>
      </c>
      <c r="BC29" s="203">
        <f t="shared" si="40"/>
        <v>8775.1318979750067</v>
      </c>
      <c r="BD29" s="299">
        <f t="shared" si="41"/>
        <v>0</v>
      </c>
      <c r="BE29" s="300">
        <v>16</v>
      </c>
      <c r="BF29" s="205" t="str">
        <f>IF(AY29&lt;0,HLOOKUP('Basis - base - base'!AD3,Sprachentabelle!B2:D201,159,FALSE),"")</f>
        <v/>
      </c>
    </row>
    <row r="30" spans="2:58" x14ac:dyDescent="0.25">
      <c r="B30" s="170"/>
      <c r="C30" s="320" t="b">
        <f>IF(DATE(YEAR(G29),MONTH(G29),DAY(G29)+1)&lt;='Basis - base - base'!$R$27,TRUE,FALSE)</f>
        <v>1</v>
      </c>
      <c r="D30" s="51">
        <v>18</v>
      </c>
      <c r="E30" s="52">
        <f t="shared" si="0"/>
        <v>18</v>
      </c>
      <c r="F30" s="172">
        <f t="shared" si="38"/>
        <v>50406</v>
      </c>
      <c r="G30" s="172">
        <f>IF(C30=TRUE,IF(DATE(YEAR(F30)+1,MONTH(F30),DAY(F30)-1)&gt;'Basis - base - base'!$R$27,'Basis - base - base'!$R$27,DATE(YEAR(F30)+1,MONTH(F30),DAY(F30)-1)),"")</f>
        <v>50770</v>
      </c>
      <c r="H30" s="185">
        <f t="shared" si="7"/>
        <v>12</v>
      </c>
      <c r="I30" s="173">
        <f t="shared" si="8"/>
        <v>0</v>
      </c>
      <c r="J30" s="173">
        <f t="shared" si="9"/>
        <v>0</v>
      </c>
      <c r="K30" s="173">
        <f t="shared" si="10"/>
        <v>0</v>
      </c>
      <c r="L30" s="173">
        <f t="shared" si="11"/>
        <v>0</v>
      </c>
      <c r="M30" s="174">
        <f t="shared" si="12"/>
        <v>0</v>
      </c>
      <c r="N30" s="186">
        <f t="shared" si="13"/>
        <v>0</v>
      </c>
      <c r="O30" s="336">
        <f t="shared" si="14"/>
        <v>0</v>
      </c>
      <c r="P30" s="173">
        <f t="shared" si="15"/>
        <v>0</v>
      </c>
      <c r="Q30" s="173">
        <f t="shared" si="16"/>
        <v>0</v>
      </c>
      <c r="R30" s="173">
        <f t="shared" si="17"/>
        <v>12</v>
      </c>
      <c r="S30" s="173">
        <f t="shared" si="18"/>
        <v>12</v>
      </c>
      <c r="T30" s="174">
        <f t="shared" si="19"/>
        <v>0.08</v>
      </c>
      <c r="U30" s="186">
        <f t="shared" si="20"/>
        <v>0.2</v>
      </c>
      <c r="V30" s="248">
        <f t="shared" si="21"/>
        <v>0.4</v>
      </c>
      <c r="W30" s="173">
        <f t="shared" si="22"/>
        <v>0</v>
      </c>
      <c r="X30" s="173">
        <f t="shared" si="23"/>
        <v>0</v>
      </c>
      <c r="Y30" s="173">
        <f t="shared" si="24"/>
        <v>0</v>
      </c>
      <c r="Z30" s="173">
        <f t="shared" si="25"/>
        <v>0</v>
      </c>
      <c r="AA30" s="174">
        <f t="shared" si="26"/>
        <v>0</v>
      </c>
      <c r="AB30" s="186">
        <f t="shared" si="27"/>
        <v>0</v>
      </c>
      <c r="AC30" s="248">
        <f t="shared" si="1"/>
        <v>0</v>
      </c>
      <c r="AD30" s="173">
        <f t="shared" si="28"/>
        <v>0</v>
      </c>
      <c r="AE30" s="173">
        <f t="shared" si="29"/>
        <v>0</v>
      </c>
      <c r="AF30" s="173">
        <f t="shared" si="30"/>
        <v>0</v>
      </c>
      <c r="AG30" s="173">
        <f t="shared" si="31"/>
        <v>0</v>
      </c>
      <c r="AH30" s="174">
        <f t="shared" si="32"/>
        <v>0</v>
      </c>
      <c r="AI30" s="186">
        <f t="shared" si="33"/>
        <v>0</v>
      </c>
      <c r="AJ30" s="248">
        <f t="shared" si="2"/>
        <v>0</v>
      </c>
      <c r="AK30" s="248">
        <f t="shared" si="3"/>
        <v>12</v>
      </c>
      <c r="AL30" s="248">
        <f t="shared" si="34"/>
        <v>17</v>
      </c>
      <c r="AM30" s="187">
        <f>'Basis - base - base'!$V$11*'Basis - base - base'!$V$14*VLOOKUP(E30,'Degradation linear'!$A$5:$C$37,3,TRUE)</f>
        <v>23547.449999999997</v>
      </c>
      <c r="AN30" s="188">
        <f t="shared" si="35"/>
        <v>1130.2775999999997</v>
      </c>
      <c r="AO30" s="188">
        <f t="shared" si="36"/>
        <v>1883.796</v>
      </c>
      <c r="AP30" s="188">
        <f>AM30/12*H30*'Basis - base - base'!$V$16</f>
        <v>706.42349999999988</v>
      </c>
      <c r="AQ30" s="188">
        <f>IF('Basis - base - base'!$V$8=2,AN30*'Basis - base - base'!$Z$8,0)</f>
        <v>87.031375199999971</v>
      </c>
      <c r="AR30" s="188">
        <f>IF('Basis - base - base'!$V$8=2,AP30*'Basis - base - base'!$Z$8,0)</f>
        <v>54.394609499999987</v>
      </c>
      <c r="AS30" s="188">
        <f>IF(C30=TRUE,IF(AND(AL30&gt;=0,AL30&lt;=$AP$4),IF($AV$4=0,($AN$4-$AT$4)/$AP$4,VLOOKUP($AV$4*100,Annuität!$C$3:$D$10003,2,TRUE)*($AN$4-$AT$4))/12*H30,0),0)</f>
        <v>1053.3333333333333</v>
      </c>
      <c r="AT30" s="188">
        <f>IF(C30=TRUE,IF(AND(AL30&gt;=0,AL30&lt;=$AS$4),(IF($AV$4=0,($AT$4)/$AS$4,VLOOKUP($AV$4*100,Annuität!$I$3:$J$10003,2,TRUE)*($AT$4))-($AT$4)/$AS$4)/12*H30,0),0)</f>
        <v>0</v>
      </c>
      <c r="AU30" s="188">
        <f t="shared" si="37"/>
        <v>1053.3333333333333</v>
      </c>
      <c r="AV30" s="188">
        <f>IF(C30=TRUE,IF(AND(AL30&gt;0,AL30&lt;=$AP$5),IF($AV$5=0,$AN$5/$AP$5,VLOOKUP($AV$5*100,Annuität!$E$3:$F$10003,2,TRUE)*$AN$5),0),0)</f>
        <v>0</v>
      </c>
      <c r="AW30" s="188">
        <f>IF(C30=TRUE,IF(AND(AL30&gt;0,AL30&lt;=$AP$6),IF($AV$6=0,$AN$6/$AP$6,VLOOKUP($AV$6*100,Annuität!$G$3:$H$10003,2,TRUE)*$AN$6),0),0)</f>
        <v>0</v>
      </c>
      <c r="AX30" s="559">
        <f>IF(AL30='Basis - base - base'!$V$21,'Basis - base - base'!$V$20,0)</f>
        <v>0</v>
      </c>
      <c r="AY30" s="188">
        <f t="shared" si="4"/>
        <v>2275.0133342999998</v>
      </c>
      <c r="AZ30" s="195">
        <f t="shared" si="5"/>
        <v>2275.0133342999998</v>
      </c>
      <c r="BA30" s="197">
        <f t="shared" si="6"/>
        <v>2275.0133342999998</v>
      </c>
      <c r="BB30" s="444">
        <f t="shared" si="39"/>
        <v>11050.145232275006</v>
      </c>
      <c r="BC30" s="203">
        <f t="shared" si="40"/>
        <v>11050.145232275006</v>
      </c>
      <c r="BD30" s="299">
        <f t="shared" si="41"/>
        <v>0</v>
      </c>
      <c r="BE30" s="300">
        <v>17</v>
      </c>
      <c r="BF30" s="205" t="str">
        <f>IF(AY30&lt;0,HLOOKUP('Basis - base - base'!AD3,Sprachentabelle!B2:D201,159,FALSE),"")</f>
        <v/>
      </c>
    </row>
    <row r="31" spans="2:58" x14ac:dyDescent="0.25">
      <c r="B31" s="170"/>
      <c r="C31" s="320" t="b">
        <f>IF(DATE(YEAR(G30),MONTH(G30),DAY(G30)+1)&lt;='Basis - base - base'!$R$27,TRUE,FALSE)</f>
        <v>1</v>
      </c>
      <c r="D31" s="51">
        <v>19</v>
      </c>
      <c r="E31" s="52">
        <f t="shared" si="0"/>
        <v>19</v>
      </c>
      <c r="F31" s="172">
        <f t="shared" si="38"/>
        <v>50771</v>
      </c>
      <c r="G31" s="172">
        <f>IF(C31=TRUE,IF(DATE(YEAR(F31)+1,MONTH(F31),DAY(F31)-1)&gt;'Basis - base - base'!$R$27,'Basis - base - base'!$R$27,DATE(YEAR(F31)+1,MONTH(F31),DAY(F31)-1)),"")</f>
        <v>51135</v>
      </c>
      <c r="H31" s="185">
        <f t="shared" si="7"/>
        <v>12</v>
      </c>
      <c r="I31" s="173">
        <f t="shared" si="8"/>
        <v>0</v>
      </c>
      <c r="J31" s="173">
        <f t="shared" si="9"/>
        <v>0</v>
      </c>
      <c r="K31" s="173">
        <f t="shared" si="10"/>
        <v>0</v>
      </c>
      <c r="L31" s="173">
        <f t="shared" si="11"/>
        <v>0</v>
      </c>
      <c r="M31" s="174">
        <f t="shared" si="12"/>
        <v>0</v>
      </c>
      <c r="N31" s="186">
        <f t="shared" si="13"/>
        <v>0</v>
      </c>
      <c r="O31" s="336">
        <f t="shared" si="14"/>
        <v>0</v>
      </c>
      <c r="P31" s="173">
        <f t="shared" si="15"/>
        <v>0</v>
      </c>
      <c r="Q31" s="173">
        <f t="shared" si="16"/>
        <v>0</v>
      </c>
      <c r="R31" s="173">
        <f t="shared" si="17"/>
        <v>12</v>
      </c>
      <c r="S31" s="173">
        <f t="shared" si="18"/>
        <v>12</v>
      </c>
      <c r="T31" s="174">
        <f t="shared" si="19"/>
        <v>0.08</v>
      </c>
      <c r="U31" s="186">
        <f t="shared" si="20"/>
        <v>0.2</v>
      </c>
      <c r="V31" s="248">
        <f t="shared" si="21"/>
        <v>0.4</v>
      </c>
      <c r="W31" s="173">
        <f t="shared" si="22"/>
        <v>0</v>
      </c>
      <c r="X31" s="173">
        <f t="shared" si="23"/>
        <v>0</v>
      </c>
      <c r="Y31" s="173">
        <f t="shared" si="24"/>
        <v>0</v>
      </c>
      <c r="Z31" s="173">
        <f t="shared" si="25"/>
        <v>0</v>
      </c>
      <c r="AA31" s="174">
        <f t="shared" si="26"/>
        <v>0</v>
      </c>
      <c r="AB31" s="186">
        <f t="shared" si="27"/>
        <v>0</v>
      </c>
      <c r="AC31" s="248">
        <f t="shared" si="1"/>
        <v>0</v>
      </c>
      <c r="AD31" s="173">
        <f t="shared" si="28"/>
        <v>0</v>
      </c>
      <c r="AE31" s="173">
        <f t="shared" si="29"/>
        <v>0</v>
      </c>
      <c r="AF31" s="173">
        <f t="shared" si="30"/>
        <v>0</v>
      </c>
      <c r="AG31" s="173">
        <f t="shared" si="31"/>
        <v>0</v>
      </c>
      <c r="AH31" s="174">
        <f t="shared" si="32"/>
        <v>0</v>
      </c>
      <c r="AI31" s="186">
        <f t="shared" si="33"/>
        <v>0</v>
      </c>
      <c r="AJ31" s="248">
        <f t="shared" si="2"/>
        <v>0</v>
      </c>
      <c r="AK31" s="248">
        <f t="shared" si="3"/>
        <v>12</v>
      </c>
      <c r="AL31" s="248">
        <f t="shared" si="34"/>
        <v>18</v>
      </c>
      <c r="AM31" s="187">
        <f>'Basis - base - base'!$V$11*'Basis - base - base'!$V$14*VLOOKUP(E31,'Degradation linear'!$A$5:$C$37,3,TRUE)</f>
        <v>23389.589999999997</v>
      </c>
      <c r="AN31" s="188">
        <f t="shared" si="35"/>
        <v>1122.7003199999997</v>
      </c>
      <c r="AO31" s="188">
        <f t="shared" si="36"/>
        <v>1871.1672000000001</v>
      </c>
      <c r="AP31" s="188">
        <f>AM31/12*H31*'Basis - base - base'!$V$16</f>
        <v>701.68769999999984</v>
      </c>
      <c r="AQ31" s="188">
        <f>IF('Basis - base - base'!$V$8=2,AN31*'Basis - base - base'!$Z$8,0)</f>
        <v>86.447924639999968</v>
      </c>
      <c r="AR31" s="188">
        <f>IF('Basis - base - base'!$V$8=2,AP31*'Basis - base - base'!$Z$8,0)</f>
        <v>54.029952899999984</v>
      </c>
      <c r="AS31" s="188">
        <f>IF(C31=TRUE,IF(AND(AL31&gt;=0,AL31&lt;=$AP$4),IF($AV$4=0,($AN$4-$AT$4)/$AP$4,VLOOKUP($AV$4*100,Annuität!$C$3:$D$10003,2,TRUE)*($AN$4-$AT$4))/12*H31,0),0)</f>
        <v>1053.3333333333333</v>
      </c>
      <c r="AT31" s="188">
        <f>IF(C31=TRUE,IF(AND(AL31&gt;=0,AL31&lt;=$AS$4),(IF($AV$4=0,($AT$4)/$AS$4,VLOOKUP($AV$4*100,Annuität!$I$3:$J$10003,2,TRUE)*($AT$4))-($AT$4)/$AS$4)/12*H31,0),0)</f>
        <v>0</v>
      </c>
      <c r="AU31" s="188">
        <f t="shared" si="37"/>
        <v>1053.3333333333333</v>
      </c>
      <c r="AV31" s="188">
        <f>IF(C31=TRUE,IF(AND(AL31&gt;0,AL31&lt;=$AP$5),IF($AV$5=0,$AN$5/$AP$5,VLOOKUP($AV$5*100,Annuität!$E$3:$F$10003,2,TRUE)*$AN$5),0),0)</f>
        <v>0</v>
      </c>
      <c r="AW31" s="188">
        <f>IF(C31=TRUE,IF(AND(AL31&gt;0,AL31&lt;=$AP$6),IF($AV$6=0,$AN$6/$AP$6,VLOOKUP($AV$6*100,Annuität!$G$3:$H$10003,2,TRUE)*$AN$6),0),0)</f>
        <v>0</v>
      </c>
      <c r="AX31" s="559">
        <f>IF(AL31='Basis - base - base'!$V$21,'Basis - base - base'!$V$20,0)</f>
        <v>0</v>
      </c>
      <c r="AY31" s="188">
        <f t="shared" si="4"/>
        <v>2259.7618482599996</v>
      </c>
      <c r="AZ31" s="195">
        <f t="shared" si="5"/>
        <v>2259.7618482599996</v>
      </c>
      <c r="BA31" s="197">
        <f t="shared" si="6"/>
        <v>2259.7618482599996</v>
      </c>
      <c r="BB31" s="444">
        <f t="shared" si="39"/>
        <v>13309.907080535006</v>
      </c>
      <c r="BC31" s="203">
        <f t="shared" si="40"/>
        <v>13309.907080535006</v>
      </c>
      <c r="BD31" s="299">
        <f t="shared" si="41"/>
        <v>0</v>
      </c>
      <c r="BE31" s="300">
        <v>18</v>
      </c>
      <c r="BF31" s="205" t="str">
        <f>IF(AY31&lt;0,HLOOKUP('Basis - base - base'!AD3,Sprachentabelle!B2:D201,159,FALSE),"")</f>
        <v/>
      </c>
    </row>
    <row r="32" spans="2:58" x14ac:dyDescent="0.25">
      <c r="B32" s="170"/>
      <c r="C32" s="320" t="b">
        <f>IF(DATE(YEAR(G31),MONTH(G31),DAY(G31)+1)&lt;='Basis - base - base'!$R$27,TRUE,FALSE)</f>
        <v>1</v>
      </c>
      <c r="D32" s="51">
        <v>20</v>
      </c>
      <c r="E32" s="52">
        <f t="shared" si="0"/>
        <v>20</v>
      </c>
      <c r="F32" s="172">
        <f t="shared" si="38"/>
        <v>51136</v>
      </c>
      <c r="G32" s="172">
        <f>IF(C32=TRUE,IF(DATE(YEAR(F32)+1,MONTH(F32),DAY(F32)-1)&gt;'Basis - base - base'!$R$27,'Basis - base - base'!$R$27,DATE(YEAR(F32)+1,MONTH(F32),DAY(F32)-1)),"")</f>
        <v>51501</v>
      </c>
      <c r="H32" s="185">
        <f t="shared" si="7"/>
        <v>12</v>
      </c>
      <c r="I32" s="173">
        <f t="shared" si="8"/>
        <v>0</v>
      </c>
      <c r="J32" s="173">
        <f t="shared" si="9"/>
        <v>0</v>
      </c>
      <c r="K32" s="173">
        <f t="shared" si="10"/>
        <v>0</v>
      </c>
      <c r="L32" s="173">
        <f t="shared" si="11"/>
        <v>0</v>
      </c>
      <c r="M32" s="174">
        <f t="shared" si="12"/>
        <v>0</v>
      </c>
      <c r="N32" s="186">
        <f t="shared" si="13"/>
        <v>0</v>
      </c>
      <c r="O32" s="336">
        <f t="shared" si="14"/>
        <v>0</v>
      </c>
      <c r="P32" s="173">
        <f t="shared" si="15"/>
        <v>0</v>
      </c>
      <c r="Q32" s="173">
        <f t="shared" si="16"/>
        <v>0</v>
      </c>
      <c r="R32" s="173">
        <f t="shared" si="17"/>
        <v>12</v>
      </c>
      <c r="S32" s="173">
        <f t="shared" si="18"/>
        <v>12</v>
      </c>
      <c r="T32" s="174">
        <f t="shared" si="19"/>
        <v>0.08</v>
      </c>
      <c r="U32" s="186">
        <f t="shared" si="20"/>
        <v>0.2</v>
      </c>
      <c r="V32" s="248">
        <f t="shared" si="21"/>
        <v>0.4</v>
      </c>
      <c r="W32" s="173">
        <f t="shared" si="22"/>
        <v>0</v>
      </c>
      <c r="X32" s="173">
        <f t="shared" si="23"/>
        <v>0</v>
      </c>
      <c r="Y32" s="173">
        <f t="shared" si="24"/>
        <v>0</v>
      </c>
      <c r="Z32" s="173">
        <f t="shared" si="25"/>
        <v>0</v>
      </c>
      <c r="AA32" s="174">
        <f t="shared" si="26"/>
        <v>0</v>
      </c>
      <c r="AB32" s="186">
        <f t="shared" si="27"/>
        <v>0</v>
      </c>
      <c r="AC32" s="248">
        <f t="shared" si="1"/>
        <v>0</v>
      </c>
      <c r="AD32" s="173">
        <f t="shared" si="28"/>
        <v>0</v>
      </c>
      <c r="AE32" s="173">
        <f t="shared" si="29"/>
        <v>0</v>
      </c>
      <c r="AF32" s="173">
        <f t="shared" si="30"/>
        <v>0</v>
      </c>
      <c r="AG32" s="173">
        <f t="shared" si="31"/>
        <v>0</v>
      </c>
      <c r="AH32" s="174">
        <f t="shared" si="32"/>
        <v>0</v>
      </c>
      <c r="AI32" s="186">
        <f t="shared" si="33"/>
        <v>0</v>
      </c>
      <c r="AJ32" s="248">
        <f t="shared" si="2"/>
        <v>0</v>
      </c>
      <c r="AK32" s="248">
        <f t="shared" si="3"/>
        <v>12</v>
      </c>
      <c r="AL32" s="248">
        <f t="shared" si="34"/>
        <v>19</v>
      </c>
      <c r="AM32" s="187">
        <f>'Basis - base - base'!$V$11*'Basis - base - base'!$V$14*VLOOKUP(E32,'Degradation linear'!$A$5:$C$37,3,TRUE)</f>
        <v>23231.729999999996</v>
      </c>
      <c r="AN32" s="188">
        <f t="shared" si="35"/>
        <v>1115.1230399999997</v>
      </c>
      <c r="AO32" s="188">
        <f t="shared" si="36"/>
        <v>1858.5384000000001</v>
      </c>
      <c r="AP32" s="188">
        <f>AM32/12*H32*'Basis - base - base'!$V$16</f>
        <v>696.9518999999998</v>
      </c>
      <c r="AQ32" s="188">
        <f>IF('Basis - base - base'!$V$8=2,AN32*'Basis - base - base'!$Z$8,0)</f>
        <v>85.864474079999979</v>
      </c>
      <c r="AR32" s="188">
        <f>IF('Basis - base - base'!$V$8=2,AP32*'Basis - base - base'!$Z$8,0)</f>
        <v>53.66529629999998</v>
      </c>
      <c r="AS32" s="188">
        <f>IF(C32=TRUE,IF(AND(AL32&gt;=0,AL32&lt;=$AP$4),IF($AV$4=0,($AN$4-$AT$4)/$AP$4,VLOOKUP($AV$4*100,Annuität!$C$3:$D$10003,2,TRUE)*($AN$4-$AT$4))/12*H32,0),0)</f>
        <v>1053.3333333333333</v>
      </c>
      <c r="AT32" s="188">
        <f>IF(C32=TRUE,IF(AND(AL32&gt;=0,AL32&lt;=$AS$4),(IF($AV$4=0,($AT$4)/$AS$4,VLOOKUP($AV$4*100,Annuität!$I$3:$J$10003,2,TRUE)*($AT$4))-($AT$4)/$AS$4)/12*H32,0),0)</f>
        <v>0</v>
      </c>
      <c r="AU32" s="188">
        <f t="shared" si="37"/>
        <v>1053.3333333333333</v>
      </c>
      <c r="AV32" s="188">
        <f>IF(C32=TRUE,IF(AND(AL32&gt;0,AL32&lt;=$AP$5),IF($AV$5=0,$AN$5/$AP$5,VLOOKUP($AV$5*100,Annuität!$E$3:$F$10003,2,TRUE)*$AN$5),0),0)</f>
        <v>0</v>
      </c>
      <c r="AW32" s="188">
        <f>IF(C32=TRUE,IF(AND(AL32&gt;0,AL32&lt;=$AP$6),IF($AV$6=0,$AN$6/$AP$6,VLOOKUP($AV$6*100,Annuität!$G$3:$H$10003,2,TRUE)*$AN$6),0),0)</f>
        <v>0</v>
      </c>
      <c r="AX32" s="559">
        <f>IF(AL32='Basis - base - base'!$V$21,'Basis - base - base'!$V$20,0)</f>
        <v>0</v>
      </c>
      <c r="AY32" s="188">
        <f t="shared" si="4"/>
        <v>2244.5103622199999</v>
      </c>
      <c r="AZ32" s="195">
        <f t="shared" si="5"/>
        <v>2244.5103622199999</v>
      </c>
      <c r="BA32" s="197">
        <f t="shared" si="6"/>
        <v>2244.5103622199999</v>
      </c>
      <c r="BB32" s="444">
        <f t="shared" si="39"/>
        <v>15554.417442755006</v>
      </c>
      <c r="BC32" s="203">
        <f t="shared" si="40"/>
        <v>15554.417442755006</v>
      </c>
      <c r="BD32" s="299">
        <f t="shared" si="41"/>
        <v>0</v>
      </c>
      <c r="BE32" s="300">
        <v>19</v>
      </c>
      <c r="BF32" s="205" t="str">
        <f>IF(AY32&lt;0,HLOOKUP('Basis - base - base'!AD3,Sprachentabelle!B2:D201,159,FALSE),"")</f>
        <v/>
      </c>
    </row>
    <row r="33" spans="2:58" x14ac:dyDescent="0.25">
      <c r="B33" s="170"/>
      <c r="C33" s="320" t="b">
        <f>IF(DATE(YEAR(G32),MONTH(G32),DAY(G32)+1)&lt;='Basis - base - base'!$R$27,TRUE,FALSE)</f>
        <v>1</v>
      </c>
      <c r="D33" s="51">
        <v>21</v>
      </c>
      <c r="E33" s="52">
        <f t="shared" si="0"/>
        <v>21</v>
      </c>
      <c r="F33" s="172">
        <f t="shared" si="38"/>
        <v>51502</v>
      </c>
      <c r="G33" s="172">
        <f>IF(C33=TRUE,IF(DATE(YEAR(F33)+1,MONTH(F33),DAY(F33)-1)&gt;'Basis - base - base'!$R$27,'Basis - base - base'!$R$27,DATE(YEAR(F33)+1,MONTH(F33),DAY(F33)-1)),"")</f>
        <v>51866</v>
      </c>
      <c r="H33" s="185">
        <f t="shared" si="7"/>
        <v>12</v>
      </c>
      <c r="I33" s="173">
        <f t="shared" si="8"/>
        <v>0</v>
      </c>
      <c r="J33" s="173">
        <f t="shared" si="9"/>
        <v>0</v>
      </c>
      <c r="K33" s="173">
        <f t="shared" si="10"/>
        <v>0</v>
      </c>
      <c r="L33" s="173">
        <f t="shared" si="11"/>
        <v>0</v>
      </c>
      <c r="M33" s="174">
        <f t="shared" si="12"/>
        <v>0</v>
      </c>
      <c r="N33" s="186">
        <f t="shared" si="13"/>
        <v>0</v>
      </c>
      <c r="O33" s="336">
        <f t="shared" si="14"/>
        <v>0</v>
      </c>
      <c r="P33" s="173">
        <f t="shared" si="15"/>
        <v>0</v>
      </c>
      <c r="Q33" s="173">
        <f t="shared" si="16"/>
        <v>0</v>
      </c>
      <c r="R33" s="173">
        <f t="shared" si="17"/>
        <v>12</v>
      </c>
      <c r="S33" s="173">
        <f t="shared" si="18"/>
        <v>12</v>
      </c>
      <c r="T33" s="174">
        <f t="shared" si="19"/>
        <v>0.08</v>
      </c>
      <c r="U33" s="186">
        <f t="shared" si="20"/>
        <v>0.2</v>
      </c>
      <c r="V33" s="248">
        <f t="shared" si="21"/>
        <v>0.4</v>
      </c>
      <c r="W33" s="173">
        <f t="shared" si="22"/>
        <v>0</v>
      </c>
      <c r="X33" s="173">
        <f t="shared" si="23"/>
        <v>0</v>
      </c>
      <c r="Y33" s="173">
        <f t="shared" si="24"/>
        <v>0</v>
      </c>
      <c r="Z33" s="173">
        <f t="shared" si="25"/>
        <v>0</v>
      </c>
      <c r="AA33" s="174">
        <f t="shared" si="26"/>
        <v>0</v>
      </c>
      <c r="AB33" s="186">
        <f t="shared" si="27"/>
        <v>0</v>
      </c>
      <c r="AC33" s="248">
        <f t="shared" si="1"/>
        <v>0</v>
      </c>
      <c r="AD33" s="173">
        <f t="shared" si="28"/>
        <v>0</v>
      </c>
      <c r="AE33" s="173">
        <f t="shared" si="29"/>
        <v>0</v>
      </c>
      <c r="AF33" s="173">
        <f t="shared" si="30"/>
        <v>0</v>
      </c>
      <c r="AG33" s="173">
        <f t="shared" si="31"/>
        <v>0</v>
      </c>
      <c r="AH33" s="174">
        <f t="shared" si="32"/>
        <v>0</v>
      </c>
      <c r="AI33" s="186">
        <f t="shared" si="33"/>
        <v>0</v>
      </c>
      <c r="AJ33" s="248">
        <f t="shared" si="2"/>
        <v>0</v>
      </c>
      <c r="AK33" s="248">
        <f t="shared" si="3"/>
        <v>12</v>
      </c>
      <c r="AL33" s="248">
        <f t="shared" si="34"/>
        <v>20</v>
      </c>
      <c r="AM33" s="187">
        <f>'Basis - base - base'!$V$11*'Basis - base - base'!$V$14*VLOOKUP(E33,'Degradation linear'!$A$5:$C$37,3,TRUE)</f>
        <v>23073.869999999995</v>
      </c>
      <c r="AN33" s="188">
        <f t="shared" si="35"/>
        <v>1107.5457599999997</v>
      </c>
      <c r="AO33" s="188">
        <f t="shared" si="36"/>
        <v>1845.9096</v>
      </c>
      <c r="AP33" s="188">
        <f>AM33/12*H33*'Basis - base - base'!$V$16</f>
        <v>692.21609999999987</v>
      </c>
      <c r="AQ33" s="188">
        <f>IF('Basis - base - base'!$V$8=2,AN33*'Basis - base - base'!$Z$8,0)</f>
        <v>85.281023519999977</v>
      </c>
      <c r="AR33" s="188">
        <f>IF('Basis - base - base'!$V$8=2,AP33*'Basis - base - base'!$Z$8,0)</f>
        <v>53.300639699999991</v>
      </c>
      <c r="AS33" s="188">
        <f>IF(C33=TRUE,IF(AND(AL33&gt;=0,AL33&lt;=$AP$4),IF($AV$4=0,($AN$4-$AT$4)/$AP$4,VLOOKUP($AV$4*100,Annuität!$C$3:$D$10003,2,TRUE)*($AN$4-$AT$4))/12*H33,0),0)</f>
        <v>1053.3333333333333</v>
      </c>
      <c r="AT33" s="188">
        <f>IF(C33=TRUE,IF(AND(AL33&gt;=0,AL33&lt;=$AS$4),(IF($AV$4=0,($AT$4)/$AS$4,VLOOKUP($AV$4*100,Annuität!$I$3:$J$10003,2,TRUE)*($AT$4))-($AT$4)/$AS$4)/12*H33,0),0)</f>
        <v>0</v>
      </c>
      <c r="AU33" s="188">
        <f t="shared" si="37"/>
        <v>1053.3333333333333</v>
      </c>
      <c r="AV33" s="188">
        <f>IF(C33=TRUE,IF(AND(AL33&gt;0,AL33&lt;=$AP$5),IF($AV$5=0,$AN$5/$AP$5,VLOOKUP($AV$5*100,Annuität!$E$3:$F$10003,2,TRUE)*$AN$5),0),0)</f>
        <v>0</v>
      </c>
      <c r="AW33" s="188">
        <f>IF(C33=TRUE,IF(AND(AL33&gt;0,AL33&lt;=$AP$6),IF($AV$6=0,$AN$6/$AP$6,VLOOKUP($AV$6*100,Annuität!$G$3:$H$10003,2,TRUE)*$AN$6),0),0)</f>
        <v>0</v>
      </c>
      <c r="AX33" s="559">
        <f>IF(AL33='Basis - base - base'!$V$21,'Basis - base - base'!$V$20,0)</f>
        <v>0</v>
      </c>
      <c r="AY33" s="188">
        <f t="shared" si="4"/>
        <v>2229.2588761800002</v>
      </c>
      <c r="AZ33" s="195">
        <f t="shared" si="5"/>
        <v>2229.2588761800002</v>
      </c>
      <c r="BA33" s="197">
        <f t="shared" si="6"/>
        <v>2229.2588761800002</v>
      </c>
      <c r="BB33" s="444">
        <f t="shared" si="39"/>
        <v>17783.676318935006</v>
      </c>
      <c r="BC33" s="203">
        <f t="shared" si="40"/>
        <v>17783.676318935006</v>
      </c>
      <c r="BD33" s="299">
        <f t="shared" si="41"/>
        <v>0</v>
      </c>
      <c r="BE33" s="300">
        <v>20</v>
      </c>
      <c r="BF33" s="205" t="str">
        <f>IF(AY33&lt;0,HLOOKUP('Basis - base - base'!AD3,Sprachentabelle!B2:D201,159,FALSE),"")</f>
        <v/>
      </c>
    </row>
    <row r="34" spans="2:58" x14ac:dyDescent="0.25">
      <c r="B34" s="170"/>
      <c r="C34" s="320" t="b">
        <f>IF(DATE(YEAR(G33),MONTH(G33),DAY(G33)+1)&lt;='Basis - base - base'!$R$27,TRUE,FALSE)</f>
        <v>1</v>
      </c>
      <c r="D34" s="51">
        <v>22</v>
      </c>
      <c r="E34" s="52">
        <f t="shared" si="0"/>
        <v>22</v>
      </c>
      <c r="F34" s="172">
        <f t="shared" si="38"/>
        <v>51867</v>
      </c>
      <c r="G34" s="172">
        <f>IF(C34=TRUE,IF(DATE(YEAR(F34)+1,MONTH(F34),DAY(F34)-1)&gt;'Basis - base - base'!$R$27,'Basis - base - base'!$R$27,DATE(YEAR(F34)+1,MONTH(F34),DAY(F34)-1)),"")</f>
        <v>52231</v>
      </c>
      <c r="H34" s="185">
        <f t="shared" si="7"/>
        <v>12</v>
      </c>
      <c r="I34" s="173">
        <f t="shared" si="8"/>
        <v>0</v>
      </c>
      <c r="J34" s="173">
        <f t="shared" si="9"/>
        <v>0</v>
      </c>
      <c r="K34" s="173">
        <f t="shared" si="10"/>
        <v>0</v>
      </c>
      <c r="L34" s="173">
        <f t="shared" si="11"/>
        <v>0</v>
      </c>
      <c r="M34" s="174">
        <f t="shared" si="12"/>
        <v>0</v>
      </c>
      <c r="N34" s="186">
        <f t="shared" si="13"/>
        <v>0</v>
      </c>
      <c r="O34" s="336">
        <f t="shared" si="14"/>
        <v>0</v>
      </c>
      <c r="P34" s="173">
        <f t="shared" si="15"/>
        <v>0</v>
      </c>
      <c r="Q34" s="173">
        <f t="shared" si="16"/>
        <v>0</v>
      </c>
      <c r="R34" s="173">
        <f t="shared" si="17"/>
        <v>12</v>
      </c>
      <c r="S34" s="173">
        <f t="shared" si="18"/>
        <v>12</v>
      </c>
      <c r="T34" s="174">
        <f t="shared" si="19"/>
        <v>0.08</v>
      </c>
      <c r="U34" s="186">
        <f t="shared" si="20"/>
        <v>0.2</v>
      </c>
      <c r="V34" s="248">
        <f t="shared" si="21"/>
        <v>0.4</v>
      </c>
      <c r="W34" s="173">
        <f t="shared" si="22"/>
        <v>0</v>
      </c>
      <c r="X34" s="173">
        <f t="shared" si="23"/>
        <v>0</v>
      </c>
      <c r="Y34" s="173">
        <f t="shared" si="24"/>
        <v>0</v>
      </c>
      <c r="Z34" s="173">
        <f t="shared" si="25"/>
        <v>0</v>
      </c>
      <c r="AA34" s="174">
        <f t="shared" si="26"/>
        <v>0</v>
      </c>
      <c r="AB34" s="186">
        <f t="shared" si="27"/>
        <v>0</v>
      </c>
      <c r="AC34" s="248">
        <f t="shared" si="1"/>
        <v>0</v>
      </c>
      <c r="AD34" s="173">
        <f t="shared" si="28"/>
        <v>0</v>
      </c>
      <c r="AE34" s="173">
        <f t="shared" si="29"/>
        <v>0</v>
      </c>
      <c r="AF34" s="173">
        <f t="shared" si="30"/>
        <v>0</v>
      </c>
      <c r="AG34" s="173">
        <f t="shared" si="31"/>
        <v>0</v>
      </c>
      <c r="AH34" s="174">
        <f t="shared" si="32"/>
        <v>0</v>
      </c>
      <c r="AI34" s="186">
        <f t="shared" si="33"/>
        <v>0</v>
      </c>
      <c r="AJ34" s="248">
        <f t="shared" si="2"/>
        <v>0</v>
      </c>
      <c r="AK34" s="248">
        <f t="shared" si="3"/>
        <v>12</v>
      </c>
      <c r="AL34" s="248">
        <f t="shared" si="34"/>
        <v>21</v>
      </c>
      <c r="AM34" s="187">
        <f>'Basis - base - base'!$V$11*'Basis - base - base'!$V$14*VLOOKUP(E34,'Degradation linear'!$A$5:$C$37,3,TRUE)</f>
        <v>22916.01</v>
      </c>
      <c r="AN34" s="188">
        <f t="shared" si="35"/>
        <v>1099.9684799999998</v>
      </c>
      <c r="AO34" s="188">
        <f t="shared" si="36"/>
        <v>1833.2808000000002</v>
      </c>
      <c r="AP34" s="188">
        <f>AM34/12*H34*'Basis - base - base'!$V$16</f>
        <v>687.48029999999994</v>
      </c>
      <c r="AQ34" s="188">
        <f>IF('Basis - base - base'!$V$8=2,AN34*'Basis - base - base'!$Z$8,0)</f>
        <v>84.697572959999988</v>
      </c>
      <c r="AR34" s="188">
        <f>IF('Basis - base - base'!$V$8=2,AP34*'Basis - base - base'!$Z$8,0)</f>
        <v>52.935983099999994</v>
      </c>
      <c r="AS34" s="188">
        <f>IF(C34=TRUE,IF(AND(AL34&gt;=0,AL34&lt;=$AP$4),IF($AV$4=0,($AN$4-$AT$4)/$AP$4,VLOOKUP($AV$4*100,Annuität!$C$3:$D$10003,2,TRUE)*($AN$4-$AT$4))/12*H34,0),0)</f>
        <v>1053.3333333333333</v>
      </c>
      <c r="AT34" s="188">
        <f>IF(C34=TRUE,IF(AND(AL34&gt;=0,AL34&lt;=$AS$4),(IF($AV$4=0,($AT$4)/$AS$4,VLOOKUP($AV$4*100,Annuität!$I$3:$J$10003,2,TRUE)*($AT$4))-($AT$4)/$AS$4)/12*H34,0),0)</f>
        <v>0</v>
      </c>
      <c r="AU34" s="188">
        <f t="shared" si="37"/>
        <v>1053.3333333333333</v>
      </c>
      <c r="AV34" s="188">
        <f>IF(C34=TRUE,IF(AND(AL34&gt;0,AL34&lt;=$AP$5),IF($AV$5=0,$AN$5/$AP$5,VLOOKUP($AV$5*100,Annuität!$E$3:$F$10003,2,TRUE)*$AN$5),0),0)</f>
        <v>0</v>
      </c>
      <c r="AW34" s="188">
        <f>IF(C34=TRUE,IF(AND(AL34&gt;0,AL34&lt;=$AP$6),IF($AV$6=0,$AN$6/$AP$6,VLOOKUP($AV$6*100,Annuität!$G$3:$H$10003,2,TRUE)*$AN$6),0),0)</f>
        <v>0</v>
      </c>
      <c r="AX34" s="559">
        <f>IF(AL34='Basis - base - base'!$V$21,'Basis - base - base'!$V$20,0)</f>
        <v>0</v>
      </c>
      <c r="AY34" s="188">
        <f t="shared" si="4"/>
        <v>2214.0073901400001</v>
      </c>
      <c r="AZ34" s="195">
        <f t="shared" si="5"/>
        <v>2214.0073901400001</v>
      </c>
      <c r="BA34" s="197">
        <f t="shared" si="6"/>
        <v>2214.0073901400001</v>
      </c>
      <c r="BB34" s="444">
        <f t="shared" si="39"/>
        <v>19997.683709075005</v>
      </c>
      <c r="BC34" s="203">
        <f t="shared" si="40"/>
        <v>19997.683709075005</v>
      </c>
      <c r="BD34" s="299">
        <f t="shared" si="41"/>
        <v>0</v>
      </c>
      <c r="BE34" s="300">
        <v>21</v>
      </c>
      <c r="BF34" s="205" t="str">
        <f>IF(AY34&lt;0,HLOOKUP('Basis - base - base'!AD3,Sprachentabelle!B2:D201,159,FALSE),"")</f>
        <v/>
      </c>
    </row>
    <row r="35" spans="2:58" x14ac:dyDescent="0.25">
      <c r="B35" s="170"/>
      <c r="C35" s="320" t="b">
        <f>IF(DATE(YEAR(G34),MONTH(G34),DAY(G34)+1)&lt;='Basis - base - base'!$R$27,TRUE,FALSE)</f>
        <v>1</v>
      </c>
      <c r="D35" s="51">
        <v>23</v>
      </c>
      <c r="E35" s="52">
        <f t="shared" si="0"/>
        <v>23</v>
      </c>
      <c r="F35" s="172">
        <f t="shared" si="38"/>
        <v>52232</v>
      </c>
      <c r="G35" s="172">
        <f>IF(C35=TRUE,IF(DATE(YEAR(F35)+1,MONTH(F35),DAY(F35)-1)&gt;'Basis - base - base'!$R$27,'Basis - base - base'!$R$27,DATE(YEAR(F35)+1,MONTH(F35),DAY(F35)-1)),"")</f>
        <v>52596</v>
      </c>
      <c r="H35" s="185">
        <f t="shared" si="7"/>
        <v>12</v>
      </c>
      <c r="I35" s="173">
        <f t="shared" si="8"/>
        <v>0</v>
      </c>
      <c r="J35" s="173">
        <f t="shared" si="9"/>
        <v>0</v>
      </c>
      <c r="K35" s="173">
        <f t="shared" si="10"/>
        <v>0</v>
      </c>
      <c r="L35" s="173">
        <f t="shared" si="11"/>
        <v>0</v>
      </c>
      <c r="M35" s="174">
        <f t="shared" si="12"/>
        <v>0</v>
      </c>
      <c r="N35" s="186">
        <f t="shared" si="13"/>
        <v>0</v>
      </c>
      <c r="O35" s="336">
        <f t="shared" si="14"/>
        <v>0</v>
      </c>
      <c r="P35" s="173">
        <f t="shared" si="15"/>
        <v>0</v>
      </c>
      <c r="Q35" s="173">
        <f t="shared" si="16"/>
        <v>0</v>
      </c>
      <c r="R35" s="173">
        <f t="shared" si="17"/>
        <v>12</v>
      </c>
      <c r="S35" s="173">
        <f t="shared" si="18"/>
        <v>12</v>
      </c>
      <c r="T35" s="174">
        <f t="shared" si="19"/>
        <v>0.08</v>
      </c>
      <c r="U35" s="186">
        <f t="shared" si="20"/>
        <v>0.2</v>
      </c>
      <c r="V35" s="248">
        <f t="shared" si="21"/>
        <v>0.4</v>
      </c>
      <c r="W35" s="173">
        <f t="shared" si="22"/>
        <v>0</v>
      </c>
      <c r="X35" s="173">
        <f t="shared" si="23"/>
        <v>0</v>
      </c>
      <c r="Y35" s="173">
        <f t="shared" si="24"/>
        <v>0</v>
      </c>
      <c r="Z35" s="173">
        <f t="shared" si="25"/>
        <v>0</v>
      </c>
      <c r="AA35" s="174">
        <f t="shared" si="26"/>
        <v>0</v>
      </c>
      <c r="AB35" s="186">
        <f t="shared" si="27"/>
        <v>0</v>
      </c>
      <c r="AC35" s="248">
        <f t="shared" si="1"/>
        <v>0</v>
      </c>
      <c r="AD35" s="173">
        <f t="shared" si="28"/>
        <v>0</v>
      </c>
      <c r="AE35" s="173">
        <f t="shared" si="29"/>
        <v>0</v>
      </c>
      <c r="AF35" s="173">
        <f t="shared" si="30"/>
        <v>0</v>
      </c>
      <c r="AG35" s="173">
        <f t="shared" si="31"/>
        <v>0</v>
      </c>
      <c r="AH35" s="174">
        <f t="shared" si="32"/>
        <v>0</v>
      </c>
      <c r="AI35" s="186">
        <f t="shared" si="33"/>
        <v>0</v>
      </c>
      <c r="AJ35" s="248">
        <f t="shared" si="2"/>
        <v>0</v>
      </c>
      <c r="AK35" s="248">
        <f t="shared" si="3"/>
        <v>12</v>
      </c>
      <c r="AL35" s="248">
        <f t="shared" si="34"/>
        <v>22</v>
      </c>
      <c r="AM35" s="187">
        <f>'Basis - base - base'!$V$11*'Basis - base - base'!$V$14*VLOOKUP(E35,'Degradation linear'!$A$5:$C$37,3,TRUE)</f>
        <v>22758.149999999998</v>
      </c>
      <c r="AN35" s="188">
        <f t="shared" si="35"/>
        <v>1092.3911999999998</v>
      </c>
      <c r="AO35" s="188">
        <f t="shared" si="36"/>
        <v>1820.6520000000003</v>
      </c>
      <c r="AP35" s="188">
        <f>AM35/12*H35*'Basis - base - base'!$V$16</f>
        <v>682.7444999999999</v>
      </c>
      <c r="AQ35" s="188">
        <f>IF('Basis - base - base'!$V$8=2,AN35*'Basis - base - base'!$Z$8,0)</f>
        <v>84.114122399999985</v>
      </c>
      <c r="AR35" s="188">
        <f>IF('Basis - base - base'!$V$8=2,AP35*'Basis - base - base'!$Z$8,0)</f>
        <v>52.571326499999991</v>
      </c>
      <c r="AS35" s="188">
        <f>IF(C35=TRUE,IF(AND(AL35&gt;=0,AL35&lt;=$AP$4),IF($AV$4=0,($AN$4-$AT$4)/$AP$4,VLOOKUP($AV$4*100,Annuität!$C$3:$D$10003,2,TRUE)*($AN$4-$AT$4))/12*H35,0),0)</f>
        <v>1053.3333333333333</v>
      </c>
      <c r="AT35" s="188">
        <f>IF(C35=TRUE,IF(AND(AL35&gt;=0,AL35&lt;=$AS$4),(IF($AV$4=0,($AT$4)/$AS$4,VLOOKUP($AV$4*100,Annuität!$I$3:$J$10003,2,TRUE)*($AT$4))-($AT$4)/$AS$4)/12*H35,0),0)</f>
        <v>0</v>
      </c>
      <c r="AU35" s="188">
        <f t="shared" si="37"/>
        <v>1053.3333333333333</v>
      </c>
      <c r="AV35" s="188">
        <f>IF(C35=TRUE,IF(AND(AL35&gt;0,AL35&lt;=$AP$5),IF($AV$5=0,$AN$5/$AP$5,VLOOKUP($AV$5*100,Annuität!$E$3:$F$10003,2,TRUE)*$AN$5),0),0)</f>
        <v>0</v>
      </c>
      <c r="AW35" s="188">
        <f>IF(C35=TRUE,IF(AND(AL35&gt;0,AL35&lt;=$AP$6),IF($AV$6=0,$AN$6/$AP$6,VLOOKUP($AV$6*100,Annuität!$G$3:$H$10003,2,TRUE)*$AN$6),0),0)</f>
        <v>0</v>
      </c>
      <c r="AX35" s="559">
        <f>IF(AL35='Basis - base - base'!$V$21,'Basis - base - base'!$V$20,0)</f>
        <v>0</v>
      </c>
      <c r="AY35" s="188">
        <f t="shared" si="4"/>
        <v>2198.7559041000004</v>
      </c>
      <c r="AZ35" s="195">
        <f t="shared" si="5"/>
        <v>2198.7559041000004</v>
      </c>
      <c r="BA35" s="197">
        <f t="shared" si="6"/>
        <v>2198.7559041000004</v>
      </c>
      <c r="BB35" s="444">
        <f t="shared" si="39"/>
        <v>22196.439613175004</v>
      </c>
      <c r="BC35" s="203">
        <f t="shared" si="40"/>
        <v>22196.439613175004</v>
      </c>
      <c r="BD35" s="299">
        <f t="shared" si="41"/>
        <v>0</v>
      </c>
      <c r="BE35" s="300">
        <v>22</v>
      </c>
      <c r="BF35" s="205" t="str">
        <f>IF(AY35&lt;0,HLOOKUP('Basis - base - base'!AD3,Sprachentabelle!B2:D201,159,FALSE),"")</f>
        <v/>
      </c>
    </row>
    <row r="36" spans="2:58" x14ac:dyDescent="0.25">
      <c r="B36" s="170"/>
      <c r="C36" s="320" t="b">
        <f>IF(DATE(YEAR(G35),MONTH(G35),DAY(G35)+1)&lt;='Basis - base - base'!$R$27,TRUE,FALSE)</f>
        <v>1</v>
      </c>
      <c r="D36" s="51">
        <v>24</v>
      </c>
      <c r="E36" s="52">
        <f t="shared" si="0"/>
        <v>24</v>
      </c>
      <c r="F36" s="172">
        <f t="shared" si="38"/>
        <v>52597</v>
      </c>
      <c r="G36" s="172">
        <f>IF(C36=TRUE,IF(DATE(YEAR(F36)+1,MONTH(F36),DAY(F36)-1)&gt;'Basis - base - base'!$R$27,'Basis - base - base'!$R$27,DATE(YEAR(F36)+1,MONTH(F36),DAY(F36)-1)),"")</f>
        <v>52962</v>
      </c>
      <c r="H36" s="185">
        <f t="shared" si="7"/>
        <v>12</v>
      </c>
      <c r="I36" s="173">
        <f t="shared" si="8"/>
        <v>0</v>
      </c>
      <c r="J36" s="173">
        <f t="shared" si="9"/>
        <v>0</v>
      </c>
      <c r="K36" s="173">
        <f t="shared" si="10"/>
        <v>0</v>
      </c>
      <c r="L36" s="173">
        <f t="shared" si="11"/>
        <v>0</v>
      </c>
      <c r="M36" s="174">
        <f t="shared" si="12"/>
        <v>0</v>
      </c>
      <c r="N36" s="186">
        <f t="shared" si="13"/>
        <v>0</v>
      </c>
      <c r="O36" s="336">
        <f t="shared" si="14"/>
        <v>0</v>
      </c>
      <c r="P36" s="173">
        <f t="shared" si="15"/>
        <v>0</v>
      </c>
      <c r="Q36" s="173">
        <f t="shared" si="16"/>
        <v>0</v>
      </c>
      <c r="R36" s="173">
        <f t="shared" si="17"/>
        <v>12</v>
      </c>
      <c r="S36" s="173">
        <f t="shared" si="18"/>
        <v>12</v>
      </c>
      <c r="T36" s="174">
        <f t="shared" si="19"/>
        <v>0.08</v>
      </c>
      <c r="U36" s="186">
        <f t="shared" si="20"/>
        <v>0.2</v>
      </c>
      <c r="V36" s="248">
        <f t="shared" si="21"/>
        <v>0.4</v>
      </c>
      <c r="W36" s="173">
        <f t="shared" si="22"/>
        <v>0</v>
      </c>
      <c r="X36" s="173">
        <f t="shared" si="23"/>
        <v>0</v>
      </c>
      <c r="Y36" s="173">
        <f t="shared" si="24"/>
        <v>0</v>
      </c>
      <c r="Z36" s="173">
        <f t="shared" si="25"/>
        <v>0</v>
      </c>
      <c r="AA36" s="174">
        <f t="shared" si="26"/>
        <v>0</v>
      </c>
      <c r="AB36" s="186">
        <f t="shared" si="27"/>
        <v>0</v>
      </c>
      <c r="AC36" s="248">
        <f t="shared" si="1"/>
        <v>0</v>
      </c>
      <c r="AD36" s="173">
        <f t="shared" si="28"/>
        <v>0</v>
      </c>
      <c r="AE36" s="173">
        <f t="shared" si="29"/>
        <v>0</v>
      </c>
      <c r="AF36" s="173">
        <f t="shared" si="30"/>
        <v>0</v>
      </c>
      <c r="AG36" s="173">
        <f t="shared" si="31"/>
        <v>0</v>
      </c>
      <c r="AH36" s="174">
        <f t="shared" si="32"/>
        <v>0</v>
      </c>
      <c r="AI36" s="186">
        <f t="shared" si="33"/>
        <v>0</v>
      </c>
      <c r="AJ36" s="248">
        <f t="shared" si="2"/>
        <v>0</v>
      </c>
      <c r="AK36" s="248">
        <f t="shared" si="3"/>
        <v>12</v>
      </c>
      <c r="AL36" s="248">
        <f t="shared" si="34"/>
        <v>23</v>
      </c>
      <c r="AM36" s="187">
        <f>'Basis - base - base'!$V$11*'Basis - base - base'!$V$14*VLOOKUP(E36,'Degradation linear'!$A$5:$C$37,3,TRUE)</f>
        <v>22600.289999999997</v>
      </c>
      <c r="AN36" s="188">
        <f t="shared" si="35"/>
        <v>1084.8139199999998</v>
      </c>
      <c r="AO36" s="188">
        <f t="shared" si="36"/>
        <v>1808.0232000000001</v>
      </c>
      <c r="AP36" s="188">
        <f>AM36/12*H36*'Basis - base - base'!$V$16</f>
        <v>678.00869999999986</v>
      </c>
      <c r="AQ36" s="188">
        <f>IF('Basis - base - base'!$V$8=2,AN36*'Basis - base - base'!$Z$8,0)</f>
        <v>83.530671839999982</v>
      </c>
      <c r="AR36" s="188">
        <f>IF('Basis - base - base'!$V$8=2,AP36*'Basis - base - base'!$Z$8,0)</f>
        <v>52.206669899999987</v>
      </c>
      <c r="AS36" s="188">
        <f>IF(C36=TRUE,IF(AND(AL36&gt;=0,AL36&lt;=$AP$4),IF($AV$4=0,($AN$4-$AT$4)/$AP$4,VLOOKUP($AV$4*100,Annuität!$C$3:$D$10003,2,TRUE)*($AN$4-$AT$4))/12*H36,0),0)</f>
        <v>1053.3333333333333</v>
      </c>
      <c r="AT36" s="188">
        <f>IF(C36=TRUE,IF(AND(AL36&gt;=0,AL36&lt;=$AS$4),(IF($AV$4=0,($AT$4)/$AS$4,VLOOKUP($AV$4*100,Annuität!$I$3:$J$10003,2,TRUE)*($AT$4))-($AT$4)/$AS$4)/12*H36,0),0)</f>
        <v>0</v>
      </c>
      <c r="AU36" s="188">
        <f t="shared" si="37"/>
        <v>1053.3333333333333</v>
      </c>
      <c r="AV36" s="188">
        <f>IF(C36=TRUE,IF(AND(AL36&gt;0,AL36&lt;=$AP$5),IF($AV$5=0,$AN$5/$AP$5,VLOOKUP($AV$5*100,Annuität!$E$3:$F$10003,2,TRUE)*$AN$5),0),0)</f>
        <v>0</v>
      </c>
      <c r="AW36" s="188">
        <f>IF(C36=TRUE,IF(AND(AL36&gt;0,AL36&lt;=$AP$6),IF($AV$6=0,$AN$6/$AP$6,VLOOKUP($AV$6*100,Annuität!$G$3:$H$10003,2,TRUE)*$AN$6),0),0)</f>
        <v>0</v>
      </c>
      <c r="AX36" s="559">
        <f>IF(AL36='Basis - base - base'!$V$21,'Basis - base - base'!$V$20,0)</f>
        <v>0</v>
      </c>
      <c r="AY36" s="188">
        <f t="shared" si="4"/>
        <v>2183.5044180600003</v>
      </c>
      <c r="AZ36" s="195">
        <f t="shared" si="5"/>
        <v>2183.5044180600003</v>
      </c>
      <c r="BA36" s="197">
        <f t="shared" si="6"/>
        <v>2183.5044180600003</v>
      </c>
      <c r="BB36" s="444">
        <f t="shared" si="39"/>
        <v>24379.944031235005</v>
      </c>
      <c r="BC36" s="203">
        <f t="shared" si="40"/>
        <v>24379.944031235005</v>
      </c>
      <c r="BD36" s="299">
        <f t="shared" si="41"/>
        <v>0</v>
      </c>
      <c r="BE36" s="300">
        <v>23</v>
      </c>
      <c r="BF36" s="205" t="str">
        <f>IF(AY36&lt;0,HLOOKUP('Basis - base - base'!AD3,Sprachentabelle!B2:D201,159,FALSE),"")</f>
        <v/>
      </c>
    </row>
    <row r="37" spans="2:58" x14ac:dyDescent="0.25">
      <c r="B37" s="170"/>
      <c r="C37" s="320" t="b">
        <f>IF(DATE(YEAR(G36),MONTH(G36),DAY(G36)+1)&lt;='Basis - base - base'!$R$27,TRUE,FALSE)</f>
        <v>1</v>
      </c>
      <c r="D37" s="51">
        <v>25</v>
      </c>
      <c r="E37" s="52">
        <f t="shared" si="0"/>
        <v>25</v>
      </c>
      <c r="F37" s="172">
        <f t="shared" si="38"/>
        <v>52963</v>
      </c>
      <c r="G37" s="172">
        <f>IF(C37=TRUE,IF(DATE(YEAR(F37)+1,MONTH(F37),DAY(F37)-1)&gt;'Basis - base - base'!$R$27,'Basis - base - base'!$R$27,DATE(YEAR(F37)+1,MONTH(F37),DAY(F37)-1)),"")</f>
        <v>53327</v>
      </c>
      <c r="H37" s="185">
        <f t="shared" si="7"/>
        <v>12</v>
      </c>
      <c r="I37" s="173">
        <f t="shared" si="8"/>
        <v>0</v>
      </c>
      <c r="J37" s="173">
        <f t="shared" si="9"/>
        <v>0</v>
      </c>
      <c r="K37" s="173">
        <f t="shared" si="10"/>
        <v>0</v>
      </c>
      <c r="L37" s="173">
        <f t="shared" si="11"/>
        <v>0</v>
      </c>
      <c r="M37" s="174">
        <f t="shared" si="12"/>
        <v>0</v>
      </c>
      <c r="N37" s="186">
        <f t="shared" si="13"/>
        <v>0</v>
      </c>
      <c r="O37" s="336">
        <f t="shared" si="14"/>
        <v>0</v>
      </c>
      <c r="P37" s="173">
        <f t="shared" si="15"/>
        <v>0</v>
      </c>
      <c r="Q37" s="173">
        <f t="shared" si="16"/>
        <v>0</v>
      </c>
      <c r="R37" s="173">
        <f t="shared" si="17"/>
        <v>12</v>
      </c>
      <c r="S37" s="173">
        <f t="shared" si="18"/>
        <v>12</v>
      </c>
      <c r="T37" s="174">
        <f t="shared" si="19"/>
        <v>0.08</v>
      </c>
      <c r="U37" s="186">
        <f t="shared" si="20"/>
        <v>0.2</v>
      </c>
      <c r="V37" s="248">
        <f t="shared" si="21"/>
        <v>0.4</v>
      </c>
      <c r="W37" s="173">
        <f t="shared" si="22"/>
        <v>0</v>
      </c>
      <c r="X37" s="173">
        <f t="shared" si="23"/>
        <v>0</v>
      </c>
      <c r="Y37" s="173">
        <f t="shared" si="24"/>
        <v>0</v>
      </c>
      <c r="Z37" s="173">
        <f t="shared" si="25"/>
        <v>0</v>
      </c>
      <c r="AA37" s="174">
        <f t="shared" si="26"/>
        <v>0</v>
      </c>
      <c r="AB37" s="186">
        <f t="shared" si="27"/>
        <v>0</v>
      </c>
      <c r="AC37" s="248">
        <f t="shared" si="1"/>
        <v>0</v>
      </c>
      <c r="AD37" s="173">
        <f t="shared" si="28"/>
        <v>0</v>
      </c>
      <c r="AE37" s="173">
        <f t="shared" si="29"/>
        <v>0</v>
      </c>
      <c r="AF37" s="173">
        <f t="shared" si="30"/>
        <v>0</v>
      </c>
      <c r="AG37" s="173">
        <f t="shared" si="31"/>
        <v>0</v>
      </c>
      <c r="AH37" s="174">
        <f t="shared" si="32"/>
        <v>0</v>
      </c>
      <c r="AI37" s="186">
        <f t="shared" si="33"/>
        <v>0</v>
      </c>
      <c r="AJ37" s="248">
        <f t="shared" si="2"/>
        <v>0</v>
      </c>
      <c r="AK37" s="248">
        <f t="shared" si="3"/>
        <v>12</v>
      </c>
      <c r="AL37" s="248">
        <f t="shared" si="34"/>
        <v>24</v>
      </c>
      <c r="AM37" s="187">
        <f>'Basis - base - base'!$V$11*'Basis - base - base'!$V$14*VLOOKUP(E37,'Degradation linear'!$A$5:$C$37,3,TRUE)</f>
        <v>22442.429999999997</v>
      </c>
      <c r="AN37" s="188">
        <f t="shared" si="35"/>
        <v>1077.2366399999996</v>
      </c>
      <c r="AO37" s="188">
        <f t="shared" si="36"/>
        <v>1795.3944000000001</v>
      </c>
      <c r="AP37" s="188">
        <f>AM37/12*H37*'Basis - base - base'!$V$16</f>
        <v>673.27289999999982</v>
      </c>
      <c r="AQ37" s="188">
        <f>IF('Basis - base - base'!$V$8=2,AN37*'Basis - base - base'!$Z$8,0)</f>
        <v>82.947221279999965</v>
      </c>
      <c r="AR37" s="188">
        <f>IF('Basis - base - base'!$V$8=2,AP37*'Basis - base - base'!$Z$8,0)</f>
        <v>51.842013299999984</v>
      </c>
      <c r="AS37" s="188">
        <f>IF(C37=TRUE,IF(AND(AL37&gt;=0,AL37&lt;=$AP$4),IF($AV$4=0,($AN$4-$AT$4)/$AP$4,VLOOKUP($AV$4*100,Annuität!$C$3:$D$10003,2,TRUE)*($AN$4-$AT$4))/12*H37,0),0)</f>
        <v>1053.3333333333333</v>
      </c>
      <c r="AT37" s="188">
        <f>IF(C37=TRUE,IF(AND(AL37&gt;=0,AL37&lt;=$AS$4),(IF($AV$4=0,($AT$4)/$AS$4,VLOOKUP($AV$4*100,Annuität!$I$3:$J$10003,2,TRUE)*($AT$4))-($AT$4)/$AS$4)/12*H37,0),0)</f>
        <v>0</v>
      </c>
      <c r="AU37" s="188">
        <f t="shared" si="37"/>
        <v>1053.3333333333333</v>
      </c>
      <c r="AV37" s="188">
        <f>IF(C37=TRUE,IF(AND(AL37&gt;0,AL37&lt;=$AP$5),IF($AV$5=0,$AN$5/$AP$5,VLOOKUP($AV$5*100,Annuität!$E$3:$F$10003,2,TRUE)*$AN$5),0),0)</f>
        <v>0</v>
      </c>
      <c r="AW37" s="188">
        <f>IF(C37=TRUE,IF(AND(AL37&gt;0,AL37&lt;=$AP$6),IF($AV$6=0,$AN$6/$AP$6,VLOOKUP($AV$6*100,Annuität!$G$3:$H$10003,2,TRUE)*$AN$6),0),0)</f>
        <v>0</v>
      </c>
      <c r="AX37" s="559">
        <f>IF(AL37='Basis - base - base'!$V$21,'Basis - base - base'!$V$20,0)</f>
        <v>0</v>
      </c>
      <c r="AY37" s="188">
        <f t="shared" si="4"/>
        <v>2168.2529320199997</v>
      </c>
      <c r="AZ37" s="195">
        <f t="shared" si="5"/>
        <v>2168.2529320199997</v>
      </c>
      <c r="BA37" s="197">
        <f t="shared" si="6"/>
        <v>2168.2529320199997</v>
      </c>
      <c r="BB37" s="444">
        <f t="shared" si="39"/>
        <v>26548.196963255006</v>
      </c>
      <c r="BC37" s="203">
        <f t="shared" si="40"/>
        <v>26548.196963255006</v>
      </c>
      <c r="BD37" s="299">
        <f t="shared" si="41"/>
        <v>0</v>
      </c>
      <c r="BE37" s="300">
        <v>24</v>
      </c>
      <c r="BF37" s="205" t="str">
        <f>IF(AY37&lt;0,HLOOKUP('Basis - base - base'!AD3,Sprachentabelle!B2:D201,159,FALSE),"")</f>
        <v/>
      </c>
    </row>
    <row r="38" spans="2:58" x14ac:dyDescent="0.25">
      <c r="B38" s="170"/>
      <c r="C38" s="320" t="b">
        <f>IF(DATE(YEAR(G37),MONTH(G37),DAY(G37)+1)&lt;='Basis - base - base'!$R$27,TRUE,FALSE)</f>
        <v>1</v>
      </c>
      <c r="D38" s="51">
        <v>26</v>
      </c>
      <c r="E38" s="52">
        <f t="shared" si="0"/>
        <v>26</v>
      </c>
      <c r="F38" s="172">
        <f t="shared" si="38"/>
        <v>53328</v>
      </c>
      <c r="G38" s="172">
        <f>IF(C38=TRUE,IF(DATE(YEAR(F38)+1,MONTH(F38),DAY(F38)-1)&gt;'Basis - base - base'!$R$27,'Basis - base - base'!$R$27,DATE(YEAR(F38)+1,MONTH(F38),DAY(F38)-1)),"")</f>
        <v>53692</v>
      </c>
      <c r="H38" s="185">
        <f t="shared" si="7"/>
        <v>12</v>
      </c>
      <c r="I38" s="173">
        <f t="shared" si="8"/>
        <v>0</v>
      </c>
      <c r="J38" s="173">
        <f t="shared" si="9"/>
        <v>0</v>
      </c>
      <c r="K38" s="173">
        <f t="shared" si="10"/>
        <v>0</v>
      </c>
      <c r="L38" s="173">
        <f t="shared" si="11"/>
        <v>0</v>
      </c>
      <c r="M38" s="174">
        <f t="shared" si="12"/>
        <v>0</v>
      </c>
      <c r="N38" s="186">
        <f t="shared" si="13"/>
        <v>0</v>
      </c>
      <c r="O38" s="336">
        <f t="shared" si="14"/>
        <v>0</v>
      </c>
      <c r="P38" s="173">
        <f t="shared" si="15"/>
        <v>0</v>
      </c>
      <c r="Q38" s="173">
        <f t="shared" si="16"/>
        <v>0</v>
      </c>
      <c r="R38" s="173">
        <f t="shared" si="17"/>
        <v>12</v>
      </c>
      <c r="S38" s="173">
        <f t="shared" si="18"/>
        <v>12</v>
      </c>
      <c r="T38" s="174">
        <f t="shared" si="19"/>
        <v>0.08</v>
      </c>
      <c r="U38" s="186">
        <f t="shared" si="20"/>
        <v>0.2</v>
      </c>
      <c r="V38" s="248">
        <f t="shared" si="21"/>
        <v>0.4</v>
      </c>
      <c r="W38" s="173">
        <f t="shared" si="22"/>
        <v>0</v>
      </c>
      <c r="X38" s="173">
        <f t="shared" si="23"/>
        <v>0</v>
      </c>
      <c r="Y38" s="173">
        <f t="shared" si="24"/>
        <v>0</v>
      </c>
      <c r="Z38" s="173">
        <f t="shared" si="25"/>
        <v>0</v>
      </c>
      <c r="AA38" s="174">
        <f t="shared" si="26"/>
        <v>0</v>
      </c>
      <c r="AB38" s="186">
        <f t="shared" si="27"/>
        <v>0</v>
      </c>
      <c r="AC38" s="248">
        <f t="shared" si="1"/>
        <v>0</v>
      </c>
      <c r="AD38" s="173">
        <f t="shared" si="28"/>
        <v>0</v>
      </c>
      <c r="AE38" s="173">
        <f t="shared" si="29"/>
        <v>0</v>
      </c>
      <c r="AF38" s="173">
        <f t="shared" si="30"/>
        <v>0</v>
      </c>
      <c r="AG38" s="173">
        <f t="shared" si="31"/>
        <v>0</v>
      </c>
      <c r="AH38" s="174">
        <f t="shared" si="32"/>
        <v>0</v>
      </c>
      <c r="AI38" s="186">
        <f t="shared" si="33"/>
        <v>0</v>
      </c>
      <c r="AJ38" s="248">
        <f t="shared" si="2"/>
        <v>0</v>
      </c>
      <c r="AK38" s="248">
        <f t="shared" si="3"/>
        <v>12</v>
      </c>
      <c r="AL38" s="248">
        <f t="shared" si="34"/>
        <v>25</v>
      </c>
      <c r="AM38" s="187">
        <f>'Basis - base - base'!$V$11*'Basis - base - base'!$V$14*VLOOKUP(E38,'Degradation linear'!$A$5:$C$37,3,TRUE)</f>
        <v>22284.569999999996</v>
      </c>
      <c r="AN38" s="188">
        <f t="shared" si="35"/>
        <v>1069.6593599999997</v>
      </c>
      <c r="AO38" s="188">
        <f t="shared" si="36"/>
        <v>1782.7655999999999</v>
      </c>
      <c r="AP38" s="188">
        <f>AM38/12*H38*'Basis - base - base'!$V$16</f>
        <v>668.5370999999999</v>
      </c>
      <c r="AQ38" s="188">
        <f>IF('Basis - base - base'!$V$8=2,AN38*'Basis - base - base'!$Z$8,0)</f>
        <v>82.363770719999977</v>
      </c>
      <c r="AR38" s="188">
        <f>IF('Basis - base - base'!$V$8=2,AP38*'Basis - base - base'!$Z$8,0)</f>
        <v>51.477356699999994</v>
      </c>
      <c r="AS38" s="188">
        <f>IF(C38=TRUE,IF(AND(AL38&gt;=0,AL38&lt;=$AP$4),IF($AV$4=0,($AN$4-$AT$4)/$AP$4,VLOOKUP($AV$4*100,Annuität!$C$3:$D$10003,2,TRUE)*($AN$4-$AT$4))/12*H38,0),0)</f>
        <v>1053.3333333333333</v>
      </c>
      <c r="AT38" s="188">
        <f>IF(C38=TRUE,IF(AND(AL38&gt;=0,AL38&lt;=$AS$4),(IF($AV$4=0,($AT$4)/$AS$4,VLOOKUP($AV$4*100,Annuität!$I$3:$J$10003,2,TRUE)*($AT$4))-($AT$4)/$AS$4)/12*H38,0),0)</f>
        <v>0</v>
      </c>
      <c r="AU38" s="188">
        <f t="shared" si="37"/>
        <v>1053.3333333333333</v>
      </c>
      <c r="AV38" s="188">
        <f>IF(C38=TRUE,IF(AND(AL38&gt;0,AL38&lt;=$AP$5),IF($AV$5=0,$AN$5/$AP$5,VLOOKUP($AV$5*100,Annuität!$E$3:$F$10003,2,TRUE)*$AN$5),0),0)</f>
        <v>0</v>
      </c>
      <c r="AW38" s="188">
        <f>IF(C38=TRUE,IF(AND(AL38&gt;0,AL38&lt;=$AP$6),IF($AV$6=0,$AN$6/$AP$6,VLOOKUP($AV$6*100,Annuität!$G$3:$H$10003,2,TRUE)*$AN$6),0),0)</f>
        <v>0</v>
      </c>
      <c r="AX38" s="559">
        <f>IF(AL38='Basis - base - base'!$V$21,'Basis - base - base'!$V$20,0)</f>
        <v>0</v>
      </c>
      <c r="AY38" s="188">
        <f t="shared" si="4"/>
        <v>2153.0014459799995</v>
      </c>
      <c r="AZ38" s="195">
        <f t="shared" si="5"/>
        <v>2153.0014459799995</v>
      </c>
      <c r="BA38" s="197">
        <f t="shared" si="6"/>
        <v>2153.0014459799995</v>
      </c>
      <c r="BB38" s="444">
        <f t="shared" si="39"/>
        <v>28701.198409235007</v>
      </c>
      <c r="BC38" s="203">
        <f t="shared" si="40"/>
        <v>28701.198409235007</v>
      </c>
      <c r="BD38" s="299">
        <f t="shared" si="41"/>
        <v>0</v>
      </c>
      <c r="BE38" s="300">
        <v>25</v>
      </c>
      <c r="BF38" s="205" t="str">
        <f>IF(AY38&lt;0,HLOOKUP('Basis - base - base'!AD3,Sprachentabelle!B2:D201,159,FALSE),"")</f>
        <v/>
      </c>
    </row>
    <row r="39" spans="2:58" x14ac:dyDescent="0.25">
      <c r="B39" s="170"/>
      <c r="C39" s="320" t="b">
        <f>IF(DATE(YEAR(G38),MONTH(G38),DAY(G38)+1)&lt;='Basis - base - base'!$R$27,TRUE,FALSE)</f>
        <v>1</v>
      </c>
      <c r="D39" s="51">
        <v>27</v>
      </c>
      <c r="E39" s="52">
        <f>IF(C39=TRUE,D39,"")</f>
        <v>27</v>
      </c>
      <c r="F39" s="172">
        <f t="shared" si="38"/>
        <v>53693</v>
      </c>
      <c r="G39" s="172">
        <f>IF(C39=TRUE,IF(DATE(YEAR(F39)+1,MONTH(F39),DAY(F39)-1)&gt;'Basis - base - base'!$R$27,'Basis - base - base'!$R$27,DATE(YEAR(F39)+1,MONTH(F39),DAY(F39)-1)),"")</f>
        <v>54057</v>
      </c>
      <c r="H39" s="185">
        <f t="shared" si="7"/>
        <v>12</v>
      </c>
      <c r="I39" s="173">
        <f t="shared" si="8"/>
        <v>0</v>
      </c>
      <c r="J39" s="173">
        <f t="shared" si="9"/>
        <v>0</v>
      </c>
      <c r="K39" s="173">
        <f t="shared" si="10"/>
        <v>0</v>
      </c>
      <c r="L39" s="173">
        <f t="shared" si="11"/>
        <v>0</v>
      </c>
      <c r="M39" s="174">
        <f t="shared" si="12"/>
        <v>0</v>
      </c>
      <c r="N39" s="186">
        <f t="shared" si="13"/>
        <v>0</v>
      </c>
      <c r="O39" s="336">
        <f t="shared" si="14"/>
        <v>0</v>
      </c>
      <c r="P39" s="173">
        <f t="shared" si="15"/>
        <v>0</v>
      </c>
      <c r="Q39" s="173">
        <f t="shared" si="16"/>
        <v>0</v>
      </c>
      <c r="R39" s="173">
        <f t="shared" si="17"/>
        <v>12</v>
      </c>
      <c r="S39" s="173">
        <f t="shared" si="18"/>
        <v>12</v>
      </c>
      <c r="T39" s="174">
        <f t="shared" si="19"/>
        <v>0.08</v>
      </c>
      <c r="U39" s="186">
        <f t="shared" si="20"/>
        <v>0.2</v>
      </c>
      <c r="V39" s="248">
        <f t="shared" si="21"/>
        <v>0.4</v>
      </c>
      <c r="W39" s="173">
        <f t="shared" si="22"/>
        <v>0</v>
      </c>
      <c r="X39" s="173">
        <f t="shared" si="23"/>
        <v>0</v>
      </c>
      <c r="Y39" s="173">
        <f t="shared" si="24"/>
        <v>0</v>
      </c>
      <c r="Z39" s="173">
        <f t="shared" si="25"/>
        <v>0</v>
      </c>
      <c r="AA39" s="174">
        <f t="shared" si="26"/>
        <v>0</v>
      </c>
      <c r="AB39" s="186">
        <f t="shared" si="27"/>
        <v>0</v>
      </c>
      <c r="AC39" s="248">
        <f t="shared" si="1"/>
        <v>0</v>
      </c>
      <c r="AD39" s="173">
        <f t="shared" si="28"/>
        <v>0</v>
      </c>
      <c r="AE39" s="173">
        <f t="shared" si="29"/>
        <v>0</v>
      </c>
      <c r="AF39" s="173">
        <f t="shared" si="30"/>
        <v>0</v>
      </c>
      <c r="AG39" s="173">
        <f t="shared" si="31"/>
        <v>0</v>
      </c>
      <c r="AH39" s="174">
        <f t="shared" si="32"/>
        <v>0</v>
      </c>
      <c r="AI39" s="186">
        <f t="shared" si="33"/>
        <v>0</v>
      </c>
      <c r="AJ39" s="248">
        <f t="shared" si="2"/>
        <v>0</v>
      </c>
      <c r="AK39" s="248">
        <f t="shared" si="3"/>
        <v>12</v>
      </c>
      <c r="AL39" s="248">
        <f t="shared" si="34"/>
        <v>26</v>
      </c>
      <c r="AM39" s="187">
        <f>'Basis - base - base'!$V$11*'Basis - base - base'!$V$14*VLOOKUP(E39,'Degradation linear'!$A$5:$C$37,3,TRUE)</f>
        <v>22126.709999999995</v>
      </c>
      <c r="AN39" s="188">
        <f t="shared" si="35"/>
        <v>1062.0820799999997</v>
      </c>
      <c r="AO39" s="188">
        <f t="shared" si="36"/>
        <v>1770.1368</v>
      </c>
      <c r="AP39" s="188">
        <f>AM39/12*H39*'Basis - base - base'!$V$16</f>
        <v>663.80129999999986</v>
      </c>
      <c r="AQ39" s="188">
        <f>IF('Basis - base - base'!$V$8=2,AN39*'Basis - base - base'!$Z$8,0)</f>
        <v>81.780320159999974</v>
      </c>
      <c r="AR39" s="188">
        <f>IF('Basis - base - base'!$V$8=2,AP39*'Basis - base - base'!$Z$8,0)</f>
        <v>51.112700099999991</v>
      </c>
      <c r="AS39" s="188">
        <f>IF(C39=TRUE,IF(AND(AL39&gt;=0,AL39&lt;=$AP$4),IF($AV$4=0,($AN$4-$AT$4)/$AP$4,VLOOKUP($AV$4*100,Annuität!$C$3:$D$10003,2,TRUE)*($AN$4-$AT$4))/12*H39,0),0)</f>
        <v>1053.3333333333333</v>
      </c>
      <c r="AT39" s="188">
        <f>IF(C39=TRUE,IF(AND(AL39&gt;=0,AL39&lt;=$AS$4),(IF($AV$4=0,($AT$4)/$AS$4,VLOOKUP($AV$4*100,Annuität!$I$3:$J$10003,2,TRUE)*($AT$4))-($AT$4)/$AS$4)/12*H39,0),0)</f>
        <v>0</v>
      </c>
      <c r="AU39" s="188">
        <f t="shared" si="37"/>
        <v>1053.3333333333333</v>
      </c>
      <c r="AV39" s="188">
        <f>IF(C39=TRUE,IF(AND(AL39&gt;0,AL39&lt;=$AP$5),IF($AV$5=0,$AN$5/$AP$5,VLOOKUP($AV$5*100,Annuität!$E$3:$F$10003,2,TRUE)*$AN$5),0),0)</f>
        <v>0</v>
      </c>
      <c r="AW39" s="188">
        <f>IF(C39=TRUE,IF(AND(AL39&gt;0,AL39&lt;=$AP$6),IF($AV$6=0,$AN$6/$AP$6,VLOOKUP($AV$6*100,Annuität!$G$3:$H$10003,2,TRUE)*$AN$6),0),0)</f>
        <v>0</v>
      </c>
      <c r="AX39" s="559">
        <f>IF(AL39='Basis - base - base'!$V$21,'Basis - base - base'!$V$20,0)</f>
        <v>0</v>
      </c>
      <c r="AY39" s="188">
        <f t="shared" si="4"/>
        <v>2137.7499599399994</v>
      </c>
      <c r="AZ39" s="195">
        <f t="shared" si="5"/>
        <v>2137.7499599399994</v>
      </c>
      <c r="BA39" s="197">
        <f t="shared" si="6"/>
        <v>2137.7499599399994</v>
      </c>
      <c r="BB39" s="444">
        <f t="shared" si="39"/>
        <v>30838.948369175007</v>
      </c>
      <c r="BC39" s="203">
        <f t="shared" si="40"/>
        <v>30838.948369175007</v>
      </c>
      <c r="BD39" s="299">
        <f t="shared" si="41"/>
        <v>0</v>
      </c>
      <c r="BE39" s="300">
        <v>26</v>
      </c>
      <c r="BF39" s="205" t="str">
        <f>IF(AY39&lt;0,HLOOKUP('Basis - base - base'!AD3,Sprachentabelle!B2:D201,159,FALSE),"")</f>
        <v/>
      </c>
    </row>
    <row r="40" spans="2:58" x14ac:dyDescent="0.25">
      <c r="B40" s="170"/>
      <c r="C40" s="320" t="b">
        <f>IF(DATE(YEAR(G39),MONTH(G39),DAY(G39)+1)&lt;='Basis - base - base'!$R$27,TRUE,FALSE)</f>
        <v>1</v>
      </c>
      <c r="D40" s="51">
        <v>28</v>
      </c>
      <c r="E40" s="52">
        <f>IF(C40=TRUE,D40,"")</f>
        <v>28</v>
      </c>
      <c r="F40" s="172">
        <f t="shared" si="38"/>
        <v>54058</v>
      </c>
      <c r="G40" s="172">
        <f>IF(C40=TRUE,IF(DATE(YEAR(F40)+1,MONTH(F40),DAY(F40)-1)&gt;'Basis - base - base'!$R$27,'Basis - base - base'!$R$27,DATE(YEAR(F40)+1,MONTH(F40),DAY(F40)-1)),"")</f>
        <v>54423</v>
      </c>
      <c r="H40" s="185">
        <f t="shared" si="7"/>
        <v>12</v>
      </c>
      <c r="I40" s="173">
        <f t="shared" si="8"/>
        <v>0</v>
      </c>
      <c r="J40" s="173">
        <f t="shared" si="9"/>
        <v>0</v>
      </c>
      <c r="K40" s="173">
        <f t="shared" si="10"/>
        <v>0</v>
      </c>
      <c r="L40" s="173">
        <f t="shared" si="11"/>
        <v>0</v>
      </c>
      <c r="M40" s="174">
        <f t="shared" si="12"/>
        <v>0</v>
      </c>
      <c r="N40" s="186">
        <f t="shared" si="13"/>
        <v>0</v>
      </c>
      <c r="O40" s="336">
        <f t="shared" si="14"/>
        <v>0</v>
      </c>
      <c r="P40" s="173">
        <f t="shared" si="15"/>
        <v>0</v>
      </c>
      <c r="Q40" s="173">
        <f t="shared" si="16"/>
        <v>0</v>
      </c>
      <c r="R40" s="173">
        <f t="shared" si="17"/>
        <v>12</v>
      </c>
      <c r="S40" s="173">
        <f t="shared" si="18"/>
        <v>12</v>
      </c>
      <c r="T40" s="174">
        <f t="shared" si="19"/>
        <v>0.08</v>
      </c>
      <c r="U40" s="186">
        <f t="shared" si="20"/>
        <v>0.2</v>
      </c>
      <c r="V40" s="248">
        <f t="shared" si="21"/>
        <v>0.4</v>
      </c>
      <c r="W40" s="173">
        <f t="shared" si="22"/>
        <v>0</v>
      </c>
      <c r="X40" s="173">
        <f t="shared" si="23"/>
        <v>0</v>
      </c>
      <c r="Y40" s="173">
        <f t="shared" si="24"/>
        <v>0</v>
      </c>
      <c r="Z40" s="173">
        <f t="shared" si="25"/>
        <v>0</v>
      </c>
      <c r="AA40" s="174">
        <f t="shared" si="26"/>
        <v>0</v>
      </c>
      <c r="AB40" s="186">
        <f t="shared" si="27"/>
        <v>0</v>
      </c>
      <c r="AC40" s="248">
        <f t="shared" si="1"/>
        <v>0</v>
      </c>
      <c r="AD40" s="173">
        <f t="shared" si="28"/>
        <v>0</v>
      </c>
      <c r="AE40" s="173">
        <f t="shared" si="29"/>
        <v>0</v>
      </c>
      <c r="AF40" s="173">
        <f t="shared" si="30"/>
        <v>0</v>
      </c>
      <c r="AG40" s="173">
        <f t="shared" si="31"/>
        <v>0</v>
      </c>
      <c r="AH40" s="174">
        <f t="shared" si="32"/>
        <v>0</v>
      </c>
      <c r="AI40" s="186">
        <f t="shared" si="33"/>
        <v>0</v>
      </c>
      <c r="AJ40" s="248">
        <f t="shared" si="2"/>
        <v>0</v>
      </c>
      <c r="AK40" s="248">
        <f t="shared" si="3"/>
        <v>12</v>
      </c>
      <c r="AL40" s="248">
        <f t="shared" si="34"/>
        <v>27</v>
      </c>
      <c r="AM40" s="187">
        <f>'Basis - base - base'!$V$11*'Basis - base - base'!$V$14*VLOOKUP(E40,'Degradation linear'!$A$5:$C$37,3,TRUE)</f>
        <v>21968.849999999995</v>
      </c>
      <c r="AN40" s="188">
        <f t="shared" si="35"/>
        <v>1054.5047999999997</v>
      </c>
      <c r="AO40" s="188">
        <f t="shared" si="36"/>
        <v>1757.508</v>
      </c>
      <c r="AP40" s="188">
        <f>AM40/12*H40*'Basis - base - base'!$V$16</f>
        <v>659.06549999999982</v>
      </c>
      <c r="AQ40" s="188">
        <f>IF('Basis - base - base'!$V$8=2,AN40*'Basis - base - base'!$Z$8,0)</f>
        <v>81.196869599999971</v>
      </c>
      <c r="AR40" s="188">
        <f>IF('Basis - base - base'!$V$8=2,AP40*'Basis - base - base'!$Z$8,0)</f>
        <v>50.748043499999987</v>
      </c>
      <c r="AS40" s="188">
        <f>IF(C40=TRUE,IF(AND(AL40&gt;=0,AL40&lt;=$AP$4),IF($AV$4=0,($AN$4-$AT$4)/$AP$4,VLOOKUP($AV$4*100,Annuität!$C$3:$D$10003,2,TRUE)*($AN$4-$AT$4))/12*H40,0),0)</f>
        <v>1053.3333333333333</v>
      </c>
      <c r="AT40" s="188">
        <f>IF(C40=TRUE,IF(AND(AL40&gt;=0,AL40&lt;=$AS$4),(IF($AV$4=0,($AT$4)/$AS$4,VLOOKUP($AV$4*100,Annuität!$I$3:$J$10003,2,TRUE)*($AT$4))-($AT$4)/$AS$4)/12*H40,0),0)</f>
        <v>0</v>
      </c>
      <c r="AU40" s="188">
        <f t="shared" si="37"/>
        <v>1053.3333333333333</v>
      </c>
      <c r="AV40" s="188">
        <f>IF(C40=TRUE,IF(AND(AL40&gt;0,AL40&lt;=$AP$5),IF($AV$5=0,$AN$5/$AP$5,VLOOKUP($AV$5*100,Annuität!$E$3:$F$10003,2,TRUE)*$AN$5),0),0)</f>
        <v>0</v>
      </c>
      <c r="AW40" s="188">
        <f>IF(C40=TRUE,IF(AND(AL40&gt;0,AL40&lt;=$AP$6),IF($AV$6=0,$AN$6/$AP$6,VLOOKUP($AV$6*100,Annuität!$G$3:$H$10003,2,TRUE)*$AN$6),0),0)</f>
        <v>0</v>
      </c>
      <c r="AX40" s="559">
        <f>IF(AL40='Basis - base - base'!$V$21,'Basis - base - base'!$V$20,0)</f>
        <v>0</v>
      </c>
      <c r="AY40" s="188">
        <f t="shared" si="4"/>
        <v>2122.4984738999997</v>
      </c>
      <c r="AZ40" s="195">
        <f t="shared" si="5"/>
        <v>2122.4984738999997</v>
      </c>
      <c r="BA40" s="197">
        <f t="shared" si="6"/>
        <v>2122.4984738999997</v>
      </c>
      <c r="BB40" s="444">
        <f t="shared" si="39"/>
        <v>32961.446843075006</v>
      </c>
      <c r="BC40" s="203">
        <f t="shared" si="40"/>
        <v>32961.446843075006</v>
      </c>
      <c r="BD40" s="299">
        <f t="shared" si="41"/>
        <v>0</v>
      </c>
      <c r="BE40" s="300">
        <v>27</v>
      </c>
      <c r="BF40" s="205" t="str">
        <f>IF(AY40&lt;0,HLOOKUP('Basis - base - base'!AD3,Sprachentabelle!B2:D201,159,FALSE),"")</f>
        <v/>
      </c>
    </row>
    <row r="41" spans="2:58" x14ac:dyDescent="0.25">
      <c r="B41" s="170"/>
      <c r="C41" s="320" t="b">
        <f>IF(DATE(YEAR(G40),MONTH(G40),DAY(G40)+1)&lt;='Basis - base - base'!$R$27,TRUE,FALSE)</f>
        <v>1</v>
      </c>
      <c r="D41" s="51">
        <v>29</v>
      </c>
      <c r="E41" s="52">
        <f>IF(C41=TRUE,D41,"")</f>
        <v>29</v>
      </c>
      <c r="F41" s="172">
        <f t="shared" si="38"/>
        <v>54424</v>
      </c>
      <c r="G41" s="172">
        <f>IF(C41=TRUE,IF(DATE(YEAR(F41)+1,MONTH(F41),DAY(F41)-1)&gt;'Basis - base - base'!$R$27,'Basis - base - base'!$R$27,DATE(YEAR(F41)+1,MONTH(F41),DAY(F41)-1)),"")</f>
        <v>54788</v>
      </c>
      <c r="H41" s="185">
        <f t="shared" si="7"/>
        <v>12</v>
      </c>
      <c r="I41" s="173">
        <f t="shared" si="8"/>
        <v>0</v>
      </c>
      <c r="J41" s="173">
        <f t="shared" si="9"/>
        <v>0</v>
      </c>
      <c r="K41" s="173">
        <f t="shared" si="10"/>
        <v>0</v>
      </c>
      <c r="L41" s="173">
        <f t="shared" si="11"/>
        <v>0</v>
      </c>
      <c r="M41" s="174">
        <f t="shared" si="12"/>
        <v>0</v>
      </c>
      <c r="N41" s="186">
        <f t="shared" si="13"/>
        <v>0</v>
      </c>
      <c r="O41" s="336">
        <f t="shared" si="14"/>
        <v>0</v>
      </c>
      <c r="P41" s="173">
        <f t="shared" si="15"/>
        <v>0</v>
      </c>
      <c r="Q41" s="173">
        <f t="shared" si="16"/>
        <v>0</v>
      </c>
      <c r="R41" s="173">
        <f t="shared" si="17"/>
        <v>12</v>
      </c>
      <c r="S41" s="173">
        <f t="shared" si="18"/>
        <v>12</v>
      </c>
      <c r="T41" s="174">
        <f t="shared" si="19"/>
        <v>0.08</v>
      </c>
      <c r="U41" s="186">
        <f t="shared" si="20"/>
        <v>0.2</v>
      </c>
      <c r="V41" s="248">
        <f t="shared" si="21"/>
        <v>0.4</v>
      </c>
      <c r="W41" s="173">
        <f t="shared" si="22"/>
        <v>0</v>
      </c>
      <c r="X41" s="173">
        <f t="shared" si="23"/>
        <v>0</v>
      </c>
      <c r="Y41" s="173">
        <f t="shared" si="24"/>
        <v>0</v>
      </c>
      <c r="Z41" s="173">
        <f t="shared" si="25"/>
        <v>0</v>
      </c>
      <c r="AA41" s="174">
        <f t="shared" si="26"/>
        <v>0</v>
      </c>
      <c r="AB41" s="186">
        <f t="shared" si="27"/>
        <v>0</v>
      </c>
      <c r="AC41" s="248">
        <f t="shared" si="1"/>
        <v>0</v>
      </c>
      <c r="AD41" s="173">
        <f t="shared" si="28"/>
        <v>0</v>
      </c>
      <c r="AE41" s="173">
        <f t="shared" si="29"/>
        <v>0</v>
      </c>
      <c r="AF41" s="173">
        <f t="shared" si="30"/>
        <v>0</v>
      </c>
      <c r="AG41" s="173">
        <f t="shared" si="31"/>
        <v>0</v>
      </c>
      <c r="AH41" s="174">
        <f t="shared" si="32"/>
        <v>0</v>
      </c>
      <c r="AI41" s="186">
        <f t="shared" si="33"/>
        <v>0</v>
      </c>
      <c r="AJ41" s="248">
        <f t="shared" si="2"/>
        <v>0</v>
      </c>
      <c r="AK41" s="248">
        <f t="shared" si="3"/>
        <v>12</v>
      </c>
      <c r="AL41" s="248">
        <f t="shared" si="34"/>
        <v>28</v>
      </c>
      <c r="AM41" s="187">
        <f>'Basis - base - base'!$V$11*'Basis - base - base'!$V$14*VLOOKUP(E41,'Degradation linear'!$A$5:$C$37,3,TRUE)</f>
        <v>21810.989999999994</v>
      </c>
      <c r="AN41" s="188">
        <f t="shared" si="35"/>
        <v>1046.9275199999995</v>
      </c>
      <c r="AO41" s="188">
        <f t="shared" si="36"/>
        <v>1744.8791999999999</v>
      </c>
      <c r="AP41" s="188">
        <f>AM41/12*H41*'Basis - base - base'!$V$16</f>
        <v>654.32969999999978</v>
      </c>
      <c r="AQ41" s="188">
        <f>IF('Basis - base - base'!$V$8=2,AN41*'Basis - base - base'!$Z$8,0)</f>
        <v>80.613419039999954</v>
      </c>
      <c r="AR41" s="188">
        <f>IF('Basis - base - base'!$V$8=2,AP41*'Basis - base - base'!$Z$8,0)</f>
        <v>50.383386899999984</v>
      </c>
      <c r="AS41" s="188">
        <f>IF(C41=TRUE,IF(AND(AL41&gt;=0,AL41&lt;=$AP$4),IF($AV$4=0,($AN$4-$AT$4)/$AP$4,VLOOKUP($AV$4*100,Annuität!$C$3:$D$10003,2,TRUE)*($AN$4-$AT$4))/12*H41,0),0)</f>
        <v>1053.3333333333333</v>
      </c>
      <c r="AT41" s="188">
        <f>IF(C41=TRUE,IF(AND(AL41&gt;=0,AL41&lt;=$AS$4),(IF($AV$4=0,($AT$4)/$AS$4,VLOOKUP($AV$4*100,Annuität!$I$3:$J$10003,2,TRUE)*($AT$4))-($AT$4)/$AS$4)/12*H41,0),0)</f>
        <v>0</v>
      </c>
      <c r="AU41" s="188">
        <f>AS41+AT41</f>
        <v>1053.3333333333333</v>
      </c>
      <c r="AV41" s="188">
        <f>IF(C41=TRUE,IF(AND(AL41&gt;0,AL41&lt;=$AP$5),IF($AV$5=0,$AN$5/$AP$5,VLOOKUP($AV$5*100,Annuität!$E$3:$F$10003,2,TRUE)*$AN$5),0),0)</f>
        <v>0</v>
      </c>
      <c r="AW41" s="188">
        <f>IF(C41=TRUE,IF(AND(AL41&gt;0,AL41&lt;=$AP$6),IF($AV$6=0,$AN$6/$AP$6,VLOOKUP($AV$6*100,Annuität!$G$3:$H$10003,2,TRUE)*$AN$6),0),0)</f>
        <v>0</v>
      </c>
      <c r="AX41" s="559">
        <f>IF(AL41='Basis - base - base'!$V$21,'Basis - base - base'!$V$20,0)</f>
        <v>0</v>
      </c>
      <c r="AY41" s="188">
        <f t="shared" si="4"/>
        <v>2107.24698786</v>
      </c>
      <c r="AZ41" s="195">
        <f t="shared" si="5"/>
        <v>2107.24698786</v>
      </c>
      <c r="BA41" s="197">
        <f t="shared" si="6"/>
        <v>2107.24698786</v>
      </c>
      <c r="BB41" s="444">
        <f t="shared" si="39"/>
        <v>35068.693830935008</v>
      </c>
      <c r="BC41" s="203">
        <f t="shared" si="40"/>
        <v>35068.693830935008</v>
      </c>
      <c r="BD41" s="299">
        <f t="shared" si="41"/>
        <v>0</v>
      </c>
      <c r="BE41" s="300">
        <v>28</v>
      </c>
      <c r="BF41" s="205" t="str">
        <f>IF(AY41&lt;0,HLOOKUP('Basis - base - base'!AD3,Sprachentabelle!B2:D201,159,FALSE),"")</f>
        <v/>
      </c>
    </row>
    <row r="42" spans="2:58" x14ac:dyDescent="0.25">
      <c r="B42" s="170"/>
      <c r="C42" s="320" t="b">
        <f>IF(DATE(YEAR(G41),MONTH(G41),DAY(G41)+1)&lt;='Basis - base - base'!$R$27,TRUE,FALSE)</f>
        <v>1</v>
      </c>
      <c r="D42" s="51">
        <v>30</v>
      </c>
      <c r="E42" s="52">
        <f>IF(C42=TRUE,D42,"")</f>
        <v>30</v>
      </c>
      <c r="F42" s="172">
        <f>IF(C42=TRUE,DATE(YEAR(G41),MONTH(G41),DAY(G41)+1),"")</f>
        <v>54789</v>
      </c>
      <c r="G42" s="172">
        <f>IF(C42=TRUE,IF(DATE(YEAR(F42)+1,MONTH(F42),DAY(F42)-1)&gt;'Basis - base - base'!$R$27,'Basis - base - base'!$R$27,DATE(YEAR(F42)+1,MONTH(F42),DAY(F42)-1)),"")</f>
        <v>55153</v>
      </c>
      <c r="H42" s="185">
        <f t="shared" si="7"/>
        <v>12</v>
      </c>
      <c r="I42" s="173">
        <f t="shared" si="8"/>
        <v>0</v>
      </c>
      <c r="J42" s="173">
        <f t="shared" si="9"/>
        <v>0</v>
      </c>
      <c r="K42" s="173">
        <f t="shared" si="10"/>
        <v>0</v>
      </c>
      <c r="L42" s="173">
        <f t="shared" si="11"/>
        <v>0</v>
      </c>
      <c r="M42" s="174">
        <f t="shared" si="12"/>
        <v>0</v>
      </c>
      <c r="N42" s="186">
        <f t="shared" si="13"/>
        <v>0</v>
      </c>
      <c r="O42" s="336">
        <f t="shared" si="14"/>
        <v>0</v>
      </c>
      <c r="P42" s="173">
        <f t="shared" si="15"/>
        <v>0</v>
      </c>
      <c r="Q42" s="173">
        <f t="shared" si="16"/>
        <v>0</v>
      </c>
      <c r="R42" s="173">
        <f t="shared" si="17"/>
        <v>12</v>
      </c>
      <c r="S42" s="173">
        <f t="shared" si="18"/>
        <v>12</v>
      </c>
      <c r="T42" s="174">
        <f t="shared" si="19"/>
        <v>0.08</v>
      </c>
      <c r="U42" s="186">
        <f t="shared" si="20"/>
        <v>0.2</v>
      </c>
      <c r="V42" s="248">
        <f t="shared" si="21"/>
        <v>0.4</v>
      </c>
      <c r="W42" s="173">
        <f t="shared" si="22"/>
        <v>0</v>
      </c>
      <c r="X42" s="173">
        <f t="shared" si="23"/>
        <v>0</v>
      </c>
      <c r="Y42" s="173">
        <f t="shared" si="24"/>
        <v>0</v>
      </c>
      <c r="Z42" s="173">
        <f t="shared" si="25"/>
        <v>0</v>
      </c>
      <c r="AA42" s="174">
        <f t="shared" si="26"/>
        <v>0</v>
      </c>
      <c r="AB42" s="186">
        <f t="shared" si="27"/>
        <v>0</v>
      </c>
      <c r="AC42" s="248">
        <f t="shared" si="1"/>
        <v>0</v>
      </c>
      <c r="AD42" s="173">
        <f t="shared" si="28"/>
        <v>0</v>
      </c>
      <c r="AE42" s="173">
        <f t="shared" si="29"/>
        <v>0</v>
      </c>
      <c r="AF42" s="173">
        <f t="shared" si="30"/>
        <v>0</v>
      </c>
      <c r="AG42" s="173">
        <f t="shared" si="31"/>
        <v>0</v>
      </c>
      <c r="AH42" s="174">
        <f t="shared" si="32"/>
        <v>0</v>
      </c>
      <c r="AI42" s="186">
        <f t="shared" si="33"/>
        <v>0</v>
      </c>
      <c r="AJ42" s="248">
        <f t="shared" si="2"/>
        <v>0</v>
      </c>
      <c r="AK42" s="248">
        <f t="shared" si="3"/>
        <v>12</v>
      </c>
      <c r="AL42" s="248">
        <f t="shared" si="34"/>
        <v>29</v>
      </c>
      <c r="AM42" s="187">
        <f>'Basis - base - base'!$V$11*'Basis - base - base'!$V$14*VLOOKUP(E42,'Degradation linear'!$A$5:$C$37,3,TRUE)</f>
        <v>21653.129999999997</v>
      </c>
      <c r="AN42" s="188">
        <f t="shared" si="35"/>
        <v>1039.3502399999998</v>
      </c>
      <c r="AO42" s="188">
        <f t="shared" si="36"/>
        <v>1732.2504000000001</v>
      </c>
      <c r="AP42" s="188">
        <f>AM42/12*H42*'Basis - base - base'!$V$16</f>
        <v>649.59389999999985</v>
      </c>
      <c r="AQ42" s="188">
        <f>IF('Basis - base - base'!$V$8=2,AN42*'Basis - base - base'!$Z$8,0)</f>
        <v>80.02996847999998</v>
      </c>
      <c r="AR42" s="188">
        <f>IF('Basis - base - base'!$V$8=2,AP42*'Basis - base - base'!$Z$8,0)</f>
        <v>50.018730299999987</v>
      </c>
      <c r="AS42" s="188">
        <f>IF(C42=TRUE,IF(AND(AL42&gt;=0,AL42&lt;=$AP$4),IF($AV$4=0,($AN$4-$AT$4)/$AP$4,VLOOKUP($AV$4*100,Annuität!$C$3:$D$10003,2,TRUE)*($AN$4-$AT$4))/12*H42,0),0)</f>
        <v>1053.3333333333333</v>
      </c>
      <c r="AT42" s="188">
        <f>IF(C42=TRUE,IF(AND(AL42&gt;=0,AL42&lt;=$AS$4),(IF($AV$4=0,($AT$4)/$AS$4,VLOOKUP($AV$4*100,Annuität!$I$3:$J$10003,2,TRUE)*($AT$4))-($AT$4)/$AS$4)/12*H42,0),0)</f>
        <v>0</v>
      </c>
      <c r="AU42" s="188">
        <f t="shared" si="37"/>
        <v>1053.3333333333333</v>
      </c>
      <c r="AV42" s="188">
        <f>IF(C42=TRUE,IF(AND(AL42&gt;0,AL42&lt;=$AP$5),IF($AV$5=0,$AN$5/$AP$5,VLOOKUP($AV$5*100,Annuität!$E$3:$F$10003,2,TRUE)*$AN$5),0),0)</f>
        <v>0</v>
      </c>
      <c r="AW42" s="188">
        <f>IF(C42=TRUE,IF(AND(AL42&gt;0,AL42&lt;=$AP$6),IF($AV$6=0,$AN$6/$AP$6,VLOOKUP($AV$6*100,Annuität!$G$3:$H$10003,2,TRUE)*$AN$6),0),0)</f>
        <v>0</v>
      </c>
      <c r="AX42" s="559">
        <f>IF(AL42='Basis - base - base'!$V$21,'Basis - base - base'!$V$20,0)</f>
        <v>0</v>
      </c>
      <c r="AY42" s="188">
        <f t="shared" si="4"/>
        <v>2091.9955018199998</v>
      </c>
      <c r="AZ42" s="195">
        <f t="shared" si="5"/>
        <v>2091.9955018199998</v>
      </c>
      <c r="BA42" s="197">
        <f t="shared" si="6"/>
        <v>2091.9955018199998</v>
      </c>
      <c r="BB42" s="444">
        <f t="shared" si="39"/>
        <v>37160.689332755006</v>
      </c>
      <c r="BC42" s="203">
        <f t="shared" si="40"/>
        <v>37160.689332755006</v>
      </c>
      <c r="BD42" s="299">
        <f t="shared" si="41"/>
        <v>0</v>
      </c>
      <c r="BE42" s="300">
        <v>29</v>
      </c>
      <c r="BF42" s="205" t="str">
        <f>IF(AY42&lt;0,HLOOKUP('Basis - base - base'!AD3,Sprachentabelle!B2:D201,159,FALSE),"")</f>
        <v/>
      </c>
    </row>
    <row r="43" spans="2:58" x14ac:dyDescent="0.25">
      <c r="B43" s="170"/>
      <c r="C43" s="320" t="b">
        <f>IF(DATE(YEAR(G42),MONTH(G42),DAY(G42)+1)&lt;='Basis - base - base'!$R$27,TRUE,FALSE)</f>
        <v>1</v>
      </c>
      <c r="D43" s="54">
        <v>31</v>
      </c>
      <c r="E43" s="53">
        <f>IF(C43=TRUE,D43,"")</f>
        <v>31</v>
      </c>
      <c r="F43" s="175">
        <f>IF(C43=TRUE,DATE(YEAR(G42),MONTH(G42),DAY(G42)+1),"")</f>
        <v>55154</v>
      </c>
      <c r="G43" s="176">
        <f>IF(C43=TRUE,IF(DATE(YEAR(F43)+1,MONTH(F43),DAY(F43)-1)&gt;'Basis - base - base'!$R$27,'Basis - base - base'!$R$27,DATE(YEAR(F43)+1,MONTH(F43),DAY(F43)-1)),"")</f>
        <v>55243</v>
      </c>
      <c r="H43" s="513">
        <f t="shared" si="7"/>
        <v>3</v>
      </c>
      <c r="I43" s="177">
        <f t="shared" si="8"/>
        <v>0</v>
      </c>
      <c r="J43" s="177">
        <f t="shared" si="9"/>
        <v>0</v>
      </c>
      <c r="K43" s="177">
        <f t="shared" si="10"/>
        <v>0</v>
      </c>
      <c r="L43" s="177">
        <f>SUM(I43:K43)</f>
        <v>0</v>
      </c>
      <c r="M43" s="178">
        <f t="shared" si="12"/>
        <v>0</v>
      </c>
      <c r="N43" s="247">
        <f t="shared" si="13"/>
        <v>0</v>
      </c>
      <c r="O43" s="337">
        <f t="shared" si="14"/>
        <v>0</v>
      </c>
      <c r="P43" s="177">
        <f t="shared" si="15"/>
        <v>0</v>
      </c>
      <c r="Q43" s="177">
        <f t="shared" si="16"/>
        <v>0</v>
      </c>
      <c r="R43" s="177">
        <f t="shared" si="17"/>
        <v>3</v>
      </c>
      <c r="S43" s="177">
        <f t="shared" si="18"/>
        <v>3</v>
      </c>
      <c r="T43" s="178">
        <f t="shared" si="19"/>
        <v>0.08</v>
      </c>
      <c r="U43" s="247">
        <f t="shared" si="20"/>
        <v>0.2</v>
      </c>
      <c r="V43" s="249">
        <f t="shared" si="21"/>
        <v>0.4</v>
      </c>
      <c r="W43" s="177">
        <f t="shared" si="22"/>
        <v>0</v>
      </c>
      <c r="X43" s="177">
        <f t="shared" si="23"/>
        <v>0</v>
      </c>
      <c r="Y43" s="177">
        <f t="shared" si="24"/>
        <v>0</v>
      </c>
      <c r="Z43" s="177">
        <f t="shared" si="25"/>
        <v>0</v>
      </c>
      <c r="AA43" s="178">
        <f t="shared" si="26"/>
        <v>0</v>
      </c>
      <c r="AB43" s="247">
        <f t="shared" si="27"/>
        <v>0</v>
      </c>
      <c r="AC43" s="249">
        <f t="shared" si="1"/>
        <v>0</v>
      </c>
      <c r="AD43" s="177">
        <f t="shared" si="28"/>
        <v>0</v>
      </c>
      <c r="AE43" s="177">
        <f t="shared" si="29"/>
        <v>0</v>
      </c>
      <c r="AF43" s="177">
        <f t="shared" si="30"/>
        <v>0</v>
      </c>
      <c r="AG43" s="177">
        <f t="shared" si="31"/>
        <v>0</v>
      </c>
      <c r="AH43" s="178">
        <f t="shared" si="32"/>
        <v>0</v>
      </c>
      <c r="AI43" s="247">
        <f t="shared" si="33"/>
        <v>0</v>
      </c>
      <c r="AJ43" s="249">
        <f t="shared" si="2"/>
        <v>0</v>
      </c>
      <c r="AK43" s="248">
        <f t="shared" si="3"/>
        <v>3</v>
      </c>
      <c r="AL43" s="248">
        <f t="shared" si="34"/>
        <v>30</v>
      </c>
      <c r="AM43" s="187">
        <f>'Basis - base - base'!$V$11*'Basis - base - base'!$V$14*VLOOKUP(E43,'Degradation linear'!$A$5:$C$37,3,TRUE)</f>
        <v>21495.269999999997</v>
      </c>
      <c r="AN43" s="188">
        <f t="shared" si="35"/>
        <v>257.94323999999995</v>
      </c>
      <c r="AO43" s="188">
        <f t="shared" si="36"/>
        <v>429.90540000000004</v>
      </c>
      <c r="AP43" s="188">
        <f>AM43/12*H43*'Basis - base - base'!$V$16</f>
        <v>161.21452499999998</v>
      </c>
      <c r="AQ43" s="188">
        <f>IF('Basis - base - base'!$V$8=2,AN43*'Basis - base - base'!$Z$8,0)</f>
        <v>19.861629479999994</v>
      </c>
      <c r="AR43" s="188">
        <f>IF('Basis - base - base'!$V$8=2,AP43*'Basis - base - base'!$Z$8,0)</f>
        <v>12.413518424999998</v>
      </c>
      <c r="AS43" s="188">
        <f>IF(C43=TRUE,IF(AND(AL43&gt;=0,AL43&lt;=$AP$4),IF($AV$4=0,($AN$4-$AT$4)/$AP$4,VLOOKUP($AV$4*100,Annuität!$C$3:$D$10003,2,TRUE)*($AN$4-$AT$4))/12*H43,0),0)</f>
        <v>263.33333333333331</v>
      </c>
      <c r="AT43" s="188">
        <f>IF(C43=TRUE,IF(AND(AL43&gt;=0,AL43&lt;=$AS$4),(IF($AV$4=0,($AT$4)/$AS$4,VLOOKUP($AV$4*100,Annuität!$I$3:$J$10003,2,TRUE)*($AT$4))-($AT$4)/$AS$4)/12*H43,0),0)</f>
        <v>0</v>
      </c>
      <c r="AU43" s="188">
        <f t="shared" si="37"/>
        <v>263.33333333333331</v>
      </c>
      <c r="AV43" s="188">
        <f>IF(C43=TRUE,IF(AND(AL43&gt;0,AL43&lt;=$AP$5),IF($AV$5=0,$AN$5/$AP$5,VLOOKUP($AV$5*100,Annuität!$E$3:$F$10003,2,TRUE)*$AN$5),0),0)</f>
        <v>0</v>
      </c>
      <c r="AW43" s="188">
        <f>IF(C43=TRUE,IF(AND(AL43&gt;0,AL43&lt;=$AP$6),IF($AV$6=0,$AN$6/$AP$6,VLOOKUP($AV$6*100,Annuität!$G$3:$H$10003,2,TRUE)*$AN$6),0),0)</f>
        <v>0</v>
      </c>
      <c r="AX43" s="559">
        <f>IF(AL43='Basis - base - base'!$V$21,'Basis - base - base'!$V$20,0)</f>
        <v>0</v>
      </c>
      <c r="AY43" s="560">
        <f t="shared" si="4"/>
        <v>519.18600394499992</v>
      </c>
      <c r="AZ43" s="196">
        <f t="shared" si="5"/>
        <v>519.18600394499992</v>
      </c>
      <c r="BA43" s="198">
        <f t="shared" si="6"/>
        <v>519.18600394499992</v>
      </c>
      <c r="BB43" s="444">
        <f t="shared" si="39"/>
        <v>37679.875336700003</v>
      </c>
      <c r="BC43" s="203">
        <f t="shared" si="40"/>
        <v>37679.875336700003</v>
      </c>
      <c r="BD43" s="299">
        <f t="shared" si="41"/>
        <v>0</v>
      </c>
      <c r="BE43" s="300">
        <v>30</v>
      </c>
      <c r="BF43" s="205" t="str">
        <f>IF(AY43&lt;0,HLOOKUP('Basis - base - base'!AD3,Sprachentabelle!B2:D201,159,FALSE),"")</f>
        <v/>
      </c>
    </row>
    <row r="44" spans="2:58" x14ac:dyDescent="0.25">
      <c r="D44" s="39"/>
      <c r="E44" s="38"/>
      <c r="F44" s="38"/>
      <c r="G44" s="338" t="str">
        <f>HLOOKUP('Basis - base - base'!AD3,Sprachentabelle!B2:D201,129,FALSE)</f>
        <v>Mesi</v>
      </c>
      <c r="H44" s="339">
        <f>SUMIF(H13:H43,"&lt;1E+307")</f>
        <v>360</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271" t="str">
        <f>HLOOKUP('Basis - base - base'!AD3,Sprachentabelle!B2:D201,131,FALSE)</f>
        <v>Totale</v>
      </c>
      <c r="AH44" s="272"/>
      <c r="AI44" s="272"/>
      <c r="AJ44" s="272" t="s">
        <v>93</v>
      </c>
      <c r="AK44" s="321">
        <f>SUMIF(AK13:AK43,"&lt;1E+307")</f>
        <v>360</v>
      </c>
      <c r="AL44" s="321"/>
      <c r="AM44" s="273">
        <f t="shared" ref="AM44:AW44" si="42">SUMIF(AM13:AM43,"&lt;1E+307")</f>
        <v>739758.27</v>
      </c>
      <c r="AN44" s="343">
        <f t="shared" si="42"/>
        <v>34419.794399999992</v>
      </c>
      <c r="AO44" s="343">
        <f t="shared" si="42"/>
        <v>57366.324000000015</v>
      </c>
      <c r="AP44" s="343">
        <f t="shared" si="42"/>
        <v>21512.371499999997</v>
      </c>
      <c r="AQ44" s="343">
        <f t="shared" si="42"/>
        <v>2650.3241687999994</v>
      </c>
      <c r="AR44" s="343">
        <f t="shared" si="42"/>
        <v>1656.4526054999992</v>
      </c>
      <c r="AS44" s="343"/>
      <c r="AT44" s="343"/>
      <c r="AU44" s="343">
        <f t="shared" si="42"/>
        <v>31599.999999999985</v>
      </c>
      <c r="AV44" s="343">
        <f t="shared" si="42"/>
        <v>0</v>
      </c>
      <c r="AW44" s="343">
        <f t="shared" si="42"/>
        <v>0</v>
      </c>
      <c r="AX44" s="343"/>
      <c r="AY44" s="343">
        <f>SUMIF(AY12:AY43,"&lt;1E+307")</f>
        <v>37679.875336700003</v>
      </c>
      <c r="AZ44" s="343"/>
      <c r="BA44" s="344">
        <f>SUMIF(BA12:BA43,"&lt;1E+307")</f>
        <v>37679.875336700003</v>
      </c>
      <c r="BB44" s="441"/>
      <c r="BC44" s="440"/>
      <c r="BD44" s="296"/>
      <c r="BE44" s="296"/>
      <c r="BF44" s="515">
        <f>COUNTIF(BF12:BF43,HLOOKUP('Basis - base - base'!AD3,Sprachentabelle!B2:D201,159,FALSE))</f>
        <v>0</v>
      </c>
    </row>
    <row r="45" spans="2:58" x14ac:dyDescent="0.25">
      <c r="D45" s="39"/>
      <c r="E45" s="38"/>
      <c r="F45" s="38"/>
      <c r="G45" s="340" t="str">
        <f>HLOOKUP('Basis - base - base'!AD3,Sprachentabelle!B2:D201,130,FALSE)</f>
        <v>Anni</v>
      </c>
      <c r="H45" s="341">
        <f>H44/12</f>
        <v>30</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274" t="s">
        <v>138</v>
      </c>
      <c r="AH45" s="275"/>
      <c r="AI45" s="275"/>
      <c r="AJ45" s="275" t="s">
        <v>11</v>
      </c>
      <c r="AK45" s="275">
        <f>AK44/12</f>
        <v>30</v>
      </c>
      <c r="AL45" s="275"/>
      <c r="AM45" s="276">
        <f>AM44/(H44/12)</f>
        <v>24658.609</v>
      </c>
      <c r="AN45" s="345">
        <f>AN44/(H44/12)</f>
        <v>1147.3264799999997</v>
      </c>
      <c r="AO45" s="345">
        <f>AO44/(H44/12)</f>
        <v>1912.2108000000005</v>
      </c>
      <c r="AP45" s="345">
        <f>AP44/(H44/12)</f>
        <v>717.07904999999994</v>
      </c>
      <c r="AQ45" s="345">
        <f>AQ44/(H44/12)</f>
        <v>88.344138959999981</v>
      </c>
      <c r="AR45" s="345">
        <f>AR44/(H44/12)</f>
        <v>55.21508684999997</v>
      </c>
      <c r="AS45" s="345"/>
      <c r="AT45" s="345"/>
      <c r="AU45" s="345">
        <f>IF(AP4&gt;0,AU44/AP4,0)</f>
        <v>1053.3333333333328</v>
      </c>
      <c r="AV45" s="345">
        <f>IF(AP5&gt;0,AV44/AP4,0)</f>
        <v>0</v>
      </c>
      <c r="AW45" s="345">
        <f>IF(AP6&gt;0,AW44/AP4,0)</f>
        <v>0</v>
      </c>
      <c r="AX45" s="345"/>
      <c r="AY45" s="345"/>
      <c r="AZ45" s="345"/>
      <c r="BA45" s="346"/>
      <c r="BB45" s="442"/>
      <c r="BC45" s="297"/>
      <c r="BD45" s="297"/>
      <c r="BE45" s="297"/>
      <c r="BF45" s="39"/>
    </row>
    <row r="46" spans="2:58" x14ac:dyDescent="0.25">
      <c r="D46" s="39"/>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34"/>
      <c r="AN46" s="40"/>
      <c r="AO46" s="40"/>
      <c r="AP46" s="40"/>
      <c r="AQ46" s="40"/>
      <c r="AR46" s="40"/>
      <c r="AS46" s="40"/>
      <c r="AT46" s="40"/>
      <c r="AU46" s="40"/>
      <c r="AV46" s="40"/>
      <c r="AW46" s="40"/>
      <c r="AX46" s="40"/>
      <c r="AY46" s="201"/>
      <c r="AZ46" s="200"/>
      <c r="BC46" s="40"/>
      <c r="BD46" s="40"/>
      <c r="BE46" s="40"/>
    </row>
    <row r="47" spans="2:58" x14ac:dyDescent="0.25">
      <c r="H47" s="154"/>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40"/>
      <c r="AO47" s="40"/>
      <c r="AP47" s="40"/>
      <c r="AQ47" s="40"/>
      <c r="AR47" s="40"/>
      <c r="AS47" s="40"/>
      <c r="AT47" s="40"/>
      <c r="AU47" s="40"/>
      <c r="AV47" s="40"/>
      <c r="AW47" s="40"/>
      <c r="AX47" s="40"/>
      <c r="AY47" s="200"/>
      <c r="AZ47" s="200"/>
      <c r="BA47" s="201"/>
      <c r="BB47" s="201"/>
      <c r="BC47" s="40"/>
      <c r="BD47" s="40"/>
      <c r="BE47" s="40"/>
    </row>
    <row r="48" spans="2:58" x14ac:dyDescent="0.25">
      <c r="H48" s="42"/>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40"/>
      <c r="AO48" s="40"/>
      <c r="AP48" s="40"/>
      <c r="AQ48" s="40"/>
      <c r="AR48" s="40"/>
      <c r="AS48" s="40"/>
      <c r="AT48" s="40"/>
      <c r="AU48" s="40"/>
      <c r="AV48" s="40"/>
      <c r="AW48" s="40"/>
      <c r="AX48" s="40"/>
      <c r="AY48" s="200"/>
      <c r="AZ48" s="200"/>
      <c r="BA48" s="201"/>
      <c r="BB48" s="201"/>
      <c r="BC48" s="40"/>
      <c r="BD48" s="40"/>
      <c r="BE48" s="40"/>
    </row>
    <row r="49" spans="4:57" x14ac:dyDescent="0.25">
      <c r="H49" s="43"/>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40"/>
      <c r="AO49" s="40"/>
      <c r="AP49" s="40"/>
      <c r="AQ49" s="40"/>
      <c r="AR49" s="40"/>
      <c r="AS49" s="40"/>
      <c r="AT49" s="40"/>
      <c r="AU49" s="40"/>
      <c r="AV49" s="40"/>
      <c r="AW49" s="40"/>
      <c r="AX49" s="40"/>
      <c r="AY49" s="200"/>
      <c r="AZ49" s="200"/>
      <c r="BA49" s="201"/>
      <c r="BB49" s="201"/>
      <c r="BC49" s="40"/>
      <c r="BD49" s="40"/>
      <c r="BE49" s="40"/>
    </row>
    <row r="50" spans="4:57" x14ac:dyDescent="0.25">
      <c r="D50" s="39"/>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40"/>
      <c r="AO50" s="40"/>
      <c r="AP50" s="40"/>
      <c r="AQ50" s="40"/>
      <c r="AR50" s="40"/>
      <c r="AS50" s="40"/>
      <c r="AT50" s="40"/>
      <c r="AU50" s="40"/>
      <c r="AV50" s="40"/>
      <c r="AW50" s="40"/>
      <c r="AX50" s="40"/>
      <c r="AY50" s="200"/>
      <c r="AZ50" s="200"/>
      <c r="BA50" s="201"/>
      <c r="BB50" s="201"/>
      <c r="BC50" s="40"/>
      <c r="BD50" s="40"/>
      <c r="BE50" s="40"/>
    </row>
    <row r="51" spans="4:57" x14ac:dyDescent="0.25">
      <c r="D51" s="39"/>
      <c r="E51" s="38"/>
      <c r="F51" s="38"/>
      <c r="G51" s="38"/>
      <c r="H51" s="38"/>
      <c r="I51" s="38"/>
      <c r="J51" s="38"/>
      <c r="K51" s="38"/>
      <c r="L51" s="38"/>
      <c r="M51" s="38"/>
      <c r="N51" s="38"/>
      <c r="O51" s="38"/>
      <c r="P51" s="38"/>
      <c r="Q51" s="38"/>
      <c r="R51" s="38"/>
      <c r="S51" s="214" t="str">
        <f>'Basis - base - base'!K59</f>
        <v>V:</v>
      </c>
      <c r="T51" s="43"/>
      <c r="U51" s="38"/>
      <c r="V51" s="38"/>
      <c r="W51" s="38"/>
      <c r="X51" s="38"/>
      <c r="Y51" s="38"/>
      <c r="Z51" s="43" t="str">
        <f>'Basis - base - base'!U59</f>
        <v>10/02/2021</v>
      </c>
      <c r="AA51" s="38"/>
      <c r="AB51" s="38"/>
      <c r="AC51" s="38"/>
      <c r="AD51" s="38"/>
      <c r="AE51" s="38"/>
      <c r="AF51" s="38"/>
      <c r="AG51" s="38"/>
      <c r="AH51" s="38"/>
      <c r="AI51" s="38"/>
      <c r="AJ51" s="38"/>
      <c r="AK51" s="38"/>
      <c r="AL51" s="38"/>
      <c r="AM51" s="38"/>
      <c r="AN51" s="40"/>
      <c r="AO51" s="40"/>
      <c r="AP51" s="40"/>
      <c r="AQ51" s="40"/>
      <c r="AR51" s="40"/>
      <c r="AS51" s="40"/>
      <c r="AT51" s="40"/>
      <c r="AU51" s="40"/>
      <c r="AV51" s="40"/>
      <c r="AW51" s="40"/>
      <c r="AX51" s="40"/>
      <c r="AY51" s="200"/>
      <c r="AZ51" s="200"/>
      <c r="BA51" s="201"/>
      <c r="BB51" s="201"/>
      <c r="BC51" s="40"/>
      <c r="BD51" s="40"/>
      <c r="BE51" s="40"/>
    </row>
    <row r="52" spans="4:57" x14ac:dyDescent="0.25">
      <c r="D52" s="39"/>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40"/>
      <c r="AO52" s="40"/>
      <c r="AP52" s="40"/>
      <c r="AQ52" s="40"/>
      <c r="AR52" s="40"/>
      <c r="AS52" s="40"/>
      <c r="AT52" s="40"/>
      <c r="AU52" s="40"/>
      <c r="AV52" s="40"/>
      <c r="AW52" s="40"/>
      <c r="AX52" s="40"/>
      <c r="AY52" s="200"/>
      <c r="AZ52" s="200"/>
      <c r="BA52" s="201"/>
      <c r="BB52" s="201"/>
      <c r="BC52" s="40"/>
      <c r="BD52" s="40"/>
      <c r="BE52" s="40"/>
    </row>
    <row r="53" spans="4:57" x14ac:dyDescent="0.25">
      <c r="D53" s="39"/>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40"/>
      <c r="AO53" s="40"/>
      <c r="AP53" s="40"/>
      <c r="AQ53" s="40"/>
      <c r="AR53" s="40"/>
      <c r="AS53" s="40"/>
      <c r="AT53" s="40"/>
      <c r="AU53" s="40"/>
      <c r="AV53" s="40"/>
      <c r="AW53" s="40"/>
      <c r="AX53" s="40"/>
      <c r="AY53" s="200"/>
      <c r="AZ53" s="200"/>
      <c r="BA53" s="201"/>
      <c r="BB53" s="201"/>
      <c r="BC53" s="40"/>
      <c r="BD53" s="40"/>
      <c r="BE53" s="40"/>
    </row>
    <row r="54" spans="4:57" x14ac:dyDescent="0.25">
      <c r="D54" s="39"/>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40"/>
      <c r="AO54" s="40"/>
      <c r="AP54" s="40"/>
      <c r="AQ54" s="40"/>
      <c r="AR54" s="40"/>
      <c r="AS54" s="40"/>
      <c r="AT54" s="40"/>
      <c r="AU54" s="40"/>
      <c r="AV54" s="40"/>
      <c r="AW54" s="40"/>
      <c r="AX54" s="40"/>
      <c r="AY54" s="200"/>
      <c r="AZ54" s="200"/>
      <c r="BA54" s="201"/>
      <c r="BB54" s="201"/>
      <c r="BC54" s="40"/>
      <c r="BD54" s="40"/>
      <c r="BE54" s="40"/>
    </row>
    <row r="55" spans="4:57" x14ac:dyDescent="0.25">
      <c r="D55" s="39"/>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40"/>
      <c r="AO55" s="40"/>
      <c r="AP55" s="40"/>
      <c r="AQ55" s="40"/>
      <c r="AR55" s="40"/>
      <c r="AS55" s="40"/>
      <c r="AT55" s="40"/>
      <c r="AU55" s="40"/>
      <c r="AV55" s="40"/>
      <c r="AW55" s="40"/>
      <c r="AX55" s="40"/>
      <c r="AY55" s="200"/>
      <c r="AZ55" s="200"/>
      <c r="BA55" s="201"/>
      <c r="BB55" s="201"/>
      <c r="BC55" s="40"/>
      <c r="BD55" s="40"/>
      <c r="BE55" s="40"/>
    </row>
    <row r="56" spans="4:57" x14ac:dyDescent="0.25">
      <c r="D56" s="39"/>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40"/>
      <c r="AO56" s="40"/>
      <c r="AP56" s="40"/>
      <c r="AQ56" s="40"/>
      <c r="AR56" s="40"/>
      <c r="AS56" s="40"/>
      <c r="AT56" s="40"/>
      <c r="AU56" s="40"/>
      <c r="AV56" s="40"/>
      <c r="AW56" s="40"/>
      <c r="AX56" s="40"/>
      <c r="AY56" s="200"/>
      <c r="AZ56" s="200"/>
      <c r="BA56" s="201"/>
      <c r="BB56" s="201"/>
      <c r="BC56" s="40"/>
      <c r="BD56" s="40"/>
      <c r="BE56" s="40"/>
    </row>
    <row r="57" spans="4:57" x14ac:dyDescent="0.25">
      <c r="D57" s="39"/>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40"/>
      <c r="AO57" s="40"/>
      <c r="AP57" s="40"/>
      <c r="AQ57" s="40"/>
      <c r="AR57" s="40"/>
      <c r="AS57" s="40"/>
      <c r="AT57" s="40"/>
      <c r="AU57" s="40"/>
      <c r="AV57" s="40"/>
      <c r="AW57" s="40"/>
      <c r="AX57" s="40"/>
      <c r="AY57" s="200"/>
      <c r="AZ57" s="200"/>
      <c r="BA57" s="201"/>
      <c r="BB57" s="201"/>
      <c r="BC57" s="40"/>
      <c r="BD57" s="40"/>
      <c r="BE57" s="40"/>
    </row>
    <row r="58" spans="4:57" x14ac:dyDescent="0.25">
      <c r="D58" s="214"/>
      <c r="E58" s="41"/>
      <c r="F58" s="41"/>
      <c r="G58" s="154"/>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40"/>
      <c r="AO58" s="40"/>
      <c r="AP58" s="40"/>
      <c r="AQ58" s="40"/>
      <c r="AR58" s="40"/>
      <c r="AS58" s="40"/>
      <c r="AT58" s="40"/>
      <c r="AU58" s="40"/>
      <c r="AV58" s="40"/>
      <c r="AW58" s="40"/>
      <c r="AX58" s="40"/>
      <c r="AY58" s="200"/>
      <c r="AZ58" s="200"/>
      <c r="BA58" s="201"/>
      <c r="BB58" s="201"/>
      <c r="BC58" s="40"/>
      <c r="BD58" s="40"/>
      <c r="BE58" s="40"/>
    </row>
    <row r="59" spans="4:57" x14ac:dyDescent="0.25">
      <c r="D59" s="214"/>
      <c r="E59" s="42"/>
      <c r="F59" s="42"/>
      <c r="G59" s="42"/>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40"/>
      <c r="AO59" s="40"/>
      <c r="AP59" s="40"/>
      <c r="AQ59" s="40"/>
      <c r="AR59" s="40"/>
      <c r="AS59" s="40"/>
      <c r="AT59" s="40"/>
      <c r="AU59" s="40"/>
      <c r="AV59" s="40"/>
      <c r="AW59" s="40"/>
      <c r="AX59" s="40"/>
      <c r="AY59" s="200"/>
      <c r="AZ59" s="200"/>
      <c r="BA59" s="201"/>
      <c r="BB59" s="201"/>
      <c r="BC59" s="40"/>
      <c r="BD59" s="40"/>
      <c r="BE59" s="40"/>
    </row>
    <row r="60" spans="4:57" x14ac:dyDescent="0.25">
      <c r="D60" s="214"/>
      <c r="E60" s="43"/>
      <c r="F60" s="43"/>
      <c r="G60" s="43"/>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40"/>
      <c r="AO60" s="40"/>
      <c r="AP60" s="40"/>
      <c r="AQ60" s="40"/>
      <c r="AR60" s="40"/>
      <c r="AS60" s="40"/>
      <c r="AT60" s="40"/>
      <c r="AU60" s="40"/>
      <c r="AV60" s="40"/>
      <c r="AW60" s="40"/>
      <c r="AX60" s="40"/>
      <c r="AY60" s="200"/>
      <c r="AZ60" s="200"/>
      <c r="BA60" s="201"/>
      <c r="BB60" s="201"/>
      <c r="BC60" s="40"/>
      <c r="BD60" s="40"/>
      <c r="BE60" s="40"/>
    </row>
    <row r="61" spans="4:57" x14ac:dyDescent="0.25">
      <c r="D61" s="39"/>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40"/>
      <c r="AO61" s="40"/>
      <c r="AP61" s="40"/>
      <c r="AQ61" s="40"/>
      <c r="AR61" s="40"/>
      <c r="AS61" s="40"/>
      <c r="AT61" s="40"/>
      <c r="AU61" s="40"/>
      <c r="AV61" s="40"/>
      <c r="AW61" s="40"/>
      <c r="AX61" s="40"/>
      <c r="AY61" s="200"/>
      <c r="AZ61" s="200"/>
      <c r="BA61" s="201"/>
      <c r="BB61" s="201"/>
      <c r="BC61" s="40"/>
      <c r="BD61" s="40"/>
      <c r="BE61" s="40"/>
    </row>
    <row r="62" spans="4:57" x14ac:dyDescent="0.25">
      <c r="D62" s="39"/>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40"/>
      <c r="AO62" s="40"/>
      <c r="AP62" s="40"/>
      <c r="AQ62" s="40"/>
      <c r="AR62" s="40"/>
      <c r="AS62" s="40"/>
      <c r="AT62" s="40"/>
      <c r="AU62" s="40"/>
      <c r="AV62" s="40"/>
      <c r="AW62" s="40"/>
      <c r="AX62" s="40"/>
      <c r="AY62" s="200"/>
      <c r="AZ62" s="200"/>
      <c r="BA62" s="201"/>
      <c r="BB62" s="201"/>
      <c r="BC62" s="40"/>
      <c r="BD62" s="40"/>
      <c r="BE62" s="40"/>
    </row>
    <row r="63" spans="4:57" x14ac:dyDescent="0.25">
      <c r="D63" s="39"/>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40"/>
      <c r="AO63" s="40"/>
      <c r="AP63" s="40"/>
      <c r="AQ63" s="40"/>
      <c r="AR63" s="40"/>
      <c r="AS63" s="40"/>
      <c r="AT63" s="40"/>
      <c r="AU63" s="40"/>
      <c r="AV63" s="40"/>
      <c r="AW63" s="40"/>
      <c r="AX63" s="40"/>
      <c r="AY63" s="200"/>
      <c r="AZ63" s="200"/>
      <c r="BA63" s="201"/>
      <c r="BB63" s="201"/>
      <c r="BC63" s="40"/>
      <c r="BD63" s="40"/>
      <c r="BE63" s="40"/>
    </row>
    <row r="64" spans="4:57" x14ac:dyDescent="0.25">
      <c r="D64" s="39"/>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40"/>
      <c r="AO64" s="40"/>
      <c r="AP64" s="40"/>
      <c r="AQ64" s="40"/>
      <c r="AR64" s="40"/>
      <c r="AS64" s="40"/>
      <c r="AT64" s="40"/>
      <c r="AU64" s="40"/>
      <c r="AV64" s="40"/>
      <c r="AW64" s="40"/>
      <c r="AX64" s="40"/>
      <c r="AY64" s="200"/>
      <c r="AZ64" s="200"/>
      <c r="BA64" s="201"/>
      <c r="BB64" s="201"/>
      <c r="BC64" s="40"/>
      <c r="BD64" s="40"/>
      <c r="BE64" s="40"/>
    </row>
    <row r="65" spans="4:57" x14ac:dyDescent="0.25">
      <c r="D65" s="39"/>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40"/>
      <c r="AO65" s="40"/>
      <c r="AP65" s="40"/>
      <c r="AQ65" s="40"/>
      <c r="AR65" s="40"/>
      <c r="AS65" s="40"/>
      <c r="AT65" s="40"/>
      <c r="AU65" s="40"/>
      <c r="AV65" s="40"/>
      <c r="AW65" s="40"/>
      <c r="AX65" s="40"/>
      <c r="AY65" s="200"/>
      <c r="AZ65" s="200"/>
      <c r="BA65" s="201"/>
      <c r="BB65" s="201"/>
      <c r="BC65" s="40"/>
      <c r="BD65" s="40"/>
      <c r="BE65" s="40"/>
    </row>
    <row r="66" spans="4:57" x14ac:dyDescent="0.25">
      <c r="D66" s="39"/>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40"/>
      <c r="AO66" s="40"/>
      <c r="AP66" s="40"/>
      <c r="AQ66" s="40"/>
      <c r="AR66" s="40"/>
      <c r="AS66" s="40"/>
      <c r="AT66" s="40"/>
      <c r="AU66" s="40"/>
      <c r="AV66" s="40"/>
      <c r="AW66" s="40"/>
      <c r="AX66" s="40"/>
      <c r="AY66" s="200"/>
      <c r="AZ66" s="200"/>
      <c r="BA66" s="201"/>
      <c r="BB66" s="201"/>
      <c r="BC66" s="40"/>
      <c r="BD66" s="40"/>
      <c r="BE66" s="40"/>
    </row>
    <row r="67" spans="4:57" x14ac:dyDescent="0.25">
      <c r="D67" s="39"/>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40"/>
      <c r="AO67" s="40"/>
      <c r="AP67" s="40"/>
      <c r="AQ67" s="40"/>
      <c r="AR67" s="40"/>
      <c r="AS67" s="40"/>
      <c r="AT67" s="40"/>
      <c r="AU67" s="40"/>
      <c r="AV67" s="40"/>
      <c r="AW67" s="40"/>
      <c r="AX67" s="40"/>
      <c r="AY67" s="200"/>
      <c r="AZ67" s="200"/>
      <c r="BA67" s="201"/>
      <c r="BB67" s="201"/>
      <c r="BC67" s="40"/>
      <c r="BD67" s="40"/>
      <c r="BE67" s="40"/>
    </row>
    <row r="68" spans="4:57" x14ac:dyDescent="0.25">
      <c r="D68" s="39"/>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40"/>
      <c r="AO68" s="40"/>
      <c r="AP68" s="40"/>
      <c r="AQ68" s="40"/>
      <c r="AR68" s="40"/>
      <c r="AS68" s="40"/>
      <c r="AT68" s="40"/>
      <c r="AU68" s="40"/>
      <c r="AV68" s="40"/>
      <c r="AW68" s="40"/>
      <c r="AX68" s="40"/>
      <c r="AY68" s="200"/>
      <c r="AZ68" s="200"/>
      <c r="BA68" s="201"/>
      <c r="BB68" s="201"/>
      <c r="BC68" s="40"/>
      <c r="BD68" s="40"/>
      <c r="BE68" s="40"/>
    </row>
    <row r="69" spans="4:57" x14ac:dyDescent="0.25">
      <c r="D69" s="39"/>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40"/>
      <c r="AO69" s="40"/>
      <c r="AP69" s="40"/>
      <c r="AQ69" s="40"/>
      <c r="AR69" s="40"/>
      <c r="AS69" s="40"/>
      <c r="AT69" s="40"/>
      <c r="AU69" s="40"/>
      <c r="AV69" s="40"/>
      <c r="AW69" s="40"/>
      <c r="AX69" s="40"/>
      <c r="AY69" s="200"/>
      <c r="AZ69" s="200"/>
      <c r="BA69" s="201"/>
      <c r="BB69" s="201"/>
      <c r="BC69" s="40"/>
      <c r="BD69" s="40"/>
      <c r="BE69" s="40"/>
    </row>
    <row r="70" spans="4:57" x14ac:dyDescent="0.25">
      <c r="D70" s="39"/>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40"/>
      <c r="AO70" s="40"/>
      <c r="AP70" s="40"/>
      <c r="AQ70" s="40"/>
      <c r="AR70" s="40"/>
      <c r="AS70" s="40"/>
      <c r="AT70" s="40"/>
      <c r="AU70" s="40"/>
      <c r="AV70" s="40"/>
      <c r="AW70" s="40"/>
      <c r="AX70" s="40"/>
      <c r="AY70" s="200"/>
      <c r="AZ70" s="200"/>
      <c r="BA70" s="201"/>
      <c r="BB70" s="201"/>
      <c r="BC70" s="40"/>
      <c r="BD70" s="40"/>
      <c r="BE70" s="40"/>
    </row>
    <row r="71" spans="4:57" x14ac:dyDescent="0.25">
      <c r="D71" s="39"/>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40"/>
      <c r="AO71" s="40"/>
      <c r="AP71" s="40"/>
      <c r="AQ71" s="40"/>
      <c r="AR71" s="40"/>
      <c r="AS71" s="40"/>
      <c r="AT71" s="40"/>
      <c r="AU71" s="40"/>
      <c r="AV71" s="40"/>
      <c r="AW71" s="40"/>
      <c r="AX71" s="40"/>
      <c r="AY71" s="200"/>
      <c r="AZ71" s="200"/>
      <c r="BA71" s="201"/>
      <c r="BB71" s="201"/>
      <c r="BC71" s="40"/>
      <c r="BD71" s="40"/>
      <c r="BE71" s="40"/>
    </row>
    <row r="72" spans="4:57" x14ac:dyDescent="0.25">
      <c r="D72" s="39"/>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40"/>
      <c r="AO72" s="40"/>
      <c r="AP72" s="40"/>
      <c r="AQ72" s="40"/>
      <c r="AR72" s="40"/>
      <c r="AS72" s="40"/>
      <c r="AT72" s="40"/>
      <c r="AU72" s="40"/>
      <c r="AV72" s="40"/>
      <c r="AW72" s="40"/>
      <c r="AX72" s="40"/>
      <c r="AY72" s="200"/>
      <c r="AZ72" s="200"/>
      <c r="BA72" s="201"/>
      <c r="BB72" s="201"/>
      <c r="BC72" s="40"/>
      <c r="BD72" s="40"/>
      <c r="BE72" s="40"/>
    </row>
    <row r="73" spans="4:57" x14ac:dyDescent="0.25">
      <c r="D73" s="39"/>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40"/>
      <c r="AO73" s="40"/>
      <c r="AP73" s="40"/>
      <c r="AQ73" s="40"/>
      <c r="AR73" s="40"/>
      <c r="AS73" s="40"/>
      <c r="AT73" s="40"/>
      <c r="AU73" s="40"/>
      <c r="AV73" s="40"/>
      <c r="AW73" s="40"/>
      <c r="AX73" s="40"/>
      <c r="AY73" s="200"/>
      <c r="AZ73" s="200"/>
      <c r="BA73" s="201"/>
      <c r="BB73" s="201"/>
      <c r="BC73" s="40"/>
      <c r="BD73" s="40"/>
      <c r="BE73" s="40"/>
    </row>
    <row r="74" spans="4:57" x14ac:dyDescent="0.25">
      <c r="D74" s="39"/>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40"/>
      <c r="AO74" s="40"/>
      <c r="AP74" s="40"/>
      <c r="AQ74" s="40"/>
      <c r="AR74" s="40"/>
      <c r="AS74" s="40"/>
      <c r="AT74" s="40"/>
      <c r="AU74" s="40"/>
      <c r="AV74" s="40"/>
      <c r="AW74" s="40"/>
      <c r="AX74" s="40"/>
      <c r="AY74" s="200"/>
      <c r="AZ74" s="200"/>
      <c r="BA74" s="201"/>
      <c r="BB74" s="201"/>
      <c r="BC74" s="40"/>
      <c r="BD74" s="40"/>
      <c r="BE74" s="40"/>
    </row>
    <row r="75" spans="4:57" x14ac:dyDescent="0.25">
      <c r="D75" s="39"/>
      <c r="E75" s="171"/>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40"/>
      <c r="AO75" s="40"/>
      <c r="AP75" s="40"/>
      <c r="AQ75" s="40"/>
      <c r="AR75" s="40"/>
      <c r="AS75" s="40"/>
      <c r="AT75" s="40"/>
      <c r="AU75" s="40"/>
      <c r="AV75" s="40"/>
      <c r="AW75" s="40"/>
      <c r="AX75" s="40"/>
      <c r="AY75" s="40"/>
      <c r="AZ75" s="40"/>
      <c r="BA75" s="40"/>
      <c r="BB75" s="40"/>
      <c r="BC75" s="40"/>
      <c r="BD75" s="40"/>
      <c r="BE75" s="40"/>
    </row>
    <row r="76" spans="4:57" x14ac:dyDescent="0.25"/>
    <row r="77" spans="4:57" hidden="1" x14ac:dyDescent="0.25">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4:57" hidden="1" x14ac:dyDescent="0.25">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1"/>
      <c r="AO78" s="41"/>
      <c r="AP78" s="41"/>
      <c r="AQ78" s="41"/>
      <c r="AR78" s="41"/>
      <c r="AS78" s="41"/>
      <c r="AT78" s="41"/>
      <c r="AU78" s="41"/>
      <c r="AV78" s="41"/>
      <c r="AW78" s="41"/>
      <c r="AX78" s="41"/>
    </row>
    <row r="79" spans="4:57" hidden="1" x14ac:dyDescent="0.25">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1"/>
      <c r="AO79" s="41"/>
      <c r="AP79" s="41"/>
      <c r="AQ79" s="41"/>
      <c r="AR79" s="41"/>
      <c r="AS79" s="41"/>
      <c r="AT79" s="41"/>
      <c r="AU79" s="41"/>
      <c r="AV79" s="41"/>
      <c r="AW79" s="41"/>
      <c r="AX79" s="41"/>
    </row>
  </sheetData>
  <sheetProtection algorithmName="SHA-512" hashValue="vK03DvH4b1K6fCIOROPJMMRb9KfWAUGheay0E8gQu7rYw0HzHpDN/nMBB00965Bw5wMK32AjUhlUVxkpSXZMRw==" saltValue="5zoeTNY9AXqhy5sUh+y41Q==" spinCount="100000" sheet="1" objects="1" scenarios="1" selectLockedCells="1"/>
  <mergeCells count="5">
    <mergeCell ref="BC8:BF8"/>
    <mergeCell ref="AV3:AW3"/>
    <mergeCell ref="AV4:AW4"/>
    <mergeCell ref="AV5:AW5"/>
    <mergeCell ref="AV6:AW6"/>
  </mergeCells>
  <phoneticPr fontId="9" type="noConversion"/>
  <conditionalFormatting sqref="E12:E43 AM12:BE43">
    <cfRule type="expression" dxfId="7" priority="10" stopIfTrue="1">
      <formula>ISERROR(E12)</formula>
    </cfRule>
  </conditionalFormatting>
  <conditionalFormatting sqref="F12:AL43">
    <cfRule type="expression" dxfId="6" priority="8" stopIfTrue="1">
      <formula>ISERROR(F12)</formula>
    </cfRule>
  </conditionalFormatting>
  <conditionalFormatting sqref="BF11:BF43">
    <cfRule type="expression" dxfId="5" priority="6" stopIfTrue="1">
      <formula>ISERROR(BF11)</formula>
    </cfRule>
  </conditionalFormatting>
  <pageMargins left="0.25" right="0.25" top="0.75" bottom="0.75" header="0.3" footer="0.3"/>
  <pageSetup paperSize="9" scale="3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1C71493-641B-4C26-82EA-8963D01A7A02}">
            <xm:f>'Basis - base - base'!$AA$54=1</xm:f>
            <x14:dxf>
              <fill>
                <patternFill>
                  <bgColor rgb="FF00B050"/>
                </patternFill>
              </fill>
            </x14:dxf>
          </x14:cfRule>
          <xm:sqref>BC8:BE8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5">
    <pageSetUpPr fitToPage="1"/>
  </sheetPr>
  <dimension ref="A1:K38"/>
  <sheetViews>
    <sheetView showGridLines="0" showRowColHeaders="0" topLeftCell="B1" zoomScale="85" zoomScaleNormal="85" workbookViewId="0">
      <selection activeCell="D5" sqref="D5"/>
    </sheetView>
  </sheetViews>
  <sheetFormatPr baseColWidth="10" defaultColWidth="0" defaultRowHeight="15" zeroHeight="1" x14ac:dyDescent="0.25"/>
  <cols>
    <col min="1" max="1" width="11.42578125" style="56" hidden="1" customWidth="1"/>
    <col min="2" max="2" width="5.42578125" style="56" bestFit="1" customWidth="1"/>
    <col min="3" max="3" width="34.140625" style="61" customWidth="1"/>
    <col min="4" max="4" width="79.28515625" style="56" customWidth="1"/>
    <col min="5" max="5" width="10.7109375" style="56" customWidth="1"/>
    <col min="6" max="6" width="34.140625" style="56" customWidth="1"/>
    <col min="7" max="7" width="83.140625" style="56" customWidth="1"/>
    <col min="8" max="8" width="10.7109375" style="56" customWidth="1"/>
    <col min="9" max="9" width="34.140625" style="56" customWidth="1"/>
    <col min="10" max="10" width="99.140625" style="56" customWidth="1"/>
    <col min="11" max="11" width="0" style="56" hidden="1" customWidth="1"/>
    <col min="12" max="16384" width="11.42578125" style="56" hidden="1"/>
  </cols>
  <sheetData>
    <row r="1" spans="1:10" x14ac:dyDescent="0.25">
      <c r="C1" s="62" t="s">
        <v>79</v>
      </c>
      <c r="D1" s="63" t="s">
        <v>80</v>
      </c>
      <c r="E1" s="253"/>
      <c r="F1" s="62" t="s">
        <v>417</v>
      </c>
      <c r="G1" s="63" t="s">
        <v>302</v>
      </c>
      <c r="I1" s="62" t="s">
        <v>209</v>
      </c>
      <c r="J1" s="63" t="s">
        <v>210</v>
      </c>
    </row>
    <row r="2" spans="1:10" ht="166.5" customHeight="1" x14ac:dyDescent="0.25">
      <c r="A2" s="56">
        <f>ROW(A2)-1</f>
        <v>1</v>
      </c>
      <c r="B2" s="420" t="str">
        <f>A2&amp;")"</f>
        <v>1)</v>
      </c>
      <c r="C2" s="357" t="s">
        <v>176</v>
      </c>
      <c r="D2" s="355" t="s">
        <v>968</v>
      </c>
      <c r="E2" s="379"/>
      <c r="F2" s="357" t="s">
        <v>280</v>
      </c>
      <c r="G2" s="355" t="s">
        <v>969</v>
      </c>
      <c r="I2" s="357" t="s">
        <v>279</v>
      </c>
      <c r="J2" s="355" t="s">
        <v>970</v>
      </c>
    </row>
    <row r="3" spans="1:10" x14ac:dyDescent="0.25">
      <c r="A3" s="56">
        <f t="shared" ref="A3:A35" si="0">ROW(A3)-1</f>
        <v>2</v>
      </c>
      <c r="B3" s="420" t="str">
        <f t="shared" ref="B3:B11" si="1">A3&amp;")"</f>
        <v>2)</v>
      </c>
      <c r="C3" s="357" t="s">
        <v>70</v>
      </c>
      <c r="D3" s="355" t="s">
        <v>564</v>
      </c>
      <c r="E3" s="379"/>
      <c r="F3" s="357" t="s">
        <v>638</v>
      </c>
      <c r="G3" s="355" t="s">
        <v>637</v>
      </c>
      <c r="I3" s="357" t="s">
        <v>328</v>
      </c>
      <c r="J3" s="355" t="s">
        <v>604</v>
      </c>
    </row>
    <row r="4" spans="1:10" ht="30" customHeight="1" x14ac:dyDescent="0.25">
      <c r="A4" s="56">
        <f t="shared" si="0"/>
        <v>3</v>
      </c>
      <c r="B4" s="420" t="str">
        <f t="shared" si="1"/>
        <v>3)</v>
      </c>
      <c r="C4" s="357" t="s">
        <v>55</v>
      </c>
      <c r="D4" s="355" t="s">
        <v>565</v>
      </c>
      <c r="E4" s="379"/>
      <c r="F4" s="357" t="s">
        <v>640</v>
      </c>
      <c r="G4" s="355" t="s">
        <v>639</v>
      </c>
      <c r="I4" s="357" t="s">
        <v>212</v>
      </c>
      <c r="J4" s="355" t="s">
        <v>605</v>
      </c>
    </row>
    <row r="5" spans="1:10" ht="165" x14ac:dyDescent="0.25">
      <c r="A5" s="56">
        <f t="shared" si="0"/>
        <v>4</v>
      </c>
      <c r="B5" s="420" t="str">
        <f t="shared" si="1"/>
        <v>4)</v>
      </c>
      <c r="C5" s="357" t="s">
        <v>173</v>
      </c>
      <c r="D5" s="355" t="s">
        <v>676</v>
      </c>
      <c r="E5" s="379"/>
      <c r="F5" s="357" t="s">
        <v>641</v>
      </c>
      <c r="G5" s="355" t="s">
        <v>677</v>
      </c>
      <c r="I5" s="357" t="s">
        <v>329</v>
      </c>
      <c r="J5" s="355" t="s">
        <v>678</v>
      </c>
    </row>
    <row r="6" spans="1:10" ht="105" x14ac:dyDescent="0.25">
      <c r="A6" s="56">
        <f t="shared" si="0"/>
        <v>5</v>
      </c>
      <c r="B6" s="420" t="str">
        <f t="shared" si="1"/>
        <v>5)</v>
      </c>
      <c r="C6" s="357" t="s">
        <v>300</v>
      </c>
      <c r="D6" s="355" t="s">
        <v>949</v>
      </c>
      <c r="E6" s="379"/>
      <c r="F6" s="357" t="s">
        <v>558</v>
      </c>
      <c r="G6" s="355" t="s">
        <v>950</v>
      </c>
      <c r="I6" s="357" t="s">
        <v>559</v>
      </c>
      <c r="J6" s="355" t="s">
        <v>951</v>
      </c>
    </row>
    <row r="7" spans="1:10" ht="75" x14ac:dyDescent="0.25">
      <c r="A7" s="56">
        <f t="shared" si="0"/>
        <v>6</v>
      </c>
      <c r="B7" s="420" t="str">
        <f t="shared" si="1"/>
        <v>6)</v>
      </c>
      <c r="C7" s="357" t="s">
        <v>48</v>
      </c>
      <c r="D7" s="355" t="s">
        <v>802</v>
      </c>
      <c r="E7" s="379"/>
      <c r="F7" s="357" t="s">
        <v>642</v>
      </c>
      <c r="G7" s="355" t="s">
        <v>803</v>
      </c>
      <c r="I7" s="357" t="s">
        <v>606</v>
      </c>
      <c r="J7" s="355" t="s">
        <v>804</v>
      </c>
    </row>
    <row r="8" spans="1:10" ht="135" x14ac:dyDescent="0.25">
      <c r="A8" s="56">
        <f t="shared" si="0"/>
        <v>7</v>
      </c>
      <c r="B8" s="420" t="str">
        <f t="shared" si="1"/>
        <v>7)</v>
      </c>
      <c r="C8" s="357" t="s">
        <v>29</v>
      </c>
      <c r="D8" s="355" t="s">
        <v>574</v>
      </c>
      <c r="E8" s="379"/>
      <c r="F8" s="357" t="s">
        <v>422</v>
      </c>
      <c r="G8" s="355" t="s">
        <v>643</v>
      </c>
      <c r="I8" s="357" t="s">
        <v>216</v>
      </c>
      <c r="J8" s="355" t="s">
        <v>607</v>
      </c>
    </row>
    <row r="9" spans="1:10" ht="135" x14ac:dyDescent="0.25">
      <c r="A9" s="56">
        <f t="shared" si="0"/>
        <v>8</v>
      </c>
      <c r="B9" s="420" t="str">
        <f t="shared" si="1"/>
        <v>8)</v>
      </c>
      <c r="C9" s="357" t="s">
        <v>54</v>
      </c>
      <c r="D9" s="355" t="s">
        <v>799</v>
      </c>
      <c r="E9" s="379"/>
      <c r="F9" s="357" t="s">
        <v>644</v>
      </c>
      <c r="G9" s="355" t="s">
        <v>800</v>
      </c>
      <c r="I9" s="357" t="s">
        <v>608</v>
      </c>
      <c r="J9" s="355" t="s">
        <v>801</v>
      </c>
    </row>
    <row r="10" spans="1:10" ht="120" x14ac:dyDescent="0.25">
      <c r="A10" s="56">
        <f t="shared" si="0"/>
        <v>9</v>
      </c>
      <c r="B10" s="420" t="str">
        <f t="shared" si="1"/>
        <v>9)</v>
      </c>
      <c r="C10" s="357" t="s">
        <v>575</v>
      </c>
      <c r="D10" s="355" t="s">
        <v>946</v>
      </c>
      <c r="E10" s="379"/>
      <c r="F10" s="357" t="s">
        <v>645</v>
      </c>
      <c r="G10" s="355" t="s">
        <v>947</v>
      </c>
      <c r="I10" s="357" t="s">
        <v>609</v>
      </c>
      <c r="J10" s="355" t="s">
        <v>948</v>
      </c>
    </row>
    <row r="11" spans="1:10" ht="60" x14ac:dyDescent="0.25">
      <c r="A11" s="56">
        <f t="shared" si="0"/>
        <v>10</v>
      </c>
      <c r="B11" s="420" t="str">
        <f t="shared" si="1"/>
        <v>10)</v>
      </c>
      <c r="C11" s="357" t="s">
        <v>942</v>
      </c>
      <c r="D11" s="586" t="s">
        <v>935</v>
      </c>
      <c r="E11" s="379" t="s">
        <v>892</v>
      </c>
      <c r="F11" s="357" t="s">
        <v>943</v>
      </c>
      <c r="G11" s="586" t="s">
        <v>939</v>
      </c>
      <c r="I11" s="357" t="s">
        <v>944</v>
      </c>
      <c r="J11" s="586" t="s">
        <v>940</v>
      </c>
    </row>
    <row r="12" spans="1:10" ht="109.5" customHeight="1" x14ac:dyDescent="0.25">
      <c r="B12" s="420" t="s">
        <v>47</v>
      </c>
      <c r="C12" s="357" t="s">
        <v>887</v>
      </c>
      <c r="D12" s="586" t="s">
        <v>962</v>
      </c>
      <c r="E12" s="379"/>
      <c r="F12" s="357" t="s">
        <v>937</v>
      </c>
      <c r="G12" s="586" t="s">
        <v>960</v>
      </c>
      <c r="I12" s="357" t="s">
        <v>945</v>
      </c>
      <c r="J12" s="586" t="s">
        <v>961</v>
      </c>
    </row>
    <row r="13" spans="1:10" ht="165" x14ac:dyDescent="0.25">
      <c r="A13" s="56">
        <f t="shared" si="0"/>
        <v>12</v>
      </c>
      <c r="B13" s="420" t="s">
        <v>177</v>
      </c>
      <c r="C13" s="357" t="s">
        <v>122</v>
      </c>
      <c r="D13" s="355" t="s">
        <v>576</v>
      </c>
      <c r="E13" s="379"/>
      <c r="F13" s="357" t="s">
        <v>475</v>
      </c>
      <c r="G13" s="355" t="s">
        <v>646</v>
      </c>
      <c r="I13" s="357" t="s">
        <v>342</v>
      </c>
      <c r="J13" s="355" t="s">
        <v>610</v>
      </c>
    </row>
    <row r="14" spans="1:10" ht="45" x14ac:dyDescent="0.25">
      <c r="A14" s="56">
        <f t="shared" si="0"/>
        <v>13</v>
      </c>
      <c r="B14" s="420" t="s">
        <v>178</v>
      </c>
      <c r="C14" s="357" t="s">
        <v>578</v>
      </c>
      <c r="D14" s="355" t="s">
        <v>577</v>
      </c>
      <c r="E14" s="379"/>
      <c r="F14" s="357" t="s">
        <v>648</v>
      </c>
      <c r="G14" s="355" t="s">
        <v>647</v>
      </c>
      <c r="I14" s="357" t="s">
        <v>612</v>
      </c>
      <c r="J14" s="355" t="s">
        <v>611</v>
      </c>
    </row>
    <row r="15" spans="1:10" ht="390" x14ac:dyDescent="0.25">
      <c r="A15" s="56">
        <f t="shared" si="0"/>
        <v>14</v>
      </c>
      <c r="B15" s="420" t="s">
        <v>179</v>
      </c>
      <c r="C15" s="357" t="s">
        <v>579</v>
      </c>
      <c r="D15" s="355" t="s">
        <v>583</v>
      </c>
      <c r="E15" s="379"/>
      <c r="F15" s="357" t="s">
        <v>581</v>
      </c>
      <c r="G15" s="355" t="s">
        <v>649</v>
      </c>
      <c r="I15" s="357" t="s">
        <v>582</v>
      </c>
      <c r="J15" s="355" t="s">
        <v>613</v>
      </c>
    </row>
    <row r="16" spans="1:10" ht="180" x14ac:dyDescent="0.25">
      <c r="A16" s="56">
        <f t="shared" si="0"/>
        <v>15</v>
      </c>
      <c r="B16" s="420" t="s">
        <v>180</v>
      </c>
      <c r="C16" s="357" t="s">
        <v>58</v>
      </c>
      <c r="D16" s="355" t="s">
        <v>584</v>
      </c>
      <c r="E16" s="379"/>
      <c r="F16" s="357" t="s">
        <v>651</v>
      </c>
      <c r="G16" s="355" t="s">
        <v>650</v>
      </c>
      <c r="I16" s="357" t="s">
        <v>361</v>
      </c>
      <c r="J16" s="355" t="s">
        <v>614</v>
      </c>
    </row>
    <row r="17" spans="1:10" x14ac:dyDescent="0.25">
      <c r="A17" s="56">
        <f t="shared" si="0"/>
        <v>16</v>
      </c>
      <c r="B17" s="420" t="s">
        <v>181</v>
      </c>
      <c r="C17" s="357" t="s">
        <v>586</v>
      </c>
      <c r="D17" s="355" t="s">
        <v>585</v>
      </c>
      <c r="E17" s="379"/>
      <c r="F17" s="357" t="s">
        <v>653</v>
      </c>
      <c r="G17" s="355" t="s">
        <v>652</v>
      </c>
      <c r="I17" s="357" t="s">
        <v>616</v>
      </c>
      <c r="J17" s="355" t="s">
        <v>615</v>
      </c>
    </row>
    <row r="18" spans="1:10" ht="210" x14ac:dyDescent="0.25">
      <c r="A18" s="56">
        <f t="shared" si="0"/>
        <v>17</v>
      </c>
      <c r="B18" s="420" t="s">
        <v>182</v>
      </c>
      <c r="C18" s="357" t="s">
        <v>587</v>
      </c>
      <c r="D18" s="355" t="s">
        <v>679</v>
      </c>
      <c r="E18" s="379"/>
      <c r="F18" s="357" t="s">
        <v>490</v>
      </c>
      <c r="G18" s="355" t="s">
        <v>680</v>
      </c>
      <c r="I18" s="357" t="s">
        <v>617</v>
      </c>
      <c r="J18" s="355" t="s">
        <v>681</v>
      </c>
    </row>
    <row r="19" spans="1:10" ht="30" x14ac:dyDescent="0.25">
      <c r="A19" s="56">
        <f t="shared" si="0"/>
        <v>18</v>
      </c>
      <c r="B19" s="420" t="s">
        <v>183</v>
      </c>
      <c r="C19" s="357" t="s">
        <v>684</v>
      </c>
      <c r="D19" s="355" t="s">
        <v>686</v>
      </c>
      <c r="E19" s="379"/>
      <c r="F19" s="357" t="s">
        <v>550</v>
      </c>
      <c r="G19" s="355" t="s">
        <v>782</v>
      </c>
      <c r="I19" s="357" t="s">
        <v>554</v>
      </c>
      <c r="J19" s="355" t="s">
        <v>780</v>
      </c>
    </row>
    <row r="20" spans="1:10" ht="30" x14ac:dyDescent="0.25">
      <c r="A20" s="56">
        <f t="shared" si="0"/>
        <v>19</v>
      </c>
      <c r="B20" s="420" t="s">
        <v>184</v>
      </c>
      <c r="C20" s="357" t="s">
        <v>685</v>
      </c>
      <c r="D20" s="355" t="s">
        <v>687</v>
      </c>
      <c r="E20" s="379"/>
      <c r="F20" s="357" t="s">
        <v>551</v>
      </c>
      <c r="G20" s="355" t="s">
        <v>783</v>
      </c>
      <c r="I20" s="357" t="s">
        <v>555</v>
      </c>
      <c r="J20" s="355" t="s">
        <v>781</v>
      </c>
    </row>
    <row r="21" spans="1:10" ht="30" customHeight="1" x14ac:dyDescent="0.25">
      <c r="A21" s="56">
        <f t="shared" si="0"/>
        <v>20</v>
      </c>
      <c r="B21" s="420" t="s">
        <v>160</v>
      </c>
      <c r="C21" s="357" t="s">
        <v>566</v>
      </c>
      <c r="D21" s="355" t="s">
        <v>588</v>
      </c>
      <c r="E21" s="379"/>
      <c r="F21" s="357" t="s">
        <v>655</v>
      </c>
      <c r="G21" s="355" t="s">
        <v>654</v>
      </c>
      <c r="I21" s="357" t="s">
        <v>619</v>
      </c>
      <c r="J21" s="355" t="s">
        <v>618</v>
      </c>
    </row>
    <row r="22" spans="1:10" ht="30" x14ac:dyDescent="0.25">
      <c r="A22" s="56">
        <f t="shared" si="0"/>
        <v>21</v>
      </c>
      <c r="B22" s="420" t="s">
        <v>161</v>
      </c>
      <c r="C22" s="357" t="s">
        <v>84</v>
      </c>
      <c r="D22" s="355" t="s">
        <v>589</v>
      </c>
      <c r="E22" s="379"/>
      <c r="F22" s="357" t="s">
        <v>657</v>
      </c>
      <c r="G22" s="355" t="s">
        <v>656</v>
      </c>
      <c r="I22" s="357" t="s">
        <v>371</v>
      </c>
      <c r="J22" s="355" t="s">
        <v>620</v>
      </c>
    </row>
    <row r="23" spans="1:10" ht="30" x14ac:dyDescent="0.25">
      <c r="A23" s="56">
        <f t="shared" si="0"/>
        <v>22</v>
      </c>
      <c r="B23" s="420" t="s">
        <v>162</v>
      </c>
      <c r="C23" s="357" t="s">
        <v>139</v>
      </c>
      <c r="D23" s="355" t="s">
        <v>590</v>
      </c>
      <c r="E23" s="379"/>
      <c r="F23" s="357" t="s">
        <v>659</v>
      </c>
      <c r="G23" s="355" t="s">
        <v>658</v>
      </c>
      <c r="I23" s="357" t="s">
        <v>372</v>
      </c>
      <c r="J23" s="355" t="s">
        <v>621</v>
      </c>
    </row>
    <row r="24" spans="1:10" ht="32.25" customHeight="1" x14ac:dyDescent="0.25">
      <c r="A24" s="56">
        <v>22</v>
      </c>
      <c r="B24" s="420" t="s">
        <v>163</v>
      </c>
      <c r="C24" s="357" t="s">
        <v>806</v>
      </c>
      <c r="D24" s="355" t="s">
        <v>807</v>
      </c>
      <c r="E24" s="379"/>
      <c r="F24" s="357" t="s">
        <v>808</v>
      </c>
      <c r="G24" s="355" t="s">
        <v>809</v>
      </c>
      <c r="I24" s="357" t="s">
        <v>810</v>
      </c>
      <c r="J24" s="355" t="s">
        <v>811</v>
      </c>
    </row>
    <row r="25" spans="1:10" ht="30" x14ac:dyDescent="0.25">
      <c r="A25" s="56">
        <f t="shared" si="0"/>
        <v>24</v>
      </c>
      <c r="B25" s="420" t="s">
        <v>164</v>
      </c>
      <c r="C25" s="357" t="s">
        <v>387</v>
      </c>
      <c r="D25" s="355" t="s">
        <v>591</v>
      </c>
      <c r="E25" s="379"/>
      <c r="F25" s="357" t="s">
        <v>661</v>
      </c>
      <c r="G25" s="355" t="s">
        <v>660</v>
      </c>
      <c r="I25" s="357" t="s">
        <v>404</v>
      </c>
      <c r="J25" s="355" t="s">
        <v>622</v>
      </c>
    </row>
    <row r="26" spans="1:10" ht="30" x14ac:dyDescent="0.25">
      <c r="A26" s="56">
        <f t="shared" si="0"/>
        <v>25</v>
      </c>
      <c r="B26" s="420" t="s">
        <v>185</v>
      </c>
      <c r="C26" s="357" t="s">
        <v>593</v>
      </c>
      <c r="D26" s="355" t="s">
        <v>592</v>
      </c>
      <c r="E26" s="379"/>
      <c r="F26" s="357" t="s">
        <v>662</v>
      </c>
      <c r="G26" s="355" t="s">
        <v>663</v>
      </c>
      <c r="I26" s="357" t="s">
        <v>624</v>
      </c>
      <c r="J26" s="355" t="s">
        <v>623</v>
      </c>
    </row>
    <row r="27" spans="1:10" x14ac:dyDescent="0.25">
      <c r="A27" s="56">
        <f t="shared" si="0"/>
        <v>26</v>
      </c>
      <c r="B27" s="420" t="s">
        <v>188</v>
      </c>
      <c r="C27" s="357" t="s">
        <v>34</v>
      </c>
      <c r="D27" s="355" t="s">
        <v>594</v>
      </c>
      <c r="E27" s="379"/>
      <c r="F27" s="357" t="s">
        <v>665</v>
      </c>
      <c r="G27" s="355" t="s">
        <v>664</v>
      </c>
      <c r="I27" s="357" t="s">
        <v>375</v>
      </c>
      <c r="J27" s="355" t="s">
        <v>625</v>
      </c>
    </row>
    <row r="28" spans="1:10" x14ac:dyDescent="0.25">
      <c r="A28" s="56">
        <f t="shared" si="0"/>
        <v>27</v>
      </c>
      <c r="B28" s="420" t="s">
        <v>193</v>
      </c>
      <c r="C28" s="357" t="s">
        <v>196</v>
      </c>
      <c r="D28" s="359" t="s">
        <v>595</v>
      </c>
      <c r="E28" s="380"/>
      <c r="F28" s="357" t="s">
        <v>667</v>
      </c>
      <c r="G28" s="359" t="s">
        <v>666</v>
      </c>
      <c r="I28" s="357" t="s">
        <v>627</v>
      </c>
      <c r="J28" s="359" t="s">
        <v>626</v>
      </c>
    </row>
    <row r="29" spans="1:10" x14ac:dyDescent="0.25">
      <c r="A29" s="56">
        <f t="shared" si="0"/>
        <v>28</v>
      </c>
      <c r="B29" s="420" t="s">
        <v>199</v>
      </c>
      <c r="C29" s="357" t="s">
        <v>171</v>
      </c>
      <c r="D29" s="355" t="s">
        <v>596</v>
      </c>
      <c r="E29" s="379"/>
      <c r="F29" s="357" t="s">
        <v>669</v>
      </c>
      <c r="G29" s="355" t="s">
        <v>668</v>
      </c>
      <c r="I29" s="357" t="s">
        <v>629</v>
      </c>
      <c r="J29" s="355" t="s">
        <v>628</v>
      </c>
    </row>
    <row r="30" spans="1:10" ht="105" x14ac:dyDescent="0.25">
      <c r="A30" s="56">
        <f t="shared" si="0"/>
        <v>29</v>
      </c>
      <c r="B30" s="420" t="s">
        <v>682</v>
      </c>
      <c r="C30" s="357" t="s">
        <v>35</v>
      </c>
      <c r="D30" s="355" t="s">
        <v>597</v>
      </c>
      <c r="E30" s="379"/>
      <c r="F30" s="357" t="s">
        <v>439</v>
      </c>
      <c r="G30" s="355" t="s">
        <v>670</v>
      </c>
      <c r="I30" s="357" t="s">
        <v>378</v>
      </c>
      <c r="J30" s="355" t="s">
        <v>630</v>
      </c>
    </row>
    <row r="31" spans="1:10" ht="105" x14ac:dyDescent="0.25">
      <c r="A31" s="56">
        <f t="shared" si="0"/>
        <v>30</v>
      </c>
      <c r="B31" s="420" t="s">
        <v>683</v>
      </c>
      <c r="C31" s="357" t="s">
        <v>599</v>
      </c>
      <c r="D31" s="355" t="s">
        <v>598</v>
      </c>
      <c r="E31" s="379"/>
      <c r="F31" s="357" t="s">
        <v>672</v>
      </c>
      <c r="G31" s="355" t="s">
        <v>671</v>
      </c>
      <c r="I31" s="357" t="s">
        <v>632</v>
      </c>
      <c r="J31" s="355" t="s">
        <v>631</v>
      </c>
    </row>
    <row r="32" spans="1:10" ht="30" x14ac:dyDescent="0.25">
      <c r="A32" s="56">
        <f t="shared" si="0"/>
        <v>31</v>
      </c>
      <c r="B32" s="420" t="s">
        <v>805</v>
      </c>
      <c r="C32" s="357" t="s">
        <v>141</v>
      </c>
      <c r="D32" s="355" t="s">
        <v>600</v>
      </c>
      <c r="E32" s="379"/>
      <c r="F32" s="357" t="s">
        <v>674</v>
      </c>
      <c r="G32" s="355" t="s">
        <v>673</v>
      </c>
      <c r="I32" s="357" t="s">
        <v>634</v>
      </c>
      <c r="J32" s="355" t="s">
        <v>633</v>
      </c>
    </row>
    <row r="33" spans="1:10" x14ac:dyDescent="0.25">
      <c r="A33" s="56">
        <f t="shared" si="0"/>
        <v>32</v>
      </c>
      <c r="B33" s="420" t="s">
        <v>941</v>
      </c>
      <c r="C33" s="357" t="s">
        <v>56</v>
      </c>
      <c r="D33" s="355" t="s">
        <v>601</v>
      </c>
      <c r="E33" s="379"/>
      <c r="F33" s="357" t="s">
        <v>504</v>
      </c>
      <c r="G33" s="355" t="s">
        <v>675</v>
      </c>
      <c r="I33" s="357" t="s">
        <v>636</v>
      </c>
      <c r="J33" s="355" t="s">
        <v>635</v>
      </c>
    </row>
    <row r="34" spans="1:10" hidden="1" x14ac:dyDescent="0.25">
      <c r="A34" s="56">
        <f t="shared" si="0"/>
        <v>33</v>
      </c>
      <c r="B34" s="420"/>
      <c r="C34" s="357"/>
      <c r="D34" s="355"/>
      <c r="E34" s="379"/>
      <c r="F34" s="357"/>
      <c r="G34" s="355"/>
      <c r="I34" s="357"/>
      <c r="J34" s="355"/>
    </row>
    <row r="35" spans="1:10" hidden="1" x14ac:dyDescent="0.25">
      <c r="A35" s="56">
        <f t="shared" si="0"/>
        <v>34</v>
      </c>
      <c r="B35" s="420"/>
      <c r="C35" s="357"/>
      <c r="D35" s="355"/>
      <c r="E35" s="379"/>
      <c r="F35" s="357"/>
      <c r="G35" s="355"/>
      <c r="I35" s="357"/>
      <c r="J35" s="355"/>
    </row>
    <row r="36" spans="1:10" hidden="1" x14ac:dyDescent="0.25">
      <c r="B36" s="421"/>
      <c r="C36" s="358"/>
      <c r="D36" s="356"/>
      <c r="E36" s="379"/>
      <c r="F36" s="358"/>
      <c r="G36" s="356"/>
      <c r="I36" s="358"/>
      <c r="J36" s="356"/>
    </row>
    <row r="37" spans="1:10" hidden="1" x14ac:dyDescent="0.25">
      <c r="F37" s="354"/>
      <c r="G37" s="354"/>
      <c r="I37" s="354"/>
      <c r="J37" s="354"/>
    </row>
    <row r="38" spans="1:10" hidden="1" x14ac:dyDescent="0.25">
      <c r="F38" s="354"/>
      <c r="G38" s="354"/>
      <c r="I38" s="354"/>
      <c r="J38" s="354"/>
    </row>
  </sheetData>
  <sheetProtection algorithmName="SHA-512" hashValue="/0/xJMLwyDM3yhZqXur/WaP9L4MEZTui/VcO89gsPrmup8rxESVln4r/2hsxXoZg7mBF5zNlRDi3P2lv1C5teg==" saltValue="sm9KoAlO2BJM1tnAVDgoaQ==" spinCount="100000" sheet="1" objects="1" scenarios="1" selectLockedCells="1"/>
  <conditionalFormatting sqref="D2:D36">
    <cfRule type="expression" dxfId="3" priority="3">
      <formula>AND(C2&lt;&gt;"",D2="")</formula>
    </cfRule>
  </conditionalFormatting>
  <conditionalFormatting sqref="G2:G36">
    <cfRule type="expression" dxfId="2" priority="2">
      <formula>AND(F2&lt;&gt;"",G2="")</formula>
    </cfRule>
  </conditionalFormatting>
  <conditionalFormatting sqref="J2:J36">
    <cfRule type="expression" dxfId="1" priority="1">
      <formula>AND(I2&lt;&gt;"",J2="")</formula>
    </cfRule>
  </conditionalFormatting>
  <pageMargins left="0.7" right="0.7" top="0.78740157499999996" bottom="0.78740157499999996" header="0.3" footer="0.3"/>
  <pageSetup paperSize="9" scale="7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2">
    <pageSetUpPr fitToPage="1"/>
  </sheetPr>
  <dimension ref="A1:I20"/>
  <sheetViews>
    <sheetView showGridLines="0" showRowColHeaders="0" zoomScale="70" zoomScaleNormal="70" workbookViewId="0"/>
  </sheetViews>
  <sheetFormatPr baseColWidth="10" defaultColWidth="0" defaultRowHeight="15" zeroHeight="1" x14ac:dyDescent="0.25"/>
  <cols>
    <col min="1" max="1" width="34.140625" style="61" customWidth="1"/>
    <col min="2" max="2" width="88.7109375" style="56" customWidth="1"/>
    <col min="3" max="3" width="10.7109375" style="56" customWidth="1"/>
    <col min="4" max="4" width="34.140625" style="56" customWidth="1"/>
    <col min="5" max="5" width="88.7109375" style="56" customWidth="1"/>
    <col min="6" max="6" width="10.7109375" style="56" customWidth="1"/>
    <col min="7" max="7" width="34.140625" style="56" customWidth="1"/>
    <col min="8" max="8" width="88.7109375" style="56" customWidth="1"/>
    <col min="9" max="9" width="0" style="56" hidden="1" customWidth="1"/>
    <col min="10" max="16384" width="11.42578125" style="56" hidden="1"/>
  </cols>
  <sheetData>
    <row r="1" spans="1:8" x14ac:dyDescent="0.25">
      <c r="A1" s="62" t="s">
        <v>79</v>
      </c>
      <c r="B1" s="63" t="s">
        <v>80</v>
      </c>
      <c r="C1" s="253"/>
      <c r="D1" s="62" t="s">
        <v>417</v>
      </c>
      <c r="E1" s="63" t="s">
        <v>302</v>
      </c>
      <c r="G1" s="62" t="s">
        <v>209</v>
      </c>
      <c r="H1" s="63" t="s">
        <v>210</v>
      </c>
    </row>
    <row r="2" spans="1:8" ht="255" x14ac:dyDescent="0.25">
      <c r="A2" s="59" t="s">
        <v>70</v>
      </c>
      <c r="B2" s="57" t="s">
        <v>73</v>
      </c>
      <c r="C2" s="379"/>
      <c r="D2" s="357" t="s">
        <v>421</v>
      </c>
      <c r="E2" s="355" t="s">
        <v>418</v>
      </c>
      <c r="G2" s="357" t="s">
        <v>211</v>
      </c>
      <c r="H2" s="355" t="s">
        <v>419</v>
      </c>
    </row>
    <row r="3" spans="1:8" ht="105" x14ac:dyDescent="0.25">
      <c r="A3" s="59" t="s">
        <v>55</v>
      </c>
      <c r="B3" s="57" t="s">
        <v>74</v>
      </c>
      <c r="C3" s="379"/>
      <c r="D3" s="357" t="s">
        <v>445</v>
      </c>
      <c r="E3" s="355" t="s">
        <v>446</v>
      </c>
      <c r="G3" s="357" t="s">
        <v>212</v>
      </c>
      <c r="H3" s="355" t="s">
        <v>213</v>
      </c>
    </row>
    <row r="4" spans="1:8" ht="75" x14ac:dyDescent="0.25">
      <c r="A4" s="59" t="s">
        <v>148</v>
      </c>
      <c r="B4" s="57" t="s">
        <v>149</v>
      </c>
      <c r="C4" s="379"/>
      <c r="D4" s="357" t="s">
        <v>420</v>
      </c>
      <c r="E4" s="355" t="s">
        <v>416</v>
      </c>
      <c r="G4" s="357" t="s">
        <v>214</v>
      </c>
      <c r="H4" s="355" t="s">
        <v>215</v>
      </c>
    </row>
    <row r="5" spans="1:8" ht="150" x14ac:dyDescent="0.25">
      <c r="A5" s="59" t="s">
        <v>29</v>
      </c>
      <c r="B5" s="57" t="s">
        <v>76</v>
      </c>
      <c r="C5" s="379"/>
      <c r="D5" s="357" t="s">
        <v>422</v>
      </c>
      <c r="E5" s="355" t="s">
        <v>423</v>
      </c>
      <c r="G5" s="357" t="s">
        <v>216</v>
      </c>
      <c r="H5" s="355" t="s">
        <v>217</v>
      </c>
    </row>
    <row r="6" spans="1:8" ht="150" x14ac:dyDescent="0.25">
      <c r="A6" s="59" t="s">
        <v>66</v>
      </c>
      <c r="B6" s="57" t="s">
        <v>150</v>
      </c>
      <c r="C6" s="379"/>
      <c r="D6" s="357" t="s">
        <v>424</v>
      </c>
      <c r="E6" s="355" t="s">
        <v>425</v>
      </c>
      <c r="G6" s="357" t="s">
        <v>218</v>
      </c>
      <c r="H6" s="355" t="s">
        <v>219</v>
      </c>
    </row>
    <row r="7" spans="1:8" ht="60" x14ac:dyDescent="0.25">
      <c r="A7" s="59" t="s">
        <v>152</v>
      </c>
      <c r="B7" s="57" t="s">
        <v>154</v>
      </c>
      <c r="C7" s="379"/>
      <c r="D7" s="357" t="s">
        <v>435</v>
      </c>
      <c r="E7" s="355" t="s">
        <v>436</v>
      </c>
      <c r="G7" s="357" t="s">
        <v>220</v>
      </c>
      <c r="H7" s="355" t="s">
        <v>221</v>
      </c>
    </row>
    <row r="8" spans="1:8" ht="45" x14ac:dyDescent="0.25">
      <c r="A8" s="59" t="s">
        <v>151</v>
      </c>
      <c r="B8" s="57" t="s">
        <v>153</v>
      </c>
      <c r="C8" s="379"/>
      <c r="D8" s="357" t="s">
        <v>437</v>
      </c>
      <c r="E8" s="355" t="s">
        <v>438</v>
      </c>
      <c r="G8" s="357" t="s">
        <v>222</v>
      </c>
      <c r="H8" s="355" t="s">
        <v>223</v>
      </c>
    </row>
    <row r="9" spans="1:8" ht="120" x14ac:dyDescent="0.25">
      <c r="A9" s="59" t="s">
        <v>68</v>
      </c>
      <c r="B9" s="57" t="s">
        <v>81</v>
      </c>
      <c r="C9" s="379"/>
      <c r="D9" s="357" t="s">
        <v>430</v>
      </c>
      <c r="E9" s="355" t="s">
        <v>431</v>
      </c>
      <c r="G9" s="357" t="s">
        <v>224</v>
      </c>
      <c r="H9" s="355" t="s">
        <v>225</v>
      </c>
    </row>
    <row r="10" spans="1:8" ht="180" x14ac:dyDescent="0.25">
      <c r="A10" s="59" t="s">
        <v>140</v>
      </c>
      <c r="B10" s="64" t="s">
        <v>169</v>
      </c>
      <c r="C10" s="380"/>
      <c r="D10" s="357" t="s">
        <v>428</v>
      </c>
      <c r="E10" s="359" t="s">
        <v>429</v>
      </c>
      <c r="G10" s="357" t="s">
        <v>226</v>
      </c>
      <c r="H10" s="359" t="s">
        <v>227</v>
      </c>
    </row>
    <row r="11" spans="1:8" ht="45" x14ac:dyDescent="0.25">
      <c r="A11" s="59" t="s">
        <v>69</v>
      </c>
      <c r="B11" s="57" t="s">
        <v>78</v>
      </c>
      <c r="C11" s="379"/>
      <c r="D11" s="357" t="s">
        <v>297</v>
      </c>
      <c r="E11" s="355" t="s">
        <v>427</v>
      </c>
      <c r="G11" s="357" t="s">
        <v>228</v>
      </c>
      <c r="H11" s="355" t="s">
        <v>229</v>
      </c>
    </row>
    <row r="12" spans="1:8" ht="150" x14ac:dyDescent="0.25">
      <c r="A12" s="59" t="s">
        <v>71</v>
      </c>
      <c r="B12" s="57" t="s">
        <v>82</v>
      </c>
      <c r="C12" s="379"/>
      <c r="D12" s="357" t="s">
        <v>434</v>
      </c>
      <c r="E12" s="355" t="s">
        <v>433</v>
      </c>
      <c r="G12" s="357" t="s">
        <v>230</v>
      </c>
      <c r="H12" s="355" t="s">
        <v>231</v>
      </c>
    </row>
    <row r="13" spans="1:8" ht="30" x14ac:dyDescent="0.25">
      <c r="A13" s="59" t="s">
        <v>72</v>
      </c>
      <c r="B13" s="57" t="s">
        <v>167</v>
      </c>
      <c r="C13" s="379"/>
      <c r="D13" s="357" t="s">
        <v>439</v>
      </c>
      <c r="E13" s="355" t="s">
        <v>440</v>
      </c>
      <c r="G13" s="357" t="s">
        <v>232</v>
      </c>
      <c r="H13" s="355" t="s">
        <v>233</v>
      </c>
    </row>
    <row r="14" spans="1:8" ht="45" x14ac:dyDescent="0.25">
      <c r="A14" s="59" t="s">
        <v>141</v>
      </c>
      <c r="B14" s="57" t="s">
        <v>168</v>
      </c>
      <c r="C14" s="379"/>
      <c r="D14" s="357" t="s">
        <v>141</v>
      </c>
      <c r="E14" s="355" t="s">
        <v>426</v>
      </c>
      <c r="G14" s="357" t="s">
        <v>234</v>
      </c>
      <c r="H14" s="355" t="s">
        <v>235</v>
      </c>
    </row>
    <row r="15" spans="1:8" ht="210" x14ac:dyDescent="0.25">
      <c r="A15" s="59" t="s">
        <v>54</v>
      </c>
      <c r="B15" s="57" t="s">
        <v>77</v>
      </c>
      <c r="C15" s="379"/>
      <c r="D15" s="357" t="s">
        <v>447</v>
      </c>
      <c r="E15" s="355" t="s">
        <v>448</v>
      </c>
      <c r="G15" s="357" t="s">
        <v>236</v>
      </c>
      <c r="H15" s="355" t="s">
        <v>237</v>
      </c>
    </row>
    <row r="16" spans="1:8" ht="75" x14ac:dyDescent="0.25">
      <c r="A16" s="59" t="s">
        <v>48</v>
      </c>
      <c r="B16" s="57" t="s">
        <v>75</v>
      </c>
      <c r="C16" s="379"/>
      <c r="D16" s="357" t="s">
        <v>441</v>
      </c>
      <c r="E16" s="355" t="s">
        <v>442</v>
      </c>
      <c r="G16" s="357" t="s">
        <v>238</v>
      </c>
      <c r="H16" s="355" t="s">
        <v>239</v>
      </c>
    </row>
    <row r="17" spans="1:8" ht="105" x14ac:dyDescent="0.25">
      <c r="A17" s="59" t="s">
        <v>83</v>
      </c>
      <c r="B17" s="57" t="s">
        <v>146</v>
      </c>
      <c r="C17" s="379"/>
      <c r="D17" s="357" t="s">
        <v>443</v>
      </c>
      <c r="E17" s="355" t="s">
        <v>444</v>
      </c>
      <c r="G17" s="357" t="s">
        <v>240</v>
      </c>
      <c r="H17" s="355" t="s">
        <v>241</v>
      </c>
    </row>
    <row r="18" spans="1:8" ht="120" x14ac:dyDescent="0.25">
      <c r="A18" s="60" t="s">
        <v>67</v>
      </c>
      <c r="B18" s="58" t="s">
        <v>147</v>
      </c>
      <c r="C18" s="379"/>
      <c r="D18" s="358" t="s">
        <v>432</v>
      </c>
      <c r="E18" s="356" t="s">
        <v>433</v>
      </c>
      <c r="G18" s="358" t="s">
        <v>242</v>
      </c>
      <c r="H18" s="356" t="s">
        <v>243</v>
      </c>
    </row>
    <row r="19" spans="1:8" hidden="1" x14ac:dyDescent="0.25">
      <c r="D19" s="354"/>
      <c r="E19" s="354"/>
      <c r="G19" s="354"/>
      <c r="H19" s="354"/>
    </row>
    <row r="20" spans="1:8" hidden="1" x14ac:dyDescent="0.25">
      <c r="D20" s="354"/>
      <c r="E20" s="354"/>
      <c r="G20" s="354"/>
      <c r="H20" s="354"/>
    </row>
  </sheetData>
  <sheetProtection algorithmName="SHA-512" hashValue="aAEAYG2Zn8lPDJHi65kpnW/sNvSdUnv6Yy9USJ+IF3rRLV5fEFq8AOLBvFW3acsaiLa+dh3EHzOKfYMxerDbMQ==" saltValue="6kWjRg9t3TRty7ckidfaBQ==" spinCount="100000" sheet="1" objects="1" scenarios="1" selectLockedCells="1"/>
  <pageMargins left="0.7" right="0.7" top="0.78740157499999996" bottom="0.78740157499999996" header="0.3" footer="0.3"/>
  <pageSetup paperSize="9" scale="7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dimension ref="A1:B26"/>
  <sheetViews>
    <sheetView workbookViewId="0">
      <selection activeCell="I30" sqref="I30"/>
    </sheetView>
  </sheetViews>
  <sheetFormatPr baseColWidth="10" defaultRowHeight="15" x14ac:dyDescent="0.25"/>
  <cols>
    <col min="1" max="1" width="4.5703125" bestFit="1" customWidth="1"/>
    <col min="2" max="2" width="14" bestFit="1" customWidth="1"/>
  </cols>
  <sheetData>
    <row r="1" spans="1:2" x14ac:dyDescent="0.25">
      <c r="A1" s="46" t="s">
        <v>36</v>
      </c>
      <c r="B1" s="46" t="s">
        <v>89</v>
      </c>
    </row>
    <row r="2" spans="1:2" x14ac:dyDescent="0.25">
      <c r="A2">
        <v>1</v>
      </c>
      <c r="B2" t="e">
        <f>IF(('Basis - base - base'!$J$28-'Basis - base - base'!$J$27)&gt;=Kalkulation!A2,'Basis - base - base'!$G$27,IF('Basis - base - base'!$G$28&lt;&gt;"-",'Basis - base - base'!$G$28,'Basis - base - base'!$G$27))</f>
        <v>#VALUE!</v>
      </c>
    </row>
    <row r="3" spans="1:2" x14ac:dyDescent="0.25">
      <c r="A3">
        <v>2</v>
      </c>
      <c r="B3" t="e">
        <f>IF(('Basis - base - base'!$J$28-'Basis - base - base'!$J$27)&gt;=Kalkulation!A3,'Basis - base - base'!$G$27,IF('Basis - base - base'!$G$28&lt;&gt;"-",'Basis - base - base'!$G$28,'Basis - base - base'!$G$27))</f>
        <v>#VALUE!</v>
      </c>
    </row>
    <row r="4" spans="1:2" x14ac:dyDescent="0.25">
      <c r="A4">
        <v>3</v>
      </c>
      <c r="B4" t="e">
        <f>IF(('Basis - base - base'!$J$28-'Basis - base - base'!$J$27)&gt;=Kalkulation!A4,'Basis - base - base'!$G$27,IF('Basis - base - base'!$G$28&lt;&gt;"-",'Basis - base - base'!$G$28,'Basis - base - base'!$G$27))</f>
        <v>#VALUE!</v>
      </c>
    </row>
    <row r="5" spans="1:2" x14ac:dyDescent="0.25">
      <c r="A5">
        <v>4</v>
      </c>
      <c r="B5" t="e">
        <f>IF(('Basis - base - base'!$J$28-'Basis - base - base'!$J$27)&gt;=Kalkulation!A5,'Basis - base - base'!$G$27,IF('Basis - base - base'!$G$28&lt;&gt;"-",'Basis - base - base'!$G$28,'Basis - base - base'!$G$27))</f>
        <v>#VALUE!</v>
      </c>
    </row>
    <row r="6" spans="1:2" x14ac:dyDescent="0.25">
      <c r="A6">
        <v>5</v>
      </c>
      <c r="B6" t="e">
        <f>IF(('Basis - base - base'!$J$28-'Basis - base - base'!$J$27)&gt;=Kalkulation!A6,'Basis - base - base'!$G$27,IF('Basis - base - base'!$G$28&lt;&gt;"-",'Basis - base - base'!$G$28,'Basis - base - base'!$G$27))</f>
        <v>#VALUE!</v>
      </c>
    </row>
    <row r="7" spans="1:2" x14ac:dyDescent="0.25">
      <c r="A7">
        <v>6</v>
      </c>
      <c r="B7" t="e">
        <f>IF(('Basis - base - base'!$J$28-'Basis - base - base'!$J$27)&gt;=Kalkulation!A7,'Basis - base - base'!$G$27,IF('Basis - base - base'!$G$28&lt;&gt;"-",'Basis - base - base'!$G$28,'Basis - base - base'!$G$27))</f>
        <v>#VALUE!</v>
      </c>
    </row>
    <row r="8" spans="1:2" x14ac:dyDescent="0.25">
      <c r="A8">
        <v>7</v>
      </c>
      <c r="B8" t="e">
        <f>IF(('Basis - base - base'!$J$28-'Basis - base - base'!$J$27)&gt;=Kalkulation!A8,'Basis - base - base'!$G$27,IF('Basis - base - base'!$G$28&lt;&gt;"-",'Basis - base - base'!$G$28,'Basis - base - base'!$G$27))</f>
        <v>#VALUE!</v>
      </c>
    </row>
    <row r="9" spans="1:2" x14ac:dyDescent="0.25">
      <c r="A9">
        <v>8</v>
      </c>
      <c r="B9" t="e">
        <f>IF(('Basis - base - base'!$J$28-'Basis - base - base'!$J$27)&gt;=Kalkulation!A9,'Basis - base - base'!$G$27,IF('Basis - base - base'!$G$28&lt;&gt;"-",'Basis - base - base'!$G$28,'Basis - base - base'!$G$27))</f>
        <v>#VALUE!</v>
      </c>
    </row>
    <row r="10" spans="1:2" x14ac:dyDescent="0.25">
      <c r="A10">
        <v>9</v>
      </c>
      <c r="B10" t="e">
        <f>IF(('Basis - base - base'!$J$28-'Basis - base - base'!$J$27)&gt;=Kalkulation!A10,'Basis - base - base'!$G$27,IF('Basis - base - base'!$G$28&lt;&gt;"-",'Basis - base - base'!$G$28,'Basis - base - base'!$G$27))</f>
        <v>#VALUE!</v>
      </c>
    </row>
    <row r="11" spans="1:2" x14ac:dyDescent="0.25">
      <c r="A11">
        <v>10</v>
      </c>
      <c r="B11" t="e">
        <f>IF(('Basis - base - base'!$J$28-'Basis - base - base'!$J$27)&gt;=Kalkulation!A11,'Basis - base - base'!$G$27,IF('Basis - base - base'!$G$28&lt;&gt;"-",'Basis - base - base'!$G$28,'Basis - base - base'!$G$27))</f>
        <v>#VALUE!</v>
      </c>
    </row>
    <row r="12" spans="1:2" x14ac:dyDescent="0.25">
      <c r="A12">
        <v>11</v>
      </c>
      <c r="B12" t="e">
        <f>IF(('Basis - base - base'!$J$28-'Basis - base - base'!$J$27)&gt;=Kalkulation!A12,'Basis - base - base'!$G$27,IF('Basis - base - base'!$G$28&lt;&gt;"-",'Basis - base - base'!$G$28,'Basis - base - base'!$G$27))</f>
        <v>#VALUE!</v>
      </c>
    </row>
    <row r="13" spans="1:2" x14ac:dyDescent="0.25">
      <c r="A13">
        <v>12</v>
      </c>
      <c r="B13" t="e">
        <f>IF(('Basis - base - base'!$J$28-'Basis - base - base'!$J$27)&gt;=Kalkulation!A13,'Basis - base - base'!$G$27,IF('Basis - base - base'!$G$28&lt;&gt;"-",'Basis - base - base'!$G$28,'Basis - base - base'!$G$27))</f>
        <v>#VALUE!</v>
      </c>
    </row>
    <row r="14" spans="1:2" x14ac:dyDescent="0.25">
      <c r="A14">
        <v>13</v>
      </c>
      <c r="B14" t="e">
        <f>IF(('Basis - base - base'!$J$28-'Basis - base - base'!$J$27)&gt;=Kalkulation!A14,'Basis - base - base'!$G$27,IF('Basis - base - base'!$G$28&lt;&gt;"-",'Basis - base - base'!$G$28,'Basis - base - base'!$G$27))</f>
        <v>#VALUE!</v>
      </c>
    </row>
    <row r="15" spans="1:2" x14ac:dyDescent="0.25">
      <c r="A15">
        <v>14</v>
      </c>
      <c r="B15" t="e">
        <f>IF(('Basis - base - base'!$J$28-'Basis - base - base'!$J$27)&gt;=Kalkulation!A15,'Basis - base - base'!$G$27,IF('Basis - base - base'!$G$28&lt;&gt;"-",'Basis - base - base'!$G$28,'Basis - base - base'!$G$27))</f>
        <v>#VALUE!</v>
      </c>
    </row>
    <row r="16" spans="1:2" x14ac:dyDescent="0.25">
      <c r="A16">
        <v>15</v>
      </c>
      <c r="B16" t="e">
        <f>IF(('Basis - base - base'!$J$28-'Basis - base - base'!$J$27)&gt;=Kalkulation!A16,'Basis - base - base'!$G$27,IF('Basis - base - base'!$G$28&lt;&gt;"-",'Basis - base - base'!$G$28,'Basis - base - base'!$G$27))</f>
        <v>#VALUE!</v>
      </c>
    </row>
    <row r="17" spans="1:2" x14ac:dyDescent="0.25">
      <c r="A17">
        <v>16</v>
      </c>
      <c r="B17" t="e">
        <f>IF(('Basis - base - base'!$J$28-'Basis - base - base'!$J$27)&gt;=Kalkulation!A17,'Basis - base - base'!$G$27,IF('Basis - base - base'!$G$28&lt;&gt;"-",'Basis - base - base'!$G$28,'Basis - base - base'!$G$27))</f>
        <v>#VALUE!</v>
      </c>
    </row>
    <row r="18" spans="1:2" x14ac:dyDescent="0.25">
      <c r="A18">
        <v>17</v>
      </c>
      <c r="B18" t="e">
        <f>IF(('Basis - base - base'!$J$28-'Basis - base - base'!$J$27)&gt;=Kalkulation!A18,'Basis - base - base'!$G$27,IF('Basis - base - base'!$G$28&lt;&gt;"-",'Basis - base - base'!$G$28,'Basis - base - base'!$G$27))</f>
        <v>#VALUE!</v>
      </c>
    </row>
    <row r="19" spans="1:2" x14ac:dyDescent="0.25">
      <c r="A19">
        <v>18</v>
      </c>
      <c r="B19" t="e">
        <f>IF(('Basis - base - base'!$J$28-'Basis - base - base'!$J$27)&gt;=Kalkulation!A19,'Basis - base - base'!$G$27,IF('Basis - base - base'!$G$28&lt;&gt;"-",'Basis - base - base'!$G$28,'Basis - base - base'!$G$27))</f>
        <v>#VALUE!</v>
      </c>
    </row>
    <row r="20" spans="1:2" x14ac:dyDescent="0.25">
      <c r="A20">
        <v>19</v>
      </c>
      <c r="B20" t="e">
        <f>IF(('Basis - base - base'!$J$28-'Basis - base - base'!$J$27)&gt;=Kalkulation!A20,'Basis - base - base'!$G$27,IF('Basis - base - base'!$G$28&lt;&gt;"-",'Basis - base - base'!$G$28,'Basis - base - base'!$G$27))</f>
        <v>#VALUE!</v>
      </c>
    </row>
    <row r="21" spans="1:2" x14ac:dyDescent="0.25">
      <c r="A21">
        <v>20</v>
      </c>
      <c r="B21" t="e">
        <f>IF(('Basis - base - base'!$J$28-'Basis - base - base'!$J$27)&gt;=Kalkulation!A21,'Basis - base - base'!$G$27,IF('Basis - base - base'!$G$28&lt;&gt;"-",'Basis - base - base'!$G$28,'Basis - base - base'!$G$27))</f>
        <v>#VALUE!</v>
      </c>
    </row>
    <row r="22" spans="1:2" x14ac:dyDescent="0.25">
      <c r="A22">
        <v>21</v>
      </c>
      <c r="B22" t="e">
        <f>IF(('Basis - base - base'!$J$28-'Basis - base - base'!$J$27)&gt;=Kalkulation!A22,'Basis - base - base'!$G$27,IF('Basis - base - base'!$G$28&lt;&gt;"-",'Basis - base - base'!$G$28,'Basis - base - base'!$G$27))</f>
        <v>#VALUE!</v>
      </c>
    </row>
    <row r="23" spans="1:2" x14ac:dyDescent="0.25">
      <c r="A23">
        <v>22</v>
      </c>
      <c r="B23" t="e">
        <f>IF(('Basis - base - base'!$J$28-'Basis - base - base'!$J$27)&gt;=Kalkulation!A23,'Basis - base - base'!$G$27,IF('Basis - base - base'!$G$28&lt;&gt;"-",'Basis - base - base'!$G$28,'Basis - base - base'!$G$27))</f>
        <v>#VALUE!</v>
      </c>
    </row>
    <row r="24" spans="1:2" x14ac:dyDescent="0.25">
      <c r="A24">
        <v>23</v>
      </c>
      <c r="B24" t="e">
        <f>IF(('Basis - base - base'!$J$28-'Basis - base - base'!$J$27)&gt;=Kalkulation!A24,'Basis - base - base'!$G$27,IF('Basis - base - base'!$G$28&lt;&gt;"-",'Basis - base - base'!$G$28,'Basis - base - base'!$G$27))</f>
        <v>#VALUE!</v>
      </c>
    </row>
    <row r="25" spans="1:2" x14ac:dyDescent="0.25">
      <c r="A25">
        <v>24</v>
      </c>
      <c r="B25" t="e">
        <f>IF(('Basis - base - base'!$J$28-'Basis - base - base'!$J$27)&gt;=Kalkulation!A25,'Basis - base - base'!$G$27,IF('Basis - base - base'!$G$28&lt;&gt;"-",'Basis - base - base'!$G$28,'Basis - base - base'!$G$27))</f>
        <v>#VALUE!</v>
      </c>
    </row>
    <row r="26" spans="1:2" x14ac:dyDescent="0.25">
      <c r="A26">
        <v>25</v>
      </c>
      <c r="B26" t="e">
        <f>IF(('Basis - base - base'!$J$28-'Basis - base - base'!$J$27)&gt;=Kalkulation!A26,'Basis - base - base'!$G$27,IF('Basis - base - base'!$G$28&lt;&gt;"-",'Basis - base - base'!$G$28,'Basis - base - base'!$G$27))</f>
        <v>#VALUE!</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6"/>
  <dimension ref="A1:D19"/>
  <sheetViews>
    <sheetView workbookViewId="0">
      <selection activeCell="E28" sqref="E28"/>
    </sheetView>
  </sheetViews>
  <sheetFormatPr baseColWidth="10" defaultRowHeight="15" x14ac:dyDescent="0.25"/>
  <cols>
    <col min="1" max="1" width="34.28515625" customWidth="1"/>
    <col min="2" max="2" width="15.7109375" style="354" customWidth="1"/>
  </cols>
  <sheetData>
    <row r="1" spans="1:4" x14ac:dyDescent="0.25">
      <c r="A1" s="46" t="s">
        <v>873</v>
      </c>
      <c r="B1" s="46"/>
    </row>
    <row r="3" spans="1:4" s="354" customFormat="1" x14ac:dyDescent="0.25">
      <c r="A3" s="46" t="s">
        <v>875</v>
      </c>
      <c r="B3" s="46"/>
    </row>
    <row r="4" spans="1:4" s="354" customFormat="1" x14ac:dyDescent="0.25">
      <c r="A4" s="9" t="s">
        <v>880</v>
      </c>
      <c r="B4" s="9" t="str">
        <f>'Basis - base - base'!V10</f>
        <v>freistehend</v>
      </c>
      <c r="C4" s="354">
        <f>'Basis - base - base'!W10</f>
        <v>1</v>
      </c>
    </row>
    <row r="5" spans="1:4" s="354" customFormat="1" x14ac:dyDescent="0.25">
      <c r="A5" s="354" t="s">
        <v>55</v>
      </c>
      <c r="B5" s="354">
        <f>'Basis - base - base'!V11</f>
        <v>30</v>
      </c>
      <c r="C5" s="354" t="s">
        <v>13</v>
      </c>
    </row>
    <row r="6" spans="1:4" s="354" customFormat="1" x14ac:dyDescent="0.25">
      <c r="A6" s="354" t="s">
        <v>194</v>
      </c>
      <c r="B6" s="532" t="str">
        <f>'Basis - base - base'!J27</f>
        <v>2021 (1.4.)</v>
      </c>
      <c r="C6" s="532" t="s">
        <v>36</v>
      </c>
      <c r="D6" s="354">
        <f>INDEX('EIV angebaut'!C1:AX12,12,MATCH($B$6,'EIV angebaut'!$C$1:$AX$1,0))</f>
        <v>2021</v>
      </c>
    </row>
    <row r="7" spans="1:4" s="354" customFormat="1" x14ac:dyDescent="0.25"/>
    <row r="8" spans="1:4" s="354" customFormat="1" x14ac:dyDescent="0.25"/>
    <row r="9" spans="1:4" x14ac:dyDescent="0.25">
      <c r="A9" s="46" t="s">
        <v>874</v>
      </c>
      <c r="B9" s="46" t="s">
        <v>26</v>
      </c>
      <c r="C9" t="s">
        <v>2</v>
      </c>
      <c r="D9" t="s">
        <v>1</v>
      </c>
    </row>
    <row r="10" spans="1:4" s="354" customFormat="1" x14ac:dyDescent="0.25">
      <c r="A10" s="9" t="s">
        <v>879</v>
      </c>
      <c r="B10" s="9"/>
      <c r="C10" s="354">
        <f>IF(B5&gt;0,INDEX('EIV integriert'!C1:AX10,7,MATCH($B$6,'EIV integriert'!$C$1:$AX$1,0)),0)</f>
        <v>770</v>
      </c>
      <c r="D10" s="354">
        <f>IF(B5&gt;0,INDEX('EIV angebaut'!C1:AX10,7,MATCH($B$6,'EIV angebaut'!$C$1:$AX$1,0)))</f>
        <v>700</v>
      </c>
    </row>
    <row r="11" spans="1:4" x14ac:dyDescent="0.25">
      <c r="A11" t="s">
        <v>876</v>
      </c>
      <c r="B11" s="354">
        <f>IF(B5&lt;=30,B5,30)</f>
        <v>30</v>
      </c>
      <c r="C11">
        <f>B11*INDEX('EIV integriert'!C1:AX10,8,MATCH($B$6,'EIV integriert'!$C$1:$AX$1,0))</f>
        <v>12600</v>
      </c>
      <c r="D11">
        <f>B11*INDEX('EIV angebaut'!C1:AX10,8,MATCH($B$6,'EIV angebaut'!$C$1:$AX$1,0))</f>
        <v>11400</v>
      </c>
    </row>
    <row r="12" spans="1:4" s="354" customFormat="1" x14ac:dyDescent="0.25">
      <c r="A12" s="354" t="s">
        <v>877</v>
      </c>
      <c r="B12" s="354">
        <f>IF(B5-B11&lt;=100-30,B5-B11,70)</f>
        <v>0</v>
      </c>
      <c r="C12" s="354">
        <f>B12*INDEX('EIV integriert'!C1:AX10,9,MATCH($B$6,'EIV integriert'!$C$1:$AX$1,0))</f>
        <v>0</v>
      </c>
      <c r="D12" s="354">
        <f>B12*INDEX('EIV angebaut'!C1:AX10,9,MATCH($B$6,'EIV angebaut'!$C$1:$AX$1,0))</f>
        <v>0</v>
      </c>
    </row>
    <row r="13" spans="1:4" s="354" customFormat="1" x14ac:dyDescent="0.25">
      <c r="A13" s="6" t="s">
        <v>878</v>
      </c>
      <c r="B13" s="6">
        <f>IF(B5-B11-B12&gt;0,B5-B11-B12,0)</f>
        <v>0</v>
      </c>
      <c r="C13" s="6">
        <f>B13*INDEX('EIV integriert'!C1:AX10,10,MATCH($B$6,'EIV integriert'!$C$1:$AX$1,0))</f>
        <v>0</v>
      </c>
      <c r="D13" s="6">
        <f>B13*INDEX('EIV angebaut'!C1:AX10,10,MATCH($B$6,'EIV angebaut'!$C$1:$AX$1,0))</f>
        <v>0</v>
      </c>
    </row>
    <row r="14" spans="1:4" s="354" customFormat="1" x14ac:dyDescent="0.25">
      <c r="A14" s="354" t="s">
        <v>53</v>
      </c>
      <c r="B14" s="354">
        <f>SUM(B11:B13)</f>
        <v>30</v>
      </c>
      <c r="C14" s="354">
        <f>SUM(C10:C13)</f>
        <v>13370</v>
      </c>
      <c r="D14" s="354">
        <f>SUM(D10:D13)</f>
        <v>12100</v>
      </c>
    </row>
    <row r="16" spans="1:4" s="354" customFormat="1" ht="15.75" thickBot="1" x14ac:dyDescent="0.3"/>
    <row r="17" spans="1:4" x14ac:dyDescent="0.25">
      <c r="A17" s="533"/>
      <c r="B17" s="534" t="s">
        <v>2</v>
      </c>
      <c r="C17" s="534" t="s">
        <v>1</v>
      </c>
      <c r="D17" s="538" t="s">
        <v>21</v>
      </c>
    </row>
    <row r="18" spans="1:4" x14ac:dyDescent="0.25">
      <c r="A18" s="535" t="s">
        <v>881</v>
      </c>
      <c r="B18" s="8">
        <f>SUM(C10:C12)</f>
        <v>13370</v>
      </c>
      <c r="C18" s="8">
        <f>SUM(D10:D12)</f>
        <v>12100</v>
      </c>
      <c r="D18" s="539">
        <f>IF($C$4=3,B18,C18)</f>
        <v>12100</v>
      </c>
    </row>
    <row r="19" spans="1:4" ht="15.75" thickBot="1" x14ac:dyDescent="0.3">
      <c r="A19" s="536" t="s">
        <v>882</v>
      </c>
      <c r="B19" s="537">
        <f>SUM(C10:C13)</f>
        <v>13370</v>
      </c>
      <c r="C19" s="537">
        <f>SUM(D10:D13)</f>
        <v>12100</v>
      </c>
      <c r="D19" s="540" t="str">
        <f>IF(B5&gt;=100,IF(AND($C$4=3,D6&lt;2013),B19,C19),"-")</f>
        <v>-</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AX12"/>
  <sheetViews>
    <sheetView zoomScaleNormal="100" workbookViewId="0">
      <pane xSplit="2" ySplit="4" topLeftCell="C5" activePane="bottomRight" state="frozen"/>
      <selection pane="topRight" activeCell="C1" sqref="C1"/>
      <selection pane="bottomLeft" activeCell="A5" sqref="A5"/>
      <selection pane="bottomRight" activeCell="J27" sqref="J27"/>
    </sheetView>
  </sheetViews>
  <sheetFormatPr baseColWidth="10" defaultRowHeight="15" x14ac:dyDescent="0.25"/>
  <cols>
    <col min="1" max="1" width="11.42578125" style="354"/>
    <col min="2" max="2" width="38.85546875" customWidth="1"/>
    <col min="3" max="3" width="13.5703125" customWidth="1"/>
    <col min="4" max="4" width="13.85546875" style="354" customWidth="1"/>
    <col min="5" max="5" width="15" customWidth="1"/>
    <col min="6" max="6" width="11.42578125" customWidth="1"/>
    <col min="13" max="14" width="11.42578125" style="354"/>
    <col min="17" max="17" width="11.42578125" style="354"/>
    <col min="33" max="33" width="13.42578125" bestFit="1" customWidth="1"/>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si="0"/>
        <v>12</v>
      </c>
      <c r="E4" s="71">
        <f t="shared" si="0"/>
        <v>12</v>
      </c>
      <c r="F4" s="71">
        <f t="shared" si="0"/>
        <v>2</v>
      </c>
      <c r="G4" s="71">
        <f t="shared" si="0"/>
        <v>7</v>
      </c>
      <c r="H4" s="71">
        <f t="shared" si="0"/>
        <v>3</v>
      </c>
      <c r="I4" s="71">
        <f t="shared" si="0"/>
        <v>12</v>
      </c>
      <c r="J4" s="71">
        <f t="shared" si="0"/>
        <v>12</v>
      </c>
      <c r="K4" s="71">
        <f t="shared" si="0"/>
        <v>3</v>
      </c>
      <c r="L4" s="71">
        <f t="shared" si="0"/>
        <v>6</v>
      </c>
      <c r="M4" s="71">
        <f t="shared" ref="M4:N4" si="1">DATEDIF(M2,M3,"M")+1</f>
        <v>3</v>
      </c>
      <c r="N4" s="71">
        <f t="shared" si="1"/>
        <v>3</v>
      </c>
      <c r="O4" s="71">
        <f t="shared" si="0"/>
        <v>6</v>
      </c>
      <c r="P4" s="71">
        <f t="shared" si="0"/>
        <v>3</v>
      </c>
      <c r="Q4" s="71">
        <f t="shared" ref="Q4" si="2">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589">
        <v>2</v>
      </c>
      <c r="D5" s="589">
        <v>2</v>
      </c>
      <c r="E5" s="589">
        <v>2</v>
      </c>
      <c r="F5" s="589">
        <v>2</v>
      </c>
      <c r="G5" s="589">
        <v>2</v>
      </c>
      <c r="H5" s="589">
        <v>2</v>
      </c>
      <c r="I5" s="589">
        <v>2</v>
      </c>
      <c r="J5" s="589">
        <v>2</v>
      </c>
      <c r="K5" s="589">
        <v>2</v>
      </c>
      <c r="L5" s="589">
        <v>2</v>
      </c>
      <c r="M5" s="589">
        <v>2</v>
      </c>
      <c r="N5" s="589">
        <v>2</v>
      </c>
      <c r="O5" s="589">
        <v>2</v>
      </c>
      <c r="P5" s="589">
        <v>2</v>
      </c>
      <c r="Q5" s="589">
        <v>2</v>
      </c>
      <c r="R5" s="589">
        <v>2</v>
      </c>
      <c r="S5" s="589">
        <v>2</v>
      </c>
      <c r="T5" s="589">
        <v>2</v>
      </c>
      <c r="U5" s="589">
        <v>2</v>
      </c>
      <c r="V5" s="589">
        <v>2</v>
      </c>
      <c r="W5" s="589">
        <v>2</v>
      </c>
      <c r="X5" s="589">
        <v>2</v>
      </c>
      <c r="Y5" s="589">
        <v>2</v>
      </c>
      <c r="Z5" s="589">
        <v>2</v>
      </c>
      <c r="AA5" s="589">
        <v>2</v>
      </c>
      <c r="AB5" s="589">
        <v>2</v>
      </c>
      <c r="AC5" s="589">
        <v>2</v>
      </c>
      <c r="AD5" s="589">
        <v>2</v>
      </c>
      <c r="AE5" s="589">
        <v>2</v>
      </c>
      <c r="AF5" s="589">
        <v>2</v>
      </c>
      <c r="AG5" s="589">
        <v>2</v>
      </c>
      <c r="AH5" s="589">
        <v>2</v>
      </c>
      <c r="AI5" s="589">
        <v>2</v>
      </c>
      <c r="AJ5" s="589">
        <v>2</v>
      </c>
      <c r="AK5" s="589">
        <v>2</v>
      </c>
      <c r="AL5" s="589">
        <v>2</v>
      </c>
      <c r="AM5" s="589">
        <v>2</v>
      </c>
      <c r="AN5" s="589">
        <v>2</v>
      </c>
      <c r="AO5" s="589">
        <v>2</v>
      </c>
      <c r="AP5" s="589">
        <v>2</v>
      </c>
      <c r="AQ5" s="589">
        <v>2</v>
      </c>
      <c r="AR5" s="589">
        <v>2</v>
      </c>
      <c r="AS5" s="589">
        <v>2</v>
      </c>
      <c r="AT5" s="589">
        <v>2</v>
      </c>
      <c r="AU5" s="589">
        <v>2</v>
      </c>
      <c r="AV5" s="589">
        <v>2</v>
      </c>
      <c r="AW5" s="589">
        <v>2</v>
      </c>
      <c r="AX5" s="589">
        <v>2</v>
      </c>
    </row>
    <row r="6" spans="1:50" s="354" customFormat="1" x14ac:dyDescent="0.25">
      <c r="B6" s="4" t="s">
        <v>562</v>
      </c>
      <c r="C6" s="589">
        <v>50000</v>
      </c>
      <c r="D6" s="589">
        <v>50000</v>
      </c>
      <c r="E6" s="589">
        <v>50000</v>
      </c>
      <c r="F6" s="589">
        <v>50000</v>
      </c>
      <c r="G6" s="589">
        <v>50000</v>
      </c>
      <c r="H6" s="589">
        <v>50000</v>
      </c>
      <c r="I6" s="589">
        <v>50000</v>
      </c>
      <c r="J6" s="589">
        <v>50000</v>
      </c>
      <c r="K6" s="589">
        <v>50000</v>
      </c>
      <c r="L6" s="589">
        <v>50000</v>
      </c>
      <c r="M6" s="589">
        <v>50000</v>
      </c>
      <c r="N6" s="589">
        <v>50000</v>
      </c>
      <c r="O6" s="589">
        <v>50000</v>
      </c>
      <c r="P6" s="589">
        <v>50000</v>
      </c>
      <c r="Q6" s="589">
        <v>50000</v>
      </c>
      <c r="R6" s="589">
        <v>50000</v>
      </c>
      <c r="S6" s="589">
        <v>50000</v>
      </c>
      <c r="T6" s="589">
        <v>50000</v>
      </c>
      <c r="U6" s="589">
        <v>50000</v>
      </c>
      <c r="V6" s="589">
        <v>50000</v>
      </c>
      <c r="W6" s="589">
        <v>50000</v>
      </c>
      <c r="X6" s="589">
        <v>50000</v>
      </c>
      <c r="Y6" s="589">
        <v>50000</v>
      </c>
      <c r="Z6" s="589">
        <v>50000</v>
      </c>
      <c r="AA6" s="589">
        <v>50000</v>
      </c>
      <c r="AB6" s="589">
        <v>50000</v>
      </c>
      <c r="AC6" s="589">
        <v>50000</v>
      </c>
      <c r="AD6" s="589">
        <v>50000</v>
      </c>
      <c r="AE6" s="589">
        <v>50000</v>
      </c>
      <c r="AF6" s="589">
        <v>50000</v>
      </c>
      <c r="AG6" s="589">
        <v>50000</v>
      </c>
      <c r="AH6" s="589">
        <v>50000</v>
      </c>
      <c r="AI6" s="589">
        <v>50000</v>
      </c>
      <c r="AJ6" s="589">
        <v>50000</v>
      </c>
      <c r="AK6" s="589">
        <v>50000</v>
      </c>
      <c r="AL6" s="589">
        <v>50000</v>
      </c>
      <c r="AM6" s="589">
        <v>50000</v>
      </c>
      <c r="AN6" s="589">
        <v>50000</v>
      </c>
      <c r="AO6" s="589">
        <v>50000</v>
      </c>
      <c r="AP6" s="589">
        <v>50000</v>
      </c>
      <c r="AQ6" s="589">
        <v>50000</v>
      </c>
      <c r="AR6" s="589">
        <v>50000</v>
      </c>
      <c r="AS6" s="589">
        <v>50000</v>
      </c>
      <c r="AT6" s="589">
        <v>50000</v>
      </c>
      <c r="AU6" s="589">
        <v>50000</v>
      </c>
      <c r="AV6" s="589">
        <v>50000</v>
      </c>
      <c r="AW6" s="589">
        <v>50000</v>
      </c>
      <c r="AX6" s="589">
        <v>50000</v>
      </c>
    </row>
    <row r="7" spans="1:50" x14ac:dyDescent="0.25">
      <c r="A7" s="46" t="s">
        <v>1</v>
      </c>
      <c r="B7" s="4" t="s">
        <v>563</v>
      </c>
      <c r="C7" s="417">
        <v>2450</v>
      </c>
      <c r="D7" s="417">
        <f>C7</f>
        <v>2450</v>
      </c>
      <c r="E7" s="417">
        <v>1900</v>
      </c>
      <c r="F7" s="417">
        <v>1600</v>
      </c>
      <c r="G7" s="417">
        <f t="shared" ref="G7:H10" si="3">F7</f>
        <v>1600</v>
      </c>
      <c r="H7" s="417">
        <f t="shared" si="3"/>
        <v>1600</v>
      </c>
      <c r="I7" s="417">
        <v>1500</v>
      </c>
      <c r="J7" s="417">
        <v>1400</v>
      </c>
      <c r="K7" s="417">
        <f>J7</f>
        <v>1400</v>
      </c>
      <c r="L7" s="417">
        <v>1400</v>
      </c>
      <c r="M7" s="417">
        <v>1400</v>
      </c>
      <c r="N7" s="417">
        <f t="shared" ref="N7:O10" si="4">M7</f>
        <v>1400</v>
      </c>
      <c r="O7" s="417">
        <f t="shared" si="4"/>
        <v>1400</v>
      </c>
      <c r="P7" s="417">
        <f t="shared" ref="P7:AX7" si="5">O7</f>
        <v>1400</v>
      </c>
      <c r="Q7" s="417">
        <f>P7</f>
        <v>1400</v>
      </c>
      <c r="R7" s="417">
        <v>1400</v>
      </c>
      <c r="S7" s="417">
        <f>R7</f>
        <v>1400</v>
      </c>
      <c r="T7" s="417">
        <v>1400</v>
      </c>
      <c r="U7" s="417">
        <f t="shared" si="5"/>
        <v>1400</v>
      </c>
      <c r="V7" s="417">
        <f t="shared" si="5"/>
        <v>1400</v>
      </c>
      <c r="W7" s="417">
        <f t="shared" si="5"/>
        <v>1400</v>
      </c>
      <c r="X7" s="417">
        <v>1000</v>
      </c>
      <c r="Y7" s="417">
        <f t="shared" si="5"/>
        <v>1000</v>
      </c>
      <c r="Z7" s="417">
        <v>700</v>
      </c>
      <c r="AA7" s="417">
        <f t="shared" si="5"/>
        <v>700</v>
      </c>
      <c r="AB7" s="417">
        <f t="shared" si="5"/>
        <v>700</v>
      </c>
      <c r="AC7" s="417">
        <f t="shared" si="5"/>
        <v>700</v>
      </c>
      <c r="AD7" s="417">
        <f t="shared" si="5"/>
        <v>700</v>
      </c>
      <c r="AE7" s="417">
        <f t="shared" si="5"/>
        <v>700</v>
      </c>
      <c r="AF7" s="417">
        <f t="shared" si="5"/>
        <v>700</v>
      </c>
      <c r="AG7" s="417">
        <f t="shared" si="5"/>
        <v>700</v>
      </c>
      <c r="AH7" s="417">
        <f t="shared" si="5"/>
        <v>700</v>
      </c>
      <c r="AI7" s="417">
        <f t="shared" si="5"/>
        <v>700</v>
      </c>
      <c r="AJ7" s="417">
        <f t="shared" si="5"/>
        <v>700</v>
      </c>
      <c r="AK7" s="417">
        <f t="shared" si="5"/>
        <v>700</v>
      </c>
      <c r="AL7" s="417">
        <f t="shared" si="5"/>
        <v>700</v>
      </c>
      <c r="AM7" s="417">
        <f t="shared" si="5"/>
        <v>700</v>
      </c>
      <c r="AN7" s="417">
        <f t="shared" si="5"/>
        <v>700</v>
      </c>
      <c r="AO7" s="417">
        <f t="shared" si="5"/>
        <v>700</v>
      </c>
      <c r="AP7" s="417">
        <f t="shared" si="5"/>
        <v>700</v>
      </c>
      <c r="AQ7" s="417">
        <f t="shared" si="5"/>
        <v>700</v>
      </c>
      <c r="AR7" s="417">
        <f t="shared" si="5"/>
        <v>700</v>
      </c>
      <c r="AS7" s="417">
        <f t="shared" si="5"/>
        <v>700</v>
      </c>
      <c r="AT7" s="417">
        <f t="shared" si="5"/>
        <v>700</v>
      </c>
      <c r="AU7" s="417">
        <f t="shared" si="5"/>
        <v>700</v>
      </c>
      <c r="AV7" s="417">
        <f t="shared" si="5"/>
        <v>700</v>
      </c>
      <c r="AW7" s="417">
        <f t="shared" si="5"/>
        <v>700</v>
      </c>
      <c r="AX7" s="417">
        <f t="shared" si="5"/>
        <v>700</v>
      </c>
    </row>
    <row r="8" spans="1:50" x14ac:dyDescent="0.25">
      <c r="B8" s="4" t="s">
        <v>825</v>
      </c>
      <c r="C8" s="417">
        <v>1850</v>
      </c>
      <c r="D8" s="417">
        <f>C8</f>
        <v>1850</v>
      </c>
      <c r="E8" s="417">
        <v>1450</v>
      </c>
      <c r="F8" s="417">
        <v>1200</v>
      </c>
      <c r="G8" s="417">
        <f t="shared" si="3"/>
        <v>1200</v>
      </c>
      <c r="H8" s="417">
        <f t="shared" si="3"/>
        <v>1200</v>
      </c>
      <c r="I8" s="417">
        <v>1000</v>
      </c>
      <c r="J8" s="417">
        <v>850</v>
      </c>
      <c r="K8" s="417">
        <f>J8</f>
        <v>850</v>
      </c>
      <c r="L8" s="417">
        <v>680</v>
      </c>
      <c r="M8" s="417">
        <v>500</v>
      </c>
      <c r="N8" s="417">
        <f t="shared" si="4"/>
        <v>500</v>
      </c>
      <c r="O8" s="417">
        <f t="shared" si="4"/>
        <v>500</v>
      </c>
      <c r="P8" s="417">
        <f t="shared" ref="P8:AX10" si="6">O8</f>
        <v>500</v>
      </c>
      <c r="Q8" s="417">
        <f>P8</f>
        <v>500</v>
      </c>
      <c r="R8" s="417">
        <v>450</v>
      </c>
      <c r="S8" s="417">
        <f>R8</f>
        <v>450</v>
      </c>
      <c r="T8" s="417">
        <v>400</v>
      </c>
      <c r="U8" s="417">
        <v>400</v>
      </c>
      <c r="V8" s="417">
        <v>340</v>
      </c>
      <c r="W8" s="417">
        <f t="shared" si="6"/>
        <v>340</v>
      </c>
      <c r="X8" s="417">
        <f t="shared" si="6"/>
        <v>340</v>
      </c>
      <c r="Y8" s="417">
        <f t="shared" si="6"/>
        <v>340</v>
      </c>
      <c r="Z8" s="417">
        <v>380</v>
      </c>
      <c r="AA8" s="417">
        <f t="shared" si="6"/>
        <v>380</v>
      </c>
      <c r="AB8" s="417">
        <f t="shared" si="6"/>
        <v>380</v>
      </c>
      <c r="AC8" s="417">
        <f t="shared" si="6"/>
        <v>380</v>
      </c>
      <c r="AD8" s="417">
        <f t="shared" si="6"/>
        <v>380</v>
      </c>
      <c r="AE8" s="417">
        <f t="shared" si="6"/>
        <v>380</v>
      </c>
      <c r="AF8" s="417">
        <f t="shared" si="6"/>
        <v>380</v>
      </c>
      <c r="AG8" s="417">
        <f t="shared" si="6"/>
        <v>380</v>
      </c>
      <c r="AH8" s="417">
        <f t="shared" si="6"/>
        <v>380</v>
      </c>
      <c r="AI8" s="417">
        <f t="shared" si="6"/>
        <v>380</v>
      </c>
      <c r="AJ8" s="417">
        <f t="shared" si="6"/>
        <v>380</v>
      </c>
      <c r="AK8" s="417">
        <f t="shared" si="6"/>
        <v>380</v>
      </c>
      <c r="AL8" s="417">
        <f t="shared" si="6"/>
        <v>380</v>
      </c>
      <c r="AM8" s="417">
        <f t="shared" si="6"/>
        <v>380</v>
      </c>
      <c r="AN8" s="417">
        <f t="shared" si="6"/>
        <v>380</v>
      </c>
      <c r="AO8" s="417">
        <f t="shared" si="6"/>
        <v>380</v>
      </c>
      <c r="AP8" s="417">
        <f t="shared" si="6"/>
        <v>380</v>
      </c>
      <c r="AQ8" s="417">
        <f t="shared" si="6"/>
        <v>380</v>
      </c>
      <c r="AR8" s="417">
        <f t="shared" si="6"/>
        <v>380</v>
      </c>
      <c r="AS8" s="417">
        <f t="shared" si="6"/>
        <v>380</v>
      </c>
      <c r="AT8" s="417">
        <f t="shared" si="6"/>
        <v>380</v>
      </c>
      <c r="AU8" s="417">
        <f t="shared" si="6"/>
        <v>380</v>
      </c>
      <c r="AV8" s="417">
        <f t="shared" si="6"/>
        <v>380</v>
      </c>
      <c r="AW8" s="417">
        <f t="shared" si="6"/>
        <v>380</v>
      </c>
      <c r="AX8" s="417">
        <f t="shared" si="6"/>
        <v>380</v>
      </c>
    </row>
    <row r="9" spans="1:50" s="354" customFormat="1" x14ac:dyDescent="0.25">
      <c r="B9" s="4" t="s">
        <v>826</v>
      </c>
      <c r="C9" s="417">
        <v>1500</v>
      </c>
      <c r="D9" s="417">
        <f>C9</f>
        <v>1500</v>
      </c>
      <c r="E9" s="417">
        <v>1200</v>
      </c>
      <c r="F9" s="417">
        <v>950</v>
      </c>
      <c r="G9" s="417">
        <f t="shared" si="3"/>
        <v>950</v>
      </c>
      <c r="H9" s="417">
        <f t="shared" si="3"/>
        <v>950</v>
      </c>
      <c r="I9" s="417">
        <v>750</v>
      </c>
      <c r="J9" s="417">
        <v>650</v>
      </c>
      <c r="K9" s="417">
        <f>J9</f>
        <v>650</v>
      </c>
      <c r="L9" s="417">
        <v>530</v>
      </c>
      <c r="M9" s="417">
        <v>450</v>
      </c>
      <c r="N9" s="417">
        <f t="shared" si="4"/>
        <v>450</v>
      </c>
      <c r="O9" s="417">
        <f t="shared" si="4"/>
        <v>450</v>
      </c>
      <c r="P9" s="417">
        <v>400</v>
      </c>
      <c r="Q9" s="417">
        <f>P9</f>
        <v>400</v>
      </c>
      <c r="R9" s="417">
        <v>350</v>
      </c>
      <c r="S9" s="417">
        <f>R9</f>
        <v>350</v>
      </c>
      <c r="T9" s="417">
        <v>300</v>
      </c>
      <c r="U9" s="417">
        <f>T9</f>
        <v>300</v>
      </c>
      <c r="V9" s="417">
        <f t="shared" si="6"/>
        <v>300</v>
      </c>
      <c r="W9" s="417">
        <f t="shared" si="6"/>
        <v>300</v>
      </c>
      <c r="X9" s="417">
        <f t="shared" si="6"/>
        <v>300</v>
      </c>
      <c r="Y9" s="417">
        <f t="shared" si="6"/>
        <v>300</v>
      </c>
      <c r="Z9" s="417">
        <v>290</v>
      </c>
      <c r="AA9" s="417">
        <f t="shared" si="6"/>
        <v>290</v>
      </c>
      <c r="AB9" s="417">
        <f t="shared" si="6"/>
        <v>290</v>
      </c>
      <c r="AC9" s="417">
        <f t="shared" si="6"/>
        <v>290</v>
      </c>
      <c r="AD9" s="417">
        <f t="shared" si="6"/>
        <v>290</v>
      </c>
      <c r="AE9" s="417">
        <f t="shared" si="6"/>
        <v>290</v>
      </c>
      <c r="AF9" s="417">
        <f t="shared" si="6"/>
        <v>290</v>
      </c>
      <c r="AG9" s="417">
        <f t="shared" si="6"/>
        <v>290</v>
      </c>
      <c r="AH9" s="417">
        <f t="shared" si="6"/>
        <v>290</v>
      </c>
      <c r="AI9" s="417">
        <f t="shared" si="6"/>
        <v>290</v>
      </c>
      <c r="AJ9" s="417">
        <f t="shared" si="6"/>
        <v>290</v>
      </c>
      <c r="AK9" s="417">
        <f t="shared" si="6"/>
        <v>290</v>
      </c>
      <c r="AL9" s="417">
        <f t="shared" si="6"/>
        <v>290</v>
      </c>
      <c r="AM9" s="417">
        <f t="shared" si="6"/>
        <v>290</v>
      </c>
      <c r="AN9" s="417">
        <f t="shared" si="6"/>
        <v>290</v>
      </c>
      <c r="AO9" s="417">
        <f t="shared" si="6"/>
        <v>290</v>
      </c>
      <c r="AP9" s="417">
        <f t="shared" si="6"/>
        <v>290</v>
      </c>
      <c r="AQ9" s="417">
        <f t="shared" si="6"/>
        <v>290</v>
      </c>
      <c r="AR9" s="417">
        <f t="shared" si="6"/>
        <v>290</v>
      </c>
      <c r="AS9" s="417">
        <f t="shared" si="6"/>
        <v>290</v>
      </c>
      <c r="AT9" s="417">
        <f t="shared" si="6"/>
        <v>290</v>
      </c>
      <c r="AU9" s="417">
        <f t="shared" si="6"/>
        <v>290</v>
      </c>
      <c r="AV9" s="417">
        <f t="shared" si="6"/>
        <v>290</v>
      </c>
      <c r="AW9" s="417">
        <f t="shared" si="6"/>
        <v>290</v>
      </c>
      <c r="AX9" s="417">
        <f t="shared" si="6"/>
        <v>290</v>
      </c>
    </row>
    <row r="10" spans="1:50" s="354" customFormat="1" x14ac:dyDescent="0.25">
      <c r="B10" s="4" t="s">
        <v>827</v>
      </c>
      <c r="C10" s="417">
        <v>1300</v>
      </c>
      <c r="D10" s="417">
        <f>C10</f>
        <v>1300</v>
      </c>
      <c r="E10" s="417">
        <v>1000</v>
      </c>
      <c r="F10" s="417">
        <v>850</v>
      </c>
      <c r="G10" s="417">
        <f t="shared" si="3"/>
        <v>850</v>
      </c>
      <c r="H10" s="417">
        <f t="shared" si="3"/>
        <v>850</v>
      </c>
      <c r="I10" s="417">
        <v>700</v>
      </c>
      <c r="J10" s="417">
        <v>600</v>
      </c>
      <c r="K10" s="417">
        <f>J10</f>
        <v>600</v>
      </c>
      <c r="L10" s="417">
        <v>530</v>
      </c>
      <c r="M10" s="417">
        <v>450</v>
      </c>
      <c r="N10" s="417">
        <f t="shared" si="4"/>
        <v>450</v>
      </c>
      <c r="O10" s="417">
        <f t="shared" si="4"/>
        <v>450</v>
      </c>
      <c r="P10" s="417">
        <v>400</v>
      </c>
      <c r="Q10" s="417">
        <f>P10</f>
        <v>400</v>
      </c>
      <c r="R10" s="417">
        <v>350</v>
      </c>
      <c r="S10" s="417">
        <f>R10</f>
        <v>350</v>
      </c>
      <c r="T10" s="417">
        <v>300</v>
      </c>
      <c r="U10" s="417">
        <f>T10</f>
        <v>300</v>
      </c>
      <c r="V10" s="417">
        <f t="shared" si="6"/>
        <v>300</v>
      </c>
      <c r="W10" s="417">
        <f t="shared" si="6"/>
        <v>300</v>
      </c>
      <c r="X10" s="417">
        <f t="shared" si="6"/>
        <v>300</v>
      </c>
      <c r="Y10" s="417">
        <f t="shared" si="6"/>
        <v>300</v>
      </c>
      <c r="Z10" s="417">
        <v>290</v>
      </c>
      <c r="AA10" s="417">
        <f t="shared" si="6"/>
        <v>290</v>
      </c>
      <c r="AB10" s="417">
        <f t="shared" si="6"/>
        <v>290</v>
      </c>
      <c r="AC10" s="417">
        <f t="shared" si="6"/>
        <v>290</v>
      </c>
      <c r="AD10" s="417">
        <f t="shared" si="6"/>
        <v>290</v>
      </c>
      <c r="AE10" s="417">
        <f t="shared" si="6"/>
        <v>290</v>
      </c>
      <c r="AF10" s="417">
        <f t="shared" si="6"/>
        <v>290</v>
      </c>
      <c r="AG10" s="417">
        <f t="shared" si="6"/>
        <v>290</v>
      </c>
      <c r="AH10" s="417">
        <f t="shared" si="6"/>
        <v>290</v>
      </c>
      <c r="AI10" s="417">
        <f t="shared" si="6"/>
        <v>290</v>
      </c>
      <c r="AJ10" s="417">
        <f t="shared" si="6"/>
        <v>290</v>
      </c>
      <c r="AK10" s="417">
        <f t="shared" si="6"/>
        <v>290</v>
      </c>
      <c r="AL10" s="417">
        <f t="shared" si="6"/>
        <v>290</v>
      </c>
      <c r="AM10" s="417">
        <f t="shared" si="6"/>
        <v>290</v>
      </c>
      <c r="AN10" s="417">
        <f t="shared" si="6"/>
        <v>290</v>
      </c>
      <c r="AO10" s="417">
        <f t="shared" si="6"/>
        <v>290</v>
      </c>
      <c r="AP10" s="417">
        <f t="shared" si="6"/>
        <v>290</v>
      </c>
      <c r="AQ10" s="417">
        <f t="shared" si="6"/>
        <v>290</v>
      </c>
      <c r="AR10" s="417">
        <f t="shared" si="6"/>
        <v>290</v>
      </c>
      <c r="AS10" s="417">
        <f t="shared" si="6"/>
        <v>290</v>
      </c>
      <c r="AT10" s="417">
        <f t="shared" si="6"/>
        <v>290</v>
      </c>
      <c r="AU10" s="417">
        <f t="shared" si="6"/>
        <v>290</v>
      </c>
      <c r="AV10" s="417">
        <f t="shared" si="6"/>
        <v>290</v>
      </c>
      <c r="AW10" s="417">
        <f t="shared" si="6"/>
        <v>290</v>
      </c>
      <c r="AX10" s="417">
        <f t="shared" si="6"/>
        <v>290</v>
      </c>
    </row>
    <row r="12" spans="1:50" s="354" customFormat="1" x14ac:dyDescent="0.25">
      <c r="B12" s="4" t="s">
        <v>883</v>
      </c>
      <c r="C12" s="71">
        <f>YEAR(C2)</f>
        <v>2009</v>
      </c>
      <c r="D12" s="71">
        <f t="shared" ref="D12:AX12" si="7">YEAR(D2)</f>
        <v>2010</v>
      </c>
      <c r="E12" s="71">
        <f t="shared" si="7"/>
        <v>2011</v>
      </c>
      <c r="F12" s="71">
        <f t="shared" si="7"/>
        <v>2012</v>
      </c>
      <c r="G12" s="71">
        <f t="shared" si="7"/>
        <v>2012</v>
      </c>
      <c r="H12" s="71">
        <f t="shared" si="7"/>
        <v>2012</v>
      </c>
      <c r="I12" s="71">
        <f t="shared" si="7"/>
        <v>2013</v>
      </c>
      <c r="J12" s="71">
        <f t="shared" si="7"/>
        <v>2014</v>
      </c>
      <c r="K12" s="71">
        <f t="shared" si="7"/>
        <v>2015</v>
      </c>
      <c r="L12" s="71">
        <f t="shared" si="7"/>
        <v>2015</v>
      </c>
      <c r="M12" s="71">
        <f t="shared" si="7"/>
        <v>2015</v>
      </c>
      <c r="N12" s="71">
        <f t="shared" si="7"/>
        <v>2016</v>
      </c>
      <c r="O12" s="71">
        <f t="shared" si="7"/>
        <v>2016</v>
      </c>
      <c r="P12" s="71">
        <f t="shared" si="7"/>
        <v>2016</v>
      </c>
      <c r="Q12" s="71">
        <f t="shared" si="7"/>
        <v>2017</v>
      </c>
      <c r="R12" s="71">
        <f t="shared" si="7"/>
        <v>2017</v>
      </c>
      <c r="S12" s="71">
        <f t="shared" si="7"/>
        <v>2018</v>
      </c>
      <c r="T12" s="71">
        <f t="shared" si="7"/>
        <v>2018</v>
      </c>
      <c r="U12" s="71">
        <f t="shared" si="7"/>
        <v>2019</v>
      </c>
      <c r="V12" s="71">
        <f t="shared" si="7"/>
        <v>2019</v>
      </c>
      <c r="W12" s="71">
        <f t="shared" si="7"/>
        <v>2020</v>
      </c>
      <c r="X12" s="71">
        <f t="shared" si="7"/>
        <v>2020</v>
      </c>
      <c r="Y12" s="71">
        <f t="shared" si="7"/>
        <v>2021</v>
      </c>
      <c r="Z12" s="71">
        <f t="shared" si="7"/>
        <v>2021</v>
      </c>
      <c r="AA12" s="71">
        <f t="shared" si="7"/>
        <v>2023</v>
      </c>
      <c r="AB12" s="71">
        <f t="shared" si="7"/>
        <v>2024</v>
      </c>
      <c r="AC12" s="71">
        <f t="shared" si="7"/>
        <v>2025</v>
      </c>
      <c r="AD12" s="71">
        <f t="shared" si="7"/>
        <v>2026</v>
      </c>
      <c r="AE12" s="71">
        <f t="shared" si="7"/>
        <v>2027</v>
      </c>
      <c r="AF12" s="71">
        <f t="shared" si="7"/>
        <v>2028</v>
      </c>
      <c r="AG12" s="71">
        <f t="shared" si="7"/>
        <v>2029</v>
      </c>
      <c r="AH12" s="71">
        <f t="shared" si="7"/>
        <v>2030</v>
      </c>
      <c r="AI12" s="71">
        <f t="shared" si="7"/>
        <v>2031</v>
      </c>
      <c r="AJ12" s="71">
        <f t="shared" si="7"/>
        <v>2032</v>
      </c>
      <c r="AK12" s="71">
        <f t="shared" si="7"/>
        <v>2033</v>
      </c>
      <c r="AL12" s="71">
        <f t="shared" si="7"/>
        <v>2034</v>
      </c>
      <c r="AM12" s="71">
        <f t="shared" si="7"/>
        <v>2035</v>
      </c>
      <c r="AN12" s="71">
        <f t="shared" si="7"/>
        <v>2036</v>
      </c>
      <c r="AO12" s="71">
        <f t="shared" si="7"/>
        <v>2037</v>
      </c>
      <c r="AP12" s="71">
        <f t="shared" si="7"/>
        <v>2038</v>
      </c>
      <c r="AQ12" s="71">
        <f t="shared" si="7"/>
        <v>2039</v>
      </c>
      <c r="AR12" s="71">
        <f t="shared" si="7"/>
        <v>2040</v>
      </c>
      <c r="AS12" s="71">
        <f t="shared" si="7"/>
        <v>2041</v>
      </c>
      <c r="AT12" s="71">
        <f t="shared" si="7"/>
        <v>2042</v>
      </c>
      <c r="AU12" s="71">
        <f t="shared" si="7"/>
        <v>2043</v>
      </c>
      <c r="AV12" s="71">
        <f t="shared" si="7"/>
        <v>2044</v>
      </c>
      <c r="AW12" s="71">
        <f t="shared" si="7"/>
        <v>2045</v>
      </c>
      <c r="AX12" s="71">
        <f t="shared" si="7"/>
        <v>2046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X16"/>
  <sheetViews>
    <sheetView topLeftCell="M1" workbookViewId="0">
      <selection activeCell="Z10" sqref="Z10"/>
    </sheetView>
  </sheetViews>
  <sheetFormatPr baseColWidth="10" defaultColWidth="11.42578125" defaultRowHeight="15" x14ac:dyDescent="0.25"/>
  <cols>
    <col min="1" max="1" width="11.42578125" style="354"/>
    <col min="2" max="2" width="39.7109375" style="354" bestFit="1" customWidth="1"/>
    <col min="3" max="23" width="11.42578125" style="354"/>
    <col min="24" max="24" width="14.42578125" style="354" customWidth="1"/>
    <col min="25" max="16384" width="11.42578125" style="354"/>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ref="D4" si="1">DATEDIF(D2,D3,"M")+1</f>
        <v>12</v>
      </c>
      <c r="E4" s="71">
        <f t="shared" si="0"/>
        <v>12</v>
      </c>
      <c r="F4" s="71">
        <f t="shared" si="0"/>
        <v>2</v>
      </c>
      <c r="G4" s="71">
        <f t="shared" si="0"/>
        <v>7</v>
      </c>
      <c r="H4" s="71">
        <f t="shared" si="0"/>
        <v>3</v>
      </c>
      <c r="I4" s="71">
        <f t="shared" si="0"/>
        <v>12</v>
      </c>
      <c r="J4" s="71">
        <f t="shared" si="0"/>
        <v>12</v>
      </c>
      <c r="K4" s="71">
        <f t="shared" si="0"/>
        <v>3</v>
      </c>
      <c r="L4" s="71">
        <f t="shared" si="0"/>
        <v>6</v>
      </c>
      <c r="M4" s="71">
        <f t="shared" si="0"/>
        <v>3</v>
      </c>
      <c r="N4" s="71">
        <f t="shared" ref="N4" si="2">DATEDIF(N2,N3,"M")+1</f>
        <v>3</v>
      </c>
      <c r="O4" s="71">
        <f t="shared" si="0"/>
        <v>6</v>
      </c>
      <c r="P4" s="71">
        <f t="shared" si="0"/>
        <v>3</v>
      </c>
      <c r="Q4" s="71">
        <f t="shared" ref="Q4" si="3">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416">
        <v>2</v>
      </c>
      <c r="D5" s="416">
        <v>2</v>
      </c>
      <c r="E5" s="416">
        <v>2</v>
      </c>
      <c r="F5" s="416">
        <v>2</v>
      </c>
      <c r="G5" s="416">
        <v>2</v>
      </c>
      <c r="H5" s="416">
        <v>2</v>
      </c>
      <c r="I5" s="416">
        <v>2</v>
      </c>
      <c r="J5" s="416">
        <v>2</v>
      </c>
      <c r="K5" s="416">
        <v>2</v>
      </c>
      <c r="L5" s="416">
        <v>2</v>
      </c>
      <c r="M5" s="416">
        <v>2</v>
      </c>
      <c r="N5" s="416">
        <v>2</v>
      </c>
      <c r="O5" s="416">
        <v>2</v>
      </c>
      <c r="P5" s="416">
        <v>2</v>
      </c>
      <c r="Q5" s="416">
        <v>2</v>
      </c>
      <c r="R5" s="416">
        <v>2</v>
      </c>
      <c r="S5" s="416">
        <v>2</v>
      </c>
      <c r="T5" s="416">
        <v>2</v>
      </c>
      <c r="U5" s="416">
        <v>2</v>
      </c>
      <c r="V5" s="416">
        <v>2</v>
      </c>
      <c r="W5" s="416">
        <v>2</v>
      </c>
      <c r="X5" s="416">
        <v>2</v>
      </c>
      <c r="Y5" s="416">
        <v>2</v>
      </c>
      <c r="Z5" s="416">
        <v>2</v>
      </c>
      <c r="AA5" s="416">
        <v>2</v>
      </c>
      <c r="AB5" s="416">
        <v>2</v>
      </c>
      <c r="AC5" s="416">
        <v>2</v>
      </c>
      <c r="AD5" s="416">
        <v>2</v>
      </c>
      <c r="AE5" s="416">
        <v>2</v>
      </c>
      <c r="AF5" s="416">
        <v>2</v>
      </c>
      <c r="AG5" s="416">
        <v>2</v>
      </c>
      <c r="AH5" s="416">
        <v>2</v>
      </c>
      <c r="AI5" s="416">
        <v>2</v>
      </c>
      <c r="AJ5" s="416">
        <v>2</v>
      </c>
      <c r="AK5" s="416">
        <v>2</v>
      </c>
      <c r="AL5" s="416">
        <v>2</v>
      </c>
      <c r="AM5" s="416">
        <v>2</v>
      </c>
      <c r="AN5" s="416">
        <v>2</v>
      </c>
      <c r="AO5" s="416">
        <v>2</v>
      </c>
      <c r="AP5" s="416">
        <v>2</v>
      </c>
      <c r="AQ5" s="416">
        <v>2</v>
      </c>
      <c r="AR5" s="416">
        <v>2</v>
      </c>
      <c r="AS5" s="416">
        <v>2</v>
      </c>
      <c r="AT5" s="416">
        <v>2</v>
      </c>
      <c r="AU5" s="416">
        <v>2</v>
      </c>
      <c r="AV5" s="416">
        <v>2</v>
      </c>
      <c r="AW5" s="416">
        <v>2</v>
      </c>
      <c r="AX5" s="416">
        <v>2</v>
      </c>
    </row>
    <row r="6" spans="1:50" x14ac:dyDescent="0.25">
      <c r="B6" s="4" t="s">
        <v>562</v>
      </c>
      <c r="C6" s="416">
        <v>50000</v>
      </c>
      <c r="D6" s="416">
        <v>50000</v>
      </c>
      <c r="E6" s="416">
        <v>50000</v>
      </c>
      <c r="F6" s="416">
        <v>50000</v>
      </c>
      <c r="G6" s="416">
        <v>50000</v>
      </c>
      <c r="H6" s="416">
        <v>50000</v>
      </c>
      <c r="I6" s="416">
        <v>50000</v>
      </c>
      <c r="J6" s="416">
        <v>50000</v>
      </c>
      <c r="K6" s="416">
        <v>50000</v>
      </c>
      <c r="L6" s="416">
        <v>50000</v>
      </c>
      <c r="M6" s="416">
        <v>50000</v>
      </c>
      <c r="N6" s="416">
        <v>50000</v>
      </c>
      <c r="O6" s="416">
        <v>50000</v>
      </c>
      <c r="P6" s="416">
        <v>50000</v>
      </c>
      <c r="Q6" s="416">
        <v>50000</v>
      </c>
      <c r="R6" s="416">
        <v>50000</v>
      </c>
      <c r="S6" s="416">
        <v>50000</v>
      </c>
      <c r="T6" s="416">
        <v>50000</v>
      </c>
      <c r="U6" s="416">
        <v>50000</v>
      </c>
      <c r="V6" s="416">
        <v>50000</v>
      </c>
      <c r="W6" s="416">
        <v>50000</v>
      </c>
      <c r="X6" s="416">
        <v>50000</v>
      </c>
      <c r="Y6" s="416">
        <v>50000</v>
      </c>
      <c r="Z6" s="416">
        <v>50000</v>
      </c>
      <c r="AA6" s="416">
        <v>50000</v>
      </c>
      <c r="AB6" s="416">
        <v>50000</v>
      </c>
      <c r="AC6" s="416">
        <v>50000</v>
      </c>
      <c r="AD6" s="416">
        <v>50000</v>
      </c>
      <c r="AE6" s="416">
        <v>50000</v>
      </c>
      <c r="AF6" s="416">
        <v>50000</v>
      </c>
      <c r="AG6" s="416">
        <v>50000</v>
      </c>
      <c r="AH6" s="416">
        <v>50000</v>
      </c>
      <c r="AI6" s="416">
        <v>50000</v>
      </c>
      <c r="AJ6" s="416">
        <v>50000</v>
      </c>
      <c r="AK6" s="416">
        <v>50000</v>
      </c>
      <c r="AL6" s="416">
        <v>50000</v>
      </c>
      <c r="AM6" s="416">
        <v>50000</v>
      </c>
      <c r="AN6" s="416">
        <v>50000</v>
      </c>
      <c r="AO6" s="416">
        <v>50000</v>
      </c>
      <c r="AP6" s="416">
        <v>50000</v>
      </c>
      <c r="AQ6" s="416">
        <v>50000</v>
      </c>
      <c r="AR6" s="416">
        <v>50000</v>
      </c>
      <c r="AS6" s="416">
        <v>50000</v>
      </c>
      <c r="AT6" s="416">
        <v>50000</v>
      </c>
      <c r="AU6" s="416">
        <v>50000</v>
      </c>
      <c r="AV6" s="416">
        <v>50000</v>
      </c>
      <c r="AW6" s="416">
        <v>50000</v>
      </c>
      <c r="AX6" s="416">
        <v>50000</v>
      </c>
    </row>
    <row r="7" spans="1:50" x14ac:dyDescent="0.25">
      <c r="A7" s="46" t="s">
        <v>2</v>
      </c>
      <c r="B7" s="4" t="s">
        <v>563</v>
      </c>
      <c r="C7" s="417">
        <v>3300</v>
      </c>
      <c r="D7" s="417">
        <f>C7</f>
        <v>3300</v>
      </c>
      <c r="E7" s="417">
        <v>2650</v>
      </c>
      <c r="F7" s="417">
        <v>2200</v>
      </c>
      <c r="G7" s="417">
        <v>2200</v>
      </c>
      <c r="H7" s="417">
        <v>2200</v>
      </c>
      <c r="I7" s="417">
        <v>2000</v>
      </c>
      <c r="J7" s="417">
        <v>1800</v>
      </c>
      <c r="K7" s="417">
        <v>1800</v>
      </c>
      <c r="L7" s="417">
        <v>1800</v>
      </c>
      <c r="M7" s="417">
        <v>1800</v>
      </c>
      <c r="N7" s="417">
        <v>1800</v>
      </c>
      <c r="O7" s="417">
        <f>N7</f>
        <v>1800</v>
      </c>
      <c r="P7" s="417">
        <f t="shared" ref="P7:AX7" si="4">O7</f>
        <v>1800</v>
      </c>
      <c r="Q7" s="417">
        <f>P7</f>
        <v>1800</v>
      </c>
      <c r="R7" s="417">
        <v>1600</v>
      </c>
      <c r="S7" s="417">
        <v>1600</v>
      </c>
      <c r="T7" s="417">
        <v>1600</v>
      </c>
      <c r="U7" s="417">
        <f t="shared" si="4"/>
        <v>1600</v>
      </c>
      <c r="V7" s="417">
        <v>1550</v>
      </c>
      <c r="W7" s="417">
        <f t="shared" si="4"/>
        <v>1550</v>
      </c>
      <c r="X7" s="417">
        <v>1100</v>
      </c>
      <c r="Y7" s="417">
        <f t="shared" si="4"/>
        <v>1100</v>
      </c>
      <c r="Z7" s="417">
        <v>770</v>
      </c>
      <c r="AA7" s="417">
        <f t="shared" si="4"/>
        <v>770</v>
      </c>
      <c r="AB7" s="417">
        <f t="shared" si="4"/>
        <v>770</v>
      </c>
      <c r="AC7" s="417">
        <f t="shared" si="4"/>
        <v>770</v>
      </c>
      <c r="AD7" s="417">
        <f t="shared" si="4"/>
        <v>770</v>
      </c>
      <c r="AE7" s="417">
        <f t="shared" si="4"/>
        <v>770</v>
      </c>
      <c r="AF7" s="417">
        <f t="shared" si="4"/>
        <v>770</v>
      </c>
      <c r="AG7" s="417">
        <f t="shared" si="4"/>
        <v>770</v>
      </c>
      <c r="AH7" s="417">
        <f t="shared" si="4"/>
        <v>770</v>
      </c>
      <c r="AI7" s="417">
        <f t="shared" si="4"/>
        <v>770</v>
      </c>
      <c r="AJ7" s="417">
        <f t="shared" si="4"/>
        <v>770</v>
      </c>
      <c r="AK7" s="417">
        <f t="shared" si="4"/>
        <v>770</v>
      </c>
      <c r="AL7" s="417">
        <f t="shared" si="4"/>
        <v>770</v>
      </c>
      <c r="AM7" s="417">
        <f t="shared" si="4"/>
        <v>770</v>
      </c>
      <c r="AN7" s="417">
        <f t="shared" si="4"/>
        <v>770</v>
      </c>
      <c r="AO7" s="417">
        <f t="shared" si="4"/>
        <v>770</v>
      </c>
      <c r="AP7" s="417">
        <f t="shared" si="4"/>
        <v>770</v>
      </c>
      <c r="AQ7" s="417">
        <f t="shared" si="4"/>
        <v>770</v>
      </c>
      <c r="AR7" s="417">
        <f t="shared" si="4"/>
        <v>770</v>
      </c>
      <c r="AS7" s="417">
        <f t="shared" si="4"/>
        <v>770</v>
      </c>
      <c r="AT7" s="417">
        <f t="shared" si="4"/>
        <v>770</v>
      </c>
      <c r="AU7" s="417">
        <f t="shared" si="4"/>
        <v>770</v>
      </c>
      <c r="AV7" s="417">
        <f t="shared" si="4"/>
        <v>770</v>
      </c>
      <c r="AW7" s="417">
        <f t="shared" si="4"/>
        <v>770</v>
      </c>
      <c r="AX7" s="417">
        <f t="shared" si="4"/>
        <v>770</v>
      </c>
    </row>
    <row r="8" spans="1:50" x14ac:dyDescent="0.25">
      <c r="B8" s="4" t="s">
        <v>825</v>
      </c>
      <c r="C8" s="417">
        <v>2100</v>
      </c>
      <c r="D8" s="417">
        <f>C8</f>
        <v>2100</v>
      </c>
      <c r="E8" s="417">
        <v>1700</v>
      </c>
      <c r="F8" s="417">
        <v>1400</v>
      </c>
      <c r="G8" s="417">
        <f t="shared" ref="G8:H10" si="5">F8</f>
        <v>1400</v>
      </c>
      <c r="H8" s="417">
        <f t="shared" si="5"/>
        <v>1400</v>
      </c>
      <c r="I8" s="417">
        <v>1200</v>
      </c>
      <c r="J8" s="417">
        <v>1050</v>
      </c>
      <c r="K8" s="417">
        <v>1050</v>
      </c>
      <c r="L8" s="417">
        <v>830</v>
      </c>
      <c r="M8" s="417">
        <v>610</v>
      </c>
      <c r="N8" s="417">
        <v>610</v>
      </c>
      <c r="O8" s="417">
        <f>N8</f>
        <v>610</v>
      </c>
      <c r="P8" s="417">
        <f t="shared" ref="P8:AX9" si="6">O8</f>
        <v>610</v>
      </c>
      <c r="Q8" s="417">
        <f>P8</f>
        <v>610</v>
      </c>
      <c r="R8" s="417">
        <v>520</v>
      </c>
      <c r="S8" s="417">
        <f>R8</f>
        <v>520</v>
      </c>
      <c r="T8" s="417">
        <v>460</v>
      </c>
      <c r="U8" s="417">
        <v>460</v>
      </c>
      <c r="V8" s="417">
        <v>380</v>
      </c>
      <c r="W8" s="417">
        <f t="shared" si="6"/>
        <v>380</v>
      </c>
      <c r="X8" s="417">
        <f t="shared" si="6"/>
        <v>380</v>
      </c>
      <c r="Y8" s="417">
        <f t="shared" si="6"/>
        <v>380</v>
      </c>
      <c r="Z8" s="417">
        <v>420</v>
      </c>
      <c r="AA8" s="417">
        <f t="shared" si="6"/>
        <v>420</v>
      </c>
      <c r="AB8" s="417">
        <f t="shared" si="6"/>
        <v>420</v>
      </c>
      <c r="AC8" s="417">
        <f t="shared" si="6"/>
        <v>420</v>
      </c>
      <c r="AD8" s="417">
        <f t="shared" si="6"/>
        <v>420</v>
      </c>
      <c r="AE8" s="417">
        <f t="shared" si="6"/>
        <v>420</v>
      </c>
      <c r="AF8" s="417">
        <f t="shared" si="6"/>
        <v>420</v>
      </c>
      <c r="AG8" s="417">
        <f t="shared" si="6"/>
        <v>420</v>
      </c>
      <c r="AH8" s="417">
        <f t="shared" si="6"/>
        <v>420</v>
      </c>
      <c r="AI8" s="417">
        <f t="shared" si="6"/>
        <v>420</v>
      </c>
      <c r="AJ8" s="417">
        <f t="shared" si="6"/>
        <v>420</v>
      </c>
      <c r="AK8" s="417">
        <f t="shared" si="6"/>
        <v>420</v>
      </c>
      <c r="AL8" s="417">
        <f t="shared" si="6"/>
        <v>420</v>
      </c>
      <c r="AM8" s="417">
        <f t="shared" si="6"/>
        <v>420</v>
      </c>
      <c r="AN8" s="417">
        <f t="shared" si="6"/>
        <v>420</v>
      </c>
      <c r="AO8" s="417">
        <f t="shared" si="6"/>
        <v>420</v>
      </c>
      <c r="AP8" s="417">
        <f t="shared" si="6"/>
        <v>420</v>
      </c>
      <c r="AQ8" s="417">
        <f t="shared" si="6"/>
        <v>420</v>
      </c>
      <c r="AR8" s="417">
        <f t="shared" si="6"/>
        <v>420</v>
      </c>
      <c r="AS8" s="417">
        <f t="shared" si="6"/>
        <v>420</v>
      </c>
      <c r="AT8" s="417">
        <f t="shared" si="6"/>
        <v>420</v>
      </c>
      <c r="AU8" s="417">
        <f t="shared" si="6"/>
        <v>420</v>
      </c>
      <c r="AV8" s="417">
        <f t="shared" si="6"/>
        <v>420</v>
      </c>
      <c r="AW8" s="417">
        <f t="shared" si="6"/>
        <v>420</v>
      </c>
      <c r="AX8" s="417">
        <f t="shared" si="6"/>
        <v>420</v>
      </c>
    </row>
    <row r="9" spans="1:50" x14ac:dyDescent="0.25">
      <c r="B9" s="4" t="s">
        <v>826</v>
      </c>
      <c r="C9" s="417">
        <v>1700</v>
      </c>
      <c r="D9" s="417">
        <f>C9</f>
        <v>1700</v>
      </c>
      <c r="E9" s="417">
        <v>1400</v>
      </c>
      <c r="F9" s="417">
        <v>1100</v>
      </c>
      <c r="G9" s="417">
        <f t="shared" si="5"/>
        <v>1100</v>
      </c>
      <c r="H9" s="417">
        <f t="shared" si="5"/>
        <v>1100</v>
      </c>
      <c r="I9" s="417">
        <v>850</v>
      </c>
      <c r="J9" s="417">
        <v>750</v>
      </c>
      <c r="K9" s="417">
        <f>J9</f>
        <v>750</v>
      </c>
      <c r="L9" s="417">
        <v>630</v>
      </c>
      <c r="M9" s="417">
        <v>510</v>
      </c>
      <c r="N9" s="417">
        <f>M9</f>
        <v>510</v>
      </c>
      <c r="O9" s="417">
        <f>N9</f>
        <v>510</v>
      </c>
      <c r="P9" s="417">
        <v>460</v>
      </c>
      <c r="Q9" s="417">
        <f>P9</f>
        <v>460</v>
      </c>
      <c r="R9" s="417">
        <v>400</v>
      </c>
      <c r="S9" s="417">
        <f>R9</f>
        <v>400</v>
      </c>
      <c r="T9" s="417">
        <v>340</v>
      </c>
      <c r="U9" s="417">
        <f>T9</f>
        <v>340</v>
      </c>
      <c r="V9" s="417">
        <v>330</v>
      </c>
      <c r="W9" s="417">
        <f t="shared" si="6"/>
        <v>330</v>
      </c>
      <c r="X9" s="417">
        <f t="shared" si="6"/>
        <v>330</v>
      </c>
      <c r="Y9" s="417">
        <f t="shared" si="6"/>
        <v>330</v>
      </c>
      <c r="Z9" s="417">
        <v>320</v>
      </c>
      <c r="AA9" s="417">
        <f t="shared" si="6"/>
        <v>320</v>
      </c>
      <c r="AB9" s="417">
        <f t="shared" si="6"/>
        <v>320</v>
      </c>
      <c r="AC9" s="417">
        <f t="shared" si="6"/>
        <v>320</v>
      </c>
      <c r="AD9" s="417">
        <f t="shared" si="6"/>
        <v>320</v>
      </c>
      <c r="AE9" s="417">
        <f t="shared" si="6"/>
        <v>320</v>
      </c>
      <c r="AF9" s="417">
        <f t="shared" si="6"/>
        <v>320</v>
      </c>
      <c r="AG9" s="417">
        <f t="shared" si="6"/>
        <v>320</v>
      </c>
      <c r="AH9" s="417">
        <f t="shared" si="6"/>
        <v>320</v>
      </c>
      <c r="AI9" s="417">
        <f t="shared" si="6"/>
        <v>320</v>
      </c>
      <c r="AJ9" s="417">
        <f t="shared" si="6"/>
        <v>320</v>
      </c>
      <c r="AK9" s="417">
        <f t="shared" si="6"/>
        <v>320</v>
      </c>
      <c r="AL9" s="417">
        <f t="shared" si="6"/>
        <v>320</v>
      </c>
      <c r="AM9" s="417">
        <f t="shared" si="6"/>
        <v>320</v>
      </c>
      <c r="AN9" s="417">
        <f t="shared" si="6"/>
        <v>320</v>
      </c>
      <c r="AO9" s="417">
        <f t="shared" si="6"/>
        <v>320</v>
      </c>
      <c r="AP9" s="417">
        <f t="shared" si="6"/>
        <v>320</v>
      </c>
      <c r="AQ9" s="417">
        <f t="shared" si="6"/>
        <v>320</v>
      </c>
      <c r="AR9" s="417">
        <f t="shared" si="6"/>
        <v>320</v>
      </c>
      <c r="AS9" s="417">
        <f t="shared" si="6"/>
        <v>320</v>
      </c>
      <c r="AT9" s="417">
        <f t="shared" si="6"/>
        <v>320</v>
      </c>
      <c r="AU9" s="417">
        <f t="shared" si="6"/>
        <v>320</v>
      </c>
      <c r="AV9" s="417">
        <f t="shared" si="6"/>
        <v>320</v>
      </c>
      <c r="AW9" s="417">
        <f t="shared" si="6"/>
        <v>320</v>
      </c>
      <c r="AX9" s="417">
        <f t="shared" si="6"/>
        <v>320</v>
      </c>
    </row>
    <row r="10" spans="1:50" x14ac:dyDescent="0.25">
      <c r="B10" s="4" t="s">
        <v>827</v>
      </c>
      <c r="C10" s="417">
        <v>1500</v>
      </c>
      <c r="D10" s="417">
        <f>C10</f>
        <v>1500</v>
      </c>
      <c r="E10" s="417">
        <v>1200</v>
      </c>
      <c r="F10" s="417">
        <v>980</v>
      </c>
      <c r="G10" s="417">
        <f t="shared" si="5"/>
        <v>980</v>
      </c>
      <c r="H10" s="417">
        <f t="shared" si="5"/>
        <v>980</v>
      </c>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row>
    <row r="13" spans="1:50" x14ac:dyDescent="0.25">
      <c r="H13" s="417"/>
    </row>
    <row r="14" spans="1:50" x14ac:dyDescent="0.25">
      <c r="H14" s="417"/>
    </row>
    <row r="15" spans="1:50" x14ac:dyDescent="0.25">
      <c r="H15" s="417"/>
    </row>
    <row r="16" spans="1:50" x14ac:dyDescent="0.25">
      <c r="H16" s="417"/>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AZ17"/>
  <sheetViews>
    <sheetView workbookViewId="0">
      <pane xSplit="3" ySplit="5" topLeftCell="X6" activePane="bottomRight" state="frozen"/>
      <selection pane="topRight" activeCell="D1" sqref="D1"/>
      <selection pane="bottomLeft" activeCell="A6" sqref="A6"/>
      <selection pane="bottomRight" activeCell="AA4" sqref="AA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2" s="1" customFormat="1" x14ac:dyDescent="0.25">
      <c r="C1" s="4" t="s">
        <v>0</v>
      </c>
      <c r="D1" s="527">
        <v>2009</v>
      </c>
      <c r="E1" s="527">
        <v>2010</v>
      </c>
      <c r="F1" s="527">
        <v>2011</v>
      </c>
      <c r="G1" s="527" t="s">
        <v>284</v>
      </c>
      <c r="H1" s="527" t="s">
        <v>285</v>
      </c>
      <c r="I1" s="527" t="s">
        <v>286</v>
      </c>
      <c r="J1" s="527">
        <v>2013</v>
      </c>
      <c r="K1" s="527">
        <v>2014</v>
      </c>
      <c r="L1" s="528" t="s">
        <v>812</v>
      </c>
      <c r="M1" s="528" t="s">
        <v>813</v>
      </c>
      <c r="N1" s="528" t="s">
        <v>814</v>
      </c>
      <c r="O1" s="527" t="s">
        <v>818</v>
      </c>
      <c r="P1" s="527" t="s">
        <v>819</v>
      </c>
      <c r="Q1" s="530" t="s">
        <v>820</v>
      </c>
      <c r="R1" s="530" t="s">
        <v>824</v>
      </c>
      <c r="S1" s="530" t="s">
        <v>821</v>
      </c>
      <c r="T1" s="527" t="s">
        <v>822</v>
      </c>
      <c r="U1" s="527" t="s">
        <v>823</v>
      </c>
      <c r="V1" s="527" t="s">
        <v>952</v>
      </c>
      <c r="W1" s="527" t="s">
        <v>953</v>
      </c>
      <c r="X1" s="527" t="s">
        <v>963</v>
      </c>
      <c r="Y1" s="527" t="s">
        <v>964</v>
      </c>
      <c r="Z1" s="527" t="s">
        <v>971</v>
      </c>
      <c r="AA1" s="527" t="s">
        <v>972</v>
      </c>
      <c r="AB1" s="527">
        <v>2022</v>
      </c>
      <c r="AC1" s="527">
        <f t="shared" ref="AC1:AY1" si="0">AB1+1</f>
        <v>2023</v>
      </c>
      <c r="AD1" s="527">
        <f t="shared" si="0"/>
        <v>2024</v>
      </c>
      <c r="AE1" s="527">
        <f t="shared" si="0"/>
        <v>2025</v>
      </c>
      <c r="AF1" s="527">
        <f t="shared" si="0"/>
        <v>2026</v>
      </c>
      <c r="AG1" s="527">
        <f t="shared" si="0"/>
        <v>2027</v>
      </c>
      <c r="AH1" s="527">
        <f t="shared" si="0"/>
        <v>2028</v>
      </c>
      <c r="AI1" s="527">
        <f t="shared" si="0"/>
        <v>2029</v>
      </c>
      <c r="AJ1" s="527">
        <f t="shared" si="0"/>
        <v>2030</v>
      </c>
      <c r="AK1" s="527">
        <f t="shared" si="0"/>
        <v>2031</v>
      </c>
      <c r="AL1" s="527">
        <f t="shared" si="0"/>
        <v>2032</v>
      </c>
      <c r="AM1" s="527">
        <f t="shared" si="0"/>
        <v>2033</v>
      </c>
      <c r="AN1" s="527">
        <f t="shared" si="0"/>
        <v>2034</v>
      </c>
      <c r="AO1" s="527">
        <f t="shared" si="0"/>
        <v>2035</v>
      </c>
      <c r="AP1" s="527">
        <f t="shared" si="0"/>
        <v>2036</v>
      </c>
      <c r="AQ1" s="527">
        <f t="shared" si="0"/>
        <v>2037</v>
      </c>
      <c r="AR1" s="527">
        <f t="shared" si="0"/>
        <v>2038</v>
      </c>
      <c r="AS1" s="527">
        <f t="shared" si="0"/>
        <v>2039</v>
      </c>
      <c r="AT1" s="527">
        <f t="shared" si="0"/>
        <v>2040</v>
      </c>
      <c r="AU1" s="527">
        <f t="shared" si="0"/>
        <v>2041</v>
      </c>
      <c r="AV1" s="527">
        <f t="shared" si="0"/>
        <v>2042</v>
      </c>
      <c r="AW1" s="527">
        <f t="shared" si="0"/>
        <v>2043</v>
      </c>
      <c r="AX1" s="527">
        <f t="shared" si="0"/>
        <v>2044</v>
      </c>
      <c r="AY1" s="527">
        <f t="shared" si="0"/>
        <v>2045</v>
      </c>
    </row>
    <row r="2" spans="1:52" s="1" customFormat="1" x14ac:dyDescent="0.25">
      <c r="C2" s="4" t="s">
        <v>90</v>
      </c>
      <c r="D2" s="70">
        <v>39814</v>
      </c>
      <c r="E2" s="70">
        <v>40179</v>
      </c>
      <c r="F2" s="70">
        <v>40544</v>
      </c>
      <c r="G2" s="70">
        <v>40909</v>
      </c>
      <c r="H2" s="70">
        <v>40969</v>
      </c>
      <c r="I2" s="70">
        <v>41183</v>
      </c>
      <c r="J2" s="70">
        <v>41275</v>
      </c>
      <c r="K2" s="70">
        <v>41640</v>
      </c>
      <c r="L2" s="70">
        <v>42005</v>
      </c>
      <c r="M2" s="70">
        <v>42095</v>
      </c>
      <c r="N2" s="70">
        <v>42278</v>
      </c>
      <c r="O2" s="70">
        <v>42370</v>
      </c>
      <c r="P2" s="70">
        <v>42461</v>
      </c>
      <c r="Q2" s="70">
        <v>42644</v>
      </c>
      <c r="R2" s="70">
        <v>42736</v>
      </c>
      <c r="S2" s="70">
        <v>42826</v>
      </c>
      <c r="T2" s="70">
        <v>43101</v>
      </c>
      <c r="U2" s="70">
        <v>43191</v>
      </c>
      <c r="V2" s="70">
        <v>43466</v>
      </c>
      <c r="W2" s="70">
        <v>43556</v>
      </c>
      <c r="X2" s="70">
        <v>43831</v>
      </c>
      <c r="Y2" s="70">
        <v>43922</v>
      </c>
      <c r="Z2" s="70">
        <v>44197</v>
      </c>
      <c r="AA2" s="70">
        <v>44287</v>
      </c>
      <c r="AB2" s="70">
        <v>44927</v>
      </c>
      <c r="AC2" s="70">
        <v>45292</v>
      </c>
      <c r="AD2" s="70">
        <v>45658</v>
      </c>
      <c r="AE2" s="70">
        <v>46023</v>
      </c>
      <c r="AF2" s="70">
        <v>46388</v>
      </c>
      <c r="AG2" s="70">
        <v>46753</v>
      </c>
      <c r="AH2" s="70">
        <v>47119</v>
      </c>
      <c r="AI2" s="70">
        <v>47484</v>
      </c>
      <c r="AJ2" s="70">
        <v>47849</v>
      </c>
      <c r="AK2" s="70">
        <v>48214</v>
      </c>
      <c r="AL2" s="70">
        <v>48580</v>
      </c>
      <c r="AM2" s="70">
        <v>48945</v>
      </c>
      <c r="AN2" s="70">
        <v>49310</v>
      </c>
      <c r="AO2" s="70">
        <v>49675</v>
      </c>
      <c r="AP2" s="70">
        <v>50041</v>
      </c>
      <c r="AQ2" s="70">
        <v>50406</v>
      </c>
      <c r="AR2" s="70">
        <v>50771</v>
      </c>
      <c r="AS2" s="70">
        <v>51136</v>
      </c>
      <c r="AT2" s="70">
        <v>51502</v>
      </c>
      <c r="AU2" s="70">
        <v>51867</v>
      </c>
      <c r="AV2" s="70">
        <v>52232</v>
      </c>
      <c r="AW2" s="70">
        <v>52597</v>
      </c>
      <c r="AX2" s="70">
        <v>52963</v>
      </c>
      <c r="AY2" s="70">
        <v>53328</v>
      </c>
      <c r="AZ2" s="70"/>
    </row>
    <row r="3" spans="1:52" s="1" customFormat="1" x14ac:dyDescent="0.25">
      <c r="C3" s="4" t="s">
        <v>91</v>
      </c>
      <c r="D3" s="70">
        <v>40178</v>
      </c>
      <c r="E3" s="70">
        <v>40543</v>
      </c>
      <c r="F3" s="70">
        <v>40908</v>
      </c>
      <c r="G3" s="70">
        <v>40968</v>
      </c>
      <c r="H3" s="70">
        <v>41182</v>
      </c>
      <c r="I3" s="70">
        <v>41274</v>
      </c>
      <c r="J3" s="70">
        <v>41639</v>
      </c>
      <c r="K3" s="70">
        <v>42004</v>
      </c>
      <c r="L3" s="70">
        <v>42094</v>
      </c>
      <c r="M3" s="70">
        <v>42277</v>
      </c>
      <c r="N3" s="70">
        <v>42369</v>
      </c>
      <c r="O3" s="70">
        <v>42460</v>
      </c>
      <c r="P3" s="70">
        <v>42643</v>
      </c>
      <c r="Q3" s="70">
        <v>42735</v>
      </c>
      <c r="R3" s="70">
        <v>42825</v>
      </c>
      <c r="S3" s="70">
        <v>43100</v>
      </c>
      <c r="T3" s="70">
        <v>43190</v>
      </c>
      <c r="U3" s="70">
        <v>43465</v>
      </c>
      <c r="V3" s="70">
        <v>43555</v>
      </c>
      <c r="W3" s="70">
        <v>43830</v>
      </c>
      <c r="X3" s="70">
        <v>43921</v>
      </c>
      <c r="Y3" s="70">
        <v>44196</v>
      </c>
      <c r="Z3" s="70">
        <v>44286</v>
      </c>
      <c r="AA3" s="70">
        <v>44561</v>
      </c>
      <c r="AB3" s="70">
        <v>45291</v>
      </c>
      <c r="AC3" s="70">
        <v>45657</v>
      </c>
      <c r="AD3" s="70">
        <v>46022</v>
      </c>
      <c r="AE3" s="70">
        <v>46387</v>
      </c>
      <c r="AF3" s="70">
        <v>46752</v>
      </c>
      <c r="AG3" s="70">
        <v>47118</v>
      </c>
      <c r="AH3" s="70">
        <v>47483</v>
      </c>
      <c r="AI3" s="70">
        <v>47848</v>
      </c>
      <c r="AJ3" s="70">
        <v>48213</v>
      </c>
      <c r="AK3" s="70">
        <v>48579</v>
      </c>
      <c r="AL3" s="70">
        <v>48944</v>
      </c>
      <c r="AM3" s="70">
        <v>49309</v>
      </c>
      <c r="AN3" s="70">
        <v>49674</v>
      </c>
      <c r="AO3" s="70">
        <v>50040</v>
      </c>
      <c r="AP3" s="70">
        <v>50405</v>
      </c>
      <c r="AQ3" s="70">
        <v>50770</v>
      </c>
      <c r="AR3" s="70">
        <v>51135</v>
      </c>
      <c r="AS3" s="70">
        <v>51501</v>
      </c>
      <c r="AT3" s="70">
        <v>51866</v>
      </c>
      <c r="AU3" s="70">
        <v>52231</v>
      </c>
      <c r="AV3" s="70">
        <v>52596</v>
      </c>
      <c r="AW3" s="70">
        <v>52962</v>
      </c>
      <c r="AX3" s="70">
        <v>53327</v>
      </c>
      <c r="AY3" s="70">
        <v>53692</v>
      </c>
      <c r="AZ3" s="70"/>
    </row>
    <row r="4" spans="1:52" s="1" customFormat="1" x14ac:dyDescent="0.25">
      <c r="C4" s="4" t="s">
        <v>92</v>
      </c>
      <c r="D4" s="71">
        <f t="shared" ref="D4:AX4" si="1">DATEDIF(D2,D3,"M")+1</f>
        <v>12</v>
      </c>
      <c r="E4" s="71">
        <f t="shared" si="1"/>
        <v>12</v>
      </c>
      <c r="F4" s="71">
        <f t="shared" si="1"/>
        <v>12</v>
      </c>
      <c r="G4" s="71">
        <f t="shared" si="1"/>
        <v>2</v>
      </c>
      <c r="H4" s="71">
        <f t="shared" si="1"/>
        <v>7</v>
      </c>
      <c r="I4" s="71">
        <f t="shared" si="1"/>
        <v>3</v>
      </c>
      <c r="J4" s="71">
        <f t="shared" si="1"/>
        <v>12</v>
      </c>
      <c r="K4" s="71">
        <f t="shared" si="1"/>
        <v>12</v>
      </c>
      <c r="L4" s="71">
        <f t="shared" si="1"/>
        <v>3</v>
      </c>
      <c r="M4" s="71">
        <f t="shared" ref="M4:N4" si="2">DATEDIF(M2,M3,"M")+1</f>
        <v>6</v>
      </c>
      <c r="N4" s="71">
        <f t="shared" si="2"/>
        <v>3</v>
      </c>
      <c r="O4" s="71">
        <f t="shared" si="1"/>
        <v>3</v>
      </c>
      <c r="P4" s="71">
        <f t="shared" si="1"/>
        <v>6</v>
      </c>
      <c r="Q4" s="71">
        <f t="shared" si="1"/>
        <v>3</v>
      </c>
      <c r="R4" s="71">
        <f t="shared" si="1"/>
        <v>3</v>
      </c>
      <c r="S4" s="71">
        <f t="shared" si="1"/>
        <v>9</v>
      </c>
      <c r="T4" s="71">
        <f t="shared" si="1"/>
        <v>3</v>
      </c>
      <c r="U4" s="71">
        <f t="shared" si="1"/>
        <v>9</v>
      </c>
      <c r="V4" s="71">
        <f t="shared" si="1"/>
        <v>3</v>
      </c>
      <c r="W4" s="71">
        <f t="shared" si="1"/>
        <v>9</v>
      </c>
      <c r="X4" s="71">
        <f t="shared" si="1"/>
        <v>3</v>
      </c>
      <c r="Y4" s="71">
        <f t="shared" si="1"/>
        <v>9</v>
      </c>
      <c r="Z4" s="71">
        <f t="shared" si="1"/>
        <v>3</v>
      </c>
      <c r="AA4" s="71">
        <f t="shared" si="1"/>
        <v>9</v>
      </c>
      <c r="AB4" s="71">
        <f t="shared" si="1"/>
        <v>12</v>
      </c>
      <c r="AC4" s="71">
        <f t="shared" si="1"/>
        <v>12</v>
      </c>
      <c r="AD4" s="71">
        <f t="shared" si="1"/>
        <v>12</v>
      </c>
      <c r="AE4" s="71">
        <f t="shared" si="1"/>
        <v>12</v>
      </c>
      <c r="AF4" s="71">
        <f t="shared" si="1"/>
        <v>12</v>
      </c>
      <c r="AG4" s="71">
        <f t="shared" si="1"/>
        <v>12</v>
      </c>
      <c r="AH4" s="71">
        <f t="shared" si="1"/>
        <v>12</v>
      </c>
      <c r="AI4" s="71">
        <f t="shared" si="1"/>
        <v>12</v>
      </c>
      <c r="AJ4" s="71">
        <f t="shared" si="1"/>
        <v>12</v>
      </c>
      <c r="AK4" s="71">
        <f t="shared" si="1"/>
        <v>12</v>
      </c>
      <c r="AL4" s="71">
        <f t="shared" si="1"/>
        <v>12</v>
      </c>
      <c r="AM4" s="71">
        <f t="shared" si="1"/>
        <v>12</v>
      </c>
      <c r="AN4" s="71">
        <f t="shared" si="1"/>
        <v>12</v>
      </c>
      <c r="AO4" s="71">
        <f t="shared" si="1"/>
        <v>12</v>
      </c>
      <c r="AP4" s="71">
        <f t="shared" si="1"/>
        <v>12</v>
      </c>
      <c r="AQ4" s="71">
        <f t="shared" si="1"/>
        <v>12</v>
      </c>
      <c r="AR4" s="71">
        <f t="shared" si="1"/>
        <v>12</v>
      </c>
      <c r="AS4" s="71">
        <f t="shared" si="1"/>
        <v>12</v>
      </c>
      <c r="AT4" s="71">
        <f t="shared" si="1"/>
        <v>12</v>
      </c>
      <c r="AU4" s="71">
        <f t="shared" si="1"/>
        <v>12</v>
      </c>
      <c r="AV4" s="71">
        <f t="shared" si="1"/>
        <v>12</v>
      </c>
      <c r="AW4" s="71">
        <f t="shared" si="1"/>
        <v>12</v>
      </c>
      <c r="AX4" s="71">
        <f t="shared" si="1"/>
        <v>12</v>
      </c>
    </row>
    <row r="5" spans="1:52"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5" si="3">O5</f>
        <v>definitiv</v>
      </c>
      <c r="Q5" s="9" t="str">
        <f t="shared" si="3"/>
        <v>definitiv</v>
      </c>
      <c r="R5" s="9" t="str">
        <f t="shared" si="3"/>
        <v>definitiv</v>
      </c>
      <c r="S5" s="9" t="s">
        <v>21</v>
      </c>
      <c r="T5" s="9" t="s">
        <v>21</v>
      </c>
      <c r="U5" s="9" t="str">
        <f t="shared" si="3"/>
        <v>definitiv</v>
      </c>
      <c r="V5" s="9" t="str">
        <f t="shared" si="3"/>
        <v>definitiv</v>
      </c>
      <c r="W5" s="9" t="str">
        <f t="shared" si="3"/>
        <v>definitiv</v>
      </c>
      <c r="X5" s="9" t="str">
        <f t="shared" si="3"/>
        <v>definitiv</v>
      </c>
      <c r="Y5" s="9" t="str">
        <f t="shared" si="3"/>
        <v>definitiv</v>
      </c>
      <c r="Z5" s="9" t="str">
        <f t="shared" si="3"/>
        <v>definitiv</v>
      </c>
      <c r="AA5" s="9" t="str">
        <f t="shared" si="3"/>
        <v>definitiv</v>
      </c>
      <c r="AB5" s="9" t="str">
        <f t="shared" si="3"/>
        <v>definitiv</v>
      </c>
      <c r="AC5" s="9" t="str">
        <f t="shared" si="3"/>
        <v>definitiv</v>
      </c>
      <c r="AD5" s="9" t="str">
        <f t="shared" si="3"/>
        <v>definitiv</v>
      </c>
      <c r="AE5" s="9" t="str">
        <f t="shared" si="3"/>
        <v>definitiv</v>
      </c>
      <c r="AF5" s="9" t="str">
        <f t="shared" si="3"/>
        <v>definitiv</v>
      </c>
      <c r="AG5" s="9" t="str">
        <f t="shared" si="3"/>
        <v>definitiv</v>
      </c>
      <c r="AH5" s="9" t="str">
        <f t="shared" si="3"/>
        <v>definitiv</v>
      </c>
      <c r="AI5" s="9" t="str">
        <f t="shared" si="3"/>
        <v>definitiv</v>
      </c>
      <c r="AJ5" s="9" t="str">
        <f t="shared" si="3"/>
        <v>definitiv</v>
      </c>
      <c r="AK5" s="9" t="str">
        <f t="shared" si="3"/>
        <v>definitiv</v>
      </c>
      <c r="AL5" s="9" t="str">
        <f t="shared" si="3"/>
        <v>definitiv</v>
      </c>
      <c r="AM5" s="9" t="str">
        <f t="shared" si="3"/>
        <v>definitiv</v>
      </c>
      <c r="AN5" s="9" t="str">
        <f t="shared" si="3"/>
        <v>definitiv</v>
      </c>
      <c r="AO5" s="9" t="str">
        <f t="shared" si="3"/>
        <v>definitiv</v>
      </c>
      <c r="AP5" s="9" t="str">
        <f t="shared" si="3"/>
        <v>definitiv</v>
      </c>
      <c r="AQ5" s="9" t="str">
        <f t="shared" si="3"/>
        <v>definitiv</v>
      </c>
      <c r="AR5" s="9" t="str">
        <f t="shared" si="3"/>
        <v>definitiv</v>
      </c>
      <c r="AS5" s="9" t="str">
        <f t="shared" si="3"/>
        <v>definitiv</v>
      </c>
      <c r="AT5" s="9" t="str">
        <f t="shared" si="3"/>
        <v>definitiv</v>
      </c>
      <c r="AU5" s="9" t="str">
        <f t="shared" si="3"/>
        <v>definitiv</v>
      </c>
      <c r="AV5" s="9" t="str">
        <f t="shared" si="3"/>
        <v>definitiv</v>
      </c>
      <c r="AW5" s="9" t="str">
        <f t="shared" si="3"/>
        <v>definitiv</v>
      </c>
      <c r="AX5" s="9" t="str">
        <f t="shared" si="3"/>
        <v>definitiv</v>
      </c>
      <c r="AY5" s="9" t="str">
        <f t="shared" si="3"/>
        <v>definitiv</v>
      </c>
    </row>
    <row r="6" spans="1:52" x14ac:dyDescent="0.25">
      <c r="A6" s="1" t="s">
        <v>14</v>
      </c>
      <c r="B6" t="s">
        <v>17</v>
      </c>
      <c r="C6" s="3">
        <v>10</v>
      </c>
      <c r="D6" s="7">
        <v>0.65</v>
      </c>
      <c r="E6" s="7">
        <v>0.53300000000000003</v>
      </c>
      <c r="F6" s="7">
        <v>0.42699999999999999</v>
      </c>
      <c r="G6" s="7">
        <v>0.39300000000000002</v>
      </c>
      <c r="H6" s="7">
        <v>0.36499999999999999</v>
      </c>
      <c r="I6" s="7">
        <v>0.33100000000000002</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Y10" si="4">T6</f>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2" x14ac:dyDescent="0.25">
      <c r="B7" t="s">
        <v>18</v>
      </c>
      <c r="C7" s="3">
        <v>30</v>
      </c>
      <c r="D7" s="7">
        <v>0.54</v>
      </c>
      <c r="E7" s="7">
        <v>0.443</v>
      </c>
      <c r="F7" s="7">
        <v>0.39300000000000002</v>
      </c>
      <c r="G7" s="7">
        <v>0.36199999999999999</v>
      </c>
      <c r="H7" s="7">
        <v>0.33700000000000002</v>
      </c>
      <c r="I7" s="7">
        <v>0.27</v>
      </c>
      <c r="J7" s="7">
        <v>0.21199999999999999</v>
      </c>
      <c r="K7" s="7">
        <v>0.187</v>
      </c>
      <c r="L7" s="7">
        <f t="shared" ref="L7:AD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5"/>
        <v>0.09</v>
      </c>
      <c r="AC7" s="7">
        <f t="shared" si="5"/>
        <v>0.09</v>
      </c>
      <c r="AD7" s="7">
        <f t="shared" si="5"/>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2" x14ac:dyDescent="0.25">
      <c r="B8" t="s">
        <v>19</v>
      </c>
      <c r="C8" s="3">
        <v>100</v>
      </c>
      <c r="D8" s="7">
        <v>0.51</v>
      </c>
      <c r="E8" s="7">
        <v>0.41799999999999998</v>
      </c>
      <c r="F8" s="7">
        <v>0.34300000000000003</v>
      </c>
      <c r="G8" s="7">
        <v>0.316</v>
      </c>
      <c r="H8" s="7">
        <v>0.32</v>
      </c>
      <c r="I8" s="7">
        <v>0.248</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5"/>
        <v>0.09</v>
      </c>
      <c r="AC8" s="7">
        <f t="shared" si="5"/>
        <v>0.09</v>
      </c>
      <c r="AD8" s="7">
        <f t="shared" si="5"/>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2" x14ac:dyDescent="0.25">
      <c r="B9" t="s">
        <v>20</v>
      </c>
      <c r="C9" s="3">
        <v>1000</v>
      </c>
      <c r="D9" s="7">
        <v>0.49</v>
      </c>
      <c r="E9" s="7">
        <v>0.40200000000000002</v>
      </c>
      <c r="F9" s="7">
        <v>0.30499999999999999</v>
      </c>
      <c r="G9" s="7">
        <v>0.28100000000000003</v>
      </c>
      <c r="H9" s="7">
        <v>0.28999999999999998</v>
      </c>
      <c r="I9" s="7">
        <v>0.23100000000000001</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5"/>
        <v>0.09</v>
      </c>
      <c r="AC9" s="7">
        <f t="shared" si="5"/>
        <v>0.09</v>
      </c>
      <c r="AD9" s="7">
        <f t="shared" si="5"/>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2" x14ac:dyDescent="0.25">
      <c r="B10" t="s">
        <v>16</v>
      </c>
      <c r="C10" s="3">
        <v>9999999999</v>
      </c>
      <c r="D10" s="7">
        <v>0.49</v>
      </c>
      <c r="E10" s="7">
        <v>0.40200000000000002</v>
      </c>
      <c r="F10" s="7">
        <v>0.28899999999999998</v>
      </c>
      <c r="G10" s="7">
        <v>0.26600000000000001</v>
      </c>
      <c r="H10" s="7">
        <v>0.28100000000000003</v>
      </c>
      <c r="I10" s="7">
        <v>0.216</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5"/>
        <v>0.09</v>
      </c>
      <c r="AC10" s="7">
        <f t="shared" si="5"/>
        <v>0.09</v>
      </c>
      <c r="AD10" s="7">
        <f t="shared" si="5"/>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row r="15" spans="1:52" x14ac:dyDescent="0.25">
      <c r="D15">
        <v>2009</v>
      </c>
      <c r="E15">
        <v>2010</v>
      </c>
      <c r="F15">
        <v>2011</v>
      </c>
      <c r="G15" t="s">
        <v>284</v>
      </c>
      <c r="H15" t="s">
        <v>285</v>
      </c>
      <c r="I15" t="s">
        <v>286</v>
      </c>
      <c r="J15">
        <v>2013</v>
      </c>
      <c r="K15">
        <v>2014</v>
      </c>
      <c r="L15" t="s">
        <v>812</v>
      </c>
      <c r="M15" s="354" t="s">
        <v>813</v>
      </c>
      <c r="N15" s="354" t="s">
        <v>814</v>
      </c>
      <c r="O15" t="s">
        <v>818</v>
      </c>
      <c r="P15" t="s">
        <v>819</v>
      </c>
      <c r="Q15" t="s">
        <v>820</v>
      </c>
      <c r="R15" s="354" t="s">
        <v>824</v>
      </c>
      <c r="S15" t="s">
        <v>821</v>
      </c>
      <c r="T15" t="s">
        <v>822</v>
      </c>
      <c r="U15" s="354" t="s">
        <v>823</v>
      </c>
      <c r="V15" s="354" t="s">
        <v>952</v>
      </c>
      <c r="W15" s="354" t="s">
        <v>953</v>
      </c>
      <c r="X15" s="354">
        <v>2020</v>
      </c>
      <c r="Y15" s="354">
        <v>2021</v>
      </c>
      <c r="Z15" s="354">
        <v>2022</v>
      </c>
      <c r="AA15" s="354">
        <v>2023</v>
      </c>
      <c r="AB15" s="354">
        <v>2024</v>
      </c>
      <c r="AC15" s="354">
        <v>2025</v>
      </c>
      <c r="AD15" s="354">
        <v>2026</v>
      </c>
      <c r="AE15" s="354">
        <v>2027</v>
      </c>
      <c r="AF15" s="354">
        <v>2028</v>
      </c>
      <c r="AG15" s="354">
        <v>2029</v>
      </c>
      <c r="AH15" s="354">
        <v>2030</v>
      </c>
      <c r="AI15" s="354">
        <v>2031</v>
      </c>
      <c r="AJ15" s="354">
        <v>2032</v>
      </c>
      <c r="AK15" s="354">
        <v>2033</v>
      </c>
      <c r="AL15" s="354">
        <v>2034</v>
      </c>
      <c r="AM15" s="354">
        <v>2035</v>
      </c>
      <c r="AN15" s="354">
        <v>2036</v>
      </c>
      <c r="AO15" s="354">
        <v>2037</v>
      </c>
      <c r="AP15" s="354">
        <v>2038</v>
      </c>
      <c r="AQ15" s="354">
        <v>2039</v>
      </c>
      <c r="AR15" s="354">
        <v>2040</v>
      </c>
      <c r="AS15" s="354">
        <v>2041</v>
      </c>
      <c r="AT15" s="354">
        <v>2042</v>
      </c>
      <c r="AU15" s="354">
        <v>2043</v>
      </c>
      <c r="AV15" s="354">
        <v>2044</v>
      </c>
      <c r="AW15" s="354">
        <v>2045</v>
      </c>
      <c r="AX15" s="354">
        <v>2046</v>
      </c>
      <c r="AY15" s="354">
        <v>2047</v>
      </c>
    </row>
    <row r="17" spans="1:51" x14ac:dyDescent="0.25">
      <c r="A17" t="s">
        <v>828</v>
      </c>
      <c r="D17">
        <v>25</v>
      </c>
      <c r="E17" s="354">
        <v>25</v>
      </c>
      <c r="F17" s="354">
        <v>25</v>
      </c>
      <c r="G17" s="354">
        <v>25</v>
      </c>
      <c r="H17" s="354">
        <v>25</v>
      </c>
      <c r="I17" s="354">
        <v>25</v>
      </c>
      <c r="J17" s="354">
        <v>25</v>
      </c>
      <c r="K17">
        <v>20</v>
      </c>
      <c r="L17" s="354">
        <v>20</v>
      </c>
      <c r="M17" s="354">
        <v>20</v>
      </c>
      <c r="N17" s="354">
        <v>20</v>
      </c>
      <c r="O17" s="354">
        <v>20</v>
      </c>
      <c r="P17" s="354">
        <v>20</v>
      </c>
      <c r="Q17" s="354">
        <v>20</v>
      </c>
      <c r="R17" s="354">
        <v>20</v>
      </c>
      <c r="S17" s="354">
        <v>20</v>
      </c>
      <c r="T17">
        <v>15</v>
      </c>
      <c r="U17" s="354">
        <v>15</v>
      </c>
      <c r="V17" s="354">
        <v>15</v>
      </c>
      <c r="W17" s="354">
        <v>15</v>
      </c>
      <c r="X17" s="354">
        <v>15</v>
      </c>
      <c r="Y17" s="354">
        <v>15</v>
      </c>
      <c r="Z17" s="354">
        <v>15</v>
      </c>
      <c r="AA17" s="354">
        <v>15</v>
      </c>
      <c r="AB17" s="354">
        <v>15</v>
      </c>
      <c r="AC17" s="354">
        <v>15</v>
      </c>
      <c r="AD17" s="354">
        <v>15</v>
      </c>
      <c r="AE17" s="354">
        <v>15</v>
      </c>
      <c r="AF17" s="354">
        <v>15</v>
      </c>
      <c r="AG17" s="354">
        <v>15</v>
      </c>
      <c r="AH17" s="354">
        <v>15</v>
      </c>
      <c r="AI17" s="354">
        <v>15</v>
      </c>
      <c r="AJ17" s="354">
        <v>15</v>
      </c>
      <c r="AK17" s="354">
        <v>15</v>
      </c>
      <c r="AL17" s="354">
        <v>15</v>
      </c>
      <c r="AM17" s="354">
        <v>15</v>
      </c>
      <c r="AN17" s="354">
        <v>15</v>
      </c>
      <c r="AO17" s="354">
        <v>15</v>
      </c>
      <c r="AP17" s="354">
        <v>15</v>
      </c>
      <c r="AQ17" s="354">
        <v>15</v>
      </c>
      <c r="AR17" s="354">
        <v>15</v>
      </c>
      <c r="AS17" s="354">
        <v>15</v>
      </c>
      <c r="AT17" s="354">
        <v>15</v>
      </c>
      <c r="AU17" s="354">
        <v>15</v>
      </c>
      <c r="AV17" s="354">
        <v>15</v>
      </c>
      <c r="AW17" s="354">
        <v>15</v>
      </c>
      <c r="AX17" s="354">
        <v>15</v>
      </c>
      <c r="AY17" s="354">
        <v>15</v>
      </c>
    </row>
  </sheetData>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18</vt:i4>
      </vt:variant>
    </vt:vector>
  </HeadingPairs>
  <TitlesOfParts>
    <vt:vector size="22" baseType="lpstr">
      <vt:lpstr>Basis - base - base</vt:lpstr>
      <vt:lpstr>Details - détails - dettagli</vt:lpstr>
      <vt:lpstr>Notizen - remarques - note</vt:lpstr>
      <vt:lpstr>Glossar - glossaire - glossario</vt:lpstr>
      <vt:lpstr>DD_Anlagen_Kategorie_de</vt:lpstr>
      <vt:lpstr>DD_Anlagen_Kategorie_fr</vt:lpstr>
      <vt:lpstr>DD_Anlagen_Kategorie_it</vt:lpstr>
      <vt:lpstr>DD_Monat_de</vt:lpstr>
      <vt:lpstr>DD_Monat_fr</vt:lpstr>
      <vt:lpstr>DD_Monat_it</vt:lpstr>
      <vt:lpstr>DD_MWST_Pflicht_de</vt:lpstr>
      <vt:lpstr>DD_MWST_Pflicht_fr</vt:lpstr>
      <vt:lpstr>DD_MWST_Pflicht_it</vt:lpstr>
      <vt:lpstr>DD_Phase1_de</vt:lpstr>
      <vt:lpstr>DD_Phase1_fr</vt:lpstr>
      <vt:lpstr>DD_Phase1_it</vt:lpstr>
      <vt:lpstr>DD_Phase2_de</vt:lpstr>
      <vt:lpstr>DD_Phase2_fr</vt:lpstr>
      <vt:lpstr>DD_Phase2_it</vt:lpstr>
      <vt:lpstr>DD_Phase3_de</vt:lpstr>
      <vt:lpstr>DD_Phase3_fr</vt:lpstr>
      <vt:lpstr>DD_Phase3_it</vt:lpstr>
    </vt:vector>
  </TitlesOfParts>
  <Company>BE Netz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PV-Wirtschaftlichkeitsrechner</dc:title>
  <dc:subject>Photovoltaik Wirtschaftlichkeit</dc:subject>
  <dc:creator>Marcel Vonesch</dc:creator>
  <cp:lastModifiedBy>Jasmin Altahan</cp:lastModifiedBy>
  <cp:lastPrinted>2018-01-16T13:35:45Z</cp:lastPrinted>
  <dcterms:created xsi:type="dcterms:W3CDTF">2011-09-27T13:04:59Z</dcterms:created>
  <dcterms:modified xsi:type="dcterms:W3CDTF">2021-02-10T14:45:32Z</dcterms:modified>
  <cp:version>10/2013</cp:version>
</cp:coreProperties>
</file>